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ables/table1.xml" ContentType="application/vnd.openxmlformats-officedocument.spreadsheetml.table+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calcChain.xml" ContentType="application/vnd.openxmlformats-officedocument.spreadsheetml.calcChain+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de57d9df98491a" /><Relationship Type="http://schemas.openxmlformats.org/officeDocument/2006/relationships/extended-properties" Target="/docProps/app.xml" Id="rId1" /><Relationship Type="http://schemas.openxmlformats.org/package/2006/relationships/metadata/core-properties" Target="/package/services/metadata/core-properties/6751eb20b452430e944b79892cf952e4.psmdcp" Id="R2be6dc3d2fd842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eckblatt" sheetId="1" r:id="rId2"/>
    <x:sheet name="Zusammenfassung" sheetId="27" r:id="rId3"/>
    <x:sheet name="Umfang und Einschränkungen" sheetId="28" r:id="rId4"/>
    <x:sheet name="EBITDA-Brücke" sheetId="18" r:id="rId5"/>
    <x:sheet name="Management-GuV" sheetId="17" r:id="rId6"/>
    <x:sheet name="GuV" sheetId="3" r:id="rId7"/>
    <x:sheet name="Bilanz" sheetId="4" r:id="rId8"/>
    <x:sheet name="Kapitalflussrechnung" sheetId="5" r:id="rId9"/>
    <x:sheet name="NWC" sheetId="8" r:id="rId10"/>
    <x:sheet name="Nettoverschuldung" sheetId="9" r:id="rId11"/>
    <x:sheet name="Kreditkennzahlen" sheetId="19" r:id="rId12"/>
    <x:sheet name="Umsatzerlöse brutto-netto" sheetId="20" r:id="rId13"/>
    <x:sheet name="Personalaufwand" sheetId="21" r:id="rId14"/>
    <x:sheet name="Periodenvergleich" sheetId="22" r:id="rId15"/>
    <x:sheet name="GuV monatlich" sheetId="2" r:id="rId16"/>
    <x:sheet name="NWC monatlich" sheetId="6" r:id="rId17"/>
    <x:sheet name="Nettoverschuldung monatlich" sheetId="7" r:id="rId18"/>
    <x:sheet name="Businessplan" sheetId="23" r:id="rId19"/>
    <x:sheet name="Prüfung der Planbasis" sheetId="24" r:id="rId20"/>
    <x:sheet name="Plan-Ist-Vergleich" sheetId="25" r:id="rId21"/>
    <x:sheet name="Plausibilität des Plans" sheetId="26" r:id="rId22"/>
    <x:sheet name="Modelldaten" sheetId="29" r:id="rId23"/>
    <x:sheet name="Herleitung der Kennzahlen" sheetId="10" r:id="rId24"/>
    <x:sheet name="Prüfungen" sheetId="11" r:id="rId25"/>
    <x:sheet name="Saldenliste" sheetId="12" r:id="rId26"/>
    <x:sheet name="Saldenliste monatlich" sheetId="13" r:id="rId27"/>
    <x:sheet name="Quellen" sheetId="14" r:id="rId28"/>
    <x:sheet name="Zuordnung" sheetId="15" r:id="rId29"/>
    <x:sheet name="Zuordnungsänderungen" sheetId="16" r:id="rId30"/>
  </x:sheets>
  <x:definedNames>
    <x:definedName name="_xlnm.Print_Titles" localSheetId="14">'GuV monatlich'!A:B,'GuV monatlich'!1:4</x:definedName>
    <x:definedName name="_xlnm.Print_Titles" localSheetId="5">GuV!A:B,GuV!1:4</x:definedName>
    <x:definedName name="_xlnm.Print_Titles" localSheetId="6">Bilanz!A:B,Bilanz!1:4</x:definedName>
    <x:definedName name="_xlnm.Print_Titles" localSheetId="7">Kapitalflussrechnung!A:B,Kapitalflussrechnung!1:4</x:definedName>
    <x:definedName name="_xlnm.Print_Titles" localSheetId="15">'NWC monatlich'!A:B,'NWC monatlich'!1:4</x:definedName>
    <x:definedName name="_xlnm.Print_Titles" localSheetId="16">'Nettoverschuldung monatlich'!A:B,'Nettoverschuldung monatlich'!1:4</x:definedName>
    <x:definedName name="_xlnm.Print_Titles" localSheetId="8">NWC!A:B,NWC!1:4</x:definedName>
    <x:definedName name="_xlnm.Print_Titles" localSheetId="9">Nettoverschuldung!A:B,Nettoverschuldung!1:4</x:definedName>
    <x:definedName name="_xlnm.Print_Titles" localSheetId="22">'Herleitung der Kennzahlen'!1:4</x:definedName>
    <x:definedName name="_xlnm._FilterDatabase" localSheetId="23" hidden="1">Prüfungen!$A$4:$G$29</x:definedName>
    <x:definedName name="_xlnm.Print_Titles" localSheetId="23">Prüfungen!1:4</x:definedName>
    <x:definedName name="_xlnm._FilterDatabase" localSheetId="24" hidden="1">Saldenliste!$A$4:$G$122</x:definedName>
    <x:definedName name="_xlnm.Print_Titles" localSheetId="24">Saldenliste!A:D,Saldenliste!1:4</x:definedName>
    <x:definedName name="_xlnm._FilterDatabase" localSheetId="25" hidden="1">'Saldenliste monatlich'!$A$4:$AN$122</x:definedName>
    <x:definedName name="_xlnm.Print_Titles" localSheetId="25">'Saldenliste monatlich'!A:D,'Saldenliste monatlich'!1:4</x:definedName>
    <x:definedName name="_xlnm._FilterDatabase" localSheetId="26" hidden="1">Quellen!$A$4:$F$331</x:definedName>
    <x:definedName name="_xlnm.Print_Titles" localSheetId="26">Quellen!1:4</x:definedName>
    <x:definedName name="_xlnm._FilterDatabase" localSheetId="27" hidden="1">Zuordnung!$A$4:$K$122</x:definedName>
    <x:definedName name="_xlnm.Print_Titles" localSheetId="27">Zuordnung!1:4</x:definedName>
    <x:definedName name="_xlnm.Print_Titles" localSheetId="4">'Management-GuV'!A:C,'Management-GuV'!1:4</x:definedName>
    <x:definedName name="_xlnm.Print_Titles" localSheetId="3">'EBITDA-Brücke'!A:G,'EBITDA-Brücke'!1:4</x:definedName>
    <x:definedName name="_xlnm.Print_Titles" localSheetId="10">Kreditkennzahlen!A:B,Kreditkennzahlen!1:4</x:definedName>
    <x:definedName name="_xlnm.Print_Titles" localSheetId="11">'Umsatzerlöse brutto-netto'!A:B,'Umsatzerlöse brutto-netto'!1:4</x:definedName>
    <x:definedName name="_xlnm.Print_Titles" localSheetId="12">Personalaufwand!A:B,Personalaufwand!1:4</x:definedName>
    <x:definedName name="_xlnm.Print_Titles" localSheetId="13">Periodenvergleich!A:A,Periodenvergleich!1:4</x:definedName>
    <x:definedName name="_xlnm.Print_Titles" localSheetId="17">Businessplan!A:B</x:definedName>
    <x:definedName name="_xlnm.Print_Titles" localSheetId="18">'Prüfung der Planbasis'!A:B,'Prüfung der Planbasis'!1:4</x:definedName>
    <x:definedName name="_xlnm.Print_Titles" localSheetId="19">'Plan-Ist-Vergleich'!A:B,'Plan-Ist-Vergleich'!1:4</x:definedName>
    <x:definedName name="_xlnm.Print_Titles" localSheetId="20">'Plausibilität des Plans'!A:A,'Plausibilität des Plans'!1:4</x:definedName>
    <x:definedName name="_xlnm.Print_Titles" localSheetId="1">Zusammenfassung!A:B,Zusammenfassung!1:4</x:definedName>
    <x:definedName name="_xlnm.Print_Titles" localSheetId="21">Modelldaten!1:4</x:definedName>
    <x:definedName name="sakto_row_id">Modelldaten!$A$5:$A$5916</x:definedName>
    <x:definedName name="sakto_entity">Modelldaten!$B$5:$B$5916</x:definedName>
    <x:definedName name="sakto_statement">Modelldaten!$C$5:$C$5916</x:definedName>
    <x:definedName name="sakto_line_key">Modelldaten!$D$5:$D$5916</x:definedName>
    <x:definedName name="sakto_line">Modelldaten!$E$5:$E$5916</x:definedName>
    <x:definedName name="sakto_code">Modelldaten!$F$5:$F$5916</x:definedName>
    <x:definedName name="sakto_account">Modelldaten!$G$5:$G$5916</x:definedName>
    <x:definedName name="sakto_period_key">Modelldaten!$H$5:$H$5916</x:definedName>
    <x:definedName name="sakto_period">Modelldaten!$I$5:$I$5916</x:definedName>
    <x:definedName name="sakto_period_type">Modelldaten!$J$5:$J$5916</x:definedName>
    <x:definedName name="sakto_months">Modelldaten!$K$5:$K$5916</x:definedName>
    <x:definedName name="sakto_value">Modelldaten!$L$5:$L$5916</x:definedName>
  </x:definedNames>
  <x:calcPr calcId="125725" calcMode="auto" fullCalcOnLoad="1"/>
</x:workbook>
</file>

<file path=xl/calcChain.xml><?xml version="1.0" encoding="utf-8"?>
<x:calcChain xmlns:x="http://schemas.openxmlformats.org/spreadsheetml/2006/main">
  <x:c r="C6" i="2"/>
  <x:c r="D6" i="2"/>
  <x:c r="E6" i="2"/>
  <x:c r="F6" i="2"/>
  <x:c r="G6" i="2"/>
  <x:c r="H6" i="2"/>
  <x:c r="I6" i="2"/>
  <x:c r="J6" i="2"/>
  <x:c r="K6" i="2"/>
  <x:c r="L6" i="2"/>
  <x:c r="M6" i="2"/>
  <x:c r="N6" i="2"/>
  <x:c r="O6" i="2"/>
  <x:c r="P6" i="2"/>
  <x:c r="Q6" i="2"/>
  <x:c r="R6" i="2"/>
  <x:c r="S6" i="2"/>
  <x:c r="T6" i="2"/>
  <x:c r="U6" i="2"/>
  <x:c r="V6" i="2"/>
  <x:c r="W6" i="2"/>
  <x:c r="X6" i="2"/>
  <x:c r="Y6" i="2"/>
  <x:c r="Z6" i="2"/>
  <x:c r="AA6" i="2"/>
  <x:c r="AB6" i="2"/>
  <x:c r="AC6" i="2"/>
  <x:c r="AD6" i="2"/>
  <x:c r="AE6" i="2"/>
  <x:c r="AF6" i="2"/>
  <x:c r="AG6" i="2"/>
  <x:c r="AH6" i="2"/>
  <x:c r="AI6" i="2"/>
  <x:c r="AJ6" i="2"/>
  <x:c r="AK6" i="2"/>
  <x:c r="AL6" i="2"/>
  <x:c r="C7" i="2"/>
  <x:c r="D7" i="2"/>
  <x:c r="E7" i="2"/>
  <x:c r="F7" i="2"/>
  <x:c r="G7" i="2"/>
  <x:c r="H7" i="2"/>
  <x:c r="I7" i="2"/>
  <x:c r="J7" i="2"/>
  <x:c r="K7" i="2"/>
  <x:c r="L7" i="2"/>
  <x:c r="M7" i="2"/>
  <x:c r="N7" i="2"/>
  <x:c r="O7" i="2"/>
  <x:c r="P7" i="2"/>
  <x:c r="Q7" i="2"/>
  <x:c r="R7" i="2"/>
  <x:c r="S7" i="2"/>
  <x:c r="T7" i="2"/>
  <x:c r="U7" i="2"/>
  <x:c r="V7" i="2"/>
  <x:c r="W7" i="2"/>
  <x:c r="X7" i="2"/>
  <x:c r="Y7" i="2"/>
  <x:c r="Z7" i="2"/>
  <x:c r="AA7" i="2"/>
  <x:c r="AB7" i="2"/>
  <x:c r="AC7" i="2"/>
  <x:c r="AD7" i="2"/>
  <x:c r="AE7" i="2"/>
  <x:c r="AF7" i="2"/>
  <x:c r="AG7" i="2"/>
  <x:c r="AH7" i="2"/>
  <x:c r="AI7" i="2"/>
  <x:c r="AJ7" i="2"/>
  <x:c r="AK7" i="2"/>
  <x:c r="AL7" i="2"/>
  <x:c r="C8" i="2"/>
  <x:c r="D8" i="2"/>
  <x:c r="E8" i="2"/>
  <x:c r="F8" i="2"/>
  <x:c r="G8" i="2"/>
  <x:c r="H8" i="2"/>
  <x:c r="I8" i="2"/>
  <x:c r="J8" i="2"/>
  <x:c r="K8" i="2"/>
  <x:c r="L8" i="2"/>
  <x:c r="M8" i="2"/>
  <x:c r="N8" i="2"/>
  <x:c r="O8" i="2"/>
  <x:c r="P8" i="2"/>
  <x:c r="Q8" i="2"/>
  <x:c r="R8" i="2"/>
  <x:c r="S8" i="2"/>
  <x:c r="T8" i="2"/>
  <x:c r="U8" i="2"/>
  <x:c r="V8" i="2"/>
  <x:c r="W8" i="2"/>
  <x:c r="X8" i="2"/>
  <x:c r="Y8" i="2"/>
  <x:c r="Z8" i="2"/>
  <x:c r="AA8" i="2"/>
  <x:c r="AB8" i="2"/>
  <x:c r="AC8" i="2"/>
  <x:c r="AD8" i="2"/>
  <x:c r="AE8" i="2"/>
  <x:c r="AF8" i="2"/>
  <x:c r="AG8" i="2"/>
  <x:c r="AH8" i="2"/>
  <x:c r="AI8" i="2"/>
  <x:c r="AJ8" i="2"/>
  <x:c r="AK8" i="2"/>
  <x:c r="AL8" i="2"/>
  <x:c r="C9" i="2"/>
  <x:c r="D9" i="2"/>
  <x:c r="E9" i="2"/>
  <x:c r="F9" i="2"/>
  <x:c r="G9" i="2"/>
  <x:c r="H9" i="2"/>
  <x:c r="I9" i="2"/>
  <x:c r="J9" i="2"/>
  <x:c r="K9" i="2"/>
  <x:c r="L9" i="2"/>
  <x:c r="M9" i="2"/>
  <x:c r="N9" i="2"/>
  <x:c r="O9" i="2"/>
  <x:c r="P9" i="2"/>
  <x:c r="Q9" i="2"/>
  <x:c r="R9" i="2"/>
  <x:c r="S9" i="2"/>
  <x:c r="T9" i="2"/>
  <x:c r="U9" i="2"/>
  <x:c r="V9" i="2"/>
  <x:c r="W9" i="2"/>
  <x:c r="X9" i="2"/>
  <x:c r="Y9" i="2"/>
  <x:c r="Z9" i="2"/>
  <x:c r="AA9" i="2"/>
  <x:c r="AB9" i="2"/>
  <x:c r="AC9" i="2"/>
  <x:c r="AD9" i="2"/>
  <x:c r="AE9" i="2"/>
  <x:c r="AF9" i="2"/>
  <x:c r="AG9" i="2"/>
  <x:c r="AH9" i="2"/>
  <x:c r="AI9" i="2"/>
  <x:c r="AJ9" i="2"/>
  <x:c r="AK9" i="2"/>
  <x:c r="AL9" i="2"/>
  <x:c r="C10" i="2"/>
  <x:c r="D10" i="2"/>
  <x:c r="E10" i="2"/>
  <x:c r="F10" i="2"/>
  <x:c r="G10" i="2"/>
  <x:c r="H10" i="2"/>
  <x:c r="I10" i="2"/>
  <x:c r="J10" i="2"/>
  <x:c r="K10" i="2"/>
  <x:c r="L10" i="2"/>
  <x:c r="M10" i="2"/>
  <x:c r="N10" i="2"/>
  <x:c r="O10" i="2"/>
  <x:c r="P10" i="2"/>
  <x:c r="Q10" i="2"/>
  <x:c r="R10" i="2"/>
  <x:c r="S10" i="2"/>
  <x:c r="T10" i="2"/>
  <x:c r="U10" i="2"/>
  <x:c r="V10" i="2"/>
  <x:c r="W10" i="2"/>
  <x:c r="X10" i="2"/>
  <x:c r="Y10" i="2"/>
  <x:c r="Z10" i="2"/>
  <x:c r="AA10" i="2"/>
  <x:c r="AB10" i="2"/>
  <x:c r="AC10" i="2"/>
  <x:c r="AD10" i="2"/>
  <x:c r="AE10" i="2"/>
  <x:c r="AF10" i="2"/>
  <x:c r="AG10" i="2"/>
  <x:c r="AH10" i="2"/>
  <x:c r="AI10" i="2"/>
  <x:c r="AJ10" i="2"/>
  <x:c r="AK10" i="2"/>
  <x:c r="AL10" i="2"/>
  <x:c r="C11" i="2"/>
  <x:c r="D11" i="2"/>
  <x:c r="E11" i="2"/>
  <x:c r="F11" i="2"/>
  <x:c r="G11" i="2"/>
  <x:c r="H11" i="2"/>
  <x:c r="I11" i="2"/>
  <x:c r="J11" i="2"/>
  <x:c r="K11" i="2"/>
  <x:c r="L11" i="2"/>
  <x:c r="M11" i="2"/>
  <x:c r="N11" i="2"/>
  <x:c r="O11" i="2"/>
  <x:c r="P11" i="2"/>
  <x:c r="Q11" i="2"/>
  <x:c r="R11" i="2"/>
  <x:c r="S11" i="2"/>
  <x:c r="T11" i="2"/>
  <x:c r="U11" i="2"/>
  <x:c r="V11" i="2"/>
  <x:c r="W11" i="2"/>
  <x:c r="X11" i="2"/>
  <x:c r="Y11" i="2"/>
  <x:c r="Z11" i="2"/>
  <x:c r="AA11" i="2"/>
  <x:c r="AB11" i="2"/>
  <x:c r="AC11" i="2"/>
  <x:c r="AD11" i="2"/>
  <x:c r="AE11" i="2"/>
  <x:c r="AF11" i="2"/>
  <x:c r="AG11" i="2"/>
  <x:c r="AH11" i="2"/>
  <x:c r="AI11" i="2"/>
  <x:c r="AJ11" i="2"/>
  <x:c r="AK11" i="2"/>
  <x:c r="AL11" i="2"/>
  <x:c r="C12" i="2"/>
  <x:c r="D12" i="2"/>
  <x:c r="E12" i="2"/>
  <x:c r="F12" i="2"/>
  <x:c r="G12" i="2"/>
  <x:c r="H12" i="2"/>
  <x:c r="I12" i="2"/>
  <x:c r="J12" i="2"/>
  <x:c r="K12" i="2"/>
  <x:c r="L12" i="2"/>
  <x:c r="M12" i="2"/>
  <x:c r="N12" i="2"/>
  <x:c r="O12" i="2"/>
  <x:c r="P12" i="2"/>
  <x:c r="Q12" i="2"/>
  <x:c r="R12" i="2"/>
  <x:c r="S12" i="2"/>
  <x:c r="T12" i="2"/>
  <x:c r="U12" i="2"/>
  <x:c r="V12" i="2"/>
  <x:c r="W12" i="2"/>
  <x:c r="X12" i="2"/>
  <x:c r="Y12" i="2"/>
  <x:c r="Z12" i="2"/>
  <x:c r="AA12" i="2"/>
  <x:c r="AB12" i="2"/>
  <x:c r="AC12" i="2"/>
  <x:c r="AD12" i="2"/>
  <x:c r="AE12" i="2"/>
  <x:c r="AF12" i="2"/>
  <x:c r="AG12" i="2"/>
  <x:c r="AH12" i="2"/>
  <x:c r="AI12" i="2"/>
  <x:c r="AJ12" i="2"/>
  <x:c r="AK12" i="2"/>
  <x:c r="AL12" i="2"/>
  <x:c r="C13" i="2"/>
  <x:c r="D13" i="2"/>
  <x:c r="E13" i="2"/>
  <x:c r="F13" i="2"/>
  <x:c r="G13" i="2"/>
  <x:c r="H13" i="2"/>
  <x:c r="I13" i="2"/>
  <x:c r="J13" i="2"/>
  <x:c r="K13" i="2"/>
  <x:c r="L13" i="2"/>
  <x:c r="M13" i="2"/>
  <x:c r="N13" i="2"/>
  <x:c r="O13" i="2"/>
  <x:c r="P13" i="2"/>
  <x:c r="Q13" i="2"/>
  <x:c r="R13" i="2"/>
  <x:c r="S13" i="2"/>
  <x:c r="T13" i="2"/>
  <x:c r="U13" i="2"/>
  <x:c r="V13" i="2"/>
  <x:c r="W13" i="2"/>
  <x:c r="X13" i="2"/>
  <x:c r="Y13" i="2"/>
  <x:c r="Z13" i="2"/>
  <x:c r="AA13" i="2"/>
  <x:c r="AB13" i="2"/>
  <x:c r="AC13" i="2"/>
  <x:c r="AD13" i="2"/>
  <x:c r="AE13" i="2"/>
  <x:c r="AF13" i="2"/>
  <x:c r="AG13" i="2"/>
  <x:c r="AH13" i="2"/>
  <x:c r="AI13" i="2"/>
  <x:c r="AJ13" i="2"/>
  <x:c r="AK13" i="2"/>
  <x:c r="AL13" i="2"/>
  <x:c r="C15" i="2"/>
  <x:c r="D15" i="2"/>
  <x:c r="E15" i="2"/>
  <x:c r="F15" i="2"/>
  <x:c r="G15" i="2"/>
  <x:c r="H15" i="2"/>
  <x:c r="I15" i="2"/>
  <x:c r="J15" i="2"/>
  <x:c r="K15" i="2"/>
  <x:c r="L15" i="2"/>
  <x:c r="M15" i="2"/>
  <x:c r="N15" i="2"/>
  <x:c r="O15" i="2"/>
  <x:c r="P15" i="2"/>
  <x:c r="Q15" i="2"/>
  <x:c r="R15" i="2"/>
  <x:c r="S15" i="2"/>
  <x:c r="T15" i="2"/>
  <x:c r="U15" i="2"/>
  <x:c r="V15" i="2"/>
  <x:c r="W15" i="2"/>
  <x:c r="X15" i="2"/>
  <x:c r="Y15" i="2"/>
  <x:c r="Z15" i="2"/>
  <x:c r="AA15" i="2"/>
  <x:c r="AB15" i="2"/>
  <x:c r="AC15" i="2"/>
  <x:c r="AD15" i="2"/>
  <x:c r="AE15" i="2"/>
  <x:c r="AF15" i="2"/>
  <x:c r="AG15" i="2"/>
  <x:c r="AH15" i="2"/>
  <x:c r="AI15" i="2"/>
  <x:c r="AJ15" i="2"/>
  <x:c r="AK15" i="2"/>
  <x:c r="AL15" i="2"/>
  <x:c r="C16" i="2"/>
  <x:c r="D16" i="2"/>
  <x:c r="E16" i="2"/>
  <x:c r="F16" i="2"/>
  <x:c r="G16" i="2"/>
  <x:c r="H16" i="2"/>
  <x:c r="I16" i="2"/>
  <x:c r="J16" i="2"/>
  <x:c r="K16" i="2"/>
  <x:c r="L16" i="2"/>
  <x:c r="M16" i="2"/>
  <x:c r="N16" i="2"/>
  <x:c r="O16" i="2"/>
  <x:c r="P16" i="2"/>
  <x:c r="Q16" i="2"/>
  <x:c r="R16" i="2"/>
  <x:c r="S16" i="2"/>
  <x:c r="T16" i="2"/>
  <x:c r="U16" i="2"/>
  <x:c r="V16" i="2"/>
  <x:c r="W16" i="2"/>
  <x:c r="X16" i="2"/>
  <x:c r="Y16" i="2"/>
  <x:c r="Z16" i="2"/>
  <x:c r="AA16" i="2"/>
  <x:c r="AB16" i="2"/>
  <x:c r="AC16" i="2"/>
  <x:c r="AD16" i="2"/>
  <x:c r="AE16" i="2"/>
  <x:c r="AF16" i="2"/>
  <x:c r="AG16" i="2"/>
  <x:c r="AH16" i="2"/>
  <x:c r="AI16" i="2"/>
  <x:c r="AJ16" i="2"/>
  <x:c r="AK16" i="2"/>
  <x:c r="AL16" i="2"/>
  <x:c r="C17" i="2"/>
  <x:c r="D17" i="2"/>
  <x:c r="E17" i="2"/>
  <x:c r="F17" i="2"/>
  <x:c r="G17" i="2"/>
  <x:c r="H17" i="2"/>
  <x:c r="I17" i="2"/>
  <x:c r="J17" i="2"/>
  <x:c r="K17" i="2"/>
  <x:c r="L17" i="2"/>
  <x:c r="M17" i="2"/>
  <x:c r="N17" i="2"/>
  <x:c r="O17" i="2"/>
  <x:c r="P17" i="2"/>
  <x:c r="Q17" i="2"/>
  <x:c r="R17" i="2"/>
  <x:c r="S17" i="2"/>
  <x:c r="T17" i="2"/>
  <x:c r="U17" i="2"/>
  <x:c r="V17" i="2"/>
  <x:c r="W17" i="2"/>
  <x:c r="X17" i="2"/>
  <x:c r="Y17" i="2"/>
  <x:c r="Z17" i="2"/>
  <x:c r="AA17" i="2"/>
  <x:c r="AB17" i="2"/>
  <x:c r="AC17" i="2"/>
  <x:c r="AD17" i="2"/>
  <x:c r="AE17" i="2"/>
  <x:c r="AF17" i="2"/>
  <x:c r="AG17" i="2"/>
  <x:c r="AH17" i="2"/>
  <x:c r="AI17" i="2"/>
  <x:c r="AJ17" i="2"/>
  <x:c r="AK17" i="2"/>
  <x:c r="AL17" i="2"/>
  <x:c r="C18" i="2"/>
  <x:c r="D18" i="2"/>
  <x:c r="E18" i="2"/>
  <x:c r="F18" i="2"/>
  <x:c r="G18" i="2"/>
  <x:c r="H18" i="2"/>
  <x:c r="I18" i="2"/>
  <x:c r="J18" i="2"/>
  <x:c r="K18" i="2"/>
  <x:c r="L18" i="2"/>
  <x:c r="M18" i="2"/>
  <x:c r="N18" i="2"/>
  <x:c r="O18" i="2"/>
  <x:c r="P18" i="2"/>
  <x:c r="Q18" i="2"/>
  <x:c r="R18" i="2"/>
  <x:c r="S18" i="2"/>
  <x:c r="T18" i="2"/>
  <x:c r="U18" i="2"/>
  <x:c r="V18" i="2"/>
  <x:c r="W18" i="2"/>
  <x:c r="X18" i="2"/>
  <x:c r="Y18" i="2"/>
  <x:c r="Z18" i="2"/>
  <x:c r="AA18" i="2"/>
  <x:c r="AB18" i="2"/>
  <x:c r="AC18" i="2"/>
  <x:c r="AD18" i="2"/>
  <x:c r="AE18" i="2"/>
  <x:c r="AF18" i="2"/>
  <x:c r="AG18" i="2"/>
  <x:c r="AH18" i="2"/>
  <x:c r="AI18" i="2"/>
  <x:c r="AJ18" i="2"/>
  <x:c r="AK18" i="2"/>
  <x:c r="AL18" i="2"/>
  <x:c r="C19" i="2"/>
  <x:c r="D19" i="2"/>
  <x:c r="E19" i="2"/>
  <x:c r="F19" i="2"/>
  <x:c r="G19" i="2"/>
  <x:c r="H19" i="2"/>
  <x:c r="I19" i="2"/>
  <x:c r="J19" i="2"/>
  <x:c r="K19" i="2"/>
  <x:c r="L19" i="2"/>
  <x:c r="M19" i="2"/>
  <x:c r="N19" i="2"/>
  <x:c r="O19" i="2"/>
  <x:c r="P19" i="2"/>
  <x:c r="Q19" i="2"/>
  <x:c r="R19" i="2"/>
  <x:c r="S19" i="2"/>
  <x:c r="T19" i="2"/>
  <x:c r="U19" i="2"/>
  <x:c r="V19" i="2"/>
  <x:c r="W19" i="2"/>
  <x:c r="X19" i="2"/>
  <x:c r="Y19" i="2"/>
  <x:c r="Z19" i="2"/>
  <x:c r="AA19" i="2"/>
  <x:c r="AB19" i="2"/>
  <x:c r="AC19" i="2"/>
  <x:c r="AD19" i="2"/>
  <x:c r="AE19" i="2"/>
  <x:c r="AF19" i="2"/>
  <x:c r="AG19" i="2"/>
  <x:c r="AH19" i="2"/>
  <x:c r="AI19" i="2"/>
  <x:c r="AJ19" i="2"/>
  <x:c r="AK19" i="2"/>
  <x:c r="AL19" i="2"/>
  <x:c r="C20" i="2"/>
  <x:c r="D20" i="2"/>
  <x:c r="E20" i="2"/>
  <x:c r="F20" i="2"/>
  <x:c r="G20" i="2"/>
  <x:c r="H20" i="2"/>
  <x:c r="I20" i="2"/>
  <x:c r="J20" i="2"/>
  <x:c r="K20" i="2"/>
  <x:c r="L20" i="2"/>
  <x:c r="M20" i="2"/>
  <x:c r="N20" i="2"/>
  <x:c r="O20" i="2"/>
  <x:c r="P20" i="2"/>
  <x:c r="Q20" i="2"/>
  <x:c r="R20" i="2"/>
  <x:c r="S20" i="2"/>
  <x:c r="T20" i="2"/>
  <x:c r="U20" i="2"/>
  <x:c r="V20" i="2"/>
  <x:c r="W20" i="2"/>
  <x:c r="X20" i="2"/>
  <x:c r="Y20" i="2"/>
  <x:c r="Z20" i="2"/>
  <x:c r="AA20" i="2"/>
  <x:c r="AB20" i="2"/>
  <x:c r="AC20" i="2"/>
  <x:c r="AD20" i="2"/>
  <x:c r="AE20" i="2"/>
  <x:c r="AF20" i="2"/>
  <x:c r="AG20" i="2"/>
  <x:c r="AH20" i="2"/>
  <x:c r="AI20" i="2"/>
  <x:c r="AJ20" i="2"/>
  <x:c r="AK20" i="2"/>
  <x:c r="AL20" i="2"/>
  <x:c r="C21" i="2"/>
  <x:c r="D21" i="2"/>
  <x:c r="E21" i="2"/>
  <x:c r="F21" i="2"/>
  <x:c r="G21" i="2"/>
  <x:c r="H21" i="2"/>
  <x:c r="I21" i="2"/>
  <x:c r="J21" i="2"/>
  <x:c r="K21" i="2"/>
  <x:c r="L21" i="2"/>
  <x:c r="M21" i="2"/>
  <x:c r="N21" i="2"/>
  <x:c r="O21" i="2"/>
  <x:c r="P21" i="2"/>
  <x:c r="Q21" i="2"/>
  <x:c r="R21" i="2"/>
  <x:c r="S21" i="2"/>
  <x:c r="T21" i="2"/>
  <x:c r="U21" i="2"/>
  <x:c r="V21" i="2"/>
  <x:c r="W21" i="2"/>
  <x:c r="X21" i="2"/>
  <x:c r="Y21" i="2"/>
  <x:c r="Z21" i="2"/>
  <x:c r="AA21" i="2"/>
  <x:c r="AB21" i="2"/>
  <x:c r="AC21" i="2"/>
  <x:c r="AD21" i="2"/>
  <x:c r="AE21" i="2"/>
  <x:c r="AF21" i="2"/>
  <x:c r="AG21" i="2"/>
  <x:c r="AH21" i="2"/>
  <x:c r="AI21" i="2"/>
  <x:c r="AJ21" i="2"/>
  <x:c r="AK21" i="2"/>
  <x:c r="AL21" i="2"/>
  <x:c r="C22" i="2"/>
  <x:c r="D22" i="2"/>
  <x:c r="E22" i="2"/>
  <x:c r="F22" i="2"/>
  <x:c r="G22" i="2"/>
  <x:c r="H22" i="2"/>
  <x:c r="I22" i="2"/>
  <x:c r="J22" i="2"/>
  <x:c r="K22" i="2"/>
  <x:c r="L22" i="2"/>
  <x:c r="M22" i="2"/>
  <x:c r="N22" i="2"/>
  <x:c r="O22" i="2"/>
  <x:c r="P22" i="2"/>
  <x:c r="Q22" i="2"/>
  <x:c r="R22" i="2"/>
  <x:c r="S22" i="2"/>
  <x:c r="T22" i="2"/>
  <x:c r="U22" i="2"/>
  <x:c r="V22" i="2"/>
  <x:c r="W22" i="2"/>
  <x:c r="X22" i="2"/>
  <x:c r="Y22" i="2"/>
  <x:c r="Z22" i="2"/>
  <x:c r="AA22" i="2"/>
  <x:c r="AB22" i="2"/>
  <x:c r="AC22" i="2"/>
  <x:c r="AD22" i="2"/>
  <x:c r="AE22" i="2"/>
  <x:c r="AF22" i="2"/>
  <x:c r="AG22" i="2"/>
  <x:c r="AH22" i="2"/>
  <x:c r="AI22" i="2"/>
  <x:c r="AJ22" i="2"/>
  <x:c r="AK22" i="2"/>
  <x:c r="AL22" i="2"/>
  <x:c r="C23" i="2"/>
  <x:c r="D23" i="2"/>
  <x:c r="E23" i="2"/>
  <x:c r="F23" i="2"/>
  <x:c r="G23" i="2"/>
  <x:c r="H23" i="2"/>
  <x:c r="I23" i="2"/>
  <x:c r="J23" i="2"/>
  <x:c r="K23" i="2"/>
  <x:c r="L23" i="2"/>
  <x:c r="M23" i="2"/>
  <x:c r="N23" i="2"/>
  <x:c r="O23" i="2"/>
  <x:c r="P23" i="2"/>
  <x:c r="Q23" i="2"/>
  <x:c r="R23" i="2"/>
  <x:c r="S23" i="2"/>
  <x:c r="T23" i="2"/>
  <x:c r="U23" i="2"/>
  <x:c r="V23" i="2"/>
  <x:c r="W23" i="2"/>
  <x:c r="X23" i="2"/>
  <x:c r="Y23" i="2"/>
  <x:c r="Z23" i="2"/>
  <x:c r="AA23" i="2"/>
  <x:c r="AB23" i="2"/>
  <x:c r="AC23" i="2"/>
  <x:c r="AD23" i="2"/>
  <x:c r="AE23" i="2"/>
  <x:c r="AF23" i="2"/>
  <x:c r="AG23" i="2"/>
  <x:c r="AH23" i="2"/>
  <x:c r="AI23" i="2"/>
  <x:c r="AJ23" i="2"/>
  <x:c r="AK23" i="2"/>
  <x:c r="AL23" i="2"/>
  <x:c r="C25" i="2"/>
  <x:c r="D25" i="2"/>
  <x:c r="E25" i="2"/>
  <x:c r="F25" i="2"/>
  <x:c r="G25" i="2"/>
  <x:c r="H25" i="2"/>
  <x:c r="I25" i="2"/>
  <x:c r="J25" i="2"/>
  <x:c r="K25" i="2"/>
  <x:c r="L25" i="2"/>
  <x:c r="M25" i="2"/>
  <x:c r="N25" i="2"/>
  <x:c r="O25" i="2"/>
  <x:c r="P25" i="2"/>
  <x:c r="Q25" i="2"/>
  <x:c r="R25" i="2"/>
  <x:c r="S25" i="2"/>
  <x:c r="T25" i="2"/>
  <x:c r="U25" i="2"/>
  <x:c r="V25" i="2"/>
  <x:c r="W25" i="2"/>
  <x:c r="X25" i="2"/>
  <x:c r="Y25" i="2"/>
  <x:c r="Z25" i="2"/>
  <x:c r="AA25" i="2"/>
  <x:c r="AB25" i="2"/>
  <x:c r="AC25" i="2"/>
  <x:c r="AD25" i="2"/>
  <x:c r="AE25" i="2"/>
  <x:c r="AF25" i="2"/>
  <x:c r="AG25" i="2"/>
  <x:c r="AH25" i="2"/>
  <x:c r="AI25" i="2"/>
  <x:c r="AJ25" i="2"/>
  <x:c r="AK25" i="2"/>
  <x:c r="AL25" i="2"/>
  <x:c r="C26" i="2"/>
  <x:c r="D26" i="2"/>
  <x:c r="E26" i="2"/>
  <x:c r="F26" i="2"/>
  <x:c r="G26" i="2"/>
  <x:c r="H26" i="2"/>
  <x:c r="I26" i="2"/>
  <x:c r="J26" i="2"/>
  <x:c r="K26" i="2"/>
  <x:c r="L26" i="2"/>
  <x:c r="M26" i="2"/>
  <x:c r="N26" i="2"/>
  <x:c r="O26" i="2"/>
  <x:c r="P26" i="2"/>
  <x:c r="Q26" i="2"/>
  <x:c r="R26" i="2"/>
  <x:c r="S26" i="2"/>
  <x:c r="T26" i="2"/>
  <x:c r="U26" i="2"/>
  <x:c r="V26" i="2"/>
  <x:c r="W26" i="2"/>
  <x:c r="X26" i="2"/>
  <x:c r="Y26" i="2"/>
  <x:c r="Z26" i="2"/>
  <x:c r="AA26" i="2"/>
  <x:c r="AB26" i="2"/>
  <x:c r="AC26" i="2"/>
  <x:c r="AD26" i="2"/>
  <x:c r="AE26" i="2"/>
  <x:c r="AF26" i="2"/>
  <x:c r="AG26" i="2"/>
  <x:c r="AH26" i="2"/>
  <x:c r="AI26" i="2"/>
  <x:c r="AJ26" i="2"/>
  <x:c r="AK26" i="2"/>
  <x:c r="AL26" i="2"/>
  <x:c r="C27" i="2"/>
  <x:c r="D27" i="2"/>
  <x:c r="E27" i="2"/>
  <x:c r="F27" i="2"/>
  <x:c r="G27" i="2"/>
  <x:c r="H27" i="2"/>
  <x:c r="I27" i="2"/>
  <x:c r="J27" i="2"/>
  <x:c r="K27" i="2"/>
  <x:c r="L27" i="2"/>
  <x:c r="M27" i="2"/>
  <x:c r="N27" i="2"/>
  <x:c r="O27" i="2"/>
  <x:c r="P27" i="2"/>
  <x:c r="Q27" i="2"/>
  <x:c r="R27" i="2"/>
  <x:c r="S27" i="2"/>
  <x:c r="T27" i="2"/>
  <x:c r="U27" i="2"/>
  <x:c r="V27" i="2"/>
  <x:c r="W27" i="2"/>
  <x:c r="X27" i="2"/>
  <x:c r="Y27" i="2"/>
  <x:c r="Z27" i="2"/>
  <x:c r="AA27" i="2"/>
  <x:c r="AB27" i="2"/>
  <x:c r="AC27" i="2"/>
  <x:c r="AD27" i="2"/>
  <x:c r="AE27" i="2"/>
  <x:c r="AF27" i="2"/>
  <x:c r="AG27" i="2"/>
  <x:c r="AH27" i="2"/>
  <x:c r="AI27" i="2"/>
  <x:c r="AJ27" i="2"/>
  <x:c r="AK27" i="2"/>
  <x:c r="AL27" i="2"/>
  <x:c r="C28" i="2"/>
  <x:c r="D28" i="2"/>
  <x:c r="E28" i="2"/>
  <x:c r="F28" i="2"/>
  <x:c r="G28" i="2"/>
  <x:c r="H28" i="2"/>
  <x:c r="I28" i="2"/>
  <x:c r="J28" i="2"/>
  <x:c r="K28" i="2"/>
  <x:c r="L28" i="2"/>
  <x:c r="M28" i="2"/>
  <x:c r="N28" i="2"/>
  <x:c r="O28" i="2"/>
  <x:c r="P28" i="2"/>
  <x:c r="Q28" i="2"/>
  <x:c r="R28" i="2"/>
  <x:c r="S28" i="2"/>
  <x:c r="T28" i="2"/>
  <x:c r="U28" i="2"/>
  <x:c r="V28" i="2"/>
  <x:c r="W28" i="2"/>
  <x:c r="X28" i="2"/>
  <x:c r="Y28" i="2"/>
  <x:c r="Z28" i="2"/>
  <x:c r="AA28" i="2"/>
  <x:c r="AB28" i="2"/>
  <x:c r="AC28" i="2"/>
  <x:c r="AD28" i="2"/>
  <x:c r="AE28" i="2"/>
  <x:c r="AF28" i="2"/>
  <x:c r="AG28" i="2"/>
  <x:c r="AH28" i="2"/>
  <x:c r="AI28" i="2"/>
  <x:c r="AJ28" i="2"/>
  <x:c r="AK28" i="2"/>
  <x:c r="AL28" i="2"/>
  <x:c r="C29" i="2"/>
  <x:c r="D29" i="2"/>
  <x:c r="E29" i="2"/>
  <x:c r="F29" i="2"/>
  <x:c r="G29" i="2"/>
  <x:c r="H29" i="2"/>
  <x:c r="I29" i="2"/>
  <x:c r="J29" i="2"/>
  <x:c r="K29" i="2"/>
  <x:c r="L29" i="2"/>
  <x:c r="M29" i="2"/>
  <x:c r="N29" i="2"/>
  <x:c r="O29" i="2"/>
  <x:c r="P29" i="2"/>
  <x:c r="Q29" i="2"/>
  <x:c r="R29" i="2"/>
  <x:c r="S29" i="2"/>
  <x:c r="T29" i="2"/>
  <x:c r="U29" i="2"/>
  <x:c r="V29" i="2"/>
  <x:c r="W29" i="2"/>
  <x:c r="X29" i="2"/>
  <x:c r="Y29" i="2"/>
  <x:c r="Z29" i="2"/>
  <x:c r="AA29" i="2"/>
  <x:c r="AB29" i="2"/>
  <x:c r="AC29" i="2"/>
  <x:c r="AD29" i="2"/>
  <x:c r="AE29" i="2"/>
  <x:c r="AF29" i="2"/>
  <x:c r="AG29" i="2"/>
  <x:c r="AH29" i="2"/>
  <x:c r="AI29" i="2"/>
  <x:c r="AJ29" i="2"/>
  <x:c r="AK29" i="2"/>
  <x:c r="AL29" i="2"/>
  <x:c r="C30" i="2"/>
  <x:c r="D30" i="2"/>
  <x:c r="E30" i="2"/>
  <x:c r="F30" i="2"/>
  <x:c r="G30" i="2"/>
  <x:c r="H30" i="2"/>
  <x:c r="I30" i="2"/>
  <x:c r="J30" i="2"/>
  <x:c r="K30" i="2"/>
  <x:c r="L30" i="2"/>
  <x:c r="M30" i="2"/>
  <x:c r="N30" i="2"/>
  <x:c r="O30" i="2"/>
  <x:c r="P30" i="2"/>
  <x:c r="Q30" i="2"/>
  <x:c r="R30" i="2"/>
  <x:c r="S30" i="2"/>
  <x:c r="T30" i="2"/>
  <x:c r="U30" i="2"/>
  <x:c r="V30" i="2"/>
  <x:c r="W30" i="2"/>
  <x:c r="X30" i="2"/>
  <x:c r="Y30" i="2"/>
  <x:c r="Z30" i="2"/>
  <x:c r="AA30" i="2"/>
  <x:c r="AB30" i="2"/>
  <x:c r="AC30" i="2"/>
  <x:c r="AD30" i="2"/>
  <x:c r="AE30" i="2"/>
  <x:c r="AF30" i="2"/>
  <x:c r="AG30" i="2"/>
  <x:c r="AH30" i="2"/>
  <x:c r="AI30" i="2"/>
  <x:c r="AJ30" i="2"/>
  <x:c r="AK30" i="2"/>
  <x:c r="AL30" i="2"/>
  <x:c r="C31" i="2"/>
  <x:c r="D31" i="2"/>
  <x:c r="E31" i="2"/>
  <x:c r="F31" i="2"/>
  <x:c r="G31" i="2"/>
  <x:c r="H31" i="2"/>
  <x:c r="I31" i="2"/>
  <x:c r="J31" i="2"/>
  <x:c r="K31" i="2"/>
  <x:c r="L31" i="2"/>
  <x:c r="M31" i="2"/>
  <x:c r="N31" i="2"/>
  <x:c r="O31" i="2"/>
  <x:c r="P31" i="2"/>
  <x:c r="Q31" i="2"/>
  <x:c r="R31" i="2"/>
  <x:c r="S31" i="2"/>
  <x:c r="T31" i="2"/>
  <x:c r="U31" i="2"/>
  <x:c r="V31" i="2"/>
  <x:c r="W31" i="2"/>
  <x:c r="X31" i="2"/>
  <x:c r="Y31" i="2"/>
  <x:c r="Z31" i="2"/>
  <x:c r="AA31" i="2"/>
  <x:c r="AB31" i="2"/>
  <x:c r="AC31" i="2"/>
  <x:c r="AD31" i="2"/>
  <x:c r="AE31" i="2"/>
  <x:c r="AF31" i="2"/>
  <x:c r="AG31" i="2"/>
  <x:c r="AH31" i="2"/>
  <x:c r="AI31" i="2"/>
  <x:c r="AJ31" i="2"/>
  <x:c r="AK31" i="2"/>
  <x:c r="AL31" i="2"/>
  <x:c r="C32" i="2"/>
  <x:c r="D32" i="2"/>
  <x:c r="E32" i="2"/>
  <x:c r="F32" i="2"/>
  <x:c r="G32" i="2"/>
  <x:c r="H32" i="2"/>
  <x:c r="I32" i="2"/>
  <x:c r="J32" i="2"/>
  <x:c r="K32" i="2"/>
  <x:c r="L32" i="2"/>
  <x:c r="M32" i="2"/>
  <x:c r="N32" i="2"/>
  <x:c r="O32" i="2"/>
  <x:c r="P32" i="2"/>
  <x:c r="Q32" i="2"/>
  <x:c r="R32" i="2"/>
  <x:c r="S32" i="2"/>
  <x:c r="T32" i="2"/>
  <x:c r="U32" i="2"/>
  <x:c r="V32" i="2"/>
  <x:c r="W32" i="2"/>
  <x:c r="X32" i="2"/>
  <x:c r="Y32" i="2"/>
  <x:c r="Z32" i="2"/>
  <x:c r="AA32" i="2"/>
  <x:c r="AB32" i="2"/>
  <x:c r="AC32" i="2"/>
  <x:c r="AD32" i="2"/>
  <x:c r="AE32" i="2"/>
  <x:c r="AF32" i="2"/>
  <x:c r="AG32" i="2"/>
  <x:c r="AH32" i="2"/>
  <x:c r="AI32" i="2"/>
  <x:c r="AJ32" i="2"/>
  <x:c r="AK32" i="2"/>
  <x:c r="AL32" i="2"/>
  <x:c r="C33" i="2"/>
  <x:c r="D33" i="2"/>
  <x:c r="E33" i="2"/>
  <x:c r="F33" i="2"/>
  <x:c r="G33" i="2"/>
  <x:c r="H33" i="2"/>
  <x:c r="I33" i="2"/>
  <x:c r="J33" i="2"/>
  <x:c r="K33" i="2"/>
  <x:c r="L33" i="2"/>
  <x:c r="M33" i="2"/>
  <x:c r="N33" i="2"/>
  <x:c r="O33" i="2"/>
  <x:c r="P33" i="2"/>
  <x:c r="Q33" i="2"/>
  <x:c r="R33" i="2"/>
  <x:c r="S33" i="2"/>
  <x:c r="T33" i="2"/>
  <x:c r="U33" i="2"/>
  <x:c r="V33" i="2"/>
  <x:c r="W33" i="2"/>
  <x:c r="X33" i="2"/>
  <x:c r="Y33" i="2"/>
  <x:c r="Z33" i="2"/>
  <x:c r="AA33" i="2"/>
  <x:c r="AB33" i="2"/>
  <x:c r="AC33" i="2"/>
  <x:c r="AD33" i="2"/>
  <x:c r="AE33" i="2"/>
  <x:c r="AF33" i="2"/>
  <x:c r="AG33" i="2"/>
  <x:c r="AH33" i="2"/>
  <x:c r="AI33" i="2"/>
  <x:c r="AJ33" i="2"/>
  <x:c r="AK33" i="2"/>
  <x:c r="AL33" i="2"/>
  <x:c r="C35" i="2"/>
  <x:c r="D35" i="2"/>
  <x:c r="E35" i="2"/>
  <x:c r="F35" i="2"/>
  <x:c r="G35" i="2"/>
  <x:c r="H35" i="2"/>
  <x:c r="I35" i="2"/>
  <x:c r="J35" i="2"/>
  <x:c r="K35" i="2"/>
  <x:c r="L35" i="2"/>
  <x:c r="M35" i="2"/>
  <x:c r="N35" i="2"/>
  <x:c r="O35" i="2"/>
  <x:c r="P35" i="2"/>
  <x:c r="Q35" i="2"/>
  <x:c r="R35" i="2"/>
  <x:c r="S35" i="2"/>
  <x:c r="T35" i="2"/>
  <x:c r="U35" i="2"/>
  <x:c r="V35" i="2"/>
  <x:c r="W35" i="2"/>
  <x:c r="X35" i="2"/>
  <x:c r="Y35" i="2"/>
  <x:c r="Z35" i="2"/>
  <x:c r="AA35" i="2"/>
  <x:c r="AB35" i="2"/>
  <x:c r="AC35" i="2"/>
  <x:c r="AD35" i="2"/>
  <x:c r="AE35" i="2"/>
  <x:c r="AF35" i="2"/>
  <x:c r="AG35" i="2"/>
  <x:c r="AH35" i="2"/>
  <x:c r="AI35" i="2"/>
  <x:c r="AJ35" i="2"/>
  <x:c r="AK35" i="2"/>
  <x:c r="AL35" i="2"/>
  <x:c r="C36" i="2"/>
  <x:c r="D36" i="2"/>
  <x:c r="E36" i="2"/>
  <x:c r="F36" i="2"/>
  <x:c r="G36" i="2"/>
  <x:c r="H36" i="2"/>
  <x:c r="I36" i="2"/>
  <x:c r="J36" i="2"/>
  <x:c r="K36" i="2"/>
  <x:c r="L36" i="2"/>
  <x:c r="M36" i="2"/>
  <x:c r="N36" i="2"/>
  <x:c r="O36" i="2"/>
  <x:c r="P36" i="2"/>
  <x:c r="Q36" i="2"/>
  <x:c r="R36" i="2"/>
  <x:c r="S36" i="2"/>
  <x:c r="T36" i="2"/>
  <x:c r="U36" i="2"/>
  <x:c r="V36" i="2"/>
  <x:c r="W36" i="2"/>
  <x:c r="X36" i="2"/>
  <x:c r="Y36" i="2"/>
  <x:c r="Z36" i="2"/>
  <x:c r="AA36" i="2"/>
  <x:c r="AB36" i="2"/>
  <x:c r="AC36" i="2"/>
  <x:c r="AD36" i="2"/>
  <x:c r="AE36" i="2"/>
  <x:c r="AF36" i="2"/>
  <x:c r="AG36" i="2"/>
  <x:c r="AH36" i="2"/>
  <x:c r="AI36" i="2"/>
  <x:c r="AJ36" i="2"/>
  <x:c r="AK36" i="2"/>
  <x:c r="AL36" i="2"/>
  <x:c r="C37" i="2"/>
  <x:c r="D37" i="2"/>
  <x:c r="E37" i="2"/>
  <x:c r="F37" i="2"/>
  <x:c r="G37" i="2"/>
  <x:c r="H37" i="2"/>
  <x:c r="I37" i="2"/>
  <x:c r="J37" i="2"/>
  <x:c r="K37" i="2"/>
  <x:c r="L37" i="2"/>
  <x:c r="M37" i="2"/>
  <x:c r="N37" i="2"/>
  <x:c r="O37" i="2"/>
  <x:c r="P37" i="2"/>
  <x:c r="Q37" i="2"/>
  <x:c r="R37" i="2"/>
  <x:c r="S37" i="2"/>
  <x:c r="T37" i="2"/>
  <x:c r="U37" i="2"/>
  <x:c r="V37" i="2"/>
  <x:c r="W37" i="2"/>
  <x:c r="X37" i="2"/>
  <x:c r="Y37" i="2"/>
  <x:c r="Z37" i="2"/>
  <x:c r="AA37" i="2"/>
  <x:c r="AB37" i="2"/>
  <x:c r="AC37" i="2"/>
  <x:c r="AD37" i="2"/>
  <x:c r="AE37" i="2"/>
  <x:c r="AF37" i="2"/>
  <x:c r="AG37" i="2"/>
  <x:c r="AH37" i="2"/>
  <x:c r="AI37" i="2"/>
  <x:c r="AJ37" i="2"/>
  <x:c r="AK37" i="2"/>
  <x:c r="AL37" i="2"/>
  <x:c r="C38" i="2"/>
  <x:c r="D38" i="2"/>
  <x:c r="E38" i="2"/>
  <x:c r="F38" i="2"/>
  <x:c r="G38" i="2"/>
  <x:c r="H38" i="2"/>
  <x:c r="I38" i="2"/>
  <x:c r="J38" i="2"/>
  <x:c r="K38" i="2"/>
  <x:c r="L38" i="2"/>
  <x:c r="M38" i="2"/>
  <x:c r="N38" i="2"/>
  <x:c r="O38" i="2"/>
  <x:c r="P38" i="2"/>
  <x:c r="Q38" i="2"/>
  <x:c r="R38" i="2"/>
  <x:c r="S38" i="2"/>
  <x:c r="T38" i="2"/>
  <x:c r="U38" i="2"/>
  <x:c r="V38" i="2"/>
  <x:c r="W38" i="2"/>
  <x:c r="X38" i="2"/>
  <x:c r="Y38" i="2"/>
  <x:c r="Z38" i="2"/>
  <x:c r="AA38" i="2"/>
  <x:c r="AB38" i="2"/>
  <x:c r="AC38" i="2"/>
  <x:c r="AD38" i="2"/>
  <x:c r="AE38" i="2"/>
  <x:c r="AF38" i="2"/>
  <x:c r="AG38" i="2"/>
  <x:c r="AH38" i="2"/>
  <x:c r="AI38" i="2"/>
  <x:c r="AJ38" i="2"/>
  <x:c r="AK38" i="2"/>
  <x:c r="AL38" i="2"/>
  <x:c r="C39" i="2"/>
  <x:c r="D39" i="2"/>
  <x:c r="E39" i="2"/>
  <x:c r="F39" i="2"/>
  <x:c r="G39" i="2"/>
  <x:c r="H39" i="2"/>
  <x:c r="I39" i="2"/>
  <x:c r="J39" i="2"/>
  <x:c r="K39" i="2"/>
  <x:c r="L39" i="2"/>
  <x:c r="M39" i="2"/>
  <x:c r="N39" i="2"/>
  <x:c r="O39" i="2"/>
  <x:c r="P39" i="2"/>
  <x:c r="Q39" i="2"/>
  <x:c r="R39" i="2"/>
  <x:c r="S39" i="2"/>
  <x:c r="T39" i="2"/>
  <x:c r="U39" i="2"/>
  <x:c r="V39" i="2"/>
  <x:c r="W39" i="2"/>
  <x:c r="X39" i="2"/>
  <x:c r="Y39" i="2"/>
  <x:c r="Z39" i="2"/>
  <x:c r="AA39" i="2"/>
  <x:c r="AB39" i="2"/>
  <x:c r="AC39" i="2"/>
  <x:c r="AD39" i="2"/>
  <x:c r="AE39" i="2"/>
  <x:c r="AF39" i="2"/>
  <x:c r="AG39" i="2"/>
  <x:c r="AH39" i="2"/>
  <x:c r="AI39" i="2"/>
  <x:c r="AJ39" i="2"/>
  <x:c r="AK39" i="2"/>
  <x:c r="AL39" i="2"/>
  <x:c r="C41" i="2"/>
  <x:c r="D41" i="2"/>
  <x:c r="E41" i="2"/>
  <x:c r="F41" i="2"/>
  <x:c r="G41" i="2"/>
  <x:c r="H41" i="2"/>
  <x:c r="I41" i="2"/>
  <x:c r="J41" i="2"/>
  <x:c r="K41" i="2"/>
  <x:c r="L41" i="2"/>
  <x:c r="M41" i="2"/>
  <x:c r="N41" i="2"/>
  <x:c r="O41" i="2"/>
  <x:c r="P41" i="2"/>
  <x:c r="Q41" i="2"/>
  <x:c r="R41" i="2"/>
  <x:c r="S41" i="2"/>
  <x:c r="T41" i="2"/>
  <x:c r="U41" i="2"/>
  <x:c r="V41" i="2"/>
  <x:c r="W41" i="2"/>
  <x:c r="X41" i="2"/>
  <x:c r="Y41" i="2"/>
  <x:c r="Z41" i="2"/>
  <x:c r="AA41" i="2"/>
  <x:c r="AB41" i="2"/>
  <x:c r="AC41" i="2"/>
  <x:c r="AD41" i="2"/>
  <x:c r="AE41" i="2"/>
  <x:c r="AF41" i="2"/>
  <x:c r="AG41" i="2"/>
  <x:c r="AH41" i="2"/>
  <x:c r="AI41" i="2"/>
  <x:c r="AJ41" i="2"/>
  <x:c r="AK41" i="2"/>
  <x:c r="AL41" i="2"/>
  <x:c r="C42" i="2"/>
  <x:c r="D42" i="2"/>
  <x:c r="E42" i="2"/>
  <x:c r="F42" i="2"/>
  <x:c r="G42" i="2"/>
  <x:c r="H42" i="2"/>
  <x:c r="I42" i="2"/>
  <x:c r="J42" i="2"/>
  <x:c r="K42" i="2"/>
  <x:c r="L42" i="2"/>
  <x:c r="M42" i="2"/>
  <x:c r="N42" i="2"/>
  <x:c r="O42" i="2"/>
  <x:c r="P42" i="2"/>
  <x:c r="Q42" i="2"/>
  <x:c r="R42" i="2"/>
  <x:c r="S42" i="2"/>
  <x:c r="T42" i="2"/>
  <x:c r="U42" i="2"/>
  <x:c r="V42" i="2"/>
  <x:c r="W42" i="2"/>
  <x:c r="X42" i="2"/>
  <x:c r="Y42" i="2"/>
  <x:c r="Z42" i="2"/>
  <x:c r="AA42" i="2"/>
  <x:c r="AB42" i="2"/>
  <x:c r="AC42" i="2"/>
  <x:c r="AD42" i="2"/>
  <x:c r="AE42" i="2"/>
  <x:c r="AF42" i="2"/>
  <x:c r="AG42" i="2"/>
  <x:c r="AH42" i="2"/>
  <x:c r="AI42" i="2"/>
  <x:c r="AJ42" i="2"/>
  <x:c r="AK42" i="2"/>
  <x:c r="AL42" i="2"/>
  <x:c r="C43" i="2"/>
  <x:c r="D43" i="2"/>
  <x:c r="E43" i="2"/>
  <x:c r="F43" i="2"/>
  <x:c r="G43" i="2"/>
  <x:c r="H43" i="2"/>
  <x:c r="I43" i="2"/>
  <x:c r="J43" i="2"/>
  <x:c r="K43" i="2"/>
  <x:c r="L43" i="2"/>
  <x:c r="M43" i="2"/>
  <x:c r="N43" i="2"/>
  <x:c r="O43" i="2"/>
  <x:c r="P43" i="2"/>
  <x:c r="Q43" i="2"/>
  <x:c r="R43" i="2"/>
  <x:c r="S43" i="2"/>
  <x:c r="T43" i="2"/>
  <x:c r="U43" i="2"/>
  <x:c r="V43" i="2"/>
  <x:c r="W43" i="2"/>
  <x:c r="X43" i="2"/>
  <x:c r="Y43" i="2"/>
  <x:c r="Z43" i="2"/>
  <x:c r="AA43" i="2"/>
  <x:c r="AB43" i="2"/>
  <x:c r="AC43" i="2"/>
  <x:c r="AD43" i="2"/>
  <x:c r="AE43" i="2"/>
  <x:c r="AF43" i="2"/>
  <x:c r="AG43" i="2"/>
  <x:c r="AH43" i="2"/>
  <x:c r="AI43" i="2"/>
  <x:c r="AJ43" i="2"/>
  <x:c r="AK43" i="2"/>
  <x:c r="AL43" i="2"/>
  <x:c r="C44" i="2"/>
  <x:c r="D44" i="2"/>
  <x:c r="E44" i="2"/>
  <x:c r="F44" i="2"/>
  <x:c r="G44" i="2"/>
  <x:c r="H44" i="2"/>
  <x:c r="I44" i="2"/>
  <x:c r="J44" i="2"/>
  <x:c r="K44" i="2"/>
  <x:c r="L44" i="2"/>
  <x:c r="M44" i="2"/>
  <x:c r="N44" i="2"/>
  <x:c r="O44" i="2"/>
  <x:c r="P44" i="2"/>
  <x:c r="Q44" i="2"/>
  <x:c r="R44" i="2"/>
  <x:c r="S44" i="2"/>
  <x:c r="T44" i="2"/>
  <x:c r="U44" i="2"/>
  <x:c r="V44" i="2"/>
  <x:c r="W44" i="2"/>
  <x:c r="X44" i="2"/>
  <x:c r="Y44" i="2"/>
  <x:c r="Z44" i="2"/>
  <x:c r="AA44" i="2"/>
  <x:c r="AB44" i="2"/>
  <x:c r="AC44" i="2"/>
  <x:c r="AD44" i="2"/>
  <x:c r="AE44" i="2"/>
  <x:c r="AF44" i="2"/>
  <x:c r="AG44" i="2"/>
  <x:c r="AH44" i="2"/>
  <x:c r="AI44" i="2"/>
  <x:c r="AJ44" i="2"/>
  <x:c r="AK44" i="2"/>
  <x:c r="AL44" i="2"/>
  <x:c r="C45" i="2"/>
  <x:c r="D45" i="2"/>
  <x:c r="E45" i="2"/>
  <x:c r="F45" i="2"/>
  <x:c r="G45" i="2"/>
  <x:c r="H45" i="2"/>
  <x:c r="I45" i="2"/>
  <x:c r="J45" i="2"/>
  <x:c r="K45" i="2"/>
  <x:c r="L45" i="2"/>
  <x:c r="M45" i="2"/>
  <x:c r="N45" i="2"/>
  <x:c r="O45" i="2"/>
  <x:c r="P45" i="2"/>
  <x:c r="Q45" i="2"/>
  <x:c r="R45" i="2"/>
  <x:c r="S45" i="2"/>
  <x:c r="T45" i="2"/>
  <x:c r="U45" i="2"/>
  <x:c r="V45" i="2"/>
  <x:c r="W45" i="2"/>
  <x:c r="X45" i="2"/>
  <x:c r="Y45" i="2"/>
  <x:c r="Z45" i="2"/>
  <x:c r="AA45" i="2"/>
  <x:c r="AB45" i="2"/>
  <x:c r="AC45" i="2"/>
  <x:c r="AD45" i="2"/>
  <x:c r="AE45" i="2"/>
  <x:c r="AF45" i="2"/>
  <x:c r="AG45" i="2"/>
  <x:c r="AH45" i="2"/>
  <x:c r="AI45" i="2"/>
  <x:c r="AJ45" i="2"/>
  <x:c r="AK45" i="2"/>
  <x:c r="AL45" i="2"/>
  <x:c r="C46" i="2"/>
  <x:c r="D46" i="2"/>
  <x:c r="E46" i="2"/>
  <x:c r="F46" i="2"/>
  <x:c r="G46" i="2"/>
  <x:c r="H46" i="2"/>
  <x:c r="I46" i="2"/>
  <x:c r="J46" i="2"/>
  <x:c r="K46" i="2"/>
  <x:c r="L46" i="2"/>
  <x:c r="M46" i="2"/>
  <x:c r="N46" i="2"/>
  <x:c r="O46" i="2"/>
  <x:c r="P46" i="2"/>
  <x:c r="Q46" i="2"/>
  <x:c r="R46" i="2"/>
  <x:c r="S46" i="2"/>
  <x:c r="T46" i="2"/>
  <x:c r="U46" i="2"/>
  <x:c r="V46" i="2"/>
  <x:c r="W46" i="2"/>
  <x:c r="X46" i="2"/>
  <x:c r="Y46" i="2"/>
  <x:c r="Z46" i="2"/>
  <x:c r="AA46" i="2"/>
  <x:c r="AB46" i="2"/>
  <x:c r="AC46" i="2"/>
  <x:c r="AD46" i="2"/>
  <x:c r="AE46" i="2"/>
  <x:c r="AF46" i="2"/>
  <x:c r="AG46" i="2"/>
  <x:c r="AH46" i="2"/>
  <x:c r="AI46" i="2"/>
  <x:c r="AJ46" i="2"/>
  <x:c r="AK46" i="2"/>
  <x:c r="AL46" i="2"/>
  <x:c r="C47" i="2"/>
  <x:c r="D47" i="2"/>
  <x:c r="E47" i="2"/>
  <x:c r="F47" i="2"/>
  <x:c r="G47" i="2"/>
  <x:c r="H47" i="2"/>
  <x:c r="I47" i="2"/>
  <x:c r="J47" i="2"/>
  <x:c r="K47" i="2"/>
  <x:c r="L47" i="2"/>
  <x:c r="M47" i="2"/>
  <x:c r="N47" i="2"/>
  <x:c r="O47" i="2"/>
  <x:c r="P47" i="2"/>
  <x:c r="Q47" i="2"/>
  <x:c r="R47" i="2"/>
  <x:c r="S47" i="2"/>
  <x:c r="T47" i="2"/>
  <x:c r="U47" i="2"/>
  <x:c r="V47" i="2"/>
  <x:c r="W47" i="2"/>
  <x:c r="X47" i="2"/>
  <x:c r="Y47" i="2"/>
  <x:c r="Z47" i="2"/>
  <x:c r="AA47" i="2"/>
  <x:c r="AB47" i="2"/>
  <x:c r="AC47" i="2"/>
  <x:c r="AD47" i="2"/>
  <x:c r="AE47" i="2"/>
  <x:c r="AF47" i="2"/>
  <x:c r="AG47" i="2"/>
  <x:c r="AH47" i="2"/>
  <x:c r="AI47" i="2"/>
  <x:c r="AJ47" i="2"/>
  <x:c r="AK47" i="2"/>
  <x:c r="AL47" i="2"/>
  <x:c r="C48" i="2"/>
  <x:c r="D48" i="2"/>
  <x:c r="E48" i="2"/>
  <x:c r="F48" i="2"/>
  <x:c r="G48" i="2"/>
  <x:c r="H48" i="2"/>
  <x:c r="I48" i="2"/>
  <x:c r="J48" i="2"/>
  <x:c r="K48" i="2"/>
  <x:c r="L48" i="2"/>
  <x:c r="M48" i="2"/>
  <x:c r="N48" i="2"/>
  <x:c r="O48" i="2"/>
  <x:c r="P48" i="2"/>
  <x:c r="Q48" i="2"/>
  <x:c r="R48" i="2"/>
  <x:c r="S48" i="2"/>
  <x:c r="T48" i="2"/>
  <x:c r="U48" i="2"/>
  <x:c r="V48" i="2"/>
  <x:c r="W48" i="2"/>
  <x:c r="X48" i="2"/>
  <x:c r="Y48" i="2"/>
  <x:c r="Z48" i="2"/>
  <x:c r="AA48" i="2"/>
  <x:c r="AB48" i="2"/>
  <x:c r="AC48" i="2"/>
  <x:c r="AD48" i="2"/>
  <x:c r="AE48" i="2"/>
  <x:c r="AF48" i="2"/>
  <x:c r="AG48" i="2"/>
  <x:c r="AH48" i="2"/>
  <x:c r="AI48" i="2"/>
  <x:c r="AJ48" i="2"/>
  <x:c r="AK48" i="2"/>
  <x:c r="AL48" i="2"/>
  <x:c r="C49" i="2"/>
  <x:c r="D49" i="2"/>
  <x:c r="E49" i="2"/>
  <x:c r="F49" i="2"/>
  <x:c r="G49" i="2"/>
  <x:c r="H49" i="2"/>
  <x:c r="I49" i="2"/>
  <x:c r="J49" i="2"/>
  <x:c r="K49" i="2"/>
  <x:c r="L49" i="2"/>
  <x:c r="M49" i="2"/>
  <x:c r="N49" i="2"/>
  <x:c r="O49" i="2"/>
  <x:c r="P49" i="2"/>
  <x:c r="Q49" i="2"/>
  <x:c r="R49" i="2"/>
  <x:c r="S49" i="2"/>
  <x:c r="T49" i="2"/>
  <x:c r="U49" i="2"/>
  <x:c r="V49" i="2"/>
  <x:c r="W49" i="2"/>
  <x:c r="X49" i="2"/>
  <x:c r="Y49" i="2"/>
  <x:c r="Z49" i="2"/>
  <x:c r="AA49" i="2"/>
  <x:c r="AB49" i="2"/>
  <x:c r="AC49" i="2"/>
  <x:c r="AD49" i="2"/>
  <x:c r="AE49" i="2"/>
  <x:c r="AF49" i="2"/>
  <x:c r="AG49" i="2"/>
  <x:c r="AH49" i="2"/>
  <x:c r="AI49" i="2"/>
  <x:c r="AJ49" i="2"/>
  <x:c r="AK49" i="2"/>
  <x:c r="AL49" i="2"/>
  <x:c r="C50" i="2"/>
  <x:c r="D50" i="2"/>
  <x:c r="E50" i="2"/>
  <x:c r="F50" i="2"/>
  <x:c r="G50" i="2"/>
  <x:c r="H50" i="2"/>
  <x:c r="I50" i="2"/>
  <x:c r="J50" i="2"/>
  <x:c r="K50" i="2"/>
  <x:c r="L50" i="2"/>
  <x:c r="M50" i="2"/>
  <x:c r="N50" i="2"/>
  <x:c r="O50" i="2"/>
  <x:c r="P50" i="2"/>
  <x:c r="Q50" i="2"/>
  <x:c r="R50" i="2"/>
  <x:c r="S50" i="2"/>
  <x:c r="T50" i="2"/>
  <x:c r="U50" i="2"/>
  <x:c r="V50" i="2"/>
  <x:c r="W50" i="2"/>
  <x:c r="X50" i="2"/>
  <x:c r="Y50" i="2"/>
  <x:c r="Z50" i="2"/>
  <x:c r="AA50" i="2"/>
  <x:c r="AB50" i="2"/>
  <x:c r="AC50" i="2"/>
  <x:c r="AD50" i="2"/>
  <x:c r="AE50" i="2"/>
  <x:c r="AF50" i="2"/>
  <x:c r="AG50" i="2"/>
  <x:c r="AH50" i="2"/>
  <x:c r="AI50" i="2"/>
  <x:c r="AJ50" i="2"/>
  <x:c r="AK50" i="2"/>
  <x:c r="AL50" i="2"/>
  <x:c r="C51" i="2"/>
  <x:c r="D51" i="2"/>
  <x:c r="E51" i="2"/>
  <x:c r="F51" i="2"/>
  <x:c r="G51" i="2"/>
  <x:c r="H51" i="2"/>
  <x:c r="I51" i="2"/>
  <x:c r="J51" i="2"/>
  <x:c r="K51" i="2"/>
  <x:c r="L51" i="2"/>
  <x:c r="M51" i="2"/>
  <x:c r="N51" i="2"/>
  <x:c r="O51" i="2"/>
  <x:c r="P51" i="2"/>
  <x:c r="Q51" i="2"/>
  <x:c r="R51" i="2"/>
  <x:c r="S51" i="2"/>
  <x:c r="T51" i="2"/>
  <x:c r="U51" i="2"/>
  <x:c r="V51" i="2"/>
  <x:c r="W51" i="2"/>
  <x:c r="X51" i="2"/>
  <x:c r="Y51" i="2"/>
  <x:c r="Z51" i="2"/>
  <x:c r="AA51" i="2"/>
  <x:c r="AB51" i="2"/>
  <x:c r="AC51" i="2"/>
  <x:c r="AD51" i="2"/>
  <x:c r="AE51" i="2"/>
  <x:c r="AF51" i="2"/>
  <x:c r="AG51" i="2"/>
  <x:c r="AH51" i="2"/>
  <x:c r="AI51" i="2"/>
  <x:c r="AJ51" i="2"/>
  <x:c r="AK51" i="2"/>
  <x:c r="AL51" i="2"/>
  <x:c r="C52" i="2"/>
  <x:c r="D52" i="2"/>
  <x:c r="E52" i="2"/>
  <x:c r="F52" i="2"/>
  <x:c r="G52" i="2"/>
  <x:c r="H52" i="2"/>
  <x:c r="I52" i="2"/>
  <x:c r="J52" i="2"/>
  <x:c r="K52" i="2"/>
  <x:c r="L52" i="2"/>
  <x:c r="M52" i="2"/>
  <x:c r="N52" i="2"/>
  <x:c r="O52" i="2"/>
  <x:c r="P52" i="2"/>
  <x:c r="Q52" i="2"/>
  <x:c r="R52" i="2"/>
  <x:c r="S52" i="2"/>
  <x:c r="T52" i="2"/>
  <x:c r="U52" i="2"/>
  <x:c r="V52" i="2"/>
  <x:c r="W52" i="2"/>
  <x:c r="X52" i="2"/>
  <x:c r="Y52" i="2"/>
  <x:c r="Z52" i="2"/>
  <x:c r="AA52" i="2"/>
  <x:c r="AB52" i="2"/>
  <x:c r="AC52" i="2"/>
  <x:c r="AD52" i="2"/>
  <x:c r="AE52" i="2"/>
  <x:c r="AF52" i="2"/>
  <x:c r="AG52" i="2"/>
  <x:c r="AH52" i="2"/>
  <x:c r="AI52" i="2"/>
  <x:c r="AJ52" i="2"/>
  <x:c r="AK52" i="2"/>
  <x:c r="AL52" i="2"/>
  <x:c r="C53" i="2"/>
  <x:c r="D53" i="2"/>
  <x:c r="E53" i="2"/>
  <x:c r="F53" i="2"/>
  <x:c r="G53" i="2"/>
  <x:c r="H53" i="2"/>
  <x:c r="I53" i="2"/>
  <x:c r="J53" i="2"/>
  <x:c r="K53" i="2"/>
  <x:c r="L53" i="2"/>
  <x:c r="M53" i="2"/>
  <x:c r="N53" i="2"/>
  <x:c r="O53" i="2"/>
  <x:c r="P53" i="2"/>
  <x:c r="Q53" i="2"/>
  <x:c r="R53" i="2"/>
  <x:c r="S53" i="2"/>
  <x:c r="T53" i="2"/>
  <x:c r="U53" i="2"/>
  <x:c r="V53" i="2"/>
  <x:c r="W53" i="2"/>
  <x:c r="X53" i="2"/>
  <x:c r="Y53" i="2"/>
  <x:c r="Z53" i="2"/>
  <x:c r="AA53" i="2"/>
  <x:c r="AB53" i="2"/>
  <x:c r="AC53" i="2"/>
  <x:c r="AD53" i="2"/>
  <x:c r="AE53" i="2"/>
  <x:c r="AF53" i="2"/>
  <x:c r="AG53" i="2"/>
  <x:c r="AH53" i="2"/>
  <x:c r="AI53" i="2"/>
  <x:c r="AJ53" i="2"/>
  <x:c r="AK53" i="2"/>
  <x:c r="AL53" i="2"/>
  <x:c r="C54" i="2"/>
  <x:c r="D54" i="2"/>
  <x:c r="E54" i="2"/>
  <x:c r="F54" i="2"/>
  <x:c r="G54" i="2"/>
  <x:c r="H54" i="2"/>
  <x:c r="I54" i="2"/>
  <x:c r="J54" i="2"/>
  <x:c r="K54" i="2"/>
  <x:c r="L54" i="2"/>
  <x:c r="M54" i="2"/>
  <x:c r="N54" i="2"/>
  <x:c r="O54" i="2"/>
  <x:c r="P54" i="2"/>
  <x:c r="Q54" i="2"/>
  <x:c r="R54" i="2"/>
  <x:c r="S54" i="2"/>
  <x:c r="T54" i="2"/>
  <x:c r="U54" i="2"/>
  <x:c r="V54" i="2"/>
  <x:c r="W54" i="2"/>
  <x:c r="X54" i="2"/>
  <x:c r="Y54" i="2"/>
  <x:c r="Z54" i="2"/>
  <x:c r="AA54" i="2"/>
  <x:c r="AB54" i="2"/>
  <x:c r="AC54" i="2"/>
  <x:c r="AD54" i="2"/>
  <x:c r="AE54" i="2"/>
  <x:c r="AF54" i="2"/>
  <x:c r="AG54" i="2"/>
  <x:c r="AH54" i="2"/>
  <x:c r="AI54" i="2"/>
  <x:c r="AJ54" i="2"/>
  <x:c r="AK54" i="2"/>
  <x:c r="AL54" i="2"/>
  <x:c r="C55" i="2"/>
  <x:c r="D55" i="2"/>
  <x:c r="E55" i="2"/>
  <x:c r="F55" i="2"/>
  <x:c r="G55" i="2"/>
  <x:c r="H55" i="2"/>
  <x:c r="I55" i="2"/>
  <x:c r="J55" i="2"/>
  <x:c r="K55" i="2"/>
  <x:c r="L55" i="2"/>
  <x:c r="M55" i="2"/>
  <x:c r="N55" i="2"/>
  <x:c r="O55" i="2"/>
  <x:c r="P55" i="2"/>
  <x:c r="Q55" i="2"/>
  <x:c r="R55" i="2"/>
  <x:c r="S55" i="2"/>
  <x:c r="T55" i="2"/>
  <x:c r="U55" i="2"/>
  <x:c r="V55" i="2"/>
  <x:c r="W55" i="2"/>
  <x:c r="X55" i="2"/>
  <x:c r="Y55" i="2"/>
  <x:c r="Z55" i="2"/>
  <x:c r="AA55" i="2"/>
  <x:c r="AB55" i="2"/>
  <x:c r="AC55" i="2"/>
  <x:c r="AD55" i="2"/>
  <x:c r="AE55" i="2"/>
  <x:c r="AF55" i="2"/>
  <x:c r="AG55" i="2"/>
  <x:c r="AH55" i="2"/>
  <x:c r="AI55" i="2"/>
  <x:c r="AJ55" i="2"/>
  <x:c r="AK55" i="2"/>
  <x:c r="AL55" i="2"/>
  <x:c r="C56" i="2"/>
  <x:c r="D56" i="2"/>
  <x:c r="E56" i="2"/>
  <x:c r="F56" i="2"/>
  <x:c r="G56" i="2"/>
  <x:c r="H56" i="2"/>
  <x:c r="I56" i="2"/>
  <x:c r="J56" i="2"/>
  <x:c r="K56" i="2"/>
  <x:c r="L56" i="2"/>
  <x:c r="M56" i="2"/>
  <x:c r="N56" i="2"/>
  <x:c r="O56" i="2"/>
  <x:c r="P56" i="2"/>
  <x:c r="Q56" i="2"/>
  <x:c r="R56" i="2"/>
  <x:c r="S56" i="2"/>
  <x:c r="T56" i="2"/>
  <x:c r="U56" i="2"/>
  <x:c r="V56" i="2"/>
  <x:c r="W56" i="2"/>
  <x:c r="X56" i="2"/>
  <x:c r="Y56" i="2"/>
  <x:c r="Z56" i="2"/>
  <x:c r="AA56" i="2"/>
  <x:c r="AB56" i="2"/>
  <x:c r="AC56" i="2"/>
  <x:c r="AD56" i="2"/>
  <x:c r="AE56" i="2"/>
  <x:c r="AF56" i="2"/>
  <x:c r="AG56" i="2"/>
  <x:c r="AH56" i="2"/>
  <x:c r="AI56" i="2"/>
  <x:c r="AJ56" i="2"/>
  <x:c r="AK56" i="2"/>
  <x:c r="AL56" i="2"/>
  <x:c r="C57" i="2"/>
  <x:c r="D57" i="2"/>
  <x:c r="E57" i="2"/>
  <x:c r="F57" i="2"/>
  <x:c r="G57" i="2"/>
  <x:c r="H57" i="2"/>
  <x:c r="I57" i="2"/>
  <x:c r="J57" i="2"/>
  <x:c r="K57" i="2"/>
  <x:c r="L57" i="2"/>
  <x:c r="M57" i="2"/>
  <x:c r="N57" i="2"/>
  <x:c r="O57" i="2"/>
  <x:c r="P57" i="2"/>
  <x:c r="Q57" i="2"/>
  <x:c r="R57" i="2"/>
  <x:c r="S57" i="2"/>
  <x:c r="T57" i="2"/>
  <x:c r="U57" i="2"/>
  <x:c r="V57" i="2"/>
  <x:c r="W57" i="2"/>
  <x:c r="X57" i="2"/>
  <x:c r="Y57" i="2"/>
  <x:c r="Z57" i="2"/>
  <x:c r="AA57" i="2"/>
  <x:c r="AB57" i="2"/>
  <x:c r="AC57" i="2"/>
  <x:c r="AD57" i="2"/>
  <x:c r="AE57" i="2"/>
  <x:c r="AF57" i="2"/>
  <x:c r="AG57" i="2"/>
  <x:c r="AH57" i="2"/>
  <x:c r="AI57" i="2"/>
  <x:c r="AJ57" i="2"/>
  <x:c r="AK57" i="2"/>
  <x:c r="AL57" i="2"/>
  <x:c r="C58" i="2"/>
  <x:c r="D58" i="2"/>
  <x:c r="E58" i="2"/>
  <x:c r="F58" i="2"/>
  <x:c r="G58" i="2"/>
  <x:c r="H58" i="2"/>
  <x:c r="I58" i="2"/>
  <x:c r="J58" i="2"/>
  <x:c r="K58" i="2"/>
  <x:c r="L58" i="2"/>
  <x:c r="M58" i="2"/>
  <x:c r="N58" i="2"/>
  <x:c r="O58" i="2"/>
  <x:c r="P58" i="2"/>
  <x:c r="Q58" i="2"/>
  <x:c r="R58" i="2"/>
  <x:c r="S58" i="2"/>
  <x:c r="T58" i="2"/>
  <x:c r="U58" i="2"/>
  <x:c r="V58" i="2"/>
  <x:c r="W58" i="2"/>
  <x:c r="X58" i="2"/>
  <x:c r="Y58" i="2"/>
  <x:c r="Z58" i="2"/>
  <x:c r="AA58" i="2"/>
  <x:c r="AB58" i="2"/>
  <x:c r="AC58" i="2"/>
  <x:c r="AD58" i="2"/>
  <x:c r="AE58" i="2"/>
  <x:c r="AF58" i="2"/>
  <x:c r="AG58" i="2"/>
  <x:c r="AH58" i="2"/>
  <x:c r="AI58" i="2"/>
  <x:c r="AJ58" i="2"/>
  <x:c r="AK58" i="2"/>
  <x:c r="AL58" i="2"/>
  <x:c r="C59" i="2"/>
  <x:c r="D59" i="2"/>
  <x:c r="E59" i="2"/>
  <x:c r="F59" i="2"/>
  <x:c r="G59" i="2"/>
  <x:c r="H59" i="2"/>
  <x:c r="I59" i="2"/>
  <x:c r="J59" i="2"/>
  <x:c r="K59" i="2"/>
  <x:c r="L59" i="2"/>
  <x:c r="M59" i="2"/>
  <x:c r="N59" i="2"/>
  <x:c r="O59" i="2"/>
  <x:c r="P59" i="2"/>
  <x:c r="Q59" i="2"/>
  <x:c r="R59" i="2"/>
  <x:c r="S59" i="2"/>
  <x:c r="T59" i="2"/>
  <x:c r="U59" i="2"/>
  <x:c r="V59" i="2"/>
  <x:c r="W59" i="2"/>
  <x:c r="X59" i="2"/>
  <x:c r="Y59" i="2"/>
  <x:c r="Z59" i="2"/>
  <x:c r="AA59" i="2"/>
  <x:c r="AB59" i="2"/>
  <x:c r="AC59" i="2"/>
  <x:c r="AD59" i="2"/>
  <x:c r="AE59" i="2"/>
  <x:c r="AF59" i="2"/>
  <x:c r="AG59" i="2"/>
  <x:c r="AH59" i="2"/>
  <x:c r="AI59" i="2"/>
  <x:c r="AJ59" i="2"/>
  <x:c r="AK59" i="2"/>
  <x:c r="AL59" i="2"/>
  <x:c r="C60" i="2"/>
  <x:c r="D60" i="2"/>
  <x:c r="E60" i="2"/>
  <x:c r="F60" i="2"/>
  <x:c r="G60" i="2"/>
  <x:c r="H60" i="2"/>
  <x:c r="I60" i="2"/>
  <x:c r="J60" i="2"/>
  <x:c r="K60" i="2"/>
  <x:c r="L60" i="2"/>
  <x:c r="M60" i="2"/>
  <x:c r="N60" i="2"/>
  <x:c r="O60" i="2"/>
  <x:c r="P60" i="2"/>
  <x:c r="Q60" i="2"/>
  <x:c r="R60" i="2"/>
  <x:c r="S60" i="2"/>
  <x:c r="T60" i="2"/>
  <x:c r="U60" i="2"/>
  <x:c r="V60" i="2"/>
  <x:c r="W60" i="2"/>
  <x:c r="X60" i="2"/>
  <x:c r="Y60" i="2"/>
  <x:c r="Z60" i="2"/>
  <x:c r="AA60" i="2"/>
  <x:c r="AB60" i="2"/>
  <x:c r="AC60" i="2"/>
  <x:c r="AD60" i="2"/>
  <x:c r="AE60" i="2"/>
  <x:c r="AF60" i="2"/>
  <x:c r="AG60" i="2"/>
  <x:c r="AH60" i="2"/>
  <x:c r="AI60" i="2"/>
  <x:c r="AJ60" i="2"/>
  <x:c r="AK60" i="2"/>
  <x:c r="AL60" i="2"/>
  <x:c r="C61" i="2"/>
  <x:c r="D61" i="2"/>
  <x:c r="E61" i="2"/>
  <x:c r="F61" i="2"/>
  <x:c r="G61" i="2"/>
  <x:c r="H61" i="2"/>
  <x:c r="I61" i="2"/>
  <x:c r="J61" i="2"/>
  <x:c r="K61" i="2"/>
  <x:c r="L61" i="2"/>
  <x:c r="M61" i="2"/>
  <x:c r="N61" i="2"/>
  <x:c r="O61" i="2"/>
  <x:c r="P61" i="2"/>
  <x:c r="Q61" i="2"/>
  <x:c r="R61" i="2"/>
  <x:c r="S61" i="2"/>
  <x:c r="T61" i="2"/>
  <x:c r="U61" i="2"/>
  <x:c r="V61" i="2"/>
  <x:c r="W61" i="2"/>
  <x:c r="X61" i="2"/>
  <x:c r="Y61" i="2"/>
  <x:c r="Z61" i="2"/>
  <x:c r="AA61" i="2"/>
  <x:c r="AB61" i="2"/>
  <x:c r="AC61" i="2"/>
  <x:c r="AD61" i="2"/>
  <x:c r="AE61" i="2"/>
  <x:c r="AF61" i="2"/>
  <x:c r="AG61" i="2"/>
  <x:c r="AH61" i="2"/>
  <x:c r="AI61" i="2"/>
  <x:c r="AJ61" i="2"/>
  <x:c r="AK61" i="2"/>
  <x:c r="AL61" i="2"/>
  <x:c r="C62" i="2"/>
  <x:c r="D62" i="2"/>
  <x:c r="E62" i="2"/>
  <x:c r="F62" i="2"/>
  <x:c r="G62" i="2"/>
  <x:c r="H62" i="2"/>
  <x:c r="I62" i="2"/>
  <x:c r="J62" i="2"/>
  <x:c r="K62" i="2"/>
  <x:c r="L62" i="2"/>
  <x:c r="M62" i="2"/>
  <x:c r="N62" i="2"/>
  <x:c r="O62" i="2"/>
  <x:c r="P62" i="2"/>
  <x:c r="Q62" i="2"/>
  <x:c r="R62" i="2"/>
  <x:c r="S62" i="2"/>
  <x:c r="T62" i="2"/>
  <x:c r="U62" i="2"/>
  <x:c r="V62" i="2"/>
  <x:c r="W62" i="2"/>
  <x:c r="X62" i="2"/>
  <x:c r="Y62" i="2"/>
  <x:c r="Z62" i="2"/>
  <x:c r="AA62" i="2"/>
  <x:c r="AB62" i="2"/>
  <x:c r="AC62" i="2"/>
  <x:c r="AD62" i="2"/>
  <x:c r="AE62" i="2"/>
  <x:c r="AF62" i="2"/>
  <x:c r="AG62" i="2"/>
  <x:c r="AH62" i="2"/>
  <x:c r="AI62" i="2"/>
  <x:c r="AJ62" i="2"/>
  <x:c r="AK62" i="2"/>
  <x:c r="AL62" i="2"/>
  <x:c r="C63" i="2"/>
  <x:c r="D63" i="2"/>
  <x:c r="E63" i="2"/>
  <x:c r="F63" i="2"/>
  <x:c r="G63" i="2"/>
  <x:c r="H63" i="2"/>
  <x:c r="I63" i="2"/>
  <x:c r="J63" i="2"/>
  <x:c r="K63" i="2"/>
  <x:c r="L63" i="2"/>
  <x:c r="M63" i="2"/>
  <x:c r="N63" i="2"/>
  <x:c r="O63" i="2"/>
  <x:c r="P63" i="2"/>
  <x:c r="Q63" i="2"/>
  <x:c r="R63" i="2"/>
  <x:c r="S63" i="2"/>
  <x:c r="T63" i="2"/>
  <x:c r="U63" i="2"/>
  <x:c r="V63" i="2"/>
  <x:c r="W63" i="2"/>
  <x:c r="X63" i="2"/>
  <x:c r="Y63" i="2"/>
  <x:c r="Z63" i="2"/>
  <x:c r="AA63" i="2"/>
  <x:c r="AB63" i="2"/>
  <x:c r="AC63" i="2"/>
  <x:c r="AD63" i="2"/>
  <x:c r="AE63" i="2"/>
  <x:c r="AF63" i="2"/>
  <x:c r="AG63" i="2"/>
  <x:c r="AH63" i="2"/>
  <x:c r="AI63" i="2"/>
  <x:c r="AJ63" i="2"/>
  <x:c r="AK63" i="2"/>
  <x:c r="AL63" i="2"/>
  <x:c r="C64" i="2"/>
  <x:c r="D64" i="2"/>
  <x:c r="E64" i="2"/>
  <x:c r="F64" i="2"/>
  <x:c r="G64" i="2"/>
  <x:c r="H64" i="2"/>
  <x:c r="I64" i="2"/>
  <x:c r="J64" i="2"/>
  <x:c r="K64" i="2"/>
  <x:c r="L64" i="2"/>
  <x:c r="M64" i="2"/>
  <x:c r="N64" i="2"/>
  <x:c r="O64" i="2"/>
  <x:c r="P64" i="2"/>
  <x:c r="Q64" i="2"/>
  <x:c r="R64" i="2"/>
  <x:c r="S64" i="2"/>
  <x:c r="T64" i="2"/>
  <x:c r="U64" i="2"/>
  <x:c r="V64" i="2"/>
  <x:c r="W64" i="2"/>
  <x:c r="X64" i="2"/>
  <x:c r="Y64" i="2"/>
  <x:c r="Z64" i="2"/>
  <x:c r="AA64" i="2"/>
  <x:c r="AB64" i="2"/>
  <x:c r="AC64" i="2"/>
  <x:c r="AD64" i="2"/>
  <x:c r="AE64" i="2"/>
  <x:c r="AF64" i="2"/>
  <x:c r="AG64" i="2"/>
  <x:c r="AH64" i="2"/>
  <x:c r="AI64" i="2"/>
  <x:c r="AJ64" i="2"/>
  <x:c r="AK64" i="2"/>
  <x:c r="AL64" i="2"/>
  <x:c r="C65" i="2"/>
  <x:c r="D65" i="2"/>
  <x:c r="E65" i="2"/>
  <x:c r="F65" i="2"/>
  <x:c r="G65" i="2"/>
  <x:c r="H65" i="2"/>
  <x:c r="I65" i="2"/>
  <x:c r="J65" i="2"/>
  <x:c r="K65" i="2"/>
  <x:c r="L65" i="2"/>
  <x:c r="M65" i="2"/>
  <x:c r="N65" i="2"/>
  <x:c r="O65" i="2"/>
  <x:c r="P65" i="2"/>
  <x:c r="Q65" i="2"/>
  <x:c r="R65" i="2"/>
  <x:c r="S65" i="2"/>
  <x:c r="T65" i="2"/>
  <x:c r="U65" i="2"/>
  <x:c r="V65" i="2"/>
  <x:c r="W65" i="2"/>
  <x:c r="X65" i="2"/>
  <x:c r="Y65" i="2"/>
  <x:c r="Z65" i="2"/>
  <x:c r="AA65" i="2"/>
  <x:c r="AB65" i="2"/>
  <x:c r="AC65" i="2"/>
  <x:c r="AD65" i="2"/>
  <x:c r="AE65" i="2"/>
  <x:c r="AF65" i="2"/>
  <x:c r="AG65" i="2"/>
  <x:c r="AH65" i="2"/>
  <x:c r="AI65" i="2"/>
  <x:c r="AJ65" i="2"/>
  <x:c r="AK65" i="2"/>
  <x:c r="AL65" i="2"/>
  <x:c r="C66" i="2"/>
  <x:c r="D66" i="2"/>
  <x:c r="E66" i="2"/>
  <x:c r="F66" i="2"/>
  <x:c r="G66" i="2"/>
  <x:c r="H66" i="2"/>
  <x:c r="I66" i="2"/>
  <x:c r="J66" i="2"/>
  <x:c r="K66" i="2"/>
  <x:c r="L66" i="2"/>
  <x:c r="M66" i="2"/>
  <x:c r="N66" i="2"/>
  <x:c r="O66" i="2"/>
  <x:c r="P66" i="2"/>
  <x:c r="Q66" i="2"/>
  <x:c r="R66" i="2"/>
  <x:c r="S66" i="2"/>
  <x:c r="T66" i="2"/>
  <x:c r="U66" i="2"/>
  <x:c r="V66" i="2"/>
  <x:c r="W66" i="2"/>
  <x:c r="X66" i="2"/>
  <x:c r="Y66" i="2"/>
  <x:c r="Z66" i="2"/>
  <x:c r="AA66" i="2"/>
  <x:c r="AB66" i="2"/>
  <x:c r="AC66" i="2"/>
  <x:c r="AD66" i="2"/>
  <x:c r="AE66" i="2"/>
  <x:c r="AF66" i="2"/>
  <x:c r="AG66" i="2"/>
  <x:c r="AH66" i="2"/>
  <x:c r="AI66" i="2"/>
  <x:c r="AJ66" i="2"/>
  <x:c r="AK66" i="2"/>
  <x:c r="AL66" i="2"/>
  <x:c r="C67" i="2"/>
  <x:c r="D67" i="2"/>
  <x:c r="E67" i="2"/>
  <x:c r="F67" i="2"/>
  <x:c r="G67" i="2"/>
  <x:c r="H67" i="2"/>
  <x:c r="I67" i="2"/>
  <x:c r="J67" i="2"/>
  <x:c r="K67" i="2"/>
  <x:c r="L67" i="2"/>
  <x:c r="M67" i="2"/>
  <x:c r="N67" i="2"/>
  <x:c r="O67" i="2"/>
  <x:c r="P67" i="2"/>
  <x:c r="Q67" i="2"/>
  <x:c r="R67" i="2"/>
  <x:c r="S67" i="2"/>
  <x:c r="T67" i="2"/>
  <x:c r="U67" i="2"/>
  <x:c r="V67" i="2"/>
  <x:c r="W67" i="2"/>
  <x:c r="X67" i="2"/>
  <x:c r="Y67" i="2"/>
  <x:c r="Z67" i="2"/>
  <x:c r="AA67" i="2"/>
  <x:c r="AB67" i="2"/>
  <x:c r="AC67" i="2"/>
  <x:c r="AD67" i="2"/>
  <x:c r="AE67" i="2"/>
  <x:c r="AF67" i="2"/>
  <x:c r="AG67" i="2"/>
  <x:c r="AH67" i="2"/>
  <x:c r="AI67" i="2"/>
  <x:c r="AJ67" i="2"/>
  <x:c r="AK67" i="2"/>
  <x:c r="AL67" i="2"/>
  <x:c r="C68" i="2"/>
  <x:c r="D68" i="2"/>
  <x:c r="E68" i="2"/>
  <x:c r="F68" i="2"/>
  <x:c r="G68" i="2"/>
  <x:c r="H68" i="2"/>
  <x:c r="I68" i="2"/>
  <x:c r="J68" i="2"/>
  <x:c r="K68" i="2"/>
  <x:c r="L68" i="2"/>
  <x:c r="M68" i="2"/>
  <x:c r="N68" i="2"/>
  <x:c r="O68" i="2"/>
  <x:c r="P68" i="2"/>
  <x:c r="Q68" i="2"/>
  <x:c r="R68" i="2"/>
  <x:c r="S68" i="2"/>
  <x:c r="T68" i="2"/>
  <x:c r="U68" i="2"/>
  <x:c r="V68" i="2"/>
  <x:c r="W68" i="2"/>
  <x:c r="X68" i="2"/>
  <x:c r="Y68" i="2"/>
  <x:c r="Z68" i="2"/>
  <x:c r="AA68" i="2"/>
  <x:c r="AB68" i="2"/>
  <x:c r="AC68" i="2"/>
  <x:c r="AD68" i="2"/>
  <x:c r="AE68" i="2"/>
  <x:c r="AF68" i="2"/>
  <x:c r="AG68" i="2"/>
  <x:c r="AH68" i="2"/>
  <x:c r="AI68" i="2"/>
  <x:c r="AJ68" i="2"/>
  <x:c r="AK68" i="2"/>
  <x:c r="AL68" i="2"/>
  <x:c r="C69" i="2"/>
  <x:c r="D69" i="2"/>
  <x:c r="E69" i="2"/>
  <x:c r="F69" i="2"/>
  <x:c r="G69" i="2"/>
  <x:c r="H69" i="2"/>
  <x:c r="I69" i="2"/>
  <x:c r="J69" i="2"/>
  <x:c r="K69" i="2"/>
  <x:c r="L69" i="2"/>
  <x:c r="M69" i="2"/>
  <x:c r="N69" i="2"/>
  <x:c r="O69" i="2"/>
  <x:c r="P69" i="2"/>
  <x:c r="Q69" i="2"/>
  <x:c r="R69" i="2"/>
  <x:c r="S69" i="2"/>
  <x:c r="T69" i="2"/>
  <x:c r="U69" i="2"/>
  <x:c r="V69" i="2"/>
  <x:c r="W69" i="2"/>
  <x:c r="X69" i="2"/>
  <x:c r="Y69" i="2"/>
  <x:c r="Z69" i="2"/>
  <x:c r="AA69" i="2"/>
  <x:c r="AB69" i="2"/>
  <x:c r="AC69" i="2"/>
  <x:c r="AD69" i="2"/>
  <x:c r="AE69" i="2"/>
  <x:c r="AF69" i="2"/>
  <x:c r="AG69" i="2"/>
  <x:c r="AH69" i="2"/>
  <x:c r="AI69" i="2"/>
  <x:c r="AJ69" i="2"/>
  <x:c r="AK69" i="2"/>
  <x:c r="AL69" i="2"/>
  <x:c r="C70" i="2"/>
  <x:c r="D70" i="2"/>
  <x:c r="E70" i="2"/>
  <x:c r="F70" i="2"/>
  <x:c r="G70" i="2"/>
  <x:c r="H70" i="2"/>
  <x:c r="I70" i="2"/>
  <x:c r="J70" i="2"/>
  <x:c r="K70" i="2"/>
  <x:c r="L70" i="2"/>
  <x:c r="M70" i="2"/>
  <x:c r="N70" i="2"/>
  <x:c r="O70" i="2"/>
  <x:c r="P70" i="2"/>
  <x:c r="Q70" i="2"/>
  <x:c r="R70" i="2"/>
  <x:c r="S70" i="2"/>
  <x:c r="T70" i="2"/>
  <x:c r="U70" i="2"/>
  <x:c r="V70" i="2"/>
  <x:c r="W70" i="2"/>
  <x:c r="X70" i="2"/>
  <x:c r="Y70" i="2"/>
  <x:c r="Z70" i="2"/>
  <x:c r="AA70" i="2"/>
  <x:c r="AB70" i="2"/>
  <x:c r="AC70" i="2"/>
  <x:c r="AD70" i="2"/>
  <x:c r="AE70" i="2"/>
  <x:c r="AF70" i="2"/>
  <x:c r="AG70" i="2"/>
  <x:c r="AH70" i="2"/>
  <x:c r="AI70" i="2"/>
  <x:c r="AJ70" i="2"/>
  <x:c r="AK70" i="2"/>
  <x:c r="AL70" i="2"/>
  <x:c r="C71" i="2"/>
  <x:c r="D71" i="2"/>
  <x:c r="E71" i="2"/>
  <x:c r="F71" i="2"/>
  <x:c r="G71" i="2"/>
  <x:c r="H71" i="2"/>
  <x:c r="I71" i="2"/>
  <x:c r="J71" i="2"/>
  <x:c r="K71" i="2"/>
  <x:c r="L71" i="2"/>
  <x:c r="M71" i="2"/>
  <x:c r="N71" i="2"/>
  <x:c r="O71" i="2"/>
  <x:c r="P71" i="2"/>
  <x:c r="Q71" i="2"/>
  <x:c r="R71" i="2"/>
  <x:c r="S71" i="2"/>
  <x:c r="T71" i="2"/>
  <x:c r="U71" i="2"/>
  <x:c r="V71" i="2"/>
  <x:c r="W71" i="2"/>
  <x:c r="X71" i="2"/>
  <x:c r="Y71" i="2"/>
  <x:c r="Z71" i="2"/>
  <x:c r="AA71" i="2"/>
  <x:c r="AB71" i="2"/>
  <x:c r="AC71" i="2"/>
  <x:c r="AD71" i="2"/>
  <x:c r="AE71" i="2"/>
  <x:c r="AF71" i="2"/>
  <x:c r="AG71" i="2"/>
  <x:c r="AH71" i="2"/>
  <x:c r="AI71" i="2"/>
  <x:c r="AJ71" i="2"/>
  <x:c r="AK71" i="2"/>
  <x:c r="AL71" i="2"/>
  <x:c r="C72" i="2"/>
  <x:c r="D72" i="2"/>
  <x:c r="E72" i="2"/>
  <x:c r="F72" i="2"/>
  <x:c r="G72" i="2"/>
  <x:c r="H72" i="2"/>
  <x:c r="I72" i="2"/>
  <x:c r="J72" i="2"/>
  <x:c r="K72" i="2"/>
  <x:c r="L72" i="2"/>
  <x:c r="M72" i="2"/>
  <x:c r="N72" i="2"/>
  <x:c r="O72" i="2"/>
  <x:c r="P72" i="2"/>
  <x:c r="Q72" i="2"/>
  <x:c r="R72" i="2"/>
  <x:c r="S72" i="2"/>
  <x:c r="T72" i="2"/>
  <x:c r="U72" i="2"/>
  <x:c r="V72" i="2"/>
  <x:c r="W72" i="2"/>
  <x:c r="X72" i="2"/>
  <x:c r="Y72" i="2"/>
  <x:c r="Z72" i="2"/>
  <x:c r="AA72" i="2"/>
  <x:c r="AB72" i="2"/>
  <x:c r="AC72" i="2"/>
  <x:c r="AD72" i="2"/>
  <x:c r="AE72" i="2"/>
  <x:c r="AF72" i="2"/>
  <x:c r="AG72" i="2"/>
  <x:c r="AH72" i="2"/>
  <x:c r="AI72" i="2"/>
  <x:c r="AJ72" i="2"/>
  <x:c r="AK72" i="2"/>
  <x:c r="AL72" i="2"/>
  <x:c r="C73" i="2"/>
  <x:c r="D73" i="2"/>
  <x:c r="E73" i="2"/>
  <x:c r="F73" i="2"/>
  <x:c r="G73" i="2"/>
  <x:c r="H73" i="2"/>
  <x:c r="I73" i="2"/>
  <x:c r="J73" i="2"/>
  <x:c r="K73" i="2"/>
  <x:c r="L73" i="2"/>
  <x:c r="M73" i="2"/>
  <x:c r="N73" i="2"/>
  <x:c r="O73" i="2"/>
  <x:c r="P73" i="2"/>
  <x:c r="Q73" i="2"/>
  <x:c r="R73" i="2"/>
  <x:c r="S73" i="2"/>
  <x:c r="T73" i="2"/>
  <x:c r="U73" i="2"/>
  <x:c r="V73" i="2"/>
  <x:c r="W73" i="2"/>
  <x:c r="X73" i="2"/>
  <x:c r="Y73" i="2"/>
  <x:c r="Z73" i="2"/>
  <x:c r="AA73" i="2"/>
  <x:c r="AB73" i="2"/>
  <x:c r="AC73" i="2"/>
  <x:c r="AD73" i="2"/>
  <x:c r="AE73" i="2"/>
  <x:c r="AF73" i="2"/>
  <x:c r="AG73" i="2"/>
  <x:c r="AH73" i="2"/>
  <x:c r="AI73" i="2"/>
  <x:c r="AJ73" i="2"/>
  <x:c r="AK73" i="2"/>
  <x:c r="AL73" i="2"/>
  <x:c r="C74" i="2"/>
  <x:c r="D74" i="2"/>
  <x:c r="E74" i="2"/>
  <x:c r="F74" i="2"/>
  <x:c r="G74" i="2"/>
  <x:c r="H74" i="2"/>
  <x:c r="I74" i="2"/>
  <x:c r="J74" i="2"/>
  <x:c r="K74" i="2"/>
  <x:c r="L74" i="2"/>
  <x:c r="M74" i="2"/>
  <x:c r="N74" i="2"/>
  <x:c r="O74" i="2"/>
  <x:c r="P74" i="2"/>
  <x:c r="Q74" i="2"/>
  <x:c r="R74" i="2"/>
  <x:c r="S74" i="2"/>
  <x:c r="T74" i="2"/>
  <x:c r="U74" i="2"/>
  <x:c r="V74" i="2"/>
  <x:c r="W74" i="2"/>
  <x:c r="X74" i="2"/>
  <x:c r="Y74" i="2"/>
  <x:c r="Z74" i="2"/>
  <x:c r="AA74" i="2"/>
  <x:c r="AB74" i="2"/>
  <x:c r="AC74" i="2"/>
  <x:c r="AD74" i="2"/>
  <x:c r="AE74" i="2"/>
  <x:c r="AF74" i="2"/>
  <x:c r="AG74" i="2"/>
  <x:c r="AH74" i="2"/>
  <x:c r="AI74" i="2"/>
  <x:c r="AJ74" i="2"/>
  <x:c r="AK74" i="2"/>
  <x:c r="AL74" i="2"/>
  <x:c r="C75" i="2"/>
  <x:c r="D75" i="2"/>
  <x:c r="E75" i="2"/>
  <x:c r="F75" i="2"/>
  <x:c r="G75" i="2"/>
  <x:c r="H75" i="2"/>
  <x:c r="I75" i="2"/>
  <x:c r="J75" i="2"/>
  <x:c r="K75" i="2"/>
  <x:c r="L75" i="2"/>
  <x:c r="M75" i="2"/>
  <x:c r="N75" i="2"/>
  <x:c r="O75" i="2"/>
  <x:c r="P75" i="2"/>
  <x:c r="Q75" i="2"/>
  <x:c r="R75" i="2"/>
  <x:c r="S75" i="2"/>
  <x:c r="T75" i="2"/>
  <x:c r="U75" i="2"/>
  <x:c r="V75" i="2"/>
  <x:c r="W75" i="2"/>
  <x:c r="X75" i="2"/>
  <x:c r="Y75" i="2"/>
  <x:c r="Z75" i="2"/>
  <x:c r="AA75" i="2"/>
  <x:c r="AB75" i="2"/>
  <x:c r="AC75" i="2"/>
  <x:c r="AD75" i="2"/>
  <x:c r="AE75" i="2"/>
  <x:c r="AF75" i="2"/>
  <x:c r="AG75" i="2"/>
  <x:c r="AH75" i="2"/>
  <x:c r="AI75" i="2"/>
  <x:c r="AJ75" i="2"/>
  <x:c r="AK75" i="2"/>
  <x:c r="AL75" i="2"/>
  <x:c r="C76" i="2"/>
  <x:c r="D76" i="2"/>
  <x:c r="E76" i="2"/>
  <x:c r="F76" i="2"/>
  <x:c r="G76" i="2"/>
  <x:c r="H76" i="2"/>
  <x:c r="I76" i="2"/>
  <x:c r="J76" i="2"/>
  <x:c r="K76" i="2"/>
  <x:c r="L76" i="2"/>
  <x:c r="M76" i="2"/>
  <x:c r="N76" i="2"/>
  <x:c r="O76" i="2"/>
  <x:c r="P76" i="2"/>
  <x:c r="Q76" i="2"/>
  <x:c r="R76" i="2"/>
  <x:c r="S76" i="2"/>
  <x:c r="T76" i="2"/>
  <x:c r="U76" i="2"/>
  <x:c r="V76" i="2"/>
  <x:c r="W76" i="2"/>
  <x:c r="X76" i="2"/>
  <x:c r="Y76" i="2"/>
  <x:c r="Z76" i="2"/>
  <x:c r="AA76" i="2"/>
  <x:c r="AB76" i="2"/>
  <x:c r="AC76" i="2"/>
  <x:c r="AD76" i="2"/>
  <x:c r="AE76" i="2"/>
  <x:c r="AF76" i="2"/>
  <x:c r="AG76" i="2"/>
  <x:c r="AH76" i="2"/>
  <x:c r="AI76" i="2"/>
  <x:c r="AJ76" i="2"/>
  <x:c r="AK76" i="2"/>
  <x:c r="AL76" i="2"/>
  <x:c r="C77" i="2"/>
  <x:c r="D77" i="2"/>
  <x:c r="E77" i="2"/>
  <x:c r="F77" i="2"/>
  <x:c r="G77" i="2"/>
  <x:c r="H77" i="2"/>
  <x:c r="I77" i="2"/>
  <x:c r="J77" i="2"/>
  <x:c r="K77" i="2"/>
  <x:c r="L77" i="2"/>
  <x:c r="M77" i="2"/>
  <x:c r="N77" i="2"/>
  <x:c r="O77" i="2"/>
  <x:c r="P77" i="2"/>
  <x:c r="Q77" i="2"/>
  <x:c r="R77" i="2"/>
  <x:c r="S77" i="2"/>
  <x:c r="T77" i="2"/>
  <x:c r="U77" i="2"/>
  <x:c r="V77" i="2"/>
  <x:c r="W77" i="2"/>
  <x:c r="X77" i="2"/>
  <x:c r="Y77" i="2"/>
  <x:c r="Z77" i="2"/>
  <x:c r="AA77" i="2"/>
  <x:c r="AB77" i="2"/>
  <x:c r="AC77" i="2"/>
  <x:c r="AD77" i="2"/>
  <x:c r="AE77" i="2"/>
  <x:c r="AF77" i="2"/>
  <x:c r="AG77" i="2"/>
  <x:c r="AH77" i="2"/>
  <x:c r="AI77" i="2"/>
  <x:c r="AJ77" i="2"/>
  <x:c r="AK77" i="2"/>
  <x:c r="AL77" i="2"/>
  <x:c r="C78" i="2"/>
  <x:c r="D78" i="2"/>
  <x:c r="E78" i="2"/>
  <x:c r="F78" i="2"/>
  <x:c r="G78" i="2"/>
  <x:c r="H78" i="2"/>
  <x:c r="I78" i="2"/>
  <x:c r="J78" i="2"/>
  <x:c r="K78" i="2"/>
  <x:c r="L78" i="2"/>
  <x:c r="M78" i="2"/>
  <x:c r="N78" i="2"/>
  <x:c r="O78" i="2"/>
  <x:c r="P78" i="2"/>
  <x:c r="Q78" i="2"/>
  <x:c r="R78" i="2"/>
  <x:c r="S78" i="2"/>
  <x:c r="T78" i="2"/>
  <x:c r="U78" i="2"/>
  <x:c r="V78" i="2"/>
  <x:c r="W78" i="2"/>
  <x:c r="X78" i="2"/>
  <x:c r="Y78" i="2"/>
  <x:c r="Z78" i="2"/>
  <x:c r="AA78" i="2"/>
  <x:c r="AB78" i="2"/>
  <x:c r="AC78" i="2"/>
  <x:c r="AD78" i="2"/>
  <x:c r="AE78" i="2"/>
  <x:c r="AF78" i="2"/>
  <x:c r="AG78" i="2"/>
  <x:c r="AH78" i="2"/>
  <x:c r="AI78" i="2"/>
  <x:c r="AJ78" i="2"/>
  <x:c r="AK78" i="2"/>
  <x:c r="AL78" i="2"/>
  <x:c r="C79" i="2"/>
  <x:c r="D79" i="2"/>
  <x:c r="E79" i="2"/>
  <x:c r="F79" i="2"/>
  <x:c r="G79" i="2"/>
  <x:c r="H79" i="2"/>
  <x:c r="I79" i="2"/>
  <x:c r="J79" i="2"/>
  <x:c r="K79" i="2"/>
  <x:c r="L79" i="2"/>
  <x:c r="M79" i="2"/>
  <x:c r="N79" i="2"/>
  <x:c r="O79" i="2"/>
  <x:c r="P79" i="2"/>
  <x:c r="Q79" i="2"/>
  <x:c r="R79" i="2"/>
  <x:c r="S79" i="2"/>
  <x:c r="T79" i="2"/>
  <x:c r="U79" i="2"/>
  <x:c r="V79" i="2"/>
  <x:c r="W79" i="2"/>
  <x:c r="X79" i="2"/>
  <x:c r="Y79" i="2"/>
  <x:c r="Z79" i="2"/>
  <x:c r="AA79" i="2"/>
  <x:c r="AB79" i="2"/>
  <x:c r="AC79" i="2"/>
  <x:c r="AD79" i="2"/>
  <x:c r="AE79" i="2"/>
  <x:c r="AF79" i="2"/>
  <x:c r="AG79" i="2"/>
  <x:c r="AH79" i="2"/>
  <x:c r="AI79" i="2"/>
  <x:c r="AJ79" i="2"/>
  <x:c r="AK79" i="2"/>
  <x:c r="AL79" i="2"/>
  <x:c r="C80" i="2"/>
  <x:c r="D80" i="2"/>
  <x:c r="E80" i="2"/>
  <x:c r="F80" i="2"/>
  <x:c r="G80" i="2"/>
  <x:c r="H80" i="2"/>
  <x:c r="I80" i="2"/>
  <x:c r="J80" i="2"/>
  <x:c r="K80" i="2"/>
  <x:c r="L80" i="2"/>
  <x:c r="M80" i="2"/>
  <x:c r="N80" i="2"/>
  <x:c r="O80" i="2"/>
  <x:c r="P80" i="2"/>
  <x:c r="Q80" i="2"/>
  <x:c r="R80" i="2"/>
  <x:c r="S80" i="2"/>
  <x:c r="T80" i="2"/>
  <x:c r="U80" i="2"/>
  <x:c r="V80" i="2"/>
  <x:c r="W80" i="2"/>
  <x:c r="X80" i="2"/>
  <x:c r="Y80" i="2"/>
  <x:c r="Z80" i="2"/>
  <x:c r="AA80" i="2"/>
  <x:c r="AB80" i="2"/>
  <x:c r="AC80" i="2"/>
  <x:c r="AD80" i="2"/>
  <x:c r="AE80" i="2"/>
  <x:c r="AF80" i="2"/>
  <x:c r="AG80" i="2"/>
  <x:c r="AH80" i="2"/>
  <x:c r="AI80" i="2"/>
  <x:c r="AJ80" i="2"/>
  <x:c r="AK80" i="2"/>
  <x:c r="AL80" i="2"/>
  <x:c r="C81" i="2"/>
  <x:c r="D81" i="2"/>
  <x:c r="E81" i="2"/>
  <x:c r="F81" i="2"/>
  <x:c r="G81" i="2"/>
  <x:c r="H81" i="2"/>
  <x:c r="I81" i="2"/>
  <x:c r="J81" i="2"/>
  <x:c r="K81" i="2"/>
  <x:c r="L81" i="2"/>
  <x:c r="M81" i="2"/>
  <x:c r="N81" i="2"/>
  <x:c r="O81" i="2"/>
  <x:c r="P81" i="2"/>
  <x:c r="Q81" i="2"/>
  <x:c r="R81" i="2"/>
  <x:c r="S81" i="2"/>
  <x:c r="T81" i="2"/>
  <x:c r="U81" i="2"/>
  <x:c r="V81" i="2"/>
  <x:c r="W81" i="2"/>
  <x:c r="X81" i="2"/>
  <x:c r="Y81" i="2"/>
  <x:c r="Z81" i="2"/>
  <x:c r="AA81" i="2"/>
  <x:c r="AB81" i="2"/>
  <x:c r="AC81" i="2"/>
  <x:c r="AD81" i="2"/>
  <x:c r="AE81" i="2"/>
  <x:c r="AF81" i="2"/>
  <x:c r="AG81" i="2"/>
  <x:c r="AH81" i="2"/>
  <x:c r="AI81" i="2"/>
  <x:c r="AJ81" i="2"/>
  <x:c r="AK81" i="2"/>
  <x:c r="AL81" i="2"/>
  <x:c r="C83" i="2"/>
  <x:c r="D83" i="2"/>
  <x:c r="E83" i="2"/>
  <x:c r="F83" i="2"/>
  <x:c r="G83" i="2"/>
  <x:c r="H83" i="2"/>
  <x:c r="I83" i="2"/>
  <x:c r="J83" i="2"/>
  <x:c r="K83" i="2"/>
  <x:c r="L83" i="2"/>
  <x:c r="M83" i="2"/>
  <x:c r="N83" i="2"/>
  <x:c r="O83" i="2"/>
  <x:c r="P83" i="2"/>
  <x:c r="Q83" i="2"/>
  <x:c r="R83" i="2"/>
  <x:c r="S83" i="2"/>
  <x:c r="T83" i="2"/>
  <x:c r="U83" i="2"/>
  <x:c r="V83" i="2"/>
  <x:c r="W83" i="2"/>
  <x:c r="X83" i="2"/>
  <x:c r="Y83" i="2"/>
  <x:c r="Z83" i="2"/>
  <x:c r="AA83" i="2"/>
  <x:c r="AB83" i="2"/>
  <x:c r="AC83" i="2"/>
  <x:c r="AD83" i="2"/>
  <x:c r="AE83" i="2"/>
  <x:c r="AF83" i="2"/>
  <x:c r="AG83" i="2"/>
  <x:c r="AH83" i="2"/>
  <x:c r="AI83" i="2"/>
  <x:c r="AJ83" i="2"/>
  <x:c r="AK83" i="2"/>
  <x:c r="AL83" i="2"/>
  <x:c r="C84" i="2"/>
  <x:c r="D84" i="2"/>
  <x:c r="E84" i="2"/>
  <x:c r="F84" i="2"/>
  <x:c r="G84" i="2"/>
  <x:c r="H84" i="2"/>
  <x:c r="I84" i="2"/>
  <x:c r="J84" i="2"/>
  <x:c r="K84" i="2"/>
  <x:c r="L84" i="2"/>
  <x:c r="M84" i="2"/>
  <x:c r="N84" i="2"/>
  <x:c r="O84" i="2"/>
  <x:c r="P84" i="2"/>
  <x:c r="Q84" i="2"/>
  <x:c r="R84" i="2"/>
  <x:c r="S84" i="2"/>
  <x:c r="T84" i="2"/>
  <x:c r="U84" i="2"/>
  <x:c r="V84" i="2"/>
  <x:c r="W84" i="2"/>
  <x:c r="X84" i="2"/>
  <x:c r="Y84" i="2"/>
  <x:c r="Z84" i="2"/>
  <x:c r="AA84" i="2"/>
  <x:c r="AB84" i="2"/>
  <x:c r="AC84" i="2"/>
  <x:c r="AD84" i="2"/>
  <x:c r="AE84" i="2"/>
  <x:c r="AF84" i="2"/>
  <x:c r="AG84" i="2"/>
  <x:c r="AH84" i="2"/>
  <x:c r="AI84" i="2"/>
  <x:c r="AJ84" i="2"/>
  <x:c r="AK84" i="2"/>
  <x:c r="AL84" i="2"/>
  <x:c r="C85" i="2"/>
  <x:c r="D85" i="2"/>
  <x:c r="E85" i="2"/>
  <x:c r="F85" i="2"/>
  <x:c r="G85" i="2"/>
  <x:c r="H85" i="2"/>
  <x:c r="I85" i="2"/>
  <x:c r="J85" i="2"/>
  <x:c r="K85" i="2"/>
  <x:c r="L85" i="2"/>
  <x:c r="M85" i="2"/>
  <x:c r="N85" i="2"/>
  <x:c r="O85" i="2"/>
  <x:c r="P85" i="2"/>
  <x:c r="Q85" i="2"/>
  <x:c r="R85" i="2"/>
  <x:c r="S85" i="2"/>
  <x:c r="T85" i="2"/>
  <x:c r="U85" i="2"/>
  <x:c r="V85" i="2"/>
  <x:c r="W85" i="2"/>
  <x:c r="X85" i="2"/>
  <x:c r="Y85" i="2"/>
  <x:c r="Z85" i="2"/>
  <x:c r="AA85" i="2"/>
  <x:c r="AB85" i="2"/>
  <x:c r="AC85" i="2"/>
  <x:c r="AD85" i="2"/>
  <x:c r="AE85" i="2"/>
  <x:c r="AF85" i="2"/>
  <x:c r="AG85" i="2"/>
  <x:c r="AH85" i="2"/>
  <x:c r="AI85" i="2"/>
  <x:c r="AJ85" i="2"/>
  <x:c r="AK85" i="2"/>
  <x:c r="AL85" i="2"/>
  <x:c r="C86" i="2"/>
  <x:c r="D86" i="2"/>
  <x:c r="E86" i="2"/>
  <x:c r="F86" i="2"/>
  <x:c r="G86" i="2"/>
  <x:c r="H86" i="2"/>
  <x:c r="I86" i="2"/>
  <x:c r="J86" i="2"/>
  <x:c r="K86" i="2"/>
  <x:c r="L86" i="2"/>
  <x:c r="M86" i="2"/>
  <x:c r="N86" i="2"/>
  <x:c r="O86" i="2"/>
  <x:c r="P86" i="2"/>
  <x:c r="Q86" i="2"/>
  <x:c r="R86" i="2"/>
  <x:c r="S86" i="2"/>
  <x:c r="T86" i="2"/>
  <x:c r="U86" i="2"/>
  <x:c r="V86" i="2"/>
  <x:c r="W86" i="2"/>
  <x:c r="X86" i="2"/>
  <x:c r="Y86" i="2"/>
  <x:c r="Z86" i="2"/>
  <x:c r="AA86" i="2"/>
  <x:c r="AB86" i="2"/>
  <x:c r="AC86" i="2"/>
  <x:c r="AD86" i="2"/>
  <x:c r="AE86" i="2"/>
  <x:c r="AF86" i="2"/>
  <x:c r="AG86" i="2"/>
  <x:c r="AH86" i="2"/>
  <x:c r="AI86" i="2"/>
  <x:c r="AJ86" i="2"/>
  <x:c r="AK86" i="2"/>
  <x:c r="AL86" i="2"/>
  <x:c r="C87" i="2"/>
  <x:c r="D87" i="2"/>
  <x:c r="E87" i="2"/>
  <x:c r="F87" i="2"/>
  <x:c r="G87" i="2"/>
  <x:c r="H87" i="2"/>
  <x:c r="I87" i="2"/>
  <x:c r="J87" i="2"/>
  <x:c r="K87" i="2"/>
  <x:c r="L87" i="2"/>
  <x:c r="M87" i="2"/>
  <x:c r="N87" i="2"/>
  <x:c r="O87" i="2"/>
  <x:c r="P87" i="2"/>
  <x:c r="Q87" i="2"/>
  <x:c r="R87" i="2"/>
  <x:c r="S87" i="2"/>
  <x:c r="T87" i="2"/>
  <x:c r="U87" i="2"/>
  <x:c r="V87" i="2"/>
  <x:c r="W87" i="2"/>
  <x:c r="X87" i="2"/>
  <x:c r="Y87" i="2"/>
  <x:c r="Z87" i="2"/>
  <x:c r="AA87" i="2"/>
  <x:c r="AB87" i="2"/>
  <x:c r="AC87" i="2"/>
  <x:c r="AD87" i="2"/>
  <x:c r="AE87" i="2"/>
  <x:c r="AF87" i="2"/>
  <x:c r="AG87" i="2"/>
  <x:c r="AH87" i="2"/>
  <x:c r="AI87" i="2"/>
  <x:c r="AJ87" i="2"/>
  <x:c r="AK87" i="2"/>
  <x:c r="AL87" i="2"/>
  <x:c r="C88" i="2"/>
  <x:c r="D88" i="2"/>
  <x:c r="E88" i="2"/>
  <x:c r="F88" i="2"/>
  <x:c r="G88" i="2"/>
  <x:c r="H88" i="2"/>
  <x:c r="I88" i="2"/>
  <x:c r="J88" i="2"/>
  <x:c r="K88" i="2"/>
  <x:c r="L88" i="2"/>
  <x:c r="M88" i="2"/>
  <x:c r="N88" i="2"/>
  <x:c r="O88" i="2"/>
  <x:c r="P88" i="2"/>
  <x:c r="Q88" i="2"/>
  <x:c r="R88" i="2"/>
  <x:c r="S88" i="2"/>
  <x:c r="T88" i="2"/>
  <x:c r="U88" i="2"/>
  <x:c r="V88" i="2"/>
  <x:c r="W88" i="2"/>
  <x:c r="X88" i="2"/>
  <x:c r="Y88" i="2"/>
  <x:c r="Z88" i="2"/>
  <x:c r="AA88" i="2"/>
  <x:c r="AB88" i="2"/>
  <x:c r="AC88" i="2"/>
  <x:c r="AD88" i="2"/>
  <x:c r="AE88" i="2"/>
  <x:c r="AF88" i="2"/>
  <x:c r="AG88" i="2"/>
  <x:c r="AH88" i="2"/>
  <x:c r="AI88" i="2"/>
  <x:c r="AJ88" i="2"/>
  <x:c r="AK88" i="2"/>
  <x:c r="AL88" i="2"/>
  <x:c r="C90" i="2"/>
  <x:c r="D90" i="2"/>
  <x:c r="E90" i="2"/>
  <x:c r="F90" i="2"/>
  <x:c r="G90" i="2"/>
  <x:c r="H90" i="2"/>
  <x:c r="I90" i="2"/>
  <x:c r="J90" i="2"/>
  <x:c r="K90" i="2"/>
  <x:c r="L90" i="2"/>
  <x:c r="M90" i="2"/>
  <x:c r="N90" i="2"/>
  <x:c r="O90" i="2"/>
  <x:c r="P90" i="2"/>
  <x:c r="Q90" i="2"/>
  <x:c r="R90" i="2"/>
  <x:c r="S90" i="2"/>
  <x:c r="T90" i="2"/>
  <x:c r="U90" i="2"/>
  <x:c r="V90" i="2"/>
  <x:c r="W90" i="2"/>
  <x:c r="X90" i="2"/>
  <x:c r="Y90" i="2"/>
  <x:c r="Z90" i="2"/>
  <x:c r="AA90" i="2"/>
  <x:c r="AB90" i="2"/>
  <x:c r="AC90" i="2"/>
  <x:c r="AD90" i="2"/>
  <x:c r="AE90" i="2"/>
  <x:c r="AF90" i="2"/>
  <x:c r="AG90" i="2"/>
  <x:c r="AH90" i="2"/>
  <x:c r="AI90" i="2"/>
  <x:c r="AJ90" i="2"/>
  <x:c r="AK90" i="2"/>
  <x:c r="AL90" i="2"/>
  <x:c r="C91" i="2"/>
  <x:c r="D91" i="2"/>
  <x:c r="E91" i="2"/>
  <x:c r="F91" i="2"/>
  <x:c r="G91" i="2"/>
  <x:c r="H91" i="2"/>
  <x:c r="I91" i="2"/>
  <x:c r="J91" i="2"/>
  <x:c r="K91" i="2"/>
  <x:c r="L91" i="2"/>
  <x:c r="M91" i="2"/>
  <x:c r="N91" i="2"/>
  <x:c r="O91" i="2"/>
  <x:c r="P91" i="2"/>
  <x:c r="Q91" i="2"/>
  <x:c r="R91" i="2"/>
  <x:c r="S91" i="2"/>
  <x:c r="T91" i="2"/>
  <x:c r="U91" i="2"/>
  <x:c r="V91" i="2"/>
  <x:c r="W91" i="2"/>
  <x:c r="X91" i="2"/>
  <x:c r="Y91" i="2"/>
  <x:c r="Z91" i="2"/>
  <x:c r="AA91" i="2"/>
  <x:c r="AB91" i="2"/>
  <x:c r="AC91" i="2"/>
  <x:c r="AD91" i="2"/>
  <x:c r="AE91" i="2"/>
  <x:c r="AF91" i="2"/>
  <x:c r="AG91" i="2"/>
  <x:c r="AH91" i="2"/>
  <x:c r="AI91" i="2"/>
  <x:c r="AJ91" i="2"/>
  <x:c r="AK91" i="2"/>
  <x:c r="AL91" i="2"/>
  <x:c r="C92" i="2"/>
  <x:c r="D92" i="2"/>
  <x:c r="E92" i="2"/>
  <x:c r="F92" i="2"/>
  <x:c r="G92" i="2"/>
  <x:c r="H92" i="2"/>
  <x:c r="I92" i="2"/>
  <x:c r="J92" i="2"/>
  <x:c r="K92" i="2"/>
  <x:c r="L92" i="2"/>
  <x:c r="M92" i="2"/>
  <x:c r="N92" i="2"/>
  <x:c r="O92" i="2"/>
  <x:c r="P92" i="2"/>
  <x:c r="Q92" i="2"/>
  <x:c r="R92" i="2"/>
  <x:c r="S92" i="2"/>
  <x:c r="T92" i="2"/>
  <x:c r="U92" i="2"/>
  <x:c r="V92" i="2"/>
  <x:c r="W92" i="2"/>
  <x:c r="X92" i="2"/>
  <x:c r="Y92" i="2"/>
  <x:c r="Z92" i="2"/>
  <x:c r="AA92" i="2"/>
  <x:c r="AB92" i="2"/>
  <x:c r="AC92" i="2"/>
  <x:c r="AD92" i="2"/>
  <x:c r="AE92" i="2"/>
  <x:c r="AF92" i="2"/>
  <x:c r="AG92" i="2"/>
  <x:c r="AH92" i="2"/>
  <x:c r="AI92" i="2"/>
  <x:c r="AJ92" i="2"/>
  <x:c r="AK92" i="2"/>
  <x:c r="AL92" i="2"/>
  <x:c r="C93" i="2"/>
  <x:c r="D93" i="2"/>
  <x:c r="E93" i="2"/>
  <x:c r="F93" i="2"/>
  <x:c r="G93" i="2"/>
  <x:c r="H93" i="2"/>
  <x:c r="I93" i="2"/>
  <x:c r="J93" i="2"/>
  <x:c r="K93" i="2"/>
  <x:c r="L93" i="2"/>
  <x:c r="M93" i="2"/>
  <x:c r="N93" i="2"/>
  <x:c r="O93" i="2"/>
  <x:c r="P93" i="2"/>
  <x:c r="Q93" i="2"/>
  <x:c r="R93" i="2"/>
  <x:c r="S93" i="2"/>
  <x:c r="T93" i="2"/>
  <x:c r="U93" i="2"/>
  <x:c r="V93" i="2"/>
  <x:c r="W93" i="2"/>
  <x:c r="X93" i="2"/>
  <x:c r="Y93" i="2"/>
  <x:c r="Z93" i="2"/>
  <x:c r="AA93" i="2"/>
  <x:c r="AB93" i="2"/>
  <x:c r="AC93" i="2"/>
  <x:c r="AD93" i="2"/>
  <x:c r="AE93" i="2"/>
  <x:c r="AF93" i="2"/>
  <x:c r="AG93" i="2"/>
  <x:c r="AH93" i="2"/>
  <x:c r="AI93" i="2"/>
  <x:c r="AJ93" i="2"/>
  <x:c r="AK93" i="2"/>
  <x:c r="AL93" i="2"/>
  <x:c r="C94" i="2"/>
  <x:c r="D94" i="2"/>
  <x:c r="E94" i="2"/>
  <x:c r="F94" i="2"/>
  <x:c r="G94" i="2"/>
  <x:c r="H94" i="2"/>
  <x:c r="I94" i="2"/>
  <x:c r="J94" i="2"/>
  <x:c r="K94" i="2"/>
  <x:c r="L94" i="2"/>
  <x:c r="M94" i="2"/>
  <x:c r="N94" i="2"/>
  <x:c r="O94" i="2"/>
  <x:c r="P94" i="2"/>
  <x:c r="Q94" i="2"/>
  <x:c r="R94" i="2"/>
  <x:c r="S94" i="2"/>
  <x:c r="T94" i="2"/>
  <x:c r="U94" i="2"/>
  <x:c r="V94" i="2"/>
  <x:c r="W94" i="2"/>
  <x:c r="X94" i="2"/>
  <x:c r="Y94" i="2"/>
  <x:c r="Z94" i="2"/>
  <x:c r="AA94" i="2"/>
  <x:c r="AB94" i="2"/>
  <x:c r="AC94" i="2"/>
  <x:c r="AD94" i="2"/>
  <x:c r="AE94" i="2"/>
  <x:c r="AF94" i="2"/>
  <x:c r="AG94" i="2"/>
  <x:c r="AH94" i="2"/>
  <x:c r="AI94" i="2"/>
  <x:c r="AJ94" i="2"/>
  <x:c r="AK94" i="2"/>
  <x:c r="AL94" i="2"/>
  <x:c r="C96" i="2"/>
  <x:c r="D96" i="2"/>
  <x:c r="E96" i="2"/>
  <x:c r="F96" i="2"/>
  <x:c r="G96" i="2"/>
  <x:c r="H96" i="2"/>
  <x:c r="I96" i="2"/>
  <x:c r="J96" i="2"/>
  <x:c r="K96" i="2"/>
  <x:c r="L96" i="2"/>
  <x:c r="M96" i="2"/>
  <x:c r="N96" i="2"/>
  <x:c r="O96" i="2"/>
  <x:c r="P96" i="2"/>
  <x:c r="Q96" i="2"/>
  <x:c r="R96" i="2"/>
  <x:c r="S96" i="2"/>
  <x:c r="T96" i="2"/>
  <x:c r="U96" i="2"/>
  <x:c r="V96" i="2"/>
  <x:c r="W96" i="2"/>
  <x:c r="X96" i="2"/>
  <x:c r="Y96" i="2"/>
  <x:c r="Z96" i="2"/>
  <x:c r="AA96" i="2"/>
  <x:c r="AB96" i="2"/>
  <x:c r="AC96" i="2"/>
  <x:c r="AD96" i="2"/>
  <x:c r="AE96" i="2"/>
  <x:c r="AF96" i="2"/>
  <x:c r="AG96" i="2"/>
  <x:c r="AH96" i="2"/>
  <x:c r="AI96" i="2"/>
  <x:c r="AJ96" i="2"/>
  <x:c r="AK96" i="2"/>
  <x:c r="AL96" i="2"/>
  <x:c r="C97" i="2"/>
  <x:c r="D97" i="2"/>
  <x:c r="E97" i="2"/>
  <x:c r="F97" i="2"/>
  <x:c r="G97" i="2"/>
  <x:c r="H97" i="2"/>
  <x:c r="I97" i="2"/>
  <x:c r="J97" i="2"/>
  <x:c r="K97" i="2"/>
  <x:c r="L97" i="2"/>
  <x:c r="M97" i="2"/>
  <x:c r="N97" i="2"/>
  <x:c r="O97" i="2"/>
  <x:c r="P97" i="2"/>
  <x:c r="Q97" i="2"/>
  <x:c r="R97" i="2"/>
  <x:c r="S97" i="2"/>
  <x:c r="T97" i="2"/>
  <x:c r="U97" i="2"/>
  <x:c r="V97" i="2"/>
  <x:c r="W97" i="2"/>
  <x:c r="X97" i="2"/>
  <x:c r="Y97" i="2"/>
  <x:c r="Z97" i="2"/>
  <x:c r="AA97" i="2"/>
  <x:c r="AB97" i="2"/>
  <x:c r="AC97" i="2"/>
  <x:c r="AD97" i="2"/>
  <x:c r="AE97" i="2"/>
  <x:c r="AF97" i="2"/>
  <x:c r="AG97" i="2"/>
  <x:c r="AH97" i="2"/>
  <x:c r="AI97" i="2"/>
  <x:c r="AJ97" i="2"/>
  <x:c r="AK97" i="2"/>
  <x:c r="AL97" i="2"/>
  <x:c r="C98" i="2"/>
  <x:c r="D98" i="2"/>
  <x:c r="E98" i="2"/>
  <x:c r="F98" i="2"/>
  <x:c r="G98" i="2"/>
  <x:c r="H98" i="2"/>
  <x:c r="I98" i="2"/>
  <x:c r="J98" i="2"/>
  <x:c r="K98" i="2"/>
  <x:c r="L98" i="2"/>
  <x:c r="M98" i="2"/>
  <x:c r="N98" i="2"/>
  <x:c r="O98" i="2"/>
  <x:c r="P98" i="2"/>
  <x:c r="Q98" i="2"/>
  <x:c r="R98" i="2"/>
  <x:c r="S98" i="2"/>
  <x:c r="T98" i="2"/>
  <x:c r="U98" i="2"/>
  <x:c r="V98" i="2"/>
  <x:c r="W98" i="2"/>
  <x:c r="X98" i="2"/>
  <x:c r="Y98" i="2"/>
  <x:c r="Z98" i="2"/>
  <x:c r="AA98" i="2"/>
  <x:c r="AB98" i="2"/>
  <x:c r="AC98" i="2"/>
  <x:c r="AD98" i="2"/>
  <x:c r="AE98" i="2"/>
  <x:c r="AF98" i="2"/>
  <x:c r="AG98" i="2"/>
  <x:c r="AH98" i="2"/>
  <x:c r="AI98" i="2"/>
  <x:c r="AJ98" i="2"/>
  <x:c r="AK98" i="2"/>
  <x:c r="AL98" i="2"/>
  <x:c r="C99" i="2"/>
  <x:c r="D99" i="2"/>
  <x:c r="E99" i="2"/>
  <x:c r="F99" i="2"/>
  <x:c r="G99" i="2"/>
  <x:c r="H99" i="2"/>
  <x:c r="I99" i="2"/>
  <x:c r="J99" i="2"/>
  <x:c r="K99" i="2"/>
  <x:c r="L99" i="2"/>
  <x:c r="M99" i="2"/>
  <x:c r="N99" i="2"/>
  <x:c r="O99" i="2"/>
  <x:c r="P99" i="2"/>
  <x:c r="Q99" i="2"/>
  <x:c r="R99" i="2"/>
  <x:c r="S99" i="2"/>
  <x:c r="T99" i="2"/>
  <x:c r="U99" i="2"/>
  <x:c r="V99" i="2"/>
  <x:c r="W99" i="2"/>
  <x:c r="X99" i="2"/>
  <x:c r="Y99" i="2"/>
  <x:c r="Z99" i="2"/>
  <x:c r="AA99" i="2"/>
  <x:c r="AB99" i="2"/>
  <x:c r="AC99" i="2"/>
  <x:c r="AD99" i="2"/>
  <x:c r="AE99" i="2"/>
  <x:c r="AF99" i="2"/>
  <x:c r="AG99" i="2"/>
  <x:c r="AH99" i="2"/>
  <x:c r="AI99" i="2"/>
  <x:c r="AJ99" i="2"/>
  <x:c r="AK99" i="2"/>
  <x:c r="AL99" i="2"/>
  <x:c r="C100" i="2"/>
  <x:c r="D100" i="2"/>
  <x:c r="E100" i="2"/>
  <x:c r="F100" i="2"/>
  <x:c r="G100" i="2"/>
  <x:c r="H100" i="2"/>
  <x:c r="I100" i="2"/>
  <x:c r="J100" i="2"/>
  <x:c r="K100" i="2"/>
  <x:c r="L100" i="2"/>
  <x:c r="M100" i="2"/>
  <x:c r="N100" i="2"/>
  <x:c r="O100" i="2"/>
  <x:c r="P100" i="2"/>
  <x:c r="Q100" i="2"/>
  <x:c r="R100" i="2"/>
  <x:c r="S100" i="2"/>
  <x:c r="T100" i="2"/>
  <x:c r="U100" i="2"/>
  <x:c r="V100" i="2"/>
  <x:c r="W100" i="2"/>
  <x:c r="X100" i="2"/>
  <x:c r="Y100" i="2"/>
  <x:c r="Z100" i="2"/>
  <x:c r="AA100" i="2"/>
  <x:c r="AB100" i="2"/>
  <x:c r="AC100" i="2"/>
  <x:c r="AD100" i="2"/>
  <x:c r="AE100" i="2"/>
  <x:c r="AF100" i="2"/>
  <x:c r="AG100" i="2"/>
  <x:c r="AH100" i="2"/>
  <x:c r="AI100" i="2"/>
  <x:c r="AJ100" i="2"/>
  <x:c r="AK100" i="2"/>
  <x:c r="AL100" i="2"/>
  <x:c r="C101" i="2"/>
  <x:c r="D101" i="2"/>
  <x:c r="E101" i="2"/>
  <x:c r="F101" i="2"/>
  <x:c r="G101" i="2"/>
  <x:c r="H101" i="2"/>
  <x:c r="I101" i="2"/>
  <x:c r="J101" i="2"/>
  <x:c r="K101" i="2"/>
  <x:c r="L101" i="2"/>
  <x:c r="M101" i="2"/>
  <x:c r="N101" i="2"/>
  <x:c r="O101" i="2"/>
  <x:c r="P101" i="2"/>
  <x:c r="Q101" i="2"/>
  <x:c r="R101" i="2"/>
  <x:c r="S101" i="2"/>
  <x:c r="T101" i="2"/>
  <x:c r="U101" i="2"/>
  <x:c r="V101" i="2"/>
  <x:c r="W101" i="2"/>
  <x:c r="X101" i="2"/>
  <x:c r="Y101" i="2"/>
  <x:c r="Z101" i="2"/>
  <x:c r="AA101" i="2"/>
  <x:c r="AB101" i="2"/>
  <x:c r="AC101" i="2"/>
  <x:c r="AD101" i="2"/>
  <x:c r="AE101" i="2"/>
  <x:c r="AF101" i="2"/>
  <x:c r="AG101" i="2"/>
  <x:c r="AH101" i="2"/>
  <x:c r="AI101" i="2"/>
  <x:c r="AJ101" i="2"/>
  <x:c r="AK101" i="2"/>
  <x:c r="AL101" i="2"/>
  <x:c r="C6" i="3"/>
  <x:c r="D6" i="3"/>
  <x:c r="E6" i="3"/>
  <x:c r="F6" i="3"/>
  <x:c r="C7" i="3"/>
  <x:c r="D7" i="3"/>
  <x:c r="E7" i="3"/>
  <x:c r="F7" i="3"/>
  <x:c r="C8" i="3"/>
  <x:c r="D8" i="3"/>
  <x:c r="E8" i="3"/>
  <x:c r="F8" i="3"/>
  <x:c r="C9" i="3"/>
  <x:c r="D9" i="3"/>
  <x:c r="E9" i="3"/>
  <x:c r="F9" i="3"/>
  <x:c r="C10" i="3"/>
  <x:c r="D10" i="3"/>
  <x:c r="E10" i="3"/>
  <x:c r="F10" i="3"/>
  <x:c r="C11" i="3"/>
  <x:c r="D11" i="3"/>
  <x:c r="E11" i="3"/>
  <x:c r="F11" i="3"/>
  <x:c r="C12" i="3"/>
  <x:c r="D12" i="3"/>
  <x:c r="E12" i="3"/>
  <x:c r="F12" i="3"/>
  <x:c r="C13" i="3"/>
  <x:c r="D13" i="3"/>
  <x:c r="E13" i="3"/>
  <x:c r="F13" i="3"/>
  <x:c r="C15" i="3"/>
  <x:c r="D15" i="3"/>
  <x:c r="E15" i="3"/>
  <x:c r="F15" i="3"/>
  <x:c r="C16" i="3"/>
  <x:c r="D16" i="3"/>
  <x:c r="E16" i="3"/>
  <x:c r="F16" i="3"/>
  <x:c r="C17" i="3"/>
  <x:c r="D17" i="3"/>
  <x:c r="E17" i="3"/>
  <x:c r="F17" i="3"/>
  <x:c r="C18" i="3"/>
  <x:c r="D18" i="3"/>
  <x:c r="E18" i="3"/>
  <x:c r="F18" i="3"/>
  <x:c r="C19" i="3"/>
  <x:c r="D19" i="3"/>
  <x:c r="E19" i="3"/>
  <x:c r="F19" i="3"/>
  <x:c r="C20" i="3"/>
  <x:c r="D20" i="3"/>
  <x:c r="E20" i="3"/>
  <x:c r="F20" i="3"/>
  <x:c r="C21" i="3"/>
  <x:c r="D21" i="3"/>
  <x:c r="E21" i="3"/>
  <x:c r="F21" i="3"/>
  <x:c r="C22" i="3"/>
  <x:c r="D22" i="3"/>
  <x:c r="E22" i="3"/>
  <x:c r="F22" i="3"/>
  <x:c r="C23" i="3"/>
  <x:c r="D23" i="3"/>
  <x:c r="E23" i="3"/>
  <x:c r="F23" i="3"/>
  <x:c r="C25" i="3"/>
  <x:c r="D25" i="3"/>
  <x:c r="E25" i="3"/>
  <x:c r="F25" i="3"/>
  <x:c r="C26" i="3"/>
  <x:c r="D26" i="3"/>
  <x:c r="E26" i="3"/>
  <x:c r="F26" i="3"/>
  <x:c r="C27" i="3"/>
  <x:c r="D27" i="3"/>
  <x:c r="E27" i="3"/>
  <x:c r="F27" i="3"/>
  <x:c r="C28" i="3"/>
  <x:c r="D28" i="3"/>
  <x:c r="E28" i="3"/>
  <x:c r="F28" i="3"/>
  <x:c r="C29" i="3"/>
  <x:c r="D29" i="3"/>
  <x:c r="E29" i="3"/>
  <x:c r="F29" i="3"/>
  <x:c r="C30" i="3"/>
  <x:c r="D30" i="3"/>
  <x:c r="E30" i="3"/>
  <x:c r="F30" i="3"/>
  <x:c r="C31" i="3"/>
  <x:c r="D31" i="3"/>
  <x:c r="E31" i="3"/>
  <x:c r="F31" i="3"/>
  <x:c r="C32" i="3"/>
  <x:c r="D32" i="3"/>
  <x:c r="E32" i="3"/>
  <x:c r="F32" i="3"/>
  <x:c r="C33" i="3"/>
  <x:c r="D33" i="3"/>
  <x:c r="E33" i="3"/>
  <x:c r="F33" i="3"/>
  <x:c r="C35" i="3"/>
  <x:c r="D35" i="3"/>
  <x:c r="E35" i="3"/>
  <x:c r="F35" i="3"/>
  <x:c r="C36" i="3"/>
  <x:c r="D36" i="3"/>
  <x:c r="E36" i="3"/>
  <x:c r="F36" i="3"/>
  <x:c r="C37" i="3"/>
  <x:c r="D37" i="3"/>
  <x:c r="E37" i="3"/>
  <x:c r="F37" i="3"/>
  <x:c r="C38" i="3"/>
  <x:c r="D38" i="3"/>
  <x:c r="E38" i="3"/>
  <x:c r="F38" i="3"/>
  <x:c r="C39" i="3"/>
  <x:c r="D39" i="3"/>
  <x:c r="E39" i="3"/>
  <x:c r="F39" i="3"/>
  <x:c r="C41" i="3"/>
  <x:c r="D41" i="3"/>
  <x:c r="E41" i="3"/>
  <x:c r="F41" i="3"/>
  <x:c r="C42" i="3"/>
  <x:c r="D42" i="3"/>
  <x:c r="E42" i="3"/>
  <x:c r="F42" i="3"/>
  <x:c r="C43" i="3"/>
  <x:c r="D43" i="3"/>
  <x:c r="E43" i="3"/>
  <x:c r="F43" i="3"/>
  <x:c r="C44" i="3"/>
  <x:c r="D44" i="3"/>
  <x:c r="E44" i="3"/>
  <x:c r="F44" i="3"/>
  <x:c r="C45" i="3"/>
  <x:c r="D45" i="3"/>
  <x:c r="E45" i="3"/>
  <x:c r="F45" i="3"/>
  <x:c r="C46" i="3"/>
  <x:c r="D46" i="3"/>
  <x:c r="E46" i="3"/>
  <x:c r="F46" i="3"/>
  <x:c r="C47" i="3"/>
  <x:c r="D47" i="3"/>
  <x:c r="E47" i="3"/>
  <x:c r="F47" i="3"/>
  <x:c r="C48" i="3"/>
  <x:c r="D48" i="3"/>
  <x:c r="E48" i="3"/>
  <x:c r="F48" i="3"/>
  <x:c r="C49" i="3"/>
  <x:c r="D49" i="3"/>
  <x:c r="E49" i="3"/>
  <x:c r="F49" i="3"/>
  <x:c r="C50" i="3"/>
  <x:c r="D50" i="3"/>
  <x:c r="E50" i="3"/>
  <x:c r="F50" i="3"/>
  <x:c r="C51" i="3"/>
  <x:c r="D51" i="3"/>
  <x:c r="E51" i="3"/>
  <x:c r="F51" i="3"/>
  <x:c r="C52" i="3"/>
  <x:c r="D52" i="3"/>
  <x:c r="E52" i="3"/>
  <x:c r="F52" i="3"/>
  <x:c r="C53" i="3"/>
  <x:c r="D53" i="3"/>
  <x:c r="E53" i="3"/>
  <x:c r="F53" i="3"/>
  <x:c r="C54" i="3"/>
  <x:c r="D54" i="3"/>
  <x:c r="E54" i="3"/>
  <x:c r="F54" i="3"/>
  <x:c r="C55" i="3"/>
  <x:c r="D55" i="3"/>
  <x:c r="E55" i="3"/>
  <x:c r="F55" i="3"/>
  <x:c r="C56" i="3"/>
  <x:c r="D56" i="3"/>
  <x:c r="E56" i="3"/>
  <x:c r="F56" i="3"/>
  <x:c r="C57" i="3"/>
  <x:c r="D57" i="3"/>
  <x:c r="E57" i="3"/>
  <x:c r="F57" i="3"/>
  <x:c r="C58" i="3"/>
  <x:c r="D58" i="3"/>
  <x:c r="E58" i="3"/>
  <x:c r="F58" i="3"/>
  <x:c r="C59" i="3"/>
  <x:c r="D59" i="3"/>
  <x:c r="E59" i="3"/>
  <x:c r="F59" i="3"/>
  <x:c r="C60" i="3"/>
  <x:c r="D60" i="3"/>
  <x:c r="E60" i="3"/>
  <x:c r="F60" i="3"/>
  <x:c r="C61" i="3"/>
  <x:c r="D61" i="3"/>
  <x:c r="E61" i="3"/>
  <x:c r="F61" i="3"/>
  <x:c r="C62" i="3"/>
  <x:c r="D62" i="3"/>
  <x:c r="E62" i="3"/>
  <x:c r="F62" i="3"/>
  <x:c r="C63" i="3"/>
  <x:c r="D63" i="3"/>
  <x:c r="E63" i="3"/>
  <x:c r="F63" i="3"/>
  <x:c r="C64" i="3"/>
  <x:c r="D64" i="3"/>
  <x:c r="E64" i="3"/>
  <x:c r="F64" i="3"/>
  <x:c r="C65" i="3"/>
  <x:c r="D65" i="3"/>
  <x:c r="E65" i="3"/>
  <x:c r="F65" i="3"/>
  <x:c r="C66" i="3"/>
  <x:c r="D66" i="3"/>
  <x:c r="E66" i="3"/>
  <x:c r="F66" i="3"/>
  <x:c r="C67" i="3"/>
  <x:c r="D67" i="3"/>
  <x:c r="E67" i="3"/>
  <x:c r="F67" i="3"/>
  <x:c r="C68" i="3"/>
  <x:c r="D68" i="3"/>
  <x:c r="E68" i="3"/>
  <x:c r="F68" i="3"/>
  <x:c r="C69" i="3"/>
  <x:c r="D69" i="3"/>
  <x:c r="E69" i="3"/>
  <x:c r="F69" i="3"/>
  <x:c r="C70" i="3"/>
  <x:c r="D70" i="3"/>
  <x:c r="E70" i="3"/>
  <x:c r="F70" i="3"/>
  <x:c r="C71" i="3"/>
  <x:c r="D71" i="3"/>
  <x:c r="E71" i="3"/>
  <x:c r="F71" i="3"/>
  <x:c r="C72" i="3"/>
  <x:c r="D72" i="3"/>
  <x:c r="E72" i="3"/>
  <x:c r="F72" i="3"/>
  <x:c r="C73" i="3"/>
  <x:c r="D73" i="3"/>
  <x:c r="E73" i="3"/>
  <x:c r="F73" i="3"/>
  <x:c r="C74" i="3"/>
  <x:c r="D74" i="3"/>
  <x:c r="E74" i="3"/>
  <x:c r="F74" i="3"/>
  <x:c r="C75" i="3"/>
  <x:c r="D75" i="3"/>
  <x:c r="E75" i="3"/>
  <x:c r="F75" i="3"/>
  <x:c r="C76" i="3"/>
  <x:c r="D76" i="3"/>
  <x:c r="E76" i="3"/>
  <x:c r="F76" i="3"/>
  <x:c r="C77" i="3"/>
  <x:c r="D77" i="3"/>
  <x:c r="E77" i="3"/>
  <x:c r="F77" i="3"/>
  <x:c r="C78" i="3"/>
  <x:c r="D78" i="3"/>
  <x:c r="E78" i="3"/>
  <x:c r="F78" i="3"/>
  <x:c r="C79" i="3"/>
  <x:c r="D79" i="3"/>
  <x:c r="E79" i="3"/>
  <x:c r="F79" i="3"/>
  <x:c r="C80" i="3"/>
  <x:c r="D80" i="3"/>
  <x:c r="E80" i="3"/>
  <x:c r="F80" i="3"/>
  <x:c r="C81" i="3"/>
  <x:c r="D81" i="3"/>
  <x:c r="E81" i="3"/>
  <x:c r="F81" i="3"/>
  <x:c r="C83" i="3"/>
  <x:c r="D83" i="3"/>
  <x:c r="E83" i="3"/>
  <x:c r="F83" i="3"/>
  <x:c r="C84" i="3"/>
  <x:c r="D84" i="3"/>
  <x:c r="E84" i="3"/>
  <x:c r="F84" i="3"/>
  <x:c r="C85" i="3"/>
  <x:c r="D85" i="3"/>
  <x:c r="E85" i="3"/>
  <x:c r="F85" i="3"/>
  <x:c r="C86" i="3"/>
  <x:c r="D86" i="3"/>
  <x:c r="E86" i="3"/>
  <x:c r="F86" i="3"/>
  <x:c r="C87" i="3"/>
  <x:c r="D87" i="3"/>
  <x:c r="E87" i="3"/>
  <x:c r="F87" i="3"/>
  <x:c r="C88" i="3"/>
  <x:c r="D88" i="3"/>
  <x:c r="E88" i="3"/>
  <x:c r="F88" i="3"/>
  <x:c r="C90" i="3"/>
  <x:c r="D90" i="3"/>
  <x:c r="E90" i="3"/>
  <x:c r="F90" i="3"/>
  <x:c r="C91" i="3"/>
  <x:c r="D91" i="3"/>
  <x:c r="E91" i="3"/>
  <x:c r="F91" i="3"/>
  <x:c r="C92" i="3"/>
  <x:c r="D92" i="3"/>
  <x:c r="E92" i="3"/>
  <x:c r="F92" i="3"/>
  <x:c r="C93" i="3"/>
  <x:c r="D93" i="3"/>
  <x:c r="E93" i="3"/>
  <x:c r="F93" i="3"/>
  <x:c r="C94" i="3"/>
  <x:c r="D94" i="3"/>
  <x:c r="E94" i="3"/>
  <x:c r="F94" i="3"/>
  <x:c r="C96" i="3"/>
  <x:c r="D96" i="3"/>
  <x:c r="E96" i="3"/>
  <x:c r="F96" i="3"/>
  <x:c r="C97" i="3"/>
  <x:c r="D97" i="3"/>
  <x:c r="E97" i="3"/>
  <x:c r="F97" i="3"/>
  <x:c r="C98" i="3"/>
  <x:c r="D98" i="3"/>
  <x:c r="E98" i="3"/>
  <x:c r="F98" i="3"/>
  <x:c r="C99" i="3"/>
  <x:c r="D99" i="3"/>
  <x:c r="E99" i="3"/>
  <x:c r="F99" i="3"/>
  <x:c r="C100" i="3"/>
  <x:c r="D100" i="3"/>
  <x:c r="E100" i="3"/>
  <x:c r="F100" i="3"/>
  <x:c r="C101" i="3"/>
  <x:c r="D101" i="3"/>
  <x:c r="E101" i="3"/>
  <x:c r="F101" i="3"/>
  <x:c r="C7" i="4"/>
  <x:c r="D7" i="4"/>
  <x:c r="E7" i="4"/>
  <x:c r="C8" i="4"/>
  <x:c r="D8" i="4"/>
  <x:c r="E8" i="4"/>
  <x:c r="C9" i="4"/>
  <x:c r="D9" i="4"/>
  <x:c r="E9" i="4"/>
  <x:c r="C10" i="4"/>
  <x:c r="D10" i="4"/>
  <x:c r="E10" i="4"/>
  <x:c r="C11" i="4"/>
  <x:c r="D11" i="4"/>
  <x:c r="E11" i="4"/>
  <x:c r="C12" i="4"/>
  <x:c r="D12" i="4"/>
  <x:c r="E12" i="4"/>
  <x:c r="C13" i="4"/>
  <x:c r="D13" i="4"/>
  <x:c r="E13" i="4"/>
  <x:c r="C14" i="4"/>
  <x:c r="D14" i="4"/>
  <x:c r="E14" i="4"/>
  <x:c r="C15" i="4"/>
  <x:c r="D15" i="4"/>
  <x:c r="E15" i="4"/>
  <x:c r="C17" i="4"/>
  <x:c r="D17" i="4"/>
  <x:c r="E17" i="4"/>
  <x:c r="C18" i="4"/>
  <x:c r="D18" i="4"/>
  <x:c r="E18" i="4"/>
  <x:c r="C19" i="4"/>
  <x:c r="D19" i="4"/>
  <x:c r="E19" i="4"/>
  <x:c r="C20" i="4"/>
  <x:c r="D20" i="4"/>
  <x:c r="E20" i="4"/>
  <x:c r="C21" i="4"/>
  <x:c r="D21" i="4"/>
  <x:c r="E21" i="4"/>
  <x:c r="C22" i="4"/>
  <x:c r="D22" i="4"/>
  <x:c r="E22" i="4"/>
  <x:c r="C23" i="4"/>
  <x:c r="D23" i="4"/>
  <x:c r="E23" i="4"/>
  <x:c r="C24" i="4"/>
  <x:c r="D24" i="4"/>
  <x:c r="E24" i="4"/>
  <x:c r="C25" i="4"/>
  <x:c r="D25" i="4"/>
  <x:c r="E25" i="4"/>
  <x:c r="C26" i="4"/>
  <x:c r="D26" i="4"/>
  <x:c r="E26" i="4"/>
  <x:c r="C27" i="4"/>
  <x:c r="D27" i="4"/>
  <x:c r="E27" i="4"/>
  <x:c r="D28" i="4"/>
  <x:c r="C29" i="4"/>
  <x:c r="D29" i="4"/>
  <x:c r="E29" i="4"/>
  <x:c r="C30" i="4"/>
  <x:c r="D30" i="4"/>
  <x:c r="E30" i="4"/>
  <x:c r="C31" i="4"/>
  <x:c r="D31" i="4"/>
  <x:c r="E31" i="4"/>
  <x:c r="C32" i="4"/>
  <x:c r="D32" i="4"/>
  <x:c r="E32" i="4"/>
  <x:c r="C33" i="4"/>
  <x:c r="D33" i="4"/>
  <x:c r="E33" i="4"/>
  <x:c r="C37" i="4"/>
  <x:c r="D37" i="4"/>
  <x:c r="E37" i="4"/>
  <x:c r="C38" i="4"/>
  <x:c r="D38" i="4"/>
  <x:c r="E38" i="4"/>
  <x:c r="C39" i="4"/>
  <x:c r="D39" i="4"/>
  <x:c r="E39" i="4"/>
  <x:c r="C40" i="4"/>
  <x:c r="D40" i="4"/>
  <x:c r="E40" i="4"/>
  <x:c r="C41" i="4"/>
  <x:c r="D41" i="4"/>
  <x:c r="E41" i="4"/>
  <x:c r="C42" i="4"/>
  <x:c r="D42" i="4"/>
  <x:c r="E42" i="4"/>
  <x:c r="C43" i="4"/>
  <x:c r="D43" i="4"/>
  <x:c r="E43" i="4"/>
  <x:c r="C44" i="4"/>
  <x:c r="D44" i="4"/>
  <x:c r="E44" i="4"/>
  <x:c r="C46" i="4"/>
  <x:c r="D46" i="4"/>
  <x:c r="E46" i="4"/>
  <x:c r="C47" i="4"/>
  <x:c r="D47" i="4"/>
  <x:c r="E47" i="4"/>
  <x:c r="C48" i="4"/>
  <x:c r="D48" i="4"/>
  <x:c r="E48" i="4"/>
  <x:c r="C49" i="4"/>
  <x:c r="D49" i="4"/>
  <x:c r="E49" i="4"/>
  <x:c r="C50" i="4"/>
  <x:c r="D50" i="4"/>
  <x:c r="E50" i="4"/>
  <x:c r="C51" i="4"/>
  <x:c r="D51" i="4"/>
  <x:c r="E51" i="4"/>
  <x:c r="C52" i="4"/>
  <x:c r="D52" i="4"/>
  <x:c r="E52" i="4"/>
  <x:c r="C53" i="4"/>
  <x:c r="D53" i="4"/>
  <x:c r="E53" i="4"/>
  <x:c r="C54" i="4"/>
  <x:c r="D54" i="4"/>
  <x:c r="E54" i="4"/>
  <x:c r="C55" i="4"/>
  <x:c r="D55" i="4"/>
  <x:c r="E55" i="4"/>
  <x:c r="C56" i="4"/>
  <x:c r="D56" i="4"/>
  <x:c r="E56" i="4"/>
  <x:c r="C57" i="4"/>
  <x:c r="D57" i="4"/>
  <x:c r="E57" i="4"/>
  <x:c r="C58" i="4"/>
  <x:c r="D58" i="4"/>
  <x:c r="E58" i="4"/>
  <x:c r="C59" i="4"/>
  <x:c r="D59" i="4"/>
  <x:c r="E59" i="4"/>
  <x:c r="C60" i="4"/>
  <x:c r="D60" i="4"/>
  <x:c r="E60" i="4"/>
  <x:c r="C61" i="4"/>
  <x:c r="D61" i="4"/>
  <x:c r="E61" i="4"/>
  <x:c r="C62" i="4"/>
  <x:c r="D62" i="4"/>
  <x:c r="E62" i="4"/>
  <x:c r="C63" i="4"/>
  <x:c r="D63" i="4"/>
  <x:c r="E63" i="4"/>
  <x:c r="C64" i="4"/>
  <x:c r="E64" i="4"/>
  <x:c r="C65" i="4"/>
  <x:c r="D65" i="4"/>
  <x:c r="E65" i="4"/>
  <x:c r="C66" i="4"/>
  <x:c r="D66" i="4"/>
  <x:c r="E66" i="4"/>
  <x:c r="C67" i="4"/>
  <x:c r="D67" i="4"/>
  <x:c r="E67" i="4"/>
  <x:c r="C69" i="4"/>
  <x:c r="D69" i="4"/>
  <x:c r="E69" i="4"/>
  <x:c r="D6" i="5"/>
  <x:c r="E6" i="5"/>
  <x:c r="D7" i="5"/>
  <x:c r="E7" i="5"/>
  <x:c r="D8" i="5"/>
  <x:c r="E8" i="5"/>
  <x:c r="D9" i="5"/>
  <x:c r="E9" i="5"/>
  <x:c r="D10" i="5"/>
  <x:c r="E10" i="5"/>
  <x:c r="C11" i="5"/>
  <x:c r="D11" i="5"/>
  <x:c r="E11" i="5"/>
  <x:c r="D12" i="5"/>
  <x:c r="E12" i="5"/>
  <x:c r="D13" i="5"/>
  <x:c r="E13" i="5"/>
  <x:c r="C14" i="5"/>
  <x:c r="D14" i="5"/>
  <x:c r="E14" i="5"/>
  <x:c r="D15" i="5"/>
  <x:c r="E15" i="5"/>
  <x:c r="D16" i="5"/>
  <x:c r="E16" i="5"/>
  <x:c r="D17" i="5"/>
  <x:c r="E17" i="5"/>
  <x:c r="D18" i="5"/>
  <x:c r="E18" i="5"/>
  <x:c r="C19" i="5"/>
  <x:c r="D19" i="5"/>
  <x:c r="E19" i="5"/>
  <x:c r="D20" i="5"/>
  <x:c r="E20" i="5"/>
  <x:c r="C21" i="5"/>
  <x:c r="D21" i="5"/>
  <x:c r="E21" i="5"/>
  <x:c r="D22" i="5"/>
  <x:c r="E22" i="5"/>
  <x:c r="C23" i="5"/>
  <x:c r="D23" i="5"/>
  <x:c r="E23" i="5"/>
  <x:c r="D24" i="5"/>
  <x:c r="E24" i="5"/>
  <x:c r="C25" i="5"/>
  <x:c r="D25" i="5"/>
  <x:c r="E25" i="5"/>
  <x:c r="D29" i="5"/>
  <x:c r="E29" i="5"/>
  <x:c r="D30" i="5"/>
  <x:c r="E30" i="5"/>
  <x:c r="D34" i="5"/>
  <x:c r="E34" i="5"/>
  <x:c r="C35" i="5"/>
  <x:c r="D35" i="5"/>
  <x:c r="E35" i="5"/>
  <x:c r="D36" i="5"/>
  <x:c r="E36" i="5"/>
  <x:c r="C37" i="5"/>
  <x:c r="D37" i="5"/>
  <x:c r="E37" i="5"/>
  <x:c r="D38" i="5"/>
  <x:c r="E38" i="5"/>
  <x:c r="D39" i="5"/>
  <x:c r="E39" i="5"/>
  <x:c r="C40" i="5"/>
  <x:c r="D40" i="5"/>
  <x:c r="E40" i="5"/>
  <x:c r="D41" i="5"/>
  <x:c r="E41" i="5"/>
  <x:c r="D42" i="5"/>
  <x:c r="E42" i="5"/>
  <x:c r="D43" i="5"/>
  <x:c r="E43" i="5"/>
  <x:c r="C44" i="5"/>
  <x:c r="D44" i="5"/>
  <x:c r="E44" i="5"/>
  <x:c r="D45" i="5"/>
  <x:c r="E45" i="5"/>
  <x:c r="D46" i="5"/>
  <x:c r="E46" i="5"/>
  <x:c r="D47" i="5"/>
  <x:c r="E47" i="5"/>
  <x:c r="D48" i="5"/>
  <x:c r="E48" i="5"/>
  <x:c r="C49" i="5"/>
  <x:c r="D49" i="5"/>
  <x:c r="E49" i="5"/>
  <x:c r="D50" i="5"/>
  <x:c r="E50" i="5"/>
  <x:c r="D51" i="5"/>
  <x:c r="E51" i="5"/>
  <x:c r="D52" i="5"/>
  <x:c r="E52" i="5"/>
  <x:c r="D53" i="5"/>
  <x:c r="E53" i="5"/>
  <x:c r="D54" i="5"/>
  <x:c r="E54" i="5"/>
  <x:c r="D55" i="5"/>
  <x:c r="E55" i="5"/>
  <x:c r="D56" i="5"/>
  <x:c r="E56" i="5"/>
  <x:c r="D57" i="5"/>
  <x:c r="E57" i="5"/>
  <x:c r="C58" i="5"/>
  <x:c r="D58" i="5"/>
  <x:c r="E58" i="5"/>
  <x:c r="C59" i="5"/>
  <x:c r="D59" i="5"/>
  <x:c r="E59" i="5"/>
  <x:c r="D61" i="5"/>
  <x:c r="E61" i="5"/>
  <x:c r="D62" i="5"/>
  <x:c r="E62" i="5"/>
  <x:c r="D63" i="5"/>
  <x:c r="E63" i="5"/>
  <x:c r="D64" i="5"/>
  <x:c r="E64" i="5"/>
  <x:c r="D65" i="5"/>
  <x:c r="E65" i="5"/>
  <x:c r="D66" i="5"/>
  <x:c r="E66" i="5"/>
  <x:c r="D67" i="5"/>
  <x:c r="E67" i="5"/>
  <x:c r="D68" i="5"/>
  <x:c r="E68" i="5"/>
  <x:c r="C69" i="5"/>
  <x:c r="D69" i="5"/>
  <x:c r="E69" i="5"/>
  <x:c r="D70" i="5"/>
  <x:c r="E70" i="5"/>
  <x:c r="C71" i="5"/>
  <x:c r="D71" i="5"/>
  <x:c r="E71" i="5"/>
  <x:c r="D72" i="5"/>
  <x:c r="E72" i="5"/>
  <x:c r="C73" i="5"/>
  <x:c r="D73" i="5"/>
  <x:c r="E73" i="5"/>
  <x:c r="C74" i="5"/>
  <x:c r="D74" i="5"/>
  <x:c r="E74" i="5"/>
  <x:c r="D76" i="5"/>
  <x:c r="E76" i="5"/>
  <x:c r="D77" i="5"/>
  <x:c r="E77" i="5"/>
  <x:c r="C78" i="5"/>
  <x:c r="D78" i="5"/>
  <x:c r="E78" i="5"/>
  <x:c r="D79" i="5"/>
  <x:c r="E79" i="5"/>
  <x:c r="D80" i="5"/>
  <x:c r="E80" i="5"/>
  <x:c r="C81" i="5"/>
  <x:c r="D81" i="5"/>
  <x:c r="E81" i="5"/>
  <x:c r="D82" i="5"/>
  <x:c r="E82" i="5"/>
  <x:c r="D83" i="5"/>
  <x:c r="E83" i="5"/>
  <x:c r="C84" i="5"/>
  <x:c r="D84" i="5"/>
  <x:c r="E84" i="5"/>
  <x:c r="C85" i="5"/>
  <x:c r="D85" i="5"/>
  <x:c r="E85" i="5"/>
  <x:c r="C86" i="5"/>
  <x:c r="D86" i="5"/>
  <x:c r="E86" i="5"/>
  <x:c r="D88" i="5"/>
  <x:c r="E88" i="5"/>
  <x:c r="C89" i="5"/>
  <x:c r="D89" i="5"/>
  <x:c r="E89" i="5"/>
  <x:c r="D90" i="5"/>
  <x:c r="E90" i="5"/>
  <x:c r="C91" i="5"/>
  <x:c r="D91" i="5"/>
  <x:c r="E91" i="5"/>
  <x:c r="C96" i="5"/>
  <x:c r="D96" i="5"/>
  <x:c r="E96" i="5"/>
  <x:c r="C98" i="5"/>
  <x:c r="D98" i="5"/>
  <x:c r="E98" i="5"/>
  <x:c r="D103" i="5"/>
  <x:c r="E103" i="5"/>
  <x:c r="D104" i="5"/>
  <x:c r="E104" i="5"/>
  <x:c r="D105" i="5"/>
  <x:c r="E105" i="5"/>
  <x:c r="C108" i="5"/>
  <x:c r="D108" i="5"/>
  <x:c r="E108" i="5"/>
  <x:c r="D109" i="5"/>
  <x:c r="E109" i="5"/>
  <x:c r="C110" i="5"/>
  <x:c r="D110" i="5"/>
  <x:c r="E110" i="5"/>
  <x:c r="D112" i="5"/>
  <x:c r="E112" i="5"/>
  <x:c r="D113" i="5"/>
  <x:c r="E113" i="5"/>
  <x:c r="D114" i="5"/>
  <x:c r="E114" i="5"/>
  <x:c r="D115" i="5"/>
  <x:c r="E115" i="5"/>
  <x:c r="C117" i="5"/>
  <x:c r="D117" i="5"/>
  <x:c r="E117" i="5"/>
  <x:c r="D118" i="5"/>
  <x:c r="E118" i="5"/>
  <x:c r="C119" i="5"/>
  <x:c r="D119" i="5"/>
  <x:c r="E119" i="5"/>
  <x:c r="C6" i="6"/>
  <x:c r="D6" i="6"/>
  <x:c r="E6" i="6"/>
  <x:c r="F6" i="6"/>
  <x:c r="G6" i="6"/>
  <x:c r="H6" i="6"/>
  <x:c r="I6" i="6"/>
  <x:c r="J6" i="6"/>
  <x:c r="K6" i="6"/>
  <x:c r="L6" i="6"/>
  <x:c r="M6" i="6"/>
  <x:c r="N6" i="6"/>
  <x:c r="O6" i="6"/>
  <x:c r="P6" i="6"/>
  <x:c r="Q6" i="6"/>
  <x:c r="R6" i="6"/>
  <x:c r="S6" i="6"/>
  <x:c r="T6" i="6"/>
  <x:c r="U6" i="6"/>
  <x:c r="V6" i="6"/>
  <x:c r="W6" i="6"/>
  <x:c r="X6" i="6"/>
  <x:c r="Y6" i="6"/>
  <x:c r="Z6" i="6"/>
  <x:c r="AA6" i="6"/>
  <x:c r="AB6" i="6"/>
  <x:c r="AC6" i="6"/>
  <x:c r="AD6" i="6"/>
  <x:c r="AE6" i="6"/>
  <x:c r="AF6" i="6"/>
  <x:c r="AG6" i="6"/>
  <x:c r="AH6" i="6"/>
  <x:c r="AI6" i="6"/>
  <x:c r="AJ6" i="6"/>
  <x:c r="AK6" i="6"/>
  <x:c r="AL6" i="6"/>
  <x:c r="AM6" i="6"/>
  <x:c r="AN6" i="6"/>
  <x:c r="C7" i="6"/>
  <x:c r="D7" i="6"/>
  <x:c r="E7" i="6"/>
  <x:c r="F7" i="6"/>
  <x:c r="G7" i="6"/>
  <x:c r="H7" i="6"/>
  <x:c r="I7" i="6"/>
  <x:c r="J7" i="6"/>
  <x:c r="K7" i="6"/>
  <x:c r="L7" i="6"/>
  <x:c r="M7" i="6"/>
  <x:c r="N7" i="6"/>
  <x:c r="O7" i="6"/>
  <x:c r="P7" i="6"/>
  <x:c r="Q7" i="6"/>
  <x:c r="R7" i="6"/>
  <x:c r="S7" i="6"/>
  <x:c r="T7" i="6"/>
  <x:c r="U7" i="6"/>
  <x:c r="V7" i="6"/>
  <x:c r="W7" i="6"/>
  <x:c r="X7" i="6"/>
  <x:c r="Y7" i="6"/>
  <x:c r="Z7" i="6"/>
  <x:c r="AA7" i="6"/>
  <x:c r="AB7" i="6"/>
  <x:c r="AC7" i="6"/>
  <x:c r="AD7" i="6"/>
  <x:c r="AE7" i="6"/>
  <x:c r="AF7" i="6"/>
  <x:c r="AG7" i="6"/>
  <x:c r="AH7" i="6"/>
  <x:c r="AI7" i="6"/>
  <x:c r="AJ7" i="6"/>
  <x:c r="AK7" i="6"/>
  <x:c r="AL7" i="6"/>
  <x:c r="AM7" i="6"/>
  <x:c r="AN7" i="6"/>
  <x:c r="C8" i="6"/>
  <x:c r="D8" i="6"/>
  <x:c r="E8" i="6"/>
  <x:c r="F8" i="6"/>
  <x:c r="G8" i="6"/>
  <x:c r="H8" i="6"/>
  <x:c r="I8" i="6"/>
  <x:c r="J8" i="6"/>
  <x:c r="K8" i="6"/>
  <x:c r="L8" i="6"/>
  <x:c r="M8" i="6"/>
  <x:c r="N8" i="6"/>
  <x:c r="O8" i="6"/>
  <x:c r="P8" i="6"/>
  <x:c r="Q8" i="6"/>
  <x:c r="R8" i="6"/>
  <x:c r="S8" i="6"/>
  <x:c r="T8" i="6"/>
  <x:c r="U8" i="6"/>
  <x:c r="V8" i="6"/>
  <x:c r="W8" i="6"/>
  <x:c r="X8" i="6"/>
  <x:c r="Y8" i="6"/>
  <x:c r="Z8" i="6"/>
  <x:c r="AA8" i="6"/>
  <x:c r="AB8" i="6"/>
  <x:c r="AC8" i="6"/>
  <x:c r="AD8" i="6"/>
  <x:c r="AE8" i="6"/>
  <x:c r="AF8" i="6"/>
  <x:c r="AG8" i="6"/>
  <x:c r="AH8" i="6"/>
  <x:c r="AI8" i="6"/>
  <x:c r="AJ8" i="6"/>
  <x:c r="AK8" i="6"/>
  <x:c r="AL8" i="6"/>
  <x:c r="AM8" i="6"/>
  <x:c r="AN8" i="6"/>
  <x:c r="C9" i="6"/>
  <x:c r="D9" i="6"/>
  <x:c r="E9" i="6"/>
  <x:c r="F9" i="6"/>
  <x:c r="G9" i="6"/>
  <x:c r="H9" i="6"/>
  <x:c r="I9" i="6"/>
  <x:c r="J9" i="6"/>
  <x:c r="K9" i="6"/>
  <x:c r="L9" i="6"/>
  <x:c r="M9" i="6"/>
  <x:c r="N9" i="6"/>
  <x:c r="O9" i="6"/>
  <x:c r="P9" i="6"/>
  <x:c r="Q9" i="6"/>
  <x:c r="R9" i="6"/>
  <x:c r="S9" i="6"/>
  <x:c r="T9" i="6"/>
  <x:c r="U9" i="6"/>
  <x:c r="V9" i="6"/>
  <x:c r="W9" i="6"/>
  <x:c r="X9" i="6"/>
  <x:c r="Y9" i="6"/>
  <x:c r="Z9" i="6"/>
  <x:c r="AA9" i="6"/>
  <x:c r="AB9" i="6"/>
  <x:c r="AC9" i="6"/>
  <x:c r="AD9" i="6"/>
  <x:c r="AE9" i="6"/>
  <x:c r="AF9" i="6"/>
  <x:c r="AG9" i="6"/>
  <x:c r="AH9" i="6"/>
  <x:c r="AI9" i="6"/>
  <x:c r="AJ9" i="6"/>
  <x:c r="AK9" i="6"/>
  <x:c r="AL9" i="6"/>
  <x:c r="AM9" i="6"/>
  <x:c r="AN9" i="6"/>
  <x:c r="C10" i="6"/>
  <x:c r="D10" i="6"/>
  <x:c r="E10" i="6"/>
  <x:c r="F10" i="6"/>
  <x:c r="G10" i="6"/>
  <x:c r="H10" i="6"/>
  <x:c r="I10" i="6"/>
  <x:c r="J10" i="6"/>
  <x:c r="K10" i="6"/>
  <x:c r="L10" i="6"/>
  <x:c r="M10" i="6"/>
  <x:c r="N10" i="6"/>
  <x:c r="O10" i="6"/>
  <x:c r="P10" i="6"/>
  <x:c r="Q10" i="6"/>
  <x:c r="R10" i="6"/>
  <x:c r="S10" i="6"/>
  <x:c r="T10" i="6"/>
  <x:c r="U10" i="6"/>
  <x:c r="V10" i="6"/>
  <x:c r="W10" i="6"/>
  <x:c r="X10" i="6"/>
  <x:c r="Y10" i="6"/>
  <x:c r="Z10" i="6"/>
  <x:c r="AA10" i="6"/>
  <x:c r="AB10" i="6"/>
  <x:c r="AC10" i="6"/>
  <x:c r="AD10" i="6"/>
  <x:c r="AE10" i="6"/>
  <x:c r="AF10" i="6"/>
  <x:c r="AG10" i="6"/>
  <x:c r="AH10" i="6"/>
  <x:c r="AI10" i="6"/>
  <x:c r="AJ10" i="6"/>
  <x:c r="AK10" i="6"/>
  <x:c r="AL10" i="6"/>
  <x:c r="AM10" i="6"/>
  <x:c r="AN10" i="6"/>
  <x:c r="C11" i="6"/>
  <x:c r="D11" i="6"/>
  <x:c r="E11" i="6"/>
  <x:c r="F11" i="6"/>
  <x:c r="G11" i="6"/>
  <x:c r="H11" i="6"/>
  <x:c r="I11" i="6"/>
  <x:c r="J11" i="6"/>
  <x:c r="K11" i="6"/>
  <x:c r="L11" i="6"/>
  <x:c r="M11" i="6"/>
  <x:c r="N11" i="6"/>
  <x:c r="O11" i="6"/>
  <x:c r="P11" i="6"/>
  <x:c r="Q11" i="6"/>
  <x:c r="R11" i="6"/>
  <x:c r="S11" i="6"/>
  <x:c r="T11" i="6"/>
  <x:c r="U11" i="6"/>
  <x:c r="V11" i="6"/>
  <x:c r="W11" i="6"/>
  <x:c r="X11" i="6"/>
  <x:c r="Y11" i="6"/>
  <x:c r="Z11" i="6"/>
  <x:c r="AA11" i="6"/>
  <x:c r="AB11" i="6"/>
  <x:c r="AC11" i="6"/>
  <x:c r="AD11" i="6"/>
  <x:c r="AE11" i="6"/>
  <x:c r="AF11" i="6"/>
  <x:c r="AG11" i="6"/>
  <x:c r="AH11" i="6"/>
  <x:c r="AI11" i="6"/>
  <x:c r="AJ11" i="6"/>
  <x:c r="AK11" i="6"/>
  <x:c r="AL11" i="6"/>
  <x:c r="AM11" i="6"/>
  <x:c r="AN11" i="6"/>
  <x:c r="C12" i="6"/>
  <x:c r="D12" i="6"/>
  <x:c r="E12" i="6"/>
  <x:c r="F12" i="6"/>
  <x:c r="G12" i="6"/>
  <x:c r="H12" i="6"/>
  <x:c r="I12" i="6"/>
  <x:c r="J12" i="6"/>
  <x:c r="K12" i="6"/>
  <x:c r="L12" i="6"/>
  <x:c r="M12" i="6"/>
  <x:c r="N12" i="6"/>
  <x:c r="O12" i="6"/>
  <x:c r="P12" i="6"/>
  <x:c r="Q12" i="6"/>
  <x:c r="R12" i="6"/>
  <x:c r="S12" i="6"/>
  <x:c r="T12" i="6"/>
  <x:c r="U12" i="6"/>
  <x:c r="V12" i="6"/>
  <x:c r="W12" i="6"/>
  <x:c r="X12" i="6"/>
  <x:c r="Y12" i="6"/>
  <x:c r="Z12" i="6"/>
  <x:c r="AA12" i="6"/>
  <x:c r="AB12" i="6"/>
  <x:c r="AC12" i="6"/>
  <x:c r="AD12" i="6"/>
  <x:c r="AE12" i="6"/>
  <x:c r="AF12" i="6"/>
  <x:c r="AG12" i="6"/>
  <x:c r="AH12" i="6"/>
  <x:c r="AI12" i="6"/>
  <x:c r="AJ12" i="6"/>
  <x:c r="AK12" i="6"/>
  <x:c r="AL12" i="6"/>
  <x:c r="AM12" i="6"/>
  <x:c r="AN12" i="6"/>
  <x:c r="C13" i="6"/>
  <x:c r="D13" i="6"/>
  <x:c r="E13" i="6"/>
  <x:c r="F13" i="6"/>
  <x:c r="G13" i="6"/>
  <x:c r="H13" i="6"/>
  <x:c r="I13" i="6"/>
  <x:c r="J13" i="6"/>
  <x:c r="K13" i="6"/>
  <x:c r="L13" i="6"/>
  <x:c r="M13" i="6"/>
  <x:c r="N13" i="6"/>
  <x:c r="O13" i="6"/>
  <x:c r="P13" i="6"/>
  <x:c r="Q13" i="6"/>
  <x:c r="R13" i="6"/>
  <x:c r="S13" i="6"/>
  <x:c r="T13" i="6"/>
  <x:c r="U13" i="6"/>
  <x:c r="V13" i="6"/>
  <x:c r="W13" i="6"/>
  <x:c r="X13" i="6"/>
  <x:c r="Y13" i="6"/>
  <x:c r="Z13" i="6"/>
  <x:c r="AA13" i="6"/>
  <x:c r="AB13" i="6"/>
  <x:c r="AC13" i="6"/>
  <x:c r="AD13" i="6"/>
  <x:c r="AE13" i="6"/>
  <x:c r="AF13" i="6"/>
  <x:c r="AG13" i="6"/>
  <x:c r="AH13" i="6"/>
  <x:c r="AI13" i="6"/>
  <x:c r="AJ13" i="6"/>
  <x:c r="AK13" i="6"/>
  <x:c r="AL13" i="6"/>
  <x:c r="AM13" i="6"/>
  <x:c r="AN13" i="6"/>
  <x:c r="C14" i="6"/>
  <x:c r="D14" i="6"/>
  <x:c r="E14" i="6"/>
  <x:c r="F14" i="6"/>
  <x:c r="G14" i="6"/>
  <x:c r="H14" i="6"/>
  <x:c r="I14" i="6"/>
  <x:c r="J14" i="6"/>
  <x:c r="K14" i="6"/>
  <x:c r="L14" i="6"/>
  <x:c r="M14" i="6"/>
  <x:c r="N14" i="6"/>
  <x:c r="O14" i="6"/>
  <x:c r="P14" i="6"/>
  <x:c r="Q14" i="6"/>
  <x:c r="R14" i="6"/>
  <x:c r="S14" i="6"/>
  <x:c r="T14" i="6"/>
  <x:c r="U14" i="6"/>
  <x:c r="V14" i="6"/>
  <x:c r="W14" i="6"/>
  <x:c r="X14" i="6"/>
  <x:c r="Y14" i="6"/>
  <x:c r="Z14" i="6"/>
  <x:c r="AA14" i="6"/>
  <x:c r="AB14" i="6"/>
  <x:c r="AC14" i="6"/>
  <x:c r="AD14" i="6"/>
  <x:c r="AE14" i="6"/>
  <x:c r="AF14" i="6"/>
  <x:c r="AG14" i="6"/>
  <x:c r="AH14" i="6"/>
  <x:c r="AI14" i="6"/>
  <x:c r="AJ14" i="6"/>
  <x:c r="AK14" i="6"/>
  <x:c r="AL14" i="6"/>
  <x:c r="AM14" i="6"/>
  <x:c r="AN14" i="6"/>
  <x:c r="C16" i="6"/>
  <x:c r="D16" i="6"/>
  <x:c r="E16" i="6"/>
  <x:c r="F16" i="6"/>
  <x:c r="G16" i="6"/>
  <x:c r="H16" i="6"/>
  <x:c r="I16" i="6"/>
  <x:c r="J16" i="6"/>
  <x:c r="K16" i="6"/>
  <x:c r="L16" i="6"/>
  <x:c r="M16" i="6"/>
  <x:c r="N16" i="6"/>
  <x:c r="O16" i="6"/>
  <x:c r="P16" i="6"/>
  <x:c r="Q16" i="6"/>
  <x:c r="R16" i="6"/>
  <x:c r="S16" i="6"/>
  <x:c r="T16" i="6"/>
  <x:c r="U16" i="6"/>
  <x:c r="V16" i="6"/>
  <x:c r="W16" i="6"/>
  <x:c r="X16" i="6"/>
  <x:c r="Y16" i="6"/>
  <x:c r="Z16" i="6"/>
  <x:c r="AA16" i="6"/>
  <x:c r="AB16" i="6"/>
  <x:c r="AC16" i="6"/>
  <x:c r="AD16" i="6"/>
  <x:c r="AE16" i="6"/>
  <x:c r="AF16" i="6"/>
  <x:c r="AG16" i="6"/>
  <x:c r="AH16" i="6"/>
  <x:c r="AI16" i="6"/>
  <x:c r="AJ16" i="6"/>
  <x:c r="AK16" i="6"/>
  <x:c r="AL16" i="6"/>
  <x:c r="AM16" i="6"/>
  <x:c r="AN16" i="6"/>
  <x:c r="C17" i="6"/>
  <x:c r="D17" i="6"/>
  <x:c r="E17" i="6"/>
  <x:c r="F17" i="6"/>
  <x:c r="G17" i="6"/>
  <x:c r="H17" i="6"/>
  <x:c r="I17" i="6"/>
  <x:c r="J17" i="6"/>
  <x:c r="K17" i="6"/>
  <x:c r="L17" i="6"/>
  <x:c r="M17" i="6"/>
  <x:c r="N17" i="6"/>
  <x:c r="O17" i="6"/>
  <x:c r="P17" i="6"/>
  <x:c r="Q17" i="6"/>
  <x:c r="R17" i="6"/>
  <x:c r="S17" i="6"/>
  <x:c r="T17" i="6"/>
  <x:c r="U17" i="6"/>
  <x:c r="V17" i="6"/>
  <x:c r="W17" i="6"/>
  <x:c r="X17" i="6"/>
  <x:c r="Y17" i="6"/>
  <x:c r="Z17" i="6"/>
  <x:c r="AA17" i="6"/>
  <x:c r="AB17" i="6"/>
  <x:c r="AC17" i="6"/>
  <x:c r="AD17" i="6"/>
  <x:c r="AE17" i="6"/>
  <x:c r="AF17" i="6"/>
  <x:c r="AG17" i="6"/>
  <x:c r="AH17" i="6"/>
  <x:c r="AI17" i="6"/>
  <x:c r="AJ17" i="6"/>
  <x:c r="AK17" i="6"/>
  <x:c r="AL17" i="6"/>
  <x:c r="AM17" i="6"/>
  <x:c r="AN17" i="6"/>
  <x:c r="C18" i="6"/>
  <x:c r="D18" i="6"/>
  <x:c r="E18" i="6"/>
  <x:c r="F18" i="6"/>
  <x:c r="G18" i="6"/>
  <x:c r="H18" i="6"/>
  <x:c r="I18" i="6"/>
  <x:c r="J18" i="6"/>
  <x:c r="K18" i="6"/>
  <x:c r="L18" i="6"/>
  <x:c r="M18" i="6"/>
  <x:c r="N18" i="6"/>
  <x:c r="O18" i="6"/>
  <x:c r="P18" i="6"/>
  <x:c r="Q18" i="6"/>
  <x:c r="R18" i="6"/>
  <x:c r="S18" i="6"/>
  <x:c r="T18" i="6"/>
  <x:c r="U18" i="6"/>
  <x:c r="V18" i="6"/>
  <x:c r="W18" i="6"/>
  <x:c r="X18" i="6"/>
  <x:c r="Y18" i="6"/>
  <x:c r="Z18" i="6"/>
  <x:c r="AA18" i="6"/>
  <x:c r="AB18" i="6"/>
  <x:c r="AC18" i="6"/>
  <x:c r="AD18" i="6"/>
  <x:c r="AE18" i="6"/>
  <x:c r="AF18" i="6"/>
  <x:c r="AG18" i="6"/>
  <x:c r="AH18" i="6"/>
  <x:c r="AI18" i="6"/>
  <x:c r="AJ18" i="6"/>
  <x:c r="AK18" i="6"/>
  <x:c r="AL18" i="6"/>
  <x:c r="AM18" i="6"/>
  <x:c r="AN18" i="6"/>
  <x:c r="C19" i="6"/>
  <x:c r="D19" i="6"/>
  <x:c r="E19" i="6"/>
  <x:c r="F19" i="6"/>
  <x:c r="G19" i="6"/>
  <x:c r="H19" i="6"/>
  <x:c r="I19" i="6"/>
  <x:c r="J19" i="6"/>
  <x:c r="K19" i="6"/>
  <x:c r="L19" i="6"/>
  <x:c r="M19" i="6"/>
  <x:c r="N19" i="6"/>
  <x:c r="O19" i="6"/>
  <x:c r="P19" i="6"/>
  <x:c r="Q19" i="6"/>
  <x:c r="R19" i="6"/>
  <x:c r="S19" i="6"/>
  <x:c r="T19" i="6"/>
  <x:c r="U19" i="6"/>
  <x:c r="V19" i="6"/>
  <x:c r="W19" i="6"/>
  <x:c r="X19" i="6"/>
  <x:c r="Y19" i="6"/>
  <x:c r="Z19" i="6"/>
  <x:c r="AA19" i="6"/>
  <x:c r="AB19" i="6"/>
  <x:c r="AC19" i="6"/>
  <x:c r="AD19" i="6"/>
  <x:c r="AE19" i="6"/>
  <x:c r="AF19" i="6"/>
  <x:c r="AG19" i="6"/>
  <x:c r="AH19" i="6"/>
  <x:c r="AI19" i="6"/>
  <x:c r="AJ19" i="6"/>
  <x:c r="AK19" i="6"/>
  <x:c r="AL19" i="6"/>
  <x:c r="AM19" i="6"/>
  <x:c r="AN19" i="6"/>
  <x:c r="C20" i="6"/>
  <x:c r="D20" i="6"/>
  <x:c r="E20" i="6"/>
  <x:c r="F20" i="6"/>
  <x:c r="G20" i="6"/>
  <x:c r="H20" i="6"/>
  <x:c r="I20" i="6"/>
  <x:c r="J20" i="6"/>
  <x:c r="K20" i="6"/>
  <x:c r="L20" i="6"/>
  <x:c r="M20" i="6"/>
  <x:c r="N20" i="6"/>
  <x:c r="O20" i="6"/>
  <x:c r="P20" i="6"/>
  <x:c r="Q20" i="6"/>
  <x:c r="R20" i="6"/>
  <x:c r="S20" i="6"/>
  <x:c r="T20" i="6"/>
  <x:c r="U20" i="6"/>
  <x:c r="V20" i="6"/>
  <x:c r="W20" i="6"/>
  <x:c r="X20" i="6"/>
  <x:c r="Y20" i="6"/>
  <x:c r="Z20" i="6"/>
  <x:c r="AA20" i="6"/>
  <x:c r="AB20" i="6"/>
  <x:c r="AC20" i="6"/>
  <x:c r="AD20" i="6"/>
  <x:c r="AE20" i="6"/>
  <x:c r="AF20" i="6"/>
  <x:c r="AG20" i="6"/>
  <x:c r="AH20" i="6"/>
  <x:c r="AI20" i="6"/>
  <x:c r="AJ20" i="6"/>
  <x:c r="AK20" i="6"/>
  <x:c r="AL20" i="6"/>
  <x:c r="AM20" i="6"/>
  <x:c r="AN20" i="6"/>
  <x:c r="C21" i="6"/>
  <x:c r="D21" i="6"/>
  <x:c r="E21" i="6"/>
  <x:c r="F21" i="6"/>
  <x:c r="G21" i="6"/>
  <x:c r="H21" i="6"/>
  <x:c r="I21" i="6"/>
  <x:c r="J21" i="6"/>
  <x:c r="K21" i="6"/>
  <x:c r="L21" i="6"/>
  <x:c r="M21" i="6"/>
  <x:c r="N21" i="6"/>
  <x:c r="O21" i="6"/>
  <x:c r="P21" i="6"/>
  <x:c r="Q21" i="6"/>
  <x:c r="R21" i="6"/>
  <x:c r="S21" i="6"/>
  <x:c r="T21" i="6"/>
  <x:c r="U21" i="6"/>
  <x:c r="V21" i="6"/>
  <x:c r="W21" i="6"/>
  <x:c r="X21" i="6"/>
  <x:c r="Y21" i="6"/>
  <x:c r="Z21" i="6"/>
  <x:c r="AA21" i="6"/>
  <x:c r="AB21" i="6"/>
  <x:c r="AC21" i="6"/>
  <x:c r="AD21" i="6"/>
  <x:c r="AE21" i="6"/>
  <x:c r="AF21" i="6"/>
  <x:c r="AG21" i="6"/>
  <x:c r="AH21" i="6"/>
  <x:c r="AI21" i="6"/>
  <x:c r="AJ21" i="6"/>
  <x:c r="AK21" i="6"/>
  <x:c r="AL21" i="6"/>
  <x:c r="AM21" i="6"/>
  <x:c r="AN21" i="6"/>
  <x:c r="C22" i="6"/>
  <x:c r="D22" i="6"/>
  <x:c r="E22" i="6"/>
  <x:c r="F22" i="6"/>
  <x:c r="G22" i="6"/>
  <x:c r="H22" i="6"/>
  <x:c r="I22" i="6"/>
  <x:c r="J22" i="6"/>
  <x:c r="K22" i="6"/>
  <x:c r="L22" i="6"/>
  <x:c r="M22" i="6"/>
  <x:c r="N22" i="6"/>
  <x:c r="O22" i="6"/>
  <x:c r="P22" i="6"/>
  <x:c r="Q22" i="6"/>
  <x:c r="R22" i="6"/>
  <x:c r="S22" i="6"/>
  <x:c r="T22" i="6"/>
  <x:c r="U22" i="6"/>
  <x:c r="V22" i="6"/>
  <x:c r="W22" i="6"/>
  <x:c r="X22" i="6"/>
  <x:c r="Y22" i="6"/>
  <x:c r="Z22" i="6"/>
  <x:c r="AA22" i="6"/>
  <x:c r="AB22" i="6"/>
  <x:c r="AC22" i="6"/>
  <x:c r="AD22" i="6"/>
  <x:c r="AE22" i="6"/>
  <x:c r="AF22" i="6"/>
  <x:c r="AG22" i="6"/>
  <x:c r="AH22" i="6"/>
  <x:c r="AI22" i="6"/>
  <x:c r="AJ22" i="6"/>
  <x:c r="AK22" i="6"/>
  <x:c r="AL22" i="6"/>
  <x:c r="AM22" i="6"/>
  <x:c r="AN22" i="6"/>
  <x:c r="C23" i="6"/>
  <x:c r="D23" i="6"/>
  <x:c r="E23" i="6"/>
  <x:c r="F23" i="6"/>
  <x:c r="G23" i="6"/>
  <x:c r="H23" i="6"/>
  <x:c r="I23" i="6"/>
  <x:c r="J23" i="6"/>
  <x:c r="K23" i="6"/>
  <x:c r="L23" i="6"/>
  <x:c r="M23" i="6"/>
  <x:c r="N23" i="6"/>
  <x:c r="O23" i="6"/>
  <x:c r="P23" i="6"/>
  <x:c r="Q23" i="6"/>
  <x:c r="R23" i="6"/>
  <x:c r="S23" i="6"/>
  <x:c r="T23" i="6"/>
  <x:c r="U23" i="6"/>
  <x:c r="V23" i="6"/>
  <x:c r="W23" i="6"/>
  <x:c r="X23" i="6"/>
  <x:c r="Y23" i="6"/>
  <x:c r="Z23" i="6"/>
  <x:c r="AA23" i="6"/>
  <x:c r="AB23" i="6"/>
  <x:c r="AC23" i="6"/>
  <x:c r="AD23" i="6"/>
  <x:c r="AE23" i="6"/>
  <x:c r="AF23" i="6"/>
  <x:c r="AG23" i="6"/>
  <x:c r="AH23" i="6"/>
  <x:c r="AI23" i="6"/>
  <x:c r="AJ23" i="6"/>
  <x:c r="AK23" i="6"/>
  <x:c r="AL23" i="6"/>
  <x:c r="AM23" i="6"/>
  <x:c r="AN23" i="6"/>
  <x:c r="C24" i="6"/>
  <x:c r="D24" i="6"/>
  <x:c r="E24" i="6"/>
  <x:c r="F24" i="6"/>
  <x:c r="G24" i="6"/>
  <x:c r="H24" i="6"/>
  <x:c r="I24" i="6"/>
  <x:c r="J24" i="6"/>
  <x:c r="K24" i="6"/>
  <x:c r="L24" i="6"/>
  <x:c r="M24" i="6"/>
  <x:c r="N24" i="6"/>
  <x:c r="O24" i="6"/>
  <x:c r="P24" i="6"/>
  <x:c r="Q24" i="6"/>
  <x:c r="R24" i="6"/>
  <x:c r="S24" i="6"/>
  <x:c r="T24" i="6"/>
  <x:c r="U24" i="6"/>
  <x:c r="V24" i="6"/>
  <x:c r="W24" i="6"/>
  <x:c r="X24" i="6"/>
  <x:c r="Y24" i="6"/>
  <x:c r="Z24" i="6"/>
  <x:c r="AA24" i="6"/>
  <x:c r="AB24" i="6"/>
  <x:c r="AC24" i="6"/>
  <x:c r="AD24" i="6"/>
  <x:c r="AE24" i="6"/>
  <x:c r="AF24" i="6"/>
  <x:c r="AG24" i="6"/>
  <x:c r="AH24" i="6"/>
  <x:c r="AI24" i="6"/>
  <x:c r="AJ24" i="6"/>
  <x:c r="AK24" i="6"/>
  <x:c r="AL24" i="6"/>
  <x:c r="AM24" i="6"/>
  <x:c r="AN24" i="6"/>
  <x:c r="C25" i="6"/>
  <x:c r="D25" i="6"/>
  <x:c r="E25" i="6"/>
  <x:c r="F25" i="6"/>
  <x:c r="G25" i="6"/>
  <x:c r="H25" i="6"/>
  <x:c r="I25" i="6"/>
  <x:c r="J25" i="6"/>
  <x:c r="K25" i="6"/>
  <x:c r="L25" i="6"/>
  <x:c r="M25" i="6"/>
  <x:c r="N25" i="6"/>
  <x:c r="O25" i="6"/>
  <x:c r="P25" i="6"/>
  <x:c r="Q25" i="6"/>
  <x:c r="R25" i="6"/>
  <x:c r="S25" i="6"/>
  <x:c r="T25" i="6"/>
  <x:c r="U25" i="6"/>
  <x:c r="V25" i="6"/>
  <x:c r="W25" i="6"/>
  <x:c r="X25" i="6"/>
  <x:c r="Y25" i="6"/>
  <x:c r="Z25" i="6"/>
  <x:c r="AA25" i="6"/>
  <x:c r="AB25" i="6"/>
  <x:c r="AC25" i="6"/>
  <x:c r="AD25" i="6"/>
  <x:c r="AE25" i="6"/>
  <x:c r="AF25" i="6"/>
  <x:c r="AG25" i="6"/>
  <x:c r="AH25" i="6"/>
  <x:c r="AI25" i="6"/>
  <x:c r="AJ25" i="6"/>
  <x:c r="AK25" i="6"/>
  <x:c r="AL25" i="6"/>
  <x:c r="AM25" i="6"/>
  <x:c r="AN25" i="6"/>
  <x:c r="C26" i="6"/>
  <x:c r="D26" i="6"/>
  <x:c r="E26" i="6"/>
  <x:c r="F26" i="6"/>
  <x:c r="G26" i="6"/>
  <x:c r="H26" i="6"/>
  <x:c r="I26" i="6"/>
  <x:c r="J26" i="6"/>
  <x:c r="K26" i="6"/>
  <x:c r="L26" i="6"/>
  <x:c r="M26" i="6"/>
  <x:c r="N26" i="6"/>
  <x:c r="O26" i="6"/>
  <x:c r="P26" i="6"/>
  <x:c r="Q26" i="6"/>
  <x:c r="R26" i="6"/>
  <x:c r="S26" i="6"/>
  <x:c r="T26" i="6"/>
  <x:c r="U26" i="6"/>
  <x:c r="V26" i="6"/>
  <x:c r="W26" i="6"/>
  <x:c r="X26" i="6"/>
  <x:c r="Y26" i="6"/>
  <x:c r="Z26" i="6"/>
  <x:c r="AA26" i="6"/>
  <x:c r="AB26" i="6"/>
  <x:c r="AC26" i="6"/>
  <x:c r="AD26" i="6"/>
  <x:c r="AE26" i="6"/>
  <x:c r="AF26" i="6"/>
  <x:c r="AG26" i="6"/>
  <x:c r="AH26" i="6"/>
  <x:c r="AI26" i="6"/>
  <x:c r="AJ26" i="6"/>
  <x:c r="AK26" i="6"/>
  <x:c r="AL26" i="6"/>
  <x:c r="AM26" i="6"/>
  <x:c r="AN26" i="6"/>
  <x:c r="C27" i="6"/>
  <x:c r="D27" i="6"/>
  <x:c r="E27" i="6"/>
  <x:c r="F27" i="6"/>
  <x:c r="G27" i="6"/>
  <x:c r="H27" i="6"/>
  <x:c r="I27" i="6"/>
  <x:c r="J27" i="6"/>
  <x:c r="K27" i="6"/>
  <x:c r="L27" i="6"/>
  <x:c r="M27" i="6"/>
  <x:c r="N27" i="6"/>
  <x:c r="O27" i="6"/>
  <x:c r="P27" i="6"/>
  <x:c r="Q27" i="6"/>
  <x:c r="R27" i="6"/>
  <x:c r="S27" i="6"/>
  <x:c r="T27" i="6"/>
  <x:c r="U27" i="6"/>
  <x:c r="V27" i="6"/>
  <x:c r="W27" i="6"/>
  <x:c r="X27" i="6"/>
  <x:c r="Y27" i="6"/>
  <x:c r="Z27" i="6"/>
  <x:c r="AA27" i="6"/>
  <x:c r="AB27" i="6"/>
  <x:c r="AC27" i="6"/>
  <x:c r="AD27" i="6"/>
  <x:c r="AE27" i="6"/>
  <x:c r="AF27" i="6"/>
  <x:c r="AG27" i="6"/>
  <x:c r="AH27" i="6"/>
  <x:c r="AI27" i="6"/>
  <x:c r="AJ27" i="6"/>
  <x:c r="AK27" i="6"/>
  <x:c r="AL27" i="6"/>
  <x:c r="AM27" i="6"/>
  <x:c r="AN27" i="6"/>
  <x:c r="C28" i="6"/>
  <x:c r="D28" i="6"/>
  <x:c r="E28" i="6"/>
  <x:c r="F28" i="6"/>
  <x:c r="G28" i="6"/>
  <x:c r="H28" i="6"/>
  <x:c r="I28" i="6"/>
  <x:c r="J28" i="6"/>
  <x:c r="K28" i="6"/>
  <x:c r="L28" i="6"/>
  <x:c r="M28" i="6"/>
  <x:c r="N28" i="6"/>
  <x:c r="O28" i="6"/>
  <x:c r="P28" i="6"/>
  <x:c r="Q28" i="6"/>
  <x:c r="R28" i="6"/>
  <x:c r="S28" i="6"/>
  <x:c r="T28" i="6"/>
  <x:c r="U28" i="6"/>
  <x:c r="V28" i="6"/>
  <x:c r="W28" i="6"/>
  <x:c r="X28" i="6"/>
  <x:c r="Y28" i="6"/>
  <x:c r="Z28" i="6"/>
  <x:c r="AA28" i="6"/>
  <x:c r="AB28" i="6"/>
  <x:c r="AC28" i="6"/>
  <x:c r="AD28" i="6"/>
  <x:c r="AE28" i="6"/>
  <x:c r="AF28" i="6"/>
  <x:c r="AG28" i="6"/>
  <x:c r="AH28" i="6"/>
  <x:c r="AI28" i="6"/>
  <x:c r="AJ28" i="6"/>
  <x:c r="AK28" i="6"/>
  <x:c r="AL28" i="6"/>
  <x:c r="AM28" i="6"/>
  <x:c r="AN28" i="6"/>
  <x:c r="C29" i="6"/>
  <x:c r="D29" i="6"/>
  <x:c r="E29" i="6"/>
  <x:c r="F29" i="6"/>
  <x:c r="G29" i="6"/>
  <x:c r="H29" i="6"/>
  <x:c r="I29" i="6"/>
  <x:c r="J29" i="6"/>
  <x:c r="K29" i="6"/>
  <x:c r="L29" i="6"/>
  <x:c r="M29" i="6"/>
  <x:c r="N29" i="6"/>
  <x:c r="O29" i="6"/>
  <x:c r="P29" i="6"/>
  <x:c r="Q29" i="6"/>
  <x:c r="R29" i="6"/>
  <x:c r="S29" i="6"/>
  <x:c r="T29" i="6"/>
  <x:c r="U29" i="6"/>
  <x:c r="V29" i="6"/>
  <x:c r="W29" i="6"/>
  <x:c r="X29" i="6"/>
  <x:c r="Y29" i="6"/>
  <x:c r="Z29" i="6"/>
  <x:c r="AA29" i="6"/>
  <x:c r="AB29" i="6"/>
  <x:c r="AC29" i="6"/>
  <x:c r="AD29" i="6"/>
  <x:c r="AE29" i="6"/>
  <x:c r="AF29" i="6"/>
  <x:c r="AG29" i="6"/>
  <x:c r="AH29" i="6"/>
  <x:c r="AI29" i="6"/>
  <x:c r="AJ29" i="6"/>
  <x:c r="AK29" i="6"/>
  <x:c r="AL29" i="6"/>
  <x:c r="AM29" i="6"/>
  <x:c r="AN29" i="6"/>
  <x:c r="C30" i="6"/>
  <x:c r="D30" i="6"/>
  <x:c r="E30" i="6"/>
  <x:c r="F30" i="6"/>
  <x:c r="G30" i="6"/>
  <x:c r="H30" i="6"/>
  <x:c r="I30" i="6"/>
  <x:c r="J30" i="6"/>
  <x:c r="K30" i="6"/>
  <x:c r="L30" i="6"/>
  <x:c r="M30" i="6"/>
  <x:c r="N30" i="6"/>
  <x:c r="O30" i="6"/>
  <x:c r="P30" i="6"/>
  <x:c r="Q30" i="6"/>
  <x:c r="R30" i="6"/>
  <x:c r="S30" i="6"/>
  <x:c r="T30" i="6"/>
  <x:c r="U30" i="6"/>
  <x:c r="V30" i="6"/>
  <x:c r="W30" i="6"/>
  <x:c r="X30" i="6"/>
  <x:c r="Y30" i="6"/>
  <x:c r="Z30" i="6"/>
  <x:c r="AA30" i="6"/>
  <x:c r="AB30" i="6"/>
  <x:c r="AC30" i="6"/>
  <x:c r="AD30" i="6"/>
  <x:c r="AE30" i="6"/>
  <x:c r="AF30" i="6"/>
  <x:c r="AG30" i="6"/>
  <x:c r="AH30" i="6"/>
  <x:c r="AI30" i="6"/>
  <x:c r="AJ30" i="6"/>
  <x:c r="AK30" i="6"/>
  <x:c r="AL30" i="6"/>
  <x:c r="AM30" i="6"/>
  <x:c r="AN30" i="6"/>
  <x:c r="C31" i="6"/>
  <x:c r="D31" i="6"/>
  <x:c r="E31" i="6"/>
  <x:c r="F31" i="6"/>
  <x:c r="G31" i="6"/>
  <x:c r="H31" i="6"/>
  <x:c r="I31" i="6"/>
  <x:c r="J31" i="6"/>
  <x:c r="K31" i="6"/>
  <x:c r="L31" i="6"/>
  <x:c r="M31" i="6"/>
  <x:c r="N31" i="6"/>
  <x:c r="O31" i="6"/>
  <x:c r="P31" i="6"/>
  <x:c r="Q31" i="6"/>
  <x:c r="R31" i="6"/>
  <x:c r="S31" i="6"/>
  <x:c r="T31" i="6"/>
  <x:c r="U31" i="6"/>
  <x:c r="V31" i="6"/>
  <x:c r="W31" i="6"/>
  <x:c r="X31" i="6"/>
  <x:c r="Y31" i="6"/>
  <x:c r="Z31" i="6"/>
  <x:c r="AA31" i="6"/>
  <x:c r="AB31" i="6"/>
  <x:c r="AC31" i="6"/>
  <x:c r="AD31" i="6"/>
  <x:c r="AE31" i="6"/>
  <x:c r="AF31" i="6"/>
  <x:c r="AG31" i="6"/>
  <x:c r="AH31" i="6"/>
  <x:c r="AI31" i="6"/>
  <x:c r="AJ31" i="6"/>
  <x:c r="AK31" i="6"/>
  <x:c r="AL31" i="6"/>
  <x:c r="AM31" i="6"/>
  <x:c r="AN31" i="6"/>
  <x:c r="C32" i="6"/>
  <x:c r="D32" i="6"/>
  <x:c r="E32" i="6"/>
  <x:c r="F32" i="6"/>
  <x:c r="G32" i="6"/>
  <x:c r="H32" i="6"/>
  <x:c r="I32" i="6"/>
  <x:c r="J32" i="6"/>
  <x:c r="K32" i="6"/>
  <x:c r="L32" i="6"/>
  <x:c r="M32" i="6"/>
  <x:c r="N32" i="6"/>
  <x:c r="O32" i="6"/>
  <x:c r="P32" i="6"/>
  <x:c r="Q32" i="6"/>
  <x:c r="R32" i="6"/>
  <x:c r="S32" i="6"/>
  <x:c r="T32" i="6"/>
  <x:c r="U32" i="6"/>
  <x:c r="V32" i="6"/>
  <x:c r="W32" i="6"/>
  <x:c r="X32" i="6"/>
  <x:c r="Y32" i="6"/>
  <x:c r="Z32" i="6"/>
  <x:c r="AA32" i="6"/>
  <x:c r="AB32" i="6"/>
  <x:c r="AC32" i="6"/>
  <x:c r="AD32" i="6"/>
  <x:c r="AE32" i="6"/>
  <x:c r="AF32" i="6"/>
  <x:c r="AG32" i="6"/>
  <x:c r="AH32" i="6"/>
  <x:c r="AI32" i="6"/>
  <x:c r="AJ32" i="6"/>
  <x:c r="AK32" i="6"/>
  <x:c r="AL32" i="6"/>
  <x:c r="AM32" i="6"/>
  <x:c r="AN32" i="6"/>
  <x:c r="C33" i="6"/>
  <x:c r="D33" i="6"/>
  <x:c r="E33" i="6"/>
  <x:c r="F33" i="6"/>
  <x:c r="G33" i="6"/>
  <x:c r="H33" i="6"/>
  <x:c r="I33" i="6"/>
  <x:c r="J33" i="6"/>
  <x:c r="K33" i="6"/>
  <x:c r="L33" i="6"/>
  <x:c r="M33" i="6"/>
  <x:c r="N33" i="6"/>
  <x:c r="O33" i="6"/>
  <x:c r="P33" i="6"/>
  <x:c r="Q33" i="6"/>
  <x:c r="R33" i="6"/>
  <x:c r="S33" i="6"/>
  <x:c r="T33" i="6"/>
  <x:c r="U33" i="6"/>
  <x:c r="V33" i="6"/>
  <x:c r="W33" i="6"/>
  <x:c r="X33" i="6"/>
  <x:c r="Y33" i="6"/>
  <x:c r="Z33" i="6"/>
  <x:c r="AA33" i="6"/>
  <x:c r="AB33" i="6"/>
  <x:c r="AC33" i="6"/>
  <x:c r="AD33" i="6"/>
  <x:c r="AE33" i="6"/>
  <x:c r="AF33" i="6"/>
  <x:c r="AG33" i="6"/>
  <x:c r="AH33" i="6"/>
  <x:c r="AI33" i="6"/>
  <x:c r="AJ33" i="6"/>
  <x:c r="AK33" i="6"/>
  <x:c r="AL33" i="6"/>
  <x:c r="AM33" i="6"/>
  <x:c r="AN33" i="6"/>
  <x:c r="C34" i="6"/>
  <x:c r="D34" i="6"/>
  <x:c r="E34" i="6"/>
  <x:c r="F34" i="6"/>
  <x:c r="G34" i="6"/>
  <x:c r="H34" i="6"/>
  <x:c r="I34" i="6"/>
  <x:c r="J34" i="6"/>
  <x:c r="K34" i="6"/>
  <x:c r="L34" i="6"/>
  <x:c r="M34" i="6"/>
  <x:c r="N34" i="6"/>
  <x:c r="O34" i="6"/>
  <x:c r="P34" i="6"/>
  <x:c r="Q34" i="6"/>
  <x:c r="R34" i="6"/>
  <x:c r="S34" i="6"/>
  <x:c r="T34" i="6"/>
  <x:c r="U34" i="6"/>
  <x:c r="V34" i="6"/>
  <x:c r="W34" i="6"/>
  <x:c r="X34" i="6"/>
  <x:c r="Y34" i="6"/>
  <x:c r="Z34" i="6"/>
  <x:c r="AA34" i="6"/>
  <x:c r="AB34" i="6"/>
  <x:c r="AC34" i="6"/>
  <x:c r="AD34" i="6"/>
  <x:c r="AE34" i="6"/>
  <x:c r="AF34" i="6"/>
  <x:c r="AG34" i="6"/>
  <x:c r="AH34" i="6"/>
  <x:c r="AI34" i="6"/>
  <x:c r="AJ34" i="6"/>
  <x:c r="AK34" i="6"/>
  <x:c r="AL34" i="6"/>
  <x:c r="AM34" i="6"/>
  <x:c r="AN34" i="6"/>
  <x:c r="C35" i="6"/>
  <x:c r="D35" i="6"/>
  <x:c r="E35" i="6"/>
  <x:c r="F35" i="6"/>
  <x:c r="G35" i="6"/>
  <x:c r="H35" i="6"/>
  <x:c r="I35" i="6"/>
  <x:c r="J35" i="6"/>
  <x:c r="K35" i="6"/>
  <x:c r="L35" i="6"/>
  <x:c r="M35" i="6"/>
  <x:c r="N35" i="6"/>
  <x:c r="O35" i="6"/>
  <x:c r="P35" i="6"/>
  <x:c r="Q35" i="6"/>
  <x:c r="R35" i="6"/>
  <x:c r="S35" i="6"/>
  <x:c r="T35" i="6"/>
  <x:c r="U35" i="6"/>
  <x:c r="V35" i="6"/>
  <x:c r="W35" i="6"/>
  <x:c r="X35" i="6"/>
  <x:c r="Y35" i="6"/>
  <x:c r="Z35" i="6"/>
  <x:c r="AA35" i="6"/>
  <x:c r="AB35" i="6"/>
  <x:c r="AC35" i="6"/>
  <x:c r="AD35" i="6"/>
  <x:c r="AE35" i="6"/>
  <x:c r="AF35" i="6"/>
  <x:c r="AG35" i="6"/>
  <x:c r="AH35" i="6"/>
  <x:c r="AI35" i="6"/>
  <x:c r="AJ35" i="6"/>
  <x:c r="AK35" i="6"/>
  <x:c r="AL35" i="6"/>
  <x:c r="AM35" i="6"/>
  <x:c r="AN35" i="6"/>
  <x:c r="C36" i="6"/>
  <x:c r="D36" i="6"/>
  <x:c r="E36" i="6"/>
  <x:c r="F36" i="6"/>
  <x:c r="G36" i="6"/>
  <x:c r="H36" i="6"/>
  <x:c r="I36" i="6"/>
  <x:c r="J36" i="6"/>
  <x:c r="K36" i="6"/>
  <x:c r="L36" i="6"/>
  <x:c r="M36" i="6"/>
  <x:c r="N36" i="6"/>
  <x:c r="O36" i="6"/>
  <x:c r="P36" i="6"/>
  <x:c r="Q36" i="6"/>
  <x:c r="R36" i="6"/>
  <x:c r="S36" i="6"/>
  <x:c r="T36" i="6"/>
  <x:c r="U36" i="6"/>
  <x:c r="V36" i="6"/>
  <x:c r="W36" i="6"/>
  <x:c r="X36" i="6"/>
  <x:c r="Y36" i="6"/>
  <x:c r="Z36" i="6"/>
  <x:c r="AA36" i="6"/>
  <x:c r="AB36" i="6"/>
  <x:c r="AC36" i="6"/>
  <x:c r="AD36" i="6"/>
  <x:c r="AE36" i="6"/>
  <x:c r="AF36" i="6"/>
  <x:c r="AG36" i="6"/>
  <x:c r="AH36" i="6"/>
  <x:c r="AI36" i="6"/>
  <x:c r="AJ36" i="6"/>
  <x:c r="AK36" i="6"/>
  <x:c r="AL36" i="6"/>
  <x:c r="AM36" i="6"/>
  <x:c r="AN36" i="6"/>
  <x:c r="C37" i="6"/>
  <x:c r="D37" i="6"/>
  <x:c r="E37" i="6"/>
  <x:c r="F37" i="6"/>
  <x:c r="G37" i="6"/>
  <x:c r="H37" i="6"/>
  <x:c r="I37" i="6"/>
  <x:c r="J37" i="6"/>
  <x:c r="K37" i="6"/>
  <x:c r="L37" i="6"/>
  <x:c r="M37" i="6"/>
  <x:c r="N37" i="6"/>
  <x:c r="O37" i="6"/>
  <x:c r="P37" i="6"/>
  <x:c r="Q37" i="6"/>
  <x:c r="R37" i="6"/>
  <x:c r="S37" i="6"/>
  <x:c r="T37" i="6"/>
  <x:c r="U37" i="6"/>
  <x:c r="V37" i="6"/>
  <x:c r="W37" i="6"/>
  <x:c r="X37" i="6"/>
  <x:c r="Y37" i="6"/>
  <x:c r="Z37" i="6"/>
  <x:c r="AA37" i="6"/>
  <x:c r="AB37" i="6"/>
  <x:c r="AC37" i="6"/>
  <x:c r="AD37" i="6"/>
  <x:c r="AE37" i="6"/>
  <x:c r="AF37" i="6"/>
  <x:c r="AG37" i="6"/>
  <x:c r="AH37" i="6"/>
  <x:c r="AI37" i="6"/>
  <x:c r="AJ37" i="6"/>
  <x:c r="AK37" i="6"/>
  <x:c r="AL37" i="6"/>
  <x:c r="AM37" i="6"/>
  <x:c r="AN37" i="6"/>
  <x:c r="C38" i="6"/>
  <x:c r="D38" i="6"/>
  <x:c r="E38" i="6"/>
  <x:c r="F38" i="6"/>
  <x:c r="G38" i="6"/>
  <x:c r="H38" i="6"/>
  <x:c r="I38" i="6"/>
  <x:c r="J38" i="6"/>
  <x:c r="K38" i="6"/>
  <x:c r="L38" i="6"/>
  <x:c r="M38" i="6"/>
  <x:c r="N38" i="6"/>
  <x:c r="O38" i="6"/>
  <x:c r="P38" i="6"/>
  <x:c r="Q38" i="6"/>
  <x:c r="R38" i="6"/>
  <x:c r="S38" i="6"/>
  <x:c r="T38" i="6"/>
  <x:c r="U38" i="6"/>
  <x:c r="V38" i="6"/>
  <x:c r="W38" i="6"/>
  <x:c r="X38" i="6"/>
  <x:c r="Y38" i="6"/>
  <x:c r="Z38" i="6"/>
  <x:c r="AA38" i="6"/>
  <x:c r="AB38" i="6"/>
  <x:c r="AC38" i="6"/>
  <x:c r="AD38" i="6"/>
  <x:c r="AE38" i="6"/>
  <x:c r="AF38" i="6"/>
  <x:c r="AG38" i="6"/>
  <x:c r="AH38" i="6"/>
  <x:c r="AI38" i="6"/>
  <x:c r="AJ38" i="6"/>
  <x:c r="AK38" i="6"/>
  <x:c r="AL38" i="6"/>
  <x:c r="AM38" i="6"/>
  <x:c r="AN38" i="6"/>
  <x:c r="C39" i="6"/>
  <x:c r="D39" i="6"/>
  <x:c r="E39" i="6"/>
  <x:c r="F39" i="6"/>
  <x:c r="G39" i="6"/>
  <x:c r="H39" i="6"/>
  <x:c r="I39" i="6"/>
  <x:c r="J39" i="6"/>
  <x:c r="K39" i="6"/>
  <x:c r="L39" i="6"/>
  <x:c r="M39" i="6"/>
  <x:c r="N39" i="6"/>
  <x:c r="O39" i="6"/>
  <x:c r="P39" i="6"/>
  <x:c r="Q39" i="6"/>
  <x:c r="R39" i="6"/>
  <x:c r="S39" i="6"/>
  <x:c r="T39" i="6"/>
  <x:c r="U39" i="6"/>
  <x:c r="V39" i="6"/>
  <x:c r="W39" i="6"/>
  <x:c r="X39" i="6"/>
  <x:c r="Y39" i="6"/>
  <x:c r="Z39" i="6"/>
  <x:c r="AA39" i="6"/>
  <x:c r="AB39" i="6"/>
  <x:c r="AC39" i="6"/>
  <x:c r="AD39" i="6"/>
  <x:c r="AE39" i="6"/>
  <x:c r="AF39" i="6"/>
  <x:c r="AG39" i="6"/>
  <x:c r="AH39" i="6"/>
  <x:c r="AI39" i="6"/>
  <x:c r="AJ39" i="6"/>
  <x:c r="AK39" i="6"/>
  <x:c r="AL39" i="6"/>
  <x:c r="AM39" i="6"/>
  <x:c r="AN39" i="6"/>
  <x:c r="C43" i="6"/>
  <x:c r="D43" i="6"/>
  <x:c r="E43" i="6"/>
  <x:c r="F43" i="6"/>
  <x:c r="G43" i="6"/>
  <x:c r="H43" i="6"/>
  <x:c r="I43" i="6"/>
  <x:c r="J43" i="6"/>
  <x:c r="K43" i="6"/>
  <x:c r="L43" i="6"/>
  <x:c r="M43" i="6"/>
  <x:c r="N43" i="6"/>
  <x:c r="O43" i="6"/>
  <x:c r="P43" i="6"/>
  <x:c r="Q43" i="6"/>
  <x:c r="R43" i="6"/>
  <x:c r="S43" i="6"/>
  <x:c r="T43" i="6"/>
  <x:c r="U43" i="6"/>
  <x:c r="V43" i="6"/>
  <x:c r="W43" i="6"/>
  <x:c r="X43" i="6"/>
  <x:c r="Y43" i="6"/>
  <x:c r="Z43" i="6"/>
  <x:c r="AA43" i="6"/>
  <x:c r="AB43" i="6"/>
  <x:c r="AC43" i="6"/>
  <x:c r="AD43" i="6"/>
  <x:c r="AE43" i="6"/>
  <x:c r="AF43" i="6"/>
  <x:c r="AG43" i="6"/>
  <x:c r="AH43" i="6"/>
  <x:c r="AI43" i="6"/>
  <x:c r="AJ43" i="6"/>
  <x:c r="AK43" i="6"/>
  <x:c r="AL43" i="6"/>
  <x:c r="AM43" i="6"/>
  <x:c r="AN43" i="6"/>
  <x:c r="C44" i="6"/>
  <x:c r="D44" i="6"/>
  <x:c r="E44" i="6"/>
  <x:c r="F44" i="6"/>
  <x:c r="G44" i="6"/>
  <x:c r="H44" i="6"/>
  <x:c r="I44" i="6"/>
  <x:c r="J44" i="6"/>
  <x:c r="K44" i="6"/>
  <x:c r="L44" i="6"/>
  <x:c r="M44" i="6"/>
  <x:c r="N44" i="6"/>
  <x:c r="O44" i="6"/>
  <x:c r="P44" i="6"/>
  <x:c r="Q44" i="6"/>
  <x:c r="R44" i="6"/>
  <x:c r="S44" i="6"/>
  <x:c r="T44" i="6"/>
  <x:c r="U44" i="6"/>
  <x:c r="V44" i="6"/>
  <x:c r="W44" i="6"/>
  <x:c r="X44" i="6"/>
  <x:c r="Y44" i="6"/>
  <x:c r="Z44" i="6"/>
  <x:c r="AA44" i="6"/>
  <x:c r="AB44" i="6"/>
  <x:c r="AC44" i="6"/>
  <x:c r="AD44" i="6"/>
  <x:c r="AE44" i="6"/>
  <x:c r="AF44" i="6"/>
  <x:c r="AG44" i="6"/>
  <x:c r="AH44" i="6"/>
  <x:c r="AI44" i="6"/>
  <x:c r="AJ44" i="6"/>
  <x:c r="AK44" i="6"/>
  <x:c r="AL44" i="6"/>
  <x:c r="AM44" i="6"/>
  <x:c r="AN44" i="6"/>
  <x:c r="C45" i="6"/>
  <x:c r="D45" i="6"/>
  <x:c r="E45" i="6"/>
  <x:c r="F45" i="6"/>
  <x:c r="G45" i="6"/>
  <x:c r="H45" i="6"/>
  <x:c r="I45" i="6"/>
  <x:c r="J45" i="6"/>
  <x:c r="K45" i="6"/>
  <x:c r="L45" i="6"/>
  <x:c r="M45" i="6"/>
  <x:c r="N45" i="6"/>
  <x:c r="O45" i="6"/>
  <x:c r="P45" i="6"/>
  <x:c r="Q45" i="6"/>
  <x:c r="R45" i="6"/>
  <x:c r="S45" i="6"/>
  <x:c r="T45" i="6"/>
  <x:c r="U45" i="6"/>
  <x:c r="V45" i="6"/>
  <x:c r="W45" i="6"/>
  <x:c r="X45" i="6"/>
  <x:c r="Y45" i="6"/>
  <x:c r="Z45" i="6"/>
  <x:c r="AA45" i="6"/>
  <x:c r="AB45" i="6"/>
  <x:c r="AC45" i="6"/>
  <x:c r="AD45" i="6"/>
  <x:c r="AE45" i="6"/>
  <x:c r="AF45" i="6"/>
  <x:c r="AG45" i="6"/>
  <x:c r="AH45" i="6"/>
  <x:c r="AI45" i="6"/>
  <x:c r="AJ45" i="6"/>
  <x:c r="AK45" i="6"/>
  <x:c r="AL45" i="6"/>
  <x:c r="AM45" i="6"/>
  <x:c r="AN45" i="6"/>
  <x:c r="N46" i="6"/>
  <x:c r="O46" i="6"/>
  <x:c r="P46" i="6"/>
  <x:c r="Q46" i="6"/>
  <x:c r="R46" i="6"/>
  <x:c r="S46" i="6"/>
  <x:c r="T46" i="6"/>
  <x:c r="U46" i="6"/>
  <x:c r="V46" i="6"/>
  <x:c r="W46" i="6"/>
  <x:c r="X46" i="6"/>
  <x:c r="Y46" i="6"/>
  <x:c r="Z46" i="6"/>
  <x:c r="AA46" i="6"/>
  <x:c r="AB46" i="6"/>
  <x:c r="AC46" i="6"/>
  <x:c r="AD46" i="6"/>
  <x:c r="AE46" i="6"/>
  <x:c r="AF46" i="6"/>
  <x:c r="AG46" i="6"/>
  <x:c r="AH46" i="6"/>
  <x:c r="AI46" i="6"/>
  <x:c r="AJ46" i="6"/>
  <x:c r="AK46" i="6"/>
  <x:c r="AL46" i="6"/>
  <x:c r="AM46" i="6"/>
  <x:c r="AN46" i="6"/>
  <x:c r="N47" i="6"/>
  <x:c r="O47" i="6"/>
  <x:c r="P47" i="6"/>
  <x:c r="Q47" i="6"/>
  <x:c r="R47" i="6"/>
  <x:c r="S47" i="6"/>
  <x:c r="T47" i="6"/>
  <x:c r="U47" i="6"/>
  <x:c r="V47" i="6"/>
  <x:c r="W47" i="6"/>
  <x:c r="X47" i="6"/>
  <x:c r="Y47" i="6"/>
  <x:c r="Z47" i="6"/>
  <x:c r="AA47" i="6"/>
  <x:c r="AB47" i="6"/>
  <x:c r="AC47" i="6"/>
  <x:c r="AD47" i="6"/>
  <x:c r="AE47" i="6"/>
  <x:c r="AF47" i="6"/>
  <x:c r="AG47" i="6"/>
  <x:c r="AH47" i="6"/>
  <x:c r="AI47" i="6"/>
  <x:c r="AJ47" i="6"/>
  <x:c r="AK47" i="6"/>
  <x:c r="AL47" i="6"/>
  <x:c r="AM47" i="6"/>
  <x:c r="AN47" i="6"/>
  <x:c r="C48" i="6"/>
  <x:c r="D48" i="6"/>
  <x:c r="E48" i="6"/>
  <x:c r="F48" i="6"/>
  <x:c r="G48" i="6"/>
  <x:c r="H48" i="6"/>
  <x:c r="I48" i="6"/>
  <x:c r="J48" i="6"/>
  <x:c r="K48" i="6"/>
  <x:c r="L48" i="6"/>
  <x:c r="M48" i="6"/>
  <x:c r="N48" i="6"/>
  <x:c r="O48" i="6"/>
  <x:c r="P48" i="6"/>
  <x:c r="Q48" i="6"/>
  <x:c r="R48" i="6"/>
  <x:c r="S48" i="6"/>
  <x:c r="T48" i="6"/>
  <x:c r="U48" i="6"/>
  <x:c r="V48" i="6"/>
  <x:c r="W48" i="6"/>
  <x:c r="X48" i="6"/>
  <x:c r="Y48" i="6"/>
  <x:c r="Z48" i="6"/>
  <x:c r="AA48" i="6"/>
  <x:c r="AB48" i="6"/>
  <x:c r="AC48" i="6"/>
  <x:c r="AD48" i="6"/>
  <x:c r="AE48" i="6"/>
  <x:c r="AF48" i="6"/>
  <x:c r="AG48" i="6"/>
  <x:c r="AH48" i="6"/>
  <x:c r="AI48" i="6"/>
  <x:c r="AJ48" i="6"/>
  <x:c r="AK48" i="6"/>
  <x:c r="AL48" i="6"/>
  <x:c r="AM48" i="6"/>
  <x:c r="AN48" i="6"/>
  <x:c r="C49" i="6"/>
  <x:c r="D49" i="6"/>
  <x:c r="E49" i="6"/>
  <x:c r="F49" i="6"/>
  <x:c r="G49" i="6"/>
  <x:c r="H49" i="6"/>
  <x:c r="I49" i="6"/>
  <x:c r="J49" i="6"/>
  <x:c r="K49" i="6"/>
  <x:c r="L49" i="6"/>
  <x:c r="M49" i="6"/>
  <x:c r="N49" i="6"/>
  <x:c r="O49" i="6"/>
  <x:c r="P49" i="6"/>
  <x:c r="Q49" i="6"/>
  <x:c r="R49" i="6"/>
  <x:c r="S49" i="6"/>
  <x:c r="T49" i="6"/>
  <x:c r="U49" i="6"/>
  <x:c r="V49" i="6"/>
  <x:c r="W49" i="6"/>
  <x:c r="X49" i="6"/>
  <x:c r="Y49" i="6"/>
  <x:c r="Z49" i="6"/>
  <x:c r="AA49" i="6"/>
  <x:c r="AB49" i="6"/>
  <x:c r="AC49" i="6"/>
  <x:c r="AD49" i="6"/>
  <x:c r="AE49" i="6"/>
  <x:c r="AF49" i="6"/>
  <x:c r="AG49" i="6"/>
  <x:c r="AH49" i="6"/>
  <x:c r="AI49" i="6"/>
  <x:c r="AJ49" i="6"/>
  <x:c r="AK49" i="6"/>
  <x:c r="AL49" i="6"/>
  <x:c r="AM49" i="6"/>
  <x:c r="AN49" i="6"/>
  <x:c r="C50" i="6"/>
  <x:c r="D50" i="6"/>
  <x:c r="E50" i="6"/>
  <x:c r="F50" i="6"/>
  <x:c r="G50" i="6"/>
  <x:c r="H50" i="6"/>
  <x:c r="I50" i="6"/>
  <x:c r="J50" i="6"/>
  <x:c r="K50" i="6"/>
  <x:c r="L50" i="6"/>
  <x:c r="M50" i="6"/>
  <x:c r="N50" i="6"/>
  <x:c r="O50" i="6"/>
  <x:c r="P50" i="6"/>
  <x:c r="Q50" i="6"/>
  <x:c r="R50" i="6"/>
  <x:c r="S50" i="6"/>
  <x:c r="T50" i="6"/>
  <x:c r="U50" i="6"/>
  <x:c r="V50" i="6"/>
  <x:c r="W50" i="6"/>
  <x:c r="X50" i="6"/>
  <x:c r="Y50" i="6"/>
  <x:c r="Z50" i="6"/>
  <x:c r="AA50" i="6"/>
  <x:c r="AB50" i="6"/>
  <x:c r="AC50" i="6"/>
  <x:c r="AD50" i="6"/>
  <x:c r="AE50" i="6"/>
  <x:c r="AF50" i="6"/>
  <x:c r="AG50" i="6"/>
  <x:c r="AH50" i="6"/>
  <x:c r="AI50" i="6"/>
  <x:c r="AJ50" i="6"/>
  <x:c r="AK50" i="6"/>
  <x:c r="AL50" i="6"/>
  <x:c r="AM50" i="6"/>
  <x:c r="AN50" i="6"/>
  <x:c r="C51" i="6"/>
  <x:c r="D51" i="6"/>
  <x:c r="E51" i="6"/>
  <x:c r="F51" i="6"/>
  <x:c r="G51" i="6"/>
  <x:c r="H51" i="6"/>
  <x:c r="I51" i="6"/>
  <x:c r="J51" i="6"/>
  <x:c r="K51" i="6"/>
  <x:c r="L51" i="6"/>
  <x:c r="M51" i="6"/>
  <x:c r="N51" i="6"/>
  <x:c r="O51" i="6"/>
  <x:c r="P51" i="6"/>
  <x:c r="Q51" i="6"/>
  <x:c r="R51" i="6"/>
  <x:c r="S51" i="6"/>
  <x:c r="T51" i="6"/>
  <x:c r="U51" i="6"/>
  <x:c r="V51" i="6"/>
  <x:c r="W51" i="6"/>
  <x:c r="X51" i="6"/>
  <x:c r="Y51" i="6"/>
  <x:c r="Z51" i="6"/>
  <x:c r="AA51" i="6"/>
  <x:c r="AB51" i="6"/>
  <x:c r="AC51" i="6"/>
  <x:c r="AD51" i="6"/>
  <x:c r="AE51" i="6"/>
  <x:c r="AF51" i="6"/>
  <x:c r="AG51" i="6"/>
  <x:c r="AH51" i="6"/>
  <x:c r="AI51" i="6"/>
  <x:c r="AJ51" i="6"/>
  <x:c r="AK51" i="6"/>
  <x:c r="AL51" i="6"/>
  <x:c r="AM51" i="6"/>
  <x:c r="AN51" i="6"/>
  <x:c r="AM52" i="6"/>
  <x:c r="AN52" i="6"/>
  <x:c r="C53" i="6"/>
  <x:c r="D53" i="6"/>
  <x:c r="E53" i="6"/>
  <x:c r="F53" i="6"/>
  <x:c r="G53" i="6"/>
  <x:c r="H53" i="6"/>
  <x:c r="I53" i="6"/>
  <x:c r="J53" i="6"/>
  <x:c r="K53" i="6"/>
  <x:c r="L53" i="6"/>
  <x:c r="M53" i="6"/>
  <x:c r="N53" i="6"/>
  <x:c r="O53" i="6"/>
  <x:c r="P53" i="6"/>
  <x:c r="Q53" i="6"/>
  <x:c r="R53" i="6"/>
  <x:c r="S53" i="6"/>
  <x:c r="T53" i="6"/>
  <x:c r="U53" i="6"/>
  <x:c r="V53" i="6"/>
  <x:c r="W53" i="6"/>
  <x:c r="X53" i="6"/>
  <x:c r="Y53" i="6"/>
  <x:c r="Z53" i="6"/>
  <x:c r="AA53" i="6"/>
  <x:c r="AB53" i="6"/>
  <x:c r="AC53" i="6"/>
  <x:c r="AD53" i="6"/>
  <x:c r="AE53" i="6"/>
  <x:c r="AF53" i="6"/>
  <x:c r="AG53" i="6"/>
  <x:c r="AH53" i="6"/>
  <x:c r="AI53" i="6"/>
  <x:c r="AJ53" i="6"/>
  <x:c r="AK53" i="6"/>
  <x:c r="AL53" i="6"/>
  <x:c r="AM53" i="6"/>
  <x:c r="AN53" i="6"/>
  <x:c r="AM54" i="6"/>
  <x:c r="AN54" i="6"/>
  <x:c r="C55" i="6"/>
  <x:c r="D55" i="6"/>
  <x:c r="E55" i="6"/>
  <x:c r="F55" i="6"/>
  <x:c r="G55" i="6"/>
  <x:c r="H55" i="6"/>
  <x:c r="I55" i="6"/>
  <x:c r="J55" i="6"/>
  <x:c r="K55" i="6"/>
  <x:c r="L55" i="6"/>
  <x:c r="M55" i="6"/>
  <x:c r="N55" i="6"/>
  <x:c r="O55" i="6"/>
  <x:c r="P55" i="6"/>
  <x:c r="Q55" i="6"/>
  <x:c r="R55" i="6"/>
  <x:c r="S55" i="6"/>
  <x:c r="T55" i="6"/>
  <x:c r="U55" i="6"/>
  <x:c r="V55" i="6"/>
  <x:c r="W55" i="6"/>
  <x:c r="X55" i="6"/>
  <x:c r="Y55" i="6"/>
  <x:c r="Z55" i="6"/>
  <x:c r="AA55" i="6"/>
  <x:c r="AB55" i="6"/>
  <x:c r="AC55" i="6"/>
  <x:c r="AD55" i="6"/>
  <x:c r="AE55" i="6"/>
  <x:c r="AF55" i="6"/>
  <x:c r="AG55" i="6"/>
  <x:c r="AH55" i="6"/>
  <x:c r="AI55" i="6"/>
  <x:c r="AJ55" i="6"/>
  <x:c r="AK55" i="6"/>
  <x:c r="AL55" i="6"/>
  <x:c r="AM55" i="6"/>
  <x:c r="AN55" i="6"/>
  <x:c r="C59" i="6"/>
  <x:c r="D59" i="6"/>
  <x:c r="E59" i="6"/>
  <x:c r="F59" i="6"/>
  <x:c r="G59" i="6"/>
  <x:c r="H59" i="6"/>
  <x:c r="I59" i="6"/>
  <x:c r="J59" i="6"/>
  <x:c r="K59" i="6"/>
  <x:c r="L59" i="6"/>
  <x:c r="M59" i="6"/>
  <x:c r="N59" i="6"/>
  <x:c r="O59" i="6"/>
  <x:c r="P59" i="6"/>
  <x:c r="Q59" i="6"/>
  <x:c r="R59" i="6"/>
  <x:c r="S59" i="6"/>
  <x:c r="T59" i="6"/>
  <x:c r="U59" i="6"/>
  <x:c r="V59" i="6"/>
  <x:c r="W59" i="6"/>
  <x:c r="X59" i="6"/>
  <x:c r="Y59" i="6"/>
  <x:c r="Z59" i="6"/>
  <x:c r="AA59" i="6"/>
  <x:c r="AB59" i="6"/>
  <x:c r="AC59" i="6"/>
  <x:c r="AD59" i="6"/>
  <x:c r="AE59" i="6"/>
  <x:c r="AF59" i="6"/>
  <x:c r="AG59" i="6"/>
  <x:c r="AH59" i="6"/>
  <x:c r="AI59" i="6"/>
  <x:c r="AJ59" i="6"/>
  <x:c r="AK59" i="6"/>
  <x:c r="AL59" i="6"/>
  <x:c r="AM59" i="6"/>
  <x:c r="AN59" i="6"/>
  <x:c r="C60" i="6"/>
  <x:c r="D60" i="6"/>
  <x:c r="E60" i="6"/>
  <x:c r="F60" i="6"/>
  <x:c r="G60" i="6"/>
  <x:c r="H60" i="6"/>
  <x:c r="I60" i="6"/>
  <x:c r="J60" i="6"/>
  <x:c r="K60" i="6"/>
  <x:c r="L60" i="6"/>
  <x:c r="M60" i="6"/>
  <x:c r="N60" i="6"/>
  <x:c r="O60" i="6"/>
  <x:c r="P60" i="6"/>
  <x:c r="Q60" i="6"/>
  <x:c r="R60" i="6"/>
  <x:c r="S60" i="6"/>
  <x:c r="T60" i="6"/>
  <x:c r="U60" i="6"/>
  <x:c r="V60" i="6"/>
  <x:c r="W60" i="6"/>
  <x:c r="X60" i="6"/>
  <x:c r="Y60" i="6"/>
  <x:c r="Z60" i="6"/>
  <x:c r="AA60" i="6"/>
  <x:c r="AB60" i="6"/>
  <x:c r="AC60" i="6"/>
  <x:c r="AD60" i="6"/>
  <x:c r="AE60" i="6"/>
  <x:c r="AF60" i="6"/>
  <x:c r="AG60" i="6"/>
  <x:c r="AH60" i="6"/>
  <x:c r="AI60" i="6"/>
  <x:c r="AJ60" i="6"/>
  <x:c r="AK60" i="6"/>
  <x:c r="AL60" i="6"/>
  <x:c r="AM60" i="6"/>
  <x:c r="AN60" i="6"/>
  <x:c r="C61" i="6"/>
  <x:c r="D61" i="6"/>
  <x:c r="E61" i="6"/>
  <x:c r="F61" i="6"/>
  <x:c r="G61" i="6"/>
  <x:c r="H61" i="6"/>
  <x:c r="I61" i="6"/>
  <x:c r="J61" i="6"/>
  <x:c r="K61" i="6"/>
  <x:c r="L61" i="6"/>
  <x:c r="M61" i="6"/>
  <x:c r="N61" i="6"/>
  <x:c r="O61" i="6"/>
  <x:c r="P61" i="6"/>
  <x:c r="Q61" i="6"/>
  <x:c r="R61" i="6"/>
  <x:c r="S61" i="6"/>
  <x:c r="T61" i="6"/>
  <x:c r="U61" i="6"/>
  <x:c r="V61" i="6"/>
  <x:c r="W61" i="6"/>
  <x:c r="X61" i="6"/>
  <x:c r="Y61" i="6"/>
  <x:c r="Z61" i="6"/>
  <x:c r="AA61" i="6"/>
  <x:c r="AB61" i="6"/>
  <x:c r="AC61" i="6"/>
  <x:c r="AD61" i="6"/>
  <x:c r="AE61" i="6"/>
  <x:c r="AF61" i="6"/>
  <x:c r="AG61" i="6"/>
  <x:c r="AH61" i="6"/>
  <x:c r="AI61" i="6"/>
  <x:c r="AJ61" i="6"/>
  <x:c r="AK61" i="6"/>
  <x:c r="AL61" i="6"/>
  <x:c r="AM61" i="6"/>
  <x:c r="AN61" i="6"/>
  <x:c r="C6" i="7"/>
  <x:c r="D6" i="7"/>
  <x:c r="E6" i="7"/>
  <x:c r="F6" i="7"/>
  <x:c r="G6" i="7"/>
  <x:c r="H6" i="7"/>
  <x:c r="I6" i="7"/>
  <x:c r="J6" i="7"/>
  <x:c r="K6" i="7"/>
  <x:c r="L6" i="7"/>
  <x:c r="M6" i="7"/>
  <x:c r="N6" i="7"/>
  <x:c r="O6" i="7"/>
  <x:c r="P6" i="7"/>
  <x:c r="Q6" i="7"/>
  <x:c r="R6" i="7"/>
  <x:c r="S6" i="7"/>
  <x:c r="T6" i="7"/>
  <x:c r="U6" i="7"/>
  <x:c r="V6" i="7"/>
  <x:c r="W6" i="7"/>
  <x:c r="X6" i="7"/>
  <x:c r="Y6" i="7"/>
  <x:c r="Z6" i="7"/>
  <x:c r="AA6" i="7"/>
  <x:c r="AB6" i="7"/>
  <x:c r="AC6" i="7"/>
  <x:c r="AD6" i="7"/>
  <x:c r="AE6" i="7"/>
  <x:c r="AF6" i="7"/>
  <x:c r="AG6" i="7"/>
  <x:c r="AH6" i="7"/>
  <x:c r="AI6" i="7"/>
  <x:c r="AJ6" i="7"/>
  <x:c r="AK6" i="7"/>
  <x:c r="AL6" i="7"/>
  <x:c r="C7" i="7"/>
  <x:c r="D7" i="7"/>
  <x:c r="E7" i="7"/>
  <x:c r="F7" i="7"/>
  <x:c r="G7" i="7"/>
  <x:c r="H7" i="7"/>
  <x:c r="I7" i="7"/>
  <x:c r="J7" i="7"/>
  <x:c r="K7" i="7"/>
  <x:c r="L7" i="7"/>
  <x:c r="M7" i="7"/>
  <x:c r="N7" i="7"/>
  <x:c r="O7" i="7"/>
  <x:c r="P7" i="7"/>
  <x:c r="Q7" i="7"/>
  <x:c r="R7" i="7"/>
  <x:c r="S7" i="7"/>
  <x:c r="T7" i="7"/>
  <x:c r="U7" i="7"/>
  <x:c r="V7" i="7"/>
  <x:c r="W7" i="7"/>
  <x:c r="X7" i="7"/>
  <x:c r="Y7" i="7"/>
  <x:c r="Z7" i="7"/>
  <x:c r="AA7" i="7"/>
  <x:c r="AB7" i="7"/>
  <x:c r="AC7" i="7"/>
  <x:c r="AD7" i="7"/>
  <x:c r="AE7" i="7"/>
  <x:c r="AF7" i="7"/>
  <x:c r="AG7" i="7"/>
  <x:c r="AH7" i="7"/>
  <x:c r="AI7" i="7"/>
  <x:c r="AJ7" i="7"/>
  <x:c r="AK7" i="7"/>
  <x:c r="AL7" i="7"/>
  <x:c r="C8" i="7"/>
  <x:c r="D8" i="7"/>
  <x:c r="E8" i="7"/>
  <x:c r="F8" i="7"/>
  <x:c r="G8" i="7"/>
  <x:c r="H8" i="7"/>
  <x:c r="I8" i="7"/>
  <x:c r="J8" i="7"/>
  <x:c r="K8" i="7"/>
  <x:c r="L8" i="7"/>
  <x:c r="M8" i="7"/>
  <x:c r="N8" i="7"/>
  <x:c r="O8" i="7"/>
  <x:c r="P8" i="7"/>
  <x:c r="Q8" i="7"/>
  <x:c r="R8" i="7"/>
  <x:c r="S8" i="7"/>
  <x:c r="T8" i="7"/>
  <x:c r="U8" i="7"/>
  <x:c r="V8" i="7"/>
  <x:c r="W8" i="7"/>
  <x:c r="X8" i="7"/>
  <x:c r="Y8" i="7"/>
  <x:c r="Z8" i="7"/>
  <x:c r="AA8" i="7"/>
  <x:c r="AB8" i="7"/>
  <x:c r="AC8" i="7"/>
  <x:c r="AD8" i="7"/>
  <x:c r="AE8" i="7"/>
  <x:c r="AF8" i="7"/>
  <x:c r="AG8" i="7"/>
  <x:c r="AH8" i="7"/>
  <x:c r="AI8" i="7"/>
  <x:c r="AJ8" i="7"/>
  <x:c r="AK8" i="7"/>
  <x:c r="AL8" i="7"/>
  <x:c r="C11" i="7"/>
  <x:c r="D11" i="7"/>
  <x:c r="E11" i="7"/>
  <x:c r="F11" i="7"/>
  <x:c r="G11" i="7"/>
  <x:c r="H11" i="7"/>
  <x:c r="I11" i="7"/>
  <x:c r="J11" i="7"/>
  <x:c r="K11" i="7"/>
  <x:c r="L11" i="7"/>
  <x:c r="M11" i="7"/>
  <x:c r="N11" i="7"/>
  <x:c r="O11" i="7"/>
  <x:c r="P11" i="7"/>
  <x:c r="Q11" i="7"/>
  <x:c r="R11" i="7"/>
  <x:c r="S11" i="7"/>
  <x:c r="T11" i="7"/>
  <x:c r="U11" i="7"/>
  <x:c r="V11" i="7"/>
  <x:c r="W11" i="7"/>
  <x:c r="X11" i="7"/>
  <x:c r="Y11" i="7"/>
  <x:c r="Z11" i="7"/>
  <x:c r="AA11" i="7"/>
  <x:c r="AB11" i="7"/>
  <x:c r="AC11" i="7"/>
  <x:c r="AD11" i="7"/>
  <x:c r="AE11" i="7"/>
  <x:c r="AF11" i="7"/>
  <x:c r="AG11" i="7"/>
  <x:c r="AH11" i="7"/>
  <x:c r="AI11" i="7"/>
  <x:c r="AJ11" i="7"/>
  <x:c r="AK11" i="7"/>
  <x:c r="AL11" i="7"/>
  <x:c r="C12" i="7"/>
  <x:c r="D12" i="7"/>
  <x:c r="E12" i="7"/>
  <x:c r="F12" i="7"/>
  <x:c r="G12" i="7"/>
  <x:c r="H12" i="7"/>
  <x:c r="I12" i="7"/>
  <x:c r="J12" i="7"/>
  <x:c r="K12" i="7"/>
  <x:c r="L12" i="7"/>
  <x:c r="M12" i="7"/>
  <x:c r="N12" i="7"/>
  <x:c r="O12" i="7"/>
  <x:c r="P12" i="7"/>
  <x:c r="Q12" i="7"/>
  <x:c r="R12" i="7"/>
  <x:c r="S12" i="7"/>
  <x:c r="T12" i="7"/>
  <x:c r="U12" i="7"/>
  <x:c r="V12" i="7"/>
  <x:c r="W12" i="7"/>
  <x:c r="X12" i="7"/>
  <x:c r="Y12" i="7"/>
  <x:c r="Z12" i="7"/>
  <x:c r="AA12" i="7"/>
  <x:c r="AB12" i="7"/>
  <x:c r="AC12" i="7"/>
  <x:c r="AD12" i="7"/>
  <x:c r="AE12" i="7"/>
  <x:c r="AF12" i="7"/>
  <x:c r="AG12" i="7"/>
  <x:c r="AH12" i="7"/>
  <x:c r="AI12" i="7"/>
  <x:c r="AJ12" i="7"/>
  <x:c r="AK12" i="7"/>
  <x:c r="AL12" i="7"/>
  <x:c r="C13" i="7"/>
  <x:c r="D13" i="7"/>
  <x:c r="E13" i="7"/>
  <x:c r="F13" i="7"/>
  <x:c r="G13" i="7"/>
  <x:c r="H13" i="7"/>
  <x:c r="I13" i="7"/>
  <x:c r="J13" i="7"/>
  <x:c r="K13" i="7"/>
  <x:c r="L13" i="7"/>
  <x:c r="M13" i="7"/>
  <x:c r="N13" i="7"/>
  <x:c r="O13" i="7"/>
  <x:c r="P13" i="7"/>
  <x:c r="Q13" i="7"/>
  <x:c r="R13" i="7"/>
  <x:c r="S13" i="7"/>
  <x:c r="T13" i="7"/>
  <x:c r="U13" i="7"/>
  <x:c r="V13" i="7"/>
  <x:c r="W13" i="7"/>
  <x:c r="X13" i="7"/>
  <x:c r="Y13" i="7"/>
  <x:c r="Z13" i="7"/>
  <x:c r="AA13" i="7"/>
  <x:c r="AB13" i="7"/>
  <x:c r="AC13" i="7"/>
  <x:c r="AD13" i="7"/>
  <x:c r="AE13" i="7"/>
  <x:c r="AF13" i="7"/>
  <x:c r="AG13" i="7"/>
  <x:c r="AH13" i="7"/>
  <x:c r="AI13" i="7"/>
  <x:c r="AJ13" i="7"/>
  <x:c r="AK13" i="7"/>
  <x:c r="AL13" i="7"/>
  <x:c r="C14" i="7"/>
  <x:c r="D14" i="7"/>
  <x:c r="E14" i="7"/>
  <x:c r="F14" i="7"/>
  <x:c r="G14" i="7"/>
  <x:c r="H14" i="7"/>
  <x:c r="I14" i="7"/>
  <x:c r="J14" i="7"/>
  <x:c r="K14" i="7"/>
  <x:c r="L14" i="7"/>
  <x:c r="M14" i="7"/>
  <x:c r="N14" i="7"/>
  <x:c r="O14" i="7"/>
  <x:c r="P14" i="7"/>
  <x:c r="Q14" i="7"/>
  <x:c r="R14" i="7"/>
  <x:c r="S14" i="7"/>
  <x:c r="T14" i="7"/>
  <x:c r="U14" i="7"/>
  <x:c r="V14" i="7"/>
  <x:c r="W14" i="7"/>
  <x:c r="X14" i="7"/>
  <x:c r="Y14" i="7"/>
  <x:c r="Z14" i="7"/>
  <x:c r="AA14" i="7"/>
  <x:c r="AB14" i="7"/>
  <x:c r="AC14" i="7"/>
  <x:c r="AD14" i="7"/>
  <x:c r="AE14" i="7"/>
  <x:c r="AF14" i="7"/>
  <x:c r="AG14" i="7"/>
  <x:c r="AH14" i="7"/>
  <x:c r="AI14" i="7"/>
  <x:c r="AJ14" i="7"/>
  <x:c r="AK14" i="7"/>
  <x:c r="AL14" i="7"/>
  <x:c r="C15" i="7"/>
  <x:c r="D15" i="7"/>
  <x:c r="E15" i="7"/>
  <x:c r="F15" i="7"/>
  <x:c r="G15" i="7"/>
  <x:c r="H15" i="7"/>
  <x:c r="I15" i="7"/>
  <x:c r="J15" i="7"/>
  <x:c r="K15" i="7"/>
  <x:c r="L15" i="7"/>
  <x:c r="M15" i="7"/>
  <x:c r="N15" i="7"/>
  <x:c r="O15" i="7"/>
  <x:c r="P15" i="7"/>
  <x:c r="Q15" i="7"/>
  <x:c r="R15" i="7"/>
  <x:c r="S15" i="7"/>
  <x:c r="T15" i="7"/>
  <x:c r="U15" i="7"/>
  <x:c r="V15" i="7"/>
  <x:c r="W15" i="7"/>
  <x:c r="X15" i="7"/>
  <x:c r="Y15" i="7"/>
  <x:c r="Z15" i="7"/>
  <x:c r="AA15" i="7"/>
  <x:c r="AB15" i="7"/>
  <x:c r="AC15" i="7"/>
  <x:c r="AD15" i="7"/>
  <x:c r="AE15" i="7"/>
  <x:c r="AF15" i="7"/>
  <x:c r="AG15" i="7"/>
  <x:c r="AH15" i="7"/>
  <x:c r="AI15" i="7"/>
  <x:c r="AJ15" i="7"/>
  <x:c r="AK15" i="7"/>
  <x:c r="AL15" i="7"/>
  <x:c r="C17" i="7"/>
  <x:c r="D17" i="7"/>
  <x:c r="E17" i="7"/>
  <x:c r="F17" i="7"/>
  <x:c r="G17" i="7"/>
  <x:c r="H17" i="7"/>
  <x:c r="I17" i="7"/>
  <x:c r="J17" i="7"/>
  <x:c r="K17" i="7"/>
  <x:c r="L17" i="7"/>
  <x:c r="M17" i="7"/>
  <x:c r="N17" i="7"/>
  <x:c r="O17" i="7"/>
  <x:c r="P17" i="7"/>
  <x:c r="Q17" i="7"/>
  <x:c r="R17" i="7"/>
  <x:c r="S17" i="7"/>
  <x:c r="T17" i="7"/>
  <x:c r="U17" i="7"/>
  <x:c r="V17" i="7"/>
  <x:c r="W17" i="7"/>
  <x:c r="X17" i="7"/>
  <x:c r="Y17" i="7"/>
  <x:c r="Z17" i="7"/>
  <x:c r="AA17" i="7"/>
  <x:c r="AB17" i="7"/>
  <x:c r="AC17" i="7"/>
  <x:c r="AD17" i="7"/>
  <x:c r="AE17" i="7"/>
  <x:c r="AF17" i="7"/>
  <x:c r="AG17" i="7"/>
  <x:c r="AH17" i="7"/>
  <x:c r="AI17" i="7"/>
  <x:c r="AJ17" i="7"/>
  <x:c r="AK17" i="7"/>
  <x:c r="AL17" i="7"/>
  <x:c r="C18" i="7"/>
  <x:c r="D18" i="7"/>
  <x:c r="E18" i="7"/>
  <x:c r="F18" i="7"/>
  <x:c r="G18" i="7"/>
  <x:c r="H18" i="7"/>
  <x:c r="I18" i="7"/>
  <x:c r="J18" i="7"/>
  <x:c r="K18" i="7"/>
  <x:c r="L18" i="7"/>
  <x:c r="M18" i="7"/>
  <x:c r="N18" i="7"/>
  <x:c r="O18" i="7"/>
  <x:c r="P18" i="7"/>
  <x:c r="Q18" i="7"/>
  <x:c r="R18" i="7"/>
  <x:c r="S18" i="7"/>
  <x:c r="T18" i="7"/>
  <x:c r="U18" i="7"/>
  <x:c r="V18" i="7"/>
  <x:c r="W18" i="7"/>
  <x:c r="X18" i="7"/>
  <x:c r="Y18" i="7"/>
  <x:c r="Z18" i="7"/>
  <x:c r="AA18" i="7"/>
  <x:c r="AB18" i="7"/>
  <x:c r="AC18" i="7"/>
  <x:c r="AD18" i="7"/>
  <x:c r="AE18" i="7"/>
  <x:c r="AF18" i="7"/>
  <x:c r="AG18" i="7"/>
  <x:c r="AH18" i="7"/>
  <x:c r="AI18" i="7"/>
  <x:c r="AJ18" i="7"/>
  <x:c r="AK18" i="7"/>
  <x:c r="AL18" i="7"/>
  <x:c r="C19" i="7"/>
  <x:c r="D19" i="7"/>
  <x:c r="E19" i="7"/>
  <x:c r="F19" i="7"/>
  <x:c r="G19" i="7"/>
  <x:c r="H19" i="7"/>
  <x:c r="I19" i="7"/>
  <x:c r="J19" i="7"/>
  <x:c r="K19" i="7"/>
  <x:c r="L19" i="7"/>
  <x:c r="M19" i="7"/>
  <x:c r="N19" i="7"/>
  <x:c r="O19" i="7"/>
  <x:c r="P19" i="7"/>
  <x:c r="Q19" i="7"/>
  <x:c r="R19" i="7"/>
  <x:c r="S19" i="7"/>
  <x:c r="T19" i="7"/>
  <x:c r="U19" i="7"/>
  <x:c r="V19" i="7"/>
  <x:c r="W19" i="7"/>
  <x:c r="X19" i="7"/>
  <x:c r="Y19" i="7"/>
  <x:c r="Z19" i="7"/>
  <x:c r="AA19" i="7"/>
  <x:c r="AB19" i="7"/>
  <x:c r="AC19" i="7"/>
  <x:c r="AD19" i="7"/>
  <x:c r="AE19" i="7"/>
  <x:c r="AF19" i="7"/>
  <x:c r="AG19" i="7"/>
  <x:c r="AH19" i="7"/>
  <x:c r="AI19" i="7"/>
  <x:c r="AJ19" i="7"/>
  <x:c r="AK19" i="7"/>
  <x:c r="AL19" i="7"/>
  <x:c r="C20" i="7"/>
  <x:c r="D20" i="7"/>
  <x:c r="E20" i="7"/>
  <x:c r="F20" i="7"/>
  <x:c r="G20" i="7"/>
  <x:c r="H20" i="7"/>
  <x:c r="I20" i="7"/>
  <x:c r="J20" i="7"/>
  <x:c r="K20" i="7"/>
  <x:c r="L20" i="7"/>
  <x:c r="M20" i="7"/>
  <x:c r="N20" i="7"/>
  <x:c r="O20" i="7"/>
  <x:c r="P20" i="7"/>
  <x:c r="Q20" i="7"/>
  <x:c r="R20" i="7"/>
  <x:c r="S20" i="7"/>
  <x:c r="T20" i="7"/>
  <x:c r="U20" i="7"/>
  <x:c r="V20" i="7"/>
  <x:c r="W20" i="7"/>
  <x:c r="X20" i="7"/>
  <x:c r="Y20" i="7"/>
  <x:c r="Z20" i="7"/>
  <x:c r="AA20" i="7"/>
  <x:c r="AB20" i="7"/>
  <x:c r="AC20" i="7"/>
  <x:c r="AD20" i="7"/>
  <x:c r="AE20" i="7"/>
  <x:c r="AF20" i="7"/>
  <x:c r="AG20" i="7"/>
  <x:c r="AH20" i="7"/>
  <x:c r="AI20" i="7"/>
  <x:c r="AJ20" i="7"/>
  <x:c r="AK20" i="7"/>
  <x:c r="AL20" i="7"/>
  <x:c r="C21" i="7"/>
  <x:c r="D21" i="7"/>
  <x:c r="E21" i="7"/>
  <x:c r="F21" i="7"/>
  <x:c r="G21" i="7"/>
  <x:c r="H21" i="7"/>
  <x:c r="I21" i="7"/>
  <x:c r="J21" i="7"/>
  <x:c r="K21" i="7"/>
  <x:c r="L21" i="7"/>
  <x:c r="M21" i="7"/>
  <x:c r="N21" i="7"/>
  <x:c r="O21" i="7"/>
  <x:c r="P21" i="7"/>
  <x:c r="Q21" i="7"/>
  <x:c r="R21" i="7"/>
  <x:c r="S21" i="7"/>
  <x:c r="T21" i="7"/>
  <x:c r="U21" i="7"/>
  <x:c r="V21" i="7"/>
  <x:c r="W21" i="7"/>
  <x:c r="X21" i="7"/>
  <x:c r="Y21" i="7"/>
  <x:c r="Z21" i="7"/>
  <x:c r="AA21" i="7"/>
  <x:c r="AB21" i="7"/>
  <x:c r="AC21" i="7"/>
  <x:c r="AD21" i="7"/>
  <x:c r="AE21" i="7"/>
  <x:c r="AF21" i="7"/>
  <x:c r="AG21" i="7"/>
  <x:c r="AH21" i="7"/>
  <x:c r="AI21" i="7"/>
  <x:c r="AJ21" i="7"/>
  <x:c r="AK21" i="7"/>
  <x:c r="AL21" i="7"/>
  <x:c r="C22" i="7"/>
  <x:c r="D22" i="7"/>
  <x:c r="E22" i="7"/>
  <x:c r="F22" i="7"/>
  <x:c r="G22" i="7"/>
  <x:c r="H22" i="7"/>
  <x:c r="I22" i="7"/>
  <x:c r="J22" i="7"/>
  <x:c r="K22" i="7"/>
  <x:c r="L22" i="7"/>
  <x:c r="M22" i="7"/>
  <x:c r="N22" i="7"/>
  <x:c r="O22" i="7"/>
  <x:c r="P22" i="7"/>
  <x:c r="Q22" i="7"/>
  <x:c r="R22" i="7"/>
  <x:c r="S22" i="7"/>
  <x:c r="T22" i="7"/>
  <x:c r="U22" i="7"/>
  <x:c r="V22" i="7"/>
  <x:c r="W22" i="7"/>
  <x:c r="X22" i="7"/>
  <x:c r="Y22" i="7"/>
  <x:c r="Z22" i="7"/>
  <x:c r="AA22" i="7"/>
  <x:c r="AB22" i="7"/>
  <x:c r="AC22" i="7"/>
  <x:c r="AD22" i="7"/>
  <x:c r="AE22" i="7"/>
  <x:c r="AF22" i="7"/>
  <x:c r="AG22" i="7"/>
  <x:c r="AH22" i="7"/>
  <x:c r="AI22" i="7"/>
  <x:c r="AJ22" i="7"/>
  <x:c r="AK22" i="7"/>
  <x:c r="AL22" i="7"/>
  <x:c r="C23" i="7"/>
  <x:c r="D23" i="7"/>
  <x:c r="E23" i="7"/>
  <x:c r="F23" i="7"/>
  <x:c r="G23" i="7"/>
  <x:c r="H23" i="7"/>
  <x:c r="I23" i="7"/>
  <x:c r="J23" i="7"/>
  <x:c r="K23" i="7"/>
  <x:c r="L23" i="7"/>
  <x:c r="M23" i="7"/>
  <x:c r="N23" i="7"/>
  <x:c r="O23" i="7"/>
  <x:c r="P23" i="7"/>
  <x:c r="Q23" i="7"/>
  <x:c r="R23" i="7"/>
  <x:c r="S23" i="7"/>
  <x:c r="T23" i="7"/>
  <x:c r="U23" i="7"/>
  <x:c r="V23" i="7"/>
  <x:c r="W23" i="7"/>
  <x:c r="X23" i="7"/>
  <x:c r="Y23" i="7"/>
  <x:c r="Z23" i="7"/>
  <x:c r="AA23" i="7"/>
  <x:c r="AB23" i="7"/>
  <x:c r="AC23" i="7"/>
  <x:c r="AD23" i="7"/>
  <x:c r="AE23" i="7"/>
  <x:c r="AF23" i="7"/>
  <x:c r="AG23" i="7"/>
  <x:c r="AH23" i="7"/>
  <x:c r="AI23" i="7"/>
  <x:c r="AJ23" i="7"/>
  <x:c r="AK23" i="7"/>
  <x:c r="AL23" i="7"/>
  <x:c r="C24" i="7"/>
  <x:c r="D24" i="7"/>
  <x:c r="E24" i="7"/>
  <x:c r="F24" i="7"/>
  <x:c r="G24" i="7"/>
  <x:c r="H24" i="7"/>
  <x:c r="I24" i="7"/>
  <x:c r="J24" i="7"/>
  <x:c r="K24" i="7"/>
  <x:c r="L24" i="7"/>
  <x:c r="M24" i="7"/>
  <x:c r="N24" i="7"/>
  <x:c r="O24" i="7"/>
  <x:c r="P24" i="7"/>
  <x:c r="Q24" i="7"/>
  <x:c r="R24" i="7"/>
  <x:c r="S24" i="7"/>
  <x:c r="T24" i="7"/>
  <x:c r="U24" i="7"/>
  <x:c r="V24" i="7"/>
  <x:c r="W24" i="7"/>
  <x:c r="X24" i="7"/>
  <x:c r="Y24" i="7"/>
  <x:c r="Z24" i="7"/>
  <x:c r="AA24" i="7"/>
  <x:c r="AB24" i="7"/>
  <x:c r="AC24" i="7"/>
  <x:c r="AD24" i="7"/>
  <x:c r="AE24" i="7"/>
  <x:c r="AF24" i="7"/>
  <x:c r="AG24" i="7"/>
  <x:c r="AH24" i="7"/>
  <x:c r="AI24" i="7"/>
  <x:c r="AJ24" i="7"/>
  <x:c r="AK24" i="7"/>
  <x:c r="AL24" i="7"/>
  <x:c r="C25" i="7"/>
  <x:c r="D25" i="7"/>
  <x:c r="E25" i="7"/>
  <x:c r="F25" i="7"/>
  <x:c r="G25" i="7"/>
  <x:c r="H25" i="7"/>
  <x:c r="I25" i="7"/>
  <x:c r="J25" i="7"/>
  <x:c r="K25" i="7"/>
  <x:c r="L25" i="7"/>
  <x:c r="M25" i="7"/>
  <x:c r="N25" i="7"/>
  <x:c r="O25" i="7"/>
  <x:c r="P25" i="7"/>
  <x:c r="Q25" i="7"/>
  <x:c r="R25" i="7"/>
  <x:c r="S25" i="7"/>
  <x:c r="T25" i="7"/>
  <x:c r="U25" i="7"/>
  <x:c r="V25" i="7"/>
  <x:c r="W25" i="7"/>
  <x:c r="X25" i="7"/>
  <x:c r="Y25" i="7"/>
  <x:c r="Z25" i="7"/>
  <x:c r="AA25" i="7"/>
  <x:c r="AB25" i="7"/>
  <x:c r="AC25" i="7"/>
  <x:c r="AD25" i="7"/>
  <x:c r="AE25" i="7"/>
  <x:c r="AF25" i="7"/>
  <x:c r="AG25" i="7"/>
  <x:c r="AH25" i="7"/>
  <x:c r="AI25" i="7"/>
  <x:c r="AJ25" i="7"/>
  <x:c r="AK25" i="7"/>
  <x:c r="AL25" i="7"/>
  <x:c r="C26" i="7"/>
  <x:c r="D26" i="7"/>
  <x:c r="E26" i="7"/>
  <x:c r="F26" i="7"/>
  <x:c r="G26" i="7"/>
  <x:c r="H26" i="7"/>
  <x:c r="I26" i="7"/>
  <x:c r="J26" i="7"/>
  <x:c r="K26" i="7"/>
  <x:c r="L26" i="7"/>
  <x:c r="M26" i="7"/>
  <x:c r="N26" i="7"/>
  <x:c r="O26" i="7"/>
  <x:c r="P26" i="7"/>
  <x:c r="Q26" i="7"/>
  <x:c r="R26" i="7"/>
  <x:c r="S26" i="7"/>
  <x:c r="T26" i="7"/>
  <x:c r="U26" i="7"/>
  <x:c r="V26" i="7"/>
  <x:c r="W26" i="7"/>
  <x:c r="X26" i="7"/>
  <x:c r="Y26" i="7"/>
  <x:c r="Z26" i="7"/>
  <x:c r="AA26" i="7"/>
  <x:c r="AB26" i="7"/>
  <x:c r="AC26" i="7"/>
  <x:c r="AD26" i="7"/>
  <x:c r="AE26" i="7"/>
  <x:c r="AF26" i="7"/>
  <x:c r="AG26" i="7"/>
  <x:c r="AH26" i="7"/>
  <x:c r="AI26" i="7"/>
  <x:c r="AJ26" i="7"/>
  <x:c r="AK26" i="7"/>
  <x:c r="AL26" i="7"/>
  <x:c r="C27" i="7"/>
  <x:c r="D27" i="7"/>
  <x:c r="E27" i="7"/>
  <x:c r="F27" i="7"/>
  <x:c r="G27" i="7"/>
  <x:c r="H27" i="7"/>
  <x:c r="I27" i="7"/>
  <x:c r="J27" i="7"/>
  <x:c r="K27" i="7"/>
  <x:c r="L27" i="7"/>
  <x:c r="M27" i="7"/>
  <x:c r="N27" i="7"/>
  <x:c r="O27" i="7"/>
  <x:c r="P27" i="7"/>
  <x:c r="Q27" i="7"/>
  <x:c r="R27" i="7"/>
  <x:c r="S27" i="7"/>
  <x:c r="T27" i="7"/>
  <x:c r="U27" i="7"/>
  <x:c r="V27" i="7"/>
  <x:c r="W27" i="7"/>
  <x:c r="X27" i="7"/>
  <x:c r="Y27" i="7"/>
  <x:c r="Z27" i="7"/>
  <x:c r="AA27" i="7"/>
  <x:c r="AB27" i="7"/>
  <x:c r="AC27" i="7"/>
  <x:c r="AD27" i="7"/>
  <x:c r="AE27" i="7"/>
  <x:c r="AF27" i="7"/>
  <x:c r="AG27" i="7"/>
  <x:c r="AH27" i="7"/>
  <x:c r="AI27" i="7"/>
  <x:c r="AJ27" i="7"/>
  <x:c r="AK27" i="7"/>
  <x:c r="AL27" i="7"/>
  <x:c r="C30" i="7"/>
  <x:c r="D30" i="7"/>
  <x:c r="E30" i="7"/>
  <x:c r="F30" i="7"/>
  <x:c r="G30" i="7"/>
  <x:c r="H30" i="7"/>
  <x:c r="I30" i="7"/>
  <x:c r="J30" i="7"/>
  <x:c r="K30" i="7"/>
  <x:c r="L30" i="7"/>
  <x:c r="M30" i="7"/>
  <x:c r="N30" i="7"/>
  <x:c r="O30" i="7"/>
  <x:c r="P30" i="7"/>
  <x:c r="Q30" i="7"/>
  <x:c r="R30" i="7"/>
  <x:c r="S30" i="7"/>
  <x:c r="T30" i="7"/>
  <x:c r="U30" i="7"/>
  <x:c r="V30" i="7"/>
  <x:c r="W30" i="7"/>
  <x:c r="X30" i="7"/>
  <x:c r="Y30" i="7"/>
  <x:c r="Z30" i="7"/>
  <x:c r="AA30" i="7"/>
  <x:c r="AB30" i="7"/>
  <x:c r="AC30" i="7"/>
  <x:c r="AD30" i="7"/>
  <x:c r="AE30" i="7"/>
  <x:c r="AF30" i="7"/>
  <x:c r="AG30" i="7"/>
  <x:c r="AH30" i="7"/>
  <x:c r="AI30" i="7"/>
  <x:c r="AJ30" i="7"/>
  <x:c r="AK30" i="7"/>
  <x:c r="AL30" i="7"/>
  <x:c r="C31" i="7"/>
  <x:c r="D31" i="7"/>
  <x:c r="E31" i="7"/>
  <x:c r="F31" i="7"/>
  <x:c r="G31" i="7"/>
  <x:c r="H31" i="7"/>
  <x:c r="I31" i="7"/>
  <x:c r="J31" i="7"/>
  <x:c r="K31" i="7"/>
  <x:c r="L31" i="7"/>
  <x:c r="M31" i="7"/>
  <x:c r="N31" i="7"/>
  <x:c r="O31" i="7"/>
  <x:c r="P31" i="7"/>
  <x:c r="Q31" i="7"/>
  <x:c r="R31" i="7"/>
  <x:c r="S31" i="7"/>
  <x:c r="T31" i="7"/>
  <x:c r="U31" i="7"/>
  <x:c r="V31" i="7"/>
  <x:c r="W31" i="7"/>
  <x:c r="X31" i="7"/>
  <x:c r="Y31" i="7"/>
  <x:c r="Z31" i="7"/>
  <x:c r="AA31" i="7"/>
  <x:c r="AB31" i="7"/>
  <x:c r="AC31" i="7"/>
  <x:c r="AD31" i="7"/>
  <x:c r="AE31" i="7"/>
  <x:c r="AF31" i="7"/>
  <x:c r="AG31" i="7"/>
  <x:c r="AH31" i="7"/>
  <x:c r="AI31" i="7"/>
  <x:c r="AJ31" i="7"/>
  <x:c r="AK31" i="7"/>
  <x:c r="AL31" i="7"/>
  <x:c r="C32" i="7"/>
  <x:c r="D32" i="7"/>
  <x:c r="E32" i="7"/>
  <x:c r="F32" i="7"/>
  <x:c r="G32" i="7"/>
  <x:c r="H32" i="7"/>
  <x:c r="I32" i="7"/>
  <x:c r="J32" i="7"/>
  <x:c r="K32" i="7"/>
  <x:c r="L32" i="7"/>
  <x:c r="M32" i="7"/>
  <x:c r="N32" i="7"/>
  <x:c r="O32" i="7"/>
  <x:c r="P32" i="7"/>
  <x:c r="Q32" i="7"/>
  <x:c r="R32" i="7"/>
  <x:c r="S32" i="7"/>
  <x:c r="T32" i="7"/>
  <x:c r="U32" i="7"/>
  <x:c r="V32" i="7"/>
  <x:c r="W32" i="7"/>
  <x:c r="X32" i="7"/>
  <x:c r="Y32" i="7"/>
  <x:c r="Z32" i="7"/>
  <x:c r="AA32" i="7"/>
  <x:c r="AB32" i="7"/>
  <x:c r="AC32" i="7"/>
  <x:c r="AD32" i="7"/>
  <x:c r="AE32" i="7"/>
  <x:c r="AF32" i="7"/>
  <x:c r="AG32" i="7"/>
  <x:c r="AH32" i="7"/>
  <x:c r="AI32" i="7"/>
  <x:c r="AJ32" i="7"/>
  <x:c r="AK32" i="7"/>
  <x:c r="AL32" i="7"/>
  <x:c r="C33" i="7"/>
  <x:c r="D33" i="7"/>
  <x:c r="E33" i="7"/>
  <x:c r="F33" i="7"/>
  <x:c r="G33" i="7"/>
  <x:c r="H33" i="7"/>
  <x:c r="I33" i="7"/>
  <x:c r="J33" i="7"/>
  <x:c r="K33" i="7"/>
  <x:c r="L33" i="7"/>
  <x:c r="M33" i="7"/>
  <x:c r="N33" i="7"/>
  <x:c r="O33" i="7"/>
  <x:c r="P33" i="7"/>
  <x:c r="Q33" i="7"/>
  <x:c r="R33" i="7"/>
  <x:c r="S33" i="7"/>
  <x:c r="T33" i="7"/>
  <x:c r="U33" i="7"/>
  <x:c r="V33" i="7"/>
  <x:c r="W33" i="7"/>
  <x:c r="X33" i="7"/>
  <x:c r="Y33" i="7"/>
  <x:c r="Z33" i="7"/>
  <x:c r="AA33" i="7"/>
  <x:c r="AB33" i="7"/>
  <x:c r="AC33" i="7"/>
  <x:c r="AD33" i="7"/>
  <x:c r="AE33" i="7"/>
  <x:c r="AF33" i="7"/>
  <x:c r="AG33" i="7"/>
  <x:c r="AH33" i="7"/>
  <x:c r="AI33" i="7"/>
  <x:c r="AJ33" i="7"/>
  <x:c r="AK33" i="7"/>
  <x:c r="AL33" i="7"/>
  <x:c r="C34" i="7"/>
  <x:c r="D34" i="7"/>
  <x:c r="E34" i="7"/>
  <x:c r="F34" i="7"/>
  <x:c r="G34" i="7"/>
  <x:c r="H34" i="7"/>
  <x:c r="I34" i="7"/>
  <x:c r="J34" i="7"/>
  <x:c r="K34" i="7"/>
  <x:c r="L34" i="7"/>
  <x:c r="M34" i="7"/>
  <x:c r="N34" i="7"/>
  <x:c r="O34" i="7"/>
  <x:c r="P34" i="7"/>
  <x:c r="Q34" i="7"/>
  <x:c r="R34" i="7"/>
  <x:c r="S34" i="7"/>
  <x:c r="T34" i="7"/>
  <x:c r="U34" i="7"/>
  <x:c r="V34" i="7"/>
  <x:c r="W34" i="7"/>
  <x:c r="X34" i="7"/>
  <x:c r="Y34" i="7"/>
  <x:c r="Z34" i="7"/>
  <x:c r="AA34" i="7"/>
  <x:c r="AB34" i="7"/>
  <x:c r="AC34" i="7"/>
  <x:c r="AD34" i="7"/>
  <x:c r="AE34" i="7"/>
  <x:c r="AF34" i="7"/>
  <x:c r="AG34" i="7"/>
  <x:c r="AH34" i="7"/>
  <x:c r="AI34" i="7"/>
  <x:c r="AJ34" i="7"/>
  <x:c r="AK34" i="7"/>
  <x:c r="AL34" i="7"/>
  <x:c r="C35" i="7"/>
  <x:c r="D35" i="7"/>
  <x:c r="E35" i="7"/>
  <x:c r="F35" i="7"/>
  <x:c r="G35" i="7"/>
  <x:c r="H35" i="7"/>
  <x:c r="I35" i="7"/>
  <x:c r="J35" i="7"/>
  <x:c r="K35" i="7"/>
  <x:c r="L35" i="7"/>
  <x:c r="M35" i="7"/>
  <x:c r="N35" i="7"/>
  <x:c r="O35" i="7"/>
  <x:c r="P35" i="7"/>
  <x:c r="Q35" i="7"/>
  <x:c r="R35" i="7"/>
  <x:c r="S35" i="7"/>
  <x:c r="T35" i="7"/>
  <x:c r="U35" i="7"/>
  <x:c r="V35" i="7"/>
  <x:c r="W35" i="7"/>
  <x:c r="X35" i="7"/>
  <x:c r="Y35" i="7"/>
  <x:c r="Z35" i="7"/>
  <x:c r="AA35" i="7"/>
  <x:c r="AB35" i="7"/>
  <x:c r="AC35" i="7"/>
  <x:c r="AD35" i="7"/>
  <x:c r="AE35" i="7"/>
  <x:c r="AF35" i="7"/>
  <x:c r="AG35" i="7"/>
  <x:c r="AH35" i="7"/>
  <x:c r="AI35" i="7"/>
  <x:c r="AJ35" i="7"/>
  <x:c r="AK35" i="7"/>
  <x:c r="AL35" i="7"/>
  <x:c r="C36" i="7"/>
  <x:c r="D36" i="7"/>
  <x:c r="E36" i="7"/>
  <x:c r="F36" i="7"/>
  <x:c r="G36" i="7"/>
  <x:c r="H36" i="7"/>
  <x:c r="I36" i="7"/>
  <x:c r="J36" i="7"/>
  <x:c r="K36" i="7"/>
  <x:c r="L36" i="7"/>
  <x:c r="M36" i="7"/>
  <x:c r="N36" i="7"/>
  <x:c r="O36" i="7"/>
  <x:c r="P36" i="7"/>
  <x:c r="Q36" i="7"/>
  <x:c r="R36" i="7"/>
  <x:c r="S36" i="7"/>
  <x:c r="T36" i="7"/>
  <x:c r="U36" i="7"/>
  <x:c r="V36" i="7"/>
  <x:c r="W36" i="7"/>
  <x:c r="X36" i="7"/>
  <x:c r="Y36" i="7"/>
  <x:c r="Z36" i="7"/>
  <x:c r="AA36" i="7"/>
  <x:c r="AB36" i="7"/>
  <x:c r="AC36" i="7"/>
  <x:c r="AD36" i="7"/>
  <x:c r="AE36" i="7"/>
  <x:c r="AF36" i="7"/>
  <x:c r="AG36" i="7"/>
  <x:c r="AH36" i="7"/>
  <x:c r="AI36" i="7"/>
  <x:c r="AJ36" i="7"/>
  <x:c r="AK36" i="7"/>
  <x:c r="AL36" i="7"/>
  <x:c r="C37" i="7"/>
  <x:c r="D37" i="7"/>
  <x:c r="E37" i="7"/>
  <x:c r="F37" i="7"/>
  <x:c r="G37" i="7"/>
  <x:c r="H37" i="7"/>
  <x:c r="I37" i="7"/>
  <x:c r="J37" i="7"/>
  <x:c r="K37" i="7"/>
  <x:c r="L37" i="7"/>
  <x:c r="M37" i="7"/>
  <x:c r="N37" i="7"/>
  <x:c r="O37" i="7"/>
  <x:c r="P37" i="7"/>
  <x:c r="Q37" i="7"/>
  <x:c r="R37" i="7"/>
  <x:c r="S37" i="7"/>
  <x:c r="T37" i="7"/>
  <x:c r="U37" i="7"/>
  <x:c r="V37" i="7"/>
  <x:c r="W37" i="7"/>
  <x:c r="X37" i="7"/>
  <x:c r="Y37" i="7"/>
  <x:c r="Z37" i="7"/>
  <x:c r="AA37" i="7"/>
  <x:c r="AB37" i="7"/>
  <x:c r="AC37" i="7"/>
  <x:c r="AD37" i="7"/>
  <x:c r="AE37" i="7"/>
  <x:c r="AF37" i="7"/>
  <x:c r="AG37" i="7"/>
  <x:c r="AH37" i="7"/>
  <x:c r="AI37" i="7"/>
  <x:c r="AJ37" i="7"/>
  <x:c r="AK37" i="7"/>
  <x:c r="AL37" i="7"/>
  <x:c r="C38" i="7"/>
  <x:c r="D38" i="7"/>
  <x:c r="E38" i="7"/>
  <x:c r="F38" i="7"/>
  <x:c r="G38" i="7"/>
  <x:c r="H38" i="7"/>
  <x:c r="I38" i="7"/>
  <x:c r="J38" i="7"/>
  <x:c r="K38" i="7"/>
  <x:c r="L38" i="7"/>
  <x:c r="M38" i="7"/>
  <x:c r="N38" i="7"/>
  <x:c r="O38" i="7"/>
  <x:c r="P38" i="7"/>
  <x:c r="Q38" i="7"/>
  <x:c r="R38" i="7"/>
  <x:c r="S38" i="7"/>
  <x:c r="T38" i="7"/>
  <x:c r="U38" i="7"/>
  <x:c r="V38" i="7"/>
  <x:c r="W38" i="7"/>
  <x:c r="X38" i="7"/>
  <x:c r="Y38" i="7"/>
  <x:c r="Z38" i="7"/>
  <x:c r="AA38" i="7"/>
  <x:c r="AB38" i="7"/>
  <x:c r="AC38" i="7"/>
  <x:c r="AD38" i="7"/>
  <x:c r="AE38" i="7"/>
  <x:c r="AF38" i="7"/>
  <x:c r="AG38" i="7"/>
  <x:c r="AH38" i="7"/>
  <x:c r="AI38" i="7"/>
  <x:c r="AJ38" i="7"/>
  <x:c r="AK38" i="7"/>
  <x:c r="AL38" i="7"/>
  <x:c r="C39" i="7"/>
  <x:c r="D39" i="7"/>
  <x:c r="E39" i="7"/>
  <x:c r="F39" i="7"/>
  <x:c r="G39" i="7"/>
  <x:c r="H39" i="7"/>
  <x:c r="I39" i="7"/>
  <x:c r="J39" i="7"/>
  <x:c r="K39" i="7"/>
  <x:c r="L39" i="7"/>
  <x:c r="M39" i="7"/>
  <x:c r="N39" i="7"/>
  <x:c r="O39" i="7"/>
  <x:c r="P39" i="7"/>
  <x:c r="Q39" i="7"/>
  <x:c r="R39" i="7"/>
  <x:c r="S39" i="7"/>
  <x:c r="T39" i="7"/>
  <x:c r="U39" i="7"/>
  <x:c r="V39" i="7"/>
  <x:c r="W39" i="7"/>
  <x:c r="X39" i="7"/>
  <x:c r="Y39" i="7"/>
  <x:c r="Z39" i="7"/>
  <x:c r="AA39" i="7"/>
  <x:c r="AB39" i="7"/>
  <x:c r="AC39" i="7"/>
  <x:c r="AD39" i="7"/>
  <x:c r="AE39" i="7"/>
  <x:c r="AF39" i="7"/>
  <x:c r="AG39" i="7"/>
  <x:c r="AH39" i="7"/>
  <x:c r="AI39" i="7"/>
  <x:c r="AJ39" i="7"/>
  <x:c r="AK39" i="7"/>
  <x:c r="AL39" i="7"/>
  <x:c r="C40" i="7"/>
  <x:c r="D40" i="7"/>
  <x:c r="E40" i="7"/>
  <x:c r="F40" i="7"/>
  <x:c r="G40" i="7"/>
  <x:c r="H40" i="7"/>
  <x:c r="I40" i="7"/>
  <x:c r="J40" i="7"/>
  <x:c r="K40" i="7"/>
  <x:c r="L40" i="7"/>
  <x:c r="M40" i="7"/>
  <x:c r="N40" i="7"/>
  <x:c r="O40" i="7"/>
  <x:c r="P40" i="7"/>
  <x:c r="Q40" i="7"/>
  <x:c r="R40" i="7"/>
  <x:c r="S40" i="7"/>
  <x:c r="T40" i="7"/>
  <x:c r="U40" i="7"/>
  <x:c r="V40" i="7"/>
  <x:c r="W40" i="7"/>
  <x:c r="X40" i="7"/>
  <x:c r="Y40" i="7"/>
  <x:c r="Z40" i="7"/>
  <x:c r="AA40" i="7"/>
  <x:c r="AB40" i="7"/>
  <x:c r="AC40" i="7"/>
  <x:c r="AD40" i="7"/>
  <x:c r="AE40" i="7"/>
  <x:c r="AF40" i="7"/>
  <x:c r="AG40" i="7"/>
  <x:c r="AH40" i="7"/>
  <x:c r="AI40" i="7"/>
  <x:c r="AJ40" i="7"/>
  <x:c r="AK40" i="7"/>
  <x:c r="AL40" i="7"/>
  <x:c r="C42" i="7"/>
  <x:c r="D42" i="7"/>
  <x:c r="E42" i="7"/>
  <x:c r="F42" i="7"/>
  <x:c r="G42" i="7"/>
  <x:c r="H42" i="7"/>
  <x:c r="I42" i="7"/>
  <x:c r="J42" i="7"/>
  <x:c r="K42" i="7"/>
  <x:c r="L42" i="7"/>
  <x:c r="M42" i="7"/>
  <x:c r="N42" i="7"/>
  <x:c r="O42" i="7"/>
  <x:c r="P42" i="7"/>
  <x:c r="Q42" i="7"/>
  <x:c r="R42" i="7"/>
  <x:c r="S42" i="7"/>
  <x:c r="T42" i="7"/>
  <x:c r="U42" i="7"/>
  <x:c r="V42" i="7"/>
  <x:c r="W42" i="7"/>
  <x:c r="X42" i="7"/>
  <x:c r="Y42" i="7"/>
  <x:c r="Z42" i="7"/>
  <x:c r="AA42" i="7"/>
  <x:c r="AB42" i="7"/>
  <x:c r="AC42" i="7"/>
  <x:c r="AD42" i="7"/>
  <x:c r="AE42" i="7"/>
  <x:c r="AF42" i="7"/>
  <x:c r="AG42" i="7"/>
  <x:c r="AH42" i="7"/>
  <x:c r="AI42" i="7"/>
  <x:c r="AJ42" i="7"/>
  <x:c r="AK42" i="7"/>
  <x:c r="AL42" i="7"/>
  <x:c r="C45" i="7"/>
  <x:c r="D45" i="7"/>
  <x:c r="E45" i="7"/>
  <x:c r="F45" i="7"/>
  <x:c r="G45" i="7"/>
  <x:c r="H45" i="7"/>
  <x:c r="I45" i="7"/>
  <x:c r="J45" i="7"/>
  <x:c r="K45" i="7"/>
  <x:c r="L45" i="7"/>
  <x:c r="M45" i="7"/>
  <x:c r="N45" i="7"/>
  <x:c r="O45" i="7"/>
  <x:c r="P45" i="7"/>
  <x:c r="Q45" i="7"/>
  <x:c r="R45" i="7"/>
  <x:c r="S45" i="7"/>
  <x:c r="T45" i="7"/>
  <x:c r="U45" i="7"/>
  <x:c r="V45" i="7"/>
  <x:c r="W45" i="7"/>
  <x:c r="X45" i="7"/>
  <x:c r="Y45" i="7"/>
  <x:c r="Z45" i="7"/>
  <x:c r="AA45" i="7"/>
  <x:c r="AB45" i="7"/>
  <x:c r="AC45" i="7"/>
  <x:c r="AD45" i="7"/>
  <x:c r="AE45" i="7"/>
  <x:c r="AF45" i="7"/>
  <x:c r="AG45" i="7"/>
  <x:c r="AH45" i="7"/>
  <x:c r="AI45" i="7"/>
  <x:c r="AJ45" i="7"/>
  <x:c r="AK45" i="7"/>
  <x:c r="AL45" i="7"/>
  <x:c r="C46" i="7"/>
  <x:c r="D46" i="7"/>
  <x:c r="E46" i="7"/>
  <x:c r="F46" i="7"/>
  <x:c r="G46" i="7"/>
  <x:c r="H46" i="7"/>
  <x:c r="I46" i="7"/>
  <x:c r="J46" i="7"/>
  <x:c r="K46" i="7"/>
  <x:c r="L46" i="7"/>
  <x:c r="M46" i="7"/>
  <x:c r="N46" i="7"/>
  <x:c r="O46" i="7"/>
  <x:c r="P46" i="7"/>
  <x:c r="Q46" i="7"/>
  <x:c r="R46" i="7"/>
  <x:c r="S46" i="7"/>
  <x:c r="T46" i="7"/>
  <x:c r="U46" i="7"/>
  <x:c r="V46" i="7"/>
  <x:c r="W46" i="7"/>
  <x:c r="X46" i="7"/>
  <x:c r="Y46" i="7"/>
  <x:c r="Z46" i="7"/>
  <x:c r="AA46" i="7"/>
  <x:c r="AB46" i="7"/>
  <x:c r="AC46" i="7"/>
  <x:c r="AD46" i="7"/>
  <x:c r="AE46" i="7"/>
  <x:c r="AF46" i="7"/>
  <x:c r="AG46" i="7"/>
  <x:c r="AH46" i="7"/>
  <x:c r="AI46" i="7"/>
  <x:c r="AJ46" i="7"/>
  <x:c r="AK46" i="7"/>
  <x:c r="AL46" i="7"/>
  <x:c r="C47" i="7"/>
  <x:c r="D47" i="7"/>
  <x:c r="E47" i="7"/>
  <x:c r="F47" i="7"/>
  <x:c r="G47" i="7"/>
  <x:c r="H47" i="7"/>
  <x:c r="I47" i="7"/>
  <x:c r="J47" i="7"/>
  <x:c r="K47" i="7"/>
  <x:c r="L47" i="7"/>
  <x:c r="M47" i="7"/>
  <x:c r="N47" i="7"/>
  <x:c r="O47" i="7"/>
  <x:c r="P47" i="7"/>
  <x:c r="Q47" i="7"/>
  <x:c r="R47" i="7"/>
  <x:c r="S47" i="7"/>
  <x:c r="T47" i="7"/>
  <x:c r="U47" i="7"/>
  <x:c r="V47" i="7"/>
  <x:c r="W47" i="7"/>
  <x:c r="X47" i="7"/>
  <x:c r="Y47" i="7"/>
  <x:c r="Z47" i="7"/>
  <x:c r="AA47" i="7"/>
  <x:c r="AB47" i="7"/>
  <x:c r="AC47" i="7"/>
  <x:c r="AD47" i="7"/>
  <x:c r="AE47" i="7"/>
  <x:c r="AF47" i="7"/>
  <x:c r="AG47" i="7"/>
  <x:c r="AH47" i="7"/>
  <x:c r="AI47" i="7"/>
  <x:c r="AJ47" i="7"/>
  <x:c r="AK47" i="7"/>
  <x:c r="AL47" i="7"/>
  <x:c r="C48" i="7"/>
  <x:c r="D48" i="7"/>
  <x:c r="E48" i="7"/>
  <x:c r="F48" i="7"/>
  <x:c r="G48" i="7"/>
  <x:c r="H48" i="7"/>
  <x:c r="I48" i="7"/>
  <x:c r="J48" i="7"/>
  <x:c r="K48" i="7"/>
  <x:c r="L48" i="7"/>
  <x:c r="M48" i="7"/>
  <x:c r="N48" i="7"/>
  <x:c r="O48" i="7"/>
  <x:c r="P48" i="7"/>
  <x:c r="Q48" i="7"/>
  <x:c r="R48" i="7"/>
  <x:c r="S48" i="7"/>
  <x:c r="T48" i="7"/>
  <x:c r="U48" i="7"/>
  <x:c r="V48" i="7"/>
  <x:c r="W48" i="7"/>
  <x:c r="X48" i="7"/>
  <x:c r="Y48" i="7"/>
  <x:c r="Z48" i="7"/>
  <x:c r="AA48" i="7"/>
  <x:c r="AB48" i="7"/>
  <x:c r="AC48" i="7"/>
  <x:c r="AD48" i="7"/>
  <x:c r="AE48" i="7"/>
  <x:c r="AF48" i="7"/>
  <x:c r="AG48" i="7"/>
  <x:c r="AH48" i="7"/>
  <x:c r="AI48" i="7"/>
  <x:c r="AJ48" i="7"/>
  <x:c r="AK48" i="7"/>
  <x:c r="AL48" i="7"/>
  <x:c r="C49" i="7"/>
  <x:c r="D49" i="7"/>
  <x:c r="E49" i="7"/>
  <x:c r="F49" i="7"/>
  <x:c r="G49" i="7"/>
  <x:c r="H49" i="7"/>
  <x:c r="I49" i="7"/>
  <x:c r="J49" i="7"/>
  <x:c r="K49" i="7"/>
  <x:c r="L49" i="7"/>
  <x:c r="M49" i="7"/>
  <x:c r="N49" i="7"/>
  <x:c r="O49" i="7"/>
  <x:c r="P49" i="7"/>
  <x:c r="Q49" i="7"/>
  <x:c r="R49" i="7"/>
  <x:c r="S49" i="7"/>
  <x:c r="T49" i="7"/>
  <x:c r="U49" i="7"/>
  <x:c r="V49" i="7"/>
  <x:c r="W49" i="7"/>
  <x:c r="X49" i="7"/>
  <x:c r="Y49" i="7"/>
  <x:c r="Z49" i="7"/>
  <x:c r="AA49" i="7"/>
  <x:c r="AB49" i="7"/>
  <x:c r="AC49" i="7"/>
  <x:c r="AD49" i="7"/>
  <x:c r="AE49" i="7"/>
  <x:c r="AF49" i="7"/>
  <x:c r="AG49" i="7"/>
  <x:c r="AH49" i="7"/>
  <x:c r="AI49" i="7"/>
  <x:c r="AJ49" i="7"/>
  <x:c r="AK49" i="7"/>
  <x:c r="AL49" i="7"/>
  <x:c r="C50" i="7"/>
  <x:c r="D50" i="7"/>
  <x:c r="E50" i="7"/>
  <x:c r="F50" i="7"/>
  <x:c r="G50" i="7"/>
  <x:c r="H50" i="7"/>
  <x:c r="I50" i="7"/>
  <x:c r="J50" i="7"/>
  <x:c r="K50" i="7"/>
  <x:c r="L50" i="7"/>
  <x:c r="M50" i="7"/>
  <x:c r="N50" i="7"/>
  <x:c r="O50" i="7"/>
  <x:c r="P50" i="7"/>
  <x:c r="Q50" i="7"/>
  <x:c r="R50" i="7"/>
  <x:c r="S50" i="7"/>
  <x:c r="T50" i="7"/>
  <x:c r="U50" i="7"/>
  <x:c r="V50" i="7"/>
  <x:c r="W50" i="7"/>
  <x:c r="X50" i="7"/>
  <x:c r="Y50" i="7"/>
  <x:c r="Z50" i="7"/>
  <x:c r="AA50" i="7"/>
  <x:c r="AB50" i="7"/>
  <x:c r="AC50" i="7"/>
  <x:c r="AD50" i="7"/>
  <x:c r="AE50" i="7"/>
  <x:c r="AF50" i="7"/>
  <x:c r="AG50" i="7"/>
  <x:c r="AH50" i="7"/>
  <x:c r="AI50" i="7"/>
  <x:c r="AJ50" i="7"/>
  <x:c r="AK50" i="7"/>
  <x:c r="AL50" i="7"/>
  <x:c r="C51" i="7"/>
  <x:c r="D51" i="7"/>
  <x:c r="E51" i="7"/>
  <x:c r="F51" i="7"/>
  <x:c r="G51" i="7"/>
  <x:c r="H51" i="7"/>
  <x:c r="I51" i="7"/>
  <x:c r="J51" i="7"/>
  <x:c r="K51" i="7"/>
  <x:c r="L51" i="7"/>
  <x:c r="M51" i="7"/>
  <x:c r="N51" i="7"/>
  <x:c r="O51" i="7"/>
  <x:c r="P51" i="7"/>
  <x:c r="Q51" i="7"/>
  <x:c r="R51" i="7"/>
  <x:c r="S51" i="7"/>
  <x:c r="T51" i="7"/>
  <x:c r="U51" i="7"/>
  <x:c r="V51" i="7"/>
  <x:c r="W51" i="7"/>
  <x:c r="X51" i="7"/>
  <x:c r="Y51" i="7"/>
  <x:c r="Z51" i="7"/>
  <x:c r="AA51" i="7"/>
  <x:c r="AB51" i="7"/>
  <x:c r="AC51" i="7"/>
  <x:c r="AD51" i="7"/>
  <x:c r="AE51" i="7"/>
  <x:c r="AF51" i="7"/>
  <x:c r="AG51" i="7"/>
  <x:c r="AH51" i="7"/>
  <x:c r="AI51" i="7"/>
  <x:c r="AJ51" i="7"/>
  <x:c r="AK51" i="7"/>
  <x:c r="AL51" i="7"/>
  <x:c r="C52" i="7"/>
  <x:c r="D52" i="7"/>
  <x:c r="E52" i="7"/>
  <x:c r="F52" i="7"/>
  <x:c r="G52" i="7"/>
  <x:c r="H52" i="7"/>
  <x:c r="I52" i="7"/>
  <x:c r="J52" i="7"/>
  <x:c r="K52" i="7"/>
  <x:c r="L52" i="7"/>
  <x:c r="M52" i="7"/>
  <x:c r="N52" i="7"/>
  <x:c r="O52" i="7"/>
  <x:c r="P52" i="7"/>
  <x:c r="Q52" i="7"/>
  <x:c r="R52" i="7"/>
  <x:c r="S52" i="7"/>
  <x:c r="T52" i="7"/>
  <x:c r="U52" i="7"/>
  <x:c r="V52" i="7"/>
  <x:c r="W52" i="7"/>
  <x:c r="X52" i="7"/>
  <x:c r="Y52" i="7"/>
  <x:c r="Z52" i="7"/>
  <x:c r="AA52" i="7"/>
  <x:c r="AB52" i="7"/>
  <x:c r="AC52" i="7"/>
  <x:c r="AD52" i="7"/>
  <x:c r="AE52" i="7"/>
  <x:c r="AF52" i="7"/>
  <x:c r="AG52" i="7"/>
  <x:c r="AH52" i="7"/>
  <x:c r="AI52" i="7"/>
  <x:c r="AJ52" i="7"/>
  <x:c r="AK52" i="7"/>
  <x:c r="AL52" i="7"/>
  <x:c r="C53" i="7"/>
  <x:c r="D53" i="7"/>
  <x:c r="E53" i="7"/>
  <x:c r="F53" i="7"/>
  <x:c r="G53" i="7"/>
  <x:c r="H53" i="7"/>
  <x:c r="I53" i="7"/>
  <x:c r="J53" i="7"/>
  <x:c r="K53" i="7"/>
  <x:c r="L53" i="7"/>
  <x:c r="M53" i="7"/>
  <x:c r="N53" i="7"/>
  <x:c r="O53" i="7"/>
  <x:c r="P53" i="7"/>
  <x:c r="Q53" i="7"/>
  <x:c r="R53" i="7"/>
  <x:c r="S53" i="7"/>
  <x:c r="T53" i="7"/>
  <x:c r="U53" i="7"/>
  <x:c r="V53" i="7"/>
  <x:c r="W53" i="7"/>
  <x:c r="X53" i="7"/>
  <x:c r="Y53" i="7"/>
  <x:c r="Z53" i="7"/>
  <x:c r="AA53" i="7"/>
  <x:c r="AB53" i="7"/>
  <x:c r="AC53" i="7"/>
  <x:c r="AD53" i="7"/>
  <x:c r="AE53" i="7"/>
  <x:c r="AF53" i="7"/>
  <x:c r="AG53" i="7"/>
  <x:c r="AH53" i="7"/>
  <x:c r="AI53" i="7"/>
  <x:c r="AJ53" i="7"/>
  <x:c r="AK53" i="7"/>
  <x:c r="AL53" i="7"/>
  <x:c r="C55" i="7"/>
  <x:c r="D55" i="7"/>
  <x:c r="E55" i="7"/>
  <x:c r="F55" i="7"/>
  <x:c r="G55" i="7"/>
  <x:c r="H55" i="7"/>
  <x:c r="I55" i="7"/>
  <x:c r="J55" i="7"/>
  <x:c r="K55" i="7"/>
  <x:c r="L55" i="7"/>
  <x:c r="M55" i="7"/>
  <x:c r="N55" i="7"/>
  <x:c r="O55" i="7"/>
  <x:c r="P55" i="7"/>
  <x:c r="Q55" i="7"/>
  <x:c r="R55" i="7"/>
  <x:c r="S55" i="7"/>
  <x:c r="T55" i="7"/>
  <x:c r="U55" i="7"/>
  <x:c r="V55" i="7"/>
  <x:c r="W55" i="7"/>
  <x:c r="X55" i="7"/>
  <x:c r="Y55" i="7"/>
  <x:c r="Z55" i="7"/>
  <x:c r="AA55" i="7"/>
  <x:c r="AB55" i="7"/>
  <x:c r="AC55" i="7"/>
  <x:c r="AD55" i="7"/>
  <x:c r="AE55" i="7"/>
  <x:c r="AF55" i="7"/>
  <x:c r="AG55" i="7"/>
  <x:c r="AH55" i="7"/>
  <x:c r="AI55" i="7"/>
  <x:c r="AJ55" i="7"/>
  <x:c r="AK55" i="7"/>
  <x:c r="AL55" i="7"/>
  <x:c r="C6" i="8"/>
  <x:c r="D6" i="8"/>
  <x:c r="E6" i="8"/>
  <x:c r="C7" i="8"/>
  <x:c r="D7" i="8"/>
  <x:c r="E7" i="8"/>
  <x:c r="C8" i="8"/>
  <x:c r="D8" i="8"/>
  <x:c r="E8" i="8"/>
  <x:c r="C9" i="8"/>
  <x:c r="D9" i="8"/>
  <x:c r="E9" i="8"/>
  <x:c r="C10" i="8"/>
  <x:c r="D10" i="8"/>
  <x:c r="E10" i="8"/>
  <x:c r="C11" i="8"/>
  <x:c r="D11" i="8"/>
  <x:c r="E11" i="8"/>
  <x:c r="C12" i="8"/>
  <x:c r="D12" i="8"/>
  <x:c r="E12" i="8"/>
  <x:c r="C13" i="8"/>
  <x:c r="D13" i="8"/>
  <x:c r="E13" i="8"/>
  <x:c r="C14" i="8"/>
  <x:c r="D14" i="8"/>
  <x:c r="E14" i="8"/>
  <x:c r="C16" i="8"/>
  <x:c r="D16" i="8"/>
  <x:c r="E16" i="8"/>
  <x:c r="C17" i="8"/>
  <x:c r="D17" i="8"/>
  <x:c r="E17" i="8"/>
  <x:c r="C18" i="8"/>
  <x:c r="D18" i="8"/>
  <x:c r="E18" i="8"/>
  <x:c r="C19" i="8"/>
  <x:c r="D19" i="8"/>
  <x:c r="E19" i="8"/>
  <x:c r="C20" i="8"/>
  <x:c r="D20" i="8"/>
  <x:c r="E20" i="8"/>
  <x:c r="C21" i="8"/>
  <x:c r="D21" i="8"/>
  <x:c r="E21" i="8"/>
  <x:c r="C22" i="8"/>
  <x:c r="D22" i="8"/>
  <x:c r="E22" i="8"/>
  <x:c r="C23" i="8"/>
  <x:c r="D23" i="8"/>
  <x:c r="E23" i="8"/>
  <x:c r="C24" i="8"/>
  <x:c r="D24" i="8"/>
  <x:c r="E24" i="8"/>
  <x:c r="C25" i="8"/>
  <x:c r="D25" i="8"/>
  <x:c r="E25" i="8"/>
  <x:c r="C26" i="8"/>
  <x:c r="D26" i="8"/>
  <x:c r="E26" i="8"/>
  <x:c r="C27" i="8"/>
  <x:c r="D27" i="8"/>
  <x:c r="E27" i="8"/>
  <x:c r="C28" i="8"/>
  <x:c r="D28" i="8"/>
  <x:c r="E28" i="8"/>
  <x:c r="C29" i="8"/>
  <x:c r="D29" i="8"/>
  <x:c r="E29" i="8"/>
  <x:c r="C30" i="8"/>
  <x:c r="D30" i="8"/>
  <x:c r="E30" i="8"/>
  <x:c r="C34" i="8"/>
  <x:c r="D34" i="8"/>
  <x:c r="E34" i="8"/>
  <x:c r="C35" i="8"/>
  <x:c r="D35" i="8"/>
  <x:c r="E35" i="8"/>
  <x:c r="C36" i="8"/>
  <x:c r="D36" i="8"/>
  <x:c r="E36" i="8"/>
  <x:c r="C37" i="8"/>
  <x:c r="D37" i="8"/>
  <x:c r="E37" i="8"/>
  <x:c r="C38" i="8"/>
  <x:c r="D38" i="8"/>
  <x:c r="E38" i="8"/>
  <x:c r="C39" i="8"/>
  <x:c r="D39" i="8"/>
  <x:c r="E39" i="8"/>
  <x:c r="C40" i="8"/>
  <x:c r="D40" i="8"/>
  <x:c r="E40" i="8"/>
  <x:c r="C41" i="8"/>
  <x:c r="D41" i="8"/>
  <x:c r="E41" i="8"/>
  <x:c r="C42" i="8"/>
  <x:c r="D42" i="8"/>
  <x:c r="E42" i="8"/>
  <x:c r="C44" i="8"/>
  <x:c r="D44" i="8"/>
  <x:c r="E44" i="8"/>
  <x:c r="C46" i="8"/>
  <x:c r="D46" i="8"/>
  <x:c r="E46" i="8"/>
  <x:c r="C50" i="8"/>
  <x:c r="D50" i="8"/>
  <x:c r="E50" i="8"/>
  <x:c r="C51" i="8"/>
  <x:c r="D51" i="8"/>
  <x:c r="E51" i="8"/>
  <x:c r="C52" i="8"/>
  <x:c r="D52" i="8"/>
  <x:c r="E52" i="8"/>
  <x:c r="C6" i="9"/>
  <x:c r="D6" i="9"/>
  <x:c r="E6" i="9"/>
  <x:c r="C7" i="9"/>
  <x:c r="D7" i="9"/>
  <x:c r="E7" i="9"/>
  <x:c r="C8" i="9"/>
  <x:c r="D8" i="9"/>
  <x:c r="E8" i="9"/>
  <x:c r="C11" i="9"/>
  <x:c r="D11" i="9"/>
  <x:c r="E11" i="9"/>
  <x:c r="C12" i="9"/>
  <x:c r="D12" i="9"/>
  <x:c r="E12" i="9"/>
  <x:c r="C13" i="9"/>
  <x:c r="D13" i="9"/>
  <x:c r="E13" i="9"/>
  <x:c r="C14" i="9"/>
  <x:c r="D14" i="9"/>
  <x:c r="E14" i="9"/>
  <x:c r="C15" i="9"/>
  <x:c r="D15" i="9"/>
  <x:c r="E15" i="9"/>
  <x:c r="C17" i="9"/>
  <x:c r="D17" i="9"/>
  <x:c r="E17" i="9"/>
  <x:c r="C18" i="9"/>
  <x:c r="D18" i="9"/>
  <x:c r="E18" i="9"/>
  <x:c r="C19" i="9"/>
  <x:c r="D19" i="9"/>
  <x:c r="E19" i="9"/>
  <x:c r="C20" i="9"/>
  <x:c r="D20" i="9"/>
  <x:c r="E20" i="9"/>
  <x:c r="C21" i="9"/>
  <x:c r="D21" i="9"/>
  <x:c r="E21" i="9"/>
  <x:c r="C22" i="9"/>
  <x:c r="D22" i="9"/>
  <x:c r="E22" i="9"/>
  <x:c r="C23" i="9"/>
  <x:c r="D23" i="9"/>
  <x:c r="E23" i="9"/>
  <x:c r="C24" i="9"/>
  <x:c r="D24" i="9"/>
  <x:c r="E24" i="9"/>
  <x:c r="C25" i="9"/>
  <x:c r="D25" i="9"/>
  <x:c r="E25" i="9"/>
  <x:c r="C26" i="9"/>
  <x:c r="D26" i="9"/>
  <x:c r="E26" i="9"/>
  <x:c r="C29" i="9"/>
  <x:c r="D29" i="9"/>
  <x:c r="E29" i="9"/>
  <x:c r="C30" i="9"/>
  <x:c r="D30" i="9"/>
  <x:c r="E30" i="9"/>
  <x:c r="C31" i="9"/>
  <x:c r="D31" i="9"/>
  <x:c r="E31" i="9"/>
  <x:c r="C32" i="9"/>
  <x:c r="D32" i="9"/>
  <x:c r="E32" i="9"/>
  <x:c r="C33" i="9"/>
  <x:c r="D33" i="9"/>
  <x:c r="E33" i="9"/>
  <x:c r="C34" i="9"/>
  <x:c r="D34" i="9"/>
  <x:c r="E34" i="9"/>
  <x:c r="C35" i="9"/>
  <x:c r="D35" i="9"/>
  <x:c r="E35" i="9"/>
  <x:c r="C36" i="9"/>
  <x:c r="D36" i="9"/>
  <x:c r="E36" i="9"/>
  <x:c r="C37" i="9"/>
  <x:c r="D37" i="9"/>
  <x:c r="E37" i="9"/>
  <x:c r="C38" i="9"/>
  <x:c r="D38" i="9"/>
  <x:c r="E38" i="9"/>
  <x:c r="C39" i="9"/>
  <x:c r="D39" i="9"/>
  <x:c r="E39" i="9"/>
  <x:c r="C41" i="9"/>
  <x:c r="D41" i="9"/>
  <x:c r="E41" i="9"/>
  <x:c r="C44" i="9"/>
  <x:c r="D44" i="9"/>
  <x:c r="E44" i="9"/>
  <x:c r="C45" i="9"/>
  <x:c r="D45" i="9"/>
  <x:c r="E45" i="9"/>
  <x:c r="C46" i="9"/>
  <x:c r="D46" i="9"/>
  <x:c r="E46" i="9"/>
  <x:c r="C47" i="9"/>
  <x:c r="D47" i="9"/>
  <x:c r="E47" i="9"/>
  <x:c r="C48" i="9"/>
  <x:c r="D48" i="9"/>
  <x:c r="E48" i="9"/>
  <x:c r="C49" i="9"/>
  <x:c r="D49" i="9"/>
  <x:c r="E49" i="9"/>
  <x:c r="C50" i="9"/>
  <x:c r="D50" i="9"/>
  <x:c r="E50" i="9"/>
  <x:c r="C51" i="9"/>
  <x:c r="D51" i="9"/>
  <x:c r="E51" i="9"/>
  <x:c r="C52" i="9"/>
  <x:c r="D52" i="9"/>
  <x:c r="E52" i="9"/>
  <x:c r="C54" i="9"/>
  <x:c r="D54" i="9"/>
  <x:c r="E54" i="9"/>
  <x:c r="C33" i="11"/>
  <x:c r="C34" i="11"/>
  <x:c r="C35" i="11"/>
  <x:c r="C36" i="11"/>
  <x:c r="C37" i="11"/>
  <x:c r="C38" i="11"/>
  <x:c r="C39" i="11"/>
  <x:c r="C40" i="11"/>
  <x:c r="C41" i="11"/>
  <x:c r="C42" i="11"/>
  <x:c r="C43" i="11"/>
  <x:c r="C44" i="11"/>
  <x:c r="C45" i="11"/>
  <x:c r="C46" i="11"/>
  <x:c r="C47" i="11"/>
  <x:c r="C48" i="11"/>
  <x:c r="C49" i="11"/>
  <x:c r="C50" i="11"/>
  <x:c r="C51" i="11"/>
  <x:c r="C52" i="11"/>
  <x:c r="C53" i="11"/>
  <x:c r="C54" i="11"/>
  <x:c r="C55" i="11"/>
  <x:c r="C56" i="11"/>
  <x:c r="C57" i="11"/>
  <x:c r="C58" i="11"/>
  <x:c r="C59" i="11"/>
  <x:c r="E5" i="12"/>
  <x:c r="F5" i="12"/>
  <x:c r="G5" i="12"/>
  <x:c r="E6" i="12"/>
  <x:c r="F6" i="12"/>
  <x:c r="G6" i="12"/>
  <x:c r="E7" i="12"/>
  <x:c r="F7" i="12"/>
  <x:c r="G7" i="12"/>
  <x:c r="E8" i="12"/>
  <x:c r="F8" i="12"/>
  <x:c r="G8" i="12"/>
  <x:c r="E9" i="12"/>
  <x:c r="F9" i="12"/>
  <x:c r="G9" i="12"/>
  <x:c r="E10" i="12"/>
  <x:c r="F10" i="12"/>
  <x:c r="G10" i="12"/>
  <x:c r="E11" i="12"/>
  <x:c r="F11" i="12"/>
  <x:c r="G11" i="12"/>
  <x:c r="E12" i="12"/>
  <x:c r="F12" i="12"/>
  <x:c r="G12" i="12"/>
  <x:c r="E13" i="12"/>
  <x:c r="F13" i="12"/>
  <x:c r="G13" i="12"/>
  <x:c r="E14" i="12"/>
  <x:c r="F14" i="12"/>
  <x:c r="G14" i="12"/>
  <x:c r="E15" i="12"/>
  <x:c r="F15" i="12"/>
  <x:c r="G15" i="12"/>
  <x:c r="E16" i="12"/>
  <x:c r="F16" i="12"/>
  <x:c r="G16" i="12"/>
  <x:c r="E17" i="12"/>
  <x:c r="F17" i="12"/>
  <x:c r="G17" i="12"/>
  <x:c r="E18" i="12"/>
  <x:c r="F18" i="12"/>
  <x:c r="G18" i="12"/>
  <x:c r="E19" i="12"/>
  <x:c r="F19" i="12"/>
  <x:c r="G19" i="12"/>
  <x:c r="E20" i="12"/>
  <x:c r="F20" i="12"/>
  <x:c r="G20" i="12"/>
  <x:c r="E21" i="12"/>
  <x:c r="F21" i="12"/>
  <x:c r="G21" i="12"/>
  <x:c r="E22" i="12"/>
  <x:c r="F22" i="12"/>
  <x:c r="G22" i="12"/>
  <x:c r="E23" i="12"/>
  <x:c r="F23" i="12"/>
  <x:c r="G23" i="12"/>
  <x:c r="E24" i="12"/>
  <x:c r="F24" i="12"/>
  <x:c r="G24" i="12"/>
  <x:c r="E25" i="12"/>
  <x:c r="F25" i="12"/>
  <x:c r="G25" i="12"/>
  <x:c r="E26" i="12"/>
  <x:c r="F26" i="12"/>
  <x:c r="G26" i="12"/>
  <x:c r="E27" i="12"/>
  <x:c r="F27" i="12"/>
  <x:c r="G27" i="12"/>
  <x:c r="E28" i="12"/>
  <x:c r="F28" i="12"/>
  <x:c r="G28" i="12"/>
  <x:c r="E29" i="12"/>
  <x:c r="F29" i="12"/>
  <x:c r="G29" i="12"/>
  <x:c r="E30" i="12"/>
  <x:c r="F30" i="12"/>
  <x:c r="G30" i="12"/>
  <x:c r="E31" i="12"/>
  <x:c r="F31" i="12"/>
  <x:c r="G31" i="12"/>
  <x:c r="E32" i="12"/>
  <x:c r="F32" i="12"/>
  <x:c r="G32" i="12"/>
  <x:c r="E33" i="12"/>
  <x:c r="F33" i="12"/>
  <x:c r="G33" i="12"/>
  <x:c r="E34" i="12"/>
  <x:c r="F34" i="12"/>
  <x:c r="G34" i="12"/>
  <x:c r="E35" i="12"/>
  <x:c r="F35" i="12"/>
  <x:c r="G35" i="12"/>
  <x:c r="E36" i="12"/>
  <x:c r="F36" i="12"/>
  <x:c r="G36" i="12"/>
  <x:c r="E37" i="12"/>
  <x:c r="F37" i="12"/>
  <x:c r="G37" i="12"/>
  <x:c r="E38" i="12"/>
  <x:c r="F38" i="12"/>
  <x:c r="G38" i="12"/>
  <x:c r="E39" i="12"/>
  <x:c r="F39" i="12"/>
  <x:c r="G39" i="12"/>
  <x:c r="E40" i="12"/>
  <x:c r="F40" i="12"/>
  <x:c r="G40" i="12"/>
  <x:c r="E41" i="12"/>
  <x:c r="F41" i="12"/>
  <x:c r="G41" i="12"/>
  <x:c r="E42" i="12"/>
  <x:c r="F42" i="12"/>
  <x:c r="G42" i="12"/>
  <x:c r="E43" i="12"/>
  <x:c r="F43" i="12"/>
  <x:c r="G43" i="12"/>
  <x:c r="E44" i="12"/>
  <x:c r="F44" i="12"/>
  <x:c r="G44" i="12"/>
  <x:c r="E45" i="12"/>
  <x:c r="F45" i="12"/>
  <x:c r="G45" i="12"/>
  <x:c r="E46" i="12"/>
  <x:c r="F46" i="12"/>
  <x:c r="G46" i="12"/>
  <x:c r="E47" i="12"/>
  <x:c r="F47" i="12"/>
  <x:c r="G47" i="12"/>
  <x:c r="E48" i="12"/>
  <x:c r="F48" i="12"/>
  <x:c r="G48" i="12"/>
  <x:c r="E49" i="12"/>
  <x:c r="F49" i="12"/>
  <x:c r="G49" i="12"/>
  <x:c r="E50" i="12"/>
  <x:c r="F50" i="12"/>
  <x:c r="G50" i="12"/>
  <x:c r="E51" i="12"/>
  <x:c r="F51" i="12"/>
  <x:c r="G51" i="12"/>
  <x:c r="E52" i="12"/>
  <x:c r="F52" i="12"/>
  <x:c r="G52" i="12"/>
  <x:c r="E53" i="12"/>
  <x:c r="F53" i="12"/>
  <x:c r="G53" i="12"/>
  <x:c r="E54" i="12"/>
  <x:c r="F54" i="12"/>
  <x:c r="G54" i="12"/>
  <x:c r="E55" i="12"/>
  <x:c r="F55" i="12"/>
  <x:c r="G55" i="12"/>
  <x:c r="E56" i="12"/>
  <x:c r="F56" i="12"/>
  <x:c r="G56" i="12"/>
  <x:c r="E57" i="12"/>
  <x:c r="F57" i="12"/>
  <x:c r="G57" i="12"/>
  <x:c r="E58" i="12"/>
  <x:c r="F58" i="12"/>
  <x:c r="G58" i="12"/>
  <x:c r="E59" i="12"/>
  <x:c r="F59" i="12"/>
  <x:c r="G59" i="12"/>
  <x:c r="E60" i="12"/>
  <x:c r="F60" i="12"/>
  <x:c r="G60" i="12"/>
  <x:c r="E61" i="12"/>
  <x:c r="F61" i="12"/>
  <x:c r="G61" i="12"/>
  <x:c r="E62" i="12"/>
  <x:c r="F62" i="12"/>
  <x:c r="G62" i="12"/>
  <x:c r="E63" i="12"/>
  <x:c r="F63" i="12"/>
  <x:c r="G63" i="12"/>
  <x:c r="E64" i="12"/>
  <x:c r="F64" i="12"/>
  <x:c r="G64" i="12"/>
  <x:c r="E65" i="12"/>
  <x:c r="F65" i="12"/>
  <x:c r="G65" i="12"/>
  <x:c r="E66" i="12"/>
  <x:c r="F66" i="12"/>
  <x:c r="G66" i="12"/>
  <x:c r="E67" i="12"/>
  <x:c r="F67" i="12"/>
  <x:c r="G67" i="12"/>
  <x:c r="E68" i="12"/>
  <x:c r="F68" i="12"/>
  <x:c r="G68" i="12"/>
  <x:c r="E69" i="12"/>
  <x:c r="F69" i="12"/>
  <x:c r="G69" i="12"/>
  <x:c r="E70" i="12"/>
  <x:c r="F70" i="12"/>
  <x:c r="G70" i="12"/>
  <x:c r="E71" i="12"/>
  <x:c r="F71" i="12"/>
  <x:c r="G71" i="12"/>
  <x:c r="E72" i="12"/>
  <x:c r="F72" i="12"/>
  <x:c r="G72" i="12"/>
  <x:c r="E73" i="12"/>
  <x:c r="F73" i="12"/>
  <x:c r="G73" i="12"/>
  <x:c r="E74" i="12"/>
  <x:c r="F74" i="12"/>
  <x:c r="G74" i="12"/>
  <x:c r="E75" i="12"/>
  <x:c r="F75" i="12"/>
  <x:c r="G75" i="12"/>
  <x:c r="E76" i="12"/>
  <x:c r="F76" i="12"/>
  <x:c r="G76" i="12"/>
  <x:c r="E77" i="12"/>
  <x:c r="F77" i="12"/>
  <x:c r="G77" i="12"/>
  <x:c r="E78" i="12"/>
  <x:c r="F78" i="12"/>
  <x:c r="G78" i="12"/>
  <x:c r="E79" i="12"/>
  <x:c r="F79" i="12"/>
  <x:c r="G79" i="12"/>
  <x:c r="E80" i="12"/>
  <x:c r="F80" i="12"/>
  <x:c r="G80" i="12"/>
  <x:c r="E81" i="12"/>
  <x:c r="F81" i="12"/>
  <x:c r="G81" i="12"/>
  <x:c r="E82" i="12"/>
  <x:c r="F82" i="12"/>
  <x:c r="G82" i="12"/>
  <x:c r="E83" i="12"/>
  <x:c r="F83" i="12"/>
  <x:c r="G83" i="12"/>
  <x:c r="E84" i="12"/>
  <x:c r="F84" i="12"/>
  <x:c r="G84" i="12"/>
  <x:c r="E85" i="12"/>
  <x:c r="F85" i="12"/>
  <x:c r="G85" i="12"/>
  <x:c r="E86" i="12"/>
  <x:c r="F86" i="12"/>
  <x:c r="G86" i="12"/>
  <x:c r="E87" i="12"/>
  <x:c r="F87" i="12"/>
  <x:c r="G87" i="12"/>
  <x:c r="E88" i="12"/>
  <x:c r="F88" i="12"/>
  <x:c r="G88" i="12"/>
  <x:c r="E89" i="12"/>
  <x:c r="F89" i="12"/>
  <x:c r="G89" i="12"/>
  <x:c r="E90" i="12"/>
  <x:c r="F90" i="12"/>
  <x:c r="G90" i="12"/>
  <x:c r="E91" i="12"/>
  <x:c r="F91" i="12"/>
  <x:c r="G91" i="12"/>
  <x:c r="E92" i="12"/>
  <x:c r="F92" i="12"/>
  <x:c r="G92" i="12"/>
  <x:c r="E93" i="12"/>
  <x:c r="F93" i="12"/>
  <x:c r="G93" i="12"/>
  <x:c r="E94" i="12"/>
  <x:c r="F94" i="12"/>
  <x:c r="G94" i="12"/>
  <x:c r="E95" i="12"/>
  <x:c r="F95" i="12"/>
  <x:c r="G95" i="12"/>
  <x:c r="E96" i="12"/>
  <x:c r="F96" i="12"/>
  <x:c r="G96" i="12"/>
  <x:c r="E97" i="12"/>
  <x:c r="F97" i="12"/>
  <x:c r="G97" i="12"/>
  <x:c r="E98" i="12"/>
  <x:c r="F98" i="12"/>
  <x:c r="G98" i="12"/>
  <x:c r="E99" i="12"/>
  <x:c r="F99" i="12"/>
  <x:c r="G99" i="12"/>
  <x:c r="E100" i="12"/>
  <x:c r="F100" i="12"/>
  <x:c r="G100" i="12"/>
  <x:c r="E101" i="12"/>
  <x:c r="F101" i="12"/>
  <x:c r="G101" i="12"/>
  <x:c r="E102" i="12"/>
  <x:c r="F102" i="12"/>
  <x:c r="G102" i="12"/>
  <x:c r="E103" i="12"/>
  <x:c r="F103" i="12"/>
  <x:c r="G103" i="12"/>
  <x:c r="E104" i="12"/>
  <x:c r="F104" i="12"/>
  <x:c r="G104" i="12"/>
  <x:c r="E105" i="12"/>
  <x:c r="F105" i="12"/>
  <x:c r="G105" i="12"/>
  <x:c r="E106" i="12"/>
  <x:c r="F106" i="12"/>
  <x:c r="G106" i="12"/>
  <x:c r="E107" i="12"/>
  <x:c r="F107" i="12"/>
  <x:c r="G107" i="12"/>
  <x:c r="E108" i="12"/>
  <x:c r="F108" i="12"/>
  <x:c r="G108" i="12"/>
  <x:c r="E109" i="12"/>
  <x:c r="F109" i="12"/>
  <x:c r="G109" i="12"/>
  <x:c r="E110" i="12"/>
  <x:c r="F110" i="12"/>
  <x:c r="G110" i="12"/>
  <x:c r="E111" i="12"/>
  <x:c r="F111" i="12"/>
  <x:c r="G111" i="12"/>
  <x:c r="E112" i="12"/>
  <x:c r="F112" i="12"/>
  <x:c r="G112" i="12"/>
  <x:c r="E113" i="12"/>
  <x:c r="F113" i="12"/>
  <x:c r="G113" i="12"/>
  <x:c r="E114" i="12"/>
  <x:c r="F114" i="12"/>
  <x:c r="G114" i="12"/>
  <x:c r="E115" i="12"/>
  <x:c r="F115" i="12"/>
  <x:c r="G115" i="12"/>
  <x:c r="E116" i="12"/>
  <x:c r="F116" i="12"/>
  <x:c r="G116" i="12"/>
  <x:c r="E117" i="12"/>
  <x:c r="F117" i="12"/>
  <x:c r="G117" i="12"/>
  <x:c r="E118" i="12"/>
  <x:c r="F118" i="12"/>
  <x:c r="G118" i="12"/>
  <x:c r="E119" i="12"/>
  <x:c r="F119" i="12"/>
  <x:c r="G119" i="12"/>
  <x:c r="E120" i="12"/>
  <x:c r="F120" i="12"/>
  <x:c r="G120" i="12"/>
  <x:c r="E121" i="12"/>
  <x:c r="F121" i="12"/>
  <x:c r="G121" i="12"/>
  <x:c r="E122" i="12"/>
  <x:c r="F122" i="12"/>
  <x:c r="G122" i="12"/>
  <x:c r="E124" i="12"/>
  <x:c r="F124" i="12"/>
  <x:c r="G124" i="12"/>
  <x:c r="E125" i="12"/>
  <x:c r="F125" i="12"/>
  <x:c r="G125" i="12"/>
  <x:c r="E126" i="12"/>
  <x:c r="F126" i="12"/>
  <x:c r="G126" i="12"/>
  <x:c r="D13" i="17"/>
  <x:c r="E13" i="17"/>
  <x:c r="F13" i="17"/>
  <x:c r="D22" i="17"/>
  <x:c r="E22" i="17"/>
  <x:c r="F22" i="17"/>
  <x:c r="D33" i="17"/>
  <x:c r="E33" i="17"/>
  <x:c r="F33" i="17"/>
  <x:c r="D86" i="17"/>
  <x:c r="E86" i="17"/>
  <x:c r="F86" i="17"/>
  <x:c r="D95" i="17"/>
  <x:c r="E95" i="17"/>
  <x:c r="F95" i="17"/>
  <x:c r="D97" i="17"/>
  <x:c r="E97" i="17"/>
  <x:c r="F97" i="17"/>
  <x:c r="D98" i="17"/>
  <x:c r="E98" i="17"/>
  <x:c r="F98" i="17"/>
  <x:c r="D99" i="17"/>
  <x:c r="E99" i="17"/>
  <x:c r="F99" i="17"/>
  <x:c r="D100" i="17"/>
  <x:c r="E100" i="17"/>
  <x:c r="F100" i="17"/>
  <x:c r="H5" i="18"/>
  <x:c r="I5" i="18"/>
  <x:c r="J5" i="18"/>
  <x:c r="K5" i="18"/>
  <x:c r="H6" i="18"/>
  <x:c r="I6" i="18"/>
  <x:c r="J6" i="18"/>
  <x:c r="K6" i="18"/>
  <x:c r="H12" i="18"/>
  <x:c r="I12" i="18"/>
  <x:c r="J12" i="18"/>
  <x:c r="K12" i="18"/>
  <x:c r="H15" i="18"/>
  <x:c r="I15" i="18"/>
  <x:c r="J15" i="18"/>
  <x:c r="K15" i="18"/>
  <x:c r="H16" i="18"/>
  <x:c r="I16" i="18"/>
  <x:c r="J16" i="18"/>
  <x:c r="K16" i="18"/>
  <x:c r="H17" i="18"/>
  <x:c r="I17" i="18"/>
  <x:c r="J17" i="18"/>
  <x:c r="K17" i="18"/>
  <x:c r="H18" i="18"/>
  <x:c r="I18" i="18"/>
  <x:c r="J18" i="18"/>
  <x:c r="K18" i="18"/>
  <x:c r="H21" i="18"/>
  <x:c r="I21" i="18"/>
  <x:c r="J21" i="18"/>
  <x:c r="K21" i="18"/>
  <x:c r="H22" i="18"/>
  <x:c r="I22" i="18"/>
  <x:c r="J22" i="18"/>
  <x:c r="K22" i="18"/>
  <x:c r="H23" i="18"/>
  <x:c r="I23" i="18"/>
  <x:c r="J23" i="18"/>
  <x:c r="K23" i="18"/>
  <x:c r="H24" i="18"/>
  <x:c r="I24" i="18"/>
  <x:c r="J24" i="18"/>
  <x:c r="K24" i="18"/>
  <x:c r="H25" i="18"/>
  <x:c r="I25" i="18"/>
  <x:c r="J25" i="18"/>
  <x:c r="K25" i="18"/>
  <x:c r="H27" i="18"/>
  <x:c r="I27" i="18"/>
  <x:c r="J27" i="18"/>
  <x:c r="K27" i="18"/>
  <x:c r="H32" i="18"/>
  <x:c r="I32" i="18"/>
  <x:c r="J32" i="18"/>
  <x:c r="K32" i="18"/>
  <x:c r="I36" i="18"/>
  <x:c r="J36" i="18"/>
  <x:c r="I37" i="18"/>
  <x:c r="J37" i="18"/>
  <x:c r="I38" i="18"/>
  <x:c r="J38" i="18"/>
  <x:c r="I39" i="18"/>
  <x:c r="J39" i="18"/>
  <x:c r="I40" i="18"/>
  <x:c r="J40" i="18"/>
  <x:c r="I41" i="18"/>
  <x:c r="J41" i="18"/>
  <x:c r="I42" i="18"/>
  <x:c r="J42" i="18"/>
  <x:c r="I43" i="18"/>
  <x:c r="J43" i="18"/>
  <x:c r="I44" i="18"/>
  <x:c r="J44" i="18"/>
  <x:c r="I45" i="18"/>
  <x:c r="J45" i="18"/>
  <x:c r="I46" i="18"/>
  <x:c r="J46" i="18"/>
  <x:c r="I47" i="18"/>
  <x:c r="J47" i="18"/>
  <x:c r="I48" i="18"/>
  <x:c r="J48" i="18"/>
  <x:c r="I49" i="18"/>
  <x:c r="J49" i="18"/>
  <x:c r="I50" i="18"/>
  <x:c r="J50" i="18"/>
  <x:c r="I51" i="18"/>
  <x:c r="J51" i="18"/>
  <x:c r="I52" i="18"/>
  <x:c r="J52" i="18"/>
  <x:c r="I54" i="18"/>
  <x:c r="J54" i="18"/>
  <x:c r="I57" i="18"/>
  <x:c r="J57" i="18"/>
  <x:c r="I58" i="18"/>
  <x:c r="J58" i="18"/>
  <x:c r="I59" i="18"/>
  <x:c r="J59" i="18"/>
  <x:c r="I60" i="18"/>
  <x:c r="J60" i="18"/>
  <x:c r="I61" i="18"/>
  <x:c r="J61" i="18"/>
  <x:c r="I62" i="18"/>
  <x:c r="J62" i="18"/>
  <x:c r="I63" i="18"/>
  <x:c r="J63" i="18"/>
  <x:c r="I66" i="18"/>
  <x:c r="J66" i="18"/>
  <x:c r="I67" i="18"/>
  <x:c r="J67" i="18"/>
  <x:c r="I68" i="18"/>
  <x:c r="J68" i="18"/>
  <x:c r="C5" i="19"/>
  <x:c r="D5" i="19"/>
  <x:c r="E5" i="19"/>
  <x:c r="C6" i="19"/>
  <x:c r="D6" i="19"/>
  <x:c r="E6" i="19"/>
  <x:c r="C7" i="19"/>
  <x:c r="D7" i="19"/>
  <x:c r="E7" i="19"/>
  <x:c r="C8" i="19"/>
  <x:c r="D8" i="19"/>
  <x:c r="E8" i="19"/>
  <x:c r="C9" i="19"/>
  <x:c r="D9" i="19"/>
  <x:c r="E9" i="19"/>
  <x:c r="D11" i="19"/>
  <x:c r="E11" i="19"/>
  <x:c r="D13" i="19"/>
  <x:c r="E13" i="19"/>
  <x:c r="D14" i="19"/>
  <x:c r="E14" i="19"/>
  <x:c r="C16" i="19"/>
  <x:c r="D16" i="19"/>
  <x:c r="E16" i="19"/>
  <x:c r="C17" i="19"/>
  <x:c r="D17" i="19"/>
  <x:c r="E17" i="19"/>
  <x:c r="C18" i="19"/>
  <x:c r="D18" i="19"/>
  <x:c r="E18" i="19"/>
  <x:c r="D19" i="19"/>
  <x:c r="E19" i="19"/>
  <x:c r="C5" i="20"/>
  <x:c r="D5" i="20"/>
  <x:c r="E5" i="20"/>
  <x:c r="C6" i="20"/>
  <x:c r="D6" i="20"/>
  <x:c r="E6" i="20"/>
  <x:c r="C7" i="20"/>
  <x:c r="D7" i="20"/>
  <x:c r="E7" i="20"/>
  <x:c r="C8" i="20"/>
  <x:c r="D8" i="20"/>
  <x:c r="E8" i="20"/>
  <x:c r="C9" i="20"/>
  <x:c r="D9" i="20"/>
  <x:c r="E9" i="20"/>
  <x:c r="C12" i="20"/>
  <x:c r="D12" i="20"/>
  <x:c r="E12" i="20"/>
  <x:c r="C13" i="20"/>
  <x:c r="D13" i="20"/>
  <x:c r="E13" i="20"/>
  <x:c r="C14" i="20"/>
  <x:c r="D14" i="20"/>
  <x:c r="E14" i="20"/>
  <x:c r="C15" i="20"/>
  <x:c r="D15" i="20"/>
  <x:c r="E15" i="20"/>
  <x:c r="C16" i="20"/>
  <x:c r="D16" i="20"/>
  <x:c r="E16" i="20"/>
  <x:c r="C17" i="20"/>
  <x:c r="D17" i="20"/>
  <x:c r="E17" i="20"/>
  <x:c r="C5" i="21"/>
  <x:c r="D5" i="21"/>
  <x:c r="E5" i="21"/>
  <x:c r="C6" i="21"/>
  <x:c r="D6" i="21"/>
  <x:c r="E6" i="21"/>
  <x:c r="C7" i="21"/>
  <x:c r="D7" i="21"/>
  <x:c r="E7" i="21"/>
  <x:c r="B5" i="22"/>
  <x:c r="C5" i="22"/>
  <x:c r="D5" i="22"/>
  <x:c r="E5" i="22"/>
  <x:c r="F5" i="22"/>
  <x:c r="G5" i="22"/>
  <x:c r="H5" i="22"/>
  <x:c r="I5" i="22"/>
  <x:c r="B6" i="22"/>
  <x:c r="C6" i="22"/>
  <x:c r="D6" i="22"/>
  <x:c r="E6" i="22"/>
  <x:c r="F6" i="22"/>
  <x:c r="G6" i="22"/>
  <x:c r="H6" i="22"/>
  <x:c r="I6" i="22"/>
  <x:c r="B7" i="22"/>
  <x:c r="C7" i="22"/>
  <x:c r="D7" i="22"/>
  <x:c r="E7" i="22"/>
  <x:c r="F7" i="22"/>
  <x:c r="G7" i="22"/>
  <x:c r="H7" i="22"/>
  <x:c r="I7" i="22"/>
  <x:c r="B8" i="22"/>
  <x:c r="C8" i="22"/>
  <x:c r="D8" i="22"/>
  <x:c r="E8" i="22"/>
  <x:c r="F8" i="22"/>
  <x:c r="G8" i="22"/>
  <x:c r="H8" i="22"/>
  <x:c r="I8" i="22"/>
  <x:c r="B9" i="22"/>
  <x:c r="C9" i="22"/>
  <x:c r="D9" i="22"/>
  <x:c r="E9" i="22"/>
  <x:c r="F9" i="22"/>
  <x:c r="G9" i="22"/>
  <x:c r="H9" i="22"/>
  <x:c r="I9" i="22"/>
  <x:c r="B10" i="22"/>
  <x:c r="C10" i="22"/>
  <x:c r="D10" i="22"/>
  <x:c r="E10" i="22"/>
  <x:c r="F10" i="22"/>
  <x:c r="G10" i="22"/>
  <x:c r="H10" i="22"/>
  <x:c r="I10" i="22"/>
  <x:c r="B11" i="22"/>
  <x:c r="C11" i="22"/>
  <x:c r="D11" i="22"/>
  <x:c r="E11" i="22"/>
  <x:c r="F11" i="22"/>
  <x:c r="G11" i="22"/>
  <x:c r="H11" i="22"/>
  <x:c r="I11" i="22"/>
  <x:c r="B12" i="22"/>
  <x:c r="C12" i="22"/>
  <x:c r="D12" i="22"/>
  <x:c r="E12" i="22"/>
  <x:c r="F12" i="22"/>
  <x:c r="G12" i="22"/>
  <x:c r="H12" i="22"/>
  <x:c r="I12" i="22"/>
  <x:c r="B13" i="22"/>
  <x:c r="C13" i="22"/>
  <x:c r="D13" i="22"/>
  <x:c r="E13" i="22"/>
  <x:c r="F13" i="22"/>
  <x:c r="G13" i="22"/>
  <x:c r="H13" i="22"/>
  <x:c r="I13" i="22"/>
  <x:c r="B14" i="22"/>
  <x:c r="C14" i="22"/>
  <x:c r="D14" i="22"/>
  <x:c r="E14" i="22"/>
  <x:c r="F14" i="22"/>
  <x:c r="G14" i="22"/>
  <x:c r="H14" i="22"/>
  <x:c r="I14" i="22"/>
  <x:c r="B15" i="22"/>
  <x:c r="C15" i="22"/>
  <x:c r="D15" i="22"/>
  <x:c r="E15" i="22"/>
  <x:c r="F15" i="22"/>
  <x:c r="G15" i="22"/>
  <x:c r="H15" i="22"/>
  <x:c r="I15" i="22"/>
  <x:c r="B16" i="22"/>
  <x:c r="C16" i="22"/>
  <x:c r="D16" i="22"/>
  <x:c r="E16" i="22"/>
  <x:c r="F16" i="22"/>
  <x:c r="G16" i="22"/>
  <x:c r="H16" i="22"/>
  <x:c r="I16" i="22"/>
  <x:c r="B22" i="22"/>
  <x:c r="B23" i="22"/>
  <x:c r="B24" i="22"/>
  <x:c r="B25" i="22"/>
  <x:c r="B26" i="22"/>
  <x:c r="B27" i="22"/>
  <x:c r="B28" i="22"/>
  <x:c r="B30" i="22"/>
  <x:c r="B31" i="22"/>
  <x:c r="C32" i="22"/>
  <x:c r="E5" i="24"/>
  <x:c r="F5" i="24"/>
  <x:c r="E6" i="24"/>
  <x:c r="F6" i="24"/>
  <x:c r="E7" i="24"/>
  <x:c r="F7" i="24"/>
  <x:c r="E8" i="24"/>
  <x:c r="F8" i="24"/>
  <x:c r="E9" i="24"/>
  <x:c r="F9" i="24"/>
  <x:c r="E10" i="24"/>
  <x:c r="F10" i="24"/>
  <x:c r="E11" i="24"/>
  <x:c r="F11" i="24"/>
  <x:c r="E12" i="24"/>
  <x:c r="F12" i="24"/>
  <x:c r="E13" i="24"/>
  <x:c r="F13" i="24"/>
  <x:c r="E14" i="24"/>
  <x:c r="F14" i="24"/>
  <x:c r="E15" i="24"/>
  <x:c r="F15" i="24"/>
  <x:c r="E16" i="24"/>
  <x:c r="F16" i="24"/>
  <x:c r="E17" i="24"/>
  <x:c r="F17" i="24"/>
  <x:c r="E18" i="24"/>
  <x:c r="F18" i="24"/>
  <x:c r="E19" i="24"/>
  <x:c r="F19" i="24"/>
  <x:c r="E20" i="24"/>
  <x:c r="F20" i="24"/>
  <x:c r="E21" i="24"/>
  <x:c r="F21" i="24"/>
  <x:c r="E22" i="24"/>
  <x:c r="F22" i="24"/>
  <x:c r="E23" i="24"/>
  <x:c r="F23" i="24"/>
  <x:c r="E24" i="24"/>
  <x:c r="F24" i="24"/>
  <x:c r="E25" i="24"/>
  <x:c r="F25" i="24"/>
  <x:c r="E26" i="24"/>
  <x:c r="F26" i="24"/>
  <x:c r="E27" i="24"/>
  <x:c r="F27" i="24"/>
  <x:c r="E28" i="24"/>
  <x:c r="F28" i="24"/>
  <x:c r="E29" i="24"/>
  <x:c r="F29" i="24"/>
  <x:c r="E30" i="24"/>
  <x:c r="F30" i="24"/>
  <x:c r="E31" i="24"/>
  <x:c r="F31" i="24"/>
  <x:c r="E32" i="24"/>
  <x:c r="F32" i="24"/>
  <x:c r="E33" i="24"/>
  <x:c r="F33" i="24"/>
  <x:c r="E34" i="24"/>
  <x:c r="F34" i="24"/>
  <x:c r="E35" i="24"/>
  <x:c r="F35" i="24"/>
  <x:c r="E36" i="24"/>
  <x:c r="F36" i="24"/>
  <x:c r="E37" i="24"/>
  <x:c r="F37" i="24"/>
  <x:c r="E38" i="24"/>
  <x:c r="F38" i="24"/>
  <x:c r="E39" i="24"/>
  <x:c r="F39" i="24"/>
  <x:c r="E40" i="24"/>
  <x:c r="F40" i="24"/>
  <x:c r="E41" i="24"/>
  <x:c r="F41" i="24"/>
  <x:c r="E42" i="24"/>
  <x:c r="F42" i="24"/>
  <x:c r="E43" i="24"/>
  <x:c r="F43" i="24"/>
  <x:c r="E44" i="24"/>
  <x:c r="F44" i="24"/>
  <x:c r="E45" i="24"/>
  <x:c r="F45" i="24"/>
  <x:c r="E46" i="24"/>
  <x:c r="F46" i="24"/>
  <x:c r="E47" i="24"/>
  <x:c r="F47" i="24"/>
  <x:c r="E48" i="24"/>
  <x:c r="F48" i="24"/>
  <x:c r="E49" i="24"/>
  <x:c r="F49" i="24"/>
  <x:c r="E50" i="24"/>
  <x:c r="F50" i="24"/>
  <x:c r="E51" i="24"/>
  <x:c r="F51" i="24"/>
  <x:c r="E52" i="24"/>
  <x:c r="F52" i="24"/>
  <x:c r="E53" i="24"/>
  <x:c r="F53" i="24"/>
  <x:c r="E54" i="24"/>
  <x:c r="F54" i="24"/>
  <x:c r="E55" i="24"/>
  <x:c r="F55" i="24"/>
  <x:c r="E56" i="24"/>
  <x:c r="F56" i="24"/>
  <x:c r="E57" i="24"/>
  <x:c r="F57" i="24"/>
  <x:c r="E58" i="24"/>
  <x:c r="F58" i="24"/>
  <x:c r="E59" i="24"/>
  <x:c r="F59" i="24"/>
  <x:c r="E60" i="24"/>
  <x:c r="F60" i="24"/>
  <x:c r="E61" i="24"/>
  <x:c r="F61" i="24"/>
  <x:c r="E62" i="24"/>
  <x:c r="F62" i="24"/>
  <x:c r="E63" i="24"/>
  <x:c r="F63" i="24"/>
  <x:c r="E64" i="24"/>
  <x:c r="F64" i="24"/>
  <x:c r="E65" i="24"/>
  <x:c r="F65" i="24"/>
  <x:c r="E66" i="24"/>
  <x:c r="F66" i="24"/>
  <x:c r="E67" i="24"/>
  <x:c r="F67" i="24"/>
  <x:c r="E68" i="24"/>
  <x:c r="F68" i="24"/>
  <x:c r="E69" i="24"/>
  <x:c r="F69" i="24"/>
  <x:c r="E70" i="24"/>
  <x:c r="F70" i="24"/>
  <x:c r="E71" i="24"/>
  <x:c r="F71" i="24"/>
  <x:c r="E72" i="24"/>
  <x:c r="F72" i="24"/>
  <x:c r="E73" i="24"/>
  <x:c r="F73" i="24"/>
  <x:c r="E74" i="24"/>
  <x:c r="F74" i="24"/>
  <x:c r="E75" i="24"/>
  <x:c r="F75" i="24"/>
  <x:c r="E76" i="24"/>
  <x:c r="F76" i="24"/>
  <x:c r="E77" i="24"/>
  <x:c r="F77" i="24"/>
  <x:c r="E78" i="24"/>
  <x:c r="F78" i="24"/>
  <x:c r="E79" i="24"/>
  <x:c r="F79" i="24"/>
  <x:c r="E80" i="24"/>
  <x:c r="F80" i="24"/>
  <x:c r="E81" i="24"/>
  <x:c r="F81" i="24"/>
  <x:c r="E82" i="24"/>
  <x:c r="F82" i="24"/>
  <x:c r="E83" i="24"/>
  <x:c r="F83" i="24"/>
  <x:c r="E84" i="24"/>
  <x:c r="F84" i="24"/>
  <x:c r="E85" i="24"/>
  <x:c r="F85" i="24"/>
  <x:c r="E86" i="24"/>
  <x:c r="F86" i="24"/>
  <x:c r="E87" i="24"/>
  <x:c r="F87" i="24"/>
  <x:c r="E88" i="24"/>
  <x:c r="F88" i="24"/>
  <x:c r="C6" i="27"/>
  <x:c r="D6" i="27"/>
  <x:c r="E6" i="27"/>
  <x:c r="C7" i="27"/>
  <x:c r="D7" i="27"/>
  <x:c r="E7" i="27"/>
  <x:c r="C8" i="27"/>
  <x:c r="D8" i="27"/>
  <x:c r="E8" i="27"/>
  <x:c r="C9" i="27"/>
  <x:c r="D9" i="27"/>
  <x:c r="E9" i="27"/>
  <x:c r="C10" i="27"/>
  <x:c r="D10" i="27"/>
  <x:c r="E10" i="27"/>
</x:calcChain>
</file>

<file path=xl/sharedStrings.xml><?xml version="1.0" encoding="utf-8"?>
<x:sst xmlns:x="http://schemas.openxmlformats.org/spreadsheetml/2006/main">
  <x:si>
    <x:t>Demo Handel GmbH – GuV nach Monaten</x:t>
  </x:si>
  <x:si>
    <x:t>Monate 2022-01–2024-12 · in EUR · Erträge +, Aufwendungen −</x:t>
  </x:si>
  <x:si>
    <x:t>Position</x:t>
  </x:si>
  <x:si>
    <x:t>Konto</x:t>
  </x:si>
  <x:si>
    <x:t>2022-01</x:t>
  </x:si>
  <x:si>
    <x:t>2022-02</x:t>
  </x:si>
  <x:si>
    <x:t>2022-03</x:t>
  </x:si>
  <x:si>
    <x:t>2022-04</x:t>
  </x:si>
  <x:si>
    <x:t>2022-05</x:t>
  </x:si>
  <x:si>
    <x:t>2022-06</x:t>
  </x:si>
  <x:si>
    <x:t>2022-07</x:t>
  </x:si>
  <x:si>
    <x:t>2022-08</x:t>
  </x:si>
  <x:si>
    <x:t>2022-09</x:t>
  </x:si>
  <x:si>
    <x:t>2022-10</x:t>
  </x:si>
  <x:si>
    <x:t>2022-11</x:t>
  </x:si>
  <x:si>
    <x:t>2022-12</x:t>
  </x:si>
  <x:si>
    <x:t>2023-01</x:t>
  </x:si>
  <x:si>
    <x:t>2023-02</x:t>
  </x:si>
  <x:si>
    <x:t>2023-03</x:t>
  </x:si>
  <x:si>
    <x:t>2023-04</x:t>
  </x:si>
  <x:si>
    <x:t>2023-05</x:t>
  </x:si>
  <x:si>
    <x:t>2023-06</x:t>
  </x:si>
  <x:si>
    <x:t>2023-07</x:t>
  </x:si>
  <x:si>
    <x:t>2023-08</x:t>
  </x:si>
  <x:si>
    <x:t>2023-09</x:t>
  </x:si>
  <x:si>
    <x:t>2023-10</x:t>
  </x:si>
  <x:si>
    <x:t>2023-11</x:t>
  </x:si>
  <x:si>
    <x:t>2023-12</x:t>
  </x:si>
  <x:si>
    <x:t>2024-01</x:t>
  </x:si>
  <x:si>
    <x:t>2024-02</x:t>
  </x:si>
  <x:si>
    <x:t>2024-03</x:t>
  </x:si>
  <x:si>
    <x:t>2024-04</x:t>
  </x:si>
  <x:si>
    <x:t>2024-05</x:t>
  </x:si>
  <x:si>
    <x:t>2024-06</x:t>
  </x:si>
  <x:si>
    <x:t>2024-07</x:t>
  </x:si>
  <x:si>
    <x:t>2024-08</x:t>
  </x:si>
  <x:si>
    <x:t>2024-09</x:t>
  </x:si>
  <x:si>
    <x:t>2024-10</x:t>
  </x:si>
  <x:si>
    <x:t>2024-11</x:t>
  </x:si>
  <x:si>
    <x:t>2024-12</x:t>
  </x:si>
  <x:si>
    <x:t>Umsatzerlöse</x:t>
  </x:si>
  <x:si>
    <x:t>Steuerfreie Umsätze § 4 Nr. 1a UStG (Ausfuhr Drittland)</x:t>
  </x:si>
  <x:si>
    <x:t>Steuerfreie innergemeinschaftliche Lieferungen § 4 Nr. 1b UStG</x:t>
  </x:si>
  <x:si>
    <x:t>Erlöse 7 % USt</x:t>
  </x:si>
  <x:si>
    <x:t>Erlöse 19 % USt</x:t>
  </x:si>
  <x:si>
    <x:t>Erlöse Montage und Service 19 % USt</x:t>
  </x:si>
  <x:si>
    <x:t>Erlöse Wartungsverträge 19 % USt</x:t>
  </x:si>
  <x:si>
    <x:t>Gewährte Skonti 19 % USt</x:t>
  </x:si>
  <x:si>
    <x:t>Summe Umsatzerlöse</x:t>
  </x:si>
  <x:si>
    <x:t>Materialaufwand</x:t>
  </x:si>
  <x:si>
    <x:t>Wareneingang 7 % Vorsteuer</x:t>
  </x:si>
  <x:si>
    <x:t>Wareneingang 19 % Vorsteuer</x:t>
  </x:si>
  <x:si>
    <x:t>Innergemeinschaftlicher Erwerb 19 % Vorsteuer und 19 % Umsatzsteuer</x:t>
  </x:si>
  <x:si>
    <x:t>Erhaltene Skonti 19 % Vorsteuer</x:t>
  </x:si>
  <x:si>
    <x:t>Bezugsnebenkosten</x:t>
  </x:si>
  <x:si>
    <x:t>Bestandsveränderungen Waren</x:t>
  </x:si>
  <x:si>
    <x:t>Fremdleistungen</x:t>
  </x:si>
  <x:si>
    <x:t>Summe Materialaufwand</x:t>
  </x:si>
  <x:si>
    <x:t>Rohertrag</x:t>
  </x:si>
  <x:si>
    <x:t>Personalaufwand</x:t>
  </x:si>
  <x:si>
    <x:t>Löhne</x:t>
  </x:si>
  <x:si>
    <x:t>Gehälter</x:t>
  </x:si>
  <x:si>
    <x:t>Geschäftsführergehälter</x:t>
  </x:si>
  <x:si>
    <x:t>Aushilfslöhne</x:t>
  </x:si>
  <x:si>
    <x:t>Pauschale Abgaben für Aushilfen</x:t>
  </x:si>
  <x:si>
    <x:t>Vermögenswirksame Leistungen</x:t>
  </x:si>
  <x:si>
    <x:t>Gesetzliche soziale Aufwendungen</x:t>
  </x:si>
  <x:si>
    <x:t>Beiträge zur Berufsgenossenschaft</x:t>
  </x:si>
  <x:si>
    <x:t>Summe Personalaufwand</x:t>
  </x:si>
  <x:si>
    <x:t>Sonstige betriebliche Erträge</x:t>
  </x:si>
  <x:si>
    <x:t>Erlöse aus Verkäufen Sachanlagevermögen 19 % USt</x:t>
  </x:si>
  <x:si>
    <x:t>Erträge aus der Herabsetzung der Einzelwertberichtigung</x:t>
  </x:si>
  <x:si>
    <x:t>Erträge aus der Auflösung von Rückstellungen</x:t>
  </x:si>
  <x:si>
    <x:t>Verrechnete sonstige Sachbezüge 19 % USt (Kfz-Gestellung)</x:t>
  </x:si>
  <x:si>
    <x:t>Summe Sonstige betriebliche Erträge</x:t>
  </x:si>
  <x:si>
    <x:t>Sonstige betriebliche Aufwendungen</x:t>
  </x:si>
  <x:si>
    <x:t>Miete (unbewegliche Wirtschaftsgüter)</x:t>
  </x:si>
  <x:si>
    <x:t>Gas, Strom, Wasser</x:t>
  </x:si>
  <x:si>
    <x:t>Reinigung</x:t>
  </x:si>
  <x:si>
    <x:t>Instandhaltung betrieblicher Räume</x:t>
  </x:si>
  <x:si>
    <x:t>Versicherungen</x:t>
  </x:si>
  <x:si>
    <x:t>Beiträge</x:t>
  </x:si>
  <x:si>
    <x:t>Reparaturen und Instandhaltung von Betriebs- und Geschäftsausstattung</x:t>
  </x:si>
  <x:si>
    <x:t>Wartungskosten für Hard- und Software</x:t>
  </x:si>
  <x:si>
    <x:t>Kfz-Versicherungen</x:t>
  </x:si>
  <x:si>
    <x:t>Laufende Kfz-Betriebskosten</x:t>
  </x:si>
  <x:si>
    <x:t>Kfz-Reparaturen</x:t>
  </x:si>
  <x:si>
    <x:t>Leasingfahrzeugkosten</x:t>
  </x:si>
  <x:si>
    <x:t>Werbekosten</x:t>
  </x:si>
  <x:si>
    <x:t>Geschenke abzugsfähig</x:t>
  </x:si>
  <x:si>
    <x:t>Geschenke nicht abzugsfähig</x:t>
  </x:si>
  <x:si>
    <x:t>Bewirtungskosten</x:t>
  </x:si>
  <x:si>
    <x:t>Nicht abzugsfähige Bewirtungskosten</x:t>
  </x:si>
  <x:si>
    <x:t>Reisekosten Arbeitnehmer</x:t>
  </x:si>
  <x:si>
    <x:t>Reisekosten Unternehmer</x:t>
  </x:si>
  <x:si>
    <x:t>Verpackungsmaterial</x:t>
  </x:si>
  <x:si>
    <x:t>Ausgangsfrachten</x:t>
  </x:si>
  <x:si>
    <x:t>Porto</x:t>
  </x:si>
  <x:si>
    <x:t>Telefon</x:t>
  </x:si>
  <x:si>
    <x:t>Telefax und Internetkosten</x:t>
  </x:si>
  <x:si>
    <x:t>Bürobedarf</x:t>
  </x:si>
  <x:si>
    <x:t>Zeitschriften, Bücher</x:t>
  </x:si>
  <x:si>
    <x:t>Fortbildungskosten</x:t>
  </x:si>
  <x:si>
    <x:t>Rechts- und Beratungskosten</x:t>
  </x:si>
  <x:si>
    <x:t>Abschluss- und Prüfungskosten</x:t>
  </x:si>
  <x:si>
    <x:t>Buchführungskosten</x:t>
  </x:si>
  <x:si>
    <x:t>Mietleasing Betriebs- und Geschäftsausstattung</x:t>
  </x:si>
  <x:si>
    <x:t>Werkzeuge und Kleingeräte</x:t>
  </x:si>
  <x:si>
    <x:t>Nebenkosten des Geldverkehrs</x:t>
  </x:si>
  <x:si>
    <x:t>Aufwendungen für Abraum- und Abfallbeseitigung</x:t>
  </x:si>
  <x:si>
    <x:t>Anlagenabgänge Sachanlagen (Restbuchwert bei Buchgewinn)</x:t>
  </x:si>
  <x:si>
    <x:t>Einstellungen in die Einzelwertberichtigung zu Forderungen</x:t>
  </x:si>
  <x:si>
    <x:t>Forderungsverluste 19 % USt</x:t>
  </x:si>
  <x:si>
    <x:t>Kfz-Steuer</x:t>
  </x:si>
  <x:si>
    <x:t>Summe Sonstige betriebliche Aufwendungen</x:t>
  </x:si>
  <x:si>
    <x:t>EBITDA</x:t>
  </x:si>
  <x:si>
    <x:t>Abschreibungen</x:t>
  </x:si>
  <x:si>
    <x:t>Abschreibungen auf immaterielle Vermögensgegenstände</x:t>
  </x:si>
  <x:si>
    <x:t>Abschreibungen auf Sachanlagen</x:t>
  </x:si>
  <x:si>
    <x:t>Abschreibungen auf Kfz</x:t>
  </x:si>
  <x:si>
    <x:t>Sofortabschreibung geringwertiger Wirtschaftsgüter</x:t>
  </x:si>
  <x:si>
    <x:t>Summe Abschreibungen</x:t>
  </x:si>
  <x:si>
    <x:t>EBIT</x:t>
  </x:si>
  <x:si>
    <x:t>Finanzergebnis</x:t>
  </x:si>
  <x:si>
    <x:t>Sonstige Zinsen und ähnliche Erträge</x:t>
  </x:si>
  <x:si>
    <x:t>Zinsaufwendungen für kurzfristige Verbindlichkeiten</x:t>
  </x:si>
  <x:si>
    <x:t>Zinsaufwendungen für langfristige Verbindlichkeiten</x:t>
  </x:si>
  <x:si>
    <x:t>Summe Finanzergebnis</x:t>
  </x:si>
  <x:si>
    <x:t>Ergebnis vor Steuern</x:t>
  </x:si>
  <x:si>
    <x:t>Steuern</x:t>
  </x:si>
  <x:si>
    <x:t>Körperschaftsteuer</x:t>
  </x:si>
  <x:si>
    <x:t>Solidaritätszuschlag</x:t>
  </x:si>
  <x:si>
    <x:t>Gewerbesteuer</x:t>
  </x:si>
  <x:si>
    <x:t>Kapitalertragsteuer 25 %</x:t>
  </x:si>
  <x:si>
    <x:t>Summe Steuern</x:t>
  </x:si>
  <x:si>
    <x:t>Jahresergebnis</x:t>
  </x:si>
  <x:si>
    <x:t>Demo Handel GmbH – Gewinn- und Verlustrechnung</x:t>
  </x:si>
  <x:si>
    <x:t>Geschäftsjahre 2022–2024 · LTM 2024-12 = Geschäftsjahr 2024 · in EUR · Erträge +, Aufwendungen −</x:t>
  </x:si>
  <x:si>
    <x:t>LTM 2024-12</x:t>
  </x:si>
  <x:si>
    <x:t>Demo Handel GmbH – Bilanz</x:t>
  </x:si>
  <x:si>
    <x:t>Salden zum Geschäftsjahresende 2022–2024 · in EUR · Aktiva und Passiva beide +</x:t>
  </x:si>
  <x:si>
    <x:t>Aktiva</x:t>
  </x:si>
  <x:si>
    <x:t>Anlagevermögen</x:t>
  </x:si>
  <x:si>
    <x:t>EDV-Software</x:t>
  </x:si>
  <x:si>
    <x:t>Summe Immaterielle Vermögensgegenstände</x:t>
  </x:si>
  <x:si>
    <x:t>Maschinen</x:t>
  </x:si>
  <x:si>
    <x:t>PKW</x:t>
  </x:si>
  <x:si>
    <x:t>LKW</x:t>
  </x:si>
  <x:si>
    <x:t>Büroeinrichtung</x:t>
  </x:si>
  <x:si>
    <x:t>Sonstige Betriebs- und Geschäftsausstattung</x:t>
  </x:si>
  <x:si>
    <x:t>Summe Sachanlagen</x:t>
  </x:si>
  <x:si>
    <x:t>Summe Anlagevermögen</x:t>
  </x:si>
  <x:si>
    <x:t>Umlaufvermögen</x:t>
  </x:si>
  <x:si>
    <x:t>Waren (Bestand)</x:t>
  </x:si>
  <x:si>
    <x:t>Summe Vorräte</x:t>
  </x:si>
  <x:si>
    <x:t>Forderungen aus Lieferungen und Leistungen</x:t>
  </x:si>
  <x:si>
    <x:t>Zweifelhafte Forderungen</x:t>
  </x:si>
  <x:si>
    <x:t>Einzelwertberichtigung zu Forderungen</x:t>
  </x:si>
  <x:si>
    <x:t>Forderungen aus Gewerbesteuerüberzahlungen</x:t>
  </x:si>
  <x:si>
    <x:t>Körperschaftsteuerrückforderung</x:t>
  </x:si>
  <x:si>
    <x:t>Geldtransit</x:t>
  </x:si>
  <x:si>
    <x:t>Summe Forderungen</x:t>
  </x:si>
  <x:si>
    <x:t>Kasse</x:t>
  </x:si>
  <x:si>
    <x:t>Bank</x:t>
  </x:si>
  <x:si>
    <x:t>Bank 2 (Kontokorrent)</x:t>
  </x:si>
  <x:si>
    <x:t>Summe Kassenbestand &amp; Bank</x:t>
  </x:si>
  <x:si>
    <x:t>Aktive Rechnungsabgrenzung</x:t>
  </x:si>
  <x:si>
    <x:t>Summe Aktive RAP</x:t>
  </x:si>
  <x:si>
    <x:t>Summe Umlaufvermögen</x:t>
  </x:si>
  <x:si>
    <x:t>Summe Aktiva</x:t>
  </x:si>
  <x:si>
    <x:t>Passiva</x:t>
  </x:si>
  <x:si>
    <x:t>Eigenkapital</x:t>
  </x:si>
  <x:si>
    <x:t>Gezeichnetes Kapital</x:t>
  </x:si>
  <x:si>
    <x:t>Summe Gezeichnetes Kapital</x:t>
  </x:si>
  <x:si>
    <x:t>Andere Gewinnrücklagen</x:t>
  </x:si>
  <x:si>
    <x:t>Summe Rücklagen</x:t>
  </x:si>
  <x:si>
    <x:t>Gewinnvortrag vor Verwendung</x:t>
  </x:si>
  <x:si>
    <x:t>Summe Gewinnvortrag / Verlustvortrag</x:t>
  </x:si>
  <x:si>
    <x:t/>
  </x:si>
  <x:si>
    <x:t>Summe Eigenkapital</x:t>
  </x:si>
  <x:si>
    <x:t>Verbindlichkeiten</x:t>
  </x:si>
  <x:si>
    <x:t>Gewerbesteuerrückstellung</x:t>
  </x:si>
  <x:si>
    <x:t>Körperschaftsteuerrückstellung</x:t>
  </x:si>
  <x:si>
    <x:t>Rückstellungen für Urlaub</x:t>
  </x:si>
  <x:si>
    <x:t>Rückstellungen für Abschluss- und Prüfungskosten</x:t>
  </x:si>
  <x:si>
    <x:t>Summe Rückstellungen</x:t>
  </x:si>
  <x:si>
    <x:t>Umsatzsteuer Vorjahr</x:t>
  </x:si>
  <x:si>
    <x:t>Summe Steuerverbindlichkeiten</x:t>
  </x:si>
  <x:si>
    <x:t>Verbindlichkeiten aus Lieferungen und Leistungen</x:t>
  </x:si>
  <x:si>
    <x:t>Summe Verbindlichkeiten aus L+L</x:t>
  </x:si>
  <x:si>
    <x:t>Sonstige Verbindlichkeiten</x:t>
  </x:si>
  <x:si>
    <x:t>Verbindlichkeiten gegenüber Gesellschaftern</x:t>
  </x:si>
  <x:si>
    <x:t>Verbindlichkeiten aus Lohn- und Kirchensteuer</x:t>
  </x:si>
  <x:si>
    <x:t>Summe Sonstige Verbindlichkeiten</x:t>
  </x:si>
  <x:si>
    <x:t>Passive Rechnungsabgrenzung</x:t>
  </x:si>
  <x:si>
    <x:t>Summe Passive RAP</x:t>
  </x:si>
  <x:si>
    <x:t>Darlehen Investitionen (1 bis 5 Jahre)</x:t>
  </x:si>
  <x:si>
    <x:t>Förderdarlehen (größer 5 Jahre)</x:t>
  </x:si>
  <x:si>
    <x:t>Summe Langfristige Verbindlichkeiten</x:t>
  </x:si>
  <x:si>
    <x:t>Summe Kreditkarten &amp; Überziehung</x:t>
  </x:si>
  <x:si>
    <x:t>Summe Verbindlichkeiten</x:t>
  </x:si>
  <x:si>
    <x:t>Summe Passiva</x:t>
  </x:si>
  <x:si>
    <x:t>Prüfung: Aktiva − Passiva (0 = ausgeglichen)</x:t>
  </x:si>
  <x:si>
    <x:t>Demo Handel GmbH – Kapitalflussrechnung</x:t>
  </x:si>
  <x:si>
    <x:t>Indirekte Methode · Geschäftsjahre 2022–2024, jeweils vom Vorjahresende zum Jahresende; 2022 ab Monatsende 2022-01 · in EUR · Mittelzufluss +, Mittelabfluss −</x:t>
  </x:si>
  <x:si>
    <x:t>2022-02 – 2022-12</x:t>
  </x:si>
  <x:si>
    <x:t>Laufende Geschäftstätigkeit</x:t>
  </x:si>
  <x:si>
    <x:t>Abschreibungen/Zuschreibungen auf Gegenstände des Anlagevermögens</x:t>
  </x:si>
  <x:si>
    <x:t>Zunahme/Abnahme der Rückstellungen</x:t>
  </x:si>
  <x:si>
    <x:t>Zunahme/Abnahme der Forderungen und sonstigen Vermögensgegenstände</x:t>
  </x:si>
  <x:si>
    <x:t>Zunahme/Abnahme der Vorräte</x:t>
  </x:si>
  <x:si>
    <x:t>Zunahme/Abnahme der aktiven Rechnungsabgrenzungsposten</x:t>
  </x:si>
  <x:si>
    <x:t>Zunahme/Abnahme der Verbindlichkeiten aus Lieferungen und Leistungen</x:t>
  </x:si>
  <x:si>
    <x:t>Abziehbare Vorsteuer 7 %</x:t>
  </x:si>
  <x:si>
    <x:t>Abziehbare Vorsteuer 19 %</x:t>
  </x:si>
  <x:si>
    <x:t>Abziehbare Vorsteuer aus innergemeinschaftlichem Erwerb 19 %</x:t>
  </x:si>
  <x:si>
    <x:t>Umsatzsteuer 7 %</x:t>
  </x:si>
  <x:si>
    <x:t>Umsatzsteuer 19 %</x:t>
  </x:si>
  <x:si>
    <x:t>Umsatzsteuer aus innergemeinschaftlichem Erwerb 19 %</x:t>
  </x:si>
  <x:si>
    <x:t>Zunahme/Abnahme der sonstigen Verbindlichkeiten</x:t>
  </x:si>
  <x:si>
    <x:t>Zunahme/Abnahme der passiven Rechnungsabgrenzungsposten</x:t>
  </x:si>
  <x:si>
    <x:t>Gewinn/Verlust aus dem Abgang von Gegenständen des Anlagevermögens</x:t>
  </x:si>
  <x:si>
    <x:t>Zinsaufwendungen/Zinserträge</x:t>
  </x:si>
  <x:si>
    <x:t>Ertragsteueraufwand/-ertrag</x:t>
  </x:si>
  <x:si>
    <x:t>Ertragsteuerzahlungen</x:t>
  </x:si>
  <x:si>
    <x:t>Cashflow aus der laufenden Geschäftstätigkeit</x:t>
  </x:si>
  <x:si>
    <x:t>Investitionstätigkeit</x:t>
  </x:si>
  <x:si>
    <x:t>Abzüglich: Abschreibungen (oben korrigiert)</x:t>
  </x:si>
  <x:si>
    <x:t>Auszahlungen für Investitionen in das immaterielle und das Sachanlagevermögen</x:t>
  </x:si>
  <x:si>
    <x:t>Einzahlungen aus Abgängen von Gegenständen des immateriellen und des Sachanlagevermögens</x:t>
  </x:si>
  <x:si>
    <x:t>Erhaltene Zinsen und Dividenden</x:t>
  </x:si>
  <x:si>
    <x:t>Cashflow aus der Investitionstätigkeit</x:t>
  </x:si>
  <x:si>
    <x:t>Finanzierungstätigkeit</x:t>
  </x:si>
  <x:si>
    <x:t>Aufnahme und Tilgung von Anleihen und Bankkrediten (saldiert)</x:t>
  </x:si>
  <x:si>
    <x:t>Gezahlte Zinsen</x:t>
  </x:si>
  <x:si>
    <x:t>Abzüglich: Vorjahresergebnis (im Eigenkapital vorgetragen)</x:t>
  </x:si>
  <x:si>
    <x:t>Gezahlte Dividenden und Entnahmen</x:t>
  </x:si>
  <x:si>
    <x:t>Cashflow aus der Finanzierungstätigkeit</x:t>
  </x:si>
  <x:si>
    <x:t>Zahlungswirksame Veränderungen des Finanzmittelfonds</x:t>
  </x:si>
  <x:si>
    <x:t>Finanzmittelfonds am Anfang der Periode</x:t>
  </x:si>
  <x:si>
    <x:t>Finanzmittelfonds am Ende der Periode</x:t>
  </x:si>
  <x:si>
    <x:t>Finanzmittelfonds am Ende der Periode laut Bilanz</x:t>
  </x:si>
  <x:si>
    <x:t>Abstimmung (0 = stimmt)</x:t>
  </x:si>
  <x:si>
    <x:t>Zusammensetzung des Finanzmittelfonds am Ende der Periode</x:t>
  </x:si>
  <x:si>
    <x:t>Kassenbestand und Guthaben bei Kreditinstituten</x:t>
  </x:si>
  <x:si>
    <x:t>Kassenbestand und Guthaben bei Kreditinstituten laut Bilanz</x:t>
  </x:si>
  <x:si>
    <x:t>Prüfung: Kapitalflussrechnung − Bilanz (0 = stimmt)</x:t>
  </x:si>
  <x:si>
    <x:t>Abzüglich jederzeit fälliger Verbindlichkeiten gegenüber Kreditinstituten</x:t>
  </x:si>
  <x:si>
    <x:t>Jederzeit fällige Kontokorrentverbindlichkeiten werden von den liquiden Mitteln abgezogen (DRS 21)</x:t>
  </x:si>
  <x:si>
    <x:t>Entwicklung des Anlagevermögens (Buchwerte)</x:t>
  </x:si>
  <x:si>
    <x:t>Immaterielle Vermögensgegenstände</x:t>
  </x:si>
  <x:si>
    <x:t>Buchwert zu Periodenbeginn</x:t>
  </x:si>
  <x:si>
    <x:t>Zugänge (Investitionen)</x:t>
  </x:si>
  <x:si>
    <x:t>Abschreibungen (planmäßig und außerplanmäßig)</x:t>
  </x:si>
  <x:si>
    <x:t>Abgänge zu Restbuchwerten</x:t>
  </x:si>
  <x:si>
    <x:t>Zuschreibungen</x:t>
  </x:si>
  <x:si>
    <x:t>Buchwert zu Periodenende</x:t>
  </x:si>
  <x:si>
    <x:t>Buchwert laut Bilanz</x:t>
  </x:si>
  <x:si>
    <x:t>Prüfung: Entwicklung − Bilanz (0 = stimmt)</x:t>
  </x:si>
  <x:si>
    <x:t>Sachanlagen</x:t>
  </x:si>
  <x:si>
    <x:t>Demo Handel GmbH – Net Working Capital und Working-Capital-Tage nach Monaten</x:t>
  </x:si>
  <x:si>
    <x:t>Salden zum Monatsende 2022-01–2024-12 · in EUR · Aktiva +, Passiva −</x:t>
  </x:si>
  <x:si>
    <x:t>Durchschnitt 12 Monate bis 2024-12</x:t>
  </x:si>
  <x:si>
    <x:t>Durchschnitt 24 Monate bis 2024-12</x:t>
  </x:si>
  <x:si>
    <x:t>Handels-Working-Capital</x:t>
  </x:si>
  <x:si>
    <x:t>Waren</x:t>
  </x:si>
  <x:si>
    <x:t>Summe Handels-Working-Capital</x:t>
  </x:si>
  <x:si>
    <x:t>Sonstiges Working Capital</x:t>
  </x:si>
  <x:si>
    <x:t>Forderungen gegen Personal aus Lohn- und Gehaltsabrechnung</x:t>
  </x:si>
  <x:si>
    <x:t>Sonstige Vermögensgegenstände (Anteil sonstiges Working Capital)</x:t>
  </x:si>
  <x:si>
    <x:t>Aktive Rechnungsabgrenzungsposten</x:t>
  </x:si>
  <x:si>
    <x:t>Sonstige Rückstellungen</x:t>
  </x:si>
  <x:si>
    <x:t>Umsatzsteuer-Vorauszahlungen</x:t>
  </x:si>
  <x:si>
    <x:t>Umsatzsteuer-Vorauszahlung 1/11</x:t>
  </x:si>
  <x:si>
    <x:t>Sonstige Verbindlichkeiten (Anteil sonstiges Working Capital)</x:t>
  </x:si>
  <x:si>
    <x:t>Passive Rechnungsabgrenzungsposten</x:t>
  </x:si>
  <x:si>
    <x:t>Summe Sonstiges Working Capital</x:t>
  </x:si>
  <x:si>
    <x:t>Net Working Capital</x:t>
  </x:si>
  <x:si>
    <x:t>Handels-Working-Capital: Forderungen aus L+L, Vorräte (inkl. geleisteter Anzahlungen), Verbindlichkeiten aus L+L und standardmäßig erhaltene Anzahlungen sowie Wechselverbindlichkeiten.</x:t>
  </x:si>
  <x:si>
    <x:t>Working-Capital-Tage</x:t>
  </x:si>
  <x:si>
    <x:t>Forderungen aus L+L zum Periodenende</x:t>
  </x:si>
  <x:si>
    <x:t>Vorräte zum Periodenende</x:t>
  </x:si>
  <x:si>
    <x:t>Verbindlichkeiten aus L+L zum Periodenende</x:t>
  </x:si>
  <x:si>
    <x:t>Umsatzerlöse, letzte zwölf Monate</x:t>
  </x:si>
  <x:si>
    <x:t>Materialaufwand, letzte zwölf Monate</x:t>
  </x:si>
  <x:si>
    <x:t>DSO</x:t>
  </x:si>
  <x:si>
    <x:t>DIO</x:t>
  </x:si>
  <x:si>
    <x:t>DPO</x:t>
  </x:si>
  <x:si>
    <x:t>Cash-Conversion-Cycle (DSO + DIO − DPO)</x:t>
  </x:si>
  <x:si>
    <x:t>USt auf die Umsatzerlöse, umsatzgewichtet</x:t>
  </x:si>
  <x:si>
    <x:t>DSO (USt-bereinigt)</x:t>
  </x:si>
  <x:si>
    <x:t>Vorsteuer auf den Materialaufwand, aufwandsgewichtet</x:t>
  </x:si>
  <x:si>
    <x:t>DPO (USt-bereinigt)</x:t>
  </x:si>
  <x:si>
    <x:t>Tage = Saldo zum Monatsende × 365 ÷ LTM-Umsatzerlöse (DSO) bzw. LTM-Materialaufwand (DIO, DPO). Leer, bis zwölf einzelne Monate GuV vorliegen; eine Spalte mit den früheren Monaten des Jahres zählt nicht. n. m. = nicht aussagekräftig: Umsatzerlöse bzw. Materialaufwand null oder negativ bei offenem Saldo. Durchschnitt 12 bzw. 24 Monate = Durchschnitt der letzten 12 bzw. 24 Monatsenden, nur wo alle diese Monate vorliegen und das letzte Geschäftsjahr erreichen; bei den Flüssen der letzten zwölf Monate und den Tagen der Durchschnitt der Monate mit Tagen, n. m., wenn einer davon n. m. ist. DSO setzt Forderungen inkl. USt ins Verhältnis zu Umsatzerlösen ohne USt: Bei steuerpflichtigen Inlandsumsätzen liegt sie daher über der Zahlungsdauer der Kunden. DSO (USt-bereinigt) = DSO ÷ (1 + USt auf die Umsatzerlöse, jedes Erlöskonto mit seinem Satz laut Kontenrahmen, gewichtet mit seinen Umsatzerlösen); DPO (USt-bereinigt) ebenso mit der Vorsteuer auf den Materialaufwand. Der Cash-Conversion-Cycle bleibt auf den unbereinigten Tagen.</x:t>
  </x:si>
  <x:si>
    <x:t>Wertberichtigungen</x:t>
  </x:si>
  <x:si>
    <x:t>Forderungen aus L+L vor Wertberichtigungen</x:t>
  </x:si>
  <x:si>
    <x:t>Wertberichtigungen auf Forderungen</x:t>
  </x:si>
  <x:si>
    <x:t>Wertberichtigungsquote Forderungen</x:t>
  </x:si>
  <x:si>
    <x:t>Wertberichtigungen und kumulierte Abschreibungen, wie die Bücher sie abziehen, positiv dargestellt; jede Quote bezieht sich auf den Betrag vor ihnen. Eine von Stichtag zu Stichtag sinkende Quote: Wertberichtigungen ins EBITDA aufgelöst oder weniger Vorsorge für dasselbe Risiko.</x:t>
  </x:si>
  <x:si>
    <x:t>Nur zum Jahresende gebucht: 1140 Waren (Bestand), 3079 Rückstellungen für Urlaub. Zu einem Monatsende zwischen zwei Jahresabschlüssen (einem unterjährigen Stichtag, den Monatsenden des Pegs und des durchschnittlichen NWC) stehen sie mit dem Betrag des letzten Jahresendes: Grenzen Sie sie zeitanteilig ab, bevor Sie sich auf NWC, schuldähnliche Posten oder den Peg stützen.</x:t>
  </x:si>
  <x:si>
    <x:t>Demo Handel GmbH – Nettoverschuldung, eingesetztes Kapital und Eigenkapital nach Monaten</x:t>
  </x:si>
  <x:si>
    <x:t>Salden zum Monatsende 2022-01–2024-12 · in EUR · Schulden +, liquide Mittel −; eingesetztes Kapital und Eigenkapital +</x:t>
  </x:si>
  <x:si>
    <x:t>Finanzverbindlichkeiten</x:t>
  </x:si>
  <x:si>
    <x:t>Verbindlichkeiten gegenüber Kreditinstituten</x:t>
  </x:si>
  <x:si>
    <x:t>Pensions-, Abfertigungs- und Jubiläumsrückstellungen</x:t>
  </x:si>
  <x:si>
    <x:t>Liquide Mittel</x:t>
  </x:si>
  <x:si>
    <x:t>Kassenbestand, Bundesbankguthaben, Guthaben bei Kreditinstituten und Schecks</x:t>
  </x:si>
  <x:si>
    <x:t>Nettofinanzverschuldung inkl. Pensionen</x:t>
  </x:si>
  <x:si>
    <x:t>Übrige schuldähnliche Posten</x:t>
  </x:si>
  <x:si>
    <x:t>Sonstige Vermögensgegenstände (Anteil schuldähnlich)</x:t>
  </x:si>
  <x:si>
    <x:t>Steuerrückstellungen</x:t>
  </x:si>
  <x:si>
    <x:t>Verbindlichkeiten aus Einbehaltungen (KapESt und Soli)</x:t>
  </x:si>
  <x:si>
    <x:t>Sonstige Verbindlichkeiten (Anteil schuldähnlich)</x:t>
  </x:si>
  <x:si>
    <x:t>Summe Übrige schuldähnliche Posten</x:t>
  </x:si>
  <x:si>
    <x:t>Nettoverschuldung</x:t>
  </x:si>
  <x:si>
    <x:t>Entgeltlich erworbene Konzessionen, gewerbliche Schutzrechte und ähnliche Rechte und Werte sowie Lizenzen an solchen Rechten und Werten</x:t>
  </x:si>
  <x:si>
    <x:t>Technische Anlagen und Maschinen</x:t>
  </x:si>
  <x:si>
    <x:t>Andere Anlagen, Betriebs- und Geschäftsausstattung</x:t>
  </x:si>
  <x:si>
    <x:t>Übrige Posten</x:t>
  </x:si>
  <x:si>
    <x:t>Eingesetztes Kapital</x:t>
  </x:si>
  <x:si>
    <x:t>Gewinnrücklagen</x:t>
  </x:si>
  <x:si>
    <x:t>Gewinnvortrag / Verlustvortrag</x:t>
  </x:si>
  <x:si>
    <x:t>Jahresergebnis laufendes Jahr</x:t>
  </x:si>
  <x:si>
    <x:t>Nettoverschuldung + Eigenkapital</x:t>
  </x:si>
  <x:si>
    <x:t>Prüfung: Eingesetztes Kapital − (Nettoverschuldung + Eigenkapital) (0 = stimmt)</x:t>
  </x:si>
  <x:si>
    <x:t>Nettofinanzverschuldung inkl. Pensionen: Finanzverbindlichkeiten zuzüglich Pensions-, Abfertigungs- und Jubiläumsrückstellungen, abzüglich liquider Mittel. Die Nettoverschuldung insgesamt addiert die übrigen schuldähnlichen Posten, die ein Käufer zum Closing ablöst: Steuerrückstellungen abzüglich Ertragsteuererstattungsansprüchen, Verbindlichkeiten gegenüber Gesellschaftern und atypisch stillen Gesellschaftern, beschlossene Ausschüttungen, Genussrechtskapital, Finanzierungsleasing, Factoring, offene Kaufpreise, aufgelaufene Zinsen und nach dem Closing zu zahlende Rückstellungen.</x:t>
  </x:si>
  <x:si>
    <x:t>Demo Handel GmbH – Net Working Capital und Working-Capital-Tage</x:t>
  </x:si>
  <x:si>
    <x:t>Salden zum Geschäftsjahresende 2022–2024 · in EUR · Aktiva +, Passiva −</x:t>
  </x:si>
  <x:si>
    <x:t>Tage = Saldo zum Jahresende × 365 ÷ Umsatzerlöse (DSO) bzw. Materialaufwand (DIO, DPO) des Jahres. n. m. = nicht aussagekräftig: Umsatzerlöse bzw. Materialaufwand null oder negativ bei offenem Saldo. DSO setzt Forderungen inkl. USt ins Verhältnis zu Umsatzerlösen ohne USt: Bei steuerpflichtigen Inlandsumsätzen liegt sie daher über der Zahlungsdauer der Kunden. DSO (USt-bereinigt) = DSO ÷ (1 + USt auf die Umsatzerlöse, jedes Erlöskonto mit seinem Satz laut Kontenrahmen, gewichtet mit seinen Umsatzerlösen); DPO (USt-bereinigt) ebenso mit der Vorsteuer auf den Materialaufwand. Der Cash-Conversion-Cycle bleibt auf den unbereinigten Tagen.</x:t>
  </x:si>
  <x:si>
    <x:t>Demo Handel GmbH – Nettoverschuldung, eingesetztes Kapital und Eigenkapital</x:t>
  </x:si>
  <x:si>
    <x:t>Salden zum Geschäftsjahresende 2022–2024 · in EUR · Schulden +, liquide Mittel −; eingesetztes Kapital und Eigenkapital +</x:t>
  </x:si>
  <x:si>
    <x:t>Demo Handel GmbH – Herleitung der Kennzahlen</x:t>
  </x:si>
  <x:si>
    <x:t>Beträge in EUR. Jede Kennzahl, wie sakto sie berechnet hat, mit ihren Eingangsgrößen in voller Höhe.</x:t>
  </x:si>
  <x:si>
    <x:t>Kennzahl</x:t>
  </x:si>
  <x:si>
    <x:t>Periode</x:t>
  </x:si>
  <x:si>
    <x:t>Wert</x:t>
  </x:si>
  <x:si>
    <x:t>Berechnung</x:t>
  </x:si>
  <x:si>
    <x:t>Übersicht</x:t>
  </x:si>
  <x:si>
    <x:t>Liquide Mittel abzüglich Kontokorrent</x:t>
  </x:si>
  <x:si>
    <x:t>2022</x:t>
  </x:si>
  <x:si>
    <x:t>Kassenbestand und Guthaben bei Kreditinstituten 1.766.249 − Überzogene Bankkonten (Σ 1 Posten) 1.056.682</x:t>
  </x:si>
  <x:si>
    <x:t>2023</x:t>
  </x:si>
  <x:si>
    <x:t>Kassenbestand und Guthaben bei Kreditinstituten 2.901.457 − Überzogene Bankkonten (Σ 1 Posten) 0</x:t>
  </x:si>
  <x:si>
    <x:t>2024</x:t>
  </x:si>
  <x:si>
    <x:t>Kassenbestand und Guthaben bei Kreditinstituten 858.115 − Überzogene Bankkonten (Σ 1 Posten) 562.160</x:t>
  </x:si>
  <x:si>
    <x:t>Veränderung der liquiden Mittel</x:t>
  </x:si>
  <x:si>
    <x:t>n. m.: keine vergleichbare Periode</x:t>
  </x:si>
  <x:si>
    <x:t>(Liquide Mittel abzüglich Kontokorrent 709.567 − Liquide Mittel abzüglich Kontokorrent n. m.) ÷ Liquide Mittel abzüglich Kontokorrent n. m. × 100. Kein Wert: Es gibt keine vergleichbare Periode davor.</x:t>
  </x:si>
  <x:si>
    <x:t>(Liquide Mittel abzüglich Kontokorrent 2.901.457 − Liquide Mittel abzüglich Kontokorrent 709.567) ÷ Liquide Mittel abzüglich Kontokorrent 709.567 × 100</x:t>
  </x:si>
  <x:si>
    <x:t>(Liquide Mittel abzüglich Kontokorrent 295.955 − Liquide Mittel abzüglich Kontokorrent 2.901.457) ÷ Liquide Mittel abzüglich Kontokorrent 2.901.457 × 100</x:t>
  </x:si>
  <x:si>
    <x:t>Free Cashflow nach Steuern</x:t>
  </x:si>
  <x:si>
    <x:t>n. m.: Teiljahr</x:t>
  </x:si>
  <x:si>
    <x:t>Free Cashflow nach Steuern n. m. Kein Wert: Die Bücher beginnen in diesem Jahr, daher läuft seine Kapitalflussrechnung ab dem ersten Monatsende und umfasst weniger Monate als das Jahr; der Free Cashflow nach Steuern wird für ganze Jahre gezeigt.</x:t>
  </x:si>
  <x:si>
    <x:t>Laufende Geschäftstätigkeit 2.579.181 + Investitionstätigkeit −2.876.005. Steuern: Nach den tatsächlich gezahlten Ertragsteuern, die die gezahlten Zinsen gemindert haben (Tax Shield). Ein DCF zum WACC rechnet mit den Steuern eines Unternehmens ohne Fremdkapital: Rechnen Sie das Tax Shield vorher heraus, sonst zählt es doppelt.</x:t>
  </x:si>
  <x:si>
    <x:t>Laufende Geschäftstätigkeit 1.453.440 + Investitionstätigkeit −381.136. Steuern: Nach den tatsächlich gezahlten Ertragsteuern, die die gezahlten Zinsen gemindert haben (Tax Shield). Ein DCF zum WACC rechnet mit den Steuern eines Unternehmens ohne Fremdkapital: Rechnen Sie das Tax Shield vorher heraus, sonst zählt es doppelt.</x:t>
  </x:si>
  <x:si>
    <x:t>Erhaltene Investitionszuschüsse, nicht im Free Cashflow nach Steuern</x:t>
  </x:si>
  <x:si>
    <x:t>Erhaltene Investitionszuschüsse, nicht im Free Cashflow nach Steuern 0</x:t>
  </x:si>
  <x:si>
    <x:t>Free Cashflow nach Steuern pro Monat</x:t>
  </x:si>
  <x:si>
    <x:t>Free Cashflow nach Steuern n. m. ÷ Monate in der Kapitalflussrechnung 11. Kein Wert: Die Bücher beginnen in diesem Jahr, daher läuft seine Kapitalflussrechnung ab dem ersten Monatsende und umfasst weniger Monate als das Jahr; der Free Cashflow nach Steuern wird für ganze Jahre gezeigt.</x:t>
  </x:si>
  <x:si>
    <x:t>Free Cashflow nach Steuern −296.825 ÷ Monate im Zeitraum 12</x:t>
  </x:si>
  <x:si>
    <x:t>Free Cashflow nach Steuern 1.072.304 ÷ Monate im Zeitraum 12</x:t>
  </x:si>
  <x:si>
    <x:t>Liquiditätsreichweite</x:t>
  </x:si>
  <x:si>
    <x:t>n. m.: kein Mittelabfluss</x:t>
  </x:si>
  <x:si>
    <x:t>Liquide Mittel abzüglich Kontokorrent 709.567 ÷ Free Cashflow nach Steuern pro Monat n. m. Kein Wert: Der Cashflow ist nicht negativ oder es gibt keine liquiden Mittel, also keine Reichweite.</x:t>
  </x:si>
  <x:si>
    <x:t>Liquide Mittel abzüglich Kontokorrent 2.901.457 ÷ Free Cashflow nach Steuern pro Monat 24.735</x:t>
  </x:si>
  <x:si>
    <x:t>Liquide Mittel abzüglich Kontokorrent 295.955 ÷ Free Cashflow nach Steuern pro Monat 89.359. Kein Wert: Der Cashflow ist nicht negativ oder es gibt keine liquiden Mittel, also keine Reichweite.</x:t>
  </x:si>
  <x:si>
    <x:t>Finanzverbindlichkeiten und schuldähnliche Posten (Σ 4 Posten) 1.994.628 − Liquide Mittel (Σ 1 Posten) 709.567</x:t>
  </x:si>
  <x:si>
    <x:t>Finanzverbindlichkeiten und schuldähnliche Posten (Σ 4 Posten) 4.468.234 − Liquide Mittel (Σ 1 Posten) 2.901.457</x:t>
  </x:si>
  <x:si>
    <x:t>Finanzverbindlichkeiten und schuldähnliche Posten (Σ 4 Posten) 3.634.508 − Liquide Mittel (Σ 1 Posten) 295.955</x:t>
  </x:si>
  <x:si>
    <x:t>Verbindlichkeiten gegenüber Kreditinstituten 1.250.000</x:t>
  </x:si>
  <x:si>
    <x:t>Verbindlichkeiten gegenüber Kreditinstituten 3.877.457</x:t>
  </x:si>
  <x:si>
    <x:t>Verbindlichkeiten gegenüber Kreditinstituten 3.374.719</x:t>
  </x:si>
  <x:si>
    <x:t>Forderungen aus L+L</x:t>
  </x:si>
  <x:si>
    <x:t>Forderungen aus Lieferungen und Leistungen 3.672.968</x:t>
  </x:si>
  <x:si>
    <x:t>Forderungen aus Lieferungen und Leistungen 4.153.966</x:t>
  </x:si>
  <x:si>
    <x:t>Forderungen aus Lieferungen und Leistungen 4.115.182</x:t>
  </x:si>
  <x:si>
    <x:t>Vorräte</x:t>
  </x:si>
  <x:si>
    <x:t>Waren 1.501.759</x:t>
  </x:si>
  <x:si>
    <x:t>Waren 1.578.276</x:t>
  </x:si>
  <x:si>
    <x:t>Waren 1.802.642</x:t>
  </x:si>
  <x:si>
    <x:t>Verbindlichkeiten aus L+L</x:t>
  </x:si>
  <x:si>
    <x:t>Verbindlichkeiten aus Lieferungen und Leistungen 1.553.219</x:t>
  </x:si>
  <x:si>
    <x:t>Verbindlichkeiten aus Lieferungen und Leistungen 1.751.375</x:t>
  </x:si>
  <x:si>
    <x:t>Verbindlichkeiten aus Lieferungen und Leistungen 1.796.237</x:t>
  </x:si>
  <x:si>
    <x:t>Passive Rechnungsabgrenzungsposten 368.400</x:t>
  </x:si>
  <x:si>
    <x:t>Passive Rechnungsabgrenzungsposten 458.020</x:t>
  </x:si>
  <x:si>
    <x:t>Passive Rechnungsabgrenzungsposten 408.307</x:t>
  </x:si>
  <x:si>
    <x:t>Waren 1.501.759 + Forderungen aus Lieferungen und Leistungen 3.672.968 + Verbindlichkeiten aus Lieferungen und Leistungen −1.553.219</x:t>
  </x:si>
  <x:si>
    <x:t>Waren 1.578.276 + Forderungen aus Lieferungen und Leistungen 4.153.966 + Verbindlichkeiten aus Lieferungen und Leistungen −1.751.375</x:t>
  </x:si>
  <x:si>
    <x:t>Waren 1.802.642 + Forderungen aus Lieferungen und Leistungen 4.115.182 + Verbindlichkeiten aus Lieferungen und Leistungen −1.796.237</x:t>
  </x:si>
  <x:si>
    <x:t>Veränderung des Handels-Working-Capitals</x:t>
  </x:si>
  <x:si>
    <x:t>Handels-Working-Capital 3.621.508 − Handels-Working-Capital n. m. Kein Wert: Es gibt keine vergleichbare Periode davor.</x:t>
  </x:si>
  <x:si>
    <x:t>Handels-Working-Capital 3.980.867 − Handels-Working-Capital 3.621.508</x:t>
  </x:si>
  <x:si>
    <x:t>Handels-Working-Capital 4.121.586 − Handels-Working-Capital 3.980.867</x:t>
  </x:si>
  <x:si>
    <x:t>DSO (Forderungslaufzeit)</x:t>
  </x:si>
  <x:si>
    <x:t>Forderungen aus L+L 3.672.968 × Tage im Jahr 365 ÷ Umsatzerlöse 28.639.330</x:t>
  </x:si>
  <x:si>
    <x:t>Forderungen aus L+L 4.153.966 × Tage im Jahr 365 ÷ Umsatzerlöse 31.684.920</x:t>
  </x:si>
  <x:si>
    <x:t>Forderungen aus L+L 4.115.182 × Tage im Jahr 365 ÷ Umsatzerlöse 32.141.167</x:t>
  </x:si>
  <x:si>
    <x:t>DIO (Lagerumschlagszeit)</x:t>
  </x:si>
  <x:si>
    <x:t>Vorräte 1.501.759 × Tage im Jahr 365 ÷ Materialaufwand 18.903.770</x:t>
  </x:si>
  <x:si>
    <x:t>Vorräte 1.578.276 × Tage im Jahr 365 ÷ Materialaufwand 20.810.264</x:t>
  </x:si>
  <x:si>
    <x:t>Vorräte 1.802.642 × Tage im Jahr 365 ÷ Materialaufwand 21.613.193</x:t>
  </x:si>
  <x:si>
    <x:t>DPO (Verbindlichkeitslaufzeit)</x:t>
  </x:si>
  <x:si>
    <x:t>Verbindlichkeiten aus L+L 1.553.219 × Tage im Jahr 365 ÷ Materialaufwand 18.903.770</x:t>
  </x:si>
  <x:si>
    <x:t>Verbindlichkeiten aus L+L 1.751.375 × Tage im Jahr 365 ÷ Materialaufwand 20.810.264</x:t>
  </x:si>
  <x:si>
    <x:t>Verbindlichkeiten aus L+L 1.796.237 × Tage im Jahr 365 ÷ Materialaufwand 21.613.193</x:t>
  </x:si>
  <x:si>
    <x:t>Cash-Conversion-Cycle</x:t>
  </x:si>
  <x:si>
    <x:t>DSO (Forderungslaufzeit) 46,8 Tage + DIO (Lagerumschlagszeit) 29,0 Tage − DPO (Verbindlichkeitslaufzeit) 30,0 Tage</x:t>
  </x:si>
  <x:si>
    <x:t>DSO (Forderungslaufzeit) 47,9 Tage + DIO (Lagerumschlagszeit) 27,7 Tage − DPO (Verbindlichkeitslaufzeit) 30,7 Tage</x:t>
  </x:si>
  <x:si>
    <x:t>DSO (Forderungslaufzeit) 46,7 Tage + DIO (Lagerumschlagszeit) 30,4 Tage − DPO (Verbindlichkeitslaufzeit) 30,3 Tage</x:t>
  </x:si>
  <x:si>
    <x:t>Tage passiver Rechnungsabgrenzung</x:t>
  </x:si>
  <x:si>
    <x:t>Passive Rechnungsabgrenzung 368.400 × Tage im Jahr 365 ÷ Umsatzerlöse 28.639.330</x:t>
  </x:si>
  <x:si>
    <x:t>Passive Rechnungsabgrenzung 458.020 × Tage im Jahr 365 ÷ Umsatzerlöse 31.684.920</x:t>
  </x:si>
  <x:si>
    <x:t>Passive Rechnungsabgrenzung 408.307 × Tage im Jahr 365 ÷ Umsatzerlöse 32.141.167</x:t>
  </x:si>
  <x:si>
    <x:t>DSO (Forderungslaufzeit) 46,8 Tage ÷ (1 + USt auf die Umsatzerlöse, umsatzgewichtet 15,8 % ÷ 100)</x:t>
  </x:si>
  <x:si>
    <x:t>DSO (Forderungslaufzeit) 47,9 Tage ÷ (1 + USt auf die Umsatzerlöse, umsatzgewichtet 15,7 % ÷ 100)</x:t>
  </x:si>
  <x:si>
    <x:t>DSO (Forderungslaufzeit) 46,7 Tage ÷ (1 + USt auf die Umsatzerlöse, umsatzgewichtet 15,9 % ÷ 100)</x:t>
  </x:si>
  <x:si>
    <x:t>USt auf die Umsatzerlöse, umsatzgewichtet 15,8 %</x:t>
  </x:si>
  <x:si>
    <x:t>USt auf die Umsatzerlöse, umsatzgewichtet 15,7 %</x:t>
  </x:si>
  <x:si>
    <x:t>USt auf die Umsatzerlöse, umsatzgewichtet 15,9 %</x:t>
  </x:si>
  <x:si>
    <x:t>DPO (Verbindlichkeitslaufzeit) 30,0 Tage ÷ (1 + Vorsteuer auf den Materialaufwand, aufwandsgewichtet 14,7 % ÷ 100)</x:t>
  </x:si>
  <x:si>
    <x:t>DPO (Verbindlichkeitslaufzeit) 30,7 Tage ÷ (1 + Vorsteuer auf den Materialaufwand, aufwandsgewichtet 14,7 % ÷ 100)</x:t>
  </x:si>
  <x:si>
    <x:t>DPO (Verbindlichkeitslaufzeit) 30,3 Tage ÷ (1 + Vorsteuer auf den Materialaufwand, aufwandsgewichtet 14,7 % ÷ 100)</x:t>
  </x:si>
  <x:si>
    <x:t>Vorsteuer auf den Materialaufwand, aufwandsgewichtet 14,7 %</x:t>
  </x:si>
  <x:si>
    <x:t>Σ 7 Konten 28.639.330</x:t>
  </x:si>
  <x:si>
    <x:t>Σ 7 Konten 31.684.920</x:t>
  </x:si>
  <x:si>
    <x:t>Σ 7 Konten 32.141.167</x:t>
  </x:si>
  <x:si>
    <x:t>Umsatzwachstum</x:t>
  </x:si>
  <x:si>
    <x:t>(Umsatzerlöse 28.639.330 − Umsatzerlöse der vergleichbaren Vorperiode n. m.) ÷ Umsatzerlöse der vergleichbaren Vorperiode n. m. × 100. Kein Wert: Es gibt keine vergleichbare Periode davor.</x:t>
  </x:si>
  <x:si>
    <x:t>(Umsatzerlöse 31.684.920 − Umsatzerlöse der vergleichbaren Vorperiode 28.639.330) ÷ Umsatzerlöse der vergleichbaren Vorperiode 28.639.330 × 100</x:t>
  </x:si>
  <x:si>
    <x:t>(Umsatzerlöse 32.141.167 − Umsatzerlöse der vergleichbaren Vorperiode 31.684.920) ÷ Umsatzerlöse der vergleichbaren Vorperiode 31.684.920 × 100</x:t>
  </x:si>
  <x:si>
    <x:t>Umsatzerlöse der vergleichbaren Vorperiode</x:t>
  </x:si>
  <x:si>
    <x:t>Umsatzerlöse 28.639.330</x:t>
  </x:si>
  <x:si>
    <x:t>Umsatzerlöse 31.684.920</x:t>
  </x:si>
  <x:si>
    <x:t>Umsatzerlöse 28.639.330 + Bestandsveränderungen und aktivierte Eigenleistungen 0 − Materialaufwand 18.903.770</x:t>
  </x:si>
  <x:si>
    <x:t>Umsatzerlöse 31.684.920 + Bestandsveränderungen und aktivierte Eigenleistungen 0 − Materialaufwand 20.810.264</x:t>
  </x:si>
  <x:si>
    <x:t>Umsatzerlöse 32.141.167 + Bestandsveränderungen und aktivierte Eigenleistungen 0 − Materialaufwand 21.613.193</x:t>
  </x:si>
  <x:si>
    <x:t>Rohertragsmarge</x:t>
  </x:si>
  <x:si>
    <x:t>Rohertrag 9.735.560 ÷ Umsatzerlöse 28.639.330 × 100</x:t>
  </x:si>
  <x:si>
    <x:t>Rohertrag 10.874.657 ÷ Umsatzerlöse 31.684.920 × 100</x:t>
  </x:si>
  <x:si>
    <x:t>Rohertrag 10.527.974 ÷ Umsatzerlöse 32.141.167 × 100</x:t>
  </x:si>
  <x:si>
    <x:t>Rohertrag 9.735.560 − Personalaufwand 4.045.301 + Sonstige betriebliche Erträge 4.901 − Sonstige betriebliche Aufwendungen 3.320.635</x:t>
  </x:si>
  <x:si>
    <x:t>Rohertrag 10.874.657 − Personalaufwand 4.395.588 + Sonstige betriebliche Erträge 261.981 − Sonstige betriebliche Aufwendungen 3.853.183</x:t>
  </x:si>
  <x:si>
    <x:t>Rohertrag 10.527.974 − Personalaufwand 4.718.387 + Sonstige betriebliche Erträge 100.901 − Sonstige betriebliche Aufwendungen 3.541.973</x:t>
  </x:si>
  <x:si>
    <x:t>EBITDA-Marge</x:t>
  </x:si>
  <x:si>
    <x:t>EBITDA 2.374.526 ÷ Umsatzerlöse 28.639.330 × 100</x:t>
  </x:si>
  <x:si>
    <x:t>EBITDA 2.887.866 ÷ Umsatzerlöse 31.684.920 × 100</x:t>
  </x:si>
  <x:si>
    <x:t>EBITDA 2.368.515 ÷ Umsatzerlöse 32.141.167 × 100</x:t>
  </x:si>
  <x:si>
    <x:t>EBITDA der vergleichbaren Vorperiode</x:t>
  </x:si>
  <x:si>
    <x:t>EBITDA 2.374.526</x:t>
  </x:si>
  <x:si>
    <x:t>EBITDA 2.887.866</x:t>
  </x:si>
  <x:si>
    <x:t>Ergebnis vor Steuern 2.070.247 − Steuern 626.888</x:t>
  </x:si>
  <x:si>
    <x:t>Ergebnis vor Steuern 2.394.429 − Steuern 732.465</x:t>
  </x:si>
  <x:si>
    <x:t>Ergebnis vor Steuern 1.605.512 − Steuern 490.816</x:t>
  </x:si>
  <x:si>
    <x:t>Nettomarge</x:t>
  </x:si>
  <x:si>
    <x:t>Jahresergebnis 1.443.359 ÷ Umsatzerlöse 28.639.330 × 100</x:t>
  </x:si>
  <x:si>
    <x:t>Jahresergebnis 1.661.964 ÷ Umsatzerlöse 31.684.920 × 100</x:t>
  </x:si>
  <x:si>
    <x:t>Jahresergebnis 1.114.696 ÷ Umsatzerlöse 32.141.167 × 100</x:t>
  </x:si>
  <x:si>
    <x:t>Inkrementelle EBITDA-Marge</x:t>
  </x:si>
  <x:si>
    <x:t>(EBITDA 2.374.526 − EBITDA der vergleichbaren Vorperiode n. m.) ÷ (Umsatzerlöse 28.639.330 − Umsatzerlöse der vergleichbaren Vorperiode n. m.). Kein Wert: Es gibt keine vergleichbare Periode davor.</x:t>
  </x:si>
  <x:si>
    <x:t>(EBITDA 2.887.866 − EBITDA der vergleichbaren Vorperiode 2.374.526) ÷ |Umsatzerlöse 31.684.920 − Umsatzerlöse der vergleichbaren Vorperiode 28.639.330| × 100</x:t>
  </x:si>
  <x:si>
    <x:t>(EBITDA 2.368.515 − EBITDA der vergleichbaren Vorperiode 2.887.866) ÷ |Umsatzerlöse 32.141.167 − Umsatzerlöse der vergleichbaren Vorperiode 31.684.920| × 100</x:t>
  </x:si>
  <x:si>
    <x:t>Kurzfristiges Umlaufvermögen</x:t>
  </x:si>
  <x:si>
    <x:t>Vorräte 1.501.759 + Forderungen 4.722.968 + Kassenbestand &amp; Bank 1.766.249 + Aktive RAP 130.000</x:t>
  </x:si>
  <x:si>
    <x:t>Vorräte 1.578.276 + Forderungen 4.153.966 + Kassenbestand &amp; Bank 2.901.457 + Aktive RAP 138.000</x:t>
  </x:si>
  <x:si>
    <x:t>Vorräte 1.802.642 + Forderungen 4.355.392 + Kassenbestand &amp; Bank 858.115 + Aktive RAP 138.000</x:t>
  </x:si>
  <x:si>
    <x:t>Kurzfristige Verbindlichkeiten</x:t>
  </x:si>
  <x:si>
    <x:t>Verbindlichkeiten 5.343.331 − (Langfristige Verbindlichkeiten 1.250.000)</x:t>
  </x:si>
  <x:si>
    <x:t>Verbindlichkeiten 6.949.002 − (Langfristige Verbindlichkeiten 3.877.457)</x:t>
  </x:si>
  <x:si>
    <x:t>Verbindlichkeiten 7.009.956 − (Langfristige Verbindlichkeiten 3.374.719)</x:t>
  </x:si>
  <x:si>
    <x:t>Eigenkapital inkl. Ergebnis bis dato</x:t>
  </x:si>
  <x:si>
    <x:t>Eigenkapital (Σ 3 Posten) 2.327.010 + Ergebnis bis dato 1.443.359</x:t>
  </x:si>
  <x:si>
    <x:t>Eigenkapital (Σ 3 Posten) 3.770.368 + Ergebnis bis dato 1.661.964</x:t>
  </x:si>
  <x:si>
    <x:t>Eigenkapital (Σ 3 Posten) 2.432.333 + Ergebnis bis dato 1.114.696</x:t>
  </x:si>
  <x:si>
    <x:t>Liquidität 3. Grades</x:t>
  </x:si>
  <x:si>
    <x:t>Kurzfristiges Umlaufvermögen 8.120.975 ÷ Kurzfristige Verbindlichkeiten 4.093.331</x:t>
  </x:si>
  <x:si>
    <x:t>Kurzfristiges Umlaufvermögen 8.771.699 ÷ Kurzfristige Verbindlichkeiten 3.071.544</x:t>
  </x:si>
  <x:si>
    <x:t>Kurzfristiges Umlaufvermögen 7.154.149 ÷ Kurzfristige Verbindlichkeiten 3.635.237</x:t>
  </x:si>
  <x:si>
    <x:t>Liquidität 2. Grades</x:t>
  </x:si>
  <x:si>
    <x:t>(Kurzfristiges Umlaufvermögen 8.120.975 − Vorräte 1.501.759) ÷ Kurzfristige Verbindlichkeiten 4.093.331</x:t>
  </x:si>
  <x:si>
    <x:t>(Kurzfristiges Umlaufvermögen 8.771.699 − Vorräte 1.578.276) ÷ Kurzfristige Verbindlichkeiten 3.071.544</x:t>
  </x:si>
  <x:si>
    <x:t>(Kurzfristiges Umlaufvermögen 7.154.149 − Vorräte 1.802.642) ÷ Kurzfristige Verbindlichkeiten 3.635.237</x:t>
  </x:si>
  <x:si>
    <x:t>Liquidität 1. Grades</x:t>
  </x:si>
  <x:si>
    <x:t>Kassenbestand und Guthaben bei Kreditinstituten 1.766.249 ÷ Kurzfristige Verbindlichkeiten 4.093.331</x:t>
  </x:si>
  <x:si>
    <x:t>Kassenbestand und Guthaben bei Kreditinstituten 2.901.457 ÷ Kurzfristige Verbindlichkeiten 3.071.544</x:t>
  </x:si>
  <x:si>
    <x:t>Kassenbestand und Guthaben bei Kreditinstituten 858.115 ÷ Kurzfristige Verbindlichkeiten 3.635.237</x:t>
  </x:si>
  <x:si>
    <x:t>Σ 2 Konten 1.766.249</x:t>
  </x:si>
  <x:si>
    <x:t>Σ 3 Konten 2.901.457</x:t>
  </x:si>
  <x:si>
    <x:t>Σ 2 Konten 858.115</x:t>
  </x:si>
  <x:si>
    <x:t>Nettoverschuldung / EBITDA</x:t>
  </x:si>
  <x:si>
    <x:t>Nettoverschuldung 1.285.061 ÷ EBITDA eines Jahres 2.374.526</x:t>
  </x:si>
  <x:si>
    <x:t>Nettoverschuldung 1.566.777 ÷ EBITDA eines Jahres 2.887.866</x:t>
  </x:si>
  <x:si>
    <x:t>Nettoverschuldung 3.338.553 ÷ EBITDA eines Jahres 2.368.515</x:t>
  </x:si>
  <x:si>
    <x:t>EBITDA eines Jahres</x:t>
  </x:si>
  <x:si>
    <x:t>Verschuldungsgrad</x:t>
  </x:si>
  <x:si>
    <x:t>Fremdkapital inkl. Rückstellungen 5.343.331 ÷ Eigenkapital inkl. Ergebnis bis dato 3.770.368</x:t>
  </x:si>
  <x:si>
    <x:t>Fremdkapital inkl. Rückstellungen 6.949.002 ÷ Eigenkapital inkl. Ergebnis bis dato 5.432.333</x:t>
  </x:si>
  <x:si>
    <x:t>Fremdkapital inkl. Rückstellungen 7.009.956 ÷ Eigenkapital inkl. Ergebnis bis dato 3.547.029</x:t>
  </x:si>
  <x:si>
    <x:t>EBITDA / Zinsaufwand</x:t>
  </x:si>
  <x:si>
    <x:t>EBITDA eines Jahres 2.374.526 ÷ Zinsaufwand eines Jahres 64.904</x:t>
  </x:si>
  <x:si>
    <x:t>EBITDA eines Jahres 2.887.866 ÷ Zinsaufwand eines Jahres 138.743</x:t>
  </x:si>
  <x:si>
    <x:t>EBITDA eines Jahres 2.368.515 ÷ Zinsaufwand eines Jahres 175.067</x:t>
  </x:si>
  <x:si>
    <x:t>Zinsaufwand eines Jahres</x:t>
  </x:si>
  <x:si>
    <x:t>Zinsaufwand (Σ 2 Konten) 64.904</x:t>
  </x:si>
  <x:si>
    <x:t>Zinsaufwand (Σ 2 Konten) 138.743</x:t>
  </x:si>
  <x:si>
    <x:t>Zinsaufwand (Σ 2 Konten) 175.067</x:t>
  </x:si>
  <x:si>
    <x:t>Bruttoumsatzerlöse vor Erlösschmälerungen</x:t>
  </x:si>
  <x:si>
    <x:t>Bruttoumsatzerlöse vor Erlösschmälerungen (Σ 6 Konten) 28.720.254</x:t>
  </x:si>
  <x:si>
    <x:t>Bruttoumsatzerlöse vor Erlösschmälerungen (Σ 6 Konten) 31.773.439</x:t>
  </x:si>
  <x:si>
    <x:t>Bruttoumsatzerlöse vor Erlösschmälerungen (Σ 6 Konten) 32.232.029</x:t>
  </x:si>
  <x:si>
    <x:t>Erlösschmälerungen in % der Bruttoumsatzerlöse</x:t>
  </x:si>
  <x:si>
    <x:t>Erlösschmälerungen und Nachlässe (Σ 1 Konto) 80.923 ÷ Bruttoumsatzerlöse vor Erlösschmälerungen 28.720.254 × 100</x:t>
  </x:si>
  <x:si>
    <x:t>Erlösschmälerungen und Nachlässe (Σ 1 Konto) 88.519 ÷ Bruttoumsatzerlöse vor Erlösschmälerungen 31.773.439 × 100</x:t>
  </x:si>
  <x:si>
    <x:t>Erlösschmälerungen und Nachlässe (Σ 1 Konto) 90.862 ÷ Bruttoumsatzerlöse vor Erlösschmälerungen 32.232.029 × 100</x:t>
  </x:si>
  <x:si>
    <x:t>1246 Einzelwertberichtigung zu Forderungen 0</x:t>
  </x:si>
  <x:si>
    <x:t>1246 Einzelwertberichtigung zu Forderungen 96.000</x:t>
  </x:si>
  <x:si>
    <x:t>Forderungen aus L+L 3.672.968 + Wertberichtigungen auf Forderungen 0</x:t>
  </x:si>
  <x:si>
    <x:t>Forderungen aus L+L 4.153.966 + Wertberichtigungen auf Forderungen 96.000</x:t>
  </x:si>
  <x:si>
    <x:t>Forderungen aus L+L 4.115.182 + Wertberichtigungen auf Forderungen 0</x:t>
  </x:si>
  <x:si>
    <x:t>Wertberichtigungen auf Forderungen 0 ÷ Forderungen aus L+L vor Wertberichtigungen 3.672.968 × 100</x:t>
  </x:si>
  <x:si>
    <x:t>Wertberichtigungen auf Forderungen 96.000 ÷ Forderungen aus L+L vor Wertberichtigungen 4.249.966 × 100</x:t>
  </x:si>
  <x:si>
    <x:t>Wertberichtigungen auf Forderungen 0 ÷ Forderungen aus L+L vor Wertberichtigungen 4.115.182 × 100</x:t>
  </x:si>
  <x:si>
    <x:t>Wertberichtigungen auf Vorräte</x:t>
  </x:si>
  <x:si>
    <x:t>Σ 0 Konten 0</x:t>
  </x:si>
  <x:si>
    <x:t>Vorräte vor Wertberichtigungen</x:t>
  </x:si>
  <x:si>
    <x:t>Vorräte 1.501.759 + Wertberichtigungen auf Vorräte 0</x:t>
  </x:si>
  <x:si>
    <x:t>Vorräte 1.578.276 + Wertberichtigungen auf Vorräte 0</x:t>
  </x:si>
  <x:si>
    <x:t>Vorräte 1.802.642 + Wertberichtigungen auf Vorräte 0</x:t>
  </x:si>
  <x:si>
    <x:t>Wertberichtigungsquote Vorräte</x:t>
  </x:si>
  <x:si>
    <x:t>n. m.: kein Konto</x:t>
  </x:si>
  <x:si>
    <x:t>Wertberichtigungen auf Vorräte 0 ÷ Vorräte vor Wertberichtigungen 1.501.759 × 100. Kein Wert: Hinter diesem Saldo steht kein Konto; eine Kennzahl würde die Zuordnung beschreiben, nicht das Geschäft.</x:t>
  </x:si>
  <x:si>
    <x:t>Wertberichtigungen auf Vorräte 0 ÷ Vorräte vor Wertberichtigungen 1.578.276 × 100. Kein Wert: Hinter diesem Saldo steht kein Konto; eine Kennzahl würde die Zuordnung beschreiben, nicht das Geschäft.</x:t>
  </x:si>
  <x:si>
    <x:t>Wertberichtigungen auf Vorräte 0 ÷ Vorräte vor Wertberichtigungen 1.802.642 × 100. Kein Wert: Hinter diesem Saldo steht kein Konto; eine Kennzahl würde die Zuordnung beschreiben, nicht das Geschäft.</x:t>
  </x:si>
  <x:si>
    <x:t>Kumulierte Abschreibungen</x:t>
  </x:si>
  <x:si>
    <x:t>Sachanlagen vor kumulierten Abschreibungen</x:t>
  </x:si>
  <x:si>
    <x:t>Technische Anlagen und Maschinen 563.550 + Andere Anlagen, Betriebs- und Geschäftsausstattung 411.174 + Kumulierte Abschreibungen 0</x:t>
  </x:si>
  <x:si>
    <x:t>Technische Anlagen und Maschinen 2.991.750 + Andere Anlagen, Betriebs- und Geschäftsausstattung 617.885 + Kumulierte Abschreibungen 0</x:t>
  </x:si>
  <x:si>
    <x:t>Technische Anlagen und Maschinen 2.647.950 + Andere Anlagen, Betriebs- und Geschäftsausstattung 476.830 + Kumulierte Abschreibungen 0</x:t>
  </x:si>
  <x:si>
    <x:t>Anlagenabnutzungsgrad</x:t>
  </x:si>
  <x:si>
    <x:t>Kumulierte Abschreibungen 0 ÷ Sachanlagen vor kumulierten Abschreibungen 974.724 × 100. Kein Wert: Hinter diesem Saldo steht kein Konto; eine Kennzahl würde die Zuordnung beschreiben, nicht das Geschäft.</x:t>
  </x:si>
  <x:si>
    <x:t>Kumulierte Abschreibungen 0 ÷ Sachanlagen vor kumulierten Abschreibungen 3.609.635 × 100. Kein Wert: Hinter diesem Saldo steht kein Konto; eine Kennzahl würde die Zuordnung beschreiben, nicht das Geschäft.</x:t>
  </x:si>
  <x:si>
    <x:t>Kumulierte Abschreibungen 0 ÷ Sachanlagen vor kumulierten Abschreibungen 3.124.780 × 100. Kein Wert: Hinter diesem Saldo steht kein Konto; eine Kennzahl würde die Zuordnung beschreiben, nicht das Geschäft.</x:t>
  </x:si>
  <x:si>
    <x:t>Gewinn- und Verlustrechnung</x:t>
  </x:si>
  <x:si>
    <x:t>Bestandsveränderungen und aktivierte Eigenleistungen</x:t>
  </x:si>
  <x:si>
    <x:t>Σ 7 Konten −18.903.770. Vorzeichen: Ein Aufwand, negativ gezeigt: Der Gewinn ist die Summe aller GuV-Zeilen.</x:t>
  </x:si>
  <x:si>
    <x:t>Σ 7 Konten −20.810.264. Vorzeichen: Ein Aufwand, negativ gezeigt: Der Gewinn ist die Summe aller GuV-Zeilen.</x:t>
  </x:si>
  <x:si>
    <x:t>Σ 7 Konten −21.613.193. Vorzeichen: Ein Aufwand, negativ gezeigt: Der Gewinn ist die Summe aller GuV-Zeilen.</x:t>
  </x:si>
  <x:si>
    <x:t>Σ 8 Konten −4.045.301. Vorzeichen: Ein Aufwand, negativ gezeigt: Der Gewinn ist die Summe aller GuV-Zeilen.</x:t>
  </x:si>
  <x:si>
    <x:t>Σ 8 Konten −4.395.588. Vorzeichen: Ein Aufwand, negativ gezeigt: Der Gewinn ist die Summe aller GuV-Zeilen.</x:t>
  </x:si>
  <x:si>
    <x:t>Σ 8 Konten −4.718.387. Vorzeichen: Ein Aufwand, negativ gezeigt: Der Gewinn ist die Summe aller GuV-Zeilen.</x:t>
  </x:si>
  <x:si>
    <x:t>4940 Verrechnete sonstige Sachbezüge 19 % USt (Kfz-Gestellung) 4.901</x:t>
  </x:si>
  <x:si>
    <x:t>Σ 3 Konten 261.981</x:t>
  </x:si>
  <x:si>
    <x:t>Σ 2 Konten 100.901</x:t>
  </x:si>
  <x:si>
    <x:t>Σ 36 Konten −3.320.635. Vorzeichen: Ein Aufwand, negativ gezeigt: Der Gewinn ist die Summe aller GuV-Zeilen.</x:t>
  </x:si>
  <x:si>
    <x:t>Σ 36 Konten −3.853.183. Vorzeichen: Ein Aufwand, negativ gezeigt: Der Gewinn ist die Summe aller GuV-Zeilen.</x:t>
  </x:si>
  <x:si>
    <x:t>Σ 37 Konten −3.541.973. Vorzeichen: Ein Aufwand, negativ gezeigt: Der Gewinn ist die Summe aller GuV-Zeilen.</x:t>
  </x:si>
  <x:si>
    <x:t>Σ 4 Konten −239.375. Vorzeichen: Ein Aufwand, negativ gezeigt: Der Gewinn ist die Summe aller GuV-Zeilen.</x:t>
  </x:si>
  <x:si>
    <x:t>Σ 4 Konten −384.322. Vorzeichen: Ein Aufwand, negativ gezeigt: Der Gewinn ist die Summe aller GuV-Zeilen.</x:t>
  </x:si>
  <x:si>
    <x:t>Σ 4 Konten −603.845. Vorzeichen: Ein Aufwand, negativ gezeigt: Der Gewinn ist die Summe aller GuV-Zeilen.</x:t>
  </x:si>
  <x:si>
    <x:t>Σ 2 Konten −64.904. Vorzeichen: Ein Aufwand, negativ gezeigt: Der Gewinn ist die Summe aller GuV-Zeilen.</x:t>
  </x:si>
  <x:si>
    <x:t>Σ 3 Konten −109.115. Vorzeichen: Ein Aufwand, negativ gezeigt: Der Gewinn ist die Summe aller GuV-Zeilen.</x:t>
  </x:si>
  <x:si>
    <x:t>Σ 3 Konten −159.158. Vorzeichen: Ein Aufwand, negativ gezeigt: Der Gewinn ist die Summe aller GuV-Zeilen.</x:t>
  </x:si>
  <x:si>
    <x:t>Σ 3 Konten −626.888. Vorzeichen: Ein Aufwand, negativ gezeigt: Der Gewinn ist die Summe aller GuV-Zeilen.</x:t>
  </x:si>
  <x:si>
    <x:t>Σ 4 Konten −732.465. Vorzeichen: Ein Aufwand, negativ gezeigt: Der Gewinn ist die Summe aller GuV-Zeilen.</x:t>
  </x:si>
  <x:si>
    <x:t>Σ 4 Konten −490.816. Vorzeichen: Ein Aufwand, negativ gezeigt: Der Gewinn ist die Summe aller GuV-Zeilen.</x:t>
  </x:si>
  <x:si>
    <x:t>EBITDA 2.374.526 − Abschreibungen 239.375</x:t>
  </x:si>
  <x:si>
    <x:t>EBITDA 2.887.866 − Abschreibungen 384.322</x:t>
  </x:si>
  <x:si>
    <x:t>EBITDA 2.368.515 − Abschreibungen 603.845</x:t>
  </x:si>
  <x:si>
    <x:t>EBIT 2.135.151 − Finanzergebnis 64.904</x:t>
  </x:si>
  <x:si>
    <x:t>EBIT 2.503.545 − Finanzergebnis 109.115</x:t>
  </x:si>
  <x:si>
    <x:t>EBIT 1.764.670 − Finanzergebnis 159.158</x:t>
  </x:si>
  <x:si>
    <x:t>Bilanz</x:t>
  </x:si>
  <x:si>
    <x:t>Anlagevermögen 992.724 + Umlaufvermögen 8.120.975</x:t>
  </x:si>
  <x:si>
    <x:t>Anlagevermögen 3.609.635 + Umlaufvermögen 8.771.699</x:t>
  </x:si>
  <x:si>
    <x:t>Anlagevermögen 3.402.835 + Umlaufvermögen 7.154.149</x:t>
  </x:si>
  <x:si>
    <x:t>Eigenkapital 3.770.368 + Verbindlichkeiten 5.343.331</x:t>
  </x:si>
  <x:si>
    <x:t>Eigenkapital 5.432.333 + Verbindlichkeiten 6.949.002</x:t>
  </x:si>
  <x:si>
    <x:t>Eigenkapital 3.547.029 + Verbindlichkeiten 7.009.956</x:t>
  </x:si>
  <x:si>
    <x:t>Umlaufvermögen 8.120.975</x:t>
  </x:si>
  <x:si>
    <x:t>Umlaufvermögen 8.771.699</x:t>
  </x:si>
  <x:si>
    <x:t>Umlaufvermögen 7.154.149</x:t>
  </x:si>
  <x:si>
    <x:t>Fremdkapital inkl. Rückstellungen</x:t>
  </x:si>
  <x:si>
    <x:t>Verbindlichkeiten 5.343.331</x:t>
  </x:si>
  <x:si>
    <x:t>Verbindlichkeiten 6.949.002</x:t>
  </x:si>
  <x:si>
    <x:t>Verbindlichkeiten 7.009.956</x:t>
  </x:si>
  <x:si>
    <x:t>Kassenbestand &amp; Bank 1.766.249</x:t>
  </x:si>
  <x:si>
    <x:t>Kassenbestand &amp; Bank 2.901.457</x:t>
  </x:si>
  <x:si>
    <x:t>Kassenbestand &amp; Bank 858.115</x:t>
  </x:si>
  <x:si>
    <x:t>Working Capital &amp; Nettoverschuldung</x:t>
  </x:si>
  <x:si>
    <x:t>Handels-Working-Capital 3.621.508 + Sonstiges Working Capital (Σ 5 Posten) 441.198</x:t>
  </x:si>
  <x:si>
    <x:t>Handels-Working-Capital 3.980.867 + Sonstiges Working Capital (Σ 5 Posten) −591.393</x:t>
  </x:si>
  <x:si>
    <x:t>Handels-Working-Capital 4.121.586 + Sonstiges Working Capital (Σ 5 Posten) −638.840</x:t>
  </x:si>
  <x:si>
    <x:t>Kapitalflussrechnung</x:t>
  </x:si>
  <x:si>
    <x:t>Demo Handel GmbH – Prüfungen</x:t>
  </x:si>
  <x:si>
    <x:t>Alle Prüfungen bestanden; 1 zu erklären</x:t>
  </x:si>
  <x:si>
    <x:t>Beträge in EUR</x:t>
  </x:si>
  <x:si>
    <x:t>Prüfung</x:t>
  </x:si>
  <x:si>
    <x:t>Ergebnis</x:t>
  </x:si>
  <x:si>
    <x:t>Differenz (EUR)</x:t>
  </x:si>
  <x:si>
    <x:t>Rundungstoleranz (EUR)</x:t>
  </x:si>
  <x:si>
    <x:t>Blatt</x:t>
  </x:si>
  <x:si>
    <x:t>Anmerkung</x:t>
  </x:si>
  <x:si>
    <x:t>Bilanz ist ausgeglichen</x:t>
  </x:si>
  <x:si>
    <x:t>✓ exakt</x:t>
  </x:si>
  <x:si>
    <x:t>Saldenliste summiert auf null</x:t>
  </x:si>
  <x:si>
    <x:t>Saldenliste</x:t>
  </x:si>
  <x:si>
    <x:t>Eröffnungsbilanz = Schlussbilanz Vorjahr</x:t>
  </x:si>
  <x:si>
    <x:t>Kapitalflussrechnung = Veränderung der liquiden Mittel</x:t>
  </x:si>
  <x:si>
    <x:t>Σ Monatsergebnisse = Jahresergebnis</x:t>
  </x:si>
  <x:si>
    <x:t>GuV monatlich</x:t>
  </x:si>
  <x:si>
    <x:t>Letztes Monatsende = Jahresende (eingesetztes Kapital)</x:t>
  </x:si>
  <x:si>
    <x:t>NWC monatlich</x:t>
  </x:si>
  <x:si>
    <x:t>NWC, Nettoverschuldung und Übriges = Bilanz</x:t>
  </x:si>
  <x:si>
    <x:t>NWC</x:t>
  </x:si>
  <x:si>
    <x:t>Eingesetztes Kapital = Nettoverschuldung + Eigenkapital</x:t>
  </x:si>
  <x:si>
    <x:t>Eigenkapital um das Vorjahresergebnis verändert</x:t>
  </x:si>
  <x:si>
    <x:t>Bewegte Eigenkapitalkonten: 2970 +1.443.359</x:t>
  </x:si>
  <x:si>
    <x:t>! zu erklären</x:t>
  </x:si>
  <x:si>
    <x:t>Ausschüttungen / Entnahmen (3.000.000), siehe Blatt „Kapitalflussrechnung“. Bewegte Eigenkapitalkonten: 2970 −1.338.036</x:t>
  </x:si>
  <x:si>
    <x:t>Demo Handel GmbH – Saldenliste nach Monaten</x:t>
  </x:si>
  <x:si>
    <x:t>Monate 2022-01–2024-12: GuV-Konten für den Monat, Bilanzkonten zum Monatsende · in EUR · Wie gelesen. GuV: Erträge +, Aufwendungen −. Bilanz: Aktiva +, Passiva −</x:t>
  </x:si>
  <x:si>
    <x:t>Bezeichnung</x:t>
  </x:si>
  <x:si>
    <x:t>Aufstellung</x:t>
  </x:si>
  <x:si>
    <x:t>Anlagevermögen › Immaterielle Vermögensgegenstände</x:t>
  </x:si>
  <x:si>
    <x:t>Anlagevermögen › Sachanlagen</x:t>
  </x:si>
  <x:si>
    <x:t>Umlaufvermögen › Vorräte</x:t>
  </x:si>
  <x:si>
    <x:t>Umlaufvermögen › Forderungen</x:t>
  </x:si>
  <x:si>
    <x:t>Verbindlichkeiten › Sonstige Verbindlichkeiten</x:t>
  </x:si>
  <x:si>
    <x:t>Umlaufvermögen › Kassenbestand &amp; Bank</x:t>
  </x:si>
  <x:si>
    <x:t>Verbindlichkeiten › Kreditkarten &amp; Überziehung</x:t>
  </x:si>
  <x:si>
    <x:t>Umlaufvermögen › Aktive RAP</x:t>
  </x:si>
  <x:si>
    <x:t>Eigenkapital › Gezeichnetes Kapital</x:t>
  </x:si>
  <x:si>
    <x:t>Eigenkapital › Rücklagen</x:t>
  </x:si>
  <x:si>
    <x:t>Eigenkapital › Gewinnvortrag / Verlustvortrag</x:t>
  </x:si>
  <x:si>
    <x:t>Verbindlichkeiten › Rückstellungen</x:t>
  </x:si>
  <x:si>
    <x:t>Verbindlichkeiten › Langfristige Verbindlichkeiten</x:t>
  </x:si>
  <x:si>
    <x:t>Verbindlichkeiten › Verbindlichkeiten aus L+L</x:t>
  </x:si>
  <x:si>
    <x:t>Verbindlichkeiten › Steuerverbindlichkeiten</x:t>
  </x:si>
  <x:si>
    <x:t>Verbindlichkeiten › Passive RAP</x:t>
  </x:si>
  <x:si>
    <x:t>GuV</x:t>
  </x:si>
  <x:si>
    <x:t>Demo Handel GmbH – Saldenliste</x:t>
  </x:si>
  <x:si>
    <x:t>Geschäftsjahre 2022–2024: GuV-Konten für das Jahr, Bilanzkonten zum Jahresende · in EUR · Wie gelesen. GuV: Erträge +, Aufwendungen −. Bilanz: Aktiva +, Passiva −</x:t>
  </x:si>
  <x:si>
    <x:t>Σ Bilanzkonten</x:t>
  </x:si>
  <x:si>
    <x:t>Σ GuV-Konten (= Ergebnis)</x:t>
  </x:si>
  <x:si>
    <x:t>Differenz (0 = Saldenliste stimmt)</x:t>
  </x:si>
  <x:si>
    <x:t>Demo Handel GmbH – Quellen</x:t>
  </x:si>
  <x:si>
    <x:t>Woher jeder Kontowert stammt: hochgeladene Datei, Tabellenblatt darin und Zeile, für jede Periode</x:t>
  </x:si>
  <x:si>
    <x:t>Datei</x:t>
  </x:si>
  <x:si>
    <x:t>Zeile</x:t>
  </x:si>
  <x:si>
    <x:t>Demo Multi SKR04.xlsx</x:t>
  </x:si>
  <x:si>
    <x:t>2022 SuSa</x:t>
  </x:si>
  <x:si>
    <x:t>2023 SuSa</x:t>
  </x:si>
  <x:si>
    <x:t>2024 SuSa</x:t>
  </x:si>
  <x:si>
    <x:t>Demo Handel GmbH – Zuordnung</x:t>
  </x:si>
  <x:si>
    <x:t>Zuordnungsversion</x:t>
  </x:si>
  <x:si>
    <x:t>Standard des Kontenrahmens</x:t>
  </x:si>
  <x:si>
    <x:t>Standard-Position</x:t>
  </x:si>
  <x:si>
    <x:t>Zugeordnete Position</x:t>
  </x:si>
  <x:si>
    <x:t>Working Capital</x:t>
  </x:si>
  <x:si>
    <x:t>Standard</x:t>
  </x:si>
  <x:si>
    <x:t>Geändert</x:t>
  </x:si>
  <x:si>
    <x:t>Kein Working Capital</x:t>
  </x:si>
  <x:si>
    <x:t>Keine Nettoverschuldung</x:t>
  </x:si>
  <x:si>
    <x:t>Schuldähnlich</x:t>
  </x:si>
  <x:si>
    <x:t>Finanzverbindlichkeit</x:t>
  </x:si>
  <x:si>
    <x:t>Demo Handel GmbH – Zuordnungsänderungen</x:t>
  </x:si>
  <x:si>
    <x:t>Kein Konto von seiner Standard-Position im Kontenrahmen verschoben.</x:t>
  </x:si>
  <x:si>
    <x:t>Demo Handel GmbH – Management-GuV</x:t>
  </x:si>
  <x:si>
    <x:t>Geschäftsjahre 2022–2024 · in EUR · Erträge +, Aufwendungen −</x:t>
  </x:si>
  <x:si>
    <x:t>Bezeichnung (DE)</x:t>
  </x:si>
  <x:si>
    <x:t>Gesamtleistung</x:t>
  </x:si>
  <x:si>
    <x:t>Summe Gesamtleistung nach Bereinigungen</x:t>
  </x:si>
  <x:si>
    <x:t>Summe Materialaufwand nach Bereinigungen</x:t>
  </x:si>
  <x:si>
    <x:t>Geschäftsführervergütung zum Marktniveau (eigene Zeile)</x:t>
  </x:si>
  <x:si>
    <x:t>A4</x:t>
  </x:si>
  <x:si>
    <x:t>Geschäftsführervergütung zum Marktniveau</x:t>
  </x:si>
  <x:si>
    <x:t>Summe Personalaufwand nach Bereinigungen</x:t>
  </x:si>
  <x:si>
    <x:t>Sonstige betriebliche Erträge und Aufwendungen inkl. AfA</x:t>
  </x:si>
  <x:si>
    <x:t>Gewinn aus dem Verkauf der alten Lieferfahrzeuge (eigene Zeile)</x:t>
  </x:si>
  <x:si>
    <x:t>A1</x:t>
  </x:si>
  <x:si>
    <x:t>Gewinn aus dem Verkauf der alten Lieferfahrzeuge</x:t>
  </x:si>
  <x:si>
    <x:t>Rechtskosten eines Lieferantenstreits (Mai 2023) (eigene Zeile)</x:t>
  </x:si>
  <x:si>
    <x:t>A2</x:t>
  </x:si>
  <x:si>
    <x:t>Rechtskosten eines Lieferantenstreits (Mai 2023)</x:t>
  </x:si>
  <x:si>
    <x:t>Lagerreparatur nach dem Hochwasser (Aug. 2022) (eigene Zeile)</x:t>
  </x:si>
  <x:si>
    <x:t>A3</x:t>
  </x:si>
  <x:si>
    <x:t>Lagerreparatur nach dem Hochwasser (Aug. 2022)</x:t>
  </x:si>
  <x:si>
    <x:t>Miete zum neuen Satz ab Juli 2023 (eigene Zeile)</x:t>
  </x:si>
  <x:si>
    <x:t>A5</x:t>
  </x:si>
  <x:si>
    <x:t>Miete zum neuen Satz ab Juli 2023</x:t>
  </x:si>
  <x:si>
    <x:t>Summe Sonstige betriebliche Erträge und Aufwendungen inkl. AfA nach Bereinigungen</x:t>
  </x:si>
  <x:si>
    <x:t>Finanzergebnis und Steuern</x:t>
  </x:si>
  <x:si>
    <x:t>Summe Finanzergebnis und Steuern nach Bereinigungen</x:t>
  </x:si>
  <x:si>
    <x:t>Rohertrag nach Bereinigungen</x:t>
  </x:si>
  <x:si>
    <x:t>EBITDA nach Bereinigungen</x:t>
  </x:si>
  <x:si>
    <x:t>EBIT nach Bereinigungen</x:t>
  </x:si>
  <x:si>
    <x:t>Jahresergebnis nach Bereinigungen</x:t>
  </x:si>
  <x:si>
    <x:t>Demo Handel GmbH – EBITDA-Brücke</x:t>
  </x:si>
  <x:si>
    <x:t>Vom berichteten zum bereinigten EBITDA · 2022–LTM 2024-12 · in EUR · Bereinigungen, die das EBITDA erhöhen, +</x:t>
  </x:si>
  <x:si>
    <x:t>Nr.</x:t>
  </x:si>
  <x:si>
    <x:t>Vorgeschlagen von</x:t>
  </x:si>
  <x:si>
    <x:t>Status</x:t>
  </x:si>
  <x:si>
    <x:t>Begründung</x:t>
  </x:si>
  <x:si>
    <x:t>Nachweis</x:t>
  </x:si>
  <x:si>
    <x:t>Berichtetes EBITDA (GuV)</x:t>
  </x:si>
  <x:si>
    <x:t>% der Umsatzerlöse</x:t>
  </x:si>
  <x:si>
    <x:t>Normalisierungen</x:t>
  </x:si>
  <x:si>
    <x:t>Einmaleffekte</x:t>
  </x:si>
  <x:si>
    <x:t>Management</x:t>
  </x:si>
  <x:si>
    <x:t>angenommen</x:t>
  </x:si>
  <x:si>
    <x:t>Der Fuhrpark wurde im Mai 2023 erneuert und die alten Lkw für 254.000 € bei einem Buchwert von 158.400 € verkauft: ein einmaliger Gewinn, kein operatives Geschäft.</x:t>
  </x:si>
  <x:si>
    <x:t>Konten 4849 und 6895; Kaufvertrag (Datenraum 3.4)</x:t>
  </x:si>
  <x:si>
    <x:t>Die Anwaltsrechnung für einen Streit um eine mangelhafte Lieferung, 2023 beigelegt; sonst liegen die Rechtskosten bei rund 3 T€ im Jahr.</x:t>
  </x:si>
  <x:si>
    <x:t>Konto 6825; Rechnung (Datenraum 5.2)</x:t>
  </x:si>
  <x:si>
    <x:t>Starkregen überflutete das Lager, die Versicherung übernahm den Schaden nicht. Laufende Reparaturen (24.600 € in 2024) bleiben im EBITDA.</x:t>
  </x:si>
  <x:si>
    <x:t>Konto 6335; Handwerkerrechnung (Datenraum 5.3)</x:t>
  </x:si>
  <x:si>
    <x:t>Summe Einmaleffekte</x:t>
  </x:si>
  <x:si>
    <x:t>Gesellschafterbezogen</x:t>
  </x:si>
  <x:si>
    <x:t>Berater</x:t>
  </x:si>
  <x:si>
    <x:t>offen</x:t>
  </x:si>
  <x:si>
    <x:t>Der Gesellschafter-Geschäftsführer bezieht rund 130 T€ einschließlich Firmenwagen; ein Käufer müsste eine Geschäftsführung für rund 220 T€ einstellen. Die Differenz wird jedes Jahr abgezogen. Stellungnahme des Managements ausstehend.</x:t>
  </x:si>
  <x:si>
    <x:t>Konto 6027; Gehaltsvergleich (Datenraum 7.1)</x:t>
  </x:si>
  <x:si>
    <x:t>Summe Gesellschafterbezogen</x:t>
  </x:si>
  <x:si>
    <x:t>Summe Normalisierungen</x:t>
  </x:si>
  <x:si>
    <x:t>Normalisiertes EBITDA</x:t>
  </x:si>
  <x:si>
    <x:t>Pro-forma-Anpassungen</x:t>
  </x:si>
  <x:si>
    <x:t>Der Mietvertrag wurde im Juli 2023 zu 59.337 € im Monat verlängert (vorher 57.000 €). Frühere Monate werden zur neuen Miete angesetzt, damit die Jahre vergleichbar sind.</x:t>
  </x:si>
  <x:si>
    <x:t>Konto 6310; Nachtrag zum Mietvertrag (Datenraum 3.1)</x:t>
  </x:si>
  <x:si>
    <x:t>Summe Pro-forma-Anpassungen</x:t>
  </x:si>
  <x:si>
    <x:t>Bereinigtes EBITDA (Berater) inkl. offener Punkte</x:t>
  </x:si>
  <x:si>
    <x:t>davon offene Punkte</x:t>
  </x:si>
  <x:si>
    <x:t>Bereinigtes EBITDA (Berater) ohne offene Punkte</x:t>
  </x:si>
  <x:si>
    <x:t>Prüfung: bereinigtes EBITDA − Wert von sakto (0 = stimmt)</x:t>
  </x:si>
  <x:si>
    <x:t>Abgelehnte Bereinigungen (nicht berücksichtigt)</x:t>
  </x:si>
  <x:si>
    <x:t>Kundeninsolvenz: Wertberichtigung und Ausbuchung</x:t>
  </x:si>
  <x:si>
    <x:t>A6</x:t>
  </x:si>
  <x:si>
    <x:t>Kundeninsolvenz: Wertberichtigung und Ausbuchung (eigene Zeile)</x:t>
  </x:si>
  <x:si>
    <x:t>abgelehnt</x:t>
  </x:si>
  <x:si>
    <x:t>Management: Insolvenz eines einzelnen Kunden, keine Wiederholung erwartet. Berater: abgelehnt, Forderungsausfälle gehören zum Großhandel, der Verlust von 136 T€ bleibt im EBITDA.</x:t>
  </x:si>
  <x:si>
    <x:t>Konten 6923, 6930 und 4923; Insolvenzbekanntmachung (Datenraum 6.1)</x:t>
  </x:si>
  <x:si>
    <x:t>Nachrichtlich: Management-bereinigtes EBITDA</x:t>
  </x:si>
  <x:si>
    <x:t>Bereinigte Cash Conversion</x:t>
  </x:si>
  <x:si>
    <x:t>Der Cashflow bleibt wie berichtet: Bereinigungen ändern das EBITDA, nicht die Liquidität.</x:t>
  </x:si>
  <x:si>
    <x:t>Berichtetes EBITDA</x:t>
  </x:si>
  <x:si>
    <x:t>Pro forma</x:t>
  </x:si>
  <x:si>
    <x:t>Veränderung Working Capital</x:t>
  </x:si>
  <x:si>
    <x:t>davon Handels-Working-Capital (Forderungen, Vorräte, Verbindlichkeiten aus L+L)</x:t>
  </x:si>
  <x:si>
    <x:t>davon sonstiges Working Capital</x:t>
  </x:si>
  <x:si>
    <x:t>Investitionen Anlagevermögen</x:t>
  </x:si>
  <x:si>
    <x:t>davon Erhaltungsinvestitionen</x:t>
  </x:si>
  <x:si>
    <x:t>Planmäßige Abschreibungen des Jahres auf das Anlagevermögen (Blatt „Kapitalflussrechnung“), höchstens die Investitionen des Jahres</x:t>
  </x:si>
  <x:si>
    <x:t>davon Erweiterungsinvestitionen</x:t>
  </x:si>
  <x:si>
    <x:t>Investitionen in % der Umsatzerlöse</x:t>
  </x:si>
  <x:si>
    <x:t>Investitionen ÷ Abschreibungen (unter 1: das Anlagevermögen schrumpft)</x:t>
  </x:si>
  <x:si>
    <x:t>Bereinigter operativer Free Cashflow vor Steuern</x:t>
  </x:si>
  <x:si>
    <x:t>Cash Conversion (bereinigter operativer Free Cashflow vor Steuern ÷ bereinigtes EBITDA)</x:t>
  </x:si>
  <x:si>
    <x:t>Bereinigter operativer Free Cashflow vor Steuern und Erweiterungsinvestitionen</x:t>
  </x:si>
  <x:si>
    <x:t>Cash Conversion vor Erweiterungsinvestitionen (÷ bereinigtes EBITDA)</x:t>
  </x:si>
  <x:si>
    <x:t>Einmalige Investitionen, bereinigt (Eingabe)</x:t>
  </x:si>
  <x:si>
    <x:t>Bereinigter nachhaltiger operativer Free Cashflow vor Steuern</x:t>
  </x:si>
  <x:si>
    <x:t>n. m. = nicht aussagekräftig: Das bereinigte EBITDA ist null oder negativ.</x:t>
  </x:si>
  <x:si>
    <x:t>Überleitung auf den berichteten Cashflow</x:t>
  </x:si>
  <x:si>
    <x:t>Abzüglich Bereinigungen (nicht zahlungswirksam)</x:t>
  </x:si>
  <x:si>
    <x:t>davon Einmaleffekte</x:t>
  </x:si>
  <x:si>
    <x:t>Übrige operative Posten (Steuern, Zinsen, Rückstellungen, nicht zahlungswirksame Posten)</x:t>
  </x:si>
  <x:si>
    <x:t>Operativer Cashflow abzüglich Investitionen, wie berichtet (Blatt „Kapitalflussrechnung“)</x:t>
  </x:si>
  <x:si>
    <x:t>Prüfung: bereinigter operativer Free Cashflow vor Steuern − Wert von sakto (0 = stimmt)</x:t>
  </x:si>
  <x:si>
    <x:t>Prüfung: bereinigter operativer Free Cashflow vor Steuern und Erweiterungsinvestitionen − Wert von sakto (0 = stimmt)</x:t>
  </x:si>
  <x:si>
    <x:t>Prüfung: bereinigter nachhaltiger operativer Free Cashflow vor Steuern − Wert von sakto (0 = stimmt)</x:t>
  </x:si>
  <x:si>
    <x:t>Pro forma (zur Veranschaulichung, keine Kapitalflussrechnung nach DRS 21 / AFRAC 36)</x:t>
  </x:si>
  <x:si>
    <x:t>Operativer Cashflow abzüglich Investitionen, wie berichtet</x:t>
  </x:si>
  <x:si>
    <x:t>Bereinigungen, als wären sie zahlungswirksam</x:t>
  </x:si>
  <x:si>
    <x:t>Operativer Cashflow pro forma abzüglich Investitionen</x:t>
  </x:si>
  <x:si>
    <x:t>Demo Handel GmbH – Kreditkennzahlen</x:t>
  </x:si>
  <x:si>
    <x:t>Grundlage: Bereinigtes EBITDA (Berater) inkl. offener Punkte · in EUR · Schulden +, liquide Mittel −; Aufwand +</x:t>
  </x:si>
  <x:si>
    <x:t>Quelle</x:t>
  </x:si>
  <x:si>
    <x:t>Blatt „Nettoverschuldung“</x:t>
  </x:si>
  <x:si>
    <x:t>Bereinigtes EBITDA (Berater) inkl. offener Punkte eines Jahres</x:t>
  </x:si>
  <x:si>
    <x:t>Blatt „EBITDA-Brücke“</x:t>
  </x:si>
  <x:si>
    <x:t>Nettoverschuldung / bereinigtes EBITDA (Berater) inkl. offener Punkte</x:t>
  </x:si>
  <x:si>
    <x:t>Zinsaufwand</x:t>
  </x:si>
  <x:si>
    <x:t>Blatt „GuV“</x:t>
  </x:si>
  <x:si>
    <x:t>Bereinigtes EBITDA (Berater) inkl. offener Punkte / Zinsaufwand</x:t>
  </x:si>
  <x:si>
    <x:t>Für den Schuldendienst verfügbarer Cashflow (Free Cashflow nach Steuern)</x:t>
  </x:si>
  <x:si>
    <x:t>Blatt „Kapitalflussrechnung“</x:t>
  </x:si>
  <x:si>
    <x:t>Planmäßige Tilgungen (Eingabe des Mandatsteams)</x:t>
  </x:si>
  <x:si>
    <x:t>Eingabe</x:t>
  </x:si>
  <x:si>
    <x:t>Schuldendienst (Zinsaufwand + planmäßige Tilgungen)</x:t>
  </x:si>
  <x:si>
    <x:t>Schuldendienstdeckungsgrad, DSCR (für den Schuldendienst verfügbarer Cashflow / Schuldendienst)</x:t>
  </x:si>
  <x:si>
    <x:t>Prüfung: Nettoverschuldung − Wert von sakto (0 = stimmt)</x:t>
  </x:si>
  <x:si>
    <x:t>Prüfung: EBITDA eines Jahres − Wert von sakto (0 = stimmt)</x:t>
  </x:si>
  <x:si>
    <x:t>Prüfung: Zinsaufwand − Wert von sakto (0 = stimmt)</x:t>
  </x:si>
  <x:si>
    <x:t>Prüfung: Für den Schuldendienst verfügbarer Cashflow − Free Cashflow nach Steuern von sakto (0 = stimmt)</x:t>
  </x:si>
  <x:si>
    <x:t>Nettoverschuldung zum Stichtag jeder Spalte (LTM: zum letzten). Zinsaufwand: die Zinsen, die die Kapitalflussrechnung als gezahlt zeigt, aus den Zinszeilen der GuV; ohne Zinserträge und nicht zahlungswirksame Posten (Disagio-Abschreibung, Zinsanteil der Pensionsrückstellungen). DSCR: für jedes ganze Geschäftsjahr, das die Kapitalflussrechnung abdeckt. Tragen Sie die planmäßigen Tilgungen des Jahres laut Darlehensverträgen ein: Die Bücher zeigen nur Aufnahmen abzüglich Rückzahlungen, daher bleibt der DSCR leer, bis sie eingetragen sind. Ein DSCR unter 1,0× (rot, ein negativer eingeschlossen): Der Cashflow deckt den Schuldendienst nicht. n. m. = nicht aussagekräftig, mit dem Grund: EBITDA ist ein Verlust, kein EBITDA, kein Zinsaufwand oder Schuldendienst null oder negativ; n. m.: Nettofinanzvermögen, die liquiden Mittel übersteigen die Schulden.</x:t>
  </x:si>
  <x:si>
    <x:t>Demo Handel GmbH – Umsatzerlöse brutto-netto</x:t>
  </x:si>
  <x:si>
    <x:t>Geschäftsjahre 2022–2024 · in EUR · Umsatzerlöse +, Erlösschmälerungen −</x:t>
  </x:si>
  <x:si>
    <x:t>Gewährte Skonti</x:t>
  </x:si>
  <x:si>
    <x:t>Prüfung: Umsatzerlöse − Umsatzerlöse der GuV (0 = stimmt)</x:t>
  </x:si>
  <x:si>
    <x:t>Bruttoumsatzerlöse nach Umsatzsteuer-Behandlung</x:t>
  </x:si>
  <x:si>
    <x:t>Inlandsumsätze, steuerpflichtig</x:t>
  </x:si>
  <x:si>
    <x:t>Innergemeinschaftliche Lieferungen, steuerfrei</x:t>
  </x:si>
  <x:si>
    <x:t>Ausfuhrlieferungen, steuerfrei</x:t>
  </x:si>
  <x:si>
    <x:t>Inlandsumsätze, steuerpflichtig: % der Bruttoumsatzerlöse</x:t>
  </x:si>
  <x:si>
    <x:t>Innergemeinschaftliche Lieferungen, steuerfrei: % der Bruttoumsatzerlöse</x:t>
  </x:si>
  <x:si>
    <x:t>Ausfuhrlieferungen, steuerfrei: % der Bruttoumsatzerlöse</x:t>
  </x:si>
  <x:si>
    <x:t>Erlösschmälerungen und Umsatzsteuer-Behandlung folgen den Nummern der Erlöskonten im Kontenrahmen (DATEV SKR 03 / SKR 04 2026: Erlösschmälerungen, Skonti, Boni, Rabatte; steuerfreie, innergemeinschaftliche, Ausfuhr- und § 13b-Konten). Ein Konto, das der Kontenrahmen nicht zuordnet, steht unter „Aus dem Konto nicht erkennbar“. n. m. = nicht aussagekräftig: Bruttoumsatzerlöse null oder negativ.</x:t>
  </x:si>
  <x:si>
    <x:t>Demo Handel GmbH – Personalaufwand</x:t>
  </x:si>
  <x:si>
    <x:t>Geschäftsjahre 2022–2024 · in EUR · Aufwand +</x:t>
  </x:si>
  <x:si>
    <x:t>davon Geschäftsführer und mitarbeitende Mitunternehmer</x:t>
  </x:si>
  <x:si>
    <x:t>Personalaufwand ohne Geschäftsführer</x:t>
  </x:si>
  <x:si>
    <x:t>Vergütungen der Geschäftsführer und mitarbeitenden Mitunternehmer (§ 15 EStG), wie der Kontenrahmen sie bucht. Es wurde keine Mitarbeiterzahl erfasst, daher gibt es keine Pro-Kopf-Kennzahlen.</x:t>
  </x:si>
  <x:si>
    <x:t>Demo Handel GmbH – Periodenvergleich</x:t>
  </x:si>
  <x:si>
    <x:t>LTM 2024-12 gegenüber LTM 2023-12 · LTM 2024-12: 2024-01–2024-12, 12 Monate; LTM 2023-12: 2023-01–2023-12, 12 Monate · in EUR · Erträge +, Aufwendungen −</x:t>
  </x:si>
  <x:si>
    <x:t>LTM 2023-12</x:t>
  </x:si>
  <x:si>
    <x:t>Δ</x:t>
  </x:si>
  <x:si>
    <x:t>Δ %</x:t>
  </x:si>
  <x:si>
    <x:t>% der Umsatzerlöse LTM 2024-12</x:t>
  </x:si>
  <x:si>
    <x:t>% der Umsatzerlöse LTM 2023-12</x:t>
  </x:si>
  <x:si>
    <x:t>Δ Pp.</x:t>
  </x:si>
  <x:si>
    <x:t>Wesentlich</x:t>
  </x:si>
  <x:si>
    <x:t>Wesentlich ab, Betrag: die Deal-Wesentlichkeit</x:t>
  </x:si>
  <x:si>
    <x:t>Wesentlich ab, in %</x:t>
  </x:si>
  <x:si>
    <x:t>EBITDA-Überleitung von LTM 2023-12 zu LTM 2024-12</x:t>
  </x:si>
  <x:si>
    <x:t>EBITDA LTM 2023-12</x:t>
  </x:si>
  <x:si>
    <x:t>Δ Umsatzerlöse</x:t>
  </x:si>
  <x:si>
    <x:t>Δ Sonstige betriebliche Erträge</x:t>
  </x:si>
  <x:si>
    <x:t>Δ Materialaufwand</x:t>
  </x:si>
  <x:si>
    <x:t>Δ Personalaufwand</x:t>
  </x:si>
  <x:si>
    <x:t>Δ Sonstige betriebliche Aufwendungen</x:t>
  </x:si>
  <x:si>
    <x:t>EBITDA LTM 2024-12</x:t>
  </x:si>
  <x:si>
    <x:t>Prüfung: EBITDA LTM 2023-12 + Schritte − EBITDA LTM 2024-12 (0 = stimmt)</x:t>
  </x:si>
  <x:si>
    <x:t>Prüfung: EBITDA LTM 2024-12 − Wert von sakto (0 = stimmt)</x:t>
  </x:si>
  <x:si>
    <x:t>Prüfung: EBITDA LTM 2023-12 − Wert von sakto (0 = stimmt)</x:t>
  </x:si>
  <x:si>
    <x:t>Δ = LTM 2024-12 − LTM 2023-12; Δ % auf den Betrag von LTM 2023-12, bei einer Aufwandszeile auf den Aufwand, sodass steigender Aufwand als Anstieg erscheint. n. m. = nicht aussagekräftig: Basis null oder Vorzeichenwechsel. Ein Jahr liest seine Spalte auf Blatt „GuV“, eine Monatsreihe summiert ihre Monate auf Blatt „GuV monatlich“.</x:t>
  </x:si>
  <x:si>
    <x:t>Wesentlich: eine Veränderung ab der Deal-Wesentlichkeit (1 % des berichteten EBITDA LTM 2024-12, mindestens 5.000; festgelegt mit den EBITDA-Bereinigungen) und ab der Prozentschwelle oben; eine solche Zeile ist markiert. Δ Pp. = die Veränderung des Anteils an den Umsatzerlösen, in Prozentpunkten.</x:t>
  </x:si>
  <x:si>
    <x:t>Für diesen Export wurde kein Paar gewählt: Verglichen wird das Standardpaar, die LTM gegen die LTM ein Jahr zuvor, wo die Bücher es zulassen.</x:t>
  </x:si>
  <x:si>
    <x:t>Demo Handel GmbH – Businessplan · Demo Handel Businessplan.xlsx</x:t>
  </x:si>
  <x:si>
    <x:t>Wie eingereicht: die Zahlen, Bezeichnungen und Zwischensummen des Plans, von sakto unverändert (ein Plan in Tausend wird in Euro umgerechnet). Spalte B zeigt, wie die Vergleiche jede Zeile zählen.</x:t>
  </x:si>
  <x:si>
    <x:t>IST</x:t>
  </x:si>
  <x:si>
    <x:t>PLAN</x:t>
  </x:si>
  <x:si>
    <x:t>2025</x:t>
  </x:si>
  <x:si>
    <x:t>2026</x:t>
  </x:si>
  <x:si>
    <x:t>2027</x:t>
  </x:si>
  <x:si>
    <x:t>Zeile im Plan</x:t>
  </x:si>
  <x:si>
    <x:t>sakto liest als</x:t>
  </x:si>
  <x:si>
    <x:t>Umsatzerlöse Handelswaren</x:t>
  </x:si>
  <x:si>
    <x:t>Umsatzerlöse Montage und Service</x:t>
  </x:si>
  <x:si>
    <x:t>Umsatzerlöse Wartungsverträge</x:t>
  </x:si>
  <x:si>
    <x:t>Materialaufwand (Wareneinsatz)</x:t>
  </x:si>
  <x:si>
    <x:t>Raumkosten</x:t>
  </x:si>
  <x:si>
    <x:t>Versicherungen und Beiträge</x:t>
  </x:si>
  <x:si>
    <x:t>Fahrzeugkosten</x:t>
  </x:si>
  <x:si>
    <x:t>Werbe- und Reisekosten</x:t>
  </x:si>
  <x:si>
    <x:t>Sonstige Steuern</x:t>
  </x:si>
  <x:si>
    <x:t>Übrige sonstige betriebliche Aufwendungen</x:t>
  </x:si>
  <x:si>
    <x:t>Summe sonstige betriebliche Aufwendungen</x:t>
  </x:si>
  <x:si>
    <x:t>Zinsen und ähnliche Erträge</x:t>
  </x:si>
  <x:si>
    <x:t>Zinsen und ähnliche Aufwendungen</x:t>
  </x:si>
  <x:si>
    <x:t>Steuern vom Einkommen und vom Ertrag</x:t>
  </x:si>
  <x:si>
    <x:t>GuV 2025 monatlich</x:t>
  </x:si>
  <x:si>
    <x:t>2025-01</x:t>
  </x:si>
  <x:si>
    <x:t>2025-02</x:t>
  </x:si>
  <x:si>
    <x:t>2025-03</x:t>
  </x:si>
  <x:si>
    <x:t>2025-04</x:t>
  </x:si>
  <x:si>
    <x:t>2025-05</x:t>
  </x:si>
  <x:si>
    <x:t>2025-06</x:t>
  </x:si>
  <x:si>
    <x:t>2025-07</x:t>
  </x:si>
  <x:si>
    <x:t>2025-08</x:t>
  </x:si>
  <x:si>
    <x:t>2025-09</x:t>
  </x:si>
  <x:si>
    <x:t>2025-10</x:t>
  </x:si>
  <x:si>
    <x:t>2025-11</x:t>
  </x:si>
  <x:si>
    <x:t>2025-12</x:t>
  </x:si>
  <x:si>
    <x:t>Sonstige Vermögensgegenstände</x:t>
  </x:si>
  <x:si>
    <x:t>Rückstellungen</x:t>
  </x:si>
  <x:si>
    <x:t>Liquiditätsplanung</x:t>
  </x:si>
  <x:si>
    <x:t>nicht verglichen</x:t>
  </x:si>
  <x:si>
    <x:t>Gewinn (−) / Verlust (+) aus Anlagenabgängen</x:t>
  </x:si>
  <x:si>
    <x:t>Zinsaufwand / Zinsertrag</x:t>
  </x:si>
  <x:si>
    <x:t>Veränderung Rückstellungen</x:t>
  </x:si>
  <x:si>
    <x:t>Veränderung Vorräte</x:t>
  </x:si>
  <x:si>
    <x:t>Veränderung Forderungen und sonstige Vermögensgegenstände</x:t>
  </x:si>
  <x:si>
    <x:t>Veränderung aktive Rechnungsabgrenzung</x:t>
  </x:si>
  <x:si>
    <x:t>Veränderung Verbindlichkeiten aus Lieferungen und Leistungen</x:t>
  </x:si>
  <x:si>
    <x:t>Veränderung sonstige Verbindlichkeiten</x:t>
  </x:si>
  <x:si>
    <x:t>Veränderung passive Rechnungsabgrenzung</x:t>
  </x:si>
  <x:si>
    <x:t>Cashflow aus laufender Geschäftstätigkeit</x:t>
  </x:si>
  <x:si>
    <x:t>Investitionen in das Anlagevermögen</x:t>
  </x:si>
  <x:si>
    <x:t>Einzahlungen aus Anlagenabgängen</x:t>
  </x:si>
  <x:si>
    <x:t>Erhaltene Zinsen</x:t>
  </x:si>
  <x:si>
    <x:t>Cashflow aus Investitionstätigkeit</x:t>
  </x:si>
  <x:si>
    <x:t>Aufnahme (+) / Tilgung (−) von Bankdarlehen</x:t>
  </x:si>
  <x:si>
    <x:t>Ausschüttungen an Gesellschafter</x:t>
  </x:si>
  <x:si>
    <x:t>Cashflow aus Finanzierungstätigkeit</x:t>
  </x:si>
  <x:si>
    <x:t>Veränderung des Finanzmittelfonds</x:t>
  </x:si>
  <x:si>
    <x:t>Veränderung liquide Mittel</x:t>
  </x:si>
  <x:si>
    <x:t>Finanzmittelfonds am Jahresanfang</x:t>
  </x:si>
  <x:si>
    <x:t>Liquide Mittel Anfang</x:t>
  </x:si>
  <x:si>
    <x:t>Finanzmittelfonds am Jahresende</x:t>
  </x:si>
  <x:si>
    <x:t>Liquide Mittel Ende</x:t>
  </x:si>
  <x:si>
    <x:t>zuzüglich Kontokorrentverbindlichkeiten</x:t>
  </x:si>
  <x:si>
    <x:t>Liquide Mittel am Jahresende</x:t>
  </x:si>
  <x:si>
    <x:t>Annahmen (aus dem Plan)</x:t>
  </x:si>
  <x:si>
    <x:t>Grundlage IST 2022–2023</x:t>
  </x:si>
  <x:si>
    <x:t>Jahresabschlüsse (Summen- und Saldenlisten zum 31.12.)</x:t>
  </x:si>
  <x:si>
    <x:t>Grundlage IST 2024</x:t>
  </x:si>
  <x:si>
    <x:t>vorläufiger Abschluss, Stand Planerstellung Januar 2025</x:t>
  </x:si>
  <x:si>
    <x:t>Planjahre</x:t>
  </x:si>
  <x:si>
    <x:t>2025–2027, 2025 zusätzlich nach Monaten (Saisonverlauf 2024)</x:t>
  </x:si>
  <x:si>
    <x:t>Umsatzwachstum Handelswaren</x:t>
  </x:si>
  <x:si>
    <x:t>9 % / 8 % / 7 % (Preiserhöhung zum 1.1.2025, Ausbau Export)</x:t>
  </x:si>
  <x:si>
    <x:t>Umsatzwachstum Montage und Service</x:t>
  </x:si>
  <x:si>
    <x:t>8 % / 8 % / 7 %</x:t>
  </x:si>
  <x:si>
    <x:t>Umsatzwachstum Wartungsverträge</x:t>
  </x:si>
  <x:si>
    <x:t>12 % / 10 % / 10 % (neue Verträge, Indexierung)</x:t>
  </x:si>
  <x:si>
    <x:t>33,7 % / 34,1 % / 34,3 % (IST 2024: 32,76 %)</x:t>
  </x:si>
  <x:si>
    <x:t>4.900 € p.a. (Sachbezüge)</x:t>
  </x:si>
  <x:si>
    <x:t>+5 % / +4 % / +3,5 % (Tariferhöhungen, eine Neueinstellung)</x:t>
  </x:si>
  <x:si>
    <x:t>+2,5 % p.a. (Indexmiete)</x:t>
  </x:si>
  <x:si>
    <x:t>Übrige Aufwendungen</x:t>
  </x:si>
  <x:si>
    <x:t>Versicherungen +4 %, Fahrzeuge +3 %, Werbung und Reisen +4 %, übrige +4 % p.a.</x:t>
  </x:si>
  <x:si>
    <x:t>Investitionen</x:t>
  </x:si>
  <x:si>
    <x:t>350.000 € / 400.000 € / 450.000 € (Betriebs- und Geschäftsausstattung)</x:t>
  </x:si>
  <x:si>
    <x:t>Bestand mit der Monatsrate Dezember 2024 bis zur Vollabschreibung; Zugänge über 5 Jahre, im Zugangsjahr zur Hälfte</x:t>
  </x:si>
  <x:si>
    <x:t>Forderungslaufzeit</x:t>
  </x:si>
  <x:si>
    <x:t>40 / 37 / 35 Tage (IST 2024: 47 Tage) – neues Forderungsmanagement</x:t>
  </x:si>
  <x:si>
    <x:t>Lagerreichweite</x:t>
  </x:si>
  <x:si>
    <x:t>38 Tage Materialaufwand</x:t>
  </x:si>
  <x:si>
    <x:t>Kreditorenlaufzeit</x:t>
  </x:si>
  <x:si>
    <x:t>32 Tage Materialaufwand</x:t>
  </x:si>
  <x:si>
    <x:t>Darlehen</x:t>
  </x:si>
  <x:si>
    <x:t>Tilgung laut Verträgen: Förderdarlehen 62.500 € je Quartal (1,85 %), Investitionsdarlehen Annuität 30.500 € im Monat (4,1 %), Gesellschafterdarlehen 3 %</x:t>
  </x:si>
  <x:si>
    <x:t>Zinserträge</x:t>
  </x:si>
  <x:si>
    <x:t>1 % auf den Finanzmittelfonds zum Jahresanfang</x:t>
  </x:si>
  <x:si>
    <x:t>Ertragsteuern</x:t>
  </x:si>
  <x:si>
    <x:t>30 % des Ergebnisses vor Steuern, davon 25 % zum Jahresende zurückgestellt</x:t>
  </x:si>
  <x:si>
    <x:t>Ausschüttung</x:t>
  </x:si>
  <x:si>
    <x:t>50 % des Vorjahresergebnisses, auf volle 50.000 € abgerundet</x:t>
  </x:si>
  <x:si>
    <x:t>Demo Handel GmbH – Prüfung der Planbasis · Demo Handel Businessplan.xlsx</x:t>
  </x:si>
  <x:si>
    <x:t>5 Abweichungen ab 1 EUR · 5 mit Notizbedarf (ab 500 EUR oder 0,5 % der Zeile) · 0 erklärt</x:t>
  </x:si>
  <x:si>
    <x:t>Zeitraum</x:t>
  </x:si>
  <x:si>
    <x:t>Plan</x:t>
  </x:si>
  <x:si>
    <x:t>Bücher</x:t>
  </x:si>
  <x:si>
    <x:t>Bücher − Plan</x:t>
  </x:si>
  <x:si>
    <x:t>% vom Plan</x:t>
  </x:si>
  <x:si>
    <x:t>Notiz</x:t>
  </x:si>
  <x:si>
    <x:t>Planzeilen</x:t>
  </x:si>
  <x:si>
    <x:t>Konten</x:t>
  </x:si>
  <x:si>
    <x:t>stimmt</x:t>
  </x:si>
  <x:si>
    <x:t>GuV Zeile 6 Umsatzerlöse Handelswaren; GuV Zeile 7 Umsatzerlöse Montage und Service; GuV Zeile 8 Umsatzerlöse Wartungsverträge</x:t>
  </x:si>
  <x:si>
    <x:t>4120 Steuerfreie Umsätze § 4 Nr. 1a UStG (Ausfuhr Drittland); 4125 Steuerfreie innergemeinschaftliche Lieferungen § 4 Nr. 1b UStG; 4300 Erlöse 7 % USt; 4400 Erlöse 19 % USt; 4410 Erlöse Montage und Service 19 % USt; 4420 Erlöse Wartungsverträge 19 % USt; 4730 Gewährte Skonti 19 % USt</x:t>
  </x:si>
  <x:si>
    <x:t>GuV Zeile 10 Materialaufwand (Wareneinsatz)</x:t>
  </x:si>
  <x:si>
    <x:t>5300 Wareneingang 7 % Vorsteuer; 5400 Wareneingang 19 % Vorsteuer; 5425 Innergemeinschaftlicher Erwerb 19 % Vorsteuer und 19 % Umsatzsteuer; 5730 Erhaltene Skonti 19 % Vorsteuer; 5800 Bezugsnebenkosten; 5880 Bestandsveränderungen Waren; 5900 Fremdleistungen</x:t>
  </x:si>
  <x:si>
    <x:t>von sakto addiert: GuV Zeile 6 Umsatzerlöse Handelswaren; GuV Zeile 7 Umsatzerlöse Montage und Service; GuV Zeile 8 Umsatzerlöse Wartungsverträge; GuV Zeile 10 Materialaufwand (Wareneinsatz)</x:t>
  </x:si>
  <x:si>
    <x:t>4120 Steuerfreie Umsätze § 4 Nr. 1a UStG (Ausfuhr Drittland); 4125 Steuerfreie innergemeinschaftliche Lieferungen § 4 Nr. 1b UStG; 4300 Erlöse 7 % USt; 4400 Erlöse 19 % USt; 4410 Erlöse Montage und Service 19 % USt; 4420 Erlöse Wartungsverträge 19 % USt; 4730 Gewährte Skonti 19 % USt; 5300 Wareneingang 7 % Vorsteuer; 5400 Wareneingang 19 % Vorsteuer; 5425 Innergemeinschaftlicher Erwerb 19 % Vorsteuer und 19 % Umsatzsteuer; 5730 Erhaltene Skonti 19 % Vorsteuer; 5800 Bezugsnebenkosten; 5880 Bestandsveränderungen Waren; 5900 Fremdleistungen</x:t>
  </x:si>
  <x:si>
    <x:t>GuV Zeile 13 Personalaufwand</x:t>
  </x:si>
  <x:si>
    <x:t>6010 Löhne; 6020 Gehälter; 6027 Geschäftsführergehälter; 6030 Aushilfslöhne; 6040 Pauschale Abgaben für Aushilfen; 6080 Vermögenswirksame Leistungen; 6110 Gesetzliche soziale Aufwendungen; 6120 Beiträge zur Berufsgenossenschaft</x:t>
  </x:si>
  <x:si>
    <x:t>GuV Zeile 12 Sonstige betriebliche Erträge</x:t>
  </x:si>
  <x:si>
    <x:t>4940 Verrechnete sonstige Sachbezüge 19 % USt (Kfz-Gestellung)</x:t>
  </x:si>
  <x:si>
    <x:t>GuV Zeile 14 Raumkosten; GuV Zeile 15 Versicherungen und Beiträge; GuV Zeile 16 Fahrzeugkosten; GuV Zeile 17 Werbe- und Reisekosten; GuV Zeile 18 Sonstige Steuern; GuV Zeile 19 Übrige sonstige betriebliche Aufwendungen</x:t>
  </x:si>
  <x:si>
    <x:t>6300 Sonstige betriebliche Aufwendungen; 6310 Miete (unbewegliche Wirtschaftsgüter); 6325 Gas, Strom, Wasser; 6330 Reinigung; 6335 Instandhaltung betrieblicher Räume; 6400 Versicherungen; 6420 Beiträge; 6450 Reparaturen und Instandhaltung von Betriebs- und Geschäftsausstattung; 6495 Wartungskosten für Hard- und Software; 6520 Kfz-Versicherungen; 6530 Laufende Kfz-Betriebskosten; 6540 Kfz-Reparaturen; 6560 Leasingfahrzeugkosten; 6600 Werbekosten; 6610 Geschenke abzugsfähig; 6620 Geschenke nicht abzugsfähig; 6640 Bewirtungskosten; 6644 Nicht abzugsfähige Bewirtungskosten; 6650 Reisekosten Arbeitnehmer; 6670 Reisekosten Unternehmer; 6710 Verpackungsmaterial; 6740 Ausgangsfrachten; 6800 Porto; 6805 Telefon; 6810 Telefax und Internetkosten; 6815 Bürobedarf; 6820 Zeitschriften, Bücher; 6821 Fortbildungskosten; 6825 Rechts- und Beratungskosten; 6827 Abschluss- und Prüfungskosten; 6830 Buchführungskosten; 6840 Mietleasing Betriebs- und Geschäftsausstattung; 6845 Werkzeuge und Kleingeräte; 6855 Nebenkosten des Geldverkehrs; 6859 Aufwendungen für Abraum- und Abfallbeseitigung; 7685 Kfz-Steuer</x:t>
  </x:si>
  <x:si>
    <x:t>GuV Zeile 21 EBITDA (Zwischensumme des Plans)</x:t>
  </x:si>
  <x:si>
    <x:t>4120 Steuerfreie Umsätze § 4 Nr. 1a UStG (Ausfuhr Drittland); 4125 Steuerfreie innergemeinschaftliche Lieferungen § 4 Nr. 1b UStG; 4300 Erlöse 7 % USt; 4400 Erlöse 19 % USt; 4410 Erlöse Montage und Service 19 % USt; 4420 Erlöse Wartungsverträge 19 % USt; 4730 Gewährte Skonti 19 % USt; 5300 Wareneingang 7 % Vorsteuer; 5400 Wareneingang 19 % Vorsteuer; 5425 Innergemeinschaftlicher Erwerb 19 % Vorsteuer und 19 % Umsatzsteuer; 5730 Erhaltene Skonti 19 % Vorsteuer; 5800 Bezugsnebenkosten; 5880 Bestandsveränderungen Waren; 5900 Fremdleistungen; 6010 Löhne; 6020 Gehälter; 6027 Geschäftsführergehälter; 6030 Aushilfslöhne; 6040 Pauschale Abgaben für Aushilfen; 6080 Vermögenswirksame Leistungen; 6110 Gesetzliche soziale Aufwendungen; 6120 Beiträge zur Berufsgenossenschaft; 4940 Verrechnete sonstige Sachbezüge 19 % USt (Kfz-Gestellung); 6300 Sonstige betriebliche Aufwendungen; 6310 Miete (unbewegliche Wirtschaftsgüter); 6325 Gas, Strom, Wasser; 6330 Reinigung; 6335 Instandhaltung betrieblicher Räume; 6400 Versicherungen; 6420 Beiträge; 6450 Reparaturen und Instandhaltung von Betriebs- und Geschäftsausstattung; 6495 Wartungskosten für Hard- und Software; 6520 Kfz-Versicherungen; 6530 Laufende Kfz-Betriebskosten; 6540 Kfz-Reparaturen; 6560 Leasingfahrzeugkosten; 6600 Werbekosten; 6610 Geschenke abzugsfähig; 6620 Geschenke nicht abzugsfähig; 6640 Bewirtungskosten; 6644 Nicht abzugsfähige Bewirtungskosten; 6650 Reisekosten Arbeitnehmer; 6670 Reisekosten Unternehmer; 6710 Verpackungsmaterial; 6740 Ausgangsfrachten; 6800 Porto; 6805 Telefon; 6810 Telefax und Internetkosten; 6815 Bürobedarf; 6820 Zeitschriften, Bücher; 6821 Fortbildungskosten; 6825 Rechts- und Beratungskosten; 6827 Abschluss- und Prüfungskosten; 6830 Buchführungskosten; 6840 Mietleasing Betriebs- und Geschäftsausstattung; 6845 Werkzeuge und Kleingeräte; 6855 Nebenkosten des Geldverkehrs; 6859 Aufwendungen für Abraum- und Abfallbeseitigung; 7685 Kfz-Steuer</x:t>
  </x:si>
  <x:si>
    <x:t>GuV Zeile 22 Abschreibungen</x:t>
  </x:si>
  <x:si>
    <x:t>6200 Abschreibungen auf immaterielle Vermögensgegenstände; 6220 Abschreibungen auf Sachanlagen; 6222 Abschreibungen auf Kfz; 6260 Sofortabschreibung geringwertiger Wirtschaftsgüter</x:t>
  </x:si>
  <x:si>
    <x:t>GuV Zeile 23 EBIT (Zwischensumme des Plans)</x:t>
  </x:si>
  <x:si>
    <x:t>4120 Steuerfreie Umsätze § 4 Nr. 1a UStG (Ausfuhr Drittland); 4125 Steuerfreie innergemeinschaftliche Lieferungen § 4 Nr. 1b UStG; 4300 Erlöse 7 % USt; 4400 Erlöse 19 % USt; 4410 Erlöse Montage und Service 19 % USt; 4420 Erlöse Wartungsverträge 19 % USt; 4730 Gewährte Skonti 19 % USt; 5300 Wareneingang 7 % Vorsteuer; 5400 Wareneingang 19 % Vorsteuer; 5425 Innergemeinschaftlicher Erwerb 19 % Vorsteuer und 19 % Umsatzsteuer; 5730 Erhaltene Skonti 19 % Vorsteuer; 5800 Bezugsnebenkosten; 5880 Bestandsveränderungen Waren; 5900 Fremdleistungen; 6010 Löhne; 6020 Gehälter; 6027 Geschäftsführergehälter; 6030 Aushilfslöhne; 6040 Pauschale Abgaben für Aushilfen; 6080 Vermögenswirksame Leistungen; 6110 Gesetzliche soziale Aufwendungen; 6120 Beiträge zur Berufsgenossenschaft; 4940 Verrechnete sonstige Sachbezüge 19 % USt (Kfz-Gestellung); 6300 Sonstige betriebliche Aufwendungen; 6310 Miete (unbewegliche Wirtschaftsgüter); 6325 Gas, Strom, Wasser; 6330 Reinigung; 6335 Instandhaltung betrieblicher Räume; 6400 Versicherungen; 6420 Beiträge; 6450 Reparaturen und Instandhaltung von Betriebs- und Geschäftsausstattung; 6495 Wartungskosten für Hard- und Software; 6520 Kfz-Versicherungen; 6530 Laufende Kfz-Betriebskosten; 6540 Kfz-Reparaturen; 6560 Leasingfahrzeugkosten; 6600 Werbekosten; 6610 Geschenke abzugsfähig; 6620 Geschenke nicht abzugsfähig; 6640 Bewirtungskosten; 6644 Nicht abzugsfähige Bewirtungskosten; 6650 Reisekosten Arbeitnehmer; 6670 Reisekosten Unternehmer; 6710 Verpackungsmaterial; 6740 Ausgangsfrachten; 6800 Porto; 6805 Telefon; 6810 Telefax und Internetkosten; 6815 Bürobedarf; 6820 Zeitschriften, Bücher; 6821 Fortbildungskosten; 6825 Rechts- und Beratungskosten; 6827 Abschluss- und Prüfungskosten; 6830 Buchführungskosten; 6840 Mietleasing Betriebs- und Geschäftsausstattung; 6845 Werkzeuge und Kleingeräte; 6855 Nebenkosten des Geldverkehrs; 6859 Aufwendungen für Abraum- und Abfallbeseitigung; 7685 Kfz-Steuer; 6200 Abschreibungen auf immaterielle Vermögensgegenstände; 6220 Abschreibungen auf Sachanlagen; 6222 Abschreibungen auf Kfz; 6260 Sofortabschreibung geringwertiger Wirtschaftsgüter</x:t>
  </x:si>
  <x:si>
    <x:t>GuV Zeile 24 Zinsen und ähnliche Erträge; GuV Zeile 25 Zinsen und ähnliche Aufwendungen</x:t>
  </x:si>
  <x:si>
    <x:t>7310 Zinsaufwendungen für kurzfristige Verbindlichkeiten; 7320 Zinsaufwendungen für langfristige Verbindlichkeiten</x:t>
  </x:si>
  <x:si>
    <x:t>GuV Zeile 26 Ergebnis vor Steuern (Zwischensumme des Plans)</x:t>
  </x:si>
  <x:si>
    <x:t>4120 Steuerfreie Umsätze § 4 Nr. 1a UStG (Ausfuhr Drittland); 4125 Steuerfreie innergemeinschaftliche Lieferungen § 4 Nr. 1b UStG; 4300 Erlöse 7 % USt; 4400 Erlöse 19 % USt; 4410 Erlöse Montage und Service 19 % USt; 4420 Erlöse Wartungsverträge 19 % USt; 4730 Gewährte Skonti 19 % USt; 5300 Wareneingang 7 % Vorsteuer; 5400 Wareneingang 19 % Vorsteuer; 5425 Innergemeinschaftlicher Erwerb 19 % Vorsteuer und 19 % Umsatzsteuer; 5730 Erhaltene Skonti 19 % Vorsteuer; 5800 Bezugsnebenkosten; 5880 Bestandsveränderungen Waren; 5900 Fremdleistungen; 6010 Löhne; 6020 Gehälter; 6027 Geschäftsführergehälter; 6030 Aushilfslöhne; 6040 Pauschale Abgaben für Aushilfen; 6080 Vermögenswirksame Leistungen; 6110 Gesetzliche soziale Aufwendungen; 6120 Beiträge zur Berufsgenossenschaft; 4940 Verrechnete sonstige Sachbezüge 19 % USt (Kfz-Gestellung); 6300 Sonstige betriebliche Aufwendungen; 6310 Miete (unbewegliche Wirtschaftsgüter); 6325 Gas, Strom, Wasser; 6330 Reinigung; 6335 Instandhaltung betrieblicher Räume; 6400 Versicherungen; 6420 Beiträge; 6450 Reparaturen und Instandhaltung von Betriebs- und Geschäftsausstattung; 6495 Wartungskosten für Hard- und Software; 6520 Kfz-Versicherungen; 6530 Laufende Kfz-Betriebskosten; 6540 Kfz-Reparaturen; 6560 Leasingfahrzeugkosten; 6600 Werbekosten; 6610 Geschenke abzugsfähig; 6620 Geschenke nicht abzugsfähig; 6640 Bewirtungskosten; 6644 Nicht abzugsfähige Bewirtungskosten; 6650 Reisekosten Arbeitnehmer; 6670 Reisekosten Unternehmer; 6710 Verpackungsmaterial; 6740 Ausgangsfrachten; 6800 Porto; 6805 Telefon; 6810 Telefax und Internetkosten; 6815 Bürobedarf; 6820 Zeitschriften, Bücher; 6821 Fortbildungskosten; 6825 Rechts- und Beratungskosten; 6827 Abschluss- und Prüfungskosten; 6830 Buchführungskosten; 6840 Mietleasing Betriebs- und Geschäftsausstattung; 6845 Werkzeuge und Kleingeräte; 6855 Nebenkosten des Geldverkehrs; 6859 Aufwendungen für Abraum- und Abfallbeseitigung; 7685 Kfz-Steuer; 6200 Abschreibungen auf immaterielle Vermögensgegenstände; 6220 Abschreibungen auf Sachanlagen; 6222 Abschreibungen auf Kfz; 6260 Sofortabschreibung geringwertiger Wirtschaftsgüter; 7310 Zinsaufwendungen für kurzfristige Verbindlichkeiten; 7320 Zinsaufwendungen für langfristige Verbindlichkeiten</x:t>
  </x:si>
  <x:si>
    <x:t>GuV Zeile 27 Steuern vom Einkommen und vom Ertrag</x:t>
  </x:si>
  <x:si>
    <x:t>7600 Körperschaftsteuer; 7608 Solidaritätszuschlag; 7610 Gewerbesteuer</x:t>
  </x:si>
  <x:si>
    <x:t>GuV Zeile 28 Jahresergebnis (Zwischensumme des Plans)</x:t>
  </x:si>
  <x:si>
    <x:t>4120 Steuerfreie Umsätze § 4 Nr. 1a UStG (Ausfuhr Drittland); 4125 Steuerfreie innergemeinschaftliche Lieferungen § 4 Nr. 1b UStG; 4300 Erlöse 7 % USt; 4400 Erlöse 19 % USt; 4410 Erlöse Montage und Service 19 % USt; 4420 Erlöse Wartungsverträge 19 % USt; 4730 Gewährte Skonti 19 % USt; 5300 Wareneingang 7 % Vorsteuer; 5400 Wareneingang 19 % Vorsteuer; 5425 Innergemeinschaftlicher Erwerb 19 % Vorsteuer und 19 % Umsatzsteuer; 5730 Erhaltene Skonti 19 % Vorsteuer; 5800 Bezugsnebenkosten; 5880 Bestandsveränderungen Waren; 5900 Fremdleistungen; 6010 Löhne; 6020 Gehälter; 6027 Geschäftsführergehälter; 6030 Aushilfslöhne; 6040 Pauschale Abgaben für Aushilfen; 6080 Vermögenswirksame Leistungen; 6110 Gesetzliche soziale Aufwendungen; 6120 Beiträge zur Berufsgenossenschaft; 4940 Verrechnete sonstige Sachbezüge 19 % USt (Kfz-Gestellung); 6300 Sonstige betriebliche Aufwendungen; 6310 Miete (unbewegliche Wirtschaftsgüter); 6325 Gas, Strom, Wasser; 6330 Reinigung; 6335 Instandhaltung betrieblicher Räume; 6400 Versicherungen; 6420 Beiträge; 6450 Reparaturen und Instandhaltung von Betriebs- und Geschäftsausstattung; 6495 Wartungskosten für Hard- und Software; 6520 Kfz-Versicherungen; 6530 Laufende Kfz-Betriebskosten; 6540 Kfz-Reparaturen; 6560 Leasingfahrzeugkosten; 6600 Werbekosten; 6610 Geschenke abzugsfähig; 6620 Geschenke nicht abzugsfähig; 6640 Bewirtungskosten; 6644 Nicht abzugsfähige Bewirtungskosten; 6650 Reisekosten Arbeitnehmer; 6670 Reisekosten Unternehmer; 6710 Verpackungsmaterial; 6740 Ausgangsfrachten; 6800 Porto; 6805 Telefon; 6810 Telefax und Internetkosten; 6815 Bürobedarf; 6820 Zeitschriften, Bücher; 6821 Fortbildungskosten; 6825 Rechts- und Beratungskosten; 6827 Abschluss- und Prüfungskosten; 6830 Buchführungskosten; 6840 Mietleasing Betriebs- und Geschäftsausstattung; 6845 Werkzeuge und Kleingeräte; 6855 Nebenkosten des Geldverkehrs; 6859 Aufwendungen für Abraum- und Abfallbeseitigung; 7685 Kfz-Steuer; 6200 Abschreibungen auf immaterielle Vermögensgegenstände; 6220 Abschreibungen auf Sachanlagen; 6222 Abschreibungen auf Kfz; 6260 Sofortabschreibung geringwertiger Wirtschaftsgüter; 7310 Zinsaufwendungen für kurzfristige Verbindlichkeiten; 7320 Zinsaufwendungen für langfristige Verbindlichkeiten; 7600 Körperschaftsteuer; 7608 Solidaritätszuschlag; 7610 Gewerbesteuer</x:t>
  </x:si>
  <x:si>
    <x:t>Bilanz Zeile 7 Immaterielle Vermögensgegenstände; Bilanz Zeile 8 Sachanlagen</x:t>
  </x:si>
  <x:si>
    <x:t>135 EDV-Software; 440 Maschinen; 520 PKW; 540 LKW; 650 Büroeinrichtung; 690 Sonstige Betriebs- und Geschäftsausstattung</x:t>
  </x:si>
  <x:si>
    <x:t>Bilanz Zeile 9 Vorräte</x:t>
  </x:si>
  <x:si>
    <x:t>1140 Waren (Bestand)</x:t>
  </x:si>
  <x:si>
    <x:t>Forderungen &amp; sonstige Vermögensgegenstände</x:t>
  </x:si>
  <x:si>
    <x:t>Bilanz Zeile 10 Forderungen aus Lieferungen und Leistungen; Bilanz Zeile 11 Sonstige Vermögensgegenstände</x:t>
  </x:si>
  <x:si>
    <x:t>1200 Forderungen aus Lieferungen und Leistungen; 1460 Geldtransit</x:t>
  </x:si>
  <x:si>
    <x:t>Bilanz Zeile 12 Liquide Mittel</x:t>
  </x:si>
  <x:si>
    <x:t>1600 Kasse; 1800 Bank</x:t>
  </x:si>
  <x:si>
    <x:t>Bilanz Zeile 13 Aktive Rechnungsabgrenzung</x:t>
  </x:si>
  <x:si>
    <x:t>1900 Aktive Rechnungsabgrenzung</x:t>
  </x:si>
  <x:si>
    <x:t>Bilanz Zeile 14 Summe Aktiva (Zwischensumme des Plans)</x:t>
  </x:si>
  <x:si>
    <x:t>135 EDV-Software; 440 Maschinen; 520 PKW; 540 LKW; 650 Büroeinrichtung; 690 Sonstige Betriebs- und Geschäftsausstattung; 1140 Waren (Bestand); 1200 Forderungen aus Lieferungen und Leistungen; 1460 Geldtransit; 1600 Kasse; 1800 Bank; 1900 Aktive Rechnungsabgrenzung</x:t>
  </x:si>
  <x:si>
    <x:t>Bilanz Zeile 17 Eigenkapital</x:t>
  </x:si>
  <x:si>
    <x:t>2900 Gezeichnetes Kapital; 2960 Andere Gewinnrücklagen; 2970 Gewinnvortrag vor Verwendung; Jahresergebnis (laufendes Jahr)</x:t>
  </x:si>
  <x:si>
    <x:t>Bilanz Zeile 18 Steuerrückstellungen; Bilanz Zeile 19 Sonstige Rückstellungen</x:t>
  </x:si>
  <x:si>
    <x:t>3020 Gewerbesteuerrückstellung; 3040 Körperschaftsteuerrückstellung; 3079 Rückstellungen für Urlaub; 3095 Rückstellungen für Abschluss- und Prüfungskosten</x:t>
  </x:si>
  <x:si>
    <x:t>Bilanz Zeile 20 Verbindlichkeiten gegenüber Kreditinstituten; Bilanz Zeile 22 Verbindlichkeiten gegenüber Gesellschaftern; Bilanz Zeile 23 Sonstige Verbindlichkeiten; Bilanz Zeile 21 Verbindlichkeiten aus Lieferungen und Leistungen</x:t>
  </x:si>
  <x:si>
    <x:t>3841 Umsatzsteuer Vorjahr; 3300 Verbindlichkeiten aus Lieferungen und Leistungen; 3500 Sonstige Verbindlichkeiten; 3510 Verbindlichkeiten gegenüber Gesellschaftern; 3730 Verbindlichkeiten aus Lohn- und Kirchensteuer; 3160 Förderdarlehen (größer 5 Jahre); 1810 Bank 2 (Kontokorrent)</x:t>
  </x:si>
  <x:si>
    <x:t>Bilanz Zeile 24 Passive Rechnungsabgrenzung</x:t>
  </x:si>
  <x:si>
    <x:t>3900 Passive Rechnungsabgrenzung</x:t>
  </x:si>
  <x:si>
    <x:t>Bilanz Zeile 25 Summe Passiva (Zwischensumme des Plans)</x:t>
  </x:si>
  <x:si>
    <x:t>2900 Gezeichnetes Kapital; 2960 Andere Gewinnrücklagen; 2970 Gewinnvortrag vor Verwendung; Jahresergebnis (laufendes Jahr); 3020 Gewerbesteuerrückstellung; 3040 Körperschaftsteuerrückstellung; 3079 Rückstellungen für Urlaub; 3095 Rückstellungen für Abschluss- und Prüfungskosten; 3841 Umsatzsteuer Vorjahr; 3300 Verbindlichkeiten aus Lieferungen und Leistungen; 3500 Sonstige Verbindlichkeiten; 3510 Verbindlichkeiten gegenüber Gesellschaftern; 3730 Verbindlichkeiten aus Lohn- und Kirchensteuer; 3900 Passive Rechnungsabgrenzung; 3160 Förderdarlehen (größer 5 Jahre); 1810 Bank 2 (Kontokorrent)</x:t>
  </x:si>
  <x:si>
    <x:t>4849 Erlöse aus Verkäufen Sachanlagevermögen 19 % USt; 4930 Erträge aus der Auflösung von Rückstellungen; 4940 Verrechnete sonstige Sachbezüge 19 % USt (Kfz-Gestellung)</x:t>
  </x:si>
  <x:si>
    <x:t>6300 Sonstige betriebliche Aufwendungen; 6310 Miete (unbewegliche Wirtschaftsgüter); 6325 Gas, Strom, Wasser; 6330 Reinigung; 6400 Versicherungen; 6420 Beiträge; 6450 Reparaturen und Instandhaltung von Betriebs- und Geschäftsausstattung; 6495 Wartungskosten für Hard- und Software; 6520 Kfz-Versicherungen; 6530 Laufende Kfz-Betriebskosten; 6540 Kfz-Reparaturen; 6560 Leasingfahrzeugkosten; 6600 Werbekosten; 6610 Geschenke abzugsfähig; 6620 Geschenke nicht abzugsfähig; 6640 Bewirtungskosten; 6644 Nicht abzugsfähige Bewirtungskosten; 6650 Reisekosten Arbeitnehmer; 6670 Reisekosten Unternehmer; 6710 Verpackungsmaterial; 6740 Ausgangsfrachten; 6800 Porto; 6805 Telefon; 6810 Telefax und Internetkosten; 6815 Bürobedarf; 6820 Zeitschriften, Bücher; 6825 Rechts- und Beratungskosten; 6827 Abschluss- und Prüfungskosten; 6830 Buchführungskosten; 6840 Mietleasing Betriebs- und Geschäftsausstattung; 6845 Werkzeuge und Kleingeräte; 6855 Nebenkosten des Geldverkehrs; 6859 Aufwendungen für Abraum- und Abfallbeseitigung; 6895 Anlagenabgänge Sachanlagen (Restbuchwert bei Buchgewinn); 6923 Einstellungen in die Einzelwertberichtigung zu Forderungen; 7685 Kfz-Steuer</x:t>
  </x:si>
  <x:si>
    <x:t>4120 Steuerfreie Umsätze § 4 Nr. 1a UStG (Ausfuhr Drittland); 4125 Steuerfreie innergemeinschaftliche Lieferungen § 4 Nr. 1b UStG; 4300 Erlöse 7 % USt; 4400 Erlöse 19 % USt; 4410 Erlöse Montage und Service 19 % USt; 4420 Erlöse Wartungsverträge 19 % USt; 4730 Gewährte Skonti 19 % USt; 5300 Wareneingang 7 % Vorsteuer; 5400 Wareneingang 19 % Vorsteuer; 5425 Innergemeinschaftlicher Erwerb 19 % Vorsteuer und 19 % Umsatzsteuer; 5730 Erhaltene Skonti 19 % Vorsteuer; 5800 Bezugsnebenkosten; 5880 Bestandsveränderungen Waren; 5900 Fremdleistungen; 6010 Löhne; 6020 Gehälter; 6027 Geschäftsführergehälter; 6030 Aushilfslöhne; 6040 Pauschale Abgaben für Aushilfen; 6080 Vermögenswirksame Leistungen; 6110 Gesetzliche soziale Aufwendungen; 6120 Beiträge zur Berufsgenossenschaft; 4849 Erlöse aus Verkäufen Sachanlagevermögen 19 % USt; 4930 Erträge aus der Auflösung von Rückstellungen; 4940 Verrechnete sonstige Sachbezüge 19 % USt (Kfz-Gestellung); 6300 Sonstige betriebliche Aufwendungen; 6310 Miete (unbewegliche Wirtschaftsgüter); 6325 Gas, Strom, Wasser; 6330 Reinigung; 6400 Versicherungen; 6420 Beiträge; 6450 Reparaturen und Instandhaltung von Betriebs- und Geschäftsausstattung; 6495 Wartungskosten für Hard- und Software; 6520 Kfz-Versicherungen; 6530 Laufende Kfz-Betriebskosten; 6540 Kfz-Reparaturen; 6560 Leasingfahrzeugkosten; 6600 Werbekosten; 6610 Geschenke abzugsfähig; 6620 Geschenke nicht abzugsfähig; 6640 Bewirtungskosten; 6644 Nicht abzugsfähige Bewirtungskosten; 6650 Reisekosten Arbeitnehmer; 6670 Reisekosten Unternehmer; 6710 Verpackungsmaterial; 6740 Ausgangsfrachten; 6800 Porto; 6805 Telefon; 6810 Telefax und Internetkosten; 6815 Bürobedarf; 6820 Zeitschriften, Bücher; 6825 Rechts- und Beratungskosten; 6827 Abschluss- und Prüfungskosten; 6830 Buchführungskosten; 6840 Mietleasing Betriebs- und Geschäftsausstattung; 6845 Werkzeuge und Kleingeräte; 6855 Nebenkosten des Geldverkehrs; 6859 Aufwendungen für Abraum- und Abfallbeseitigung; 6895 Anlagenabgänge Sachanlagen (Restbuchwert bei Buchgewinn); 6923 Einstellungen in die Einzelwertberichtigung zu Forderungen; 7685 Kfz-Steuer</x:t>
  </x:si>
  <x:si>
    <x:t>4120 Steuerfreie Umsätze § 4 Nr. 1a UStG (Ausfuhr Drittland); 4125 Steuerfreie innergemeinschaftliche Lieferungen § 4 Nr. 1b UStG; 4300 Erlöse 7 % USt; 4400 Erlöse 19 % USt; 4410 Erlöse Montage und Service 19 % USt; 4420 Erlöse Wartungsverträge 19 % USt; 4730 Gewährte Skonti 19 % USt; 5300 Wareneingang 7 % Vorsteuer; 5400 Wareneingang 19 % Vorsteuer; 5425 Innergemeinschaftlicher Erwerb 19 % Vorsteuer und 19 % Umsatzsteuer; 5730 Erhaltene Skonti 19 % Vorsteuer; 5800 Bezugsnebenkosten; 5880 Bestandsveränderungen Waren; 5900 Fremdleistungen; 6010 Löhne; 6020 Gehälter; 6027 Geschäftsführergehälter; 6030 Aushilfslöhne; 6040 Pauschale Abgaben für Aushilfen; 6080 Vermögenswirksame Leistungen; 6110 Gesetzliche soziale Aufwendungen; 6120 Beiträge zur Berufsgenossenschaft; 4849 Erlöse aus Verkäufen Sachanlagevermögen 19 % USt; 4930 Erträge aus der Auflösung von Rückstellungen; 4940 Verrechnete sonstige Sachbezüge 19 % USt (Kfz-Gestellung); 6300 Sonstige betriebliche Aufwendungen; 6310 Miete (unbewegliche Wirtschaftsgüter); 6325 Gas, Strom, Wasser; 6330 Reinigung; 6400 Versicherungen; 6420 Beiträge; 6450 Reparaturen und Instandhaltung von Betriebs- und Geschäftsausstattung; 6495 Wartungskosten für Hard- und Software; 6520 Kfz-Versicherungen; 6530 Laufende Kfz-Betriebskosten; 6540 Kfz-Reparaturen; 6560 Leasingfahrzeugkosten; 6600 Werbekosten; 6610 Geschenke abzugsfähig; 6620 Geschenke nicht abzugsfähig; 6640 Bewirtungskosten; 6644 Nicht abzugsfähige Bewirtungskosten; 6650 Reisekosten Arbeitnehmer; 6670 Reisekosten Unternehmer; 6710 Verpackungsmaterial; 6740 Ausgangsfrachten; 6800 Porto; 6805 Telefon; 6810 Telefax und Internetkosten; 6815 Bürobedarf; 6820 Zeitschriften, Bücher; 6825 Rechts- und Beratungskosten; 6827 Abschluss- und Prüfungskosten; 6830 Buchführungskosten; 6840 Mietleasing Betriebs- und Geschäftsausstattung; 6845 Werkzeuge und Kleingeräte; 6855 Nebenkosten des Geldverkehrs; 6859 Aufwendungen für Abraum- und Abfallbeseitigung; 6895 Anlagenabgänge Sachanlagen (Restbuchwert bei Buchgewinn); 6923 Einstellungen in die Einzelwertberichtigung zu Forderungen; 7685 Kfz-Steuer; 6200 Abschreibungen auf immaterielle Vermögensgegenstände; 6220 Abschreibungen auf Sachanlagen; 6222 Abschreibungen auf Kfz; 6260 Sofortabschreibung geringwertiger Wirtschaftsgüter</x:t>
  </x:si>
  <x:si>
    <x:t>7100 Sonstige Zinsen und ähnliche Erträge; 7310 Zinsaufwendungen für kurzfristige Verbindlichkeiten; 7320 Zinsaufwendungen für langfristige Verbindlichkeiten</x:t>
  </x:si>
  <x:si>
    <x:t>4120 Steuerfreie Umsätze § 4 Nr. 1a UStG (Ausfuhr Drittland); 4125 Steuerfreie innergemeinschaftliche Lieferungen § 4 Nr. 1b UStG; 4300 Erlöse 7 % USt; 4400 Erlöse 19 % USt; 4410 Erlöse Montage und Service 19 % USt; 4420 Erlöse Wartungsverträge 19 % USt; 4730 Gewährte Skonti 19 % USt; 5300 Wareneingang 7 % Vorsteuer; 5400 Wareneingang 19 % Vorsteuer; 5425 Innergemeinschaftlicher Erwerb 19 % Vorsteuer und 19 % Umsatzsteuer; 5730 Erhaltene Skonti 19 % Vorsteuer; 5800 Bezugsnebenkosten; 5880 Bestandsveränderungen Waren; 5900 Fremdleistungen; 6010 Löhne; 6020 Gehälter; 6027 Geschäftsführergehälter; 6030 Aushilfslöhne; 6040 Pauschale Abgaben für Aushilfen; 6080 Vermögenswirksame Leistungen; 6110 Gesetzliche soziale Aufwendungen; 6120 Beiträge zur Berufsgenossenschaft; 4849 Erlöse aus Verkäufen Sachanlagevermögen 19 % USt; 4930 Erträge aus der Auflösung von Rückstellungen; 4940 Verrechnete sonstige Sachbezüge 19 % USt (Kfz-Gestellung); 6300 Sonstige betriebliche Aufwendungen; 6310 Miete (unbewegliche Wirtschaftsgüter); 6325 Gas, Strom, Wasser; 6330 Reinigung; 6400 Versicherungen; 6420 Beiträge; 6450 Reparaturen und Instandhaltung von Betriebs- und Geschäftsausstattung; 6495 Wartungskosten für Hard- und Software; 6520 Kfz-Versicherungen; 6530 Laufende Kfz-Betriebskosten; 6540 Kfz-Reparaturen; 6560 Leasingfahrzeugkosten; 6600 Werbekosten; 6610 Geschenke abzugsfähig; 6620 Geschenke nicht abzugsfähig; 6640 Bewirtungskosten; 6644 Nicht abzugsfähige Bewirtungskosten; 6650 Reisekosten Arbeitnehmer; 6670 Reisekosten Unternehmer; 6710 Verpackungsmaterial; 6740 Ausgangsfrachten; 6800 Porto; 6805 Telefon; 6810 Telefax und Internetkosten; 6815 Bürobedarf; 6820 Zeitschriften, Bücher; 6825 Rechts- und Beratungskosten; 6827 Abschluss- und Prüfungskosten; 6830 Buchführungskosten; 6840 Mietleasing Betriebs- und Geschäftsausstattung; 6845 Werkzeuge und Kleingeräte; 6855 Nebenkosten des Geldverkehrs; 6859 Aufwendungen für Abraum- und Abfallbeseitigung; 6895 Anlagenabgänge Sachanlagen (Restbuchwert bei Buchgewinn); 6923 Einstellungen in die Einzelwertberichtigung zu Forderungen; 7685 Kfz-Steuer; 6200 Abschreibungen auf immaterielle Vermögensgegenstände; 6220 Abschreibungen auf Sachanlagen; 6222 Abschreibungen auf Kfz; 6260 Sofortabschreibung geringwertiger Wirtschaftsgüter; 7100 Sonstige Zinsen und ähnliche Erträge; 7310 Zinsaufwendungen für kurzfristige Verbindlichkeiten; 7320 Zinsaufwendungen für langfristige Verbindlichkeiten</x:t>
  </x:si>
  <x:si>
    <x:t>7600 Körperschaftsteuer; 7608 Solidaritätszuschlag; 7610 Gewerbesteuer; 7630 Kapitalertragsteuer 25 %</x:t>
  </x:si>
  <x:si>
    <x:t>4120 Steuerfreie Umsätze § 4 Nr. 1a UStG (Ausfuhr Drittland); 4125 Steuerfreie innergemeinschaftliche Lieferungen § 4 Nr. 1b UStG; 4300 Erlöse 7 % USt; 4400 Erlöse 19 % USt; 4410 Erlöse Montage und Service 19 % USt; 4420 Erlöse Wartungsverträge 19 % USt; 4730 Gewährte Skonti 19 % USt; 5300 Wareneingang 7 % Vorsteuer; 5400 Wareneingang 19 % Vorsteuer; 5425 Innergemeinschaftlicher Erwerb 19 % Vorsteuer und 19 % Umsatzsteuer; 5730 Erhaltene Skonti 19 % Vorsteuer; 5800 Bezugsnebenkosten; 5880 Bestandsveränderungen Waren; 5900 Fremdleistungen; 6010 Löhne; 6020 Gehälter; 6027 Geschäftsführergehälter; 6030 Aushilfslöhne; 6040 Pauschale Abgaben für Aushilfen; 6080 Vermögenswirksame Leistungen; 6110 Gesetzliche soziale Aufwendungen; 6120 Beiträge zur Berufsgenossenschaft; 4849 Erlöse aus Verkäufen Sachanlagevermögen 19 % USt; 4930 Erträge aus der Auflösung von Rückstellungen; 4940 Verrechnete sonstige Sachbezüge 19 % USt (Kfz-Gestellung); 6300 Sonstige betriebliche Aufwendungen; 6310 Miete (unbewegliche Wirtschaftsgüter); 6325 Gas, Strom, Wasser; 6330 Reinigung; 6400 Versicherungen; 6420 Beiträge; 6450 Reparaturen und Instandhaltung von Betriebs- und Geschäftsausstattung; 6495 Wartungskosten für Hard- und Software; 6520 Kfz-Versicherungen; 6530 Laufende Kfz-Betriebskosten; 6540 Kfz-Reparaturen; 6560 Leasingfahrzeugkosten; 6600 Werbekosten; 6610 Geschenke abzugsfähig; 6620 Geschenke nicht abzugsfähig; 6640 Bewirtungskosten; 6644 Nicht abzugsfähige Bewirtungskosten; 6650 Reisekosten Arbeitnehmer; 6670 Reisekosten Unternehmer; 6710 Verpackungsmaterial; 6740 Ausgangsfrachten; 6800 Porto; 6805 Telefon; 6810 Telefax und Internetkosten; 6815 Bürobedarf; 6820 Zeitschriften, Bücher; 6825 Rechts- und Beratungskosten; 6827 Abschluss- und Prüfungskosten; 6830 Buchführungskosten; 6840 Mietleasing Betriebs- und Geschäftsausstattung; 6845 Werkzeuge und Kleingeräte; 6855 Nebenkosten des Geldverkehrs; 6859 Aufwendungen für Abraum- und Abfallbeseitigung; 6895 Anlagenabgänge Sachanlagen (Restbuchwert bei Buchgewinn); 6923 Einstellungen in die Einzelwertberichtigung zu Forderungen; 7685 Kfz-Steuer; 6200 Abschreibungen auf immaterielle Vermögensgegenstände; 6220 Abschreibungen auf Sachanlagen; 6222 Abschreibungen auf Kfz; 6260 Sofortabschreibung geringwertiger Wirtschaftsgüter; 7100 Sonstige Zinsen und ähnliche Erträge; 7310 Zinsaufwendungen für kurzfristige Verbindlichkeiten; 7320 Zinsaufwendungen für langfristige Verbindlichkeiten; 7600 Körperschaftsteuer; 7608 Solidaritätszuschlag; 7610 Gewerbesteuer; 7630 Kapitalertragsteuer 25 %</x:t>
  </x:si>
  <x:si>
    <x:t>440 Maschinen; 520 PKW; 540 LKW; 650 Büroeinrichtung; 690 Sonstige Betriebs- und Geschäftsausstattung</x:t>
  </x:si>
  <x:si>
    <x:t>1200 Forderungen aus Lieferungen und Leistungen; 1240 Zweifelhafte Forderungen; 1246 Einzelwertberichtigung zu Forderungen</x:t>
  </x:si>
  <x:si>
    <x:t>1600 Kasse; 1800 Bank; 1810 Bank 2 (Kontokorrent)</x:t>
  </x:si>
  <x:si>
    <x:t>440 Maschinen; 520 PKW; 540 LKW; 650 Büroeinrichtung; 690 Sonstige Betriebs- und Geschäftsausstattung; 1140 Waren (Bestand); 1200 Forderungen aus Lieferungen und Leistungen; 1240 Zweifelhafte Forderungen; 1246 Einzelwertberichtigung zu Forderungen; 1600 Kasse; 1800 Bank; 1810 Bank 2 (Kontokorrent); 1900 Aktive Rechnungsabgrenzung</x:t>
  </x:si>
  <x:si>
    <x:t>3841 Umsatzsteuer Vorjahr; 3300 Verbindlichkeiten aus Lieferungen und Leistungen; 3500 Sonstige Verbindlichkeiten; 3510 Verbindlichkeiten gegenüber Gesellschaftern; 3730 Verbindlichkeiten aus Lohn- und Kirchensteuer; 3150 Darlehen Investitionen (1 bis 5 Jahre); 3160 Förderdarlehen (größer 5 Jahre)</x:t>
  </x:si>
  <x:si>
    <x:t>2900 Gezeichnetes Kapital; 2960 Andere Gewinnrücklagen; 2970 Gewinnvortrag vor Verwendung; Jahresergebnis (laufendes Jahr); 3020 Gewerbesteuerrückstellung; 3040 Körperschaftsteuerrückstellung; 3079 Rückstellungen für Urlaub; 3095 Rückstellungen für Abschluss- und Prüfungskosten; 3841 Umsatzsteuer Vorjahr; 3300 Verbindlichkeiten aus Lieferungen und Leistungen; 3500 Sonstige Verbindlichkeiten; 3510 Verbindlichkeiten gegenüber Gesellschaftern; 3730 Verbindlichkeiten aus Lohn- und Kirchensteuer; 3900 Passive Rechnungsabgrenzung; 3150 Darlehen Investitionen (1 bis 5 Jahre); 3160 Förderdarlehen (größer 5 Jahre)</x:t>
  </x:si>
  <x:si>
    <x:t>Liquiditätsplanung Zeile 17 Cashflow aus laufender Geschäftstätigkeit (Zwischensumme des Plans)</x:t>
  </x:si>
  <x:si>
    <x:t>Liquiditätsplanung Zeile 21 Cashflow aus Investitionstätigkeit (Zwischensumme des Plans)</x:t>
  </x:si>
  <x:si>
    <x:t>Liquiditätsplanung Zeile 25 Cashflow aus Finanzierungstätigkeit (Zwischensumme des Plans)</x:t>
  </x:si>
  <x:si>
    <x:t>Liquiditätsplanung Zeile 26 Veränderung des Finanzmittelfonds (Zwischensumme des Plans)</x:t>
  </x:si>
  <x:si>
    <x:t>Liquiditätsplanung Zeile 27 Finanzmittelfonds am Jahresanfang</x:t>
  </x:si>
  <x:si>
    <x:t>Liquiditätsplanung Zeile 28 Finanzmittelfonds am Jahresende</x:t>
  </x:si>
  <x:si>
    <x:t>4923 Erträge aus der Herabsetzung der Einzelwertberichtigung; 4940 Verrechnete sonstige Sachbezüge 19 % USt (Kfz-Gestellung)</x:t>
  </x:si>
  <x:si>
    <x:t>Notiz nötig</x:t>
  </x:si>
  <x:si>
    <x:t>6300 Sonstige betriebliche Aufwendungen; 6310 Miete (unbewegliche Wirtschaftsgüter); 6325 Gas, Strom, Wasser; 6330 Reinigung; 6335 Instandhaltung betrieblicher Räume; 6400 Versicherungen; 6420 Beiträge; 6450 Reparaturen und Instandhaltung von Betriebs- und Geschäftsausstattung; 6495 Wartungskosten für Hard- und Software; 6520 Kfz-Versicherungen; 6530 Laufende Kfz-Betriebskosten; 6540 Kfz-Reparaturen; 6560 Leasingfahrzeugkosten; 6600 Werbekosten; 6610 Geschenke abzugsfähig; 6620 Geschenke nicht abzugsfähig; 6640 Bewirtungskosten; 6644 Nicht abzugsfähige Bewirtungskosten; 6650 Reisekosten Arbeitnehmer; 6670 Reisekosten Unternehmer; 6710 Verpackungsmaterial; 6740 Ausgangsfrachten; 6800 Porto; 6805 Telefon; 6810 Telefax und Internetkosten; 6815 Bürobedarf; 6820 Zeitschriften, Bücher; 6821 Fortbildungskosten; 6825 Rechts- und Beratungskosten; 6827 Abschluss- und Prüfungskosten; 6830 Buchführungskosten; 6840 Mietleasing Betriebs- und Geschäftsausstattung; 6845 Werkzeuge und Kleingeräte; 6855 Nebenkosten des Geldverkehrs; 6859 Aufwendungen für Abraum- und Abfallbeseitigung; 6930 Forderungsverluste 19 % USt; 7685 Kfz-Steuer</x:t>
  </x:si>
  <x:si>
    <x:t>4120 Steuerfreie Umsätze § 4 Nr. 1a UStG (Ausfuhr Drittland); 4125 Steuerfreie innergemeinschaftliche Lieferungen § 4 Nr. 1b UStG; 4300 Erlöse 7 % USt; 4400 Erlöse 19 % USt; 4410 Erlöse Montage und Service 19 % USt; 4420 Erlöse Wartungsverträge 19 % USt; 4730 Gewährte Skonti 19 % USt; 5300 Wareneingang 7 % Vorsteuer; 5400 Wareneingang 19 % Vorsteuer; 5425 Innergemeinschaftlicher Erwerb 19 % Vorsteuer und 19 % Umsatzsteuer; 5730 Erhaltene Skonti 19 % Vorsteuer; 5800 Bezugsnebenkosten; 5880 Bestandsveränderungen Waren; 5900 Fremdleistungen; 6010 Löhne; 6020 Gehälter; 6027 Geschäftsführergehälter; 6030 Aushilfslöhne; 6040 Pauschale Abgaben für Aushilfen; 6080 Vermögenswirksame Leistungen; 6110 Gesetzliche soziale Aufwendungen; 6120 Beiträge zur Berufsgenossenschaft; 4923 Erträge aus der Herabsetzung der Einzelwertberichtigung; 4940 Verrechnete sonstige Sachbezüge 19 % USt (Kfz-Gestellung); 6300 Sonstige betriebliche Aufwendungen; 6310 Miete (unbewegliche Wirtschaftsgüter); 6325 Gas, Strom, Wasser; 6330 Reinigung; 6335 Instandhaltung betrieblicher Räume; 6400 Versicherungen; 6420 Beiträge; 6450 Reparaturen und Instandhaltung von Betriebs- und Geschäftsausstattung; 6495 Wartungskosten für Hard- und Software; 6520 Kfz-Versicherungen; 6530 Laufende Kfz-Betriebskosten; 6540 Kfz-Reparaturen; 6560 Leasingfahrzeugkosten; 6600 Werbekosten; 6610 Geschenke abzugsfähig; 6620 Geschenke nicht abzugsfähig; 6640 Bewirtungskosten; 6644 Nicht abzugsfähige Bewirtungskosten; 6650 Reisekosten Arbeitnehmer; 6670 Reisekosten Unternehmer; 6710 Verpackungsmaterial; 6740 Ausgangsfrachten; 6800 Porto; 6805 Telefon; 6810 Telefax und Internetkosten; 6815 Bürobedarf; 6820 Zeitschriften, Bücher; 6821 Fortbildungskosten; 6825 Rechts- und Beratungskosten; 6827 Abschluss- und Prüfungskosten; 6830 Buchführungskosten; 6840 Mietleasing Betriebs- und Geschäftsausstattung; 6845 Werkzeuge und Kleingeräte; 6855 Nebenkosten des Geldverkehrs; 6859 Aufwendungen für Abraum- und Abfallbeseitigung; 6930 Forderungsverluste 19 % USt; 7685 Kfz-Steuer</x:t>
  </x:si>
  <x:si>
    <x:t>4120 Steuerfreie Umsätze § 4 Nr. 1a UStG (Ausfuhr Drittland); 4125 Steuerfreie innergemeinschaftliche Lieferungen § 4 Nr. 1b UStG; 4300 Erlöse 7 % USt; 4400 Erlöse 19 % USt; 4410 Erlöse Montage und Service 19 % USt; 4420 Erlöse Wartungsverträge 19 % USt; 4730 Gewährte Skonti 19 % USt; 5300 Wareneingang 7 % Vorsteuer; 5400 Wareneingang 19 % Vorsteuer; 5425 Innergemeinschaftlicher Erwerb 19 % Vorsteuer und 19 % Umsatzsteuer; 5730 Erhaltene Skonti 19 % Vorsteuer; 5800 Bezugsnebenkosten; 5880 Bestandsveränderungen Waren; 5900 Fremdleistungen; 6010 Löhne; 6020 Gehälter; 6027 Geschäftsführergehälter; 6030 Aushilfslöhne; 6040 Pauschale Abgaben für Aushilfen; 6080 Vermögenswirksame Leistungen; 6110 Gesetzliche soziale Aufwendungen; 6120 Beiträge zur Berufsgenossenschaft; 4923 Erträge aus der Herabsetzung der Einzelwertberichtigung; 4940 Verrechnete sonstige Sachbezüge 19 % USt (Kfz-Gestellung); 6300 Sonstige betriebliche Aufwendungen; 6310 Miete (unbewegliche Wirtschaftsgüter); 6325 Gas, Strom, Wasser; 6330 Reinigung; 6335 Instandhaltung betrieblicher Räume; 6400 Versicherungen; 6420 Beiträge; 6450 Reparaturen und Instandhaltung von Betriebs- und Geschäftsausstattung; 6495 Wartungskosten für Hard- und Software; 6520 Kfz-Versicherungen; 6530 Laufende Kfz-Betriebskosten; 6540 Kfz-Reparaturen; 6560 Leasingfahrzeugkosten; 6600 Werbekosten; 6610 Geschenke abzugsfähig; 6620 Geschenke nicht abzugsfähig; 6640 Bewirtungskosten; 6644 Nicht abzugsfähige Bewirtungskosten; 6650 Reisekosten Arbeitnehmer; 6670 Reisekosten Unternehmer; 6710 Verpackungsmaterial; 6740 Ausgangsfrachten; 6800 Porto; 6805 Telefon; 6810 Telefax und Internetkosten; 6815 Bürobedarf; 6820 Zeitschriften, Bücher; 6821 Fortbildungskosten; 6825 Rechts- und Beratungskosten; 6827 Abschluss- und Prüfungskosten; 6830 Buchführungskosten; 6840 Mietleasing Betriebs- und Geschäftsausstattung; 6845 Werkzeuge und Kleingeräte; 6855 Nebenkosten des Geldverkehrs; 6859 Aufwendungen für Abraum- und Abfallbeseitigung; 6930 Forderungsverluste 19 % USt; 7685 Kfz-Steuer; 6200 Abschreibungen auf immaterielle Vermögensgegenstände; 6220 Abschreibungen auf Sachanlagen; 6222 Abschreibungen auf Kfz; 6260 Sofortabschreibung geringwertiger Wirtschaftsgüter</x:t>
  </x:si>
  <x:si>
    <x:t>4120 Steuerfreie Umsätze § 4 Nr. 1a UStG (Ausfuhr Drittland); 4125 Steuerfreie innergemeinschaftliche Lieferungen § 4 Nr. 1b UStG; 4300 Erlöse 7 % USt; 4400 Erlöse 19 % USt; 4410 Erlöse Montage und Service 19 % USt; 4420 Erlöse Wartungsverträge 19 % USt; 4730 Gewährte Skonti 19 % USt; 5300 Wareneingang 7 % Vorsteuer; 5400 Wareneingang 19 % Vorsteuer; 5425 Innergemeinschaftlicher Erwerb 19 % Vorsteuer und 19 % Umsatzsteuer; 5730 Erhaltene Skonti 19 % Vorsteuer; 5800 Bezugsnebenkosten; 5880 Bestandsveränderungen Waren; 5900 Fremdleistungen; 6010 Löhne; 6020 Gehälter; 6027 Geschäftsführergehälter; 6030 Aushilfslöhne; 6040 Pauschale Abgaben für Aushilfen; 6080 Vermögenswirksame Leistungen; 6110 Gesetzliche soziale Aufwendungen; 6120 Beiträge zur Berufsgenossenschaft; 4923 Erträge aus der Herabsetzung der Einzelwertberichtigung; 4940 Verrechnete sonstige Sachbezüge 19 % USt (Kfz-Gestellung); 6300 Sonstige betriebliche Aufwendungen; 6310 Miete (unbewegliche Wirtschaftsgüter); 6325 Gas, Strom, Wasser; 6330 Reinigung; 6335 Instandhaltung betrieblicher Räume; 6400 Versicherungen; 6420 Beiträge; 6450 Reparaturen und Instandhaltung von Betriebs- und Geschäftsausstattung; 6495 Wartungskosten für Hard- und Software; 6520 Kfz-Versicherungen; 6530 Laufende Kfz-Betriebskosten; 6540 Kfz-Reparaturen; 6560 Leasingfahrzeugkosten; 6600 Werbekosten; 6610 Geschenke abzugsfähig; 6620 Geschenke nicht abzugsfähig; 6640 Bewirtungskosten; 6644 Nicht abzugsfähige Bewirtungskosten; 6650 Reisekosten Arbeitnehmer; 6670 Reisekosten Unternehmer; 6710 Verpackungsmaterial; 6740 Ausgangsfrachten; 6800 Porto; 6805 Telefon; 6810 Telefax und Internetkosten; 6815 Bürobedarf; 6820 Zeitschriften, Bücher; 6821 Fortbildungskosten; 6825 Rechts- und Beratungskosten; 6827 Abschluss- und Prüfungskosten; 6830 Buchführungskosten; 6840 Mietleasing Betriebs- und Geschäftsausstattung; 6845 Werkzeuge und Kleingeräte; 6855 Nebenkosten des Geldverkehrs; 6859 Aufwendungen für Abraum- und Abfallbeseitigung; 6930 Forderungsverluste 19 % USt; 7685 Kfz-Steuer; 6200 Abschreibungen auf immaterielle Vermögensgegenstände; 6220 Abschreibungen auf Sachanlagen; 6222 Abschreibungen auf Kfz; 6260 Sofortabschreibung geringwertiger Wirtschaftsgüter; 7100 Sonstige Zinsen und ähnliche Erträge; 7310 Zinsaufwendungen für kurzfristige Verbindlichkeiten; 7320 Zinsaufwendungen für langfristige Verbindlichkeiten</x:t>
  </x:si>
  <x:si>
    <x:t>4120 Steuerfreie Umsätze § 4 Nr. 1a UStG (Ausfuhr Drittland); 4125 Steuerfreie innergemeinschaftliche Lieferungen § 4 Nr. 1b UStG; 4300 Erlöse 7 % USt; 4400 Erlöse 19 % USt; 4410 Erlöse Montage und Service 19 % USt; 4420 Erlöse Wartungsverträge 19 % USt; 4730 Gewährte Skonti 19 % USt; 5300 Wareneingang 7 % Vorsteuer; 5400 Wareneingang 19 % Vorsteuer; 5425 Innergemeinschaftlicher Erwerb 19 % Vorsteuer und 19 % Umsatzsteuer; 5730 Erhaltene Skonti 19 % Vorsteuer; 5800 Bezugsnebenkosten; 5880 Bestandsveränderungen Waren; 5900 Fremdleistungen; 6010 Löhne; 6020 Gehälter; 6027 Geschäftsführergehälter; 6030 Aushilfslöhne; 6040 Pauschale Abgaben für Aushilfen; 6080 Vermögenswirksame Leistungen; 6110 Gesetzliche soziale Aufwendungen; 6120 Beiträge zur Berufsgenossenschaft; 4923 Erträge aus der Herabsetzung der Einzelwertberichtigung; 4940 Verrechnete sonstige Sachbezüge 19 % USt (Kfz-Gestellung); 6300 Sonstige betriebliche Aufwendungen; 6310 Miete (unbewegliche Wirtschaftsgüter); 6325 Gas, Strom, Wasser; 6330 Reinigung; 6335 Instandhaltung betrieblicher Räume; 6400 Versicherungen; 6420 Beiträge; 6450 Reparaturen und Instandhaltung von Betriebs- und Geschäftsausstattung; 6495 Wartungskosten für Hard- und Software; 6520 Kfz-Versicherungen; 6530 Laufende Kfz-Betriebskosten; 6540 Kfz-Reparaturen; 6560 Leasingfahrzeugkosten; 6600 Werbekosten; 6610 Geschenke abzugsfähig; 6620 Geschenke nicht abzugsfähig; 6640 Bewirtungskosten; 6644 Nicht abzugsfähige Bewirtungskosten; 6650 Reisekosten Arbeitnehmer; 6670 Reisekosten Unternehmer; 6710 Verpackungsmaterial; 6740 Ausgangsfrachten; 6800 Porto; 6805 Telefon; 6810 Telefax und Internetkosten; 6815 Bürobedarf; 6820 Zeitschriften, Bücher; 6821 Fortbildungskosten; 6825 Rechts- und Beratungskosten; 6827 Abschluss- und Prüfungskosten; 6830 Buchführungskosten; 6840 Mietleasing Betriebs- und Geschäftsausstattung; 6845 Werkzeuge und Kleingeräte; 6855 Nebenkosten des Geldverkehrs; 6859 Aufwendungen für Abraum- und Abfallbeseitigung; 6930 Forderungsverluste 19 % USt; 7685 Kfz-Steuer; 6200 Abschreibungen auf immaterielle Vermögensgegenstände; 6220 Abschreibungen auf Sachanlagen; 6222 Abschreibungen auf Kfz; 6260 Sofortabschreibung geringwertiger Wirtschaftsgüter; 7100 Sonstige Zinsen und ähnliche Erträge; 7310 Zinsaufwendungen für kurzfristige Verbindlichkeiten; 7320 Zinsaufwendungen für langfristige Verbindlichkeiten; 7600 Körperschaftsteuer; 7608 Solidaritätszuschlag; 7610 Gewerbesteuer; 7630 Kapitalertragsteuer 25 %</x:t>
  </x:si>
  <x:si>
    <x:t>135 EDV-Software; 440 Maschinen; 540 LKW; 650 Büroeinrichtung; 690 Sonstige Betriebs- und Geschäftsausstattung</x:t>
  </x:si>
  <x:si>
    <x:t>1200 Forderungen aus Lieferungen und Leistungen; 1435 Forderungen aus Gewerbesteuerüberzahlungen; 1450 Körperschaftsteuerrückforderung</x:t>
  </x:si>
  <x:si>
    <x:t>135 EDV-Software; 440 Maschinen; 540 LKW; 650 Büroeinrichtung; 690 Sonstige Betriebs- und Geschäftsausstattung; 1140 Waren (Bestand); 1200 Forderungen aus Lieferungen und Leistungen; 1435 Forderungen aus Gewerbesteuerüberzahlungen; 1450 Körperschaftsteuerrückforderung; 1600 Kasse; 1800 Bank; 1900 Aktive Rechnungsabgrenzung</x:t>
  </x:si>
  <x:si>
    <x:t>3079 Rückstellungen für Urlaub; 3095 Rückstellungen für Abschluss- und Prüfungskosten</x:t>
  </x:si>
  <x:si>
    <x:t>3841 Umsatzsteuer Vorjahr; 3300 Verbindlichkeiten aus Lieferungen und Leistungen; 3500 Sonstige Verbindlichkeiten; 3510 Verbindlichkeiten gegenüber Gesellschaftern; 3730 Verbindlichkeiten aus Lohn- und Kirchensteuer; 3150 Darlehen Investitionen (1 bis 5 Jahre); 3160 Förderdarlehen (größer 5 Jahre); 1810 Bank 2 (Kontokorrent)</x:t>
  </x:si>
  <x:si>
    <x:t>2900 Gezeichnetes Kapital; 2960 Andere Gewinnrücklagen; 2970 Gewinnvortrag vor Verwendung; Jahresergebnis (laufendes Jahr); 3079 Rückstellungen für Urlaub; 3095 Rückstellungen für Abschluss- und Prüfungskosten; 3841 Umsatzsteuer Vorjahr; 3300 Verbindlichkeiten aus Lieferungen und Leistungen; 3500 Sonstige Verbindlichkeiten; 3510 Verbindlichkeiten gegenüber Gesellschaftern; 3730 Verbindlichkeiten aus Lohn- und Kirchensteuer; 3900 Passive Rechnungsabgrenzung; 3150 Darlehen Investitionen (1 bis 5 Jahre); 3160 Förderdarlehen (größer 5 Jahre); 1810 Bank 2 (Kontokorrent)</x:t>
  </x:si>
  <x:si>
    <x:t>Demo Handel GmbH – Plan-Ist-Vergleich · Demo Handel Businessplan.xlsx</x:t>
  </x:si>
  <x:si>
    <x:t>Noch nichts zu vergleichen: Der Plan plant 2025–2027, davon ist noch nichts gebucht. Der Plan-Ist-Vergleich vergleicht jeden geplanten Zeitraum, sobald seine Ist-Zahlen gebucht sind.</x:t>
  </x:si>
  <x:si>
    <x:t>Ist</x:t>
  </x:si>
  <x:si>
    <x:t>Ist − Plan</x:t>
  </x:si>
  <x:si>
    <x:t>Demo Handel GmbH – Plausibilität des Plans · Demo Handel Businessplan.xlsx</x:t>
  </x:si>
  <x:si>
    <x:t>6 von 19 Prüfungen: Der Plan ist optimistischer als die Bücher. Fragen an das Management, keine Fehler.</x:t>
  </x:si>
  <x:si>
    <x:t>Historie</x:t>
  </x:si>
  <x:si>
    <x:t>Verglichen mit</x:t>
  </x:si>
  <x:si>
    <x:t>Nachfragen ab</x:t>
  </x:si>
  <x:si>
    <x:t>Benötigt</x:t>
  </x:si>
  <x:si>
    <x:t>Höchste EBITDA-Marge vs. bestes Jahr bisher</x:t>
  </x:si>
  <x:si>
    <x:t>nachfragen</x:t>
  </x:si>
  <x:si>
    <x:t>2022–2024</x:t>
  </x:si>
  <x:si>
    <x:t>2 Prozentpunkte</x:t>
  </x:si>
  <x:si>
    <x:t>EBITDA im ersten Planjahr vs. letzte 12 Monate</x:t>
  </x:si>
  <x:si>
    <x:t>20 %</x:t>
  </x:si>
  <x:si>
    <x:t>Forderungslaufzeit vs. letztes vollständiges Jahr</x:t>
  </x:si>
  <x:si>
    <x:t>2026, 2027</x:t>
  </x:si>
  <x:si>
    <x:t>Investitionen vs. Abschreibungen des Plans</x:t>
  </x:si>
  <x:si>
    <x:t>Abschreibungen im Plan</x:t>
  </x:si>
  <x:si>
    <x:t>2025, 2026, 2027</x:t>
  </x:si>
  <x:si>
    <x:t>Investitionen unter den Abschreibungen in 2 Planjahren</x:t>
  </x:si>
  <x:si>
    <x:t>Investitionen vs. Erhaltungsinvestitionen der Bücher</x:t>
  </x:si>
  <x:si>
    <x:t>2023–2024</x:t>
  </x:si>
  <x:si>
    <x:t>EBITDA-Marge im ersten Planjahr vs. letzte 12 Monate</x:t>
  </x:si>
  <x:si>
    <x:t>1 Prozentpunkt</x:t>
  </x:si>
  <x:si>
    <x:t>Umsatzwachstum pro Jahr vs. Wachstum der Bücher</x:t>
  </x:si>
  <x:si>
    <x:t>passt</x:t>
  </x:si>
  <x:si>
    <x:t>5 Prozentpunkte</x:t>
  </x:si>
  <x:si>
    <x:t>Höchste Rohertragsmarge vs. bestes Jahr bisher</x:t>
  </x:si>
  <x:si>
    <x:t>Personalaufwand in % der Umsatzerlöse vs. letztes vollständiges Jahr</x:t>
  </x:si>
  <x:si>
    <x:t>Verbindlichkeitenlaufzeit vs. letztes vollständiges Jahr</x:t>
  </x:si>
  <x:si>
    <x:t>Lagerreichweite vs. niedrigstes Jahr bisher</x:t>
  </x:si>
  <x:si>
    <x:t>10 %</x:t>
  </x:si>
  <x:si>
    <x:t>Sonstige Rückstellungen in % der Umsatzerlöse vs. Durchschnitt der Bücher</x:t>
  </x:si>
  <x:si>
    <x:t>Sonstiges Working Capital in % der Umsatzerlöse vs. Durchschnitt der Bücher</x:t>
  </x:si>
  <x:si>
    <x:t>Rohertragsmarge im ersten Planjahr vs. letzte 12 Monate</x:t>
  </x:si>
  <x:si>
    <x:t>Sonstige betriebliche Aufwendungen in % der Umsatzerlöse vs. letztes vollständiges Jahr</x:t>
  </x:si>
  <x:si>
    <x:t>Sonstige betriebliche Erträge in % der Umsatzerlöse vs. letztes vollständiges Jahr</x:t>
  </x:si>
  <x:si>
    <x:t>Steuern in % des EBT vs. Durchschnitt der Bücher</x:t>
  </x:si>
  <x:si>
    <x:t>Finanzergebnis auf die Verbindlichkeiten vs. Satz der Bücher</x:t>
  </x:si>
  <x:si>
    <x:t>Abschreibungen auf das Anlagevermögen vs. Satz der Bücher</x:t>
  </x:si>
  <x:si>
    <x:t>Demo Handel GmbH – Zusammenfassung</x:t>
  </x:si>
  <x:si>
    <x:t>Geschäftsjahre 2022–2024 · in EUR · Jede Zahl verweist auf ihre Herleitung; Nettoverschuldung: Schulden +, liquide Mittel −</x:t>
  </x:si>
  <x:si>
    <x:t>Kennzahlen</x:t>
  </x:si>
  <x:si>
    <x:t>Blatt „NWC“</x:t>
  </x:si>
  <x:si>
    <x:t>Wesentliche Punkte aus den Datenprüfungen</x:t>
  </x:si>
  <x:si>
    <x:t>Zu erklären: die Veränderung des Eigenkapitals weicht vom Vorjahresergebnis ab (2024). Siehe Blatt „Prüfungen“.</x:t>
  </x:si>
  <x:si>
    <x:t>Feststellungen des Mandatsteams</x:t>
  </x:si>
  <x:si>
    <x:t>Feststellung 1</x:t>
  </x:si>
  <x:si>
    <x:t>Feststellung 2</x:t>
  </x:si>
  <x:si>
    <x:t>Feststellung 3</x:t>
  </x:si>
  <x:si>
    <x:t>Feststellung 4</x:t>
  </x:si>
  <x:si>
    <x:t>Feststellung 5</x:t>
  </x:si>
  <x:si>
    <x:t>Kennzahlen: Formeln auf die Aufstellungen, die Brücke, NWC, Nettoverschuldung und den Eigenkapitalwert; hier wird nichts berechnet. Wesentliche Punkte: jede Datenprüfung, die fehlschlägt oder zu erklären ist (siehe Blatt „Prüfungen“). sakto schreibt keine Feststellung: Die Feststellungen sind die des Mandatsteams.</x:t>
  </x:si>
  <x:si>
    <x:t>Demo Handel GmbH – Umfang und Einschränkungen</x:t>
  </x:si>
  <x:si>
    <x:t>Was sakto gelesen und geprüft hat, was seine Prüfungen nicht abdecken und was das Mandatsteam ergänzt</x:t>
  </x:si>
  <x:si>
    <x:t>Was sakto gelesen hat</x:t>
  </x:si>
  <x:si>
    <x:t>Datengrundlage</x:t>
  </x:si>
  <x:si>
    <x:t>Ungeprüfte Saldenlisten</x:t>
  </x:si>
  <x:si>
    <x:t>Kontenrahmen</x:t>
  </x:si>
  <x:si>
    <x:t>SKR04</x:t>
  </x:si>
  <x:si>
    <x:t>Rechnungslegung</x:t>
  </x:si>
  <x:si>
    <x:t>Handelsgesetzbuch (HGB); Kapitalflussrechnung nach DRS 21</x:t>
  </x:si>
  <x:si>
    <x:t>Geschäftsjahr beginnt</x:t>
  </x:si>
  <x:si>
    <x:t>Januar</x:t>
  </x:si>
  <x:si>
    <x:t>Perioden</x:t>
  </x:si>
  <x:si>
    <x:t>2022, 2023, 2024</x:t>
  </x:si>
  <x:si>
    <x:t>Quelldatei</x:t>
  </x:si>
  <x:si>
    <x:t>Liefert</x:t>
  </x:si>
  <x:si>
    <x:t>Demo Handel Businessplan.xlsx</x:t>
  </x:si>
  <x:si>
    <x:t>Businessplan</x:t>
  </x:si>
  <x:si>
    <x:t>Datenprüfungen, die sakto durchgeführt hat</x:t>
  </x:si>
  <x:si>
    <x:t>✓ bestanden (2022, 2023, 2024)</x:t>
  </x:si>
  <x:si>
    <x:t>✓ bestanden (2023, 2024)</x:t>
  </x:si>
  <x:si>
    <x:t>✓ bestanden (2022-02 – 2022-12, 2023, 2024)</x:t>
  </x:si>
  <x:si>
    <x:t>! 1 Periode zu erklären (2024); ✓ bestanden (2023)</x:t>
  </x:si>
  <x:si>
    <x:t>Alle Prüfungen bestanden; 1 zu erklären (siehe Blatt „Prüfungen“)</x:t>
  </x:si>
  <x:si>
    <x:t>Was diese Prüfungen nicht abdecken</x:t>
  </x:si>
  <x:si>
    <x:t>Verlässlichkeit</x:t>
  </x:si>
  <x:si>
    <x:t>Dies ist weder eine Abschlussprüfung noch eine prüferische Durchsicht; es wird keine Prüfungssicherheit gegeben. Die Zahlen sind so dargestellt, wie sie in den bereitgestellten Buchhaltungsunterlagen erfasst sind, die sakto weder geprüft noch anderweitig verifiziert hat.</x:t>
  </x:si>
  <x:si>
    <x:t>Nachweise</x:t>
  </x:si>
  <x:si>
    <x:t>sakto hat nur die oben aufgeführten Dateien gelesen. Es hat die Bücher nicht mit Kontoauszügen, dem festgestellten Jahresabschluss, Steuererklärungen oder Verträgen abgestimmt.</x:t>
  </x:si>
  <x:si>
    <x:t>Ermessen</x:t>
  </x:si>
  <x:si>
    <x:t>EBITDA-Bereinigungen, die Zuordnung und die Eingaben zur Bewertung und zu den Kreditkennzahlen sind die des Mandatsteams: sakto prüft, dass jede Bereinigung begründet ist, nicht, dass sie zutrifft.</x:t>
  </x:si>
  <x:si>
    <x:t>Vom Mandatsteam auszufüllen</x:t>
  </x:si>
  <x:si>
    <x:t>Mit dem Auftraggeber vereinbarter Umfang</x:t>
  </x:si>
  <x:si>
    <x:t>Weitere eingesehene Informationen</x:t>
  </x:si>
  <x:si>
    <x:t>Angefordert, aber nicht eingesehen</x:t>
  </x:si>
  <x:si>
    <x:t>Einschränkungen der Arbeit</x:t>
  </x:si>
  <x:si>
    <x:t>Demo Handel GmbH – Modelldaten</x:t>
  </x:si>
  <x:si>
    <x:t>Eine Zeile je Position oder Konto und Periode, zum Nachschlagen in einem Modell · Werte in Euro auf den Cent, angezeigt in EUR</x:t>
  </x:si>
  <x:si>
    <x:t>Vorzeichen wie in der jeweiligen Aufstellung: GuV Erträge +, Aufwendungen −; Bilanz Aktiva und Passiva +; Kapitalflussrechnung Mittelzufluss +; NWC Aktiva +, Passiva −; Nettoverschuldung Schulden +, liquide Mittel −. Zeilen über die Namen sakto_row_id, sakto_line_key, sakto_period_key und sakto_value nachschlagen, in jedem Export und jeder Sprache gleich.</x:t>
  </x:si>
  <x:si>
    <x:t>Zeilen-ID</x:t>
  </x:si>
  <x:si>
    <x:t>Gesellschaft</x:t>
  </x:si>
  <x:si>
    <x:t>Rechenwerk</x:t>
  </x:si>
  <x:si>
    <x:t>Zeilenschlüssel</x:t>
  </x:si>
  <x:si>
    <x:t>Kontobezeichnung</x:t>
  </x:si>
  <x:si>
    <x:t>Periodenschlüssel</x:t>
  </x:si>
  <x:si>
    <x:t>Periodenart</x:t>
  </x:si>
  <x:si>
    <x:t>Monate</x:t>
  </x:si>
  <x:si>
    <x:t>PL|pl.revenue||FY2022</x:t>
  </x:si>
  <x:si>
    <x:t>Demo Handel GmbH</x:t>
  </x:si>
  <x:si>
    <x:t>PL</x:t>
  </x:si>
  <x:si>
    <x:t>pl.revenue</x:t>
  </x:si>
  <x:si>
    <x:t>FY2022</x:t>
  </x:si>
  <x:si>
    <x:t>FY</x:t>
  </x:si>
  <x:si>
    <x:t>Modelldaten im Abgleich mit den Aufstellungen</x:t>
  </x:si>
  <x:si>
    <x:t>Prüfung: Umsatzerlöse in Blatt „Modelldaten“ − Blatt „GuV“ (0 = stimmt)</x:t>
  </x:si>
  <x:si>
    <x:t>FY2023</x:t>
  </x:si>
  <x:si>
    <x:t>FY2024</x:t>
  </x:si>
  <x:si>
    <x:t>LTM</x:t>
  </x:si>
  <x:si>
    <x:t>Prüfung: EBITDA in Blatt „Modelldaten“ − Blatt „GuV“ (0 = stimmt)</x:t>
  </x:si>
  <x:si>
    <x:t>Prüfung: Jahresergebnis in Blatt „Modelldaten“ − Blatt „GuV“ (0 = stimmt)</x:t>
  </x:si>
  <x:si>
    <x:t>Prüfung: Summe Aktiva in Blatt „Modelldaten“ − Blatt „Bilanz“ (0 = stimmt)</x:t>
  </x:si>
  <x:si>
    <x:t>Prüfung: Summe Passiva in Blatt „Modelldaten“ − Blatt „Bilanz“ (0 = stimmt)</x:t>
  </x:si>
  <x:si>
    <x:t>Prüfung: Zahlungswirksame Veränderungen des Finanzmittelfonds in Blatt „Modelldaten“ − Blatt „Kapitalflussrechnung“ (0 = stimmt)</x:t>
  </x:si>
  <x:si>
    <x:t>Prüfung: Net Working Capital in Blatt „Modelldaten“ − Blatt „NWC“ (0 = stimmt)</x:t>
  </x:si>
  <x:si>
    <x:t>Prüfung: Nettoverschuldung in Blatt „Modelldaten“ − Blatt „Nettoverschuldung“ (0 = stimmt)</x:t>
  </x:si>
  <x:si>
    <x:t>Demo Handel GmbH – Databook</x:t>
  </x:si>
  <x:si>
    <x:t>Einheit</x:t>
  </x:si>
  <x:si>
    <x:t>EUR</x:t>
  </x:si>
  <x:si>
    <x:t>Ansicht</x:t>
  </x:si>
  <x:si>
    <x:t>Jährlich · EUR</x:t>
  </x:si>
  <x:si>
    <x:t>Vorzeichen</x:t>
  </x:si>
  <x:si>
    <x:t>GuV: Erträge +, Aufwendungen −. Bilanz: beide Seiten +. Kapitalflussrechnung: Zufluss +, Abfluss −. Klammern = negativ, Strich = null. Der Titel jedes Blatts nennt seine eigene Regel.</x:t>
  </x:si>
  <x:si>
    <x:t>n. m.</x:t>
  </x:si>
  <x:si>
    <x:t>Nicht aussagekräftig, mit dem Grund dahinter (n. m.: keine Umsatzerlöse): Eine Kennzahl auf null oder negativer Basis, z. B. Tage mit offenem Saldo, aber ohne Umsatzerlöse bzw. Materialaufwand, oder Cash Conversion bei negativem EBITDA. Leere Zelle: noch keine Daten, z. B. Tage, bevor zwölf Monate GuV vorliegen.</x:t>
  </x:si>
  <x:si>
    <x:t>Erstellt</x:t>
  </x:si>
  <x:si>
    <x:t>2026-10-01 09:00 UTC</x:t>
  </x:si>
  <x:si>
    <x:t>Hinweis</x:t>
  </x:si>
  <x:si>
    <x:t>Pilotversion, ohne Gewähr: Bitte prüfen Sie die Zahlen anhand der Bücher.</x:t>
  </x:si>
  <x:si>
    <x:t>Final: alle Salden zugeordnet; diese Prüfungen bestanden: Bilanz, Saldenliste, Eröffnungsbilanz, Kapitalflussrechnung, Monatsergebnisse, letztes Monatsende, NWC-Abstimmung, eingesetztes Kapital; jede EBITDA-Bereinigung begründet</x:t>
  </x:si>
  <x:si>
    <x:t>Weitere Prüfungen</x:t>
  </x:si>
  <x:si>
    <x:t>Alle bestanden; 1 zu erklären (siehe Blatt „Prüfungen“)</x:t>
  </x:si>
  <x:si>
    <x:t>Grundlage der Erstellung</x:t>
  </x:si>
  <x:si>
    <x:t>Quelldateien</x:t>
  </x:si>
  <x:si>
    <x:t>Inhalt</x:t>
  </x:si>
  <x:si>
    <x:t>Zusammenfassung</x:t>
  </x:si>
  <x:si>
    <x:t>Umfang und Einschränkungen</x:t>
  </x:si>
  <x:si>
    <x:t>EBITDA-Brücke</x:t>
  </x:si>
  <x:si>
    <x:t>Management-GuV</x:t>
  </x:si>
  <x:si>
    <x:t>Kreditkennzahlen</x:t>
  </x:si>
  <x:si>
    <x:t>Umsatzerlöse brutto-netto</x:t>
  </x:si>
  <x:si>
    <x:t>Periodenvergleich</x:t>
  </x:si>
  <x:si>
    <x:t>Nettoverschuldung monatlich</x:t>
  </x:si>
  <x:si>
    <x:t>Prüfung der Planbasis</x:t>
  </x:si>
  <x:si>
    <x:t>Plan-Ist-Vergleich</x:t>
  </x:si>
  <x:si>
    <x:t>Plausibilität des Plans</x:t>
  </x:si>
  <x:si>
    <x:t>Modelldaten</x:t>
  </x:si>
  <x:si>
    <x:t>Herleitung der Kennzahlen</x:t>
  </x:si>
  <x:si>
    <x:t>Prüfungen</x:t>
  </x:si>
  <x:si>
    <x:t>Saldenliste monatlich</x:t>
  </x:si>
  <x:si>
    <x:t>Quellen</x:t>
  </x:si>
  <x:si>
    <x:t>Zuordnung</x:t>
  </x:si>
  <x:si>
    <x:t>Zuordnungsänderungen</x:t>
  </x:si>
</x:sst>
</file>

<file path=xl/styles.xml><?xml version="1.0" encoding="utf-8"?>
<x:styleSheet xmlns:x="http://schemas.openxmlformats.org/spreadsheetml/2006/main">
  <x:numFmts count="10">
    <x:numFmt numFmtId="0" formatCode=""/>
    <x:numFmt numFmtId="164" formatCode="#,##0_);(#,##0);&quot;–&quot;_)"/>
    <x:numFmt numFmtId="165" formatCode="0"/>
    <x:numFmt numFmtId="166" formatCode="0.0%"/>
    <x:numFmt numFmtId="167" formatCode="0.0"/>
    <x:numFmt numFmtId="168" formatCode="0.00"/>
    <x:numFmt numFmtId="169" formatCode="0.00&quot;×&quot;"/>
    <x:numFmt numFmtId="170" formatCode="#,##0.00_);(#,##0.00);&quot;–&quot;_)"/>
    <x:numFmt numFmtId="171" formatCode="+0.0&quot; Pp.&quot;;-0.0&quot; Pp.&quot;;0.0&quot; Pp.&quot;"/>
    <x:numFmt numFmtId="172" formatCode="0&quot; Tage&quot;"/>
  </x:numFmts>
  <x:fonts count="5">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
      <x:u val="single"/>
      <x:vertAlign val="baseline"/>
      <x:sz val="11"/>
      <x:color theme="10"/>
      <x:name val="Calibri"/>
      <x:family val="2"/>
    </x:font>
    <x:font>
      <x:i/>
      <x:vertAlign val="baseline"/>
      <x:sz val="11"/>
      <x:color rgb="FF000000"/>
      <x:name val="Calibri"/>
      <x:family val="2"/>
    </x:font>
  </x:fonts>
  <x:fills count="6">
    <x:fill>
      <x:patternFill patternType="none"/>
    </x:fill>
    <x:fill>
      <x:patternFill patternType="gray125"/>
    </x:fill>
    <x:fill>
      <x:patternFill patternType="solid">
        <x:fgColor rgb="FFF2ECE1"/>
      </x:patternFill>
    </x:fill>
    <x:fill>
      <x:patternFill patternType="solid">
        <x:fgColor rgb="FFE3F1E4"/>
      </x:patternFill>
    </x:fill>
    <x:fill>
      <x:patternFill patternType="solid">
        <x:fgColor rgb="FFFBEECF"/>
      </x:patternFill>
    </x:fill>
    <x:fill>
      <x:patternFill patternType="solid">
        <x:fgColor rgb="FFF8DCD8"/>
      </x:patternFill>
    </x:fill>
  </x:fills>
  <x:borders count="8">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doubl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none">
        <x:color rgb="FF000000"/>
      </x:right>
      <x:top style="thin">
        <x:color rgb="FF000000"/>
      </x:top>
      <x:bottom style="thin">
        <x:color rgb="FF000000"/>
      </x:bottom>
      <x:diagonal style="none">
        <x:color rgb="FF000000"/>
      </x:diagonal>
    </x:border>
    <x:border diagonalUp="0" diagonalDown="0">
      <x:left style="none">
        <x:color rgb="FF000000"/>
      </x:left>
      <x:right style="none">
        <x:color rgb="FF000000"/>
      </x:right>
      <x:top style="thin">
        <x:color rgb="FF000000"/>
      </x:top>
      <x:bottom style="thin">
        <x:color rgb="FF000000"/>
      </x:bottom>
      <x:diagonal style="none">
        <x:color rgb="FF000000"/>
      </x:diagonal>
    </x:border>
    <x:border diagonalUp="0" diagonalDown="0">
      <x:left style="none">
        <x:color rgb="FF000000"/>
      </x:left>
      <x:right style="thin">
        <x:color rgb="FF000000"/>
      </x:right>
      <x:top style="thin">
        <x:color rgb="FF000000"/>
      </x:top>
      <x:bottom style="thin">
        <x:color rgb="FF000000"/>
      </x:bottom>
      <x:diagonal style="none">
        <x:color rgb="FF000000"/>
      </x:diagonal>
    </x:border>
  </x:borders>
  <x:cellStyleXfs count="38">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2" fillId="0" borderId="1" applyNumberFormat="1" applyFill="1" applyBorder="1" applyAlignment="1" applyProtection="1">
      <x:protection locked="1" hidden="0"/>
    </x:xf>
    <x:xf numFmtId="0" fontId="2" fillId="2" borderId="0" applyNumberFormat="1" applyFill="0" applyBorder="0" applyAlignment="1" applyProtection="1">
      <x:protection locked="1" hidden="0"/>
    </x:xf>
    <x:xf numFmtId="164" fontId="0" fillId="0" borderId="0" applyNumberFormat="1" applyFill="1" applyBorder="0" applyAlignment="1" applyProtection="1">
      <x:protection locked="1" hidden="0"/>
    </x:xf>
    <x:xf numFmtId="164" fontId="2" fillId="0" borderId="2" applyNumberFormat="1" applyFill="1" applyBorder="1" applyAlignment="1" applyProtection="1">
      <x:protection locked="1" hidden="0"/>
    </x:xf>
    <x:xf numFmtId="164" fontId="2" fillId="0" borderId="3" applyNumberFormat="1" applyFill="1" applyBorder="1" applyAlignment="1" applyProtection="1">
      <x:protection locked="1" hidden="0"/>
    </x:xf>
    <x:xf numFmtId="165" fontId="2" fillId="0" borderId="1" applyNumberFormat="1" applyFill="1" applyBorder="1" applyAlignment="1" applyProtection="1">
      <x:protection locked="1" hidden="0"/>
    </x:xf>
    <x:xf numFmtId="164"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xf numFmtId="169" fontId="0" fillId="0" borderId="0" applyNumberFormat="1" applyFill="1" applyBorder="0" applyAlignment="1" applyProtection="1">
      <x:protection locked="1" hidden="0"/>
    </x:xf>
    <x:xf numFmtId="0" fontId="0" fillId="3" borderId="0" applyNumberFormat="1" applyFill="0" applyBorder="0" applyAlignment="1" applyProtection="1">
      <x:protection locked="1" hidden="0"/>
    </x:xf>
    <x:xf numFmtId="170" fontId="0" fillId="0" borderId="0" applyNumberFormat="1" applyFill="1" applyBorder="0" applyAlignment="1" applyProtection="1">
      <x:protection locked="1" hidden="0"/>
    </x:xf>
    <x:xf numFmtId="0" fontId="0" fillId="4" borderId="0" applyNumberFormat="1" applyFill="0" applyBorder="0" applyAlignment="1" applyProtection="1">
      <x:protection locked="1" hidden="0"/>
    </x:xf>
    <x:xf numFmtId="164" fontId="0" fillId="0" borderId="4" applyNumberFormat="1" applyFill="1" applyBorder="1" applyAlignment="1" applyProtection="1">
      <x:protection locked="1" hidden="0"/>
    </x:xf>
    <x:xf numFmtId="171" fontId="0" fillId="0" borderId="0" applyNumberFormat="1" applyFill="1" applyBorder="0" applyAlignment="1" applyProtection="1">
      <x:protection locked="1" hidden="0"/>
    </x:xf>
    <x:xf numFmtId="166" fontId="2" fillId="0" borderId="0" applyNumberFormat="1" applyFill="1" applyBorder="0" applyAlignment="1" applyProtection="1">
      <x:protection locked="1" hidden="0"/>
    </x:xf>
    <x:xf numFmtId="171" fontId="2" fillId="0" borderId="0" applyNumberFormat="1" applyFill="1" applyBorder="0" applyAlignment="1" applyProtection="1">
      <x:protection locked="1" hidden="0"/>
    </x:xf>
    <x:xf numFmtId="0" fontId="0" fillId="5" borderId="0" applyNumberFormat="1" applyFill="0" applyBorder="0" applyAlignment="1" applyProtection="1">
      <x:protection locked="1" hidden="0"/>
    </x:xf>
    <x:xf numFmtId="164" fontId="0" fillId="5" borderId="0" applyNumberFormat="1" applyFill="0" applyBorder="0" applyAlignment="1" applyProtection="1">
      <x:protection locked="1" hidden="0"/>
    </x:xf>
    <x:xf numFmtId="166" fontId="0" fillId="5" borderId="0" applyNumberFormat="1" applyFill="0" applyBorder="0" applyAlignment="1" applyProtection="1">
      <x:protection locked="1" hidden="0"/>
    </x:xf>
    <x:xf numFmtId="0" fontId="2" fillId="5" borderId="0" applyNumberFormat="1" applyFill="0" applyBorder="0" applyAlignment="1" applyProtection="1">
      <x:protection locked="1" hidden="0"/>
    </x:xf>
    <x:xf numFmtId="164" fontId="2" fillId="5" borderId="0" applyNumberFormat="1" applyFill="0" applyBorder="0" applyAlignment="1" applyProtection="1">
      <x:protection locked="1" hidden="0"/>
    </x:xf>
    <x:xf numFmtId="166" fontId="2" fillId="5" borderId="0" applyNumberFormat="1" applyFill="0" applyBorder="0" applyAlignment="1" applyProtection="1">
      <x:protection locked="1" hidden="0"/>
    </x:xf>
    <x:xf numFmtId="166" fontId="0" fillId="4" borderId="0" applyNumberFormat="1" applyFill="0" applyBorder="0" applyAlignment="1" applyProtection="1">
      <x:protection locked="1" hidden="0"/>
    </x:xf>
    <x:xf numFmtId="164" fontId="0" fillId="4" borderId="0" applyNumberFormat="1" applyFill="0" applyBorder="0" applyAlignment="1" applyProtection="1">
      <x:protection locked="1" hidden="0"/>
    </x:xf>
    <x:xf numFmtId="172" fontId="0" fillId="4" borderId="0" applyNumberFormat="1" applyFill="0" applyBorder="0" applyAlignment="1" applyProtection="1">
      <x:protection locked="1" hidden="0"/>
    </x:xf>
    <x:xf numFmtId="172" fontId="0" fillId="0" borderId="0" applyNumberFormat="1" applyFill="1" applyBorder="0"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cellStyleXfs>
  <x:cellXfs count="5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4"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1" xfId="0" applyNumberFormat="1" applyFill="1" applyBorder="1" applyAlignment="1" applyProtection="1">
      <x:alignment horizontal="right" vertical="bottom" textRotation="0" wrapText="0" indent="0" relativeIndent="0" justifyLastLine="0" shrinkToFit="0" readingOrder="0"/>
      <x:protection locked="1" hidden="0"/>
    </x:xf>
    <x:xf numFmtId="0" fontId="2"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1"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0" borderId="2" xfId="0" applyNumberFormat="1" applyFill="1" applyBorder="1" applyAlignment="1" applyProtection="1">
      <x:alignment horizontal="general" vertical="bottom" textRotation="0" wrapText="0" indent="0" relativeIndent="0" justifyLastLine="0" shrinkToFit="0" readingOrder="0"/>
      <x:protection locked="1" hidden="0"/>
    </x:xf>
    <x:xf numFmtId="164" fontId="2" fillId="0" borderId="3" xfId="0" applyNumberFormat="1" applyFill="1" applyBorder="1" applyAlignment="1" applyProtection="1">
      <x:alignment horizontal="general" vertical="bottom" textRotation="0" wrapText="0" indent="0" relativeIndent="0" justifyLastLine="0" shrinkToFit="0" readingOrder="0"/>
      <x:protection locked="1" hidden="0"/>
    </x:xf>
    <x:xf numFmtId="165" fontId="2" fillId="0" borderId="1" xfId="0" applyNumberFormat="1" applyFill="1" applyBorder="1"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2" relativeIndent="0" justifyLastLine="0" shrinkToFit="0" readingOrder="0"/>
      <x:protection locked="1" hidden="0"/>
    </x:xf>
    <x:xf numFmtId="0" fontId="2" fillId="0" borderId="0" xfId="0" applyNumberFormat="1" applyFill="1" applyBorder="0" applyAlignment="1" applyProtection="1">
      <x:alignment horizontal="left" vertical="bottom" textRotation="0" wrapText="0" indent="1" relativeIndent="0" justifyLastLine="0" shrinkToFit="0" readingOrder="0"/>
      <x:protection locked="1" hidden="0"/>
    </x:xf>
    <x:xf numFmtId="164"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4"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5"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left" vertical="top" textRotation="0" wrapText="1" indent="1"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9"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0" fontId="0" fillId="3" borderId="0" xfId="0" applyNumberFormat="1" applyFill="0" applyBorder="0" applyAlignment="1" applyProtection="1">
      <x:alignment horizontal="general" vertical="top" textRotation="0" wrapText="0" indent="0" relativeIndent="0" justifyLastLine="0" shrinkToFit="0" readingOrder="0"/>
      <x:protection locked="1" hidden="0"/>
    </x:xf>
    <x:xf numFmtId="170"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0" indent="0" relativeIndent="0" justifyLastLine="0" shrinkToFit="0" readingOrder="0"/>
      <x:protection locked="1" hidden="0"/>
    </x:xf>
    <x:xf numFmtId="0" fontId="0" fillId="4" borderId="0" xfId="0" applyNumberFormat="1" applyFill="0" applyBorder="0" applyAlignment="1" applyProtection="1">
      <x:alignment horizontal="general"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4"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171"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71"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5"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0" fillId="5"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0" fillId="5"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5" borderId="0" xfId="0" applyNumberFormat="1" applyFill="0" applyBorder="0" applyAlignment="1" applyProtection="1">
      <x:alignment horizontal="general" vertical="top" textRotation="0" wrapText="1" indent="0" relativeIndent="0" justifyLastLine="0" shrinkToFit="0" readingOrder="0"/>
      <x:protection locked="1" hidden="0"/>
    </x:xf>
    <x:xf numFmtId="0" fontId="2" fillId="5"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2" fillId="5"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2" fillId="5"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0"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0"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172" fontId="0"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172"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6"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7" xfId="0" applyNumberFormat="1" applyFill="1" applyBorder="1" applyAlignment="1" applyProtection="1">
      <x:alignment horizontal="general" vertical="top" textRotation="0" wrapText="1" indent="0" relativeIndent="0" justifyLastLine="0" shrinkToFit="0" readingOrder="0"/>
      <x:protection locked="1" hidden="0"/>
    </x:xf>
    <x:xf numFmtId="0" fontId="2" fillId="2" borderId="0" xfId="0" applyNumberFormat="1" applyFill="0" applyBorder="0" applyAlignment="1" applyProtection="1">
      <x:alignment horizontal="general"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general" vertical="top" textRotation="0" wrapText="1" indent="0" relativeIndent="0" justifyLastLine="0" shrinkToFit="0" readingOrder="0"/>
      <x:protection locked="1" hidden="0"/>
    </x:xf>
    <x:xf numFmtId="0" fontId="0" fillId="3" borderId="0" xfId="0" applyNumberFormat="1" applyFill="0" applyBorder="0" applyAlignment="1" applyProtection="1">
      <x:alignment horizontal="general" vertical="top" textRotation="0" wrapText="1" indent="0" relativeIndent="0" justifyLastLine="0" shrinkToFit="0" readingOrder="0"/>
      <x:protection locked="1" hidden="0"/>
    </x:xf>
    <x:xf numFmtId="0" fontId="0" fillId="4" borderId="0" xfId="0" applyNumberFormat="1" applyFill="0" applyBorder="0" applyAlignment="1" applyProtection="1">
      <x:alignment horizontal="general" vertical="top" textRotation="0" wrapText="1"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F8DCD8"/>
        </x:patternFill>
      </x:fill>
    </x:dxf>
    <x:dxf>
      <x:numFmt numFmtId="164" formatCode="0"/>
    </x:dxf>
    <x:dxf>
      <x:numFmt numFmtId="165" formatCode="#,##0_);(#,##0);&quot;–&quot;_)"/>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1" /><Relationship Type="http://schemas.openxmlformats.org/officeDocument/2006/relationships/styles" Target="/xl/styles.xml" Id="rId32"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calcChain" Target="/xl/calcChain.xml" Id="rId34" /><Relationship Type="http://schemas.openxmlformats.org/officeDocument/2006/relationships/theme" Target="/xl/theme/theme1.xml" Id="rId35" /></Relationships>
</file>

<file path=xl/tables/table1.xml><?xml version="1.0" encoding="utf-8"?>
<x:table xmlns:x="http://schemas.openxmlformats.org/spreadsheetml/2006/main" id="1" name="sakto_data" displayName="sakto_data" ref="A4:L5916" totalsRowShown="0">
  <x:autoFilter ref="A4:L5916"/>
  <x:tableColumns count="12">
    <x:tableColumn id="1" name="Zeilen-ID"/>
    <x:tableColumn id="2" name="Gesellschaft"/>
    <x:tableColumn id="3" name="Rechenwerk"/>
    <x:tableColumn id="4" name="Zeilenschlüssel"/>
    <x:tableColumn id="5" name="Zeile"/>
    <x:tableColumn id="6" name="Konto" dataDxfId="1"/>
    <x:tableColumn id="7" name="Kontobezeichnung"/>
    <x:tableColumn id="8" name="Periodenschlüssel"/>
    <x:tableColumn id="9" name="Periode"/>
    <x:tableColumn id="10" name="Periodenart"/>
    <x:tableColumn id="11" name="Monate" dataDxfId="1"/>
    <x:tableColumn id="12" name="Wert" dataDxfId="2"/>
  </x:tableColumns>
  <x:tableStyleInfo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2.xml.rels>&#65279;<?xml version="1.0" encoding="utf-8"?><Relationships xmlns="http://schemas.openxmlformats.org/package/2006/relationships"><Relationship Type="http://schemas.openxmlformats.org/officeDocument/2006/relationships/table" Target="/xl/tables/table1.xml" Id="rId33"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B52"/>
  <x:sheetViews>
    <x:sheetView showGridLines="0" workbookViewId="0"/>
  </x:sheetViews>
  <x:sheetFormatPr defaultRowHeight="15"/>
  <x:cols>
    <x:col min="1" max="1" width="29.139196" style="1" customWidth="1"/>
    <x:col min="2" max="2" width="57.710625" style="1" customWidth="1"/>
  </x:cols>
  <x:sheetData>
    <x:row r="1" spans="1:2" ht="38" customHeight="1">
      <x:c r="A1" s="2" t="s">
        <x:v>1149</x:v>
      </x:c>
      <x:c r="B1" s="1"/>
    </x:row>
    <x:row r="3" spans="1:2">
      <x:c r="A3" s="3" t="s">
        <x:v>1124</x:v>
      </x:c>
      <x:c r="B3" s="1" t="s">
        <x:v>1132</x:v>
      </x:c>
    </x:row>
    <x:row r="4" spans="1:2">
      <x:c r="A4" s="3" t="s">
        <x:v>1090</x:v>
      </x:c>
      <x:c r="B4" s="1" t="s">
        <x:v>1091</x:v>
      </x:c>
    </x:row>
    <x:row r="5" spans="1:2">
      <x:c r="A5" s="3" t="s">
        <x:v>1094</x:v>
      </x:c>
      <x:c r="B5" s="1" t="s">
        <x:v>1095</x:v>
      </x:c>
    </x:row>
    <x:row r="6" spans="1:2">
      <x:c r="A6" s="3" t="s">
        <x:v>1150</x:v>
      </x:c>
      <x:c r="B6" s="1" t="s">
        <x:v>1151</x:v>
      </x:c>
    </x:row>
    <x:row r="7" spans="1:2">
      <x:c r="A7" s="3" t="s">
        <x:v>1152</x:v>
      </x:c>
      <x:c r="B7" s="1" t="s">
        <x:v>1153</x:v>
      </x:c>
    </x:row>
    <x:row r="8" spans="1:2">
      <x:c r="A8" s="3" t="s">
        <x:v>1154</x:v>
      </x:c>
      <x:c r="B8" s="1" t="s">
        <x:v>1155</x:v>
      </x:c>
    </x:row>
    <x:row r="9" spans="1:2">
      <x:c r="A9" s="3" t="s">
        <x:v>1156</x:v>
      </x:c>
      <x:c r="B9" s="1" t="s">
        <x:v>1157</x:v>
      </x:c>
    </x:row>
    <x:row r="10" spans="1:2">
      <x:c r="A10" s="3" t="s">
        <x:v>1158</x:v>
      </x:c>
      <x:c r="B10" s="1" t="s">
        <x:v>1159</x:v>
      </x:c>
    </x:row>
    <x:row r="11" spans="1:2">
      <x:c r="A11" s="3" t="s">
        <x:v>1160</x:v>
      </x:c>
      <x:c r="B11" s="1" t="s">
        <x:v>1161</x:v>
      </x:c>
    </x:row>
    <x:row r="12" spans="1:2">
      <x:c r="A12" s="3" t="s">
        <x:v>701</x:v>
      </x:c>
      <x:c r="B12" s="1" t="s">
        <x:v>1162</x:v>
      </x:c>
    </x:row>
    <x:row r="13" spans="1:2">
      <x:c r="A13" s="3" t="s">
        <x:v>1163</x:v>
      </x:c>
      <x:c r="B13" s="1" t="s">
        <x:v>1164</x:v>
      </x:c>
    </x:row>
    <x:row r="15" spans="1:2">
      <x:c r="A15" s="3" t="s">
        <x:v>1165</x:v>
      </x:c>
    </x:row>
    <x:row r="16" spans="1:2">
      <x:c r="A16" s="3" t="s">
        <x:v>1088</x:v>
      </x:c>
      <x:c r="B16" s="1" t="s">
        <x:v>1089</x:v>
      </x:c>
    </x:row>
    <x:row r="17" spans="1:2">
      <x:c r="A17" s="3" t="s">
        <x:v>1096</x:v>
      </x:c>
      <x:c r="B17" s="1" t="s">
        <x:v>1097</x:v>
      </x:c>
    </x:row>
    <x:row r="18" spans="1:2">
      <x:c r="A18" s="3" t="s">
        <x:v>654</x:v>
      </x:c>
      <x:c r="B18" s="1" t="s">
        <x:v>655</x:v>
      </x:c>
    </x:row>
    <x:row r="19" spans="1:2">
      <x:c r="A19" s="3" t="s">
        <x:v>1109</x:v>
      </x:c>
      <x:c r="B19" s="1" t="s">
        <x:v>1110</x:v>
      </x:c>
    </x:row>
    <x:row r="20" spans="1:2">
      <x:c r="A20" s="3" t="s">
        <x:v>1166</x:v>
      </x:c>
    </x:row>
    <x:row r="21" spans="1:2">
      <x:c r="A21" s="1" t="s">
        <x:v>649</x:v>
      </x:c>
      <x:c r="B21" s="1" t="s">
        <x:v>1097</x:v>
      </x:c>
    </x:row>
    <x:row r="22" spans="1:2">
      <x:c r="A22" s="1" t="s">
        <x:v>1100</x:v>
      </x:c>
      <x:c r="B22" s="4" t="s">
        <x:v>1101</x:v>
      </x:c>
    </x:row>
    <x:row r="24" spans="1:2">
      <x:c r="A24" s="3" t="s">
        <x:v>1167</x:v>
      </x:c>
    </x:row>
    <x:row r="25" spans="1:2">
      <x:c r="A25" s="4" t="s">
        <x:v>1168</x:v>
      </x:c>
    </x:row>
    <x:row r="26" spans="1:2">
      <x:c r="A26" s="4" t="s">
        <x:v>1169</x:v>
      </x:c>
    </x:row>
    <x:row r="27" spans="1:2">
      <x:c r="A27" s="4" t="s">
        <x:v>1170</x:v>
      </x:c>
    </x:row>
    <x:row r="28" spans="1:2">
      <x:c r="A28" s="4" t="s">
        <x:v>1171</x:v>
      </x:c>
    </x:row>
    <x:row r="29" spans="1:2">
      <x:c r="A29" s="4" t="s">
        <x:v>639</x:v>
      </x:c>
    </x:row>
    <x:row r="30" spans="1:2">
      <x:c r="A30" s="4" t="s">
        <x:v>571</x:v>
      </x:c>
    </x:row>
    <x:row r="31" spans="1:2">
      <x:c r="A31" s="4" t="s">
        <x:v>592</x:v>
      </x:c>
    </x:row>
    <x:row r="32" spans="1:2">
      <x:c r="A32" s="4" t="s">
        <x:v>613</x:v>
      </x:c>
    </x:row>
    <x:row r="33" spans="1:2">
      <x:c r="A33" s="4" t="s">
        <x:v>314</x:v>
      </x:c>
    </x:row>
    <x:row r="34" spans="1:2">
      <x:c r="A34" s="4" t="s">
        <x:v>1172</x:v>
      </x:c>
    </x:row>
    <x:row r="35" spans="1:2">
      <x:c r="A35" s="4" t="s">
        <x:v>1173</x:v>
      </x:c>
    </x:row>
    <x:row r="36" spans="1:2">
      <x:c r="A36" s="4" t="s">
        <x:v>59</x:v>
      </x:c>
    </x:row>
    <x:row r="37" spans="1:2">
      <x:c r="A37" s="4" t="s">
        <x:v>1174</x:v>
      </x:c>
    </x:row>
    <x:row r="38" spans="1:2">
      <x:c r="A38" s="4" t="s">
        <x:v>609</x:v>
      </x:c>
    </x:row>
    <x:row r="39" spans="1:2">
      <x:c r="A39" s="4" t="s">
        <x:v>611</x:v>
      </x:c>
    </x:row>
    <x:row r="40" spans="1:2">
      <x:c r="A40" s="4" t="s">
        <x:v>1175</x:v>
      </x:c>
    </x:row>
    <x:row r="41" spans="1:2">
      <x:c r="A41" s="4" t="s">
        <x:v>1101</x:v>
      </x:c>
    </x:row>
    <x:row r="42" spans="1:2">
      <x:c r="A42" s="4" t="s">
        <x:v>1176</x:v>
      </x:c>
    </x:row>
    <x:row r="43" spans="1:2">
      <x:c r="A43" s="4" t="s">
        <x:v>1177</x:v>
      </x:c>
    </x:row>
    <x:row r="44" spans="1:2">
      <x:c r="A44" s="4" t="s">
        <x:v>1178</x:v>
      </x:c>
    </x:row>
    <x:row r="45" spans="1:2">
      <x:c r="A45" s="4" t="s">
        <x:v>1179</x:v>
      </x:c>
    </x:row>
    <x:row r="46" spans="1:2">
      <x:c r="A46" s="4" t="s">
        <x:v>1180</x:v>
      </x:c>
    </x:row>
    <x:row r="47" spans="1:2">
      <x:c r="A47" s="4" t="s">
        <x:v>1181</x:v>
      </x:c>
    </x:row>
    <x:row r="48" spans="1:2">
      <x:c r="A48" s="4" t="s">
        <x:v>605</x:v>
      </x:c>
    </x:row>
    <x:row r="49" spans="1:2">
      <x:c r="A49" s="4" t="s">
        <x:v>1182</x:v>
      </x:c>
    </x:row>
    <x:row r="50" spans="1:2">
      <x:c r="A50" s="4" t="s">
        <x:v>1183</x:v>
      </x:c>
    </x:row>
    <x:row r="51" spans="1:2">
      <x:c r="A51" s="4" t="s">
        <x:v>1184</x:v>
      </x:c>
    </x:row>
    <x:row r="52" spans="1:2">
      <x:c r="A52" s="4" t="s">
        <x:v>1185</x:v>
      </x:c>
    </x:row>
  </x:sheetData>
  <x:hyperlinks>
    <x:hyperlink ref="B22" location="'Businessplan'!A1" display="Businessplan"/>
    <x:hyperlink ref="A25" location="'Zusammenfassung'!A1" display="Zusammenfassung"/>
    <x:hyperlink ref="A26" location="'Umfang und Einschränkungen'!A1" display="Umfang und Einschränkungen"/>
    <x:hyperlink ref="A27" location="'EBITDA-Brücke'!A1" display="EBITDA-Brücke"/>
    <x:hyperlink ref="A28" location="'Management-GuV'!A1" display="Management-GuV"/>
    <x:hyperlink ref="A29" location="'GuV'!A1" display="GuV"/>
    <x:hyperlink ref="A30" location="'Bilanz'!A1" display="Bilanz"/>
    <x:hyperlink ref="A31" location="'Kapitalflussrechnung'!A1" display="Kapitalflussrechnung"/>
    <x:hyperlink ref="A32" location="'NWC'!A1" display="NWC"/>
    <x:hyperlink ref="A33" location="'Nettoverschuldung'!A1" display="Nettoverschuldung"/>
    <x:hyperlink ref="A34" location="'Kreditkennzahlen'!A1" display="Kreditkennzahlen"/>
    <x:hyperlink ref="A35" location="'Umsatzerlöse brutto-netto'!A1" display="Umsatzerlöse brutto-netto"/>
    <x:hyperlink ref="A36" location="'Personalaufwand'!A1" display="Personalaufwand"/>
    <x:hyperlink ref="A37" location="'Periodenvergleich'!A1" display="Periodenvergleich"/>
    <x:hyperlink ref="A38" location="'GuV monatlich'!A1" display="GuV monatlich"/>
    <x:hyperlink ref="A39" location="'NWC monatlich'!A1" display="NWC monatlich"/>
    <x:hyperlink ref="A40" location="'Nettoverschuldung monatlich'!A1" display="Nettoverschuldung monatlich"/>
    <x:hyperlink ref="A41" location="'Businessplan'!A1" display="Businessplan"/>
    <x:hyperlink ref="A42" location="'Prüfung der Planbasis'!A1" display="Prüfung der Planbasis"/>
    <x:hyperlink ref="A43" location="'Plan-Ist-Vergleich'!A1" display="Plan-Ist-Vergleich"/>
    <x:hyperlink ref="A44" location="'Plausibilität des Plans'!A1" display="Plausibilität des Plans"/>
    <x:hyperlink ref="A45" location="'Modelldaten'!A1" display="Modelldaten"/>
    <x:hyperlink ref="A46" location="'Herleitung der Kennzahlen'!A1" display="Herleitung der Kennzahlen"/>
    <x:hyperlink ref="A47" location="'Prüfungen'!A1" display="Prüfungen"/>
    <x:hyperlink ref="A48" location="'Saldenliste'!A1" display="Saldenliste"/>
    <x:hyperlink ref="A49" location="'Saldenliste monatlich'!A1" display="Saldenliste monatlich"/>
    <x:hyperlink ref="A50" location="'Quellen'!A1" display="Quellen"/>
    <x:hyperlink ref="A51" location="'Zuordnung'!A1" display="Zuordnung"/>
    <x:hyperlink ref="A52" location="'Zuordnungsänderungen'!A1" display="Zuordnungsänderungen"/>
  </x:hyperlinks>
  <x:printOptions horizontalCentered="0" verticalCentered="0" headings="0" gridLines="0"/>
  <x:pageMargins left="0.75" right="0.75" top="0.75" bottom="0.75" header="0.3" footer="0.3"/>
  <x:pageSetup paperSize="9" fitToHeight="0" pageOrder="downThenOver" orientation="portrait"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E22"/>
  <x:sheetViews>
    <x:sheetView showGridLines="0" workbookViewId="0">
      <x:pane xSplit="2" ySplit="4" topLeftCell="C5" activePane="bottomRight" state="frozenSplit"/>
    </x:sheetView>
  </x:sheetViews>
  <x:sheetFormatPr defaultRowHeight="15"/>
  <x:cols>
    <x:col min="1" max="1" width="70.710625" style="0" customWidth="1"/>
    <x:col min="2" max="2" width="24.710625" style="0" customWidth="1"/>
    <x:col min="3" max="5" width="14.710625" style="0" customWidth="1"/>
  </x:cols>
  <x:sheetData>
    <x:row r="1" spans="1:5">
      <x:c r="A1" s="6" t="s">
        <x:v>1072</x:v>
      </x:c>
    </x:row>
    <x:row r="2" spans="1:5" ht="15" customHeight="1">
      <x:c r="A2" s="19" t="s">
        <x:v>1073</x:v>
      </x:c>
      <x:c r="B2" s="19"/>
      <x:c r="C2" s="19"/>
      <x:c r="D2" s="19"/>
      <x:c r="E2" s="19"/>
    </x:row>
    <x:row r="4" spans="1:5" s="5" customFormat="1">
      <x:c r="A4" s="8" t="s">
        <x:v>2</x:v>
      </x:c>
      <x:c r="B4" s="8" t="s">
        <x:v>775</x:v>
      </x:c>
      <x:c r="C4" s="15">
        <x:v>2022</x:v>
      </x:c>
      <x:c r="D4" s="15">
        <x:v>2023</x:v>
      </x:c>
      <x:c r="E4" s="15">
        <x:v>2024</x:v>
      </x:c>
    </x:row>
    <x:row r="5" spans="1:5">
      <x:c r="A5" s="10" t="s">
        <x:v>1074</x:v>
      </x:c>
      <x:c r="B5" s="10"/>
      <x:c r="C5" s="10"/>
      <x:c r="D5" s="10"/>
      <x:c r="E5" s="10"/>
    </x:row>
    <x:row r="6" spans="1:5">
      <x:c r="A6" s="0" t="s">
        <x:v>40</x:v>
      </x:c>
      <x:c r="B6" s="0" t="s">
        <x:v>781</x:v>
      </x:c>
      <x:c r="C6" s="12">
        <x:f>'GuV'!C13</x:f>
        <x:v>28639330.449999996</x:v>
      </x:c>
      <x:c r="D6" s="12">
        <x:f>'GuV'!D13</x:f>
        <x:v>31684920.13</x:v>
      </x:c>
      <x:c r="E6" s="12">
        <x:f>'GuV'!E13</x:f>
        <x:v>32141167.349999998</x:v>
      </x:c>
    </x:row>
    <x:row r="7" spans="1:5">
      <x:c r="A7" s="5" t="s">
        <x:v>743</x:v>
      </x:c>
      <x:c r="B7" s="5" t="s">
        <x:v>781</x:v>
      </x:c>
      <x:c r="C7" s="18">
        <x:f>'GuV'!C81</x:f>
        <x:v>2374525.6999999885</x:v>
      </x:c>
      <x:c r="D7" s="18">
        <x:f>'GuV'!D81</x:f>
        <x:v>2887866.329999998</x:v>
      </x:c>
      <x:c r="E7" s="18">
        <x:f>'GuV'!E81</x:f>
        <x:v>2368515.319999994</x:v>
      </x:c>
    </x:row>
    <x:row r="8" spans="1:5">
      <x:c r="A8" s="5" t="s">
        <x:v>729</x:v>
      </x:c>
      <x:c r="B8" s="5" t="s">
        <x:v>778</x:v>
      </x:c>
      <x:c r="C8" s="18">
        <x:f>'EBITDA-Brücke'!H22</x:f>
        <x:v>2380313.6999999885</x:v>
      </x:c>
      <x:c r="D8" s="18">
        <x:f>'EBITDA-Brücke'!I22</x:f>
        <x:v>2873676.329999998</x:v>
      </x:c>
      <x:c r="E8" s="18">
        <x:f>'EBITDA-Brücke'!J22</x:f>
        <x:v>2282891.319999994</x:v>
      </x:c>
    </x:row>
    <x:row r="9" spans="1:5">
      <x:c r="A9" s="0" t="s">
        <x:v>277</x:v>
      </x:c>
      <x:c r="B9" s="0" t="s">
        <x:v>1075</x:v>
      </x:c>
      <x:c r="C9" s="12">
        <x:f>'NWC'!C30</x:f>
        <x:v>4062705.26</x:v>
      </x:c>
      <x:c r="D9" s="12">
        <x:f>'NWC'!D30</x:f>
        <x:v>3389474.0899999994</x:v>
      </x:c>
      <x:c r="E9" s="12">
        <x:f>'NWC'!E30</x:f>
        <x:v>3482746.4100000006</x:v>
      </x:c>
    </x:row>
    <x:row r="10" spans="1:5">
      <x:c r="A10" s="0" t="s">
        <x:v>314</x:v>
      </x:c>
      <x:c r="B10" s="0" t="s">
        <x:v>776</x:v>
      </x:c>
      <x:c r="C10" s="12">
        <x:f>'Nettoverschuldung'!C8+'Nettoverschuldung'!C9+'Nettoverschuldung'!C14+'Nettoverschuldung'!C25</x:f>
        <x:v>1285060.93</x:v>
      </x:c>
      <x:c r="D10" s="12">
        <x:f>'Nettoverschuldung'!D8+'Nettoverschuldung'!D9+'Nettoverschuldung'!D14+'Nettoverschuldung'!D25</x:f>
        <x:v>1566776.7399999995</x:v>
      </x:c>
      <x:c r="E10" s="12">
        <x:f>'Nettoverschuldung'!E8+'Nettoverschuldung'!E9+'Nettoverschuldung'!E14+'Nettoverschuldung'!E25</x:f>
        <x:v>3338553.0500000003</x:v>
      </x:c>
    </x:row>
    <x:row r="12" spans="1:5">
      <x:c r="A12" s="10" t="s">
        <x:v>1076</x:v>
      </x:c>
      <x:c r="B12" s="10"/>
      <x:c r="C12" s="10"/>
      <x:c r="D12" s="10"/>
      <x:c r="E12" s="10"/>
    </x:row>
    <x:row r="13" spans="1:5">
      <x:c r="A13" s="46" t="s">
        <x:v>1077</x:v>
      </x:c>
    </x:row>
    <x:row r="15" spans="1:5">
      <x:c r="A15" s="10" t="s">
        <x:v>1078</x:v>
      </x:c>
      <x:c r="B15" s="10"/>
      <x:c r="C15" s="10"/>
      <x:c r="D15" s="10"/>
      <x:c r="E15" s="10"/>
    </x:row>
    <x:row r="16" spans="1:5" ht="45" customHeight="1">
      <x:c r="A16" s="0" t="s">
        <x:v>1079</x:v>
      </x:c>
      <x:c r="B16" s="51"/>
      <x:c r="C16" s="52"/>
      <x:c r="D16" s="52"/>
      <x:c r="E16" s="53"/>
    </x:row>
    <x:row r="17" spans="1:5" ht="45" customHeight="1">
      <x:c r="A17" s="0" t="s">
        <x:v>1080</x:v>
      </x:c>
      <x:c r="B17" s="51"/>
      <x:c r="C17" s="52"/>
      <x:c r="D17" s="52"/>
      <x:c r="E17" s="53"/>
    </x:row>
    <x:row r="18" spans="1:5" ht="45" customHeight="1">
      <x:c r="A18" s="0" t="s">
        <x:v>1081</x:v>
      </x:c>
      <x:c r="B18" s="51"/>
      <x:c r="C18" s="52"/>
      <x:c r="D18" s="52"/>
      <x:c r="E18" s="53"/>
    </x:row>
    <x:row r="19" spans="1:5" ht="45" customHeight="1">
      <x:c r="A19" s="0" t="s">
        <x:v>1082</x:v>
      </x:c>
      <x:c r="B19" s="51"/>
      <x:c r="C19" s="52"/>
      <x:c r="D19" s="52"/>
      <x:c r="E19" s="53"/>
    </x:row>
    <x:row r="20" spans="1:5" ht="45" customHeight="1">
      <x:c r="A20" s="0" t="s">
        <x:v>1083</x:v>
      </x:c>
      <x:c r="B20" s="51"/>
      <x:c r="C20" s="52"/>
      <x:c r="D20" s="52"/>
      <x:c r="E20" s="53"/>
    </x:row>
    <x:row r="22" spans="1:5" ht="45" customHeight="1">
      <x:c r="A22" s="19" t="s">
        <x:v>1084</x:v>
      </x:c>
      <x:c r="B22" s="19"/>
      <x:c r="C22" s="19"/>
      <x:c r="D22" s="19"/>
      <x:c r="E22" s="19"/>
    </x:row>
  </x:sheetData>
  <x:mergeCells count="7">
    <x:mergeCell ref="A2:E2"/>
    <x:mergeCell ref="B16:E16"/>
    <x:mergeCell ref="B17:E17"/>
    <x:mergeCell ref="B18:E18"/>
    <x:mergeCell ref="B19:E19"/>
    <x:mergeCell ref="B20:E20"/>
    <x:mergeCell ref="A22:E22"/>
  </x:mergeCells>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C38"/>
  <x:sheetViews>
    <x:sheetView showGridLines="0" workbookViewId="0"/>
  </x:sheetViews>
  <x:sheetFormatPr defaultRowHeight="15"/>
  <x:cols>
    <x:col min="1" max="1" width="45.710625" style="1" customWidth="1"/>
    <x:col min="2" max="2" width="70.710625" style="1" customWidth="1"/>
    <x:col min="3" max="3" width="19.710625" style="1" customWidth="1"/>
  </x:cols>
  <x:sheetData>
    <x:row r="1" spans="1:3">
      <x:c r="A1" s="2" t="s">
        <x:v>1085</x:v>
      </x:c>
    </x:row>
    <x:row r="2" spans="1:3">
      <x:c r="A2" s="19" t="s">
        <x:v>1086</x:v>
      </x:c>
    </x:row>
    <x:row r="4" spans="1:3">
      <x:c r="A4" s="54" t="s">
        <x:v>1087</x:v>
      </x:c>
      <x:c r="B4" s="54"/>
      <x:c r="C4" s="54"/>
    </x:row>
    <x:row r="5" spans="1:3">
      <x:c r="A5" s="3" t="s">
        <x:v>1088</x:v>
      </x:c>
      <x:c r="B5" s="1" t="s">
        <x:v>1089</x:v>
      </x:c>
    </x:row>
    <x:row r="6" spans="1:3">
      <x:c r="A6" s="3" t="s">
        <x:v>1090</x:v>
      </x:c>
      <x:c r="B6" s="1" t="s">
        <x:v>1091</x:v>
      </x:c>
    </x:row>
    <x:row r="7" spans="1:3">
      <x:c r="A7" s="3" t="s">
        <x:v>1092</x:v>
      </x:c>
      <x:c r="B7" s="1" t="s">
        <x:v>1093</x:v>
      </x:c>
    </x:row>
    <x:row r="8" spans="1:3">
      <x:c r="A8" s="3" t="s">
        <x:v>1094</x:v>
      </x:c>
      <x:c r="B8" s="1" t="s">
        <x:v>1095</x:v>
      </x:c>
    </x:row>
    <x:row r="9" spans="1:3">
      <x:c r="A9" s="3" t="s">
        <x:v>1096</x:v>
      </x:c>
      <x:c r="B9" s="1" t="s">
        <x:v>1097</x:v>
      </x:c>
    </x:row>
    <x:row r="10" spans="1:3">
      <x:c r="A10" s="3" t="s">
        <x:v>654</x:v>
      </x:c>
      <x:c r="B10" s="1" t="s">
        <x:v>655</x:v>
      </x:c>
    </x:row>
    <x:row r="12" spans="1:3" s="5" customFormat="1">
      <x:c r="A12" s="55" t="s">
        <x:v>1098</x:v>
      </x:c>
      <x:c r="B12" s="55" t="s">
        <x:v>1099</x:v>
      </x:c>
      <x:c r="C12" s="3"/>
    </x:row>
    <x:row r="13" spans="1:3">
      <x:c r="A13" s="1" t="s">
        <x:v>649</x:v>
      </x:c>
      <x:c r="B13" s="1" t="s">
        <x:v>1097</x:v>
      </x:c>
    </x:row>
    <x:row r="14" spans="1:3">
      <x:c r="A14" s="1" t="s">
        <x:v>1100</x:v>
      </x:c>
      <x:c r="B14" s="4" t="s">
        <x:v>1101</x:v>
      </x:c>
    </x:row>
    <x:row r="16" spans="1:3">
      <x:c r="A16" s="54" t="s">
        <x:v>1102</x:v>
      </x:c>
      <x:c r="B16" s="54"/>
      <x:c r="C16" s="54"/>
    </x:row>
    <x:row r="17" spans="1:3" s="5" customFormat="1">
      <x:c r="A17" s="55" t="s">
        <x:v>596</x:v>
      </x:c>
      <x:c r="B17" s="55" t="s">
        <x:v>597</x:v>
      </x:c>
      <x:c r="C17" s="55" t="s">
        <x:v>600</x:v>
      </x:c>
    </x:row>
    <x:row r="18" spans="1:3">
      <x:c r="A18" s="1" t="s">
        <x:v>602</x:v>
      </x:c>
      <x:c r="B18" s="56" t="s">
        <x:v>1103</x:v>
      </x:c>
      <x:c r="C18" s="4" t="s">
        <x:v>571</x:v>
      </x:c>
    </x:row>
    <x:row r="19" spans="1:3">
      <x:c r="A19" s="1" t="s">
        <x:v>604</x:v>
      </x:c>
      <x:c r="B19" s="56" t="s">
        <x:v>1103</x:v>
      </x:c>
      <x:c r="C19" s="4" t="s">
        <x:v>605</x:v>
      </x:c>
    </x:row>
    <x:row r="20" spans="1:3">
      <x:c r="A20" s="1" t="s">
        <x:v>606</x:v>
      </x:c>
      <x:c r="B20" s="56" t="s">
        <x:v>1104</x:v>
      </x:c>
      <x:c r="C20" s="4" t="s">
        <x:v>605</x:v>
      </x:c>
    </x:row>
    <x:row r="21" spans="1:3">
      <x:c r="A21" s="1" t="s">
        <x:v>607</x:v>
      </x:c>
      <x:c r="B21" s="56" t="s">
        <x:v>1105</x:v>
      </x:c>
      <x:c r="C21" s="4" t="s">
        <x:v>592</x:v>
      </x:c>
    </x:row>
    <x:row r="22" spans="1:3">
      <x:c r="A22" s="1" t="s">
        <x:v>608</x:v>
      </x:c>
      <x:c r="B22" s="56" t="s">
        <x:v>1103</x:v>
      </x:c>
      <x:c r="C22" s="4" t="s">
        <x:v>609</x:v>
      </x:c>
    </x:row>
    <x:row r="23" spans="1:3">
      <x:c r="A23" s="1" t="s">
        <x:v>610</x:v>
      </x:c>
      <x:c r="B23" s="56" t="s">
        <x:v>1103</x:v>
      </x:c>
      <x:c r="C23" s="4" t="s">
        <x:v>611</x:v>
      </x:c>
    </x:row>
    <x:row r="24" spans="1:3">
      <x:c r="A24" s="1" t="s">
        <x:v>612</x:v>
      </x:c>
      <x:c r="B24" s="56" t="s">
        <x:v>1103</x:v>
      </x:c>
      <x:c r="C24" s="4" t="s">
        <x:v>613</x:v>
      </x:c>
    </x:row>
    <x:row r="25" spans="1:3">
      <x:c r="A25" s="1" t="s">
        <x:v>614</x:v>
      </x:c>
      <x:c r="B25" s="56" t="s">
        <x:v>1103</x:v>
      </x:c>
      <x:c r="C25" s="4" t="s">
        <x:v>314</x:v>
      </x:c>
    </x:row>
    <x:row r="26" spans="1:3">
      <x:c r="A26" s="1" t="s">
        <x:v>615</x:v>
      </x:c>
      <x:c r="B26" s="57" t="s">
        <x:v>1106</x:v>
      </x:c>
      <x:c r="C26" s="4" t="s">
        <x:v>571</x:v>
      </x:c>
    </x:row>
    <x:row r="27" spans="1:3">
      <x:c r="A27" s="19" t="s">
        <x:v>1107</x:v>
      </x:c>
    </x:row>
    <x:row r="29" spans="1:3">
      <x:c r="A29" s="54" t="s">
        <x:v>1108</x:v>
      </x:c>
      <x:c r="B29" s="54"/>
      <x:c r="C29" s="54"/>
    </x:row>
    <x:row r="30" spans="1:3">
      <x:c r="A30" s="3" t="s">
        <x:v>1109</x:v>
      </x:c>
      <x:c r="B30" s="1" t="s">
        <x:v>1110</x:v>
      </x:c>
    </x:row>
    <x:row r="31" spans="1:3">
      <x:c r="A31" s="3" t="s">
        <x:v>1111</x:v>
      </x:c>
      <x:c r="B31" s="1" t="s">
        <x:v>1112</x:v>
      </x:c>
    </x:row>
    <x:row r="32" spans="1:3">
      <x:c r="A32" s="3" t="s">
        <x:v>1113</x:v>
      </x:c>
      <x:c r="B32" s="1" t="s">
        <x:v>1114</x:v>
      </x:c>
    </x:row>
    <x:row r="34" spans="1:3">
      <x:c r="A34" s="54" t="s">
        <x:v>1115</x:v>
      </x:c>
      <x:c r="B34" s="54"/>
      <x:c r="C34" s="54"/>
    </x:row>
    <x:row r="35" spans="1:3" ht="45" customHeight="1">
      <x:c r="A35" s="3" t="s">
        <x:v>1116</x:v>
      </x:c>
      <x:c r="B35" s="51"/>
      <x:c r="C35" s="53"/>
    </x:row>
    <x:row r="36" spans="1:3" ht="45" customHeight="1">
      <x:c r="A36" s="3" t="s">
        <x:v>1117</x:v>
      </x:c>
      <x:c r="B36" s="51"/>
      <x:c r="C36" s="53"/>
    </x:row>
    <x:row r="37" spans="1:3" ht="45" customHeight="1">
      <x:c r="A37" s="3" t="s">
        <x:v>1118</x:v>
      </x:c>
      <x:c r="B37" s="51"/>
      <x:c r="C37" s="53"/>
    </x:row>
    <x:row r="38" spans="1:3" ht="45" customHeight="1">
      <x:c r="A38" s="3" t="s">
        <x:v>1119</x:v>
      </x:c>
      <x:c r="B38" s="51"/>
      <x:c r="C38" s="53"/>
    </x:row>
  </x:sheetData>
  <x:mergeCells count="4">
    <x:mergeCell ref="B35:C35"/>
    <x:mergeCell ref="B36:C36"/>
    <x:mergeCell ref="B37:C37"/>
    <x:mergeCell ref="B38:C38"/>
  </x:mergeCells>
  <x:hyperlinks>
    <x:hyperlink ref="B14" location="'Businessplan'!A1" display="Businessplan"/>
    <x:hyperlink ref="C18" location="'Bilanz'!A1" display="Bilanz"/>
    <x:hyperlink ref="C19" location="'Saldenliste'!A1" display="Saldenliste"/>
    <x:hyperlink ref="C20" location="'Saldenliste'!A1" display="Saldenliste"/>
    <x:hyperlink ref="C21" location="'Kapitalflussrechnung'!A1" display="Kapitalflussrechnung"/>
    <x:hyperlink ref="C22" location="'GuV monatlich'!A1" display="GuV monatlich"/>
    <x:hyperlink ref="C23" location="'NWC monatlich'!A1" display="NWC monatlich"/>
    <x:hyperlink ref="C24" location="'NWC'!A1" display="NWC"/>
    <x:hyperlink ref="C25" location="'Nettoverschuldung'!A1" display="Nettoverschuldung"/>
    <x:hyperlink ref="C26" location="'Bilanz'!A1" display="Bilanz"/>
  </x:hyperlinks>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K68"/>
  <x:sheetViews>
    <x:sheetView showGridLines="0" workbookViewId="0">
      <x:pane xSplit="7" ySplit="4" topLeftCell="H5" activePane="bottomRight" state="frozenSplit"/>
    </x:sheetView>
  </x:sheetViews>
  <x:sheetFormatPr defaultRowHeight="15" outlineLevelCol="2"/>
  <x:cols>
    <x:col min="1" max="1" width="70.710625" style="0" customWidth="1"/>
    <x:col min="2" max="2" width="3.567768" style="0" customWidth="1"/>
    <x:col min="3" max="3" width="61.282054" style="0" customWidth="1"/>
    <x:col min="4" max="4" width="17.996339" style="0" customWidth="1"/>
    <x:col min="5" max="5" width="13.567768" style="0" customWidth="1"/>
    <x:col min="6" max="6" width="70.710625" style="0" customWidth="1"/>
    <x:col min="7" max="7" width="66.996339" style="0" customWidth="1"/>
    <x:col min="8" max="11" width="14.710625" style="0" customWidth="1"/>
  </x:cols>
  <x:sheetData>
    <x:row r="1" spans="1:11">
      <x:c r="A1" s="6" t="s">
        <x:v>697</x:v>
      </x:c>
    </x:row>
    <x:row r="2" spans="1:11">
      <x:c r="A2" s="7" t="s">
        <x:v>698</x:v>
      </x:c>
    </x:row>
    <x:row r="4" spans="1:11" s="5" customFormat="1">
      <x:c r="A4" s="8" t="s">
        <x:v>2</x:v>
      </x:c>
      <x:c r="B4" s="8" t="s">
        <x:v>699</x:v>
      </x:c>
      <x:c r="C4" s="8" t="s">
        <x:v>3</x:v>
      </x:c>
      <x:c r="D4" s="8" t="s">
        <x:v>700</x:v>
      </x:c>
      <x:c r="E4" s="8" t="s">
        <x:v>701</x:v>
      </x:c>
      <x:c r="F4" s="8" t="s">
        <x:v>702</x:v>
      </x:c>
      <x:c r="G4" s="8" t="s">
        <x:v>703</x:v>
      </x:c>
      <x:c r="H4" s="15">
        <x:v>2022</x:v>
      </x:c>
      <x:c r="I4" s="15">
        <x:v>2023</x:v>
      </x:c>
      <x:c r="J4" s="15">
        <x:v>2024</x:v>
      </x:c>
      <x:c r="K4" s="9" t="s">
        <x:v>138</x:v>
      </x:c>
    </x:row>
    <x:row r="5" spans="1:11">
      <x:c r="A5" s="5" t="s">
        <x:v>704</x:v>
      </x:c>
      <x:c r="H5" s="18">
        <x:f>'GuV'!C81</x:f>
        <x:v>2374525.6999999885</x:v>
      </x:c>
      <x:c r="I5" s="18">
        <x:f>'GuV'!D81</x:f>
        <x:v>2887866.329999998</x:v>
      </x:c>
      <x:c r="J5" s="18">
        <x:f>'GuV'!E81</x:f>
        <x:v>2368515.319999994</x:v>
      </x:c>
      <x:c r="K5" s="18">
        <x:f>'GuV'!F81</x:f>
        <x:v>2368515.319999994</x:v>
      </x:c>
    </x:row>
    <x:row r="6" spans="1:11">
      <x:c r="A6" s="0" t="s">
        <x:v>705</x:v>
      </x:c>
      <x:c r="H6" s="24">
        <x:f>IF(ISNUMBER(H5),IF('GuV'!C13&gt;0,H5/'GuV'!C13,"n. m.: keine Bezugsgröße"),"")</x:f>
        <x:v>0.08291135521291451</x:v>
      </x:c>
      <x:c r="I6" s="24">
        <x:f>IF(ISNUMBER(I5),IF('GuV'!D13&gt;0,I5/'GuV'!D13,"n. m.: keine Bezugsgröße"),"")</x:f>
        <x:v>0.09114324158468372</x:v>
      </x:c>
      <x:c r="J6" s="24">
        <x:f>IF(ISNUMBER(J5),IF('GuV'!E13&gt;0,J5/'GuV'!E13,"n. m.: keine Bezugsgröße"),"")</x:f>
        <x:v>0.07369101732392411</x:v>
      </x:c>
      <x:c r="K6" s="24">
        <x:f>IF(ISNUMBER(K5),IF('GuV'!F13&gt;0,K5/'GuV'!F13,"n. m.: keine Bezugsgröße"),"")</x:f>
        <x:v>0.07369101732392411</x:v>
      </x:c>
    </x:row>
    <x:row r="7" spans="1:11">
      <x:c r="A7" s="10" t="s">
        <x:v>706</x:v>
      </x:c>
      <x:c r="B7" s="10"/>
      <x:c r="C7" s="10"/>
      <x:c r="D7" s="10"/>
      <x:c r="E7" s="10"/>
      <x:c r="F7" s="10"/>
      <x:c r="G7" s="10"/>
      <x:c r="H7" s="10"/>
      <x:c r="I7" s="10"/>
      <x:c r="J7" s="10"/>
      <x:c r="K7" s="10"/>
    </x:row>
    <x:row r="8" spans="1:11" outlineLevel="1">
      <x:c r="A8" s="5" t="s">
        <x:v>707</x:v>
      </x:c>
    </x:row>
    <x:row r="9" spans="1:11" ht="45" customHeight="1" outlineLevel="2">
      <x:c r="A9" s="0" t="s">
        <x:v>680</x:v>
      </x:c>
      <x:c r="B9" s="0" t="s">
        <x:v>679</x:v>
      </x:c>
      <x:c r="C9" s="0" t="s">
        <x:v>678</x:v>
      </x:c>
      <x:c r="D9" s="0" t="s">
        <x:v>708</x:v>
      </x:c>
      <x:c r="E9" s="0" t="s">
        <x:v>709</x:v>
      </x:c>
      <x:c r="F9" s="1" t="s">
        <x:v>710</x:v>
      </x:c>
      <x:c r="G9" s="0" t="s">
        <x:v>711</x:v>
      </x:c>
      <x:c r="H9" s="12">
        <x:v>0</x:v>
      </x:c>
      <x:c r="I9" s="12">
        <x:v>-95600</x:v>
      </x:c>
      <x:c r="J9" s="12">
        <x:v>0</x:v>
      </x:c>
      <x:c r="K9" s="12">
        <x:v>0</x:v>
      </x:c>
    </x:row>
    <x:row r="10" spans="1:11" ht="30" customHeight="1" outlineLevel="2">
      <x:c r="A10" s="0" t="s">
        <x:v>683</x:v>
      </x:c>
      <x:c r="B10" s="0" t="s">
        <x:v>682</x:v>
      </x:c>
      <x:c r="C10" s="0" t="s">
        <x:v>681</x:v>
      </x:c>
      <x:c r="D10" s="0" t="s">
        <x:v>708</x:v>
      </x:c>
      <x:c r="E10" s="0" t="s">
        <x:v>709</x:v>
      </x:c>
      <x:c r="F10" s="1" t="s">
        <x:v>712</x:v>
      </x:c>
      <x:c r="G10" s="0" t="s">
        <x:v>713</x:v>
      </x:c>
      <x:c r="H10" s="12">
        <x:v>0</x:v>
      </x:c>
      <x:c r="I10" s="12">
        <x:v>186000</x:v>
      </x:c>
      <x:c r="J10" s="12">
        <x:v>0</x:v>
      </x:c>
      <x:c r="K10" s="12">
        <x:v>0</x:v>
      </x:c>
    </x:row>
    <x:row r="11" spans="1:11" ht="30" customHeight="1" outlineLevel="2">
      <x:c r="A11" s="0" t="s">
        <x:v>686</x:v>
      </x:c>
      <x:c r="B11" s="0" t="s">
        <x:v>685</x:v>
      </x:c>
      <x:c r="C11" s="0" t="s">
        <x:v>684</x:v>
      </x:c>
      <x:c r="D11" s="0" t="s">
        <x:v>708</x:v>
      </x:c>
      <x:c r="E11" s="0" t="s">
        <x:v>709</x:v>
      </x:c>
      <x:c r="F11" s="1" t="s">
        <x:v>714</x:v>
      </x:c>
      <x:c r="G11" s="0" t="s">
        <x:v>715</x:v>
      </x:c>
      <x:c r="H11" s="12">
        <x:v>128000</x:v>
      </x:c>
      <x:c r="I11" s="12">
        <x:v>0</x:v>
      </x:c>
      <x:c r="J11" s="12">
        <x:v>0</x:v>
      </x:c>
      <x:c r="K11" s="12">
        <x:v>0</x:v>
      </x:c>
    </x:row>
    <x:row r="12" spans="1:11" outlineLevel="1">
      <x:c r="A12" s="5" t="s">
        <x:v>716</x:v>
      </x:c>
      <x:c r="H12" s="13">
        <x:f>SUM(H9:H11)</x:f>
        <x:v>128000</x:v>
      </x:c>
      <x:c r="I12" s="13">
        <x:f>SUM(I9:I11)</x:f>
        <x:v>90400</x:v>
      </x:c>
      <x:c r="J12" s="13">
        <x:f>SUM(J9:J11)</x:f>
        <x:v>0</x:v>
      </x:c>
      <x:c r="K12" s="13">
        <x:f>SUM(K9:K11)</x:f>
        <x:v>0</x:v>
      </x:c>
    </x:row>
    <x:row r="13" spans="1:11" outlineLevel="1">
      <x:c r="A13" s="5" t="s">
        <x:v>717</x:v>
      </x:c>
    </x:row>
    <x:row r="14" spans="1:11" ht="60" customHeight="1" outlineLevel="2">
      <x:c r="A14" s="0" t="s">
        <x:v>675</x:v>
      </x:c>
      <x:c r="B14" s="0" t="s">
        <x:v>674</x:v>
      </x:c>
      <x:c r="C14" s="0" t="s">
        <x:v>673</x:v>
      </x:c>
      <x:c r="D14" s="0" t="s">
        <x:v>718</x:v>
      </x:c>
      <x:c r="E14" s="0" t="s">
        <x:v>719</x:v>
      </x:c>
      <x:c r="F14" s="1" t="s">
        <x:v>720</x:v>
      </x:c>
      <x:c r="G14" s="0" t="s">
        <x:v>721</x:v>
      </x:c>
      <x:c r="H14" s="12">
        <x:v>-94168</x:v>
      </x:c>
      <x:c r="I14" s="12">
        <x:v>-90568</x:v>
      </x:c>
      <x:c r="J14" s="12">
        <x:v>-85624</x:v>
      </x:c>
      <x:c r="K14" s="12">
        <x:v>-85624</x:v>
      </x:c>
    </x:row>
    <x:row r="15" spans="1:11" outlineLevel="1">
      <x:c r="A15" s="5" t="s">
        <x:v>722</x:v>
      </x:c>
      <x:c r="H15" s="13">
        <x:f>SUM(H14:H14)</x:f>
        <x:v>-94168</x:v>
      </x:c>
      <x:c r="I15" s="13">
        <x:f>SUM(I14:I14)</x:f>
        <x:v>-90568</x:v>
      </x:c>
      <x:c r="J15" s="13">
        <x:f>SUM(J14:J14)</x:f>
        <x:v>-85624</x:v>
      </x:c>
      <x:c r="K15" s="13">
        <x:f>SUM(K14:K14)</x:f>
        <x:v>-85624</x:v>
      </x:c>
    </x:row>
    <x:row r="16" spans="1:11">
      <x:c r="A16" s="5" t="s">
        <x:v>723</x:v>
      </x:c>
      <x:c r="H16" s="13">
        <x:f>H12+H15</x:f>
        <x:v>33832</x:v>
      </x:c>
      <x:c r="I16" s="13">
        <x:f>I12+I15</x:f>
        <x:v>-168</x:v>
      </x:c>
      <x:c r="J16" s="13">
        <x:f>J12+J15</x:f>
        <x:v>-85624</x:v>
      </x:c>
      <x:c r="K16" s="13">
        <x:f>K12+K15</x:f>
        <x:v>-85624</x:v>
      </x:c>
    </x:row>
    <x:row r="17" spans="1:11">
      <x:c r="A17" s="5" t="s">
        <x:v>724</x:v>
      </x:c>
      <x:c r="H17" s="13">
        <x:f>H5+H16</x:f>
        <x:v>2408357.6999999885</x:v>
      </x:c>
      <x:c r="I17" s="13">
        <x:f>I5+I16</x:f>
        <x:v>2887698.329999998</x:v>
      </x:c>
      <x:c r="J17" s="13">
        <x:f>J5+J16</x:f>
        <x:v>2282891.319999994</x:v>
      </x:c>
      <x:c r="K17" s="13">
        <x:f>K5+K16</x:f>
        <x:v>2282891.319999994</x:v>
      </x:c>
    </x:row>
    <x:row r="18" spans="1:11">
      <x:c r="A18" s="0" t="s">
        <x:v>705</x:v>
      </x:c>
      <x:c r="H18" s="24">
        <x:f>IF(ISNUMBER(H17),IF('GuV'!C13&gt;0,H17/'GuV'!C13,"n. m.: keine Bezugsgröße"),"")</x:f>
        <x:v>0.08409266774600832</x:v>
      </x:c>
      <x:c r="I18" s="24">
        <x:f>IF(ISNUMBER(I17),IF('GuV'!D13&gt;0,I17/'GuV'!D13,"n. m.: keine Bezugsgröße"),"")</x:f>
        <x:v>0.09113793937785124</x:v>
      </x:c>
      <x:c r="J18" s="24">
        <x:f>IF(ISNUMBER(J17),IF('GuV'!E13&gt;0,J17/'GuV'!E13,"n. m.: keine Bezugsgröße"),"")</x:f>
        <x:v>0.07102701949622853</x:v>
      </x:c>
      <x:c r="K18" s="24">
        <x:f>IF(ISNUMBER(K17),IF('GuV'!F13&gt;0,K17/'GuV'!F13,"n. m.: keine Bezugsgröße"),"")</x:f>
        <x:v>0.07102701949622853</x:v>
      </x:c>
    </x:row>
    <x:row r="19" spans="1:11">
      <x:c r="A19" s="10" t="s">
        <x:v>725</x:v>
      </x:c>
      <x:c r="B19" s="10"/>
      <x:c r="C19" s="10"/>
      <x:c r="D19" s="10"/>
      <x:c r="E19" s="10"/>
      <x:c r="F19" s="10"/>
      <x:c r="G19" s="10"/>
      <x:c r="H19" s="10"/>
      <x:c r="I19" s="10"/>
      <x:c r="J19" s="10"/>
      <x:c r="K19" s="10"/>
    </x:row>
    <x:row r="20" spans="1:11" ht="45" customHeight="1" outlineLevel="1">
      <x:c r="A20" s="0" t="s">
        <x:v>689</x:v>
      </x:c>
      <x:c r="B20" s="0" t="s">
        <x:v>688</x:v>
      </x:c>
      <x:c r="C20" s="0" t="s">
        <x:v>687</x:v>
      </x:c>
      <x:c r="D20" s="0" t="s">
        <x:v>718</x:v>
      </x:c>
      <x:c r="E20" s="0" t="s">
        <x:v>709</x:v>
      </x:c>
      <x:c r="F20" s="1" t="s">
        <x:v>726</x:v>
      </x:c>
      <x:c r="G20" s="0" t="s">
        <x:v>727</x:v>
      </x:c>
      <x:c r="H20" s="12">
        <x:v>-28044</x:v>
      </x:c>
      <x:c r="I20" s="12">
        <x:v>-14022</x:v>
      </x:c>
      <x:c r="J20" s="12">
        <x:v>0</x:v>
      </x:c>
      <x:c r="K20" s="12">
        <x:v>0</x:v>
      </x:c>
    </x:row>
    <x:row r="21" spans="1:11">
      <x:c r="A21" s="5" t="s">
        <x:v>728</x:v>
      </x:c>
      <x:c r="H21" s="13">
        <x:f>H20</x:f>
        <x:v>-28044</x:v>
      </x:c>
      <x:c r="I21" s="13">
        <x:f>I20</x:f>
        <x:v>-14022</x:v>
      </x:c>
      <x:c r="J21" s="13">
        <x:f>J20</x:f>
        <x:v>0</x:v>
      </x:c>
      <x:c r="K21" s="13">
        <x:f>K20</x:f>
        <x:v>0</x:v>
      </x:c>
    </x:row>
    <x:row r="22" spans="1:11">
      <x:c r="A22" s="5" t="s">
        <x:v>729</x:v>
      </x:c>
      <x:c r="H22" s="13">
        <x:f>H5+H16+H21</x:f>
        <x:v>2380313.6999999885</x:v>
      </x:c>
      <x:c r="I22" s="13">
        <x:f>I5+I16+I21</x:f>
        <x:v>2873676.329999998</x:v>
      </x:c>
      <x:c r="J22" s="13">
        <x:f>J5+J16+J21</x:f>
        <x:v>2282891.319999994</x:v>
      </x:c>
      <x:c r="K22" s="13">
        <x:f>K5+K16+K21</x:f>
        <x:v>2282891.319999994</x:v>
      </x:c>
    </x:row>
    <x:row r="23" spans="1:11">
      <x:c r="A23" s="0" t="s">
        <x:v>705</x:v>
      </x:c>
      <x:c r="H23" s="24">
        <x:f>IF(ISNUMBER(H22),IF('GuV'!C13&gt;0,H22/'GuV'!C13,"n. m.: keine Bezugsgröße"),"")</x:f>
        <x:v>0.08311345490969706</x:v>
      </x:c>
      <x:c r="I23" s="24">
        <x:f>IF(ISNUMBER(I22),IF('GuV'!D13&gt;0,I22/'GuV'!D13,"n. m.: keine Bezugsgröße"),"")</x:f>
        <x:v>0.09069539447186854</x:v>
      </x:c>
      <x:c r="J23" s="24">
        <x:f>IF(ISNUMBER(J22),IF('GuV'!E13&gt;0,J22/'GuV'!E13,"n. m.: keine Bezugsgröße"),"")</x:f>
        <x:v>0.07102701949622853</x:v>
      </x:c>
      <x:c r="K23" s="24">
        <x:f>IF(ISNUMBER(K22),IF('GuV'!F13&gt;0,K22/'GuV'!F13,"n. m.: keine Bezugsgröße"),"")</x:f>
        <x:v>0.07102701949622853</x:v>
      </x:c>
    </x:row>
    <x:row r="24" spans="1:11">
      <x:c r="A24" s="0" t="s">
        <x:v>730</x:v>
      </x:c>
      <x:c r="H24" s="12">
        <x:f>H14</x:f>
        <x:v>-94168</x:v>
      </x:c>
      <x:c r="I24" s="12">
        <x:f>I14</x:f>
        <x:v>-90568</x:v>
      </x:c>
      <x:c r="J24" s="12">
        <x:f>J14</x:f>
        <x:v>-85624</x:v>
      </x:c>
      <x:c r="K24" s="12">
        <x:f>K14</x:f>
        <x:v>-85624</x:v>
      </x:c>
    </x:row>
    <x:row r="25" spans="1:11">
      <x:c r="A25" s="5" t="s">
        <x:v>731</x:v>
      </x:c>
      <x:c r="H25" s="13">
        <x:f>H5+H9+H10+H11+H20</x:f>
        <x:v>2474481.6999999885</x:v>
      </x:c>
      <x:c r="I25" s="13">
        <x:f>I5+I9+I10+I11+I20</x:f>
        <x:v>2964244.329999998</x:v>
      </x:c>
      <x:c r="J25" s="13">
        <x:f>J5+J9+J10+J11+J20</x:f>
        <x:v>2368515.319999994</x:v>
      </x:c>
      <x:c r="K25" s="13">
        <x:f>K5+K9+K10+K11+K20</x:f>
        <x:v>2368515.319999994</x:v>
      </x:c>
    </x:row>
    <x:row r="27" spans="1:11">
      <x:c r="A27" s="0" t="s">
        <x:v>732</x:v>
      </x:c>
      <x:c r="H27" s="12">
        <x:f>ROUND(H22-2380313.70,2)</x:f>
        <x:v>0</x:v>
      </x:c>
      <x:c r="I27" s="12">
        <x:f>ROUND(I22-2873676.33,2)</x:f>
        <x:v>0</x:v>
      </x:c>
      <x:c r="J27" s="12">
        <x:f>ROUND(J22-2282891.32,2)</x:f>
        <x:v>0</x:v>
      </x:c>
      <x:c r="K27" s="12">
        <x:f>ROUND(K22-2282891.32,2)</x:f>
        <x:v>0</x:v>
      </x:c>
    </x:row>
    <x:row r="29" spans="1:11">
      <x:c r="A29" s="10" t="s">
        <x:v>733</x:v>
      </x:c>
      <x:c r="B29" s="10"/>
      <x:c r="C29" s="10"/>
      <x:c r="D29" s="10"/>
      <x:c r="E29" s="10"/>
      <x:c r="F29" s="10"/>
      <x:c r="G29" s="10"/>
      <x:c r="H29" s="10"/>
      <x:c r="I29" s="10"/>
      <x:c r="J29" s="10"/>
      <x:c r="K29" s="10"/>
    </x:row>
    <x:row r="30" spans="1:11" ht="45" customHeight="1" outlineLevel="1">
      <x:c r="A30" s="0" t="s">
        <x:v>734</x:v>
      </x:c>
      <x:c r="B30" s="0" t="s">
        <x:v>735</x:v>
      </x:c>
      <x:c r="C30" s="0" t="s">
        <x:v>736</x:v>
      </x:c>
      <x:c r="D30" s="0" t="s">
        <x:v>708</x:v>
      </x:c>
      <x:c r="E30" s="0" t="s">
        <x:v>737</x:v>
      </x:c>
      <x:c r="F30" s="1" t="s">
        <x:v>738</x:v>
      </x:c>
      <x:c r="G30" s="0" t="s">
        <x:v>739</x:v>
      </x:c>
      <x:c r="H30" s="12">
        <x:v>0</x:v>
      </x:c>
      <x:c r="I30" s="12">
        <x:v>96000</x:v>
      </x:c>
      <x:c r="J30" s="12">
        <x:v>40000</x:v>
      </x:c>
      <x:c r="K30" s="12">
        <x:v>40000</x:v>
      </x:c>
    </x:row>
    <x:row r="32" spans="1:11">
      <x:c r="A32" s="0" t="s">
        <x:v>740</x:v>
      </x:c>
      <x:c r="H32" s="12">
        <x:f>H5+H9+H10+H11+H30</x:f>
        <x:v>2502525.6999999885</x:v>
      </x:c>
      <x:c r="I32" s="12">
        <x:f>I5+I9+I10+I11+I30</x:f>
        <x:v>3074266.329999998</x:v>
      </x:c>
      <x:c r="J32" s="12">
        <x:f>J5+J9+J10+J11+J30</x:f>
        <x:v>2408515.319999994</x:v>
      </x:c>
      <x:c r="K32" s="12">
        <x:f>K5+K9+K10+K11+K30</x:f>
        <x:v>2408515.319999994</x:v>
      </x:c>
    </x:row>
    <x:row r="34" spans="1:11">
      <x:c r="A34" s="10" t="s">
        <x:v>741</x:v>
      </x:c>
      <x:c r="B34" s="10"/>
      <x:c r="C34" s="10"/>
      <x:c r="D34" s="10"/>
      <x:c r="E34" s="10"/>
      <x:c r="F34" s="10"/>
      <x:c r="G34" s="10"/>
      <x:c r="H34" s="10"/>
      <x:c r="I34" s="10"/>
      <x:c r="J34" s="10"/>
      <x:c r="K34" s="10"/>
    </x:row>
    <x:row r="35" spans="1:11">
      <x:c r="A35" s="0" t="s">
        <x:v>742</x:v>
      </x:c>
      <x:c r="H35" s="12"/>
      <x:c r="I35" s="12"/>
      <x:c r="J35" s="12"/>
      <x:c r="K35" s="12"/>
    </x:row>
    <x:row r="36" spans="1:11">
      <x:c r="A36" s="0" t="s">
        <x:v>743</x:v>
      </x:c>
      <x:c r="H36" s="12"/>
      <x:c r="I36" s="12">
        <x:f>I5</x:f>
        <x:v>2887866.329999998</x:v>
      </x:c>
      <x:c r="J36" s="12">
        <x:f>J5</x:f>
        <x:v>2368515.319999994</x:v>
      </x:c>
      <x:c r="K36" s="12"/>
    </x:row>
    <x:row r="37" spans="1:11">
      <x:c r="A37" s="0" t="s">
        <x:v>707</x:v>
      </x:c>
      <x:c r="H37" s="12"/>
      <x:c r="I37" s="12">
        <x:f>I12</x:f>
        <x:v>90400</x:v>
      </x:c>
      <x:c r="J37" s="12">
        <x:f>J12</x:f>
        <x:v>0</x:v>
      </x:c>
      <x:c r="K37" s="12"/>
    </x:row>
    <x:row r="38" spans="1:11">
      <x:c r="A38" s="0" t="s">
        <x:v>717</x:v>
      </x:c>
      <x:c r="H38" s="12"/>
      <x:c r="I38" s="12">
        <x:f>I15</x:f>
        <x:v>-90568</x:v>
      </x:c>
      <x:c r="J38" s="12">
        <x:f>J15</x:f>
        <x:v>-85624</x:v>
      </x:c>
      <x:c r="K38" s="12"/>
    </x:row>
    <x:row r="39" spans="1:11">
      <x:c r="A39" s="0" t="s">
        <x:v>744</x:v>
      </x:c>
      <x:c r="H39" s="12"/>
      <x:c r="I39" s="12">
        <x:f>I21</x:f>
        <x:v>-14022</x:v>
      </x:c>
      <x:c r="J39" s="12">
        <x:f>J21</x:f>
        <x:v>0</x:v>
      </x:c>
      <x:c r="K39" s="12"/>
    </x:row>
    <x:row r="40" spans="1:11">
      <x:c r="A40" s="5" t="s">
        <x:v>729</x:v>
      </x:c>
      <x:c r="H40" s="18"/>
      <x:c r="I40" s="18">
        <x:f>I36+I37+I38+I39</x:f>
        <x:v>2873676.329999998</x:v>
      </x:c>
      <x:c r="J40" s="18">
        <x:f>J36+J37+J38+J39</x:f>
        <x:v>2282891.319999994</x:v>
      </x:c>
      <x:c r="K40" s="18"/>
    </x:row>
    <x:row r="41" spans="1:11">
      <x:c r="A41" s="0" t="s">
        <x:v>745</x:v>
      </x:c>
      <x:c r="H41" s="12"/>
      <x:c r="I41" s="12">
        <x:f>'NWC'!C30-'NWC'!D30</x:f>
        <x:v>673231.1700000004</x:v>
      </x:c>
      <x:c r="J41" s="12">
        <x:f>'NWC'!D30-'NWC'!E30</x:f>
        <x:v>-93272.32000000123</x:v>
      </x:c>
      <x:c r="K41" s="12"/>
    </x:row>
    <x:row r="42" spans="1:11">
      <x:c r="A42" s="11" t="s">
        <x:v>746</x:v>
      </x:c>
      <x:c r="H42" s="12"/>
      <x:c r="I42" s="12">
        <x:f>'NWC'!C14-'NWC'!D14</x:f>
        <x:v>-359359.66999999946</x:v>
      </x:c>
      <x:c r="J42" s="12">
        <x:f>'NWC'!D14-'NWC'!E14</x:f>
        <x:v>-140718.86000000127</x:v>
      </x:c>
      <x:c r="K42" s="12"/>
    </x:row>
    <x:row r="43" spans="1:11">
      <x:c r="A43" s="11" t="s">
        <x:v>747</x:v>
      </x:c>
      <x:c r="H43" s="12"/>
      <x:c r="I43" s="12">
        <x:f>'NWC'!C29-'NWC'!D29</x:f>
        <x:v>1032590.84</x:v>
      </x:c>
      <x:c r="J43" s="12">
        <x:f>'NWC'!D29-'NWC'!E29</x:f>
        <x:v>47446.54000000004</x:v>
      </x:c>
      <x:c r="K43" s="12"/>
    </x:row>
    <x:row r="44" spans="1:11">
      <x:c r="A44" s="0" t="s">
        <x:v>748</x:v>
      </x:c>
      <x:c r="H44" s="12"/>
      <x:c r="I44" s="12">
        <x:f>'Kapitalflussrechnung'!D69</x:f>
        <x:v>-3159632.92</x:v>
      </x:c>
      <x:c r="J44" s="12">
        <x:f>'Kapitalflussrechnung'!E69</x:f>
        <x:v>-397045.11</x:v>
      </x:c>
      <x:c r="K44" s="12"/>
    </x:row>
    <x:row r="45" spans="1:11" ht="30" customHeight="1">
      <x:c r="A45" s="11" t="s">
        <x:v>749</x:v>
      </x:c>
      <x:c r="B45" s="0" t="s">
        <x:v>178</x:v>
      </x:c>
      <x:c r="C45" s="0" t="s">
        <x:v>178</x:v>
      </x:c>
      <x:c r="D45" s="0" t="s">
        <x:v>178</x:v>
      </x:c>
      <x:c r="E45" s="0" t="s">
        <x:v>178</x:v>
      </x:c>
      <x:c r="F45" s="1" t="s">
        <x:v>750</x:v>
      </x:c>
      <x:c r="H45" s="12"/>
      <x:c r="I45" s="12">
        <x:f>MAX(MIN('Kapitalflussrechnung'!D67,0),I44)</x:f>
        <x:v>-384321.78</x:v>
      </x:c>
      <x:c r="J45" s="12">
        <x:f>MAX(MIN('Kapitalflussrechnung'!E67,0),J44)</x:f>
        <x:v>-397045.11</x:v>
      </x:c>
      <x:c r="K45" s="12"/>
    </x:row>
    <x:row r="46" spans="1:11">
      <x:c r="A46" s="11" t="s">
        <x:v>751</x:v>
      </x:c>
      <x:c r="H46" s="12"/>
      <x:c r="I46" s="12">
        <x:f>I44-I45</x:f>
        <x:v>-2775311.1399999997</x:v>
      </x:c>
      <x:c r="J46" s="12">
        <x:f>J44-J45</x:f>
        <x:v>0</x:v>
      </x:c>
      <x:c r="K46" s="12"/>
    </x:row>
    <x:row r="47" spans="1:11">
      <x:c r="A47" s="0" t="s">
        <x:v>752</x:v>
      </x:c>
      <x:c r="H47" s="24"/>
      <x:c r="I47" s="24">
        <x:f>IF('GuV'!D13&gt;0,(-I44)/'GuV'!D13,"n. m.: keine Bezugsgröße")</x:f>
        <x:v>0.09972040033670111</x:v>
      </x:c>
      <x:c r="J47" s="24">
        <x:f>IF('GuV'!E13&gt;0,(-J44)/'GuV'!E13,"n. m.: keine Bezugsgröße")</x:f>
        <x:v>0.012353163955633366</x:v>
      </x:c>
      <x:c r="K47" s="24"/>
    </x:row>
    <x:row r="48" spans="1:11">
      <x:c r="A48" s="0" t="s">
        <x:v>753</x:v>
      </x:c>
      <x:c r="H48" s="27"/>
      <x:c r="I48" s="27">
        <x:f>IF((-'Kapitalflussrechnung'!D67)&gt;0,(-I44)/(-'Kapitalflussrechnung'!D67),"n. m.: keine Abschreibungen")</x:f>
        <x:v>8.221321518650335</x:v>
      </x:c>
      <x:c r="J48" s="27">
        <x:f>IF((-'Kapitalflussrechnung'!E67)&gt;0,(-J44)/(-'Kapitalflussrechnung'!E67),"n. m.: keine Abschreibungen")</x:f>
        <x:v>0.6575281139581052</x:v>
      </x:c>
      <x:c r="K48" s="27"/>
    </x:row>
    <x:row r="49" spans="1:11">
      <x:c r="A49" s="5" t="s">
        <x:v>754</x:v>
      </x:c>
      <x:c r="H49" s="18"/>
      <x:c r="I49" s="18">
        <x:f>I40+I41+I44</x:f>
        <x:v>387274.5799999987</x:v>
      </x:c>
      <x:c r="J49" s="18">
        <x:f>J40+J41+J44</x:f>
        <x:v>1792573.8899999927</x:v>
      </x:c>
      <x:c r="K49" s="18"/>
    </x:row>
    <x:row r="50" spans="1:11">
      <x:c r="A50" s="0" t="s">
        <x:v>755</x:v>
      </x:c>
      <x:c r="H50" s="24"/>
      <x:c r="I50" s="24">
        <x:f>IF(I40&gt;0,I49/I40,"n. m.: keine Bezugsgröße")</x:f>
        <x:v>0.13476624905770057</x:v>
      </x:c>
      <x:c r="J50" s="24">
        <x:f>IF(J40&gt;0,J49/J40,"n. m.: keine Bezugsgröße")</x:f>
        <x:v>0.7852208619374826</x:v>
      </x:c>
      <x:c r="K50" s="24"/>
    </x:row>
    <x:row r="51" spans="1:11">
      <x:c r="A51" s="5" t="s">
        <x:v>756</x:v>
      </x:c>
      <x:c r="H51" s="18"/>
      <x:c r="I51" s="18">
        <x:f>I40+I41+I45</x:f>
        <x:v>3162585.719999999</x:v>
      </x:c>
      <x:c r="J51" s="18">
        <x:f>J40+J41+J45</x:f>
        <x:v>1792573.8899999927</x:v>
      </x:c>
      <x:c r="K51" s="18"/>
    </x:row>
    <x:row r="52" spans="1:11">
      <x:c r="A52" s="0" t="s">
        <x:v>757</x:v>
      </x:c>
      <x:c r="H52" s="24"/>
      <x:c r="I52" s="24">
        <x:f>IF(I40&gt;0,I51/I40,"n. m.: keine Bezugsgröße")</x:f>
        <x:v>1.1005365103174305</x:v>
      </x:c>
      <x:c r="J52" s="24">
        <x:f>IF(J40&gt;0,J51/J40,"n. m.: keine Bezugsgröße")</x:f>
        <x:v>0.7852208619374826</x:v>
      </x:c>
      <x:c r="K52" s="24"/>
    </x:row>
    <x:row r="53" spans="1:11">
      <x:c r="A53" s="11" t="s">
        <x:v>758</x:v>
      </x:c>
      <x:c r="B53" s="0" t="s">
        <x:v>178</x:v>
      </x:c>
      <x:c r="C53" s="0" t="s">
        <x:v>178</x:v>
      </x:c>
      <x:c r="D53" s="0" t="s">
        <x:v>178</x:v>
      </x:c>
      <x:c r="E53" s="0" t="s">
        <x:v>178</x:v>
      </x:c>
      <x:c r="F53" s="0" t="s">
        <x:v>178</x:v>
      </x:c>
      <x:c r="H53" s="12"/>
      <x:c r="I53" s="12">
        <x:v>0</x:v>
      </x:c>
      <x:c r="J53" s="12">
        <x:v>0</x:v>
      </x:c>
      <x:c r="K53" s="12"/>
    </x:row>
    <x:row r="54" spans="1:11">
      <x:c r="A54" s="5" t="s">
        <x:v>759</x:v>
      </x:c>
      <x:c r="H54" s="18"/>
      <x:c r="I54" s="18">
        <x:f>I49+I53</x:f>
        <x:v>387274.5799999987</x:v>
      </x:c>
      <x:c r="J54" s="18">
        <x:f>J49+J53</x:f>
        <x:v>1792573.8899999927</x:v>
      </x:c>
      <x:c r="K54" s="18"/>
    </x:row>
    <x:row r="55" spans="1:11">
      <x:c r="A55" s="7" t="s">
        <x:v>760</x:v>
      </x:c>
    </x:row>
    <x:row r="56" spans="1:11">
      <x:c r="A56" s="10" t="s">
        <x:v>761</x:v>
      </x:c>
      <x:c r="B56" s="10"/>
      <x:c r="C56" s="10"/>
      <x:c r="D56" s="10"/>
      <x:c r="E56" s="10"/>
      <x:c r="F56" s="10"/>
      <x:c r="G56" s="10"/>
      <x:c r="H56" s="10"/>
      <x:c r="I56" s="10"/>
      <x:c r="J56" s="10"/>
      <x:c r="K56" s="10"/>
    </x:row>
    <x:row r="57" spans="1:11">
      <x:c r="A57" s="0" t="s">
        <x:v>762</x:v>
      </x:c>
      <x:c r="H57" s="12"/>
      <x:c r="I57" s="12">
        <x:f>-(I40-I36)</x:f>
        <x:v>14190</x:v>
      </x:c>
      <x:c r="J57" s="12">
        <x:f>-(J40-J36)</x:f>
        <x:v>85624</x:v>
      </x:c>
      <x:c r="K57" s="12"/>
    </x:row>
    <x:row r="58" spans="1:11">
      <x:c r="A58" s="11" t="s">
        <x:v>763</x:v>
      </x:c>
      <x:c r="H58" s="12"/>
      <x:c r="I58" s="12">
        <x:f>-I37</x:f>
        <x:v>-90400</x:v>
      </x:c>
      <x:c r="J58" s="12">
        <x:f>-J37</x:f>
        <x:v>0</x:v>
      </x:c>
      <x:c r="K58" s="12"/>
    </x:row>
    <x:row r="59" spans="1:11">
      <x:c r="A59" s="0" t="s">
        <x:v>764</x:v>
      </x:c>
      <x:c r="H59" s="12"/>
      <x:c r="I59" s="12">
        <x:f>'Kapitalflussrechnung'!D59-I36-('NWC'!C30-'NWC'!D30)</x:f>
        <x:v>-981916.6199999987</x:v>
      </x:c>
      <x:c r="J59" s="12">
        <x:f>'Kapitalflussrechnung'!E59-J36-('NWC'!D30-'NWC'!E30)</x:f>
        <x:v>-821803.0399999926</x:v>
      </x:c>
      <x:c r="K59" s="12"/>
    </x:row>
    <x:row r="60" spans="1:11">
      <x:c r="A60" s="5" t="s">
        <x:v>765</x:v>
      </x:c>
      <x:c r="H60" s="18"/>
      <x:c r="I60" s="18">
        <x:f>'Kapitalflussrechnung'!D59+'Kapitalflussrechnung'!D69</x:f>
        <x:v>-580452.04</x:v>
      </x:c>
      <x:c r="J60" s="18">
        <x:f>'Kapitalflussrechnung'!E59+'Kapitalflussrechnung'!E69</x:f>
        <x:v>1056394.85</x:v>
      </x:c>
      <x:c r="K60" s="18"/>
    </x:row>
    <x:row r="61" spans="1:11">
      <x:c r="A61" s="0" t="s">
        <x:v>766</x:v>
      </x:c>
      <x:c r="H61" s="12"/>
      <x:c r="I61" s="12">
        <x:f>ROUND(I49-387274.58,2)</x:f>
        <x:v>0</x:v>
      </x:c>
      <x:c r="J61" s="12">
        <x:f>ROUND(J49-1792573.89,2)</x:f>
        <x:v>0</x:v>
      </x:c>
      <x:c r="K61" s="12"/>
    </x:row>
    <x:row r="62" spans="1:11">
      <x:c r="A62" s="0" t="s">
        <x:v>767</x:v>
      </x:c>
      <x:c r="H62" s="12"/>
      <x:c r="I62" s="12">
        <x:f>ROUND(I51-3162585.72,2)</x:f>
        <x:v>0</x:v>
      </x:c>
      <x:c r="J62" s="12">
        <x:f>ROUND(J51-1792573.89,2)</x:f>
        <x:v>0</x:v>
      </x:c>
      <x:c r="K62" s="12"/>
    </x:row>
    <x:row r="63" spans="1:11">
      <x:c r="A63" s="0" t="s">
        <x:v>768</x:v>
      </x:c>
      <x:c r="H63" s="12"/>
      <x:c r="I63" s="12">
        <x:f>ROUND(I54-387274.58,2)</x:f>
        <x:v>0</x:v>
      </x:c>
      <x:c r="J63" s="12">
        <x:f>ROUND(J54-1792573.89,2)</x:f>
        <x:v>0</x:v>
      </x:c>
      <x:c r="K63" s="12"/>
    </x:row>
    <x:row r="65" spans="1:11">
      <x:c r="A65" s="10" t="s">
        <x:v>769</x:v>
      </x:c>
      <x:c r="B65" s="10"/>
      <x:c r="C65" s="10"/>
      <x:c r="D65" s="10"/>
      <x:c r="E65" s="10"/>
      <x:c r="F65" s="10"/>
      <x:c r="G65" s="10"/>
      <x:c r="H65" s="10"/>
      <x:c r="I65" s="10"/>
      <x:c r="J65" s="10"/>
      <x:c r="K65" s="10"/>
    </x:row>
    <x:row r="66" spans="1:11">
      <x:c r="A66" s="0" t="s">
        <x:v>770</x:v>
      </x:c>
      <x:c r="H66" s="12"/>
      <x:c r="I66" s="12">
        <x:f>I60</x:f>
        <x:v>-580452.04</x:v>
      </x:c>
      <x:c r="J66" s="12">
        <x:f>J60</x:f>
        <x:v>1056394.85</x:v>
      </x:c>
      <x:c r="K66" s="12"/>
    </x:row>
    <x:row r="67" spans="1:11">
      <x:c r="A67" s="0" t="s">
        <x:v>771</x:v>
      </x:c>
      <x:c r="H67" s="12"/>
      <x:c r="I67" s="12">
        <x:f>-I57</x:f>
        <x:v>-14190</x:v>
      </x:c>
      <x:c r="J67" s="12">
        <x:f>-J57</x:f>
        <x:v>-85624</x:v>
      </x:c>
      <x:c r="K67" s="12"/>
    </x:row>
    <x:row r="68" spans="1:11">
      <x:c r="A68" s="5" t="s">
        <x:v>772</x:v>
      </x:c>
      <x:c r="H68" s="18"/>
      <x:c r="I68" s="18">
        <x:f>I66+I67</x:f>
        <x:v>-594642.04</x:v>
      </x:c>
      <x:c r="J68" s="18">
        <x:f>J66+J67</x:f>
        <x:v>970770.8500000001</x:v>
      </x:c>
      <x:c r="K68" s="18"/>
    </x:row>
  </x:sheetData>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F100"/>
  <x:sheetViews>
    <x:sheetView showGridLines="0" workbookViewId="0">
      <x:pane xSplit="3" ySplit="4" topLeftCell="D5" activePane="bottomRight" state="frozenSplit"/>
    </x:sheetView>
  </x:sheetViews>
  <x:sheetFormatPr defaultRowHeight="15" outlineLevelCol="1"/>
  <x:cols>
    <x:col min="1" max="1" width="70.710625" style="0" customWidth="1"/>
    <x:col min="2" max="2" width="6.282054" style="0" customWidth="1"/>
    <x:col min="3" max="3" width="67.139196" style="0" customWidth="1"/>
    <x:col min="4" max="6" width="14.710625" style="0" customWidth="1"/>
  </x:cols>
  <x:sheetData>
    <x:row r="1" spans="1:6">
      <x:c r="A1" s="6" t="s">
        <x:v>667</x:v>
      </x:c>
    </x:row>
    <x:row r="2" spans="1:6">
      <x:c r="A2" s="7" t="s">
        <x:v>668</x:v>
      </x:c>
    </x:row>
    <x:row r="4" spans="1:6" s="5" customFormat="1">
      <x:c r="A4" s="8" t="s">
        <x:v>2</x:v>
      </x:c>
      <x:c r="B4" s="8" t="s">
        <x:v>3</x:v>
      </x:c>
      <x:c r="C4" s="8" t="s">
        <x:v>669</x:v>
      </x:c>
      <x:c r="D4" s="15">
        <x:v>2022</x:v>
      </x:c>
      <x:c r="E4" s="15">
        <x:v>2023</x:v>
      </x:c>
      <x:c r="F4" s="15">
        <x:v>2024</x:v>
      </x:c>
    </x:row>
    <x:row r="5" spans="1:6">
      <x:c r="A5" s="10" t="s">
        <x:v>670</x:v>
      </x:c>
      <x:c r="B5" s="10"/>
      <x:c r="C5" s="10"/>
      <x:c r="D5" s="10"/>
      <x:c r="E5" s="10"/>
      <x:c r="F5" s="10"/>
    </x:row>
    <x:row r="6" spans="1:6" hidden="1" outlineLevel="1">
      <x:c r="A6" s="11" t="s">
        <x:v>41</x:v>
      </x:c>
      <x:c r="B6" s="0">
        <x:v>4120</x:v>
      </x:c>
      <x:c r="C6" s="0" t="s">
        <x:v>41</x:v>
      </x:c>
      <x:c r="D6" s="12">
        <x:v>1004576.46</x:v>
      </x:c>
      <x:c r="E6" s="12">
        <x:v>1075777.61</x:v>
      </x:c>
      <x:c r="F6" s="12">
        <x:v>1045931.24</x:v>
      </x:c>
    </x:row>
    <x:row r="7" spans="1:6" hidden="1" outlineLevel="1">
      <x:c r="A7" s="11" t="s">
        <x:v>42</x:v>
      </x:c>
      <x:c r="B7" s="0">
        <x:v>4125</x:v>
      </x:c>
      <x:c r="C7" s="0" t="s">
        <x:v>42</x:v>
      </x:c>
      <x:c r="D7" s="12">
        <x:v>3213651.08</x:v>
      </x:c>
      <x:c r="E7" s="12">
        <x:v>3770676.97</x:v>
      </x:c>
      <x:c r="F7" s="12">
        <x:v>3571110.87</x:v>
      </x:c>
    </x:row>
    <x:row r="8" spans="1:6" hidden="1" outlineLevel="1">
      <x:c r="A8" s="11" t="s">
        <x:v>43</x:v>
      </x:c>
      <x:c r="B8" s="0">
        <x:v>4300</x:v>
      </x:c>
      <x:c r="C8" s="0" t="s">
        <x:v>43</x:v>
      </x:c>
      <x:c r="D8" s="12">
        <x:v>910765.76</x:v>
      </x:c>
      <x:c r="E8" s="12">
        <x:v>960533.11</x:v>
      </x:c>
      <x:c r="F8" s="12">
        <x:v>1008014.41</x:v>
      </x:c>
    </x:row>
    <x:row r="9" spans="1:6" hidden="1" outlineLevel="1">
      <x:c r="A9" s="11" t="s">
        <x:v>44</x:v>
      </x:c>
      <x:c r="B9" s="0">
        <x:v>4400</x:v>
      </x:c>
      <x:c r="C9" s="0" t="s">
        <x:v>44</x:v>
      </x:c>
      <x:c r="D9" s="12">
        <x:v>20648596.94</x:v>
      </x:c>
      <x:c r="E9" s="12">
        <x:v>22649690.1</x:v>
      </x:c>
      <x:c r="F9" s="12">
        <x:v>23151823.72</x:v>
      </x:c>
    </x:row>
    <x:row r="10" spans="1:6" hidden="1" outlineLevel="1">
      <x:c r="A10" s="11" t="s">
        <x:v>45</x:v>
      </x:c>
      <x:c r="B10" s="0">
        <x:v>4410</x:v>
      </x:c>
      <x:c r="C10" s="0" t="s">
        <x:v>45</x:v>
      </x:c>
      <x:c r="D10" s="12">
        <x:v>2217863.46</x:v>
      </x:c>
      <x:c r="E10" s="12">
        <x:v>2462941.01</x:v>
      </x:c>
      <x:c r="F10" s="12">
        <x:v>2486752.03</x:v>
      </x:c>
    </x:row>
    <x:row r="11" spans="1:6" hidden="1" outlineLevel="1">
      <x:c r="A11" s="11" t="s">
        <x:v>46</x:v>
      </x:c>
      <x:c r="B11" s="0">
        <x:v>4420</x:v>
      </x:c>
      <x:c r="C11" s="0" t="s">
        <x:v>46</x:v>
      </x:c>
      <x:c r="D11" s="12">
        <x:v>724800</x:v>
      </x:c>
      <x:c r="E11" s="12">
        <x:v>853820</x:v>
      </x:c>
      <x:c r="F11" s="12">
        <x:v>968397</x:v>
      </x:c>
    </x:row>
    <x:row r="12" spans="1:6" hidden="1" outlineLevel="1">
      <x:c r="A12" s="11" t="s">
        <x:v>47</x:v>
      </x:c>
      <x:c r="B12" s="0">
        <x:v>4730</x:v>
      </x:c>
      <x:c r="C12" s="0" t="s">
        <x:v>47</x:v>
      </x:c>
      <x:c r="D12" s="12">
        <x:v>-80923.25</x:v>
      </x:c>
      <x:c r="E12" s="12">
        <x:v>-88518.67</x:v>
      </x:c>
      <x:c r="F12" s="12">
        <x:v>-90861.92</x:v>
      </x:c>
    </x:row>
    <x:row r="13" spans="1:6" collapsed="1">
      <x:c r="A13" s="5" t="s">
        <x:v>671</x:v>
      </x:c>
      <x:c r="D13" s="13">
        <x:f>SUM(D6:D12)</x:f>
        <x:v>28639330.450000003</x:v>
      </x:c>
      <x:c r="E13" s="13">
        <x:f>SUM(E6:E12)</x:f>
        <x:v>31684920.130000003</x:v>
      </x:c>
      <x:c r="F13" s="13">
        <x:f>SUM(F6:F12)</x:f>
        <x:v>32141167.349999998</x:v>
      </x:c>
    </x:row>
    <x:row r="14" spans="1:6">
      <x:c r="A14" s="10" t="s">
        <x:v>49</x:v>
      </x:c>
      <x:c r="B14" s="10"/>
      <x:c r="C14" s="10"/>
      <x:c r="D14" s="10"/>
      <x:c r="E14" s="10"/>
      <x:c r="F14" s="10"/>
    </x:row>
    <x:row r="15" spans="1:6" hidden="1" outlineLevel="1">
      <x:c r="A15" s="11" t="s">
        <x:v>50</x:v>
      </x:c>
      <x:c r="B15" s="0">
        <x:v>5300</x:v>
      </x:c>
      <x:c r="C15" s="0" t="s">
        <x:v>50</x:v>
      </x:c>
      <x:c r="D15" s="12">
        <x:v>-1276313.62</x:v>
      </x:c>
      <x:c r="E15" s="12">
        <x:v>-1407870.06</x:v>
      </x:c>
      <x:c r="F15" s="12">
        <x:v>-1474998.74</x:v>
      </x:c>
    </x:row>
    <x:row r="16" spans="1:6" hidden="1" outlineLevel="1">
      <x:c r="A16" s="11" t="s">
        <x:v>51</x:v>
      </x:c>
      <x:c r="B16" s="0">
        <x:v>5400</x:v>
      </x:c>
      <x:c r="C16" s="0" t="s">
        <x:v>51</x:v>
      </x:c>
      <x:c r="D16" s="12">
        <x:v>-13492458.34</x:v>
      </x:c>
      <x:c r="E16" s="12">
        <x:v>-14883197.66</x:v>
      </x:c>
      <x:c r="F16" s="12">
        <x:v>-15592843.89</x:v>
      </x:c>
    </x:row>
    <x:row r="17" spans="1:6" hidden="1" outlineLevel="1">
      <x:c r="A17" s="11" t="s">
        <x:v>52</x:v>
      </x:c>
      <x:c r="B17" s="0">
        <x:v>5425</x:v>
      </x:c>
      <x:c r="C17" s="0" t="s">
        <x:v>52</x:v>
      </x:c>
      <x:c r="D17" s="12">
        <x:v>-3464279.85</x:v>
      </x:c>
      <x:c r="E17" s="12">
        <x:v>-3821361.57</x:v>
      </x:c>
      <x:c r="F17" s="12">
        <x:v>-4003568.03</x:v>
      </x:c>
    </x:row>
    <x:row r="18" spans="1:6" hidden="1" outlineLevel="1">
      <x:c r="A18" s="11" t="s">
        <x:v>53</x:v>
      </x:c>
      <x:c r="B18" s="0">
        <x:v>5730</x:v>
      </x:c>
      <x:c r="C18" s="0" t="s">
        <x:v>53</x:v>
      </x:c>
      <x:c r="D18" s="12">
        <x:v>121432.15</x:v>
      </x:c>
      <x:c r="E18" s="12">
        <x:v>133948.79</x:v>
      </x:c>
      <x:c r="F18" s="12">
        <x:v>140335.58</x:v>
      </x:c>
    </x:row>
    <x:row r="19" spans="1:6" hidden="1" outlineLevel="1">
      <x:c r="A19" s="11" t="s">
        <x:v>54</x:v>
      </x:c>
      <x:c r="B19" s="0">
        <x:v>5800</x:v>
      </x:c>
      <x:c r="C19" s="0" t="s">
        <x:v>54</x:v>
      </x:c>
      <x:c r="D19" s="12">
        <x:v>-288873.14</x:v>
      </x:c>
      <x:c r="E19" s="12">
        <x:v>-316292.99</x:v>
      </x:c>
      <x:c r="F19" s="12">
        <x:v>-344168.71</x:v>
      </x:c>
    </x:row>
    <x:row r="20" spans="1:6" hidden="1" outlineLevel="1">
      <x:c r="A20" s="11" t="s">
        <x:v>55</x:v>
      </x:c>
      <x:c r="B20" s="0">
        <x:v>5880</x:v>
      </x:c>
      <x:c r="C20" s="0" t="s">
        <x:v>55</x:v>
      </x:c>
      <x:c r="D20" s="12">
        <x:v>10394.75</x:v>
      </x:c>
      <x:c r="E20" s="12">
        <x:v>76516.49</x:v>
      </x:c>
      <x:c r="F20" s="12">
        <x:v>224365.86</x:v>
      </x:c>
    </x:row>
    <x:row r="21" spans="1:6" hidden="1" outlineLevel="1">
      <x:c r="A21" s="11" t="s">
        <x:v>56</x:v>
      </x:c>
      <x:c r="B21" s="0">
        <x:v>5900</x:v>
      </x:c>
      <x:c r="C21" s="0" t="s">
        <x:v>56</x:v>
      </x:c>
      <x:c r="D21" s="12">
        <x:v>-513672.26</x:v>
      </x:c>
      <x:c r="E21" s="12">
        <x:v>-592006.55</x:v>
      </x:c>
      <x:c r="F21" s="12">
        <x:v>-562314.98</x:v>
      </x:c>
    </x:row>
    <x:row r="22" spans="1:6" collapsed="1">
      <x:c r="A22" s="5" t="s">
        <x:v>672</x:v>
      </x:c>
      <x:c r="D22" s="13">
        <x:f>SUM(D15:D21)</x:f>
        <x:v>-18903770.310000006</x:v>
      </x:c>
      <x:c r="E22" s="13">
        <x:f>SUM(E15:E21)</x:f>
        <x:v>-20810263.55</x:v>
      </x:c>
      <x:c r="F22" s="13">
        <x:f>SUM(F15:F21)</x:f>
        <x:v>-21613192.910000004</x:v>
      </x:c>
    </x:row>
    <x:row r="23" spans="1:6">
      <x:c r="A23" s="10" t="s">
        <x:v>59</x:v>
      </x:c>
      <x:c r="B23" s="10"/>
      <x:c r="C23" s="10"/>
      <x:c r="D23" s="10"/>
      <x:c r="E23" s="10"/>
      <x:c r="F23" s="10"/>
    </x:row>
    <x:row r="24" spans="1:6" hidden="1" outlineLevel="1">
      <x:c r="A24" s="11" t="s">
        <x:v>60</x:v>
      </x:c>
      <x:c r="B24" s="0">
        <x:v>6010</x:v>
      </x:c>
      <x:c r="C24" s="0" t="s">
        <x:v>60</x:v>
      </x:c>
      <x:c r="D24" s="12">
        <x:v>-1366450</x:v>
      </x:c>
      <x:c r="E24" s="12">
        <x:v>-1523096.9</x:v>
      </x:c>
      <x:c r="F24" s="12">
        <x:v>-1619310.53</x:v>
      </x:c>
    </x:row>
    <x:row r="25" spans="1:6" hidden="1" outlineLevel="1">
      <x:c r="A25" s="11" t="s">
        <x:v>61</x:v>
      </x:c>
      <x:c r="B25" s="0">
        <x:v>6020</x:v>
      </x:c>
      <x:c r="C25" s="0" t="s">
        <x:v>61</x:v>
      </x:c>
      <x:c r="D25" s="12">
        <x:v>-1777400</x:v>
      </x:c>
      <x:c r="E25" s="12">
        <x:v>-1900646.55</x:v>
      </x:c>
      <x:c r="F25" s="12">
        <x:v>-2061062.32</x:v>
      </x:c>
    </x:row>
    <x:row r="26" spans="1:6" hidden="1" outlineLevel="1">
      <x:c r="A26" s="11" t="s">
        <x:v>62</x:v>
      </x:c>
      <x:c r="B26" s="0">
        <x:v>6027</x:v>
      </x:c>
      <x:c r="C26" s="0" t="s">
        <x:v>62</x:v>
      </x:c>
      <x:c r="D26" s="12">
        <x:v>-125832</x:v>
      </x:c>
      <x:c r="E26" s="12">
        <x:v>-129432</x:v>
      </x:c>
      <x:c r="F26" s="12">
        <x:v>-134376</x:v>
      </x:c>
    </x:row>
    <x:row r="27" spans="1:6" hidden="1" outlineLevel="1">
      <x:c r="A27" s="11" t="s">
        <x:v>63</x:v>
      </x:c>
      <x:c r="B27" s="0">
        <x:v>6030</x:v>
      </x:c>
      <x:c r="C27" s="0" t="s">
        <x:v>63</x:v>
      </x:c>
      <x:c r="D27" s="12">
        <x:v>-32400</x:v>
      </x:c>
      <x:c r="E27" s="12">
        <x:v>-37440</x:v>
      </x:c>
      <x:c r="F27" s="12">
        <x:v>-38736</x:v>
      </x:c>
    </x:row>
    <x:row r="28" spans="1:6" hidden="1" outlineLevel="1">
      <x:c r="A28" s="11" t="s">
        <x:v>64</x:v>
      </x:c>
      <x:c r="B28" s="0">
        <x:v>6040</x:v>
      </x:c>
      <x:c r="C28" s="0" t="s">
        <x:v>64</x:v>
      </x:c>
      <x:c r="D28" s="12">
        <x:v>-10044</x:v>
      </x:c>
      <x:c r="E28" s="12">
        <x:v>-11606.4</x:v>
      </x:c>
      <x:c r="F28" s="12">
        <x:v>-12008.16</x:v>
      </x:c>
    </x:row>
    <x:row r="29" spans="1:6" hidden="1" outlineLevel="1">
      <x:c r="A29" s="11" t="s">
        <x:v>65</x:v>
      </x:c>
      <x:c r="B29" s="0">
        <x:v>6080</x:v>
      </x:c>
      <x:c r="C29" s="0" t="s">
        <x:v>65</x:v>
      </x:c>
      <x:c r="D29" s="12">
        <x:v>-32760</x:v>
      </x:c>
      <x:c r="E29" s="12">
        <x:v>-34080</x:v>
      </x:c>
      <x:c r="F29" s="12">
        <x:v>-34920</x:v>
      </x:c>
    </x:row>
    <x:row r="30" spans="1:6" hidden="1" outlineLevel="1">
      <x:c r="A30" s="11" t="s">
        <x:v>66</x:v>
      </x:c>
      <x:c r="B30" s="0">
        <x:v>6110</x:v>
      </x:c>
      <x:c r="C30" s="0" t="s">
        <x:v>66</x:v>
      </x:c>
      <x:c r="D30" s="12">
        <x:v>-658791</x:v>
      </x:c>
      <x:c r="E30" s="12">
        <x:v>-717663.12</x:v>
      </x:c>
      <x:c r="F30" s="12">
        <x:v>-773644.79</x:v>
      </x:c>
    </x:row>
    <x:row r="31" spans="1:6" hidden="1" outlineLevel="1">
      <x:c r="A31" s="11" t="s">
        <x:v>67</x:v>
      </x:c>
      <x:c r="B31" s="0">
        <x:v>6120</x:v>
      </x:c>
      <x:c r="C31" s="0" t="s">
        <x:v>67</x:v>
      </x:c>
      <x:c r="D31" s="12">
        <x:v>-41623.5</x:v>
      </x:c>
      <x:c r="E31" s="12">
        <x:v>-41623.5</x:v>
      </x:c>
      <x:c r="F31" s="12">
        <x:v>-44329.03</x:v>
      </x:c>
    </x:row>
    <x:row r="32" spans="1:6" hidden="1" outlineLevel="1">
      <x:c r="A32" s="11" t="s">
        <x:v>673</x:v>
      </x:c>
      <x:c r="B32" s="0" t="s">
        <x:v>674</x:v>
      </x:c>
      <x:c r="C32" s="0" t="s">
        <x:v>675</x:v>
      </x:c>
      <x:c r="D32" s="12">
        <x:v>-94168</x:v>
      </x:c>
      <x:c r="E32" s="12">
        <x:v>-90568</x:v>
      </x:c>
      <x:c r="F32" s="12">
        <x:v>-85624</x:v>
      </x:c>
    </x:row>
    <x:row r="33" spans="1:6" collapsed="1">
      <x:c r="A33" s="5" t="s">
        <x:v>676</x:v>
      </x:c>
      <x:c r="D33" s="13">
        <x:f>SUM(D24:D32)</x:f>
        <x:v>-4139468.5</x:v>
      </x:c>
      <x:c r="E33" s="13">
        <x:f>SUM(E24:E32)</x:f>
        <x:v>-4486156.47</x:v>
      </x:c>
      <x:c r="F33" s="13">
        <x:f>SUM(F24:F32)</x:f>
        <x:v>-4804010.830000001</x:v>
      </x:c>
    </x:row>
    <x:row r="34" spans="1:6">
      <x:c r="A34" s="10" t="s">
        <x:v>677</x:v>
      </x:c>
      <x:c r="B34" s="10"/>
      <x:c r="C34" s="10"/>
      <x:c r="D34" s="10"/>
      <x:c r="E34" s="10"/>
      <x:c r="F34" s="10"/>
    </x:row>
    <x:row r="35" spans="1:6" hidden="1" outlineLevel="1">
      <x:c r="A35" s="11" t="s">
        <x:v>70</x:v>
      </x:c>
      <x:c r="B35" s="0">
        <x:v>4849</x:v>
      </x:c>
      <x:c r="C35" s="0" t="s">
        <x:v>70</x:v>
      </x:c>
      <x:c r="D35" s="12">
        <x:v>0</x:v>
      </x:c>
      <x:c r="E35" s="12">
        <x:v>254000</x:v>
      </x:c>
      <x:c r="F35" s="12">
        <x:v>0</x:v>
      </x:c>
    </x:row>
    <x:row r="36" spans="1:6" hidden="1" outlineLevel="1">
      <x:c r="A36" s="11" t="s">
        <x:v>71</x:v>
      </x:c>
      <x:c r="B36" s="0">
        <x:v>4923</x:v>
      </x:c>
      <x:c r="C36" s="0" t="s">
        <x:v>71</x:v>
      </x:c>
      <x:c r="D36" s="12">
        <x:v>0</x:v>
      </x:c>
      <x:c r="E36" s="12">
        <x:v>0</x:v>
      </x:c>
      <x:c r="F36" s="12">
        <x:v>96000</x:v>
      </x:c>
    </x:row>
    <x:row r="37" spans="1:6" hidden="1" outlineLevel="1">
      <x:c r="A37" s="11" t="s">
        <x:v>72</x:v>
      </x:c>
      <x:c r="B37" s="0">
        <x:v>4930</x:v>
      </x:c>
      <x:c r="C37" s="0" t="s">
        <x:v>72</x:v>
      </x:c>
      <x:c r="D37" s="12">
        <x:v>0</x:v>
      </x:c>
      <x:c r="E37" s="12">
        <x:v>3080</x:v>
      </x:c>
      <x:c r="F37" s="12">
        <x:v>0</x:v>
      </x:c>
    </x:row>
    <x:row r="38" spans="1:6" hidden="1" outlineLevel="1">
      <x:c r="A38" s="11" t="s">
        <x:v>73</x:v>
      </x:c>
      <x:c r="B38" s="0">
        <x:v>4940</x:v>
      </x:c>
      <x:c r="C38" s="0" t="s">
        <x:v>73</x:v>
      </x:c>
      <x:c r="D38" s="12">
        <x:v>4900.8</x:v>
      </x:c>
      <x:c r="E38" s="12">
        <x:v>4900.8</x:v>
      </x:c>
      <x:c r="F38" s="12">
        <x:v>4900.8</x:v>
      </x:c>
    </x:row>
    <x:row r="39" spans="1:6" hidden="1" outlineLevel="1">
      <x:c r="A39" s="11" t="s">
        <x:v>117</x:v>
      </x:c>
      <x:c r="B39" s="0">
        <x:v>6200</x:v>
      </x:c>
      <x:c r="C39" s="0" t="s">
        <x:v>117</x:v>
      </x:c>
      <x:c r="D39" s="12">
        <x:v>-18000</x:v>
      </x:c>
      <x:c r="E39" s="12">
        <x:v>-18000</x:v>
      </x:c>
      <x:c r="F39" s="12">
        <x:v>-106944.4</x:v>
      </x:c>
    </x:row>
    <x:row r="40" spans="1:6" hidden="1" outlineLevel="1">
      <x:c r="A40" s="11" t="s">
        <x:v>118</x:v>
      </x:c>
      <x:c r="B40" s="0">
        <x:v>6220</x:v>
      </x:c>
      <x:c r="C40" s="0" t="s">
        <x:v>118</x:v>
      </x:c>
      <x:c r="D40" s="12">
        <x:v>-118205.52</x:v>
      </x:c>
      <x:c r="E40" s="12">
        <x:v>-260488.86</x:v>
      </x:c>
      <x:c r="F40" s="12">
        <x:v>-419155.56</x:v>
      </x:c>
    </x:row>
    <x:row r="41" spans="1:6" hidden="1" outlineLevel="1">
      <x:c r="A41" s="11" t="s">
        <x:v>119</x:v>
      </x:c>
      <x:c r="B41" s="0">
        <x:v>6222</x:v>
      </x:c>
      <x:c r="C41" s="0" t="s">
        <x:v>119</x:v>
      </x:c>
      <x:c r="D41" s="12">
        <x:v>-96000</x:v>
      </x:c>
      <x:c r="E41" s="12">
        <x:v>-102200</x:v>
      </x:c>
      <x:c r="F41" s="12">
        <x:v>-65700</x:v>
      </x:c>
    </x:row>
    <x:row r="42" spans="1:6" hidden="1" outlineLevel="1">
      <x:c r="A42" s="11" t="s">
        <x:v>120</x:v>
      </x:c>
      <x:c r="B42" s="0">
        <x:v>6260</x:v>
      </x:c>
      <x:c r="C42" s="0" t="s">
        <x:v>120</x:v>
      </x:c>
      <x:c r="D42" s="12">
        <x:v>-7169.31</x:v>
      </x:c>
      <x:c r="E42" s="12">
        <x:v>-3632.92</x:v>
      </x:c>
      <x:c r="F42" s="12">
        <x:v>-12045.11</x:v>
      </x:c>
    </x:row>
    <x:row r="43" spans="1:6" hidden="1" outlineLevel="1">
      <x:c r="A43" s="11" t="s">
        <x:v>75</x:v>
      </x:c>
      <x:c r="B43" s="0">
        <x:v>6300</x:v>
      </x:c>
      <x:c r="C43" s="0" t="s">
        <x:v>75</x:v>
      </x:c>
      <x:c r="D43" s="12">
        <x:v>-3324.58</x:v>
      </x:c>
      <x:c r="E43" s="12">
        <x:v>-3602.01</x:v>
      </x:c>
      <x:c r="F43" s="12">
        <x:v>-2834.23</x:v>
      </x:c>
    </x:row>
    <x:row r="44" spans="1:6" hidden="1" outlineLevel="1">
      <x:c r="A44" s="11" t="s">
        <x:v>76</x:v>
      </x:c>
      <x:c r="B44" s="0">
        <x:v>6310</x:v>
      </x:c>
      <x:c r="C44" s="0" t="s">
        <x:v>76</x:v>
      </x:c>
      <x:c r="D44" s="12">
        <x:v>-684000</x:v>
      </x:c>
      <x:c r="E44" s="12">
        <x:v>-698022</x:v>
      </x:c>
      <x:c r="F44" s="12">
        <x:v>-712044</x:v>
      </x:c>
    </x:row>
    <x:row r="45" spans="1:6" hidden="1" outlineLevel="1">
      <x:c r="A45" s="11" t="s">
        <x:v>77</x:v>
      </x:c>
      <x:c r="B45" s="0">
        <x:v>6325</x:v>
      </x:c>
      <x:c r="C45" s="0" t="s">
        <x:v>77</x:v>
      </x:c>
      <x:c r="D45" s="12">
        <x:v>-165840</x:v>
      </x:c>
      <x:c r="E45" s="12">
        <x:v>-229035.3</x:v>
      </x:c>
      <x:c r="F45" s="12">
        <x:v>-162388.8</x:v>
      </x:c>
    </x:row>
    <x:row r="46" spans="1:6" hidden="1" outlineLevel="1">
      <x:c r="A46" s="11" t="s">
        <x:v>78</x:v>
      </x:c>
      <x:c r="B46" s="0">
        <x:v>6330</x:v>
      </x:c>
      <x:c r="C46" s="0" t="s">
        <x:v>78</x:v>
      </x:c>
      <x:c r="D46" s="12">
        <x:v>-58800</x:v>
      </x:c>
      <x:c r="E46" s="12">
        <x:v>-58800</x:v>
      </x:c>
      <x:c r="F46" s="12">
        <x:v>-58800</x:v>
      </x:c>
    </x:row>
    <x:row r="47" spans="1:6" hidden="1" outlineLevel="1">
      <x:c r="A47" s="11" t="s">
        <x:v>79</x:v>
      </x:c>
      <x:c r="B47" s="0">
        <x:v>6335</x:v>
      </x:c>
      <x:c r="C47" s="0" t="s">
        <x:v>79</x:v>
      </x:c>
      <x:c r="D47" s="12">
        <x:v>-128000</x:v>
      </x:c>
      <x:c r="E47" s="12">
        <x:v>0</x:v>
      </x:c>
      <x:c r="F47" s="12">
        <x:v>-24600</x:v>
      </x:c>
    </x:row>
    <x:row r="48" spans="1:6" hidden="1" outlineLevel="1">
      <x:c r="A48" s="11" t="s">
        <x:v>80</x:v>
      </x:c>
      <x:c r="B48" s="0">
        <x:v>6400</x:v>
      </x:c>
      <x:c r="C48" s="0" t="s">
        <x:v>80</x:v>
      </x:c>
      <x:c r="D48" s="12">
        <x:v>-118000</x:v>
      </x:c>
      <x:c r="E48" s="12">
        <x:v>-124000</x:v>
      </x:c>
      <x:c r="F48" s="12">
        <x:v>-131000</x:v>
      </x:c>
    </x:row>
    <x:row r="49" spans="1:6" hidden="1" outlineLevel="1">
      <x:c r="A49" s="11" t="s">
        <x:v>81</x:v>
      </x:c>
      <x:c r="B49" s="0">
        <x:v>6420</x:v>
      </x:c>
      <x:c r="C49" s="0" t="s">
        <x:v>81</x:v>
      </x:c>
      <x:c r="D49" s="12">
        <x:v>-6800</x:v>
      </x:c>
      <x:c r="E49" s="12">
        <x:v>-6800</x:v>
      </x:c>
      <x:c r="F49" s="12">
        <x:v>-6800</x:v>
      </x:c>
    </x:row>
    <x:row r="50" spans="1:6" hidden="1" outlineLevel="1">
      <x:c r="A50" s="11" t="s">
        <x:v>82</x:v>
      </x:c>
      <x:c r="B50" s="0">
        <x:v>6450</x:v>
      </x:c>
      <x:c r="C50" s="0" t="s">
        <x:v>82</x:v>
      </x:c>
      <x:c r="D50" s="12">
        <x:v>-31450.94</x:v>
      </x:c>
      <x:c r="E50" s="12">
        <x:v>-42709.91</x:v>
      </x:c>
      <x:c r="F50" s="12">
        <x:v>-20824.87</x:v>
      </x:c>
    </x:row>
    <x:row r="51" spans="1:6" hidden="1" outlineLevel="1">
      <x:c r="A51" s="11" t="s">
        <x:v>83</x:v>
      </x:c>
      <x:c r="B51" s="0">
        <x:v>6495</x:v>
      </x:c>
      <x:c r="C51" s="0" t="s">
        <x:v>83</x:v>
      </x:c>
      <x:c r="D51" s="12">
        <x:v>-213600</x:v>
      </x:c>
      <x:c r="E51" s="12">
        <x:v>-215200</x:v>
      </x:c>
      <x:c r="F51" s="12">
        <x:v>-223200</x:v>
      </x:c>
    </x:row>
    <x:row r="52" spans="1:6" hidden="1" outlineLevel="1">
      <x:c r="A52" s="11" t="s">
        <x:v>84</x:v>
      </x:c>
      <x:c r="B52" s="0">
        <x:v>6520</x:v>
      </x:c>
      <x:c r="C52" s="0" t="s">
        <x:v>84</x:v>
      </x:c>
      <x:c r="D52" s="12">
        <x:v>-26400</x:v>
      </x:c>
      <x:c r="E52" s="12">
        <x:v>-27800</x:v>
      </x:c>
      <x:c r="F52" s="12">
        <x:v>-29200</x:v>
      </x:c>
    </x:row>
    <x:row r="53" spans="1:6" hidden="1" outlineLevel="1">
      <x:c r="A53" s="11" t="s">
        <x:v>85</x:v>
      </x:c>
      <x:c r="B53" s="0">
        <x:v>6530</x:v>
      </x:c>
      <x:c r="C53" s="0" t="s">
        <x:v>85</x:v>
      </x:c>
      <x:c r="D53" s="12">
        <x:v>-177895.93</x:v>
      </x:c>
      <x:c r="E53" s="12">
        <x:v>-173585.87</x:v>
      </x:c>
      <x:c r="F53" s="12">
        <x:v>-171115.61</x:v>
      </x:c>
    </x:row>
    <x:row r="54" spans="1:6" hidden="1" outlineLevel="1">
      <x:c r="A54" s="11" t="s">
        <x:v>86</x:v>
      </x:c>
      <x:c r="B54" s="0">
        <x:v>6540</x:v>
      </x:c>
      <x:c r="C54" s="0" t="s">
        <x:v>86</x:v>
      </x:c>
      <x:c r="D54" s="12">
        <x:v>-5323.44</x:v>
      </x:c>
      <x:c r="E54" s="12">
        <x:v>-9186.02</x:v>
      </x:c>
      <x:c r="F54" s="12">
        <x:v>-24918.28</x:v>
      </x:c>
    </x:row>
    <x:row r="55" spans="1:6" hidden="1" outlineLevel="1">
      <x:c r="A55" s="11" t="s">
        <x:v>87</x:v>
      </x:c>
      <x:c r="B55" s="0">
        <x:v>6560</x:v>
      </x:c>
      <x:c r="C55" s="0" t="s">
        <x:v>87</x:v>
      </x:c>
      <x:c r="D55" s="12">
        <x:v>-119520</x:v>
      </x:c>
      <x:c r="E55" s="12">
        <x:v>-119520</x:v>
      </x:c>
      <x:c r="F55" s="12">
        <x:v>-119520</x:v>
      </x:c>
    </x:row>
    <x:row r="56" spans="1:6" hidden="1" outlineLevel="1">
      <x:c r="A56" s="11" t="s">
        <x:v>88</x:v>
      </x:c>
      <x:c r="B56" s="0">
        <x:v>6600</x:v>
      </x:c>
      <x:c r="C56" s="0" t="s">
        <x:v>88</x:v>
      </x:c>
      <x:c r="D56" s="12">
        <x:v>-274272.42</x:v>
      </x:c>
      <x:c r="E56" s="12">
        <x:v>-292100.6</x:v>
      </x:c>
      <x:c r="F56" s="12">
        <x:v>-278569.59</x:v>
      </x:c>
    </x:row>
    <x:row r="57" spans="1:6" hidden="1" outlineLevel="1">
      <x:c r="A57" s="11" t="s">
        <x:v>89</x:v>
      </x:c>
      <x:c r="B57" s="0">
        <x:v>6610</x:v>
      </x:c>
      <x:c r="C57" s="0" t="s">
        <x:v>89</x:v>
      </x:c>
      <x:c r="D57" s="12">
        <x:v>-9500</x:v>
      </x:c>
      <x:c r="E57" s="12">
        <x:v>-9500</x:v>
      </x:c>
      <x:c r="F57" s="12">
        <x:v>-9500</x:v>
      </x:c>
    </x:row>
    <x:row r="58" spans="1:6" hidden="1" outlineLevel="1">
      <x:c r="A58" s="11" t="s">
        <x:v>90</x:v>
      </x:c>
      <x:c r="B58" s="0">
        <x:v>6620</x:v>
      </x:c>
      <x:c r="C58" s="0" t="s">
        <x:v>90</x:v>
      </x:c>
      <x:c r="D58" s="12">
        <x:v>-2800</x:v>
      </x:c>
      <x:c r="E58" s="12">
        <x:v>-2800</x:v>
      </x:c>
      <x:c r="F58" s="12">
        <x:v>-2800</x:v>
      </x:c>
    </x:row>
    <x:row r="59" spans="1:6" hidden="1" outlineLevel="1">
      <x:c r="A59" s="11" t="s">
        <x:v>91</x:v>
      </x:c>
      <x:c r="B59" s="0">
        <x:v>6640</x:v>
      </x:c>
      <x:c r="C59" s="0" t="s">
        <x:v>91</x:v>
      </x:c>
      <x:c r="D59" s="12">
        <x:v>-10408.51</x:v>
      </x:c>
      <x:c r="E59" s="12">
        <x:v>-9951.78</x:v>
      </x:c>
      <x:c r="F59" s="12">
        <x:v>-10144.37</x:v>
      </x:c>
    </x:row>
    <x:row r="60" spans="1:6" hidden="1" outlineLevel="1">
      <x:c r="A60" s="11" t="s">
        <x:v>92</x:v>
      </x:c>
      <x:c r="B60" s="0">
        <x:v>6644</x:v>
      </x:c>
      <x:c r="C60" s="0" t="s">
        <x:v>92</x:v>
      </x:c>
      <x:c r="D60" s="12">
        <x:v>-4460.8</x:v>
      </x:c>
      <x:c r="E60" s="12">
        <x:v>-4265.04</x:v>
      </x:c>
      <x:c r="F60" s="12">
        <x:v>-4347.57</x:v>
      </x:c>
    </x:row>
    <x:row r="61" spans="1:6" hidden="1" outlineLevel="1">
      <x:c r="A61" s="11" t="s">
        <x:v>93</x:v>
      </x:c>
      <x:c r="B61" s="0">
        <x:v>6650</x:v>
      </x:c>
      <x:c r="C61" s="0" t="s">
        <x:v>93</x:v>
      </x:c>
      <x:c r="D61" s="12">
        <x:v>-82578.93</x:v>
      </x:c>
      <x:c r="E61" s="12">
        <x:v>-96669.6</x:v>
      </x:c>
      <x:c r="F61" s="12">
        <x:v>-90780.79</x:v>
      </x:c>
    </x:row>
    <x:row r="62" spans="1:6" hidden="1" outlineLevel="1">
      <x:c r="A62" s="11" t="s">
        <x:v>94</x:v>
      </x:c>
      <x:c r="B62" s="0">
        <x:v>6670</x:v>
      </x:c>
      <x:c r="C62" s="0" t="s">
        <x:v>94</x:v>
      </x:c>
      <x:c r="D62" s="12">
        <x:v>-13795.73</x:v>
      </x:c>
      <x:c r="E62" s="12">
        <x:v>-19427.37</x:v>
      </x:c>
      <x:c r="F62" s="12">
        <x:v>-19958.06</x:v>
      </x:c>
    </x:row>
    <x:row r="63" spans="1:6" hidden="1" outlineLevel="1">
      <x:c r="A63" s="11" t="s">
        <x:v>95</x:v>
      </x:c>
      <x:c r="B63" s="0">
        <x:v>6710</x:v>
      </x:c>
      <x:c r="C63" s="0" t="s">
        <x:v>95</x:v>
      </x:c>
      <x:c r="D63" s="12">
        <x:v>-299710.4</x:v>
      </x:c>
      <x:c r="E63" s="12">
        <x:v>-306600.15</x:v>
      </x:c>
      <x:c r="F63" s="12">
        <x:v>-335053.81</x:v>
      </x:c>
    </x:row>
    <x:row r="64" spans="1:6" hidden="1" outlineLevel="1">
      <x:c r="A64" s="11" t="s">
        <x:v>96</x:v>
      </x:c>
      <x:c r="B64" s="0">
        <x:v>6740</x:v>
      </x:c>
      <x:c r="C64" s="0" t="s">
        <x:v>96</x:v>
      </x:c>
      <x:c r="D64" s="12">
        <x:v>-606526.48</x:v>
      </x:c>
      <x:c r="E64" s="12">
        <x:v>-696651.66</x:v>
      </x:c>
      <x:c r="F64" s="12">
        <x:v>-679075.04</x:v>
      </x:c>
    </x:row>
    <x:row r="65" spans="1:6" hidden="1" outlineLevel="1">
      <x:c r="A65" s="11" t="s">
        <x:v>97</x:v>
      </x:c>
      <x:c r="B65" s="0">
        <x:v>6800</x:v>
      </x:c>
      <x:c r="C65" s="0" t="s">
        <x:v>97</x:v>
      </x:c>
      <x:c r="D65" s="12">
        <x:v>-7364.24</x:v>
      </x:c>
      <x:c r="E65" s="12">
        <x:v>-6839.4</x:v>
      </x:c>
      <x:c r="F65" s="12">
        <x:v>-7042.94</x:v>
      </x:c>
    </x:row>
    <x:row r="66" spans="1:6" hidden="1" outlineLevel="1">
      <x:c r="A66" s="11" t="s">
        <x:v>98</x:v>
      </x:c>
      <x:c r="B66" s="0">
        <x:v>6805</x:v>
      </x:c>
      <x:c r="C66" s="0" t="s">
        <x:v>98</x:v>
      </x:c>
      <x:c r="D66" s="12">
        <x:v>-38729.58</x:v>
      </x:c>
      <x:c r="E66" s="12">
        <x:v>-38769.03</x:v>
      </x:c>
      <x:c r="F66" s="12">
        <x:v>-38042.49</x:v>
      </x:c>
    </x:row>
    <x:row r="67" spans="1:6" hidden="1" outlineLevel="1">
      <x:c r="A67" s="11" t="s">
        <x:v>99</x:v>
      </x:c>
      <x:c r="B67" s="0">
        <x:v>6810</x:v>
      </x:c>
      <x:c r="C67" s="0" t="s">
        <x:v>99</x:v>
      </x:c>
      <x:c r="D67" s="12">
        <x:v>-10680</x:v>
      </x:c>
      <x:c r="E67" s="12">
        <x:v>-10680</x:v>
      </x:c>
      <x:c r="F67" s="12">
        <x:v>-10680</x:v>
      </x:c>
    </x:row>
    <x:row r="68" spans="1:6" hidden="1" outlineLevel="1">
      <x:c r="A68" s="11" t="s">
        <x:v>100</x:v>
      </x:c>
      <x:c r="B68" s="0">
        <x:v>6815</x:v>
      </x:c>
      <x:c r="C68" s="0" t="s">
        <x:v>100</x:v>
      </x:c>
      <x:c r="D68" s="12">
        <x:v>-10712.71</x:v>
      </x:c>
      <x:c r="E68" s="12">
        <x:v>-10053.92</x:v>
      </x:c>
      <x:c r="F68" s="12">
        <x:v>-10426.26</x:v>
      </x:c>
    </x:row>
    <x:row r="69" spans="1:6" hidden="1" outlineLevel="1">
      <x:c r="A69" s="11" t="s">
        <x:v>101</x:v>
      </x:c>
      <x:c r="B69" s="0">
        <x:v>6820</x:v>
      </x:c>
      <x:c r="C69" s="0" t="s">
        <x:v>101</x:v>
      </x:c>
      <x:c r="D69" s="12">
        <x:v>-2880</x:v>
      </x:c>
      <x:c r="E69" s="12">
        <x:v>-2880</x:v>
      </x:c>
      <x:c r="F69" s="12">
        <x:v>-2880</x:v>
      </x:c>
    </x:row>
    <x:row r="70" spans="1:6" hidden="1" outlineLevel="1">
      <x:c r="A70" s="11" t="s">
        <x:v>102</x:v>
      </x:c>
      <x:c r="B70" s="0">
        <x:v>6821</x:v>
      </x:c>
      <x:c r="C70" s="0" t="s">
        <x:v>102</x:v>
      </x:c>
      <x:c r="D70" s="12">
        <x:v>-17324.91</x:v>
      </x:c>
      <x:c r="E70" s="12">
        <x:v>0</x:v>
      </x:c>
      <x:c r="F70" s="12">
        <x:v>-16731.8</x:v>
      </x:c>
    </x:row>
    <x:row r="71" spans="1:6" hidden="1" outlineLevel="1">
      <x:c r="A71" s="11" t="s">
        <x:v>103</x:v>
      </x:c>
      <x:c r="B71" s="0">
        <x:v>6825</x:v>
      </x:c>
      <x:c r="C71" s="0" t="s">
        <x:v>103</x:v>
      </x:c>
      <x:c r="D71" s="12">
        <x:v>-3461.89</x:v>
      </x:c>
      <x:c r="E71" s="12">
        <x:v>-189211.47</x:v>
      </x:c>
      <x:c r="F71" s="12">
        <x:v>-2974.84</x:v>
      </x:c>
    </x:row>
    <x:row r="72" spans="1:6" hidden="1" outlineLevel="1">
      <x:c r="A72" s="11" t="s">
        <x:v>104</x:v>
      </x:c>
      <x:c r="B72" s="0">
        <x:v>6827</x:v>
      </x:c>
      <x:c r="C72" s="0" t="s">
        <x:v>104</x:v>
      </x:c>
      <x:c r="D72" s="12">
        <x:v>-46520</x:v>
      </x:c>
      <x:c r="E72" s="12">
        <x:v>-46500</x:v>
      </x:c>
      <x:c r="F72" s="12">
        <x:v>-52290</x:v>
      </x:c>
    </x:row>
    <x:row r="73" spans="1:6" hidden="1" outlineLevel="1">
      <x:c r="A73" s="11" t="s">
        <x:v>105</x:v>
      </x:c>
      <x:c r="B73" s="0">
        <x:v>6830</x:v>
      </x:c>
      <x:c r="C73" s="0" t="s">
        <x:v>105</x:v>
      </x:c>
      <x:c r="D73" s="12">
        <x:v>-74400</x:v>
      </x:c>
      <x:c r="E73" s="12">
        <x:v>-79200</x:v>
      </x:c>
      <x:c r="F73" s="12">
        <x:v>-79200</x:v>
      </x:c>
    </x:row>
    <x:row r="74" spans="1:6" hidden="1" outlineLevel="1">
      <x:c r="A74" s="11" t="s">
        <x:v>106</x:v>
      </x:c>
      <x:c r="B74" s="0">
        <x:v>6840</x:v>
      </x:c>
      <x:c r="C74" s="0" t="s">
        <x:v>106</x:v>
      </x:c>
      <x:c r="D74" s="12">
        <x:v>-34680</x:v>
      </x:c>
      <x:c r="E74" s="12">
        <x:v>-34680</x:v>
      </x:c>
      <x:c r="F74" s="12">
        <x:v>-34680</x:v>
      </x:c>
    </x:row>
    <x:row r="75" spans="1:6" hidden="1" outlineLevel="1">
      <x:c r="A75" s="11" t="s">
        <x:v>107</x:v>
      </x:c>
      <x:c r="B75" s="0">
        <x:v>6845</x:v>
      </x:c>
      <x:c r="C75" s="0" t="s">
        <x:v>107</x:v>
      </x:c>
      <x:c r="D75" s="12">
        <x:v>-1583.38</x:v>
      </x:c>
      <x:c r="E75" s="12">
        <x:v>-3223.14</x:v>
      </x:c>
      <x:c r="F75" s="12">
        <x:v>-3407.4</x:v>
      </x:c>
    </x:row>
    <x:row r="76" spans="1:6" hidden="1" outlineLevel="1">
      <x:c r="A76" s="11" t="s">
        <x:v>108</x:v>
      </x:c>
      <x:c r="B76" s="0">
        <x:v>6855</x:v>
      </x:c>
      <x:c r="C76" s="0" t="s">
        <x:v>108</x:v>
      </x:c>
      <x:c r="D76" s="12">
        <x:v>-8546.94</x:v>
      </x:c>
      <x:c r="E76" s="12">
        <x:v>-9237.39</x:v>
      </x:c>
      <x:c r="F76" s="12">
        <x:v>-8947.56</x:v>
      </x:c>
    </x:row>
    <x:row r="77" spans="1:6" hidden="1" outlineLevel="1">
      <x:c r="A77" s="11" t="s">
        <x:v>109</x:v>
      </x:c>
      <x:c r="B77" s="0">
        <x:v>6859</x:v>
      </x:c>
      <x:c r="C77" s="0" t="s">
        <x:v>109</x:v>
      </x:c>
      <x:c r="D77" s="12">
        <x:v>-15342.93</x:v>
      </x:c>
      <x:c r="E77" s="12">
        <x:v>-15880.92</x:v>
      </x:c>
      <x:c r="F77" s="12">
        <x:v>-15794.78</x:v>
      </x:c>
    </x:row>
    <x:row r="78" spans="1:6" hidden="1" outlineLevel="1">
      <x:c r="A78" s="11" t="s">
        <x:v>110</x:v>
      </x:c>
      <x:c r="B78" s="0">
        <x:v>6895</x:v>
      </x:c>
      <x:c r="C78" s="0" t="s">
        <x:v>110</x:v>
      </x:c>
      <x:c r="D78" s="12">
        <x:v>0</x:v>
      </x:c>
      <x:c r="E78" s="12">
        <x:v>-158400</x:v>
      </x:c>
      <x:c r="F78" s="12">
        <x:v>0</x:v>
      </x:c>
    </x:row>
    <x:row r="79" spans="1:6" hidden="1" outlineLevel="1">
      <x:c r="A79" s="11" t="s">
        <x:v>111</x:v>
      </x:c>
      <x:c r="B79" s="0">
        <x:v>6923</x:v>
      </x:c>
      <x:c r="C79" s="0" t="s">
        <x:v>111</x:v>
      </x:c>
      <x:c r="D79" s="12">
        <x:v>0</x:v>
      </x:c>
      <x:c r="E79" s="12">
        <x:v>-96000</x:v>
      </x:c>
      <x:c r="F79" s="12">
        <x:v>0</x:v>
      </x:c>
    </x:row>
    <x:row r="80" spans="1:6" hidden="1" outlineLevel="1">
      <x:c r="A80" s="11" t="s">
        <x:v>112</x:v>
      </x:c>
      <x:c r="B80" s="0">
        <x:v>6930</x:v>
      </x:c>
      <x:c r="C80" s="0" t="s">
        <x:v>112</x:v>
      </x:c>
      <x:c r="D80" s="12">
        <x:v>0</x:v>
      </x:c>
      <x:c r="E80" s="12">
        <x:v>0</x:v>
      </x:c>
      <x:c r="F80" s="12">
        <x:v>-136000</x:v>
      </x:c>
    </x:row>
    <x:row r="81" spans="1:6" hidden="1" outlineLevel="1">
      <x:c r="A81" s="11" t="s">
        <x:v>113</x:v>
      </x:c>
      <x:c r="B81" s="0">
        <x:v>7685</x:v>
      </x:c>
      <x:c r="C81" s="0" t="s">
        <x:v>113</x:v>
      </x:c>
      <x:c r="D81" s="12">
        <x:v>-5400</x:v>
      </x:c>
      <x:c r="E81" s="12">
        <x:v>-5400</x:v>
      </x:c>
      <x:c r="F81" s="12">
        <x:v>-5400</x:v>
      </x:c>
    </x:row>
    <x:row r="82" spans="1:6" hidden="1" outlineLevel="1">
      <x:c r="A82" s="11" t="s">
        <x:v>678</x:v>
      </x:c>
      <x:c r="B82" s="0" t="s">
        <x:v>679</x:v>
      </x:c>
      <x:c r="C82" s="0" t="s">
        <x:v>680</x:v>
      </x:c>
      <x:c r="D82" s="12">
        <x:v>0</x:v>
      </x:c>
      <x:c r="E82" s="12">
        <x:v>-95600</x:v>
      </x:c>
      <x:c r="F82" s="12">
        <x:v>0</x:v>
      </x:c>
    </x:row>
    <x:row r="83" spans="1:6" hidden="1" outlineLevel="1">
      <x:c r="A83" s="11" t="s">
        <x:v>681</x:v>
      </x:c>
      <x:c r="B83" s="0" t="s">
        <x:v>682</x:v>
      </x:c>
      <x:c r="C83" s="0" t="s">
        <x:v>683</x:v>
      </x:c>
      <x:c r="D83" s="12">
        <x:v>0</x:v>
      </x:c>
      <x:c r="E83" s="12">
        <x:v>186000</x:v>
      </x:c>
      <x:c r="F83" s="12">
        <x:v>0</x:v>
      </x:c>
    </x:row>
    <x:row r="84" spans="1:6" hidden="1" outlineLevel="1">
      <x:c r="A84" s="11" t="s">
        <x:v>684</x:v>
      </x:c>
      <x:c r="B84" s="0" t="s">
        <x:v>685</x:v>
      </x:c>
      <x:c r="C84" s="0" t="s">
        <x:v>686</x:v>
      </x:c>
      <x:c r="D84" s="12">
        <x:v>128000</x:v>
      </x:c>
      <x:c r="E84" s="12">
        <x:v>0</x:v>
      </x:c>
      <x:c r="F84" s="12">
        <x:v>0</x:v>
      </x:c>
    </x:row>
    <x:row r="85" spans="1:6" hidden="1" outlineLevel="1">
      <x:c r="A85" s="11" t="s">
        <x:v>687</x:v>
      </x:c>
      <x:c r="B85" s="0" t="s">
        <x:v>688</x:v>
      </x:c>
      <x:c r="C85" s="0" t="s">
        <x:v>689</x:v>
      </x:c>
      <x:c r="D85" s="12">
        <x:v>-28044</x:v>
      </x:c>
      <x:c r="E85" s="12">
        <x:v>-14022</x:v>
      </x:c>
      <x:c r="F85" s="12">
        <x:v>0</x:v>
      </x:c>
    </x:row>
    <x:row r="86" spans="1:6" collapsed="1">
      <x:c r="A86" s="5" t="s">
        <x:v>690</x:v>
      </x:c>
      <x:c r="D86" s="13">
        <x:f>SUM(D35:D85)</x:f>
        <x:v>-3455152.77</x:v>
      </x:c>
      <x:c r="E86" s="13">
        <x:f>SUM(E35:E85)</x:f>
        <x:v>-3899145.56</x:v>
      </x:c>
      <x:c r="F86" s="13">
        <x:f>SUM(F35:F85)</x:f>
        <x:v>-4044917.36</x:v>
      </x:c>
    </x:row>
    <x:row r="87" spans="1:6">
      <x:c r="A87" s="10" t="s">
        <x:v>691</x:v>
      </x:c>
      <x:c r="B87" s="10"/>
      <x:c r="C87" s="10"/>
      <x:c r="D87" s="10"/>
      <x:c r="E87" s="10"/>
      <x:c r="F87" s="10"/>
    </x:row>
    <x:row r="88" spans="1:6" hidden="1" outlineLevel="1">
      <x:c r="A88" s="11" t="s">
        <x:v>124</x:v>
      </x:c>
      <x:c r="B88" s="0">
        <x:v>7100</x:v>
      </x:c>
      <x:c r="C88" s="0" t="s">
        <x:v>124</x:v>
      </x:c>
      <x:c r="D88" s="12">
        <x:v>0</x:v>
      </x:c>
      <x:c r="E88" s="12">
        <x:v>29627.46</x:v>
      </x:c>
      <x:c r="F88" s="12">
        <x:v>15909.36</x:v>
      </x:c>
    </x:row>
    <x:row r="89" spans="1:6" hidden="1" outlineLevel="1">
      <x:c r="A89" s="11" t="s">
        <x:v>125</x:v>
      </x:c>
      <x:c r="B89" s="0">
        <x:v>7310</x:v>
      </x:c>
      <x:c r="C89" s="0" t="s">
        <x:v>125</x:v>
      </x:c>
      <x:c r="D89" s="12">
        <x:v>-23888.71</x:v>
      </x:c>
      <x:c r="E89" s="12">
        <x:v>-41894.6</x:v>
      </x:c>
      <x:c r="F89" s="12">
        <x:v>-30040.23</x:v>
      </x:c>
    </x:row>
    <x:row r="90" spans="1:6" hidden="1" outlineLevel="1">
      <x:c r="A90" s="11" t="s">
        <x:v>126</x:v>
      </x:c>
      <x:c r="B90" s="0">
        <x:v>7320</x:v>
      </x:c>
      <x:c r="C90" s="0" t="s">
        <x:v>126</x:v>
      </x:c>
      <x:c r="D90" s="12">
        <x:v>-41015.63</x:v>
      </x:c>
      <x:c r="E90" s="12">
        <x:v>-96848.08</x:v>
      </x:c>
      <x:c r="F90" s="12">
        <x:v>-145027.11</x:v>
      </x:c>
    </x:row>
    <x:row r="91" spans="1:6" hidden="1" outlineLevel="1">
      <x:c r="A91" s="11" t="s">
        <x:v>130</x:v>
      </x:c>
      <x:c r="B91" s="0">
        <x:v>7600</x:v>
      </x:c>
      <x:c r="C91" s="0" t="s">
        <x:v>130</x:v>
      </x:c>
      <x:c r="D91" s="12">
        <x:v>-311626.1</x:v>
      </x:c>
      <x:c r="E91" s="12">
        <x:v>-360224.16</x:v>
      </x:c>
      <x:c r="F91" s="12">
        <x:v>-241898.98</x:v>
      </x:c>
    </x:row>
    <x:row r="92" spans="1:6" hidden="1" outlineLevel="1">
      <x:c r="A92" s="11" t="s">
        <x:v>131</x:v>
      </x:c>
      <x:c r="B92" s="0">
        <x:v>7608</x:v>
      </x:c>
      <x:c r="C92" s="0" t="s">
        <x:v>131</x:v>
      </x:c>
      <x:c r="D92" s="12">
        <x:v>-17139.44</x:v>
      </x:c>
      <x:c r="E92" s="12">
        <x:v>-19812.33</x:v>
      </x:c>
      <x:c r="F92" s="12">
        <x:v>-13304.44</x:v>
      </x:c>
    </x:row>
    <x:row r="93" spans="1:6" hidden="1" outlineLevel="1">
      <x:c r="A93" s="11" t="s">
        <x:v>132</x:v>
      </x:c>
      <x:c r="B93" s="0">
        <x:v>7610</x:v>
      </x:c>
      <x:c r="C93" s="0" t="s">
        <x:v>132</x:v>
      </x:c>
      <x:c r="D93" s="12">
        <x:v>-298122.3</x:v>
      </x:c>
      <x:c r="E93" s="12">
        <x:v>-344614.44</x:v>
      </x:c>
      <x:c r="F93" s="12">
        <x:v>-231416.69</x:v>
      </x:c>
    </x:row>
    <x:row r="94" spans="1:6" hidden="1" outlineLevel="1">
      <x:c r="A94" s="11" t="s">
        <x:v>133</x:v>
      </x:c>
      <x:c r="B94" s="0">
        <x:v>7630</x:v>
      </x:c>
      <x:c r="C94" s="0" t="s">
        <x:v>133</x:v>
      </x:c>
      <x:c r="D94" s="12">
        <x:v>0</x:v>
      </x:c>
      <x:c r="E94" s="12">
        <x:v>-7814.24</x:v>
      </x:c>
      <x:c r="F94" s="12">
        <x:v>-4196.11</x:v>
      </x:c>
    </x:row>
    <x:row r="95" spans="1:6" collapsed="1">
      <x:c r="A95" s="5" t="s">
        <x:v>692</x:v>
      </x:c>
      <x:c r="D95" s="13">
        <x:f>SUM(D88:D94)</x:f>
        <x:v>-691792.1799999999</x:v>
      </x:c>
      <x:c r="E95" s="13">
        <x:f>SUM(E88:E94)</x:f>
        <x:v>-841580.39</x:v>
      </x:c>
      <x:c r="F95" s="13">
        <x:f>SUM(F88:F94)</x:f>
        <x:v>-649974.2</x:v>
      </x:c>
    </x:row>
    <x:row r="97" spans="1:6">
      <x:c r="A97" s="5" t="s">
        <x:v>693</x:v>
      </x:c>
      <x:c r="D97" s="13">
        <x:f>D13+D22</x:f>
        <x:v>9735560.139999997</x:v>
      </x:c>
      <x:c r="E97" s="13">
        <x:f>E13+E22</x:f>
        <x:v>10874656.580000002</x:v>
      </x:c>
      <x:c r="F97" s="13">
        <x:f>F13+F22</x:f>
        <x:v>10527974.439999994</x:v>
      </x:c>
    </x:row>
    <x:row r="98" spans="1:6">
      <x:c r="A98" s="5" t="s">
        <x:v>694</x:v>
      </x:c>
      <x:c r="D98" s="13">
        <x:f>D99-D39-D40-D41-D42</x:f>
        <x:v>2380313.699999997</x:v>
      </x:c>
      <x:c r="E98" s="13">
        <x:f>E99-E39-E40-E41-E42</x:f>
        <x:v>2873676.330000002</x:v>
      </x:c>
      <x:c r="F98" s="13">
        <x:f>F99-F39-F40-F41-F42</x:f>
        <x:v>2282891.319999993</x:v>
      </x:c>
    </x:row>
    <x:row r="99" spans="1:6">
      <x:c r="A99" s="5" t="s">
        <x:v>695</x:v>
      </x:c>
      <x:c r="D99" s="13">
        <x:f>D97+D33+D86</x:f>
        <x:v>2140938.869999997</x:v>
      </x:c>
      <x:c r="E99" s="13">
        <x:f>E97+E33+E86</x:f>
        <x:v>2489354.550000002</x:v>
      </x:c>
      <x:c r="F99" s="13">
        <x:f>F97+F33+F86</x:f>
        <x:v>1679046.249999993</x:v>
      </x:c>
    </x:row>
    <x:row r="100" spans="1:6">
      <x:c r="A100" s="5" t="s">
        <x:v>696</x:v>
      </x:c>
      <x:c r="D100" s="14">
        <x:f>D99+D95</x:f>
        <x:v>1449146.689999997</x:v>
      </x:c>
      <x:c r="E100" s="14">
        <x:f>E99+E95</x:f>
        <x:v>1647774.160000002</x:v>
      </x:c>
      <x:c r="F100" s="14">
        <x:f>F99+F95</x:f>
        <x:v>1029072.0499999931</x:v>
      </x:c>
    </x:row>
  </x:sheetData>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F101"/>
  <x:sheetViews>
    <x:sheetView showGridLines="0" workbookViewId="0">
      <x:pane xSplit="2" ySplit="4" topLeftCell="C5" activePane="bottomRight" state="frozenSplit"/>
    </x:sheetView>
  </x:sheetViews>
  <x:sheetFormatPr defaultRowHeight="15" outlineLevelCol="2"/>
  <x:cols>
    <x:col min="1" max="1" width="67.139196" style="0" customWidth="1"/>
    <x:col min="2" max="2" width="6.282054" style="0" customWidth="1"/>
    <x:col min="3" max="6" width="14.710625" style="0" customWidth="1"/>
  </x:cols>
  <x:sheetData>
    <x:row r="1" spans="1:6">
      <x:c r="A1" s="6" t="s">
        <x:v>136</x:v>
      </x:c>
    </x:row>
    <x:row r="2" spans="1:6">
      <x:c r="A2" s="7" t="s">
        <x:v>137</x:v>
      </x:c>
    </x:row>
    <x:row r="4" spans="1:6" s="5" customFormat="1">
      <x:c r="A4" s="8" t="s">
        <x:v>2</x:v>
      </x:c>
      <x:c r="B4" s="8" t="s">
        <x:v>3</x:v>
      </x:c>
      <x:c r="C4" s="15">
        <x:v>2022</x:v>
      </x:c>
      <x:c r="D4" s="15">
        <x:v>2023</x:v>
      </x:c>
      <x:c r="E4" s="15">
        <x:v>2024</x:v>
      </x:c>
      <x:c r="F4" s="9" t="s">
        <x:v>138</x:v>
      </x:c>
    </x:row>
    <x:row r="5" spans="1:6" hidden="1" outlineLevel="2">
      <x:c r="A5" s="10" t="s">
        <x:v>40</x:v>
      </x:c>
      <x:c r="B5" s="10"/>
      <x:c r="C5" s="10"/>
      <x:c r="D5" s="10"/>
      <x:c r="E5" s="10"/>
      <x:c r="F5" s="10"/>
    </x:row>
    <x:row r="6" spans="1:6" hidden="1" outlineLevel="2">
      <x:c r="A6" s="11" t="s">
        <x:v>41</x:v>
      </x:c>
      <x:c r="B6" s="0">
        <x:v>4120</x:v>
      </x:c>
      <x:c r="C6" s="12">
        <x:f>VLOOKUP($B6,'Saldenliste'!$A$5:$G$122,MATCH(C$4,'Saldenliste'!$A$4:$G$4,0),FALSE)</x:f>
        <x:v>1004576.46</x:v>
      </x:c>
      <x:c r="D6" s="12">
        <x:f>VLOOKUP($B6,'Saldenliste'!$A$5:$G$122,MATCH(D$4,'Saldenliste'!$A$4:$G$4,0),FALSE)</x:f>
        <x:v>1075777.61</x:v>
      </x:c>
      <x:c r="E6" s="12">
        <x:f>VLOOKUP($B6,'Saldenliste'!$A$5:$G$122,MATCH(E$4,'Saldenliste'!$A$4:$G$4,0),FALSE)</x:f>
        <x:v>1045931.24</x:v>
      </x:c>
      <x:c r="F6" s="12">
        <x:f>SUM('GuV monatlich'!AA6:AL6)</x:f>
        <x:v>1045931.24</x:v>
      </x:c>
    </x:row>
    <x:row r="7" spans="1:6" hidden="1" outlineLevel="2">
      <x:c r="A7" s="11" t="s">
        <x:v>42</x:v>
      </x:c>
      <x:c r="B7" s="0">
        <x:v>4125</x:v>
      </x:c>
      <x:c r="C7" s="12">
        <x:f>VLOOKUP($B7,'Saldenliste'!$A$5:$G$122,MATCH(C$4,'Saldenliste'!$A$4:$G$4,0),FALSE)</x:f>
        <x:v>3213651.079999999</x:v>
      </x:c>
      <x:c r="D7" s="12">
        <x:f>VLOOKUP($B7,'Saldenliste'!$A$5:$G$122,MATCH(D$4,'Saldenliste'!$A$4:$G$4,0),FALSE)</x:f>
        <x:v>3770676.97</x:v>
      </x:c>
      <x:c r="E7" s="12">
        <x:f>VLOOKUP($B7,'Saldenliste'!$A$5:$G$122,MATCH(E$4,'Saldenliste'!$A$4:$G$4,0),FALSE)</x:f>
        <x:v>3571110.87</x:v>
      </x:c>
      <x:c r="F7" s="12">
        <x:f>SUM('GuV monatlich'!AA7:AL7)</x:f>
        <x:v>3571110.87</x:v>
      </x:c>
    </x:row>
    <x:row r="8" spans="1:6" hidden="1" outlineLevel="2">
      <x:c r="A8" s="11" t="s">
        <x:v>43</x:v>
      </x:c>
      <x:c r="B8" s="0">
        <x:v>4300</x:v>
      </x:c>
      <x:c r="C8" s="12">
        <x:f>VLOOKUP($B8,'Saldenliste'!$A$5:$G$122,MATCH(C$4,'Saldenliste'!$A$4:$G$4,0),FALSE)</x:f>
        <x:v>910765.76</x:v>
      </x:c>
      <x:c r="D8" s="12">
        <x:f>VLOOKUP($B8,'Saldenliste'!$A$5:$G$122,MATCH(D$4,'Saldenliste'!$A$4:$G$4,0),FALSE)</x:f>
        <x:v>960533.1099999999</x:v>
      </x:c>
      <x:c r="E8" s="12">
        <x:f>VLOOKUP($B8,'Saldenliste'!$A$5:$G$122,MATCH(E$4,'Saldenliste'!$A$4:$G$4,0),FALSE)</x:f>
        <x:v>1008014.4100000003</x:v>
      </x:c>
      <x:c r="F8" s="12">
        <x:f>SUM('GuV monatlich'!AA8:AL8)</x:f>
        <x:v>1008014.4100000003</x:v>
      </x:c>
    </x:row>
    <x:row r="9" spans="1:6" hidden="1" outlineLevel="2">
      <x:c r="A9" s="11" t="s">
        <x:v>44</x:v>
      </x:c>
      <x:c r="B9" s="0">
        <x:v>4400</x:v>
      </x:c>
      <x:c r="C9" s="12">
        <x:f>VLOOKUP($B9,'Saldenliste'!$A$5:$G$122,MATCH(C$4,'Saldenliste'!$A$4:$G$4,0),FALSE)</x:f>
        <x:v>20648596.939999998</x:v>
      </x:c>
      <x:c r="D9" s="12">
        <x:f>VLOOKUP($B9,'Saldenliste'!$A$5:$G$122,MATCH(D$4,'Saldenliste'!$A$4:$G$4,0),FALSE)</x:f>
        <x:v>22649690.099999998</x:v>
      </x:c>
      <x:c r="E9" s="12">
        <x:f>VLOOKUP($B9,'Saldenliste'!$A$5:$G$122,MATCH(E$4,'Saldenliste'!$A$4:$G$4,0),FALSE)</x:f>
        <x:v>23151823.72</x:v>
      </x:c>
      <x:c r="F9" s="12">
        <x:f>SUM('GuV monatlich'!AA9:AL9)</x:f>
        <x:v>23151823.72</x:v>
      </x:c>
    </x:row>
    <x:row r="10" spans="1:6" hidden="1" outlineLevel="2">
      <x:c r="A10" s="11" t="s">
        <x:v>45</x:v>
      </x:c>
      <x:c r="B10" s="0">
        <x:v>4410</x:v>
      </x:c>
      <x:c r="C10" s="12">
        <x:f>VLOOKUP($B10,'Saldenliste'!$A$5:$G$122,MATCH(C$4,'Saldenliste'!$A$4:$G$4,0),FALSE)</x:f>
        <x:v>2217863.46</x:v>
      </x:c>
      <x:c r="D10" s="12">
        <x:f>VLOOKUP($B10,'Saldenliste'!$A$5:$G$122,MATCH(D$4,'Saldenliste'!$A$4:$G$4,0),FALSE)</x:f>
        <x:v>2462941.0100000002</x:v>
      </x:c>
      <x:c r="E10" s="12">
        <x:f>VLOOKUP($B10,'Saldenliste'!$A$5:$G$122,MATCH(E$4,'Saldenliste'!$A$4:$G$4,0),FALSE)</x:f>
        <x:v>2486752.03</x:v>
      </x:c>
      <x:c r="F10" s="12">
        <x:f>SUM('GuV monatlich'!AA10:AL10)</x:f>
        <x:v>2486752.03</x:v>
      </x:c>
    </x:row>
    <x:row r="11" spans="1:6" hidden="1" outlineLevel="2">
      <x:c r="A11" s="11" t="s">
        <x:v>46</x:v>
      </x:c>
      <x:c r="B11" s="0">
        <x:v>4420</x:v>
      </x:c>
      <x:c r="C11" s="12">
        <x:f>VLOOKUP($B11,'Saldenliste'!$A$5:$G$122,MATCH(C$4,'Saldenliste'!$A$4:$G$4,0),FALSE)</x:f>
        <x:v>724800</x:v>
      </x:c>
      <x:c r="D11" s="12">
        <x:f>VLOOKUP($B11,'Saldenliste'!$A$5:$G$122,MATCH(D$4,'Saldenliste'!$A$4:$G$4,0),FALSE)</x:f>
        <x:v>853820</x:v>
      </x:c>
      <x:c r="E11" s="12">
        <x:f>VLOOKUP($B11,'Saldenliste'!$A$5:$G$122,MATCH(E$4,'Saldenliste'!$A$4:$G$4,0),FALSE)</x:f>
        <x:v>968397</x:v>
      </x:c>
      <x:c r="F11" s="12">
        <x:f>SUM('GuV monatlich'!AA11:AL11)</x:f>
        <x:v>968397</x:v>
      </x:c>
    </x:row>
    <x:row r="12" spans="1:6" hidden="1" outlineLevel="2">
      <x:c r="A12" s="11" t="s">
        <x:v>47</x:v>
      </x:c>
      <x:c r="B12" s="0">
        <x:v>4730</x:v>
      </x:c>
      <x:c r="C12" s="12">
        <x:f>VLOOKUP($B12,'Saldenliste'!$A$5:$G$122,MATCH(C$4,'Saldenliste'!$A$4:$G$4,0),FALSE)</x:f>
        <x:v>-80923.25</x:v>
      </x:c>
      <x:c r="D12" s="12">
        <x:f>VLOOKUP($B12,'Saldenliste'!$A$5:$G$122,MATCH(D$4,'Saldenliste'!$A$4:$G$4,0),FALSE)</x:f>
        <x:v>-88518.66999999998</x:v>
      </x:c>
      <x:c r="E12" s="12">
        <x:f>VLOOKUP($B12,'Saldenliste'!$A$5:$G$122,MATCH(E$4,'Saldenliste'!$A$4:$G$4,0),FALSE)</x:f>
        <x:v>-90861.92</x:v>
      </x:c>
      <x:c r="F12" s="12">
        <x:f>SUM('GuV monatlich'!AA12:AL12)</x:f>
        <x:v>-90861.92</x:v>
      </x:c>
    </x:row>
    <x:row r="13" spans="1:6" collapsed="1" outlineLevel="1">
      <x:c r="A13" s="5" t="s">
        <x:v>48</x:v>
      </x:c>
      <x:c r="C13" s="13">
        <x:f>SUM(C6:C12)</x:f>
        <x:v>28639330.449999996</x:v>
      </x:c>
      <x:c r="D13" s="13">
        <x:f>SUM(D6:D12)</x:f>
        <x:v>31684920.13</x:v>
      </x:c>
      <x:c r="E13" s="13">
        <x:f>SUM(E6:E12)</x:f>
        <x:v>32141167.349999998</x:v>
      </x:c>
      <x:c r="F13" s="13">
        <x:f>SUM(F6:F12)</x:f>
        <x:v>32141167.349999998</x:v>
      </x:c>
    </x:row>
    <x:row r="14" spans="1:6" hidden="1" outlineLevel="2">
      <x:c r="A14" s="10" t="s">
        <x:v>49</x:v>
      </x:c>
      <x:c r="B14" s="10"/>
      <x:c r="C14" s="10"/>
      <x:c r="D14" s="10"/>
      <x:c r="E14" s="10"/>
      <x:c r="F14" s="10"/>
    </x:row>
    <x:row r="15" spans="1:6" hidden="1" outlineLevel="2">
      <x:c r="A15" s="11" t="s">
        <x:v>50</x:v>
      </x:c>
      <x:c r="B15" s="0">
        <x:v>5300</x:v>
      </x:c>
      <x:c r="C15" s="12">
        <x:f>VLOOKUP($B15,'Saldenliste'!$A$5:$G$122,MATCH(C$4,'Saldenliste'!$A$4:$G$4,0),FALSE)</x:f>
        <x:v>-1276313.62</x:v>
      </x:c>
      <x:c r="D15" s="12">
        <x:f>VLOOKUP($B15,'Saldenliste'!$A$5:$G$122,MATCH(D$4,'Saldenliste'!$A$4:$G$4,0),FALSE)</x:f>
        <x:v>-1407870.06</x:v>
      </x:c>
      <x:c r="E15" s="12">
        <x:f>VLOOKUP($B15,'Saldenliste'!$A$5:$G$122,MATCH(E$4,'Saldenliste'!$A$4:$G$4,0),FALSE)</x:f>
        <x:v>-1474998.7400000002</x:v>
      </x:c>
      <x:c r="F15" s="12">
        <x:f>SUM('GuV monatlich'!AA15:AL15)</x:f>
        <x:v>-1474998.7400000002</x:v>
      </x:c>
    </x:row>
    <x:row r="16" spans="1:6" hidden="1" outlineLevel="2">
      <x:c r="A16" s="11" t="s">
        <x:v>51</x:v>
      </x:c>
      <x:c r="B16" s="0">
        <x:v>5400</x:v>
      </x:c>
      <x:c r="C16" s="12">
        <x:f>VLOOKUP($B16,'Saldenliste'!$A$5:$G$122,MATCH(C$4,'Saldenliste'!$A$4:$G$4,0),FALSE)</x:f>
        <x:v>-13492458.34</x:v>
      </x:c>
      <x:c r="D16" s="12">
        <x:f>VLOOKUP($B16,'Saldenliste'!$A$5:$G$122,MATCH(D$4,'Saldenliste'!$A$4:$G$4,0),FALSE)</x:f>
        <x:v>-14883197.66</x:v>
      </x:c>
      <x:c r="E16" s="12">
        <x:f>VLOOKUP($B16,'Saldenliste'!$A$5:$G$122,MATCH(E$4,'Saldenliste'!$A$4:$G$4,0),FALSE)</x:f>
        <x:v>-15592843.889999999</x:v>
      </x:c>
      <x:c r="F16" s="12">
        <x:f>SUM('GuV monatlich'!AA16:AL16)</x:f>
        <x:v>-15592843.889999999</x:v>
      </x:c>
    </x:row>
    <x:row r="17" spans="1:6" hidden="1" outlineLevel="2">
      <x:c r="A17" s="11" t="s">
        <x:v>52</x:v>
      </x:c>
      <x:c r="B17" s="0">
        <x:v>5425</x:v>
      </x:c>
      <x:c r="C17" s="12">
        <x:f>VLOOKUP($B17,'Saldenliste'!$A$5:$G$122,MATCH(C$4,'Saldenliste'!$A$4:$G$4,0),FALSE)</x:f>
        <x:v>-3464279.85</x:v>
      </x:c>
      <x:c r="D17" s="12">
        <x:f>VLOOKUP($B17,'Saldenliste'!$A$5:$G$122,MATCH(D$4,'Saldenliste'!$A$4:$G$4,0),FALSE)</x:f>
        <x:v>-3821361.5699999994</x:v>
      </x:c>
      <x:c r="E17" s="12">
        <x:f>VLOOKUP($B17,'Saldenliste'!$A$5:$G$122,MATCH(E$4,'Saldenliste'!$A$4:$G$4,0),FALSE)</x:f>
        <x:v>-4003568.0300000003</x:v>
      </x:c>
      <x:c r="F17" s="12">
        <x:f>SUM('GuV monatlich'!AA17:AL17)</x:f>
        <x:v>-4003568.0300000003</x:v>
      </x:c>
    </x:row>
    <x:row r="18" spans="1:6" hidden="1" outlineLevel="2">
      <x:c r="A18" s="11" t="s">
        <x:v>53</x:v>
      </x:c>
      <x:c r="B18" s="0">
        <x:v>5730</x:v>
      </x:c>
      <x:c r="C18" s="12">
        <x:f>VLOOKUP($B18,'Saldenliste'!$A$5:$G$122,MATCH(C$4,'Saldenliste'!$A$4:$G$4,0),FALSE)</x:f>
        <x:v>121432.15</x:v>
      </x:c>
      <x:c r="D18" s="12">
        <x:f>VLOOKUP($B18,'Saldenliste'!$A$5:$G$122,MATCH(D$4,'Saldenliste'!$A$4:$G$4,0),FALSE)</x:f>
        <x:v>133948.79000000004</x:v>
      </x:c>
      <x:c r="E18" s="12">
        <x:f>VLOOKUP($B18,'Saldenliste'!$A$5:$G$122,MATCH(E$4,'Saldenliste'!$A$4:$G$4,0),FALSE)</x:f>
        <x:v>140335.58</x:v>
      </x:c>
      <x:c r="F18" s="12">
        <x:f>SUM('GuV monatlich'!AA18:AL18)</x:f>
        <x:v>140335.58</x:v>
      </x:c>
    </x:row>
    <x:row r="19" spans="1:6" hidden="1" outlineLevel="2">
      <x:c r="A19" s="11" t="s">
        <x:v>54</x:v>
      </x:c>
      <x:c r="B19" s="0">
        <x:v>5800</x:v>
      </x:c>
      <x:c r="C19" s="12">
        <x:f>VLOOKUP($B19,'Saldenliste'!$A$5:$G$122,MATCH(C$4,'Saldenliste'!$A$4:$G$4,0),FALSE)</x:f>
        <x:v>-288873.14</x:v>
      </x:c>
      <x:c r="D19" s="12">
        <x:f>VLOOKUP($B19,'Saldenliste'!$A$5:$G$122,MATCH(D$4,'Saldenliste'!$A$4:$G$4,0),FALSE)</x:f>
        <x:v>-316292.99</x:v>
      </x:c>
      <x:c r="E19" s="12">
        <x:f>VLOOKUP($B19,'Saldenliste'!$A$5:$G$122,MATCH(E$4,'Saldenliste'!$A$4:$G$4,0),FALSE)</x:f>
        <x:v>-344168.71</x:v>
      </x:c>
      <x:c r="F19" s="12">
        <x:f>SUM('GuV monatlich'!AA19:AL19)</x:f>
        <x:v>-344168.71</x:v>
      </x:c>
    </x:row>
    <x:row r="20" spans="1:6" hidden="1" outlineLevel="2">
      <x:c r="A20" s="11" t="s">
        <x:v>55</x:v>
      </x:c>
      <x:c r="B20" s="0">
        <x:v>5880</x:v>
      </x:c>
      <x:c r="C20" s="12">
        <x:f>VLOOKUP($B20,'Saldenliste'!$A$5:$G$122,MATCH(C$4,'Saldenliste'!$A$4:$G$4,0),FALSE)</x:f>
        <x:v>10394.75</x:v>
      </x:c>
      <x:c r="D20" s="12">
        <x:f>VLOOKUP($B20,'Saldenliste'!$A$5:$G$122,MATCH(D$4,'Saldenliste'!$A$4:$G$4,0),FALSE)</x:f>
        <x:v>76516.49</x:v>
      </x:c>
      <x:c r="E20" s="12">
        <x:f>VLOOKUP($B20,'Saldenliste'!$A$5:$G$122,MATCH(E$4,'Saldenliste'!$A$4:$G$4,0),FALSE)</x:f>
        <x:v>224365.86</x:v>
      </x:c>
      <x:c r="F20" s="12">
        <x:f>SUM('GuV monatlich'!AA20:AL20)</x:f>
        <x:v>224365.86</x:v>
      </x:c>
    </x:row>
    <x:row r="21" spans="1:6" hidden="1" outlineLevel="2">
      <x:c r="A21" s="11" t="s">
        <x:v>56</x:v>
      </x:c>
      <x:c r="B21" s="0">
        <x:v>5900</x:v>
      </x:c>
      <x:c r="C21" s="12">
        <x:f>VLOOKUP($B21,'Saldenliste'!$A$5:$G$122,MATCH(C$4,'Saldenliste'!$A$4:$G$4,0),FALSE)</x:f>
        <x:v>-513672.26</x:v>
      </x:c>
      <x:c r="D21" s="12">
        <x:f>VLOOKUP($B21,'Saldenliste'!$A$5:$G$122,MATCH(D$4,'Saldenliste'!$A$4:$G$4,0),FALSE)</x:f>
        <x:v>-592006.55</x:v>
      </x:c>
      <x:c r="E21" s="12">
        <x:f>VLOOKUP($B21,'Saldenliste'!$A$5:$G$122,MATCH(E$4,'Saldenliste'!$A$4:$G$4,0),FALSE)</x:f>
        <x:v>-562314.98</x:v>
      </x:c>
      <x:c r="F21" s="12">
        <x:f>SUM('GuV monatlich'!AA21:AL21)</x:f>
        <x:v>-562314.98</x:v>
      </x:c>
    </x:row>
    <x:row r="22" spans="1:6" collapsed="1" outlineLevel="1">
      <x:c r="A22" s="5" t="s">
        <x:v>57</x:v>
      </x:c>
      <x:c r="C22" s="13">
        <x:f>SUM(C15:C21)</x:f>
        <x:v>-18903770.310000006</x:v>
      </x:c>
      <x:c r="D22" s="13">
        <x:f>SUM(D15:D21)</x:f>
        <x:v>-20810263.55</x:v>
      </x:c>
      <x:c r="E22" s="13">
        <x:f>SUM(E15:E21)</x:f>
        <x:v>-21613192.910000004</x:v>
      </x:c>
      <x:c r="F22" s="13">
        <x:f>SUM(F15:F21)</x:f>
        <x:v>-21613192.910000004</x:v>
      </x:c>
    </x:row>
    <x:row r="23" spans="1:6">
      <x:c r="A23" s="5" t="s">
        <x:v>58</x:v>
      </x:c>
      <x:c r="C23" s="13">
        <x:f>C13+C22</x:f>
        <x:v>9735560.13999999</x:v>
      </x:c>
      <x:c r="D23" s="13">
        <x:f>D13+D22</x:f>
        <x:v>10874656.579999998</x:v>
      </x:c>
      <x:c r="E23" s="13">
        <x:f>E13+E22</x:f>
        <x:v>10527974.439999994</x:v>
      </x:c>
      <x:c r="F23" s="13">
        <x:f>F13+F22</x:f>
        <x:v>10527974.439999994</x:v>
      </x:c>
    </x:row>
    <x:row r="24" spans="1:6" hidden="1" outlineLevel="2">
      <x:c r="A24" s="10" t="s">
        <x:v>59</x:v>
      </x:c>
      <x:c r="B24" s="10"/>
      <x:c r="C24" s="10"/>
      <x:c r="D24" s="10"/>
      <x:c r="E24" s="10"/>
      <x:c r="F24" s="10"/>
    </x:row>
    <x:row r="25" spans="1:6" hidden="1" outlineLevel="2">
      <x:c r="A25" s="11" t="s">
        <x:v>60</x:v>
      </x:c>
      <x:c r="B25" s="0">
        <x:v>6010</x:v>
      </x:c>
      <x:c r="C25" s="12">
        <x:f>VLOOKUP($B25,'Saldenliste'!$A$5:$G$122,MATCH(C$4,'Saldenliste'!$A$4:$G$4,0),FALSE)</x:f>
        <x:v>-1366450</x:v>
      </x:c>
      <x:c r="D25" s="12">
        <x:f>VLOOKUP($B25,'Saldenliste'!$A$5:$G$122,MATCH(D$4,'Saldenliste'!$A$4:$G$4,0),FALSE)</x:f>
        <x:v>-1523096.9</x:v>
      </x:c>
      <x:c r="E25" s="12">
        <x:f>VLOOKUP($B25,'Saldenliste'!$A$5:$G$122,MATCH(E$4,'Saldenliste'!$A$4:$G$4,0),FALSE)</x:f>
        <x:v>-1619310.5300000003</x:v>
      </x:c>
      <x:c r="F25" s="12">
        <x:f>SUM('GuV monatlich'!AA25:AL25)</x:f>
        <x:v>-1619310.5300000003</x:v>
      </x:c>
    </x:row>
    <x:row r="26" spans="1:6" hidden="1" outlineLevel="2">
      <x:c r="A26" s="11" t="s">
        <x:v>61</x:v>
      </x:c>
      <x:c r="B26" s="0">
        <x:v>6020</x:v>
      </x:c>
      <x:c r="C26" s="12">
        <x:f>VLOOKUP($B26,'Saldenliste'!$A$5:$G$122,MATCH(C$4,'Saldenliste'!$A$4:$G$4,0),FALSE)</x:f>
        <x:v>-1777400</x:v>
      </x:c>
      <x:c r="D26" s="12">
        <x:f>VLOOKUP($B26,'Saldenliste'!$A$5:$G$122,MATCH(D$4,'Saldenliste'!$A$4:$G$4,0),FALSE)</x:f>
        <x:v>-1900646.5499999998</x:v>
      </x:c>
      <x:c r="E26" s="12">
        <x:f>VLOOKUP($B26,'Saldenliste'!$A$5:$G$122,MATCH(E$4,'Saldenliste'!$A$4:$G$4,0),FALSE)</x:f>
        <x:v>-2061062.3199999998</x:v>
      </x:c>
      <x:c r="F26" s="12">
        <x:f>SUM('GuV monatlich'!AA26:AL26)</x:f>
        <x:v>-2061062.3199999998</x:v>
      </x:c>
    </x:row>
    <x:row r="27" spans="1:6" hidden="1" outlineLevel="2">
      <x:c r="A27" s="11" t="s">
        <x:v>62</x:v>
      </x:c>
      <x:c r="B27" s="0">
        <x:v>6027</x:v>
      </x:c>
      <x:c r="C27" s="12">
        <x:f>VLOOKUP($B27,'Saldenliste'!$A$5:$G$122,MATCH(C$4,'Saldenliste'!$A$4:$G$4,0),FALSE)</x:f>
        <x:v>-125832</x:v>
      </x:c>
      <x:c r="D27" s="12">
        <x:f>VLOOKUP($B27,'Saldenliste'!$A$5:$G$122,MATCH(D$4,'Saldenliste'!$A$4:$G$4,0),FALSE)</x:f>
        <x:v>-129432</x:v>
      </x:c>
      <x:c r="E27" s="12">
        <x:f>VLOOKUP($B27,'Saldenliste'!$A$5:$G$122,MATCH(E$4,'Saldenliste'!$A$4:$G$4,0),FALSE)</x:f>
        <x:v>-134376</x:v>
      </x:c>
      <x:c r="F27" s="12">
        <x:f>SUM('GuV monatlich'!AA27:AL27)</x:f>
        <x:v>-134376</x:v>
      </x:c>
    </x:row>
    <x:row r="28" spans="1:6" hidden="1" outlineLevel="2">
      <x:c r="A28" s="11" t="s">
        <x:v>63</x:v>
      </x:c>
      <x:c r="B28" s="0">
        <x:v>6030</x:v>
      </x:c>
      <x:c r="C28" s="12">
        <x:f>VLOOKUP($B28,'Saldenliste'!$A$5:$G$122,MATCH(C$4,'Saldenliste'!$A$4:$G$4,0),FALSE)</x:f>
        <x:v>-32400</x:v>
      </x:c>
      <x:c r="D28" s="12">
        <x:f>VLOOKUP($B28,'Saldenliste'!$A$5:$G$122,MATCH(D$4,'Saldenliste'!$A$4:$G$4,0),FALSE)</x:f>
        <x:v>-37440</x:v>
      </x:c>
      <x:c r="E28" s="12">
        <x:f>VLOOKUP($B28,'Saldenliste'!$A$5:$G$122,MATCH(E$4,'Saldenliste'!$A$4:$G$4,0),FALSE)</x:f>
        <x:v>-38736</x:v>
      </x:c>
      <x:c r="F28" s="12">
        <x:f>SUM('GuV monatlich'!AA28:AL28)</x:f>
        <x:v>-38736</x:v>
      </x:c>
    </x:row>
    <x:row r="29" spans="1:6" hidden="1" outlineLevel="2">
      <x:c r="A29" s="11" t="s">
        <x:v>64</x:v>
      </x:c>
      <x:c r="B29" s="0">
        <x:v>6040</x:v>
      </x:c>
      <x:c r="C29" s="12">
        <x:f>VLOOKUP($B29,'Saldenliste'!$A$5:$G$122,MATCH(C$4,'Saldenliste'!$A$4:$G$4,0),FALSE)</x:f>
        <x:v>-10044</x:v>
      </x:c>
      <x:c r="D29" s="12">
        <x:f>VLOOKUP($B29,'Saldenliste'!$A$5:$G$122,MATCH(D$4,'Saldenliste'!$A$4:$G$4,0),FALSE)</x:f>
        <x:v>-11606.400000000001</x:v>
      </x:c>
      <x:c r="E29" s="12">
        <x:f>VLOOKUP($B29,'Saldenliste'!$A$5:$G$122,MATCH(E$4,'Saldenliste'!$A$4:$G$4,0),FALSE)</x:f>
        <x:v>-12008.160000000002</x:v>
      </x:c>
      <x:c r="F29" s="12">
        <x:f>SUM('GuV monatlich'!AA29:AL29)</x:f>
        <x:v>-12008.160000000002</x:v>
      </x:c>
    </x:row>
    <x:row r="30" spans="1:6" hidden="1" outlineLevel="2">
      <x:c r="A30" s="11" t="s">
        <x:v>65</x:v>
      </x:c>
      <x:c r="B30" s="0">
        <x:v>6080</x:v>
      </x:c>
      <x:c r="C30" s="12">
        <x:f>VLOOKUP($B30,'Saldenliste'!$A$5:$G$122,MATCH(C$4,'Saldenliste'!$A$4:$G$4,0),FALSE)</x:f>
        <x:v>-32760</x:v>
      </x:c>
      <x:c r="D30" s="12">
        <x:f>VLOOKUP($B30,'Saldenliste'!$A$5:$G$122,MATCH(D$4,'Saldenliste'!$A$4:$G$4,0),FALSE)</x:f>
        <x:v>-34080</x:v>
      </x:c>
      <x:c r="E30" s="12">
        <x:f>VLOOKUP($B30,'Saldenliste'!$A$5:$G$122,MATCH(E$4,'Saldenliste'!$A$4:$G$4,0),FALSE)</x:f>
        <x:v>-34920</x:v>
      </x:c>
      <x:c r="F30" s="12">
        <x:f>SUM('GuV monatlich'!AA30:AL30)</x:f>
        <x:v>-34920</x:v>
      </x:c>
    </x:row>
    <x:row r="31" spans="1:6" hidden="1" outlineLevel="2">
      <x:c r="A31" s="11" t="s">
        <x:v>66</x:v>
      </x:c>
      <x:c r="B31" s="0">
        <x:v>6110</x:v>
      </x:c>
      <x:c r="C31" s="12">
        <x:f>VLOOKUP($B31,'Saldenliste'!$A$5:$G$122,MATCH(C$4,'Saldenliste'!$A$4:$G$4,0),FALSE)</x:f>
        <x:v>-658791.0000000001</x:v>
      </x:c>
      <x:c r="D31" s="12">
        <x:f>VLOOKUP($B31,'Saldenliste'!$A$5:$G$122,MATCH(D$4,'Saldenliste'!$A$4:$G$4,0),FALSE)</x:f>
        <x:v>-717663.12</x:v>
      </x:c>
      <x:c r="E31" s="12">
        <x:f>VLOOKUP($B31,'Saldenliste'!$A$5:$G$122,MATCH(E$4,'Saldenliste'!$A$4:$G$4,0),FALSE)</x:f>
        <x:v>-773644.7899999999</x:v>
      </x:c>
      <x:c r="F31" s="12">
        <x:f>SUM('GuV monatlich'!AA31:AL31)</x:f>
        <x:v>-773644.7899999999</x:v>
      </x:c>
    </x:row>
    <x:row r="32" spans="1:6" hidden="1" outlineLevel="2">
      <x:c r="A32" s="11" t="s">
        <x:v>67</x:v>
      </x:c>
      <x:c r="B32" s="0">
        <x:v>6120</x:v>
      </x:c>
      <x:c r="C32" s="12">
        <x:f>VLOOKUP($B32,'Saldenliste'!$A$5:$G$122,MATCH(C$4,'Saldenliste'!$A$4:$G$4,0),FALSE)</x:f>
        <x:v>-41623.5</x:v>
      </x:c>
      <x:c r="D32" s="12">
        <x:f>VLOOKUP($B32,'Saldenliste'!$A$5:$G$122,MATCH(D$4,'Saldenliste'!$A$4:$G$4,0),FALSE)</x:f>
        <x:v>-41623.5</x:v>
      </x:c>
      <x:c r="E32" s="12">
        <x:f>VLOOKUP($B32,'Saldenliste'!$A$5:$G$122,MATCH(E$4,'Saldenliste'!$A$4:$G$4,0),FALSE)</x:f>
        <x:v>-44329.03</x:v>
      </x:c>
      <x:c r="F32" s="12">
        <x:f>SUM('GuV monatlich'!AA32:AL32)</x:f>
        <x:v>-44329.03</x:v>
      </x:c>
    </x:row>
    <x:row r="33" spans="1:6" collapsed="1" outlineLevel="1">
      <x:c r="A33" s="5" t="s">
        <x:v>68</x:v>
      </x:c>
      <x:c r="C33" s="13">
        <x:f>SUM(C25:C32)</x:f>
        <x:v>-4045300.5</x:v>
      </x:c>
      <x:c r="D33" s="13">
        <x:f>SUM(D25:D32)</x:f>
        <x:v>-4395588.47</x:v>
      </x:c>
      <x:c r="E33" s="13">
        <x:f>SUM(E25:E32)</x:f>
        <x:v>-4718386.83</x:v>
      </x:c>
      <x:c r="F33" s="13">
        <x:f>SUM(F25:F32)</x:f>
        <x:v>-4718386.83</x:v>
      </x:c>
    </x:row>
    <x:row r="34" spans="1:6" hidden="1" outlineLevel="2">
      <x:c r="A34" s="10" t="s">
        <x:v>69</x:v>
      </x:c>
      <x:c r="B34" s="10"/>
      <x:c r="C34" s="10"/>
      <x:c r="D34" s="10"/>
      <x:c r="E34" s="10"/>
      <x:c r="F34" s="10"/>
    </x:row>
    <x:row r="35" spans="1:6" hidden="1" outlineLevel="2">
      <x:c r="A35" s="11" t="s">
        <x:v>70</x:v>
      </x:c>
      <x:c r="B35" s="0">
        <x:v>4849</x:v>
      </x:c>
      <x:c r="C35" s="12">
        <x:f>VLOOKUP($B35,'Saldenliste'!$A$5:$G$122,MATCH(C$4,'Saldenliste'!$A$4:$G$4,0),FALSE)</x:f>
        <x:v>0</x:v>
      </x:c>
      <x:c r="D35" s="12">
        <x:f>VLOOKUP($B35,'Saldenliste'!$A$5:$G$122,MATCH(D$4,'Saldenliste'!$A$4:$G$4,0),FALSE)</x:f>
        <x:v>254000</x:v>
      </x:c>
      <x:c r="E35" s="12">
        <x:f>VLOOKUP($B35,'Saldenliste'!$A$5:$G$122,MATCH(E$4,'Saldenliste'!$A$4:$G$4,0),FALSE)</x:f>
        <x:v>0</x:v>
      </x:c>
      <x:c r="F35" s="12">
        <x:f>SUM('GuV monatlich'!AA35:AL35)</x:f>
        <x:v>0</x:v>
      </x:c>
    </x:row>
    <x:row r="36" spans="1:6" hidden="1" outlineLevel="2">
      <x:c r="A36" s="11" t="s">
        <x:v>71</x:v>
      </x:c>
      <x:c r="B36" s="0">
        <x:v>4923</x:v>
      </x:c>
      <x:c r="C36" s="12">
        <x:f>VLOOKUP($B36,'Saldenliste'!$A$5:$G$122,MATCH(C$4,'Saldenliste'!$A$4:$G$4,0),FALSE)</x:f>
        <x:v>0</x:v>
      </x:c>
      <x:c r="D36" s="12">
        <x:f>VLOOKUP($B36,'Saldenliste'!$A$5:$G$122,MATCH(D$4,'Saldenliste'!$A$4:$G$4,0),FALSE)</x:f>
        <x:v>0</x:v>
      </x:c>
      <x:c r="E36" s="12">
        <x:f>VLOOKUP($B36,'Saldenliste'!$A$5:$G$122,MATCH(E$4,'Saldenliste'!$A$4:$G$4,0),FALSE)</x:f>
        <x:v>96000</x:v>
      </x:c>
      <x:c r="F36" s="12">
        <x:f>SUM('GuV monatlich'!AA36:AL36)</x:f>
        <x:v>96000</x:v>
      </x:c>
    </x:row>
    <x:row r="37" spans="1:6" hidden="1" outlineLevel="2">
      <x:c r="A37" s="11" t="s">
        <x:v>72</x:v>
      </x:c>
      <x:c r="B37" s="0">
        <x:v>4930</x:v>
      </x:c>
      <x:c r="C37" s="12">
        <x:f>VLOOKUP($B37,'Saldenliste'!$A$5:$G$122,MATCH(C$4,'Saldenliste'!$A$4:$G$4,0),FALSE)</x:f>
        <x:v>0</x:v>
      </x:c>
      <x:c r="D37" s="12">
        <x:f>VLOOKUP($B37,'Saldenliste'!$A$5:$G$122,MATCH(D$4,'Saldenliste'!$A$4:$G$4,0),FALSE)</x:f>
        <x:v>3080</x:v>
      </x:c>
      <x:c r="E37" s="12">
        <x:f>VLOOKUP($B37,'Saldenliste'!$A$5:$G$122,MATCH(E$4,'Saldenliste'!$A$4:$G$4,0),FALSE)</x:f>
        <x:v>0</x:v>
      </x:c>
      <x:c r="F37" s="12">
        <x:f>SUM('GuV monatlich'!AA37:AL37)</x:f>
        <x:v>0</x:v>
      </x:c>
    </x:row>
    <x:row r="38" spans="1:6" hidden="1" outlineLevel="2">
      <x:c r="A38" s="11" t="s">
        <x:v>73</x:v>
      </x:c>
      <x:c r="B38" s="0">
        <x:v>4940</x:v>
      </x:c>
      <x:c r="C38" s="12">
        <x:f>VLOOKUP($B38,'Saldenliste'!$A$5:$G$122,MATCH(C$4,'Saldenliste'!$A$4:$G$4,0),FALSE)</x:f>
        <x:v>4900.8</x:v>
      </x:c>
      <x:c r="D38" s="12">
        <x:f>VLOOKUP($B38,'Saldenliste'!$A$5:$G$122,MATCH(D$4,'Saldenliste'!$A$4:$G$4,0),FALSE)</x:f>
        <x:v>4900.8</x:v>
      </x:c>
      <x:c r="E38" s="12">
        <x:f>VLOOKUP($B38,'Saldenliste'!$A$5:$G$122,MATCH(E$4,'Saldenliste'!$A$4:$G$4,0),FALSE)</x:f>
        <x:v>4900.8</x:v>
      </x:c>
      <x:c r="F38" s="12">
        <x:f>SUM('GuV monatlich'!AA38:AL38)</x:f>
        <x:v>4900.8</x:v>
      </x:c>
    </x:row>
    <x:row r="39" spans="1:6" collapsed="1" outlineLevel="1">
      <x:c r="A39" s="5" t="s">
        <x:v>74</x:v>
      </x:c>
      <x:c r="C39" s="13">
        <x:f>SUM(C35:C38)</x:f>
        <x:v>4900.8</x:v>
      </x:c>
      <x:c r="D39" s="13">
        <x:f>SUM(D35:D38)</x:f>
        <x:v>261980.8</x:v>
      </x:c>
      <x:c r="E39" s="13">
        <x:f>SUM(E35:E38)</x:f>
        <x:v>100900.8</x:v>
      </x:c>
      <x:c r="F39" s="13">
        <x:f>SUM(F35:F38)</x:f>
        <x:v>100900.8</x:v>
      </x:c>
    </x:row>
    <x:row r="40" spans="1:6" hidden="1" outlineLevel="2">
      <x:c r="A40" s="10" t="s">
        <x:v>75</x:v>
      </x:c>
      <x:c r="B40" s="10"/>
      <x:c r="C40" s="10"/>
      <x:c r="D40" s="10"/>
      <x:c r="E40" s="10"/>
      <x:c r="F40" s="10"/>
    </x:row>
    <x:row r="41" spans="1:6" hidden="1" outlineLevel="2">
      <x:c r="A41" s="11" t="s">
        <x:v>75</x:v>
      </x:c>
      <x:c r="B41" s="0">
        <x:v>6300</x:v>
      </x:c>
      <x:c r="C41" s="12">
        <x:f>VLOOKUP($B41,'Saldenliste'!$A$5:$G$122,MATCH(C$4,'Saldenliste'!$A$4:$G$4,0),FALSE)</x:f>
        <x:v>-3324.58</x:v>
      </x:c>
      <x:c r="D41" s="12">
        <x:f>VLOOKUP($B41,'Saldenliste'!$A$5:$G$122,MATCH(D$4,'Saldenliste'!$A$4:$G$4,0),FALSE)</x:f>
        <x:v>-3602.01</x:v>
      </x:c>
      <x:c r="E41" s="12">
        <x:f>VLOOKUP($B41,'Saldenliste'!$A$5:$G$122,MATCH(E$4,'Saldenliste'!$A$4:$G$4,0),FALSE)</x:f>
        <x:v>-2834.23</x:v>
      </x:c>
      <x:c r="F41" s="12">
        <x:f>SUM('GuV monatlich'!AA41:AL41)</x:f>
        <x:v>-2834.23</x:v>
      </x:c>
    </x:row>
    <x:row r="42" spans="1:6" hidden="1" outlineLevel="2">
      <x:c r="A42" s="11" t="s">
        <x:v>76</x:v>
      </x:c>
      <x:c r="B42" s="0">
        <x:v>6310</x:v>
      </x:c>
      <x:c r="C42" s="12">
        <x:f>VLOOKUP($B42,'Saldenliste'!$A$5:$G$122,MATCH(C$4,'Saldenliste'!$A$4:$G$4,0),FALSE)</x:f>
        <x:v>-684000</x:v>
      </x:c>
      <x:c r="D42" s="12">
        <x:f>VLOOKUP($B42,'Saldenliste'!$A$5:$G$122,MATCH(D$4,'Saldenliste'!$A$4:$G$4,0),FALSE)</x:f>
        <x:v>-698022</x:v>
      </x:c>
      <x:c r="E42" s="12">
        <x:f>VLOOKUP($B42,'Saldenliste'!$A$5:$G$122,MATCH(E$4,'Saldenliste'!$A$4:$G$4,0),FALSE)</x:f>
        <x:v>-712044</x:v>
      </x:c>
      <x:c r="F42" s="12">
        <x:f>SUM('GuV monatlich'!AA42:AL42)</x:f>
        <x:v>-712044</x:v>
      </x:c>
    </x:row>
    <x:row r="43" spans="1:6" hidden="1" outlineLevel="2">
      <x:c r="A43" s="11" t="s">
        <x:v>77</x:v>
      </x:c>
      <x:c r="B43" s="0">
        <x:v>6325</x:v>
      </x:c>
      <x:c r="C43" s="12">
        <x:f>VLOOKUP($B43,'Saldenliste'!$A$5:$G$122,MATCH(C$4,'Saldenliste'!$A$4:$G$4,0),FALSE)</x:f>
        <x:v>-165840</x:v>
      </x:c>
      <x:c r="D43" s="12">
        <x:f>VLOOKUP($B43,'Saldenliste'!$A$5:$G$122,MATCH(D$4,'Saldenliste'!$A$4:$G$4,0),FALSE)</x:f>
        <x:v>-229035.3</x:v>
      </x:c>
      <x:c r="E43" s="12">
        <x:f>VLOOKUP($B43,'Saldenliste'!$A$5:$G$122,MATCH(E$4,'Saldenliste'!$A$4:$G$4,0),FALSE)</x:f>
        <x:v>-162388.8</x:v>
      </x:c>
      <x:c r="F43" s="12">
        <x:f>SUM('GuV monatlich'!AA43:AL43)</x:f>
        <x:v>-162388.8</x:v>
      </x:c>
    </x:row>
    <x:row r="44" spans="1:6" hidden="1" outlineLevel="2">
      <x:c r="A44" s="11" t="s">
        <x:v>78</x:v>
      </x:c>
      <x:c r="B44" s="0">
        <x:v>6330</x:v>
      </x:c>
      <x:c r="C44" s="12">
        <x:f>VLOOKUP($B44,'Saldenliste'!$A$5:$G$122,MATCH(C$4,'Saldenliste'!$A$4:$G$4,0),FALSE)</x:f>
        <x:v>-58800</x:v>
      </x:c>
      <x:c r="D44" s="12">
        <x:f>VLOOKUP($B44,'Saldenliste'!$A$5:$G$122,MATCH(D$4,'Saldenliste'!$A$4:$G$4,0),FALSE)</x:f>
        <x:v>-58800</x:v>
      </x:c>
      <x:c r="E44" s="12">
        <x:f>VLOOKUP($B44,'Saldenliste'!$A$5:$G$122,MATCH(E$4,'Saldenliste'!$A$4:$G$4,0),FALSE)</x:f>
        <x:v>-58800</x:v>
      </x:c>
      <x:c r="F44" s="12">
        <x:f>SUM('GuV monatlich'!AA44:AL44)</x:f>
        <x:v>-58800</x:v>
      </x:c>
    </x:row>
    <x:row r="45" spans="1:6" hidden="1" outlineLevel="2">
      <x:c r="A45" s="11" t="s">
        <x:v>79</x:v>
      </x:c>
      <x:c r="B45" s="0">
        <x:v>6335</x:v>
      </x:c>
      <x:c r="C45" s="12">
        <x:f>VLOOKUP($B45,'Saldenliste'!$A$5:$G$122,MATCH(C$4,'Saldenliste'!$A$4:$G$4,0),FALSE)</x:f>
        <x:v>-128000</x:v>
      </x:c>
      <x:c r="D45" s="12">
        <x:f>VLOOKUP($B45,'Saldenliste'!$A$5:$G$122,MATCH(D$4,'Saldenliste'!$A$4:$G$4,0),FALSE)</x:f>
        <x:v>0</x:v>
      </x:c>
      <x:c r="E45" s="12">
        <x:f>VLOOKUP($B45,'Saldenliste'!$A$5:$G$122,MATCH(E$4,'Saldenliste'!$A$4:$G$4,0),FALSE)</x:f>
        <x:v>-24600</x:v>
      </x:c>
      <x:c r="F45" s="12">
        <x:f>SUM('GuV monatlich'!AA45:AL45)</x:f>
        <x:v>-24600</x:v>
      </x:c>
    </x:row>
    <x:row r="46" spans="1:6" hidden="1" outlineLevel="2">
      <x:c r="A46" s="11" t="s">
        <x:v>80</x:v>
      </x:c>
      <x:c r="B46" s="0">
        <x:v>6400</x:v>
      </x:c>
      <x:c r="C46" s="12">
        <x:f>VLOOKUP($B46,'Saldenliste'!$A$5:$G$122,MATCH(C$4,'Saldenliste'!$A$4:$G$4,0),FALSE)</x:f>
        <x:v>-118000</x:v>
      </x:c>
      <x:c r="D46" s="12">
        <x:f>VLOOKUP($B46,'Saldenliste'!$A$5:$G$122,MATCH(D$4,'Saldenliste'!$A$4:$G$4,0),FALSE)</x:f>
        <x:v>-124000</x:v>
      </x:c>
      <x:c r="E46" s="12">
        <x:f>VLOOKUP($B46,'Saldenliste'!$A$5:$G$122,MATCH(E$4,'Saldenliste'!$A$4:$G$4,0),FALSE)</x:f>
        <x:v>-131000</x:v>
      </x:c>
      <x:c r="F46" s="12">
        <x:f>SUM('GuV monatlich'!AA46:AL46)</x:f>
        <x:v>-131000</x:v>
      </x:c>
    </x:row>
    <x:row r="47" spans="1:6" hidden="1" outlineLevel="2">
      <x:c r="A47" s="11" t="s">
        <x:v>81</x:v>
      </x:c>
      <x:c r="B47" s="0">
        <x:v>6420</x:v>
      </x:c>
      <x:c r="C47" s="12">
        <x:f>VLOOKUP($B47,'Saldenliste'!$A$5:$G$122,MATCH(C$4,'Saldenliste'!$A$4:$G$4,0),FALSE)</x:f>
        <x:v>-6800</x:v>
      </x:c>
      <x:c r="D47" s="12">
        <x:f>VLOOKUP($B47,'Saldenliste'!$A$5:$G$122,MATCH(D$4,'Saldenliste'!$A$4:$G$4,0),FALSE)</x:f>
        <x:v>-6800</x:v>
      </x:c>
      <x:c r="E47" s="12">
        <x:f>VLOOKUP($B47,'Saldenliste'!$A$5:$G$122,MATCH(E$4,'Saldenliste'!$A$4:$G$4,0),FALSE)</x:f>
        <x:v>-6800</x:v>
      </x:c>
      <x:c r="F47" s="12">
        <x:f>SUM('GuV monatlich'!AA47:AL47)</x:f>
        <x:v>-6800</x:v>
      </x:c>
    </x:row>
    <x:row r="48" spans="1:6" hidden="1" outlineLevel="2">
      <x:c r="A48" s="11" t="s">
        <x:v>82</x:v>
      </x:c>
      <x:c r="B48" s="0">
        <x:v>6450</x:v>
      </x:c>
      <x:c r="C48" s="12">
        <x:f>VLOOKUP($B48,'Saldenliste'!$A$5:$G$122,MATCH(C$4,'Saldenliste'!$A$4:$G$4,0),FALSE)</x:f>
        <x:v>-31450.940000000002</x:v>
      </x:c>
      <x:c r="D48" s="12">
        <x:f>VLOOKUP($B48,'Saldenliste'!$A$5:$G$122,MATCH(D$4,'Saldenliste'!$A$4:$G$4,0),FALSE)</x:f>
        <x:v>-42709.91</x:v>
      </x:c>
      <x:c r="E48" s="12">
        <x:f>VLOOKUP($B48,'Saldenliste'!$A$5:$G$122,MATCH(E$4,'Saldenliste'!$A$4:$G$4,0),FALSE)</x:f>
        <x:v>-20824.87</x:v>
      </x:c>
      <x:c r="F48" s="12">
        <x:f>SUM('GuV monatlich'!AA48:AL48)</x:f>
        <x:v>-20824.87</x:v>
      </x:c>
    </x:row>
    <x:row r="49" spans="1:6" hidden="1" outlineLevel="2">
      <x:c r="A49" s="11" t="s">
        <x:v>83</x:v>
      </x:c>
      <x:c r="B49" s="0">
        <x:v>6495</x:v>
      </x:c>
      <x:c r="C49" s="12">
        <x:f>VLOOKUP($B49,'Saldenliste'!$A$5:$G$122,MATCH(C$4,'Saldenliste'!$A$4:$G$4,0),FALSE)</x:f>
        <x:v>-213600</x:v>
      </x:c>
      <x:c r="D49" s="12">
        <x:f>VLOOKUP($B49,'Saldenliste'!$A$5:$G$122,MATCH(D$4,'Saldenliste'!$A$4:$G$4,0),FALSE)</x:f>
        <x:v>-215200</x:v>
      </x:c>
      <x:c r="E49" s="12">
        <x:f>VLOOKUP($B49,'Saldenliste'!$A$5:$G$122,MATCH(E$4,'Saldenliste'!$A$4:$G$4,0),FALSE)</x:f>
        <x:v>-223200</x:v>
      </x:c>
      <x:c r="F49" s="12">
        <x:f>SUM('GuV monatlich'!AA49:AL49)</x:f>
        <x:v>-223200</x:v>
      </x:c>
    </x:row>
    <x:row r="50" spans="1:6" hidden="1" outlineLevel="2">
      <x:c r="A50" s="11" t="s">
        <x:v>84</x:v>
      </x:c>
      <x:c r="B50" s="0">
        <x:v>6520</x:v>
      </x:c>
      <x:c r="C50" s="12">
        <x:f>VLOOKUP($B50,'Saldenliste'!$A$5:$G$122,MATCH(C$4,'Saldenliste'!$A$4:$G$4,0),FALSE)</x:f>
        <x:v>-26400</x:v>
      </x:c>
      <x:c r="D50" s="12">
        <x:f>VLOOKUP($B50,'Saldenliste'!$A$5:$G$122,MATCH(D$4,'Saldenliste'!$A$4:$G$4,0),FALSE)</x:f>
        <x:v>-27800</x:v>
      </x:c>
      <x:c r="E50" s="12">
        <x:f>VLOOKUP($B50,'Saldenliste'!$A$5:$G$122,MATCH(E$4,'Saldenliste'!$A$4:$G$4,0),FALSE)</x:f>
        <x:v>-29200</x:v>
      </x:c>
      <x:c r="F50" s="12">
        <x:f>SUM('GuV monatlich'!AA50:AL50)</x:f>
        <x:v>-29200</x:v>
      </x:c>
    </x:row>
    <x:row r="51" spans="1:6" hidden="1" outlineLevel="2">
      <x:c r="A51" s="11" t="s">
        <x:v>85</x:v>
      </x:c>
      <x:c r="B51" s="0">
        <x:v>6530</x:v>
      </x:c>
      <x:c r="C51" s="12">
        <x:f>VLOOKUP($B51,'Saldenliste'!$A$5:$G$122,MATCH(C$4,'Saldenliste'!$A$4:$G$4,0),FALSE)</x:f>
        <x:v>-177895.93</x:v>
      </x:c>
      <x:c r="D51" s="12">
        <x:f>VLOOKUP($B51,'Saldenliste'!$A$5:$G$122,MATCH(D$4,'Saldenliste'!$A$4:$G$4,0),FALSE)</x:f>
        <x:v>-173585.87</x:v>
      </x:c>
      <x:c r="E51" s="12">
        <x:f>VLOOKUP($B51,'Saldenliste'!$A$5:$G$122,MATCH(E$4,'Saldenliste'!$A$4:$G$4,0),FALSE)</x:f>
        <x:v>-171115.61</x:v>
      </x:c>
      <x:c r="F51" s="12">
        <x:f>SUM('GuV monatlich'!AA51:AL51)</x:f>
        <x:v>-171115.61</x:v>
      </x:c>
    </x:row>
    <x:row r="52" spans="1:6" hidden="1" outlineLevel="2">
      <x:c r="A52" s="11" t="s">
        <x:v>86</x:v>
      </x:c>
      <x:c r="B52" s="0">
        <x:v>6540</x:v>
      </x:c>
      <x:c r="C52" s="12">
        <x:f>VLOOKUP($B52,'Saldenliste'!$A$5:$G$122,MATCH(C$4,'Saldenliste'!$A$4:$G$4,0),FALSE)</x:f>
        <x:v>-5323.44</x:v>
      </x:c>
      <x:c r="D52" s="12">
        <x:f>VLOOKUP($B52,'Saldenliste'!$A$5:$G$122,MATCH(D$4,'Saldenliste'!$A$4:$G$4,0),FALSE)</x:f>
        <x:v>-9186.02</x:v>
      </x:c>
      <x:c r="E52" s="12">
        <x:f>VLOOKUP($B52,'Saldenliste'!$A$5:$G$122,MATCH(E$4,'Saldenliste'!$A$4:$G$4,0),FALSE)</x:f>
        <x:v>-24918.280000000002</x:v>
      </x:c>
      <x:c r="F52" s="12">
        <x:f>SUM('GuV monatlich'!AA52:AL52)</x:f>
        <x:v>-24918.280000000002</x:v>
      </x:c>
    </x:row>
    <x:row r="53" spans="1:6" hidden="1" outlineLevel="2">
      <x:c r="A53" s="11" t="s">
        <x:v>87</x:v>
      </x:c>
      <x:c r="B53" s="0">
        <x:v>6560</x:v>
      </x:c>
      <x:c r="C53" s="12">
        <x:f>VLOOKUP($B53,'Saldenliste'!$A$5:$G$122,MATCH(C$4,'Saldenliste'!$A$4:$G$4,0),FALSE)</x:f>
        <x:v>-119520</x:v>
      </x:c>
      <x:c r="D53" s="12">
        <x:f>VLOOKUP($B53,'Saldenliste'!$A$5:$G$122,MATCH(D$4,'Saldenliste'!$A$4:$G$4,0),FALSE)</x:f>
        <x:v>-119520</x:v>
      </x:c>
      <x:c r="E53" s="12">
        <x:f>VLOOKUP($B53,'Saldenliste'!$A$5:$G$122,MATCH(E$4,'Saldenliste'!$A$4:$G$4,0),FALSE)</x:f>
        <x:v>-119520</x:v>
      </x:c>
      <x:c r="F53" s="12">
        <x:f>SUM('GuV monatlich'!AA53:AL53)</x:f>
        <x:v>-119520</x:v>
      </x:c>
    </x:row>
    <x:row r="54" spans="1:6" hidden="1" outlineLevel="2">
      <x:c r="A54" s="11" t="s">
        <x:v>88</x:v>
      </x:c>
      <x:c r="B54" s="0">
        <x:v>6600</x:v>
      </x:c>
      <x:c r="C54" s="12">
        <x:f>VLOOKUP($B54,'Saldenliste'!$A$5:$G$122,MATCH(C$4,'Saldenliste'!$A$4:$G$4,0),FALSE)</x:f>
        <x:v>-274272.42000000004</x:v>
      </x:c>
      <x:c r="D54" s="12">
        <x:f>VLOOKUP($B54,'Saldenliste'!$A$5:$G$122,MATCH(D$4,'Saldenliste'!$A$4:$G$4,0),FALSE)</x:f>
        <x:v>-292100.6</x:v>
      </x:c>
      <x:c r="E54" s="12">
        <x:f>VLOOKUP($B54,'Saldenliste'!$A$5:$G$122,MATCH(E$4,'Saldenliste'!$A$4:$G$4,0),FALSE)</x:f>
        <x:v>-278569.59</x:v>
      </x:c>
      <x:c r="F54" s="12">
        <x:f>SUM('GuV monatlich'!AA54:AL54)</x:f>
        <x:v>-278569.59</x:v>
      </x:c>
    </x:row>
    <x:row r="55" spans="1:6" hidden="1" outlineLevel="2">
      <x:c r="A55" s="11" t="s">
        <x:v>89</x:v>
      </x:c>
      <x:c r="B55" s="0">
        <x:v>6610</x:v>
      </x:c>
      <x:c r="C55" s="12">
        <x:f>VLOOKUP($B55,'Saldenliste'!$A$5:$G$122,MATCH(C$4,'Saldenliste'!$A$4:$G$4,0),FALSE)</x:f>
        <x:v>-9500</x:v>
      </x:c>
      <x:c r="D55" s="12">
        <x:f>VLOOKUP($B55,'Saldenliste'!$A$5:$G$122,MATCH(D$4,'Saldenliste'!$A$4:$G$4,0),FALSE)</x:f>
        <x:v>-9500</x:v>
      </x:c>
      <x:c r="E55" s="12">
        <x:f>VLOOKUP($B55,'Saldenliste'!$A$5:$G$122,MATCH(E$4,'Saldenliste'!$A$4:$G$4,0),FALSE)</x:f>
        <x:v>-9500</x:v>
      </x:c>
      <x:c r="F55" s="12">
        <x:f>SUM('GuV monatlich'!AA55:AL55)</x:f>
        <x:v>-9500</x:v>
      </x:c>
    </x:row>
    <x:row r="56" spans="1:6" hidden="1" outlineLevel="2">
      <x:c r="A56" s="11" t="s">
        <x:v>90</x:v>
      </x:c>
      <x:c r="B56" s="0">
        <x:v>6620</x:v>
      </x:c>
      <x:c r="C56" s="12">
        <x:f>VLOOKUP($B56,'Saldenliste'!$A$5:$G$122,MATCH(C$4,'Saldenliste'!$A$4:$G$4,0),FALSE)</x:f>
        <x:v>-2800</x:v>
      </x:c>
      <x:c r="D56" s="12">
        <x:f>VLOOKUP($B56,'Saldenliste'!$A$5:$G$122,MATCH(D$4,'Saldenliste'!$A$4:$G$4,0),FALSE)</x:f>
        <x:v>-2800</x:v>
      </x:c>
      <x:c r="E56" s="12">
        <x:f>VLOOKUP($B56,'Saldenliste'!$A$5:$G$122,MATCH(E$4,'Saldenliste'!$A$4:$G$4,0),FALSE)</x:f>
        <x:v>-2800</x:v>
      </x:c>
      <x:c r="F56" s="12">
        <x:f>SUM('GuV monatlich'!AA56:AL56)</x:f>
        <x:v>-2800</x:v>
      </x:c>
    </x:row>
    <x:row r="57" spans="1:6" hidden="1" outlineLevel="2">
      <x:c r="A57" s="11" t="s">
        <x:v>91</x:v>
      </x:c>
      <x:c r="B57" s="0">
        <x:v>6640</x:v>
      </x:c>
      <x:c r="C57" s="12">
        <x:f>VLOOKUP($B57,'Saldenliste'!$A$5:$G$122,MATCH(C$4,'Saldenliste'!$A$4:$G$4,0),FALSE)</x:f>
        <x:v>-10408.509999999998</x:v>
      </x:c>
      <x:c r="D57" s="12">
        <x:f>VLOOKUP($B57,'Saldenliste'!$A$5:$G$122,MATCH(D$4,'Saldenliste'!$A$4:$G$4,0),FALSE)</x:f>
        <x:v>-9951.78</x:v>
      </x:c>
      <x:c r="E57" s="12">
        <x:f>VLOOKUP($B57,'Saldenliste'!$A$5:$G$122,MATCH(E$4,'Saldenliste'!$A$4:$G$4,0),FALSE)</x:f>
        <x:v>-10144.369999999999</x:v>
      </x:c>
      <x:c r="F57" s="12">
        <x:f>SUM('GuV monatlich'!AA57:AL57)</x:f>
        <x:v>-10144.369999999999</x:v>
      </x:c>
    </x:row>
    <x:row r="58" spans="1:6" hidden="1" outlineLevel="2">
      <x:c r="A58" s="11" t="s">
        <x:v>92</x:v>
      </x:c>
      <x:c r="B58" s="0">
        <x:v>6644</x:v>
      </x:c>
      <x:c r="C58" s="12">
        <x:f>VLOOKUP($B58,'Saldenliste'!$A$5:$G$122,MATCH(C$4,'Saldenliste'!$A$4:$G$4,0),FALSE)</x:f>
        <x:v>-4460.8</x:v>
      </x:c>
      <x:c r="D58" s="12">
        <x:f>VLOOKUP($B58,'Saldenliste'!$A$5:$G$122,MATCH(D$4,'Saldenliste'!$A$4:$G$4,0),FALSE)</x:f>
        <x:v>-4265.04</x:v>
      </x:c>
      <x:c r="E58" s="12">
        <x:f>VLOOKUP($B58,'Saldenliste'!$A$5:$G$122,MATCH(E$4,'Saldenliste'!$A$4:$G$4,0),FALSE)</x:f>
        <x:v>-4347.570000000001</x:v>
      </x:c>
      <x:c r="F58" s="12">
        <x:f>SUM('GuV monatlich'!AA58:AL58)</x:f>
        <x:v>-4347.570000000001</x:v>
      </x:c>
    </x:row>
    <x:row r="59" spans="1:6" hidden="1" outlineLevel="2">
      <x:c r="A59" s="11" t="s">
        <x:v>93</x:v>
      </x:c>
      <x:c r="B59" s="0">
        <x:v>6650</x:v>
      </x:c>
      <x:c r="C59" s="12">
        <x:f>VLOOKUP($B59,'Saldenliste'!$A$5:$G$122,MATCH(C$4,'Saldenliste'!$A$4:$G$4,0),FALSE)</x:f>
        <x:v>-82578.93</x:v>
      </x:c>
      <x:c r="D59" s="12">
        <x:f>VLOOKUP($B59,'Saldenliste'!$A$5:$G$122,MATCH(D$4,'Saldenliste'!$A$4:$G$4,0),FALSE)</x:f>
        <x:v>-96669.6</x:v>
      </x:c>
      <x:c r="E59" s="12">
        <x:f>VLOOKUP($B59,'Saldenliste'!$A$5:$G$122,MATCH(E$4,'Saldenliste'!$A$4:$G$4,0),FALSE)</x:f>
        <x:v>-90780.79000000001</x:v>
      </x:c>
      <x:c r="F59" s="12">
        <x:f>SUM('GuV monatlich'!AA59:AL59)</x:f>
        <x:v>-90780.79000000001</x:v>
      </x:c>
    </x:row>
    <x:row r="60" spans="1:6" hidden="1" outlineLevel="2">
      <x:c r="A60" s="11" t="s">
        <x:v>94</x:v>
      </x:c>
      <x:c r="B60" s="0">
        <x:v>6670</x:v>
      </x:c>
      <x:c r="C60" s="12">
        <x:f>VLOOKUP($B60,'Saldenliste'!$A$5:$G$122,MATCH(C$4,'Saldenliste'!$A$4:$G$4,0),FALSE)</x:f>
        <x:v>-13795.73</x:v>
      </x:c>
      <x:c r="D60" s="12">
        <x:f>VLOOKUP($B60,'Saldenliste'!$A$5:$G$122,MATCH(D$4,'Saldenliste'!$A$4:$G$4,0),FALSE)</x:f>
        <x:v>-19427.37</x:v>
      </x:c>
      <x:c r="E60" s="12">
        <x:f>VLOOKUP($B60,'Saldenliste'!$A$5:$G$122,MATCH(E$4,'Saldenliste'!$A$4:$G$4,0),FALSE)</x:f>
        <x:v>-19958.06</x:v>
      </x:c>
      <x:c r="F60" s="12">
        <x:f>SUM('GuV monatlich'!AA60:AL60)</x:f>
        <x:v>-19958.06</x:v>
      </x:c>
    </x:row>
    <x:row r="61" spans="1:6" hidden="1" outlineLevel="2">
      <x:c r="A61" s="11" t="s">
        <x:v>95</x:v>
      </x:c>
      <x:c r="B61" s="0">
        <x:v>6710</x:v>
      </x:c>
      <x:c r="C61" s="12">
        <x:f>VLOOKUP($B61,'Saldenliste'!$A$5:$G$122,MATCH(C$4,'Saldenliste'!$A$4:$G$4,0),FALSE)</x:f>
        <x:v>-299710.4000000001</x:v>
      </x:c>
      <x:c r="D61" s="12">
        <x:f>VLOOKUP($B61,'Saldenliste'!$A$5:$G$122,MATCH(D$4,'Saldenliste'!$A$4:$G$4,0),FALSE)</x:f>
        <x:v>-306600.15</x:v>
      </x:c>
      <x:c r="E61" s="12">
        <x:f>VLOOKUP($B61,'Saldenliste'!$A$5:$G$122,MATCH(E$4,'Saldenliste'!$A$4:$G$4,0),FALSE)</x:f>
        <x:v>-335053.81</x:v>
      </x:c>
      <x:c r="F61" s="12">
        <x:f>SUM('GuV monatlich'!AA61:AL61)</x:f>
        <x:v>-335053.81</x:v>
      </x:c>
    </x:row>
    <x:row r="62" spans="1:6" hidden="1" outlineLevel="2">
      <x:c r="A62" s="11" t="s">
        <x:v>96</x:v>
      </x:c>
      <x:c r="B62" s="0">
        <x:v>6740</x:v>
      </x:c>
      <x:c r="C62" s="12">
        <x:f>VLOOKUP($B62,'Saldenliste'!$A$5:$G$122,MATCH(C$4,'Saldenliste'!$A$4:$G$4,0),FALSE)</x:f>
        <x:v>-606526.48</x:v>
      </x:c>
      <x:c r="D62" s="12">
        <x:f>VLOOKUP($B62,'Saldenliste'!$A$5:$G$122,MATCH(D$4,'Saldenliste'!$A$4:$G$4,0),FALSE)</x:f>
        <x:v>-696651.66</x:v>
      </x:c>
      <x:c r="E62" s="12">
        <x:f>VLOOKUP($B62,'Saldenliste'!$A$5:$G$122,MATCH(E$4,'Saldenliste'!$A$4:$G$4,0),FALSE)</x:f>
        <x:v>-679075.04</x:v>
      </x:c>
      <x:c r="F62" s="12">
        <x:f>SUM('GuV monatlich'!AA62:AL62)</x:f>
        <x:v>-679075.04</x:v>
      </x:c>
    </x:row>
    <x:row r="63" spans="1:6" hidden="1" outlineLevel="2">
      <x:c r="A63" s="11" t="s">
        <x:v>97</x:v>
      </x:c>
      <x:c r="B63" s="0">
        <x:v>6800</x:v>
      </x:c>
      <x:c r="C63" s="12">
        <x:f>VLOOKUP($B63,'Saldenliste'!$A$5:$G$122,MATCH(C$4,'Saldenliste'!$A$4:$G$4,0),FALSE)</x:f>
        <x:v>-7364.24</x:v>
      </x:c>
      <x:c r="D63" s="12">
        <x:f>VLOOKUP($B63,'Saldenliste'!$A$5:$G$122,MATCH(D$4,'Saldenliste'!$A$4:$G$4,0),FALSE)</x:f>
        <x:v>-6839.4</x:v>
      </x:c>
      <x:c r="E63" s="12">
        <x:f>VLOOKUP($B63,'Saldenliste'!$A$5:$G$122,MATCH(E$4,'Saldenliste'!$A$4:$G$4,0),FALSE)</x:f>
        <x:v>-7042.9400000000005</x:v>
      </x:c>
      <x:c r="F63" s="12">
        <x:f>SUM('GuV monatlich'!AA63:AL63)</x:f>
        <x:v>-7042.9400000000005</x:v>
      </x:c>
    </x:row>
    <x:row r="64" spans="1:6" hidden="1" outlineLevel="2">
      <x:c r="A64" s="11" t="s">
        <x:v>98</x:v>
      </x:c>
      <x:c r="B64" s="0">
        <x:v>6805</x:v>
      </x:c>
      <x:c r="C64" s="12">
        <x:f>VLOOKUP($B64,'Saldenliste'!$A$5:$G$122,MATCH(C$4,'Saldenliste'!$A$4:$G$4,0),FALSE)</x:f>
        <x:v>-38729.579999999994</x:v>
      </x:c>
      <x:c r="D64" s="12">
        <x:f>VLOOKUP($B64,'Saldenliste'!$A$5:$G$122,MATCH(D$4,'Saldenliste'!$A$4:$G$4,0),FALSE)</x:f>
        <x:v>-38769.03</x:v>
      </x:c>
      <x:c r="E64" s="12">
        <x:f>VLOOKUP($B64,'Saldenliste'!$A$5:$G$122,MATCH(E$4,'Saldenliste'!$A$4:$G$4,0),FALSE)</x:f>
        <x:v>-38042.490000000005</x:v>
      </x:c>
      <x:c r="F64" s="12">
        <x:f>SUM('GuV monatlich'!AA64:AL64)</x:f>
        <x:v>-38042.490000000005</x:v>
      </x:c>
    </x:row>
    <x:row r="65" spans="1:6" hidden="1" outlineLevel="2">
      <x:c r="A65" s="11" t="s">
        <x:v>99</x:v>
      </x:c>
      <x:c r="B65" s="0">
        <x:v>6810</x:v>
      </x:c>
      <x:c r="C65" s="12">
        <x:f>VLOOKUP($B65,'Saldenliste'!$A$5:$G$122,MATCH(C$4,'Saldenliste'!$A$4:$G$4,0),FALSE)</x:f>
        <x:v>-10680</x:v>
      </x:c>
      <x:c r="D65" s="12">
        <x:f>VLOOKUP($B65,'Saldenliste'!$A$5:$G$122,MATCH(D$4,'Saldenliste'!$A$4:$G$4,0),FALSE)</x:f>
        <x:v>-10680</x:v>
      </x:c>
      <x:c r="E65" s="12">
        <x:f>VLOOKUP($B65,'Saldenliste'!$A$5:$G$122,MATCH(E$4,'Saldenliste'!$A$4:$G$4,0),FALSE)</x:f>
        <x:v>-10680</x:v>
      </x:c>
      <x:c r="F65" s="12">
        <x:f>SUM('GuV monatlich'!AA65:AL65)</x:f>
        <x:v>-10680</x:v>
      </x:c>
    </x:row>
    <x:row r="66" spans="1:6" hidden="1" outlineLevel="2">
      <x:c r="A66" s="11" t="s">
        <x:v>100</x:v>
      </x:c>
      <x:c r="B66" s="0">
        <x:v>6815</x:v>
      </x:c>
      <x:c r="C66" s="12">
        <x:f>VLOOKUP($B66,'Saldenliste'!$A$5:$G$122,MATCH(C$4,'Saldenliste'!$A$4:$G$4,0),FALSE)</x:f>
        <x:v>-10712.71</x:v>
      </x:c>
      <x:c r="D66" s="12">
        <x:f>VLOOKUP($B66,'Saldenliste'!$A$5:$G$122,MATCH(D$4,'Saldenliste'!$A$4:$G$4,0),FALSE)</x:f>
        <x:v>-10053.92</x:v>
      </x:c>
      <x:c r="E66" s="12">
        <x:f>VLOOKUP($B66,'Saldenliste'!$A$5:$G$122,MATCH(E$4,'Saldenliste'!$A$4:$G$4,0),FALSE)</x:f>
        <x:v>-10426.26</x:v>
      </x:c>
      <x:c r="F66" s="12">
        <x:f>SUM('GuV monatlich'!AA66:AL66)</x:f>
        <x:v>-10426.26</x:v>
      </x:c>
    </x:row>
    <x:row r="67" spans="1:6" hidden="1" outlineLevel="2">
      <x:c r="A67" s="11" t="s">
        <x:v>101</x:v>
      </x:c>
      <x:c r="B67" s="0">
        <x:v>6820</x:v>
      </x:c>
      <x:c r="C67" s="12">
        <x:f>VLOOKUP($B67,'Saldenliste'!$A$5:$G$122,MATCH(C$4,'Saldenliste'!$A$4:$G$4,0),FALSE)</x:f>
        <x:v>-2880</x:v>
      </x:c>
      <x:c r="D67" s="12">
        <x:f>VLOOKUP($B67,'Saldenliste'!$A$5:$G$122,MATCH(D$4,'Saldenliste'!$A$4:$G$4,0),FALSE)</x:f>
        <x:v>-2880</x:v>
      </x:c>
      <x:c r="E67" s="12">
        <x:f>VLOOKUP($B67,'Saldenliste'!$A$5:$G$122,MATCH(E$4,'Saldenliste'!$A$4:$G$4,0),FALSE)</x:f>
        <x:v>-2880</x:v>
      </x:c>
      <x:c r="F67" s="12">
        <x:f>SUM('GuV monatlich'!AA67:AL67)</x:f>
        <x:v>-2880</x:v>
      </x:c>
    </x:row>
    <x:row r="68" spans="1:6" hidden="1" outlineLevel="2">
      <x:c r="A68" s="11" t="s">
        <x:v>102</x:v>
      </x:c>
      <x:c r="B68" s="0">
        <x:v>6821</x:v>
      </x:c>
      <x:c r="C68" s="12">
        <x:f>VLOOKUP($B68,'Saldenliste'!$A$5:$G$122,MATCH(C$4,'Saldenliste'!$A$4:$G$4,0),FALSE)</x:f>
        <x:v>-17324.91</x:v>
      </x:c>
      <x:c r="D68" s="12">
        <x:f>VLOOKUP($B68,'Saldenliste'!$A$5:$G$122,MATCH(D$4,'Saldenliste'!$A$4:$G$4,0),FALSE)</x:f>
        <x:v>0</x:v>
      </x:c>
      <x:c r="E68" s="12">
        <x:f>VLOOKUP($B68,'Saldenliste'!$A$5:$G$122,MATCH(E$4,'Saldenliste'!$A$4:$G$4,0),FALSE)</x:f>
        <x:v>-16731.8</x:v>
      </x:c>
      <x:c r="F68" s="12">
        <x:f>SUM('GuV monatlich'!AA68:AL68)</x:f>
        <x:v>-16731.8</x:v>
      </x:c>
    </x:row>
    <x:row r="69" spans="1:6" hidden="1" outlineLevel="2">
      <x:c r="A69" s="11" t="s">
        <x:v>103</x:v>
      </x:c>
      <x:c r="B69" s="0">
        <x:v>6825</x:v>
      </x:c>
      <x:c r="C69" s="12">
        <x:f>VLOOKUP($B69,'Saldenliste'!$A$5:$G$122,MATCH(C$4,'Saldenliste'!$A$4:$G$4,0),FALSE)</x:f>
        <x:v>-3461.89</x:v>
      </x:c>
      <x:c r="D69" s="12">
        <x:f>VLOOKUP($B69,'Saldenliste'!$A$5:$G$122,MATCH(D$4,'Saldenliste'!$A$4:$G$4,0),FALSE)</x:f>
        <x:v>-189211.47</x:v>
      </x:c>
      <x:c r="E69" s="12">
        <x:f>VLOOKUP($B69,'Saldenliste'!$A$5:$G$122,MATCH(E$4,'Saldenliste'!$A$4:$G$4,0),FALSE)</x:f>
        <x:v>-2974.84</x:v>
      </x:c>
      <x:c r="F69" s="12">
        <x:f>SUM('GuV monatlich'!AA69:AL69)</x:f>
        <x:v>-2974.84</x:v>
      </x:c>
    </x:row>
    <x:row r="70" spans="1:6" hidden="1" outlineLevel="2">
      <x:c r="A70" s="11" t="s">
        <x:v>104</x:v>
      </x:c>
      <x:c r="B70" s="0">
        <x:v>6827</x:v>
      </x:c>
      <x:c r="C70" s="12">
        <x:f>VLOOKUP($B70,'Saldenliste'!$A$5:$G$122,MATCH(C$4,'Saldenliste'!$A$4:$G$4,0),FALSE)</x:f>
        <x:v>-46520</x:v>
      </x:c>
      <x:c r="D70" s="12">
        <x:f>VLOOKUP($B70,'Saldenliste'!$A$5:$G$122,MATCH(D$4,'Saldenliste'!$A$4:$G$4,0),FALSE)</x:f>
        <x:v>-46500</x:v>
      </x:c>
      <x:c r="E70" s="12">
        <x:f>VLOOKUP($B70,'Saldenliste'!$A$5:$G$122,MATCH(E$4,'Saldenliste'!$A$4:$G$4,0),FALSE)</x:f>
        <x:v>-52290</x:v>
      </x:c>
      <x:c r="F70" s="12">
        <x:f>SUM('GuV monatlich'!AA70:AL70)</x:f>
        <x:v>-52290</x:v>
      </x:c>
    </x:row>
    <x:row r="71" spans="1:6" hidden="1" outlineLevel="2">
      <x:c r="A71" s="11" t="s">
        <x:v>105</x:v>
      </x:c>
      <x:c r="B71" s="0">
        <x:v>6830</x:v>
      </x:c>
      <x:c r="C71" s="12">
        <x:f>VLOOKUP($B71,'Saldenliste'!$A$5:$G$122,MATCH(C$4,'Saldenliste'!$A$4:$G$4,0),FALSE)</x:f>
        <x:v>-74400</x:v>
      </x:c>
      <x:c r="D71" s="12">
        <x:f>VLOOKUP($B71,'Saldenliste'!$A$5:$G$122,MATCH(D$4,'Saldenliste'!$A$4:$G$4,0),FALSE)</x:f>
        <x:v>-79200</x:v>
      </x:c>
      <x:c r="E71" s="12">
        <x:f>VLOOKUP($B71,'Saldenliste'!$A$5:$G$122,MATCH(E$4,'Saldenliste'!$A$4:$G$4,0),FALSE)</x:f>
        <x:v>-79200</x:v>
      </x:c>
      <x:c r="F71" s="12">
        <x:f>SUM('GuV monatlich'!AA71:AL71)</x:f>
        <x:v>-79200</x:v>
      </x:c>
    </x:row>
    <x:row r="72" spans="1:6" hidden="1" outlineLevel="2">
      <x:c r="A72" s="11" t="s">
        <x:v>106</x:v>
      </x:c>
      <x:c r="B72" s="0">
        <x:v>6840</x:v>
      </x:c>
      <x:c r="C72" s="12">
        <x:f>VLOOKUP($B72,'Saldenliste'!$A$5:$G$122,MATCH(C$4,'Saldenliste'!$A$4:$G$4,0),FALSE)</x:f>
        <x:v>-34680</x:v>
      </x:c>
      <x:c r="D72" s="12">
        <x:f>VLOOKUP($B72,'Saldenliste'!$A$5:$G$122,MATCH(D$4,'Saldenliste'!$A$4:$G$4,0),FALSE)</x:f>
        <x:v>-34680</x:v>
      </x:c>
      <x:c r="E72" s="12">
        <x:f>VLOOKUP($B72,'Saldenliste'!$A$5:$G$122,MATCH(E$4,'Saldenliste'!$A$4:$G$4,0),FALSE)</x:f>
        <x:v>-34680</x:v>
      </x:c>
      <x:c r="F72" s="12">
        <x:f>SUM('GuV monatlich'!AA72:AL72)</x:f>
        <x:v>-34680</x:v>
      </x:c>
    </x:row>
    <x:row r="73" spans="1:6" hidden="1" outlineLevel="2">
      <x:c r="A73" s="11" t="s">
        <x:v>107</x:v>
      </x:c>
      <x:c r="B73" s="0">
        <x:v>6845</x:v>
      </x:c>
      <x:c r="C73" s="12">
        <x:f>VLOOKUP($B73,'Saldenliste'!$A$5:$G$122,MATCH(C$4,'Saldenliste'!$A$4:$G$4,0),FALSE)</x:f>
        <x:v>-1583.38</x:v>
      </x:c>
      <x:c r="D73" s="12">
        <x:f>VLOOKUP($B73,'Saldenliste'!$A$5:$G$122,MATCH(D$4,'Saldenliste'!$A$4:$G$4,0),FALSE)</x:f>
        <x:v>-3223.1400000000003</x:v>
      </x:c>
      <x:c r="E73" s="12">
        <x:f>VLOOKUP($B73,'Saldenliste'!$A$5:$G$122,MATCH(E$4,'Saldenliste'!$A$4:$G$4,0),FALSE)</x:f>
        <x:v>-3407.3999999999996</x:v>
      </x:c>
      <x:c r="F73" s="12">
        <x:f>SUM('GuV monatlich'!AA73:AL73)</x:f>
        <x:v>-3407.3999999999996</x:v>
      </x:c>
    </x:row>
    <x:row r="74" spans="1:6" hidden="1" outlineLevel="2">
      <x:c r="A74" s="11" t="s">
        <x:v>108</x:v>
      </x:c>
      <x:c r="B74" s="0">
        <x:v>6855</x:v>
      </x:c>
      <x:c r="C74" s="12">
        <x:f>VLOOKUP($B74,'Saldenliste'!$A$5:$G$122,MATCH(C$4,'Saldenliste'!$A$4:$G$4,0),FALSE)</x:f>
        <x:v>-8546.94</x:v>
      </x:c>
      <x:c r="D74" s="12">
        <x:f>VLOOKUP($B74,'Saldenliste'!$A$5:$G$122,MATCH(D$4,'Saldenliste'!$A$4:$G$4,0),FALSE)</x:f>
        <x:v>-9237.39</x:v>
      </x:c>
      <x:c r="E74" s="12">
        <x:f>VLOOKUP($B74,'Saldenliste'!$A$5:$G$122,MATCH(E$4,'Saldenliste'!$A$4:$G$4,0),FALSE)</x:f>
        <x:v>-8947.56</x:v>
      </x:c>
      <x:c r="F74" s="12">
        <x:f>SUM('GuV monatlich'!AA74:AL74)</x:f>
        <x:v>-8947.56</x:v>
      </x:c>
    </x:row>
    <x:row r="75" spans="1:6" hidden="1" outlineLevel="2">
      <x:c r="A75" s="11" t="s">
        <x:v>109</x:v>
      </x:c>
      <x:c r="B75" s="0">
        <x:v>6859</x:v>
      </x:c>
      <x:c r="C75" s="12">
        <x:f>VLOOKUP($B75,'Saldenliste'!$A$5:$G$122,MATCH(C$4,'Saldenliste'!$A$4:$G$4,0),FALSE)</x:f>
        <x:v>-15342.93</x:v>
      </x:c>
      <x:c r="D75" s="12">
        <x:f>VLOOKUP($B75,'Saldenliste'!$A$5:$G$122,MATCH(D$4,'Saldenliste'!$A$4:$G$4,0),FALSE)</x:f>
        <x:v>-15880.92</x:v>
      </x:c>
      <x:c r="E75" s="12">
        <x:f>VLOOKUP($B75,'Saldenliste'!$A$5:$G$122,MATCH(E$4,'Saldenliste'!$A$4:$G$4,0),FALSE)</x:f>
        <x:v>-15794.779999999999</x:v>
      </x:c>
      <x:c r="F75" s="12">
        <x:f>SUM('GuV monatlich'!AA75:AL75)</x:f>
        <x:v>-15794.779999999999</x:v>
      </x:c>
    </x:row>
    <x:row r="76" spans="1:6" hidden="1" outlineLevel="2">
      <x:c r="A76" s="11" t="s">
        <x:v>110</x:v>
      </x:c>
      <x:c r="B76" s="0">
        <x:v>6895</x:v>
      </x:c>
      <x:c r="C76" s="12">
        <x:f>VLOOKUP($B76,'Saldenliste'!$A$5:$G$122,MATCH(C$4,'Saldenliste'!$A$4:$G$4,0),FALSE)</x:f>
        <x:v>0</x:v>
      </x:c>
      <x:c r="D76" s="12">
        <x:f>VLOOKUP($B76,'Saldenliste'!$A$5:$G$122,MATCH(D$4,'Saldenliste'!$A$4:$G$4,0),FALSE)</x:f>
        <x:v>-158400</x:v>
      </x:c>
      <x:c r="E76" s="12">
        <x:f>VLOOKUP($B76,'Saldenliste'!$A$5:$G$122,MATCH(E$4,'Saldenliste'!$A$4:$G$4,0),FALSE)</x:f>
        <x:v>0</x:v>
      </x:c>
      <x:c r="F76" s="12">
        <x:f>SUM('GuV monatlich'!AA76:AL76)</x:f>
        <x:v>0</x:v>
      </x:c>
    </x:row>
    <x:row r="77" spans="1:6" hidden="1" outlineLevel="2">
      <x:c r="A77" s="11" t="s">
        <x:v>111</x:v>
      </x:c>
      <x:c r="B77" s="0">
        <x:v>6923</x:v>
      </x:c>
      <x:c r="C77" s="12">
        <x:f>VLOOKUP($B77,'Saldenliste'!$A$5:$G$122,MATCH(C$4,'Saldenliste'!$A$4:$G$4,0),FALSE)</x:f>
        <x:v>0</x:v>
      </x:c>
      <x:c r="D77" s="12">
        <x:f>VLOOKUP($B77,'Saldenliste'!$A$5:$G$122,MATCH(D$4,'Saldenliste'!$A$4:$G$4,0),FALSE)</x:f>
        <x:v>-96000</x:v>
      </x:c>
      <x:c r="E77" s="12">
        <x:f>VLOOKUP($B77,'Saldenliste'!$A$5:$G$122,MATCH(E$4,'Saldenliste'!$A$4:$G$4,0),FALSE)</x:f>
        <x:v>0</x:v>
      </x:c>
      <x:c r="F77" s="12">
        <x:f>SUM('GuV monatlich'!AA77:AL77)</x:f>
        <x:v>0</x:v>
      </x:c>
    </x:row>
    <x:row r="78" spans="1:6" hidden="1" outlineLevel="2">
      <x:c r="A78" s="11" t="s">
        <x:v>112</x:v>
      </x:c>
      <x:c r="B78" s="0">
        <x:v>6930</x:v>
      </x:c>
      <x:c r="C78" s="12">
        <x:f>VLOOKUP($B78,'Saldenliste'!$A$5:$G$122,MATCH(C$4,'Saldenliste'!$A$4:$G$4,0),FALSE)</x:f>
        <x:v>0</x:v>
      </x:c>
      <x:c r="D78" s="12">
        <x:f>VLOOKUP($B78,'Saldenliste'!$A$5:$G$122,MATCH(D$4,'Saldenliste'!$A$4:$G$4,0),FALSE)</x:f>
        <x:v>0</x:v>
      </x:c>
      <x:c r="E78" s="12">
        <x:f>VLOOKUP($B78,'Saldenliste'!$A$5:$G$122,MATCH(E$4,'Saldenliste'!$A$4:$G$4,0),FALSE)</x:f>
        <x:v>-136000</x:v>
      </x:c>
      <x:c r="F78" s="12">
        <x:f>SUM('GuV monatlich'!AA78:AL78)</x:f>
        <x:v>-136000</x:v>
      </x:c>
    </x:row>
    <x:row r="79" spans="1:6" hidden="1" outlineLevel="2">
      <x:c r="A79" s="11" t="s">
        <x:v>113</x:v>
      </x:c>
      <x:c r="B79" s="0">
        <x:v>7685</x:v>
      </x:c>
      <x:c r="C79" s="12">
        <x:f>VLOOKUP($B79,'Saldenliste'!$A$5:$G$122,MATCH(C$4,'Saldenliste'!$A$4:$G$4,0),FALSE)</x:f>
        <x:v>-5400</x:v>
      </x:c>
      <x:c r="D79" s="12">
        <x:f>VLOOKUP($B79,'Saldenliste'!$A$5:$G$122,MATCH(D$4,'Saldenliste'!$A$4:$G$4,0),FALSE)</x:f>
        <x:v>-5400</x:v>
      </x:c>
      <x:c r="E79" s="12">
        <x:f>VLOOKUP($B79,'Saldenliste'!$A$5:$G$122,MATCH(E$4,'Saldenliste'!$A$4:$G$4,0),FALSE)</x:f>
        <x:v>-5400</x:v>
      </x:c>
      <x:c r="F79" s="12">
        <x:f>SUM('GuV monatlich'!AA79:AL79)</x:f>
        <x:v>-5400</x:v>
      </x:c>
    </x:row>
    <x:row r="80" spans="1:6" collapsed="1" outlineLevel="1">
      <x:c r="A80" s="5" t="s">
        <x:v>114</x:v>
      </x:c>
      <x:c r="C80" s="13">
        <x:f>SUM(C41:C79)</x:f>
        <x:v>-3320634.7400000007</x:v>
      </x:c>
      <x:c r="D80" s="13">
        <x:f>SUM(D41:D79)</x:f>
        <x:v>-3853182.58</x:v>
      </x:c>
      <x:c r="E80" s="13">
        <x:f>SUM(E41:E79)</x:f>
        <x:v>-3541973.09</x:v>
      </x:c>
      <x:c r="F80" s="13">
        <x:f>SUM(F41:F79)</x:f>
        <x:v>-3541973.09</x:v>
      </x:c>
    </x:row>
    <x:row r="81" spans="1:6">
      <x:c r="A81" s="5" t="s">
        <x:v>115</x:v>
      </x:c>
      <x:c r="C81" s="13">
        <x:f>C23+C33+C39+C80</x:f>
        <x:v>2374525.6999999885</x:v>
      </x:c>
      <x:c r="D81" s="13">
        <x:f>D23+D33+D39+D80</x:f>
        <x:v>2887866.329999998</x:v>
      </x:c>
      <x:c r="E81" s="13">
        <x:f>E23+E33+E39+E80</x:f>
        <x:v>2368515.319999994</x:v>
      </x:c>
      <x:c r="F81" s="13">
        <x:f>F23+F33+F39+F80</x:f>
        <x:v>2368515.319999994</x:v>
      </x:c>
    </x:row>
    <x:row r="82" spans="1:6" hidden="1" outlineLevel="2">
      <x:c r="A82" s="10" t="s">
        <x:v>116</x:v>
      </x:c>
      <x:c r="B82" s="10"/>
      <x:c r="C82" s="10"/>
      <x:c r="D82" s="10"/>
      <x:c r="E82" s="10"/>
      <x:c r="F82" s="10"/>
    </x:row>
    <x:row r="83" spans="1:6" hidden="1" outlineLevel="2">
      <x:c r="A83" s="11" t="s">
        <x:v>117</x:v>
      </x:c>
      <x:c r="B83" s="0">
        <x:v>6200</x:v>
      </x:c>
      <x:c r="C83" s="12">
        <x:f>VLOOKUP($B83,'Saldenliste'!$A$5:$G$122,MATCH(C$4,'Saldenliste'!$A$4:$G$4,0),FALSE)</x:f>
        <x:v>-18000</x:v>
      </x:c>
      <x:c r="D83" s="12">
        <x:f>VLOOKUP($B83,'Saldenliste'!$A$5:$G$122,MATCH(D$4,'Saldenliste'!$A$4:$G$4,0),FALSE)</x:f>
        <x:v>-18000</x:v>
      </x:c>
      <x:c r="E83" s="12">
        <x:f>VLOOKUP($B83,'Saldenliste'!$A$5:$G$122,MATCH(E$4,'Saldenliste'!$A$4:$G$4,0),FALSE)</x:f>
        <x:v>-106944.40000000001</x:v>
      </x:c>
      <x:c r="F83" s="12">
        <x:f>SUM('GuV monatlich'!AA83:AL83)</x:f>
        <x:v>-106944.40000000001</x:v>
      </x:c>
    </x:row>
    <x:row r="84" spans="1:6" hidden="1" outlineLevel="2">
      <x:c r="A84" s="11" t="s">
        <x:v>118</x:v>
      </x:c>
      <x:c r="B84" s="0">
        <x:v>6220</x:v>
      </x:c>
      <x:c r="C84" s="12">
        <x:f>VLOOKUP($B84,'Saldenliste'!$A$5:$G$122,MATCH(C$4,'Saldenliste'!$A$4:$G$4,0),FALSE)</x:f>
        <x:v>-118205.51999999996</x:v>
      </x:c>
      <x:c r="D84" s="12">
        <x:f>VLOOKUP($B84,'Saldenliste'!$A$5:$G$122,MATCH(D$4,'Saldenliste'!$A$4:$G$4,0),FALSE)</x:f>
        <x:v>-260488.86</x:v>
      </x:c>
      <x:c r="E84" s="12">
        <x:f>VLOOKUP($B84,'Saldenliste'!$A$5:$G$122,MATCH(E$4,'Saldenliste'!$A$4:$G$4,0),FALSE)</x:f>
        <x:v>-419155.56</x:v>
      </x:c>
      <x:c r="F84" s="12">
        <x:f>SUM('GuV monatlich'!AA84:AL84)</x:f>
        <x:v>-419155.56</x:v>
      </x:c>
    </x:row>
    <x:row r="85" spans="1:6" hidden="1" outlineLevel="2">
      <x:c r="A85" s="11" t="s">
        <x:v>119</x:v>
      </x:c>
      <x:c r="B85" s="0">
        <x:v>6222</x:v>
      </x:c>
      <x:c r="C85" s="12">
        <x:f>VLOOKUP($B85,'Saldenliste'!$A$5:$G$122,MATCH(C$4,'Saldenliste'!$A$4:$G$4,0),FALSE)</x:f>
        <x:v>-96000</x:v>
      </x:c>
      <x:c r="D85" s="12">
        <x:f>VLOOKUP($B85,'Saldenliste'!$A$5:$G$122,MATCH(D$4,'Saldenliste'!$A$4:$G$4,0),FALSE)</x:f>
        <x:v>-102200</x:v>
      </x:c>
      <x:c r="E85" s="12">
        <x:f>VLOOKUP($B85,'Saldenliste'!$A$5:$G$122,MATCH(E$4,'Saldenliste'!$A$4:$G$4,0),FALSE)</x:f>
        <x:v>-65700</x:v>
      </x:c>
      <x:c r="F85" s="12">
        <x:f>SUM('GuV monatlich'!AA85:AL85)</x:f>
        <x:v>-65700</x:v>
      </x:c>
    </x:row>
    <x:row r="86" spans="1:6" hidden="1" outlineLevel="2">
      <x:c r="A86" s="11" t="s">
        <x:v>120</x:v>
      </x:c>
      <x:c r="B86" s="0">
        <x:v>6260</x:v>
      </x:c>
      <x:c r="C86" s="12">
        <x:f>VLOOKUP($B86,'Saldenliste'!$A$5:$G$122,MATCH(C$4,'Saldenliste'!$A$4:$G$4,0),FALSE)</x:f>
        <x:v>-7169.31</x:v>
      </x:c>
      <x:c r="D86" s="12">
        <x:f>VLOOKUP($B86,'Saldenliste'!$A$5:$G$122,MATCH(D$4,'Saldenliste'!$A$4:$G$4,0),FALSE)</x:f>
        <x:v>-3632.92</x:v>
      </x:c>
      <x:c r="E86" s="12">
        <x:f>VLOOKUP($B86,'Saldenliste'!$A$5:$G$122,MATCH(E$4,'Saldenliste'!$A$4:$G$4,0),FALSE)</x:f>
        <x:v>-12045.11</x:v>
      </x:c>
      <x:c r="F86" s="12">
        <x:f>SUM('GuV monatlich'!AA86:AL86)</x:f>
        <x:v>-12045.11</x:v>
      </x:c>
    </x:row>
    <x:row r="87" spans="1:6" collapsed="1" outlineLevel="1">
      <x:c r="A87" s="5" t="s">
        <x:v>121</x:v>
      </x:c>
      <x:c r="C87" s="13">
        <x:f>SUM(C83:C86)</x:f>
        <x:v>-239374.82999999996</x:v>
      </x:c>
      <x:c r="D87" s="13">
        <x:f>SUM(D83:D86)</x:f>
        <x:v>-384321.77999999997</x:v>
      </x:c>
      <x:c r="E87" s="13">
        <x:f>SUM(E83:E86)</x:f>
        <x:v>-603845.07</x:v>
      </x:c>
      <x:c r="F87" s="13">
        <x:f>SUM(F83:F86)</x:f>
        <x:v>-603845.07</x:v>
      </x:c>
    </x:row>
    <x:row r="88" spans="1:6">
      <x:c r="A88" s="5" t="s">
        <x:v>122</x:v>
      </x:c>
      <x:c r="C88" s="13">
        <x:f>C81+C87</x:f>
        <x:v>2135150.8699999885</x:v>
      </x:c>
      <x:c r="D88" s="13">
        <x:f>D81+D87</x:f>
        <x:v>2503544.5499999984</x:v>
      </x:c>
      <x:c r="E88" s="13">
        <x:f>E81+E87</x:f>
        <x:v>1764670.249999994</x:v>
      </x:c>
      <x:c r="F88" s="13">
        <x:f>F81+F87</x:f>
        <x:v>1764670.249999994</x:v>
      </x:c>
    </x:row>
    <x:row r="89" spans="1:6" hidden="1" outlineLevel="2">
      <x:c r="A89" s="10" t="s">
        <x:v>123</x:v>
      </x:c>
      <x:c r="B89" s="10"/>
      <x:c r="C89" s="10"/>
      <x:c r="D89" s="10"/>
      <x:c r="E89" s="10"/>
      <x:c r="F89" s="10"/>
    </x:row>
    <x:row r="90" spans="1:6" hidden="1" outlineLevel="2">
      <x:c r="A90" s="11" t="s">
        <x:v>124</x:v>
      </x:c>
      <x:c r="B90" s="0">
        <x:v>7100</x:v>
      </x:c>
      <x:c r="C90" s="12">
        <x:f>VLOOKUP($B90,'Saldenliste'!$A$5:$G$122,MATCH(C$4,'Saldenliste'!$A$4:$G$4,0),FALSE)</x:f>
        <x:v>0</x:v>
      </x:c>
      <x:c r="D90" s="12">
        <x:f>VLOOKUP($B90,'Saldenliste'!$A$5:$G$122,MATCH(D$4,'Saldenliste'!$A$4:$G$4,0),FALSE)</x:f>
        <x:v>29627.46</x:v>
      </x:c>
      <x:c r="E90" s="12">
        <x:f>VLOOKUP($B90,'Saldenliste'!$A$5:$G$122,MATCH(E$4,'Saldenliste'!$A$4:$G$4,0),FALSE)</x:f>
        <x:v>15909.36</x:v>
      </x:c>
      <x:c r="F90" s="12">
        <x:f>SUM('GuV monatlich'!AA90:AL90)</x:f>
        <x:v>15909.36</x:v>
      </x:c>
    </x:row>
    <x:row r="91" spans="1:6" hidden="1" outlineLevel="2">
      <x:c r="A91" s="11" t="s">
        <x:v>125</x:v>
      </x:c>
      <x:c r="B91" s="0">
        <x:v>7310</x:v>
      </x:c>
      <x:c r="C91" s="12">
        <x:f>VLOOKUP($B91,'Saldenliste'!$A$5:$G$122,MATCH(C$4,'Saldenliste'!$A$4:$G$4,0),FALSE)</x:f>
        <x:v>-23888.709999999995</x:v>
      </x:c>
      <x:c r="D91" s="12">
        <x:f>VLOOKUP($B91,'Saldenliste'!$A$5:$G$122,MATCH(D$4,'Saldenliste'!$A$4:$G$4,0),FALSE)</x:f>
        <x:v>-41894.6</x:v>
      </x:c>
      <x:c r="E91" s="12">
        <x:f>VLOOKUP($B91,'Saldenliste'!$A$5:$G$122,MATCH(E$4,'Saldenliste'!$A$4:$G$4,0),FALSE)</x:f>
        <x:v>-30040.230000000003</x:v>
      </x:c>
      <x:c r="F91" s="12">
        <x:f>SUM('GuV monatlich'!AA91:AL91)</x:f>
        <x:v>-30040.230000000003</x:v>
      </x:c>
    </x:row>
    <x:row r="92" spans="1:6" hidden="1" outlineLevel="2">
      <x:c r="A92" s="11" t="s">
        <x:v>126</x:v>
      </x:c>
      <x:c r="B92" s="0">
        <x:v>7320</x:v>
      </x:c>
      <x:c r="C92" s="12">
        <x:f>VLOOKUP($B92,'Saldenliste'!$A$5:$G$122,MATCH(C$4,'Saldenliste'!$A$4:$G$4,0),FALSE)</x:f>
        <x:v>-41015.630000000005</x:v>
      </x:c>
      <x:c r="D92" s="12">
        <x:f>VLOOKUP($B92,'Saldenliste'!$A$5:$G$122,MATCH(D$4,'Saldenliste'!$A$4:$G$4,0),FALSE)</x:f>
        <x:v>-96848.08</x:v>
      </x:c>
      <x:c r="E92" s="12">
        <x:f>VLOOKUP($B92,'Saldenliste'!$A$5:$G$122,MATCH(E$4,'Saldenliste'!$A$4:$G$4,0),FALSE)</x:f>
        <x:v>-145027.11</x:v>
      </x:c>
      <x:c r="F92" s="12">
        <x:f>SUM('GuV monatlich'!AA92:AL92)</x:f>
        <x:v>-145027.11</x:v>
      </x:c>
    </x:row>
    <x:row r="93" spans="1:6" collapsed="1" outlineLevel="1">
      <x:c r="A93" s="5" t="s">
        <x:v>127</x:v>
      </x:c>
      <x:c r="C93" s="13">
        <x:f>SUM(C90:C92)</x:f>
        <x:v>-64904.34</x:v>
      </x:c>
      <x:c r="D93" s="13">
        <x:f>SUM(D90:D92)</x:f>
        <x:v>-109115.22</x:v>
      </x:c>
      <x:c r="E93" s="13">
        <x:f>SUM(E90:E92)</x:f>
        <x:v>-159157.97999999998</x:v>
      </x:c>
      <x:c r="F93" s="13">
        <x:f>SUM(F90:F92)</x:f>
        <x:v>-159157.97999999998</x:v>
      </x:c>
    </x:row>
    <x:row r="94" spans="1:6">
      <x:c r="A94" s="5" t="s">
        <x:v>128</x:v>
      </x:c>
      <x:c r="C94" s="13">
        <x:f>C88+C93</x:f>
        <x:v>2070246.5299999884</x:v>
      </x:c>
      <x:c r="D94" s="13">
        <x:f>D88+D93</x:f>
        <x:v>2394429.329999998</x:v>
      </x:c>
      <x:c r="E94" s="13">
        <x:f>E88+E93</x:f>
        <x:v>1605512.269999994</x:v>
      </x:c>
      <x:c r="F94" s="13">
        <x:f>F88+F93</x:f>
        <x:v>1605512.269999994</x:v>
      </x:c>
    </x:row>
    <x:row r="95" spans="1:6" hidden="1" outlineLevel="2">
      <x:c r="A95" s="10" t="s">
        <x:v>129</x:v>
      </x:c>
      <x:c r="B95" s="10"/>
      <x:c r="C95" s="10"/>
      <x:c r="D95" s="10"/>
      <x:c r="E95" s="10"/>
      <x:c r="F95" s="10"/>
    </x:row>
    <x:row r="96" spans="1:6" hidden="1" outlineLevel="2">
      <x:c r="A96" s="11" t="s">
        <x:v>130</x:v>
      </x:c>
      <x:c r="B96" s="0">
        <x:v>7600</x:v>
      </x:c>
      <x:c r="C96" s="12">
        <x:f>VLOOKUP($B96,'Saldenliste'!$A$5:$G$122,MATCH(C$4,'Saldenliste'!$A$4:$G$4,0),FALSE)</x:f>
        <x:v>-311626.1</x:v>
      </x:c>
      <x:c r="D96" s="12">
        <x:f>VLOOKUP($B96,'Saldenliste'!$A$5:$G$122,MATCH(D$4,'Saldenliste'!$A$4:$G$4,0),FALSE)</x:f>
        <x:v>-360224.16000000003</x:v>
      </x:c>
      <x:c r="E96" s="12">
        <x:f>VLOOKUP($B96,'Saldenliste'!$A$5:$G$122,MATCH(E$4,'Saldenliste'!$A$4:$G$4,0),FALSE)</x:f>
        <x:v>-241898.97999999995</x:v>
      </x:c>
      <x:c r="F96" s="12">
        <x:f>SUM('GuV monatlich'!AA96:AL96)</x:f>
        <x:v>-241898.97999999995</x:v>
      </x:c>
    </x:row>
    <x:row r="97" spans="1:6" hidden="1" outlineLevel="2">
      <x:c r="A97" s="11" t="s">
        <x:v>131</x:v>
      </x:c>
      <x:c r="B97" s="0">
        <x:v>7608</x:v>
      </x:c>
      <x:c r="C97" s="12">
        <x:f>VLOOKUP($B97,'Saldenliste'!$A$5:$G$122,MATCH(C$4,'Saldenliste'!$A$4:$G$4,0),FALSE)</x:f>
        <x:v>-17139.440000000002</x:v>
      </x:c>
      <x:c r="D97" s="12">
        <x:f>VLOOKUP($B97,'Saldenliste'!$A$5:$G$122,MATCH(D$4,'Saldenliste'!$A$4:$G$4,0),FALSE)</x:f>
        <x:v>-19812.33</x:v>
      </x:c>
      <x:c r="E97" s="12">
        <x:f>VLOOKUP($B97,'Saldenliste'!$A$5:$G$122,MATCH(E$4,'Saldenliste'!$A$4:$G$4,0),FALSE)</x:f>
        <x:v>-13304.44</x:v>
      </x:c>
      <x:c r="F97" s="12">
        <x:f>SUM('GuV monatlich'!AA97:AL97)</x:f>
        <x:v>-13304.44</x:v>
      </x:c>
    </x:row>
    <x:row r="98" spans="1:6" hidden="1" outlineLevel="2">
      <x:c r="A98" s="11" t="s">
        <x:v>132</x:v>
      </x:c>
      <x:c r="B98" s="0">
        <x:v>7610</x:v>
      </x:c>
      <x:c r="C98" s="12">
        <x:f>VLOOKUP($B98,'Saldenliste'!$A$5:$G$122,MATCH(C$4,'Saldenliste'!$A$4:$G$4,0),FALSE)</x:f>
        <x:v>-298122.30000000005</x:v>
      </x:c>
      <x:c r="D98" s="12">
        <x:f>VLOOKUP($B98,'Saldenliste'!$A$5:$G$122,MATCH(D$4,'Saldenliste'!$A$4:$G$4,0),FALSE)</x:f>
        <x:v>-344614.44</x:v>
      </x:c>
      <x:c r="E98" s="12">
        <x:f>VLOOKUP($B98,'Saldenliste'!$A$5:$G$122,MATCH(E$4,'Saldenliste'!$A$4:$G$4,0),FALSE)</x:f>
        <x:v>-231416.69</x:v>
      </x:c>
      <x:c r="F98" s="12">
        <x:f>SUM('GuV monatlich'!AA98:AL98)</x:f>
        <x:v>-231416.69</x:v>
      </x:c>
    </x:row>
    <x:row r="99" spans="1:6" hidden="1" outlineLevel="2">
      <x:c r="A99" s="11" t="s">
        <x:v>133</x:v>
      </x:c>
      <x:c r="B99" s="0">
        <x:v>7630</x:v>
      </x:c>
      <x:c r="C99" s="12">
        <x:f>VLOOKUP($B99,'Saldenliste'!$A$5:$G$122,MATCH(C$4,'Saldenliste'!$A$4:$G$4,0),FALSE)</x:f>
        <x:v>0</x:v>
      </x:c>
      <x:c r="D99" s="12">
        <x:f>VLOOKUP($B99,'Saldenliste'!$A$5:$G$122,MATCH(D$4,'Saldenliste'!$A$4:$G$4,0),FALSE)</x:f>
        <x:v>-7814.24</x:v>
      </x:c>
      <x:c r="E99" s="12">
        <x:f>VLOOKUP($B99,'Saldenliste'!$A$5:$G$122,MATCH(E$4,'Saldenliste'!$A$4:$G$4,0),FALSE)</x:f>
        <x:v>-4196.11</x:v>
      </x:c>
      <x:c r="F99" s="12">
        <x:f>SUM('GuV monatlich'!AA99:AL99)</x:f>
        <x:v>-4196.11</x:v>
      </x:c>
    </x:row>
    <x:row r="100" spans="1:6" collapsed="1" outlineLevel="1">
      <x:c r="A100" s="5" t="s">
        <x:v>134</x:v>
      </x:c>
      <x:c r="C100" s="13">
        <x:f>SUM(C96:C99)</x:f>
        <x:v>-626887.8400000001</x:v>
      </x:c>
      <x:c r="D100" s="13">
        <x:f>SUM(D96:D99)</x:f>
        <x:v>-732465.17</x:v>
      </x:c>
      <x:c r="E100" s="13">
        <x:f>SUM(E96:E99)</x:f>
        <x:v>-490816.22</x:v>
      </x:c>
      <x:c r="F100" s="13">
        <x:f>SUM(F96:F99)</x:f>
        <x:v>-490816.22</x:v>
      </x:c>
    </x:row>
    <x:row r="101" spans="1:6">
      <x:c r="A101" s="5" t="s">
        <x:v>135</x:v>
      </x:c>
      <x:c r="C101" s="14">
        <x:f>C94+C100</x:f>
        <x:v>1443358.6899999883</x:v>
      </x:c>
      <x:c r="D101" s="14">
        <x:f>D94+D100</x:f>
        <x:v>1661964.1599999983</x:v>
      </x:c>
      <x:c r="E101" s="14">
        <x:f>E94+E100</x:f>
        <x:v>1114696.049999994</x:v>
      </x:c>
      <x:c r="F101" s="14">
        <x:f>F94+F100</x:f>
        <x:v>1114696.049999994</x:v>
      </x:c>
    </x:row>
  </x:sheetData>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E69"/>
  <x:sheetViews>
    <x:sheetView showGridLines="0" workbookViewId="0">
      <x:pane xSplit="2" ySplit="4" topLeftCell="C5" activePane="bottomRight" state="frozenSplit"/>
    </x:sheetView>
  </x:sheetViews>
  <x:sheetFormatPr defaultRowHeight="15" outlineLevelCol="3"/>
  <x:cols>
    <x:col min="1" max="1" width="46.424911" style="0" customWidth="1"/>
    <x:col min="2" max="2" width="6.282054" style="0" customWidth="1"/>
    <x:col min="3" max="5" width="14.710625" style="0" customWidth="1"/>
  </x:cols>
  <x:sheetData>
    <x:row r="1" spans="1:5">
      <x:c r="A1" s="6" t="s">
        <x:v>139</x:v>
      </x:c>
    </x:row>
    <x:row r="2" spans="1:5">
      <x:c r="A2" s="7" t="s">
        <x:v>140</x:v>
      </x:c>
    </x:row>
    <x:row r="4" spans="1:5" s="5" customFormat="1">
      <x:c r="A4" s="8" t="s">
        <x:v>2</x:v>
      </x:c>
      <x:c r="B4" s="8" t="s">
        <x:v>3</x:v>
      </x:c>
      <x:c r="C4" s="15">
        <x:v>2022</x:v>
      </x:c>
      <x:c r="D4" s="15">
        <x:v>2023</x:v>
      </x:c>
      <x:c r="E4" s="15">
        <x:v>2024</x:v>
      </x:c>
    </x:row>
    <x:row r="5" spans="1:5" outlineLevel="1">
      <x:c r="A5" s="10" t="s">
        <x:v>141</x:v>
      </x:c>
      <x:c r="B5" s="10"/>
      <x:c r="C5" s="10"/>
      <x:c r="D5" s="10"/>
      <x:c r="E5" s="10"/>
    </x:row>
    <x:row r="6" spans="1:5" outlineLevel="2">
      <x:c r="A6" s="5" t="s">
        <x:v>142</x:v>
      </x:c>
    </x:row>
    <x:row r="7" spans="1:5" hidden="1" outlineLevel="3">
      <x:c r="A7" s="16" t="s">
        <x:v>143</x:v>
      </x:c>
      <x:c r="B7" s="0">
        <x:v>135</x:v>
      </x:c>
      <x:c r="C7" s="12">
        <x:f>VLOOKUP($B7,'Saldenliste'!$A$5:$G$122,MATCH(C$4,'Saldenliste'!$A$4:$G$4,0),FALSE)</x:f>
        <x:v>18000</x:v>
      </x:c>
      <x:c r="D7" s="12">
        <x:f>VLOOKUP($B7,'Saldenliste'!$A$5:$G$122,MATCH(D$4,'Saldenliste'!$A$4:$G$4,0),FALSE)</x:f>
        <x:v>0</x:v>
      </x:c>
      <x:c r="E7" s="12">
        <x:f>VLOOKUP($B7,'Saldenliste'!$A$5:$G$122,MATCH(E$4,'Saldenliste'!$A$4:$G$4,0),FALSE)</x:f>
        <x:v>278055.6</x:v>
      </x:c>
    </x:row>
    <x:row r="8" spans="1:5" collapsed="1" outlineLevel="2">
      <x:c r="A8" s="17" t="s">
        <x:v>144</x:v>
      </x:c>
      <x:c r="C8" s="13">
        <x:f>SUM(C7:C7)</x:f>
        <x:v>18000</x:v>
      </x:c>
      <x:c r="D8" s="13">
        <x:f>SUM(D7:D7)</x:f>
        <x:v>0</x:v>
      </x:c>
      <x:c r="E8" s="13">
        <x:f>SUM(E7:E7)</x:f>
        <x:v>278055.6</x:v>
      </x:c>
    </x:row>
    <x:row r="9" spans="1:5" hidden="1" outlineLevel="3">
      <x:c r="A9" s="16" t="s">
        <x:v>145</x:v>
      </x:c>
      <x:c r="B9" s="0">
        <x:v>440</x:v>
      </x:c>
      <x:c r="C9" s="12">
        <x:f>VLOOKUP($B9,'Saldenliste'!$A$5:$G$122,MATCH(C$4,'Saldenliste'!$A$4:$G$4,0),FALSE)</x:f>
        <x:v>563550</x:v>
      </x:c>
      <x:c r="D9" s="12">
        <x:f>VLOOKUP($B9,'Saldenliste'!$A$5:$G$122,MATCH(D$4,'Saldenliste'!$A$4:$G$4,0),FALSE)</x:f>
        <x:v>2991750</x:v>
      </x:c>
      <x:c r="E9" s="12">
        <x:f>VLOOKUP($B9,'Saldenliste'!$A$5:$G$122,MATCH(E$4,'Saldenliste'!$A$4:$G$4,0),FALSE)</x:f>
        <x:v>2647950</x:v>
      </x:c>
    </x:row>
    <x:row r="10" spans="1:5" hidden="1" outlineLevel="3">
      <x:c r="A10" s="16" t="s">
        <x:v>146</x:v>
      </x:c>
      <x:c r="B10" s="0">
        <x:v>520</x:v>
      </x:c>
      <x:c r="C10" s="12">
        <x:f>VLOOKUP($B10,'Saldenliste'!$A$5:$G$122,MATCH(C$4,'Saldenliste'!$A$4:$G$4,0),FALSE)</x:f>
        <x:v>66000</x:v>
      </x:c>
      <x:c r="D10" s="12">
        <x:f>VLOOKUP($B10,'Saldenliste'!$A$5:$G$122,MATCH(D$4,'Saldenliste'!$A$4:$G$4,0),FALSE)</x:f>
        <x:v>13200</x:v>
      </x:c>
      <x:c r="E10" s="12">
        <x:f>VLOOKUP($B10,'Saldenliste'!$A$5:$G$122,MATCH(E$4,'Saldenliste'!$A$4:$G$4,0),FALSE)</x:f>
        <x:v>0</x:v>
      </x:c>
    </x:row>
    <x:row r="11" spans="1:5" hidden="1" outlineLevel="3">
      <x:c r="A11" s="16" t="s">
        <x:v>147</x:v>
      </x:c>
      <x:c r="B11" s="0">
        <x:v>540</x:v>
      </x:c>
      <x:c r="C11" s="12">
        <x:f>VLOOKUP($B11,'Saldenliste'!$A$5:$G$122,MATCH(C$4,'Saldenliste'!$A$4:$G$4,0),FALSE)</x:f>
        <x:v>172800</x:v>
      </x:c>
      <x:c r="D11" s="12">
        <x:f>VLOOKUP($B11,'Saldenliste'!$A$5:$G$122,MATCH(D$4,'Saldenliste'!$A$4:$G$4,0),FALSE)</x:f>
        <x:v>385000</x:v>
      </x:c>
      <x:c r="E11" s="12">
        <x:f>VLOOKUP($B11,'Saldenliste'!$A$5:$G$122,MATCH(E$4,'Saldenliste'!$A$4:$G$4,0),FALSE)</x:f>
        <x:v>332500</x:v>
      </x:c>
    </x:row>
    <x:row r="12" spans="1:5" hidden="1" outlineLevel="3">
      <x:c r="A12" s="16" t="s">
        <x:v>148</x:v>
      </x:c>
      <x:c r="B12" s="0">
        <x:v>650</x:v>
      </x:c>
      <x:c r="C12" s="12">
        <x:f>VLOOKUP($B12,'Saldenliste'!$A$5:$G$122,MATCH(C$4,'Saldenliste'!$A$4:$G$4,0),FALSE)</x:f>
        <x:v>121110.08</x:v>
      </x:c>
      <x:c r="D12" s="12">
        <x:f>VLOOKUP($B12,'Saldenliste'!$A$5:$G$122,MATCH(D$4,'Saldenliste'!$A$4:$G$4,0),FALSE)</x:f>
        <x:v>103386.56</x:v>
      </x:c>
      <x:c r="E12" s="12">
        <x:f>VLOOKUP($B12,'Saldenliste'!$A$5:$G$122,MATCH(E$4,'Saldenliste'!$A$4:$G$4,0),FALSE)</x:f>
        <x:v>85663.04</x:v>
      </x:c>
    </x:row>
    <x:row r="13" spans="1:5" hidden="1" outlineLevel="3">
      <x:c r="A13" s="16" t="s">
        <x:v>149</x:v>
      </x:c>
      <x:c r="B13" s="0">
        <x:v>690</x:v>
      </x:c>
      <x:c r="C13" s="12">
        <x:f>VLOOKUP($B13,'Saldenliste'!$A$5:$G$122,MATCH(C$4,'Saldenliste'!$A$4:$G$4,0),FALSE)</x:f>
        <x:v>51264</x:v>
      </x:c>
      <x:c r="D13" s="12">
        <x:f>VLOOKUP($B13,'Saldenliste'!$A$5:$G$122,MATCH(D$4,'Saldenliste'!$A$4:$G$4,0),FALSE)</x:f>
        <x:v>116298.66</x:v>
      </x:c>
      <x:c r="E13" s="12">
        <x:f>VLOOKUP($B13,'Saldenliste'!$A$5:$G$122,MATCH(E$4,'Saldenliste'!$A$4:$G$4,0),FALSE)</x:f>
        <x:v>58666.62</x:v>
      </x:c>
    </x:row>
    <x:row r="14" spans="1:5" collapsed="1" outlineLevel="2">
      <x:c r="A14" s="17" t="s">
        <x:v>150</x:v>
      </x:c>
      <x:c r="C14" s="13">
        <x:f>SUM(C9:C13)</x:f>
        <x:v>974724.08</x:v>
      </x:c>
      <x:c r="D14" s="13">
        <x:f>SUM(D9:D13)</x:f>
        <x:v>3609635.22</x:v>
      </x:c>
      <x:c r="E14" s="13">
        <x:f>SUM(E9:E13)</x:f>
        <x:v>3124779.66</x:v>
      </x:c>
    </x:row>
    <x:row r="15" spans="1:5" outlineLevel="1">
      <x:c r="A15" s="5" t="s">
        <x:v>151</x:v>
      </x:c>
      <x:c r="C15" s="13">
        <x:f>C8+C14</x:f>
        <x:v>992724.08</x:v>
      </x:c>
      <x:c r="D15" s="13">
        <x:f>D8+D14</x:f>
        <x:v>3609635.22</x:v>
      </x:c>
      <x:c r="E15" s="13">
        <x:f>E8+E14</x:f>
        <x:v>3402835.2600000002</x:v>
      </x:c>
    </x:row>
    <x:row r="16" spans="1:5" outlineLevel="2">
      <x:c r="A16" s="5" t="s">
        <x:v>152</x:v>
      </x:c>
    </x:row>
    <x:row r="17" spans="1:5" hidden="1" outlineLevel="3">
      <x:c r="A17" s="16" t="s">
        <x:v>153</x:v>
      </x:c>
      <x:c r="B17" s="0">
        <x:v>1140</x:v>
      </x:c>
      <x:c r="C17" s="12">
        <x:f>VLOOKUP($B17,'Saldenliste'!$A$5:$G$122,MATCH(C$4,'Saldenliste'!$A$4:$G$4,0),FALSE)</x:f>
        <x:v>1501759.15</x:v>
      </x:c>
      <x:c r="D17" s="12">
        <x:f>VLOOKUP($B17,'Saldenliste'!$A$5:$G$122,MATCH(D$4,'Saldenliste'!$A$4:$G$4,0),FALSE)</x:f>
        <x:v>1578275.64</x:v>
      </x:c>
      <x:c r="E17" s="12">
        <x:f>VLOOKUP($B17,'Saldenliste'!$A$5:$G$122,MATCH(E$4,'Saldenliste'!$A$4:$G$4,0),FALSE)</x:f>
        <x:v>1802641.5</x:v>
      </x:c>
    </x:row>
    <x:row r="18" spans="1:5" collapsed="1" outlineLevel="2">
      <x:c r="A18" s="17" t="s">
        <x:v>154</x:v>
      </x:c>
      <x:c r="C18" s="13">
        <x:f>SUM(C17:C17)</x:f>
        <x:v>1501759.15</x:v>
      </x:c>
      <x:c r="D18" s="13">
        <x:f>SUM(D17:D17)</x:f>
        <x:v>1578275.64</x:v>
      </x:c>
      <x:c r="E18" s="13">
        <x:f>SUM(E17:E17)</x:f>
        <x:v>1802641.5</x:v>
      </x:c>
    </x:row>
    <x:row r="19" spans="1:5" hidden="1" outlineLevel="3">
      <x:c r="A19" s="16" t="s">
        <x:v>155</x:v>
      </x:c>
      <x:c r="B19" s="0">
        <x:v>1200</x:v>
      </x:c>
      <x:c r="C19" s="12">
        <x:f>VLOOKUP($B19,'Saldenliste'!$A$5:$G$122,MATCH(C$4,'Saldenliste'!$A$4:$G$4,0),FALSE)</x:f>
        <x:v>3672967.52</x:v>
      </x:c>
      <x:c r="D19" s="12">
        <x:f>VLOOKUP($B19,'Saldenliste'!$A$5:$G$122,MATCH(D$4,'Saldenliste'!$A$4:$G$4,0),FALSE)</x:f>
        <x:v>4059566.34</x:v>
      </x:c>
      <x:c r="E19" s="12">
        <x:f>VLOOKUP($B19,'Saldenliste'!$A$5:$G$122,MATCH(E$4,'Saldenliste'!$A$4:$G$4,0),FALSE)</x:f>
        <x:v>4115181.56</x:v>
      </x:c>
    </x:row>
    <x:row r="20" spans="1:5" hidden="1" outlineLevel="3">
      <x:c r="A20" s="16" t="s">
        <x:v>156</x:v>
      </x:c>
      <x:c r="B20" s="0">
        <x:v>1240</x:v>
      </x:c>
      <x:c r="C20" s="12">
        <x:f>VLOOKUP($B20,'Saldenliste'!$A$5:$G$122,MATCH(C$4,'Saldenliste'!$A$4:$G$4,0),FALSE)</x:f>
        <x:v>0</x:v>
      </x:c>
      <x:c r="D20" s="12">
        <x:f>VLOOKUP($B20,'Saldenliste'!$A$5:$G$122,MATCH(D$4,'Saldenliste'!$A$4:$G$4,0),FALSE)</x:f>
        <x:v>190400</x:v>
      </x:c>
      <x:c r="E20" s="12">
        <x:f>VLOOKUP($B20,'Saldenliste'!$A$5:$G$122,MATCH(E$4,'Saldenliste'!$A$4:$G$4,0),FALSE)</x:f>
        <x:v>0</x:v>
      </x:c>
    </x:row>
    <x:row r="21" spans="1:5" hidden="1" outlineLevel="3">
      <x:c r="A21" s="16" t="s">
        <x:v>157</x:v>
      </x:c>
      <x:c r="B21" s="0">
        <x:v>1246</x:v>
      </x:c>
      <x:c r="C21" s="12">
        <x:f>VLOOKUP($B21,'Saldenliste'!$A$5:$G$122,MATCH(C$4,'Saldenliste'!$A$4:$G$4,0),FALSE)</x:f>
        <x:v>0</x:v>
      </x:c>
      <x:c r="D21" s="12">
        <x:f>VLOOKUP($B21,'Saldenliste'!$A$5:$G$122,MATCH(D$4,'Saldenliste'!$A$4:$G$4,0),FALSE)</x:f>
        <x:v>-96000</x:v>
      </x:c>
      <x:c r="E21" s="12">
        <x:f>VLOOKUP($B21,'Saldenliste'!$A$5:$G$122,MATCH(E$4,'Saldenliste'!$A$4:$G$4,0),FALSE)</x:f>
        <x:v>0</x:v>
      </x:c>
    </x:row>
    <x:row r="22" spans="1:5" hidden="1" outlineLevel="3">
      <x:c r="A22" s="16" t="s">
        <x:v>158</x:v>
      </x:c>
      <x:c r="B22" s="0">
        <x:v>1435</x:v>
      </x:c>
      <x:c r="C22" s="12">
        <x:f>VLOOKUP($B22,'Saldenliste'!$A$5:$G$122,MATCH(C$4,'Saldenliste'!$A$4:$G$4,0),FALSE)</x:f>
        <x:v>0</x:v>
      </x:c>
      <x:c r="D22" s="12">
        <x:f>VLOOKUP($B22,'Saldenliste'!$A$5:$G$122,MATCH(D$4,'Saldenliste'!$A$4:$G$4,0),FALSE)</x:f>
        <x:v>0</x:v>
      </x:c>
      <x:c r="E22" s="12">
        <x:f>VLOOKUP($B22,'Saldenliste'!$A$5:$G$122,MATCH(E$4,'Saldenliste'!$A$4:$G$4,0),FALSE)</x:f>
        <x:v>113363.81</x:v>
      </x:c>
    </x:row>
    <x:row r="23" spans="1:5" hidden="1" outlineLevel="3">
      <x:c r="A23" s="16" t="s">
        <x:v>159</x:v>
      </x:c>
      <x:c r="B23" s="0">
        <x:v>1450</x:v>
      </x:c>
      <x:c r="C23" s="12">
        <x:f>VLOOKUP($B23,'Saldenliste'!$A$5:$G$122,MATCH(C$4,'Saldenliste'!$A$4:$G$4,0),FALSE)</x:f>
        <x:v>0</x:v>
      </x:c>
      <x:c r="D23" s="12">
        <x:f>VLOOKUP($B23,'Saldenliste'!$A$5:$G$122,MATCH(D$4,'Saldenliste'!$A$4:$G$4,0),FALSE)</x:f>
        <x:v>0</x:v>
      </x:c>
      <x:c r="E23" s="12">
        <x:f>VLOOKUP($B23,'Saldenliste'!$A$5:$G$122,MATCH(E$4,'Saldenliste'!$A$4:$G$4,0),FALSE)</x:f>
        <x:v>126846.79</x:v>
      </x:c>
    </x:row>
    <x:row r="24" spans="1:5" hidden="1" outlineLevel="3">
      <x:c r="A24" s="16" t="s">
        <x:v>160</x:v>
      </x:c>
      <x:c r="B24" s="0">
        <x:v>1460</x:v>
      </x:c>
      <x:c r="C24" s="12">
        <x:f>VLOOKUP($B24,'Saldenliste'!$A$5:$G$122,MATCH(C$4,'Saldenliste'!$A$4:$G$4,0),FALSE)</x:f>
        <x:v>1050000</x:v>
      </x:c>
      <x:c r="D24" s="12">
        <x:f>VLOOKUP($B24,'Saldenliste'!$A$5:$G$122,MATCH(D$4,'Saldenliste'!$A$4:$G$4,0),FALSE)</x:f>
        <x:v>0</x:v>
      </x:c>
      <x:c r="E24" s="12">
        <x:f>VLOOKUP($B24,'Saldenliste'!$A$5:$G$122,MATCH(E$4,'Saldenliste'!$A$4:$G$4,0),FALSE)</x:f>
        <x:v>0</x:v>
      </x:c>
    </x:row>
    <x:row r="25" spans="1:5" collapsed="1" outlineLevel="2">
      <x:c r="A25" s="17" t="s">
        <x:v>161</x:v>
      </x:c>
      <x:c r="C25" s="13">
        <x:f>SUM(C19:C24)</x:f>
        <x:v>4722967.52</x:v>
      </x:c>
      <x:c r="D25" s="13">
        <x:f>SUM(D19:D24)</x:f>
        <x:v>4153966.34</x:v>
      </x:c>
      <x:c r="E25" s="13">
        <x:f>SUM(E19:E24)</x:f>
        <x:v>4355392.16</x:v>
      </x:c>
    </x:row>
    <x:row r="26" spans="1:5" hidden="1" outlineLevel="3">
      <x:c r="A26" s="16" t="s">
        <x:v>162</x:v>
      </x:c>
      <x:c r="B26" s="0">
        <x:v>1600</x:v>
      </x:c>
      <x:c r="C26" s="12">
        <x:f>VLOOKUP($B26,'Saldenliste'!$A$5:$G$122,MATCH(C$4,'Saldenliste'!$A$4:$G$4,0),FALSE)</x:f>
        <x:v>1521.2</x:v>
      </x:c>
      <x:c r="D26" s="12">
        <x:f>VLOOKUP($B26,'Saldenliste'!$A$5:$G$122,MATCH(D$4,'Saldenliste'!$A$4:$G$4,0),FALSE)</x:f>
        <x:v>1513.22</x:v>
      </x:c>
      <x:c r="E26" s="12">
        <x:f>VLOOKUP($B26,'Saldenliste'!$A$5:$G$122,MATCH(E$4,'Saldenliste'!$A$4:$G$4,0),FALSE)</x:f>
        <x:v>1544.9</x:v>
      </x:c>
    </x:row>
    <x:row r="27" spans="1:5" hidden="1" outlineLevel="3">
      <x:c r="A27" s="16" t="s">
        <x:v>163</x:v>
      </x:c>
      <x:c r="B27" s="0">
        <x:v>1800</x:v>
      </x:c>
      <x:c r="C27" s="12">
        <x:f>VLOOKUP($B27,'Saldenliste'!$A$5:$G$122,MATCH(C$4,'Saldenliste'!$A$4:$G$4,0),FALSE)</x:f>
        <x:v>1764727.6</x:v>
      </x:c>
      <x:c r="D27" s="12">
        <x:f>VLOOKUP($B27,'Saldenliste'!$A$5:$G$122,MATCH(D$4,'Saldenliste'!$A$4:$G$4,0),FALSE)</x:f>
        <x:v>2213923.93</x:v>
      </x:c>
      <x:c r="E27" s="12">
        <x:f>VLOOKUP($B27,'Saldenliste'!$A$5:$G$122,MATCH(E$4,'Saldenliste'!$A$4:$G$4,0),FALSE)</x:f>
        <x:v>856570.35</x:v>
      </x:c>
    </x:row>
    <x:row r="28" spans="1:5" hidden="1" outlineLevel="3">
      <x:c r="A28" s="16" t="s">
        <x:v>164</x:v>
      </x:c>
      <x:c r="B28" s="0">
        <x:v>1810</x:v>
      </x:c>
      <x:c r="C28" s="12"/>
      <x:c r="D28" s="12">
        <x:f>VLOOKUP($B28,'Saldenliste'!$A$5:$G$122,MATCH(D$4,'Saldenliste'!$A$4:$G$4,0),FALSE)</x:f>
        <x:v>686019.78</x:v>
      </x:c>
      <x:c r="E28" s="12"/>
    </x:row>
    <x:row r="29" spans="1:5" collapsed="1" outlineLevel="2">
      <x:c r="A29" s="17" t="s">
        <x:v>165</x:v>
      </x:c>
      <x:c r="C29" s="13">
        <x:f>SUM(C26:C28)</x:f>
        <x:v>1766248.8</x:v>
      </x:c>
      <x:c r="D29" s="13">
        <x:f>SUM(D26:D28)</x:f>
        <x:v>2901456.9300000006</x:v>
      </x:c>
      <x:c r="E29" s="13">
        <x:f>SUM(E26:E28)</x:f>
        <x:v>858115.25</x:v>
      </x:c>
    </x:row>
    <x:row r="30" spans="1:5" hidden="1" outlineLevel="3">
      <x:c r="A30" s="16" t="s">
        <x:v>166</x:v>
      </x:c>
      <x:c r="B30" s="0">
        <x:v>1900</x:v>
      </x:c>
      <x:c r="C30" s="12">
        <x:f>VLOOKUP($B30,'Saldenliste'!$A$5:$G$122,MATCH(C$4,'Saldenliste'!$A$4:$G$4,0),FALSE)</x:f>
        <x:v>130000</x:v>
      </x:c>
      <x:c r="D30" s="12">
        <x:f>VLOOKUP($B30,'Saldenliste'!$A$5:$G$122,MATCH(D$4,'Saldenliste'!$A$4:$G$4,0),FALSE)</x:f>
        <x:v>138000</x:v>
      </x:c>
      <x:c r="E30" s="12">
        <x:f>VLOOKUP($B30,'Saldenliste'!$A$5:$G$122,MATCH(E$4,'Saldenliste'!$A$4:$G$4,0),FALSE)</x:f>
        <x:v>138000</x:v>
      </x:c>
    </x:row>
    <x:row r="31" spans="1:5" collapsed="1" outlineLevel="2">
      <x:c r="A31" s="17" t="s">
        <x:v>167</x:v>
      </x:c>
      <x:c r="C31" s="13">
        <x:f>SUM(C30:C30)</x:f>
        <x:v>130000</x:v>
      </x:c>
      <x:c r="D31" s="13">
        <x:f>SUM(D30:D30)</x:f>
        <x:v>138000</x:v>
      </x:c>
      <x:c r="E31" s="13">
        <x:f>SUM(E30:E30)</x:f>
        <x:v>138000</x:v>
      </x:c>
    </x:row>
    <x:row r="32" spans="1:5" outlineLevel="1">
      <x:c r="A32" s="5" t="s">
        <x:v>168</x:v>
      </x:c>
      <x:c r="C32" s="13">
        <x:f>C18+C25+C29+C31</x:f>
        <x:v>8120975.47</x:v>
      </x:c>
      <x:c r="D32" s="13">
        <x:f>D18+D25+D29+D31</x:f>
        <x:v>8771698.91</x:v>
      </x:c>
      <x:c r="E32" s="13">
        <x:f>E18+E25+E29+E31</x:f>
        <x:v>7154148.91</x:v>
      </x:c>
    </x:row>
    <x:row r="33" spans="1:5">
      <x:c r="A33" s="5" t="s">
        <x:v>169</x:v>
      </x:c>
      <x:c r="C33" s="14">
        <x:f>C15+C32</x:f>
        <x:v>9113699.549999999</x:v>
      </x:c>
      <x:c r="D33" s="14">
        <x:f>D15+D32</x:f>
        <x:v>12381334.13</x:v>
      </x:c>
      <x:c r="E33" s="14">
        <x:f>E15+E32</x:f>
        <x:v>10556984.17</x:v>
      </x:c>
    </x:row>
    <x:row r="35" spans="1:5" outlineLevel="1">
      <x:c r="A35" s="10" t="s">
        <x:v>170</x:v>
      </x:c>
      <x:c r="B35" s="10"/>
      <x:c r="C35" s="10"/>
      <x:c r="D35" s="10"/>
      <x:c r="E35" s="10"/>
    </x:row>
    <x:row r="36" spans="1:5" outlineLevel="2">
      <x:c r="A36" s="5" t="s">
        <x:v>171</x:v>
      </x:c>
    </x:row>
    <x:row r="37" spans="1:5" hidden="1" outlineLevel="3">
      <x:c r="A37" s="16" t="s">
        <x:v>172</x:v>
      </x:c>
      <x:c r="B37" s="0">
        <x:v>2900</x:v>
      </x:c>
      <x:c r="C37" s="12">
        <x:f>-VLOOKUP($B37,'Saldenliste'!$A$5:$G$122,MATCH(C$4,'Saldenliste'!$A$4:$G$4,0),FALSE)</x:f>
        <x:v>500000</x:v>
      </x:c>
      <x:c r="D37" s="12">
        <x:f>-VLOOKUP($B37,'Saldenliste'!$A$5:$G$122,MATCH(D$4,'Saldenliste'!$A$4:$G$4,0),FALSE)</x:f>
        <x:v>500000</x:v>
      </x:c>
      <x:c r="E37" s="12">
        <x:f>-VLOOKUP($B37,'Saldenliste'!$A$5:$G$122,MATCH(E$4,'Saldenliste'!$A$4:$G$4,0),FALSE)</x:f>
        <x:v>500000</x:v>
      </x:c>
    </x:row>
    <x:row r="38" spans="1:5" collapsed="1" outlineLevel="2">
      <x:c r="A38" s="17" t="s">
        <x:v>173</x:v>
      </x:c>
      <x:c r="C38" s="13">
        <x:f>SUM(C37:C37)</x:f>
        <x:v>500000</x:v>
      </x:c>
      <x:c r="D38" s="13">
        <x:f>SUM(D37:D37)</x:f>
        <x:v>500000</x:v>
      </x:c>
      <x:c r="E38" s="13">
        <x:f>SUM(E37:E37)</x:f>
        <x:v>500000</x:v>
      </x:c>
    </x:row>
    <x:row r="39" spans="1:5" hidden="1" outlineLevel="3">
      <x:c r="A39" s="16" t="s">
        <x:v>174</x:v>
      </x:c>
      <x:c r="B39" s="0">
        <x:v>2960</x:v>
      </x:c>
      <x:c r="C39" s="12">
        <x:f>-VLOOKUP($B39,'Saldenliste'!$A$5:$G$122,MATCH(C$4,'Saldenliste'!$A$4:$G$4,0),FALSE)</x:f>
        <x:v>1200000</x:v>
      </x:c>
      <x:c r="D39" s="12">
        <x:f>-VLOOKUP($B39,'Saldenliste'!$A$5:$G$122,MATCH(D$4,'Saldenliste'!$A$4:$G$4,0),FALSE)</x:f>
        <x:v>1200000</x:v>
      </x:c>
      <x:c r="E39" s="12">
        <x:f>-VLOOKUP($B39,'Saldenliste'!$A$5:$G$122,MATCH(E$4,'Saldenliste'!$A$4:$G$4,0),FALSE)</x:f>
        <x:v>1200000</x:v>
      </x:c>
    </x:row>
    <x:row r="40" spans="1:5" collapsed="1" outlineLevel="2">
      <x:c r="A40" s="17" t="s">
        <x:v>175</x:v>
      </x:c>
      <x:c r="C40" s="13">
        <x:f>SUM(C39:C39)</x:f>
        <x:v>1200000</x:v>
      </x:c>
      <x:c r="D40" s="13">
        <x:f>SUM(D39:D39)</x:f>
        <x:v>1200000</x:v>
      </x:c>
      <x:c r="E40" s="13">
        <x:f>SUM(E39:E39)</x:f>
        <x:v>1200000</x:v>
      </x:c>
    </x:row>
    <x:row r="41" spans="1:5" hidden="1" outlineLevel="3">
      <x:c r="A41" s="16" t="s">
        <x:v>176</x:v>
      </x:c>
      <x:c r="B41" s="0">
        <x:v>2970</x:v>
      </x:c>
      <x:c r="C41" s="12">
        <x:f>-VLOOKUP($B41,'Saldenliste'!$A$5:$G$122,MATCH(C$4,'Saldenliste'!$A$4:$G$4,0),FALSE)</x:f>
        <x:v>627009.72</x:v>
      </x:c>
      <x:c r="D41" s="12">
        <x:f>-VLOOKUP($B41,'Saldenliste'!$A$5:$G$122,MATCH(D$4,'Saldenliste'!$A$4:$G$4,0),FALSE)</x:f>
        <x:v>2070368.41</x:v>
      </x:c>
      <x:c r="E41" s="12">
        <x:f>-VLOOKUP($B41,'Saldenliste'!$A$5:$G$122,MATCH(E$4,'Saldenliste'!$A$4:$G$4,0),FALSE)</x:f>
        <x:v>732332.57</x:v>
      </x:c>
    </x:row>
    <x:row r="42" spans="1:5" collapsed="1" outlineLevel="2">
      <x:c r="A42" s="17" t="s">
        <x:v>177</x:v>
      </x:c>
      <x:c r="C42" s="13">
        <x:f>SUM(C41:C41)</x:f>
        <x:v>627009.72</x:v>
      </x:c>
      <x:c r="D42" s="13">
        <x:f>SUM(D41:D41)</x:f>
        <x:v>2070368.41</x:v>
      </x:c>
      <x:c r="E42" s="13">
        <x:f>SUM(E41:E41)</x:f>
        <x:v>732332.57</x:v>
      </x:c>
    </x:row>
    <x:row r="43" spans="1:5" outlineLevel="2">
      <x:c r="A43" s="17" t="s">
        <x:v>135</x:v>
      </x:c>
      <x:c r="B43" s="5" t="s">
        <x:v>178</x:v>
      </x:c>
      <x:c r="C43" s="18">
        <x:f>'GuV'!C101</x:f>
        <x:v>1443358.6899999883</x:v>
      </x:c>
      <x:c r="D43" s="18">
        <x:f>'GuV'!D101</x:f>
        <x:v>1661964.1599999983</x:v>
      </x:c>
      <x:c r="E43" s="18">
        <x:f>'GuV'!E101</x:f>
        <x:v>1114696.049999994</x:v>
      </x:c>
    </x:row>
    <x:row r="44" spans="1:5" outlineLevel="1">
      <x:c r="A44" s="5" t="s">
        <x:v>179</x:v>
      </x:c>
      <x:c r="C44" s="13">
        <x:f>C38+C40+C42+C43</x:f>
        <x:v>3770368.409999988</x:v>
      </x:c>
      <x:c r="D44" s="13">
        <x:f>D38+D40+D42+D43</x:f>
        <x:v>5432332.569999998</x:v>
      </x:c>
      <x:c r="E44" s="13">
        <x:f>E38+E40+E42+E43</x:f>
        <x:v>3547028.6199999936</x:v>
      </x:c>
    </x:row>
    <x:row r="45" spans="1:5" outlineLevel="2">
      <x:c r="A45" s="5" t="s">
        <x:v>180</x:v>
      </x:c>
    </x:row>
    <x:row r="46" spans="1:5" hidden="1" outlineLevel="3">
      <x:c r="A46" s="16" t="s">
        <x:v>181</x:v>
      </x:c>
      <x:c r="B46" s="0">
        <x:v>3020</x:v>
      </x:c>
      <x:c r="C46" s="12">
        <x:f>-VLOOKUP($B46,'Saldenliste'!$A$5:$G$122,MATCH(C$4,'Saldenliste'!$A$4:$G$4,0),FALSE)</x:f>
        <x:v>117655.73</x:v>
      </x:c>
      <x:c r="D46" s="12">
        <x:f>-VLOOKUP($B46,'Saldenliste'!$A$5:$G$122,MATCH(D$4,'Saldenliste'!$A$4:$G$4,0),FALSE)</x:f>
        <x:v>44252.51</x:v>
      </x:c>
      <x:c r="E46" s="12">
        <x:f>-VLOOKUP($B46,'Saldenliste'!$A$5:$G$122,MATCH(E$4,'Saldenliste'!$A$4:$G$4,0),FALSE)</x:f>
        <x:v>0</x:v>
      </x:c>
    </x:row>
    <x:row r="47" spans="1:5" hidden="1" outlineLevel="3">
      <x:c r="A47" s="16" t="s">
        <x:v>182</x:v>
      </x:c>
      <x:c r="B47" s="0">
        <x:v>3040</x:v>
      </x:c>
      <x:c r="C47" s="12">
        <x:f>-VLOOKUP($B47,'Saldenliste'!$A$5:$G$122,MATCH(C$4,'Saldenliste'!$A$4:$G$4,0),FALSE)</x:f>
        <x:v>126971.94</x:v>
      </x:c>
      <x:c r="D47" s="12">
        <x:f>-VLOOKUP($B47,'Saldenliste'!$A$5:$G$122,MATCH(D$4,'Saldenliste'!$A$4:$G$4,0),FALSE)</x:f>
        <x:v>46523.71</x:v>
      </x:c>
      <x:c r="E47" s="12">
        <x:f>-VLOOKUP($B47,'Saldenliste'!$A$5:$G$122,MATCH(E$4,'Saldenliste'!$A$4:$G$4,0),FALSE)</x:f>
        <x:v>0</x:v>
      </x:c>
    </x:row>
    <x:row r="48" spans="1:5" hidden="1" outlineLevel="3">
      <x:c r="A48" s="16" t="s">
        <x:v>183</x:v>
      </x:c>
      <x:c r="B48" s="0">
        <x:v>3079</x:v>
      </x:c>
      <x:c r="C48" s="12">
        <x:f>-VLOOKUP($B48,'Saldenliste'!$A$5:$G$122,MATCH(C$4,'Saldenliste'!$A$4:$G$4,0),FALSE)</x:f>
        <x:v>64750</x:v>
      </x:c>
      <x:c r="D48" s="12">
        <x:f>-VLOOKUP($B48,'Saldenliste'!$A$5:$G$122,MATCH(D$4,'Saldenliste'!$A$4:$G$4,0),FALSE)</x:f>
        <x:v>71050</x:v>
      </x:c>
      <x:c r="E48" s="12">
        <x:f>-VLOOKUP($B48,'Saldenliste'!$A$5:$G$122,MATCH(E$4,'Saldenliste'!$A$4:$G$4,0),FALSE)</x:f>
        <x:v>67400</x:v>
      </x:c>
    </x:row>
    <x:row r="49" spans="1:5" hidden="1" outlineLevel="3">
      <x:c r="A49" s="16" t="s">
        <x:v>184</x:v>
      </x:c>
      <x:c r="B49" s="0">
        <x:v>3095</x:v>
      </x:c>
      <x:c r="C49" s="12">
        <x:f>-VLOOKUP($B49,'Saldenliste'!$A$5:$G$122,MATCH(C$4,'Saldenliste'!$A$4:$G$4,0),FALSE)</x:f>
        <x:v>44000</x:v>
      </x:c>
      <x:c r="D49" s="12">
        <x:f>-VLOOKUP($B49,'Saldenliste'!$A$5:$G$122,MATCH(D$4,'Saldenliste'!$A$4:$G$4,0),FALSE)</x:f>
        <x:v>46500</x:v>
      </x:c>
      <x:c r="E49" s="12">
        <x:f>-VLOOKUP($B49,'Saldenliste'!$A$5:$G$122,MATCH(E$4,'Saldenliste'!$A$4:$G$4,0),FALSE)</x:f>
        <x:v>49500</x:v>
      </x:c>
    </x:row>
    <x:row r="50" spans="1:5" collapsed="1" outlineLevel="2">
      <x:c r="A50" s="17" t="s">
        <x:v>185</x:v>
      </x:c>
      <x:c r="C50" s="13">
        <x:f>SUM(C46:C49)</x:f>
        <x:v>353377.67</x:v>
      </x:c>
      <x:c r="D50" s="13">
        <x:f>SUM(D46:D49)</x:f>
        <x:v>208326.22</x:v>
      </x:c>
      <x:c r="E50" s="13">
        <x:f>SUM(E46:E49)</x:f>
        <x:v>116900</x:v>
      </x:c>
    </x:row>
    <x:row r="51" spans="1:5" hidden="1" outlineLevel="3">
      <x:c r="A51" s="16" t="s">
        <x:v>186</x:v>
      </x:c>
      <x:c r="B51" s="0">
        <x:v>3841</x:v>
      </x:c>
      <x:c r="C51" s="12">
        <x:f>-VLOOKUP($B51,'Saldenliste'!$A$5:$G$122,MATCH(C$4,'Saldenliste'!$A$4:$G$4,0),FALSE)</x:f>
        <x:v>200631.51</x:v>
      </x:c>
      <x:c r="D51" s="12">
        <x:f>-VLOOKUP($B51,'Saldenliste'!$A$5:$G$122,MATCH(D$4,'Saldenliste'!$A$4:$G$4,0),FALSE)</x:f>
        <x:v>87880.18</x:v>
      </x:c>
      <x:c r="E51" s="12">
        <x:f>-VLOOKUP($B51,'Saldenliste'!$A$5:$G$122,MATCH(E$4,'Saldenliste'!$A$4:$G$4,0),FALSE)</x:f>
        <x:v>182024.28</x:v>
      </x:c>
    </x:row>
    <x:row r="52" spans="1:5" collapsed="1" outlineLevel="2">
      <x:c r="A52" s="17" t="s">
        <x:v>187</x:v>
      </x:c>
      <x:c r="C52" s="13">
        <x:f>SUM(C51:C51)</x:f>
        <x:v>200631.51</x:v>
      </x:c>
      <x:c r="D52" s="13">
        <x:f>SUM(D51:D51)</x:f>
        <x:v>87880.18</x:v>
      </x:c>
      <x:c r="E52" s="13">
        <x:f>SUM(E51:E51)</x:f>
        <x:v>182024.28</x:v>
      </x:c>
    </x:row>
    <x:row r="53" spans="1:5" hidden="1" outlineLevel="3">
      <x:c r="A53" s="16" t="s">
        <x:v>188</x:v>
      </x:c>
      <x:c r="B53" s="0">
        <x:v>3300</x:v>
      </x:c>
      <x:c r="C53" s="12">
        <x:f>-VLOOKUP($B53,'Saldenliste'!$A$5:$G$122,MATCH(C$4,'Saldenliste'!$A$4:$G$4,0),FALSE)</x:f>
        <x:v>1553219.02</x:v>
      </x:c>
      <x:c r="D53" s="12">
        <x:f>-VLOOKUP($B53,'Saldenliste'!$A$5:$G$122,MATCH(D$4,'Saldenliste'!$A$4:$G$4,0),FALSE)</x:f>
        <x:v>1751374.66</x:v>
      </x:c>
      <x:c r="E53" s="12">
        <x:f>-VLOOKUP($B53,'Saldenliste'!$A$5:$G$122,MATCH(E$4,'Saldenliste'!$A$4:$G$4,0),FALSE)</x:f>
        <x:v>1796236.88</x:v>
      </x:c>
    </x:row>
    <x:row r="54" spans="1:5" collapsed="1" outlineLevel="2">
      <x:c r="A54" s="17" t="s">
        <x:v>189</x:v>
      </x:c>
      <x:c r="C54" s="13">
        <x:f>SUM(C53:C53)</x:f>
        <x:v>1553219.02</x:v>
      </x:c>
      <x:c r="D54" s="13">
        <x:f>SUM(D53:D53)</x:f>
        <x:v>1751374.66</x:v>
      </x:c>
      <x:c r="E54" s="13">
        <x:f>SUM(E53:E53)</x:f>
        <x:v>1796236.88</x:v>
      </x:c>
    </x:row>
    <x:row r="55" spans="1:5" hidden="1" outlineLevel="3">
      <x:c r="A55" s="16" t="s">
        <x:v>190</x:v>
      </x:c>
      <x:c r="B55" s="0">
        <x:v>3500</x:v>
      </x:c>
      <x:c r="C55" s="12">
        <x:f>-VLOOKUP($B55,'Saldenliste'!$A$5:$G$122,MATCH(C$4,'Saldenliste'!$A$4:$G$4,0),FALSE)</x:f>
        <x:v>15000</x:v>
      </x:c>
      <x:c r="D55" s="12">
        <x:f>-VLOOKUP($B55,'Saldenliste'!$A$5:$G$122,MATCH(D$4,'Saldenliste'!$A$4:$G$4,0),FALSE)</x:f>
        <x:v>15000</x:v>
      </x:c>
      <x:c r="E55" s="12">
        <x:f>-VLOOKUP($B55,'Saldenliste'!$A$5:$G$122,MATCH(E$4,'Saldenliste'!$A$4:$G$4,0),FALSE)</x:f>
        <x:v>15000</x:v>
      </x:c>
    </x:row>
    <x:row r="56" spans="1:5" hidden="1" outlineLevel="3">
      <x:c r="A56" s="16" t="s">
        <x:v>191</x:v>
      </x:c>
      <x:c r="B56" s="0">
        <x:v>3510</x:v>
      </x:c>
      <x:c r="C56" s="12">
        <x:f>-VLOOKUP($B56,'Saldenliste'!$A$5:$G$122,MATCH(C$4,'Saldenliste'!$A$4:$G$4,0),FALSE)</x:f>
        <x:v>500000</x:v>
      </x:c>
      <x:c r="D56" s="12">
        <x:f>-VLOOKUP($B56,'Saldenliste'!$A$5:$G$122,MATCH(D$4,'Saldenliste'!$A$4:$G$4,0),FALSE)</x:f>
        <x:v>500000</x:v>
      </x:c>
      <x:c r="E56" s="12">
        <x:f>-VLOOKUP($B56,'Saldenliste'!$A$5:$G$122,MATCH(E$4,'Saldenliste'!$A$4:$G$4,0),FALSE)</x:f>
        <x:v>500000</x:v>
      </x:c>
    </x:row>
    <x:row r="57" spans="1:5" hidden="1" outlineLevel="3">
      <x:c r="A57" s="16" t="s">
        <x:v>192</x:v>
      </x:c>
      <x:c r="B57" s="0">
        <x:v>3730</x:v>
      </x:c>
      <x:c r="C57" s="12">
        <x:f>-VLOOKUP($B57,'Saldenliste'!$A$5:$G$122,MATCH(C$4,'Saldenliste'!$A$4:$G$4,0),FALSE)</x:f>
        <x:v>46020.88</x:v>
      </x:c>
      <x:c r="D57" s="12">
        <x:f>-VLOOKUP($B57,'Saldenliste'!$A$5:$G$122,MATCH(D$4,'Saldenliste'!$A$4:$G$4,0),FALSE)</x:f>
        <x:v>50943.05</x:v>
      </x:c>
      <x:c r="E57" s="12">
        <x:f>-VLOOKUP($B57,'Saldenliste'!$A$5:$G$122,MATCH(E$4,'Saldenliste'!$A$4:$G$4,0),FALSE)</x:f>
        <x:v>54608.49</x:v>
      </x:c>
    </x:row>
    <x:row r="58" spans="1:5" collapsed="1" outlineLevel="2">
      <x:c r="A58" s="17" t="s">
        <x:v>193</x:v>
      </x:c>
      <x:c r="C58" s="13">
        <x:f>SUM(C55:C57)</x:f>
        <x:v>561020.88</x:v>
      </x:c>
      <x:c r="D58" s="13">
        <x:f>SUM(D55:D57)</x:f>
        <x:v>565943.05</x:v>
      </x:c>
      <x:c r="E58" s="13">
        <x:f>SUM(E55:E57)</x:f>
        <x:v>569608.49</x:v>
      </x:c>
    </x:row>
    <x:row r="59" spans="1:5" hidden="1" outlineLevel="3">
      <x:c r="A59" s="16" t="s">
        <x:v>194</x:v>
      </x:c>
      <x:c r="B59" s="0">
        <x:v>3900</x:v>
      </x:c>
      <x:c r="C59" s="12">
        <x:f>-VLOOKUP($B59,'Saldenliste'!$A$5:$G$122,MATCH(C$4,'Saldenliste'!$A$4:$G$4,0),FALSE)</x:f>
        <x:v>368400</x:v>
      </x:c>
      <x:c r="D59" s="12">
        <x:f>-VLOOKUP($B59,'Saldenliste'!$A$5:$G$122,MATCH(D$4,'Saldenliste'!$A$4:$G$4,0),FALSE)</x:f>
        <x:v>458020</x:v>
      </x:c>
      <x:c r="E59" s="12">
        <x:f>-VLOOKUP($B59,'Saldenliste'!$A$5:$G$122,MATCH(E$4,'Saldenliste'!$A$4:$G$4,0),FALSE)</x:f>
        <x:v>408307</x:v>
      </x:c>
    </x:row>
    <x:row r="60" spans="1:5" collapsed="1" outlineLevel="2">
      <x:c r="A60" s="17" t="s">
        <x:v>195</x:v>
      </x:c>
      <x:c r="C60" s="13">
        <x:f>SUM(C59:C59)</x:f>
        <x:v>368400</x:v>
      </x:c>
      <x:c r="D60" s="13">
        <x:f>SUM(D59:D59)</x:f>
        <x:v>458020</x:v>
      </x:c>
      <x:c r="E60" s="13">
        <x:f>SUM(E59:E59)</x:f>
        <x:v>408307</x:v>
      </x:c>
    </x:row>
    <x:row r="61" spans="1:5" hidden="1" outlineLevel="3">
      <x:c r="A61" s="16" t="s">
        <x:v>196</x:v>
      </x:c>
      <x:c r="B61" s="0">
        <x:v>3150</x:v>
      </x:c>
      <x:c r="C61" s="12">
        <x:f>-VLOOKUP($B61,'Saldenliste'!$A$5:$G$122,MATCH(C$4,'Saldenliste'!$A$4:$G$4,0),FALSE)</x:f>
        <x:v>0</x:v>
      </x:c>
      <x:c r="D61" s="12">
        <x:f>-VLOOKUP($B61,'Saldenliste'!$A$5:$G$122,MATCH(D$4,'Saldenliste'!$A$4:$G$4,0),FALSE)</x:f>
        <x:v>2877457.45</x:v>
      </x:c>
      <x:c r="E61" s="12">
        <x:f>-VLOOKUP($B61,'Saldenliste'!$A$5:$G$122,MATCH(E$4,'Saldenliste'!$A$4:$G$4,0),FALSE)</x:f>
        <x:v>2624718.93</x:v>
      </x:c>
    </x:row>
    <x:row r="62" spans="1:5" hidden="1" outlineLevel="3">
      <x:c r="A62" s="16" t="s">
        <x:v>197</x:v>
      </x:c>
      <x:c r="B62" s="0">
        <x:v>3160</x:v>
      </x:c>
      <x:c r="C62" s="12">
        <x:f>-VLOOKUP($B62,'Saldenliste'!$A$5:$G$122,MATCH(C$4,'Saldenliste'!$A$4:$G$4,0),FALSE)</x:f>
        <x:v>1250000</x:v>
      </x:c>
      <x:c r="D62" s="12">
        <x:f>-VLOOKUP($B62,'Saldenliste'!$A$5:$G$122,MATCH(D$4,'Saldenliste'!$A$4:$G$4,0),FALSE)</x:f>
        <x:v>1000000</x:v>
      </x:c>
      <x:c r="E62" s="12">
        <x:f>-VLOOKUP($B62,'Saldenliste'!$A$5:$G$122,MATCH(E$4,'Saldenliste'!$A$4:$G$4,0),FALSE)</x:f>
        <x:v>750000</x:v>
      </x:c>
    </x:row>
    <x:row r="63" spans="1:5" collapsed="1" outlineLevel="2">
      <x:c r="A63" s="17" t="s">
        <x:v>198</x:v>
      </x:c>
      <x:c r="C63" s="13">
        <x:f>SUM(C61:C62)</x:f>
        <x:v>1250000</x:v>
      </x:c>
      <x:c r="D63" s="13">
        <x:f>SUM(D61:D62)</x:f>
        <x:v>3877457.45</x:v>
      </x:c>
      <x:c r="E63" s="13">
        <x:f>SUM(E61:E62)</x:f>
        <x:v>3374718.93</x:v>
      </x:c>
    </x:row>
    <x:row r="64" spans="1:5" hidden="1" outlineLevel="3">
      <x:c r="A64" s="16" t="s">
        <x:v>164</x:v>
      </x:c>
      <x:c r="B64" s="0">
        <x:v>1810</x:v>
      </x:c>
      <x:c r="C64" s="12">
        <x:f>-VLOOKUP($B64,'Saldenliste'!$A$5:$G$122,MATCH(C$4,'Saldenliste'!$A$4:$G$4,0),FALSE)</x:f>
        <x:v>1056682.06</x:v>
      </x:c>
      <x:c r="D64" s="12"/>
      <x:c r="E64" s="12">
        <x:f>-VLOOKUP($B64,'Saldenliste'!$A$5:$G$122,MATCH(E$4,'Saldenliste'!$A$4:$G$4,0),FALSE)</x:f>
        <x:v>562159.97</x:v>
      </x:c>
    </x:row>
    <x:row r="65" spans="1:5" collapsed="1" outlineLevel="2">
      <x:c r="A65" s="17" t="s">
        <x:v>199</x:v>
      </x:c>
      <x:c r="C65" s="13">
        <x:f>SUM(C64:C64)</x:f>
        <x:v>1056682.06</x:v>
      </x:c>
      <x:c r="D65" s="13">
        <x:f>SUM(D64:D64)</x:f>
        <x:v>0</x:v>
      </x:c>
      <x:c r="E65" s="13">
        <x:f>SUM(E64:E64)</x:f>
        <x:v>562159.97</x:v>
      </x:c>
    </x:row>
    <x:row r="66" spans="1:5" outlineLevel="1">
      <x:c r="A66" s="5" t="s">
        <x:v>200</x:v>
      </x:c>
      <x:c r="C66" s="13">
        <x:f>C50+C52+C54+C58+C60+C63+C65</x:f>
        <x:v>5343331.140000001</x:v>
      </x:c>
      <x:c r="D66" s="13">
        <x:f>D50+D52+D54+D58+D60+D63+D65</x:f>
        <x:v>6949001.5600000005</x:v>
      </x:c>
      <x:c r="E66" s="13">
        <x:f>E50+E52+E54+E58+E60+E63+E65</x:f>
        <x:v>7009955.55</x:v>
      </x:c>
    </x:row>
    <x:row r="67" spans="1:5">
      <x:c r="A67" s="5" t="s">
        <x:v>201</x:v>
      </x:c>
      <x:c r="C67" s="14">
        <x:f>C44+C66</x:f>
        <x:v>9113699.54999999</x:v>
      </x:c>
      <x:c r="D67" s="14">
        <x:f>D44+D66</x:f>
        <x:v>12381334.129999999</x:v>
      </x:c>
      <x:c r="E67" s="14">
        <x:f>E44+E66</x:f>
        <x:v>10556984.169999994</x:v>
      </x:c>
    </x:row>
    <x:row r="69" spans="1:5">
      <x:c r="A69" s="5" t="s">
        <x:v>202</x:v>
      </x:c>
      <x:c r="C69" s="18">
        <x:f>ROUND(C33-C44-C66,2)</x:f>
        <x:v>0</x:v>
      </x:c>
      <x:c r="D69" s="18">
        <x:f>ROUND(D33-D44-D66,2)</x:f>
        <x:v>0</x:v>
      </x:c>
      <x:c r="E69" s="18">
        <x:f>ROUND(E33-E44-E66,2)</x:f>
        <x:v>0</x:v>
      </x:c>
    </x:row>
  </x:sheetData>
  <x:printOptions horizontalCentered="0" verticalCentered="0" headings="0" gridLines="0"/>
  <x:pageMargins left="0.75" right="0.75" top="0.75" bottom="0.75" header="0.3" footer="0.3"/>
  <x:pageSetup paperSize="9" fitToHeight="0" pageOrder="downThenOver" orientation="portrait"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E119"/>
  <x:sheetViews>
    <x:sheetView showGridLines="0" workbookViewId="0">
      <x:pane xSplit="2" ySplit="4" topLeftCell="C5" activePane="bottomRight" state="frozenSplit"/>
    </x:sheetView>
  </x:sheetViews>
  <x:sheetFormatPr defaultRowHeight="15" outlineLevelCol="3"/>
  <x:cols>
    <x:col min="1" max="1" width="70.710625" style="0" customWidth="1"/>
    <x:col min="2" max="2" width="6.282054" style="0" customWidth="1"/>
    <x:col min="3" max="5" width="14.710625" style="0" customWidth="1"/>
  </x:cols>
  <x:sheetData>
    <x:row r="1" spans="1:5">
      <x:c r="A1" s="6" t="s">
        <x:v>203</x:v>
      </x:c>
    </x:row>
    <x:row r="2" spans="1:5" ht="30" customHeight="1">
      <x:c r="A2" s="19" t="s">
        <x:v>204</x:v>
      </x:c>
      <x:c r="B2" s="19"/>
      <x:c r="C2" s="19"/>
      <x:c r="D2" s="19"/>
      <x:c r="E2" s="19"/>
    </x:row>
    <x:row r="4" spans="1:5" s="5" customFormat="1">
      <x:c r="A4" s="8" t="s">
        <x:v>2</x:v>
      </x:c>
      <x:c r="B4" s="8" t="s">
        <x:v>3</x:v>
      </x:c>
      <x:c r="C4" s="9" t="s">
        <x:v>205</x:v>
      </x:c>
      <x:c r="D4" s="15">
        <x:v>2023</x:v>
      </x:c>
      <x:c r="E4" s="15">
        <x:v>2024</x:v>
      </x:c>
    </x:row>
    <x:row r="5" spans="1:5" outlineLevel="2">
      <x:c r="A5" s="10" t="s">
        <x:v>206</x:v>
      </x:c>
      <x:c r="B5" s="10"/>
      <x:c r="C5" s="10"/>
      <x:c r="D5" s="10"/>
      <x:c r="E5" s="10"/>
    </x:row>
    <x:row r="6" spans="1:5" outlineLevel="2">
      <x:c r="A6" s="11" t="s">
        <x:v>135</x:v>
      </x:c>
      <x:c r="C6" s="12">
        <x:v>1535398.22</x:v>
      </x:c>
      <x:c r="D6" s="12">
        <x:f>'GuV'!D101</x:f>
        <x:v>1661964.1599999983</x:v>
      </x:c>
      <x:c r="E6" s="12">
        <x:f>'GuV'!E101</x:f>
        <x:v>1114696.049999994</x:v>
      </x:c>
    </x:row>
    <x:row r="7" spans="1:5" hidden="1" outlineLevel="3">
      <x:c r="A7" s="16" t="s">
        <x:v>117</x:v>
      </x:c>
      <x:c r="B7" s="0">
        <x:v>6200</x:v>
      </x:c>
      <x:c r="C7" s="12">
        <x:v>16500</x:v>
      </x:c>
      <x:c r="D7" s="12">
        <x:f>-'GuV'!D83</x:f>
        <x:v>18000</x:v>
      </x:c>
      <x:c r="E7" s="12">
        <x:f>-'GuV'!E83</x:f>
        <x:v>106944.40000000001</x:v>
      </x:c>
    </x:row>
    <x:row r="8" spans="1:5" hidden="1" outlineLevel="3">
      <x:c r="A8" s="16" t="s">
        <x:v>118</x:v>
      </x:c>
      <x:c r="B8" s="0">
        <x:v>6220</x:v>
      </x:c>
      <x:c r="C8" s="12">
        <x:v>109592.56</x:v>
      </x:c>
      <x:c r="D8" s="12">
        <x:f>-'GuV'!D84</x:f>
        <x:v>260488.86</x:v>
      </x:c>
      <x:c r="E8" s="12">
        <x:f>-'GuV'!E84</x:f>
        <x:v>419155.56</x:v>
      </x:c>
    </x:row>
    <x:row r="9" spans="1:5" hidden="1" outlineLevel="3">
      <x:c r="A9" s="16" t="s">
        <x:v>119</x:v>
      </x:c>
      <x:c r="B9" s="0">
        <x:v>6222</x:v>
      </x:c>
      <x:c r="C9" s="12">
        <x:v>88000</x:v>
      </x:c>
      <x:c r="D9" s="12">
        <x:f>-'GuV'!D85</x:f>
        <x:v>102200</x:v>
      </x:c>
      <x:c r="E9" s="12">
        <x:f>-'GuV'!E85</x:f>
        <x:v>65700</x:v>
      </x:c>
    </x:row>
    <x:row r="10" spans="1:5" hidden="1" outlineLevel="3">
      <x:c r="A10" s="16" t="s">
        <x:v>120</x:v>
      </x:c>
      <x:c r="B10" s="0">
        <x:v>6260</x:v>
      </x:c>
      <x:c r="C10" s="12">
        <x:v>5363.27</x:v>
      </x:c>
      <x:c r="D10" s="12">
        <x:f>-'GuV'!D86</x:f>
        <x:v>3632.92</x:v>
      </x:c>
      <x:c r="E10" s="12">
        <x:f>-'GuV'!E86</x:f>
        <x:v>12045.11</x:v>
      </x:c>
    </x:row>
    <x:row r="11" spans="1:5" collapsed="1" outlineLevel="2">
      <x:c r="A11" s="11" t="s">
        <x:v>207</x:v>
      </x:c>
      <x:c r="C11" s="12">
        <x:f>ROUND(SUM(C7:C10),2)</x:f>
        <x:v>219455.83</x:v>
      </x:c>
      <x:c r="D11" s="12">
        <x:f>ROUND(SUM(D7:D10),2)</x:f>
        <x:v>384321.78</x:v>
      </x:c>
      <x:c r="E11" s="12">
        <x:f>ROUND(SUM(E7:E10),2)</x:f>
        <x:v>603845.07</x:v>
      </x:c>
    </x:row>
    <x:row r="12" spans="1:5" hidden="1" outlineLevel="3">
      <x:c r="A12" s="16" t="s">
        <x:v>183</x:v>
      </x:c>
      <x:c r="B12" s="0">
        <x:v>3079</x:v>
      </x:c>
      <x:c r="C12" s="12">
        <x:v>6750</x:v>
      </x:c>
      <x:c r="D12" s="12">
        <x:f>'Bilanz'!D48-'Bilanz'!C48</x:f>
        <x:v>6300</x:v>
      </x:c>
      <x:c r="E12" s="12">
        <x:f>'Bilanz'!E48-'Bilanz'!D48</x:f>
        <x:v>-3650</x:v>
      </x:c>
    </x:row>
    <x:row r="13" spans="1:5" hidden="1" outlineLevel="3">
      <x:c r="A13" s="16" t="s">
        <x:v>184</x:v>
      </x:c>
      <x:c r="B13" s="0">
        <x:v>3095</x:v>
      </x:c>
      <x:c r="C13" s="12">
        <x:v>2000</x:v>
      </x:c>
      <x:c r="D13" s="12">
        <x:f>'Bilanz'!D49-'Bilanz'!C49</x:f>
        <x:v>2500</x:v>
      </x:c>
      <x:c r="E13" s="12">
        <x:f>'Bilanz'!E49-'Bilanz'!D49</x:f>
        <x:v>3000</x:v>
      </x:c>
    </x:row>
    <x:row r="14" spans="1:5" collapsed="1" outlineLevel="2">
      <x:c r="A14" s="11" t="s">
        <x:v>208</x:v>
      </x:c>
      <x:c r="C14" s="12">
        <x:f>ROUND(SUM(C12:C13),2)</x:f>
        <x:v>8750</x:v>
      </x:c>
      <x:c r="D14" s="12">
        <x:f>ROUND(SUM(D12:D13),2)</x:f>
        <x:v>8800</x:v>
      </x:c>
      <x:c r="E14" s="12">
        <x:f>ROUND(SUM(E12:E13),2)</x:f>
        <x:v>-650</x:v>
      </x:c>
    </x:row>
    <x:row r="15" spans="1:5" hidden="1" outlineLevel="3">
      <x:c r="A15" s="16" t="s">
        <x:v>155</x:v>
      </x:c>
      <x:c r="B15" s="0">
        <x:v>1200</x:v>
      </x:c>
      <x:c r="C15" s="12">
        <x:v>-1056386.04</x:v>
      </x:c>
      <x:c r="D15" s="12">
        <x:f>'Bilanz'!C19-'Bilanz'!D19</x:f>
        <x:v>-386598.81999999983</x:v>
      </x:c>
      <x:c r="E15" s="12">
        <x:f>'Bilanz'!D19-'Bilanz'!E19</x:f>
        <x:v>-55615.220000000205</x:v>
      </x:c>
    </x:row>
    <x:row r="16" spans="1:5" hidden="1" outlineLevel="3">
      <x:c r="A16" s="16" t="s">
        <x:v>156</x:v>
      </x:c>
      <x:c r="B16" s="0">
        <x:v>1240</x:v>
      </x:c>
      <x:c r="C16" s="12">
        <x:v>0</x:v>
      </x:c>
      <x:c r="D16" s="12">
        <x:f>'Bilanz'!C20-'Bilanz'!D20</x:f>
        <x:v>-190400</x:v>
      </x:c>
      <x:c r="E16" s="12">
        <x:f>'Bilanz'!D20-'Bilanz'!E20</x:f>
        <x:v>190400</x:v>
      </x:c>
    </x:row>
    <x:row r="17" spans="1:5" hidden="1" outlineLevel="3">
      <x:c r="A17" s="16" t="s">
        <x:v>157</x:v>
      </x:c>
      <x:c r="B17" s="0">
        <x:v>1246</x:v>
      </x:c>
      <x:c r="C17" s="12">
        <x:v>0</x:v>
      </x:c>
      <x:c r="D17" s="12">
        <x:f>'Bilanz'!C21-'Bilanz'!D21</x:f>
        <x:v>96000</x:v>
      </x:c>
      <x:c r="E17" s="12">
        <x:f>'Bilanz'!D21-'Bilanz'!E21</x:f>
        <x:v>-96000</x:v>
      </x:c>
    </x:row>
    <x:row r="18" spans="1:5" hidden="1" outlineLevel="3">
      <x:c r="A18" s="16" t="s">
        <x:v>160</x:v>
      </x:c>
      <x:c r="B18" s="0">
        <x:v>1460</x:v>
      </x:c>
      <x:c r="C18" s="12">
        <x:v>-1050000</x:v>
      </x:c>
      <x:c r="D18" s="12">
        <x:f>'Bilanz'!C24-'Bilanz'!D24</x:f>
        <x:v>1050000</x:v>
      </x:c>
      <x:c r="E18" s="12">
        <x:f>'Bilanz'!D24-'Bilanz'!E24</x:f>
        <x:v>0</x:v>
      </x:c>
    </x:row>
    <x:row r="19" spans="1:5" collapsed="1" outlineLevel="2">
      <x:c r="A19" s="11" t="s">
        <x:v>209</x:v>
      </x:c>
      <x:c r="C19" s="12">
        <x:f>ROUND(SUM(C15:C18),2)</x:f>
        <x:v>-2106386.04</x:v>
      </x:c>
      <x:c r="D19" s="12">
        <x:f>ROUND(SUM(D15:D18),2)</x:f>
        <x:v>569001.18</x:v>
      </x:c>
      <x:c r="E19" s="12">
        <x:f>ROUND(SUM(E15:E18),2)</x:f>
        <x:v>38784.78</x:v>
      </x:c>
    </x:row>
    <x:row r="20" spans="1:5" hidden="1" outlineLevel="3">
      <x:c r="A20" s="16" t="s">
        <x:v>153</x:v>
      </x:c>
      <x:c r="B20" s="0">
        <x:v>1140</x:v>
      </x:c>
      <x:c r="C20" s="12">
        <x:v>-10394.75</x:v>
      </x:c>
      <x:c r="D20" s="12">
        <x:f>'Bilanz'!C17-'Bilanz'!D17</x:f>
        <x:v>-76516.48999999999</x:v>
      </x:c>
      <x:c r="E20" s="12">
        <x:f>'Bilanz'!D17-'Bilanz'!E17</x:f>
        <x:v>-224365.8600000001</x:v>
      </x:c>
    </x:row>
    <x:row r="21" spans="1:5" collapsed="1" outlineLevel="2">
      <x:c r="A21" s="11" t="s">
        <x:v>210</x:v>
      </x:c>
      <x:c r="C21" s="12">
        <x:f>ROUND(SUM(C20:C20),2)</x:f>
        <x:v>-10394.75</x:v>
      </x:c>
      <x:c r="D21" s="12">
        <x:f>ROUND(SUM(D20:D20),2)</x:f>
        <x:v>-76516.49</x:v>
      </x:c>
      <x:c r="E21" s="12">
        <x:f>ROUND(SUM(E20:E20),2)</x:f>
        <x:v>-224365.86</x:v>
      </x:c>
    </x:row>
    <x:row r="22" spans="1:5" hidden="1" outlineLevel="3">
      <x:c r="A22" s="16" t="s">
        <x:v>166</x:v>
      </x:c>
      <x:c r="B22" s="0">
        <x:v>1900</x:v>
      </x:c>
      <x:c r="C22" s="12">
        <x:v>-13000</x:v>
      </x:c>
      <x:c r="D22" s="12">
        <x:f>'Bilanz'!C30-'Bilanz'!D30</x:f>
        <x:v>-8000</x:v>
      </x:c>
      <x:c r="E22" s="12">
        <x:f>'Bilanz'!D30-'Bilanz'!E30</x:f>
        <x:v>0</x:v>
      </x:c>
    </x:row>
    <x:row r="23" spans="1:5" collapsed="1" outlineLevel="2">
      <x:c r="A23" s="11" t="s">
        <x:v>211</x:v>
      </x:c>
      <x:c r="C23" s="12">
        <x:f>ROUND(SUM(C22:C22),2)</x:f>
        <x:v>-13000</x:v>
      </x:c>
      <x:c r="D23" s="12">
        <x:f>ROUND(SUM(D22:D22),2)</x:f>
        <x:v>-8000</x:v>
      </x:c>
      <x:c r="E23" s="12">
        <x:f>ROUND(SUM(E22:E22),2)</x:f>
        <x:v>0</x:v>
      </x:c>
    </x:row>
    <x:row r="24" spans="1:5" hidden="1" outlineLevel="3">
      <x:c r="A24" s="16" t="s">
        <x:v>188</x:v>
      </x:c>
      <x:c r="B24" s="0">
        <x:v>3300</x:v>
      </x:c>
      <x:c r="C24" s="12">
        <x:v>297185.28</x:v>
      </x:c>
      <x:c r="D24" s="12">
        <x:f>'Bilanz'!D53-'Bilanz'!C53</x:f>
        <x:v>198155.6399999999</x:v>
      </x:c>
      <x:c r="E24" s="12">
        <x:f>'Bilanz'!E53-'Bilanz'!D53</x:f>
        <x:v>44862.21999999997</x:v>
      </x:c>
    </x:row>
    <x:row r="25" spans="1:5" collapsed="1" outlineLevel="2">
      <x:c r="A25" s="11" t="s">
        <x:v>212</x:v>
      </x:c>
      <x:c r="C25" s="12">
        <x:f>ROUND(SUM(C24:C24),2)</x:f>
        <x:v>297185.28</x:v>
      </x:c>
      <x:c r="D25" s="12">
        <x:f>ROUND(SUM(D24:D24),2)</x:f>
        <x:v>198155.64</x:v>
      </x:c>
      <x:c r="E25" s="12">
        <x:f>ROUND(SUM(E24:E24),2)</x:f>
        <x:v>44862.22</x:v>
      </x:c>
    </x:row>
    <x:row r="26" spans="1:5" hidden="1" outlineLevel="3">
      <x:c r="A26" s="16" t="s">
        <x:v>213</x:v>
      </x:c>
      <x:c r="B26" s="0">
        <x:v>1401</x:v>
      </x:c>
      <x:c r="C26" s="12">
        <x:v>6528.54</x:v>
      </x:c>
      <x:c r="D26" s="12">
        <x:v>-0</x:v>
      </x:c>
      <x:c r="E26" s="12">
        <x:v>-0</x:v>
      </x:c>
    </x:row>
    <x:row r="27" spans="1:5" hidden="1" outlineLevel="3">
      <x:c r="A27" s="16" t="s">
        <x:v>214</x:v>
      </x:c>
      <x:c r="B27" s="0">
        <x:v>1406</x:v>
      </x:c>
      <x:c r="C27" s="12">
        <x:v>238380.79</x:v>
      </x:c>
      <x:c r="D27" s="12">
        <x:v>-0</x:v>
      </x:c>
      <x:c r="E27" s="12">
        <x:v>-0</x:v>
      </x:c>
    </x:row>
    <x:row r="28" spans="1:5" hidden="1" outlineLevel="3">
      <x:c r="A28" s="16" t="s">
        <x:v>215</x:v>
      </x:c>
      <x:c r="B28" s="0">
        <x:v>1407</x:v>
      </x:c>
      <x:c r="C28" s="12">
        <x:v>47974.28</x:v>
      </x:c>
      <x:c r="D28" s="12">
        <x:v>-0</x:v>
      </x:c>
      <x:c r="E28" s="12">
        <x:v>-0</x:v>
      </x:c>
    </x:row>
    <x:row r="29" spans="1:5" hidden="1" outlineLevel="3">
      <x:c r="A29" s="16" t="s">
        <x:v>190</x:v>
      </x:c>
      <x:c r="B29" s="0">
        <x:v>3500</x:v>
      </x:c>
      <x:c r="C29" s="12">
        <x:v>15000</x:v>
      </x:c>
      <x:c r="D29" s="12">
        <x:f>'Bilanz'!D55-'Bilanz'!C55</x:f>
        <x:v>0</x:v>
      </x:c>
      <x:c r="E29" s="12">
        <x:f>'Bilanz'!E55-'Bilanz'!D55</x:f>
        <x:v>0</x:v>
      </x:c>
    </x:row>
    <x:row r="30" spans="1:5" hidden="1" outlineLevel="3">
      <x:c r="A30" s="16" t="s">
        <x:v>192</x:v>
      </x:c>
      <x:c r="B30" s="0">
        <x:v>3730</x:v>
      </x:c>
      <x:c r="C30" s="12">
        <x:v>1232.5</x:v>
      </x:c>
      <x:c r="D30" s="12">
        <x:f>'Bilanz'!D57-'Bilanz'!C57</x:f>
        <x:v>4922.1700000000055</x:v>
      </x:c>
      <x:c r="E30" s="12">
        <x:f>'Bilanz'!E57-'Bilanz'!D57</x:f>
        <x:v>3665.439999999995</x:v>
      </x:c>
    </x:row>
    <x:row r="31" spans="1:5" hidden="1" outlineLevel="3">
      <x:c r="A31" s="16" t="s">
        <x:v>216</x:v>
      </x:c>
      <x:c r="B31" s="0">
        <x:v>3801</x:v>
      </x:c>
      <x:c r="C31" s="12">
        <x:v>-4684.29</x:v>
      </x:c>
      <x:c r="D31" s="12">
        <x:v>-0</x:v>
      </x:c>
      <x:c r="E31" s="12">
        <x:v>-0</x:v>
      </x:c>
    </x:row>
    <x:row r="32" spans="1:5" hidden="1" outlineLevel="3">
      <x:c r="A32" s="16" t="s">
        <x:v>217</x:v>
      </x:c>
      <x:c r="B32" s="0">
        <x:v>3806</x:v>
      </x:c>
      <x:c r="C32" s="12">
        <x:v>-299160.05</x:v>
      </x:c>
      <x:c r="D32" s="12">
        <x:v>0</x:v>
      </x:c>
      <x:c r="E32" s="12">
        <x:v>0</x:v>
      </x:c>
    </x:row>
    <x:row r="33" spans="1:5" hidden="1" outlineLevel="3">
      <x:c r="A33" s="16" t="s">
        <x:v>218</x:v>
      </x:c>
      <x:c r="B33" s="0">
        <x:v>3837</x:v>
      </x:c>
      <x:c r="C33" s="12">
        <x:v>-47974.28</x:v>
      </x:c>
      <x:c r="D33" s="12">
        <x:v>0</x:v>
      </x:c>
      <x:c r="E33" s="12">
        <x:v>0</x:v>
      </x:c>
    </x:row>
    <x:row r="34" spans="1:5" hidden="1" outlineLevel="3">
      <x:c r="A34" s="16" t="s">
        <x:v>186</x:v>
      </x:c>
      <x:c r="B34" s="0">
        <x:v>3841</x:v>
      </x:c>
      <x:c r="C34" s="12">
        <x:v>147732.31</x:v>
      </x:c>
      <x:c r="D34" s="12">
        <x:f>'Bilanz'!D51-'Bilanz'!C51</x:f>
        <x:v>-112751.33000000002</x:v>
      </x:c>
      <x:c r="E34" s="12">
        <x:f>'Bilanz'!E51-'Bilanz'!D51</x:f>
        <x:v>94144.1</x:v>
      </x:c>
    </x:row>
    <x:row r="35" spans="1:5" collapsed="1" outlineLevel="2">
      <x:c r="A35" s="11" t="s">
        <x:v>219</x:v>
      </x:c>
      <x:c r="C35" s="12">
        <x:f>ROUND(SUM(C26:C34),2)</x:f>
        <x:v>105029.8</x:v>
      </x:c>
      <x:c r="D35" s="12">
        <x:f>ROUND(SUM(D26:D34),2)</x:f>
        <x:v>-107829.16</x:v>
      </x:c>
      <x:c r="E35" s="12">
        <x:f>ROUND(SUM(E26:E34),2)</x:f>
        <x:v>97809.54</x:v>
      </x:c>
    </x:row>
    <x:row r="36" spans="1:5" hidden="1" outlineLevel="3">
      <x:c r="A36" s="16" t="s">
        <x:v>194</x:v>
      </x:c>
      <x:c r="B36" s="0">
        <x:v>3900</x:v>
      </x:c>
      <x:c r="C36" s="12">
        <x:v>31600</x:v>
      </x:c>
      <x:c r="D36" s="12">
        <x:f>'Bilanz'!D59-'Bilanz'!C59</x:f>
        <x:v>89620</x:v>
      </x:c>
      <x:c r="E36" s="12">
        <x:f>'Bilanz'!E59-'Bilanz'!D59</x:f>
        <x:v>-49713</x:v>
      </x:c>
    </x:row>
    <x:row r="37" spans="1:5" collapsed="1" outlineLevel="2">
      <x:c r="A37" s="11" t="s">
        <x:v>220</x:v>
      </x:c>
      <x:c r="C37" s="12">
        <x:f>ROUND(SUM(C36:C36),2)</x:f>
        <x:v>31600</x:v>
      </x:c>
      <x:c r="D37" s="12">
        <x:f>ROUND(SUM(D36:D36),2)</x:f>
        <x:v>89620</x:v>
      </x:c>
      <x:c r="E37" s="12">
        <x:f>ROUND(SUM(E36:E36),2)</x:f>
        <x:v>-49713</x:v>
      </x:c>
    </x:row>
    <x:row r="38" spans="1:5" hidden="1" outlineLevel="3">
      <x:c r="A38" s="16" t="s">
        <x:v>70</x:v>
      </x:c>
      <x:c r="B38" s="0">
        <x:v>4849</x:v>
      </x:c>
      <x:c r="C38" s="12">
        <x:v>0</x:v>
      </x:c>
      <x:c r="D38" s="12">
        <x:f>-'GuV'!D35</x:f>
        <x:v>-254000</x:v>
      </x:c>
      <x:c r="E38" s="12">
        <x:f>-'GuV'!E35</x:f>
        <x:v>0</x:v>
      </x:c>
    </x:row>
    <x:row r="39" spans="1:5" hidden="1" outlineLevel="3">
      <x:c r="A39" s="16" t="s">
        <x:v>110</x:v>
      </x:c>
      <x:c r="B39" s="0">
        <x:v>6895</x:v>
      </x:c>
      <x:c r="C39" s="12">
        <x:v>0</x:v>
      </x:c>
      <x:c r="D39" s="12">
        <x:f>-'GuV'!D76</x:f>
        <x:v>158400</x:v>
      </x:c>
      <x:c r="E39" s="12">
        <x:f>-'GuV'!E76</x:f>
        <x:v>0</x:v>
      </x:c>
    </x:row>
    <x:row r="40" spans="1:5" collapsed="1" outlineLevel="2">
      <x:c r="A40" s="11" t="s">
        <x:v>221</x:v>
      </x:c>
      <x:c r="C40" s="12">
        <x:f>ROUND(SUM(C38:C39),2)</x:f>
        <x:v>0</x:v>
      </x:c>
      <x:c r="D40" s="12">
        <x:f>ROUND(SUM(D38:D39),2)</x:f>
        <x:v>-95600</x:v>
      </x:c>
      <x:c r="E40" s="12">
        <x:f>ROUND(SUM(E38:E39),2)</x:f>
        <x:v>0</x:v>
      </x:c>
    </x:row>
    <x:row r="41" spans="1:5" hidden="1" outlineLevel="3">
      <x:c r="A41" s="16" t="s">
        <x:v>124</x:v>
      </x:c>
      <x:c r="B41" s="0">
        <x:v>7100</x:v>
      </x:c>
      <x:c r="C41" s="12">
        <x:v>0</x:v>
      </x:c>
      <x:c r="D41" s="12">
        <x:f>-'GuV'!D90</x:f>
        <x:v>-29627.46</x:v>
      </x:c>
      <x:c r="E41" s="12">
        <x:f>-'GuV'!E90</x:f>
        <x:v>-15909.36</x:v>
      </x:c>
    </x:row>
    <x:row r="42" spans="1:5" hidden="1" outlineLevel="3">
      <x:c r="A42" s="16" t="s">
        <x:v>125</x:v>
      </x:c>
      <x:c r="B42" s="0">
        <x:v>7310</x:v>
      </x:c>
      <x:c r="C42" s="12">
        <x:v>23888.71</x:v>
      </x:c>
      <x:c r="D42" s="12">
        <x:f>-'GuV'!D91</x:f>
        <x:v>41894.6</x:v>
      </x:c>
      <x:c r="E42" s="12">
        <x:f>-'GuV'!E91</x:f>
        <x:v>30040.230000000003</x:v>
      </x:c>
    </x:row>
    <x:row r="43" spans="1:5" hidden="1" outlineLevel="3">
      <x:c r="A43" s="16" t="s">
        <x:v>126</x:v>
      </x:c>
      <x:c r="B43" s="0">
        <x:v>7320</x:v>
      </x:c>
      <x:c r="C43" s="12">
        <x:v>41015.63</x:v>
      </x:c>
      <x:c r="D43" s="12">
        <x:f>-'GuV'!D92</x:f>
        <x:v>96848.08</x:v>
      </x:c>
      <x:c r="E43" s="12">
        <x:f>-'GuV'!E92</x:f>
        <x:v>145027.11</x:v>
      </x:c>
    </x:row>
    <x:row r="44" spans="1:5" collapsed="1" outlineLevel="2">
      <x:c r="A44" s="11" t="s">
        <x:v>222</x:v>
      </x:c>
      <x:c r="C44" s="12">
        <x:f>ROUND(SUM(C41:C43),2)</x:f>
        <x:v>64904.34</x:v>
      </x:c>
      <x:c r="D44" s="12">
        <x:f>ROUND(SUM(D41:D43),2)</x:f>
        <x:v>109115.22</x:v>
      </x:c>
      <x:c r="E44" s="12">
        <x:f>ROUND(SUM(E41:E43),2)</x:f>
        <x:v>159157.98</x:v>
      </x:c>
    </x:row>
    <x:row r="45" spans="1:5" hidden="1" outlineLevel="3">
      <x:c r="A45" s="16" t="s">
        <x:v>130</x:v>
      </x:c>
      <x:c r="B45" s="0">
        <x:v>7600</x:v>
      </x:c>
      <x:c r="C45" s="12">
        <x:v>311626.1</x:v>
      </x:c>
      <x:c r="D45" s="12">
        <x:f>-'GuV'!D96</x:f>
        <x:v>360224.16000000003</x:v>
      </x:c>
      <x:c r="E45" s="12">
        <x:f>-'GuV'!E96</x:f>
        <x:v>241898.97999999995</x:v>
      </x:c>
    </x:row>
    <x:row r="46" spans="1:5" hidden="1" outlineLevel="3">
      <x:c r="A46" s="16" t="s">
        <x:v>131</x:v>
      </x:c>
      <x:c r="B46" s="0">
        <x:v>7608</x:v>
      </x:c>
      <x:c r="C46" s="12">
        <x:v>17139.44</x:v>
      </x:c>
      <x:c r="D46" s="12">
        <x:f>-'GuV'!D97</x:f>
        <x:v>19812.33</x:v>
      </x:c>
      <x:c r="E46" s="12">
        <x:f>-'GuV'!E97</x:f>
        <x:v>13304.44</x:v>
      </x:c>
    </x:row>
    <x:row r="47" spans="1:5" hidden="1" outlineLevel="3">
      <x:c r="A47" s="16" t="s">
        <x:v>132</x:v>
      </x:c>
      <x:c r="B47" s="0">
        <x:v>7610</x:v>
      </x:c>
      <x:c r="C47" s="12">
        <x:v>298122.3</x:v>
      </x:c>
      <x:c r="D47" s="12">
        <x:f>-'GuV'!D98</x:f>
        <x:v>344614.44</x:v>
      </x:c>
      <x:c r="E47" s="12">
        <x:f>-'GuV'!E98</x:f>
        <x:v>231416.69</x:v>
      </x:c>
    </x:row>
    <x:row r="48" spans="1:5" hidden="1" outlineLevel="3">
      <x:c r="A48" s="16" t="s">
        <x:v>133</x:v>
      </x:c>
      <x:c r="B48" s="0">
        <x:v>7630</x:v>
      </x:c>
      <x:c r="C48" s="12">
        <x:v>0</x:v>
      </x:c>
      <x:c r="D48" s="12">
        <x:f>-'GuV'!D99</x:f>
        <x:v>7814.24</x:v>
      </x:c>
      <x:c r="E48" s="12">
        <x:f>-'GuV'!E99</x:f>
        <x:v>4196.11</x:v>
      </x:c>
    </x:row>
    <x:row r="49" spans="1:5" collapsed="1" outlineLevel="2">
      <x:c r="A49" s="11" t="s">
        <x:v>223</x:v>
      </x:c>
      <x:c r="C49" s="12">
        <x:f>ROUND(SUM(C45:C48),2)</x:f>
        <x:v>626887.84</x:v>
      </x:c>
      <x:c r="D49" s="12">
        <x:f>ROUND(SUM(D45:D48),2)</x:f>
        <x:v>732465.17</x:v>
      </x:c>
      <x:c r="E49" s="12">
        <x:f>ROUND(SUM(E45:E48),2)</x:f>
        <x:v>490816.22</x:v>
      </x:c>
    </x:row>
    <x:row r="50" spans="1:5" hidden="1" outlineLevel="3">
      <x:c r="A50" s="16" t="s">
        <x:v>130</x:v>
      </x:c>
      <x:c r="B50" s="0">
        <x:v>7600</x:v>
      </x:c>
      <x:c r="C50" s="12">
        <x:v>-311626.1</x:v>
      </x:c>
      <x:c r="D50" s="12">
        <x:f>'GuV'!D96</x:f>
        <x:v>-360224.16000000003</x:v>
      </x:c>
      <x:c r="E50" s="12">
        <x:f>'GuV'!E96</x:f>
        <x:v>-241898.97999999995</x:v>
      </x:c>
    </x:row>
    <x:row r="51" spans="1:5" hidden="1" outlineLevel="3">
      <x:c r="A51" s="16" t="s">
        <x:v>131</x:v>
      </x:c>
      <x:c r="B51" s="0">
        <x:v>7608</x:v>
      </x:c>
      <x:c r="C51" s="12">
        <x:v>-17139.44</x:v>
      </x:c>
      <x:c r="D51" s="12">
        <x:f>'GuV'!D97</x:f>
        <x:v>-19812.33</x:v>
      </x:c>
      <x:c r="E51" s="12">
        <x:f>'GuV'!E97</x:f>
        <x:v>-13304.44</x:v>
      </x:c>
    </x:row>
    <x:row r="52" spans="1:5" hidden="1" outlineLevel="3">
      <x:c r="A52" s="16" t="s">
        <x:v>132</x:v>
      </x:c>
      <x:c r="B52" s="0">
        <x:v>7610</x:v>
      </x:c>
      <x:c r="C52" s="12">
        <x:v>-298122.3</x:v>
      </x:c>
      <x:c r="D52" s="12">
        <x:f>'GuV'!D98</x:f>
        <x:v>-344614.44</x:v>
      </x:c>
      <x:c r="E52" s="12">
        <x:f>'GuV'!E98</x:f>
        <x:v>-231416.69</x:v>
      </x:c>
    </x:row>
    <x:row r="53" spans="1:5" hidden="1" outlineLevel="3">
      <x:c r="A53" s="16" t="s">
        <x:v>133</x:v>
      </x:c>
      <x:c r="B53" s="0">
        <x:v>7630</x:v>
      </x:c>
      <x:c r="C53" s="12">
        <x:v>0</x:v>
      </x:c>
      <x:c r="D53" s="12">
        <x:f>'GuV'!D99</x:f>
        <x:v>-7814.24</x:v>
      </x:c>
      <x:c r="E53" s="12">
        <x:f>'GuV'!E99</x:f>
        <x:v>-4196.11</x:v>
      </x:c>
    </x:row>
    <x:row r="54" spans="1:5" hidden="1" outlineLevel="3">
      <x:c r="A54" s="16" t="s">
        <x:v>158</x:v>
      </x:c>
      <x:c r="B54" s="0">
        <x:v>1435</x:v>
      </x:c>
      <x:c r="C54" s="12">
        <x:v>0</x:v>
      </x:c>
      <x:c r="D54" s="12">
        <x:f>'Bilanz'!C22-'Bilanz'!D22</x:f>
        <x:v>0</x:v>
      </x:c>
      <x:c r="E54" s="12">
        <x:f>'Bilanz'!D22-'Bilanz'!E22</x:f>
        <x:v>-113363.81</x:v>
      </x:c>
    </x:row>
    <x:row r="55" spans="1:5" hidden="1" outlineLevel="3">
      <x:c r="A55" s="16" t="s">
        <x:v>159</x:v>
      </x:c>
      <x:c r="B55" s="0">
        <x:v>1450</x:v>
      </x:c>
      <x:c r="C55" s="12">
        <x:v>0</x:v>
      </x:c>
      <x:c r="D55" s="12">
        <x:f>'Bilanz'!C23-'Bilanz'!D23</x:f>
        <x:v>0</x:v>
      </x:c>
      <x:c r="E55" s="12">
        <x:f>'Bilanz'!D23-'Bilanz'!E23</x:f>
        <x:v>-126846.79</x:v>
      </x:c>
    </x:row>
    <x:row r="56" spans="1:5" hidden="1" outlineLevel="3">
      <x:c r="A56" s="16" t="s">
        <x:v>181</x:v>
      </x:c>
      <x:c r="B56" s="0">
        <x:v>3020</x:v>
      </x:c>
      <x:c r="C56" s="12">
        <x:v>63095.73</x:v>
      </x:c>
      <x:c r="D56" s="12">
        <x:f>'Bilanz'!D46-'Bilanz'!C46</x:f>
        <x:v>-73403.22</x:v>
      </x:c>
      <x:c r="E56" s="12">
        <x:f>'Bilanz'!E46-'Bilanz'!D46</x:f>
        <x:v>-44252.51</x:v>
      </x:c>
    </x:row>
    <x:row r="57" spans="1:5" hidden="1" outlineLevel="3">
      <x:c r="A57" s="16" t="s">
        <x:v>182</x:v>
      </x:c>
      <x:c r="B57" s="0">
        <x:v>3040</x:v>
      </x:c>
      <x:c r="C57" s="12">
        <x:v>63648.74</x:v>
      </x:c>
      <x:c r="D57" s="12">
        <x:f>'Bilanz'!D47-'Bilanz'!C47</x:f>
        <x:v>-80448.23000000001</x:v>
      </x:c>
      <x:c r="E57" s="12">
        <x:f>'Bilanz'!E47-'Bilanz'!D47</x:f>
        <x:v>-46523.71</x:v>
      </x:c>
    </x:row>
    <x:row r="58" spans="1:5" collapsed="1" outlineLevel="2">
      <x:c r="A58" s="11" t="s">
        <x:v>224</x:v>
      </x:c>
      <x:c r="C58" s="12">
        <x:f>ROUND(SUM(C50:C57),2)</x:f>
        <x:v>-500143.37</x:v>
      </x:c>
      <x:c r="D58" s="12">
        <x:f>ROUND(SUM(D50:D57),2)</x:f>
        <x:v>-886316.62</x:v>
      </x:c>
      <x:c r="E58" s="12">
        <x:f>ROUND(SUM(E50:E57),2)</x:f>
        <x:v>-821803.04</x:v>
      </x:c>
    </x:row>
    <x:row r="59" spans="1:5" outlineLevel="1">
      <x:c r="A59" s="5" t="s">
        <x:v>225</x:v>
      </x:c>
      <x:c r="C59" s="13">
        <x:f>ROUND(C6+C11+C14+C19+C21+C23+C25+C35+C37+C40+C44+C49+C58,2)</x:f>
        <x:v>259287.15</x:v>
      </x:c>
      <x:c r="D59" s="13">
        <x:f>ROUND(D6+D11+D14+D19+D21+D23+D25+D35+D37+D40+D44+D49+D58,2)</x:f>
        <x:v>2579180.88</x:v>
      </x:c>
      <x:c r="E59" s="13">
        <x:f>ROUND(E6+E11+E14+E19+E21+E23+E25+E35+E37+E40+E44+E49+E58,2)</x:f>
        <x:v>1453439.96</x:v>
      </x:c>
    </x:row>
    <x:row r="60" spans="1:5" outlineLevel="2">
      <x:c r="A60" s="10" t="s">
        <x:v>226</x:v>
      </x:c>
      <x:c r="B60" s="10"/>
      <x:c r="C60" s="10"/>
      <x:c r="D60" s="10"/>
      <x:c r="E60" s="10"/>
    </x:row>
    <x:row r="61" spans="1:5" hidden="1" outlineLevel="3">
      <x:c r="A61" s="16" t="s">
        <x:v>143</x:v>
      </x:c>
      <x:c r="B61" s="0">
        <x:v>135</x:v>
      </x:c>
      <x:c r="C61" s="12">
        <x:v>16500</x:v>
      </x:c>
      <x:c r="D61" s="12">
        <x:f>'Bilanz'!C7-'Bilanz'!D7</x:f>
        <x:v>18000</x:v>
      </x:c>
      <x:c r="E61" s="12">
        <x:f>'Bilanz'!D7-'Bilanz'!E7</x:f>
        <x:v>-278055.6</x:v>
      </x:c>
    </x:row>
    <x:row r="62" spans="1:5" hidden="1" outlineLevel="3">
      <x:c r="A62" s="16" t="s">
        <x:v>145</x:v>
      </x:c>
      <x:c r="B62" s="0">
        <x:v>440</x:v>
      </x:c>
      <x:c r="C62" s="12">
        <x:v>-88550</x:v>
      </x:c>
      <x:c r="D62" s="12">
        <x:f>'Bilanz'!C9-'Bilanz'!D9</x:f>
        <x:v>-2428200</x:v>
      </x:c>
      <x:c r="E62" s="12">
        <x:f>'Bilanz'!D9-'Bilanz'!E9</x:f>
        <x:v>343800</x:v>
      </x:c>
    </x:row>
    <x:row r="63" spans="1:5" hidden="1" outlineLevel="3">
      <x:c r="A63" s="16" t="s">
        <x:v>146</x:v>
      </x:c>
      <x:c r="B63" s="0">
        <x:v>520</x:v>
      </x:c>
      <x:c r="C63" s="12">
        <x:v>48400</x:v>
      </x:c>
      <x:c r="D63" s="12">
        <x:f>'Bilanz'!C10-'Bilanz'!D10</x:f>
        <x:v>52800</x:v>
      </x:c>
      <x:c r="E63" s="12">
        <x:f>'Bilanz'!D10-'Bilanz'!E10</x:f>
        <x:v>13200</x:v>
      </x:c>
    </x:row>
    <x:row r="64" spans="1:5" hidden="1" outlineLevel="3">
      <x:c r="A64" s="16" t="s">
        <x:v>147</x:v>
      </x:c>
      <x:c r="B64" s="0">
        <x:v>540</x:v>
      </x:c>
      <x:c r="C64" s="12">
        <x:v>39600</x:v>
      </x:c>
      <x:c r="D64" s="12">
        <x:f>'Bilanz'!C11-'Bilanz'!D11</x:f>
        <x:v>-212200</x:v>
      </x:c>
      <x:c r="E64" s="12">
        <x:f>'Bilanz'!D11-'Bilanz'!E11</x:f>
        <x:v>52500</x:v>
      </x:c>
    </x:row>
    <x:row r="65" spans="1:5" hidden="1" outlineLevel="3">
      <x:c r="A65" s="16" t="s">
        <x:v>148</x:v>
      </x:c>
      <x:c r="B65" s="0">
        <x:v>650</x:v>
      </x:c>
      <x:c r="C65" s="12">
        <x:v>16246.56</x:v>
      </x:c>
      <x:c r="D65" s="12">
        <x:f>'Bilanz'!C12-'Bilanz'!D12</x:f>
        <x:v>17723.520000000004</x:v>
      </x:c>
      <x:c r="E65" s="12">
        <x:f>'Bilanz'!D12-'Bilanz'!E12</x:f>
        <x:v>17723.520000000004</x:v>
      </x:c>
    </x:row>
    <x:row r="66" spans="1:5" hidden="1" outlineLevel="3">
      <x:c r="A66" s="16" t="s">
        <x:v>149</x:v>
      </x:c>
      <x:c r="B66" s="0">
        <x:v>690</x:v>
      </x:c>
      <x:c r="C66" s="12">
        <x:v>23496</x:v>
      </x:c>
      <x:c r="D66" s="12">
        <x:f>'Bilanz'!C13-'Bilanz'!D13</x:f>
        <x:v>-65034.66</x:v>
      </x:c>
      <x:c r="E66" s="12">
        <x:f>'Bilanz'!D13-'Bilanz'!E13</x:f>
        <x:v>57632.04</x:v>
      </x:c>
    </x:row>
    <x:row r="67" spans="1:5" hidden="1" outlineLevel="3">
      <x:c r="A67" s="16" t="s">
        <x:v>227</x:v>
      </x:c>
      <x:c r="C67" s="12">
        <x:v>-219455.83</x:v>
      </x:c>
      <x:c r="D67" s="12">
        <x:f>-D11</x:f>
        <x:v>-384321.78</x:v>
      </x:c>
      <x:c r="E67" s="12">
        <x:f>-E11</x:f>
        <x:v>-603845.07</x:v>
      </x:c>
    </x:row>
    <x:row r="68" spans="1:5" hidden="1" outlineLevel="3">
      <x:c r="A68" s="16" t="s">
        <x:v>110</x:v>
      </x:c>
      <x:c r="B68" s="0">
        <x:v>6895</x:v>
      </x:c>
      <x:c r="C68" s="12">
        <x:v>0</x:v>
      </x:c>
      <x:c r="D68" s="12">
        <x:f>'GuV'!D76</x:f>
        <x:v>-158400</x:v>
      </x:c>
      <x:c r="E68" s="12">
        <x:f>'GuV'!E76</x:f>
        <x:v>0</x:v>
      </x:c>
    </x:row>
    <x:row r="69" spans="1:5" collapsed="1" outlineLevel="2">
      <x:c r="A69" s="11" t="s">
        <x:v>228</x:v>
      </x:c>
      <x:c r="C69" s="12">
        <x:f>ROUND(SUM(C61:C68),2)</x:f>
        <x:v>-163763.27</x:v>
      </x:c>
      <x:c r="D69" s="12">
        <x:f>ROUND(SUM(D61:D68),2)</x:f>
        <x:v>-3159632.92</x:v>
      </x:c>
      <x:c r="E69" s="12">
        <x:f>ROUND(SUM(E61:E68),2)</x:f>
        <x:v>-397045.11</x:v>
      </x:c>
    </x:row>
    <x:row r="70" spans="1:5" hidden="1" outlineLevel="3">
      <x:c r="A70" s="16" t="s">
        <x:v>70</x:v>
      </x:c>
      <x:c r="B70" s="0">
        <x:v>4849</x:v>
      </x:c>
      <x:c r="C70" s="12">
        <x:v>0</x:v>
      </x:c>
      <x:c r="D70" s="12">
        <x:f>'GuV'!D35</x:f>
        <x:v>254000</x:v>
      </x:c>
      <x:c r="E70" s="12">
        <x:f>'GuV'!E35</x:f>
        <x:v>0</x:v>
      </x:c>
    </x:row>
    <x:row r="71" spans="1:5" collapsed="1" outlineLevel="2">
      <x:c r="A71" s="11" t="s">
        <x:v>229</x:v>
      </x:c>
      <x:c r="C71" s="12">
        <x:f>ROUND(SUM(C70:C70),2)</x:f>
        <x:v>0</x:v>
      </x:c>
      <x:c r="D71" s="12">
        <x:f>ROUND(SUM(D70:D70),2)</x:f>
        <x:v>254000</x:v>
      </x:c>
      <x:c r="E71" s="12">
        <x:f>ROUND(SUM(E70:E70),2)</x:f>
        <x:v>0</x:v>
      </x:c>
    </x:row>
    <x:row r="72" spans="1:5" hidden="1" outlineLevel="3">
      <x:c r="A72" s="16" t="s">
        <x:v>124</x:v>
      </x:c>
      <x:c r="B72" s="0">
        <x:v>7100</x:v>
      </x:c>
      <x:c r="C72" s="12">
        <x:v>0</x:v>
      </x:c>
      <x:c r="D72" s="12">
        <x:f>'GuV'!D90</x:f>
        <x:v>29627.46</x:v>
      </x:c>
      <x:c r="E72" s="12">
        <x:f>'GuV'!E90</x:f>
        <x:v>15909.36</x:v>
      </x:c>
    </x:row>
    <x:row r="73" spans="1:5" collapsed="1" outlineLevel="2">
      <x:c r="A73" s="11" t="s">
        <x:v>230</x:v>
      </x:c>
      <x:c r="C73" s="12">
        <x:f>ROUND(SUM(C72:C72),2)</x:f>
        <x:v>0</x:v>
      </x:c>
      <x:c r="D73" s="12">
        <x:f>ROUND(SUM(D72:D72),2)</x:f>
        <x:v>29627.46</x:v>
      </x:c>
      <x:c r="E73" s="12">
        <x:f>ROUND(SUM(E72:E72),2)</x:f>
        <x:v>15909.36</x:v>
      </x:c>
    </x:row>
    <x:row r="74" spans="1:5" outlineLevel="1">
      <x:c r="A74" s="5" t="s">
        <x:v>231</x:v>
      </x:c>
      <x:c r="C74" s="13">
        <x:f>ROUND(C69+C71+C73,2)</x:f>
        <x:v>-163763.27</x:v>
      </x:c>
      <x:c r="D74" s="13">
        <x:f>ROUND(D69+D71+D73,2)</x:f>
        <x:v>-2876005.46</x:v>
      </x:c>
      <x:c r="E74" s="13">
        <x:f>ROUND(E69+E71+E73,2)</x:f>
        <x:v>-381135.75</x:v>
      </x:c>
    </x:row>
    <x:row r="75" spans="1:5" outlineLevel="2">
      <x:c r="A75" s="10" t="s">
        <x:v>232</x:v>
      </x:c>
      <x:c r="B75" s="10"/>
      <x:c r="C75" s="10"/>
      <x:c r="D75" s="10"/>
      <x:c r="E75" s="10"/>
    </x:row>
    <x:row r="76" spans="1:5" hidden="1" outlineLevel="3">
      <x:c r="A76" s="16" t="s">
        <x:v>196</x:v>
      </x:c>
      <x:c r="B76" s="0">
        <x:v>3150</x:v>
      </x:c>
      <x:c r="C76" s="12">
        <x:v>0</x:v>
      </x:c>
      <x:c r="D76" s="12">
        <x:f>'Bilanz'!D61-'Bilanz'!C61</x:f>
        <x:v>2877457.45</x:v>
      </x:c>
      <x:c r="E76" s="12">
        <x:f>'Bilanz'!E61-'Bilanz'!D61</x:f>
        <x:v>-252738.52000000002</x:v>
      </x:c>
    </x:row>
    <x:row r="77" spans="1:5" hidden="1" outlineLevel="3">
      <x:c r="A77" s="16" t="s">
        <x:v>197</x:v>
      </x:c>
      <x:c r="B77" s="0">
        <x:v>3160</x:v>
      </x:c>
      <x:c r="C77" s="12">
        <x:v>-250000</x:v>
      </x:c>
      <x:c r="D77" s="12">
        <x:f>'Bilanz'!D62-'Bilanz'!C62</x:f>
        <x:v>-250000</x:v>
      </x:c>
      <x:c r="E77" s="12">
        <x:f>'Bilanz'!E62-'Bilanz'!D62</x:f>
        <x:v>-250000</x:v>
      </x:c>
    </x:row>
    <x:row r="78" spans="1:5" collapsed="1" outlineLevel="2">
      <x:c r="A78" s="11" t="s">
        <x:v>233</x:v>
      </x:c>
      <x:c r="C78" s="12">
        <x:f>ROUND(SUM(C76:C77),2)</x:f>
        <x:v>-250000</x:v>
      </x:c>
      <x:c r="D78" s="12">
        <x:f>ROUND(SUM(D76:D77),2)</x:f>
        <x:v>2627457.45</x:v>
      </x:c>
      <x:c r="E78" s="12">
        <x:f>ROUND(SUM(E76:E77),2)</x:f>
        <x:v>-502738.52</x:v>
      </x:c>
    </x:row>
    <x:row r="79" spans="1:5" hidden="1" outlineLevel="3">
      <x:c r="A79" s="16" t="s">
        <x:v>125</x:v>
      </x:c>
      <x:c r="B79" s="0">
        <x:v>7310</x:v>
      </x:c>
      <x:c r="C79" s="12">
        <x:v>-23888.71</x:v>
      </x:c>
      <x:c r="D79" s="12">
        <x:f>'GuV'!D91</x:f>
        <x:v>-41894.6</x:v>
      </x:c>
      <x:c r="E79" s="12">
        <x:f>'GuV'!E91</x:f>
        <x:v>-30040.230000000003</x:v>
      </x:c>
    </x:row>
    <x:row r="80" spans="1:5" hidden="1" outlineLevel="3">
      <x:c r="A80" s="16" t="s">
        <x:v>126</x:v>
      </x:c>
      <x:c r="B80" s="0">
        <x:v>7320</x:v>
      </x:c>
      <x:c r="C80" s="12">
        <x:v>-41015.63</x:v>
      </x:c>
      <x:c r="D80" s="12">
        <x:f>'GuV'!D92</x:f>
        <x:v>-96848.08</x:v>
      </x:c>
      <x:c r="E80" s="12">
        <x:f>'GuV'!E92</x:f>
        <x:v>-145027.11</x:v>
      </x:c>
    </x:row>
    <x:row r="81" spans="1:5" collapsed="1" outlineLevel="2">
      <x:c r="A81" s="11" t="s">
        <x:v>234</x:v>
      </x:c>
      <x:c r="C81" s="12">
        <x:f>ROUND(SUM(C79:C80),2)</x:f>
        <x:v>-64904.34</x:v>
      </x:c>
      <x:c r="D81" s="12">
        <x:f>ROUND(SUM(D79:D80),2)</x:f>
        <x:v>-138742.68</x:v>
      </x:c>
      <x:c r="E81" s="12">
        <x:f>ROUND(SUM(E79:E80),2)</x:f>
        <x:v>-175067.34</x:v>
      </x:c>
    </x:row>
    <x:row r="82" spans="1:5" hidden="1" outlineLevel="3">
      <x:c r="A82" s="16" t="s">
        <x:v>176</x:v>
      </x:c>
      <x:c r="B82" s="0">
        <x:v>2970</x:v>
      </x:c>
      <x:c r="C82" s="12">
        <x:v>0</x:v>
      </x:c>
      <x:c r="D82" s="12">
        <x:f>'Bilanz'!D41-'Bilanz'!C41</x:f>
        <x:v>1443358.69</x:v>
      </x:c>
      <x:c r="E82" s="12">
        <x:f>'Bilanz'!E41-'Bilanz'!D41</x:f>
        <x:v>-1338035.8399999999</x:v>
      </x:c>
    </x:row>
    <x:row r="83" spans="1:5" hidden="1" outlineLevel="3">
      <x:c r="A83" s="16" t="s">
        <x:v>235</x:v>
      </x:c>
      <x:c r="C83" s="12">
        <x:v>0</x:v>
      </x:c>
      <x:c r="D83" s="12">
        <x:f>-'GuV'!C101</x:f>
        <x:v>-1443358.6899999883</x:v>
      </x:c>
      <x:c r="E83" s="12">
        <x:f>-'GuV'!D101</x:f>
        <x:v>-1661964.1599999983</x:v>
      </x:c>
    </x:row>
    <x:row r="84" spans="1:5" collapsed="1" outlineLevel="2">
      <x:c r="A84" s="11" t="s">
        <x:v>236</x:v>
      </x:c>
      <x:c r="C84" s="12">
        <x:f>ROUND(SUM(C82:C83),2)</x:f>
        <x:v>0</x:v>
      </x:c>
      <x:c r="D84" s="12">
        <x:f>ROUND(SUM(D82:D83),2)</x:f>
        <x:v>0</x:v>
      </x:c>
      <x:c r="E84" s="12">
        <x:f>ROUND(SUM(E82:E83),2)</x:f>
        <x:v>-3000000</x:v>
      </x:c>
    </x:row>
    <x:row r="85" spans="1:5" outlineLevel="1">
      <x:c r="A85" s="5" t="s">
        <x:v>237</x:v>
      </x:c>
      <x:c r="C85" s="13">
        <x:f>ROUND(C78+C81+C84,2)</x:f>
        <x:v>-314904.34</x:v>
      </x:c>
      <x:c r="D85" s="13">
        <x:f>ROUND(D78+D81+D84,2)</x:f>
        <x:v>2488714.77</x:v>
      </x:c>
      <x:c r="E85" s="13">
        <x:f>ROUND(E78+E81+E84,2)</x:f>
        <x:v>-3677805.86</x:v>
      </x:c>
    </x:row>
    <x:row r="86" spans="1:5">
      <x:c r="A86" s="5" t="s">
        <x:v>238</x:v>
      </x:c>
      <x:c r="C86" s="13">
        <x:f>ROUND(C59+C74+C85,2)</x:f>
        <x:v>-219380.46</x:v>
      </x:c>
      <x:c r="D86" s="13">
        <x:f>ROUND(D59+D74+D85,2)</x:f>
        <x:v>2191890.19</x:v>
      </x:c>
      <x:c r="E86" s="13">
        <x:f>ROUND(E59+E74+E85,2)</x:f>
        <x:v>-2605501.65</x:v>
      </x:c>
    </x:row>
    <x:row r="88" spans="1:5">
      <x:c r="A88" s="0" t="s">
        <x:v>239</x:v>
      </x:c>
      <x:c r="C88" s="12">
        <x:v>928947.2</x:v>
      </x:c>
      <x:c r="D88" s="12">
        <x:f>('Bilanz'!C29-'Bilanz'!C65)</x:f>
        <x:v>709566.74</x:v>
      </x:c>
      <x:c r="E88" s="12">
        <x:f>('Bilanz'!D29-'Bilanz'!D65)</x:f>
        <x:v>2901456.9300000006</x:v>
      </x:c>
    </x:row>
    <x:row r="89" spans="1:5">
      <x:c r="A89" s="5" t="s">
        <x:v>240</x:v>
      </x:c>
      <x:c r="C89" s="13">
        <x:f>ROUND(C88+C86,2)</x:f>
        <x:v>709566.74</x:v>
      </x:c>
      <x:c r="D89" s="13">
        <x:f>ROUND(D88+D86,2)</x:f>
        <x:v>2901456.93</x:v>
      </x:c>
      <x:c r="E89" s="13">
        <x:f>ROUND(E88+E86,2)</x:f>
        <x:v>295955.28</x:v>
      </x:c>
    </x:row>
    <x:row r="90" spans="1:5">
      <x:c r="A90" s="0" t="s">
        <x:v>241</x:v>
      </x:c>
      <x:c r="C90" s="12">
        <x:v>709566.74</x:v>
      </x:c>
      <x:c r="D90" s="12">
        <x:f>('Bilanz'!D29-'Bilanz'!D65)</x:f>
        <x:v>2901456.9300000006</x:v>
      </x:c>
      <x:c r="E90" s="12">
        <x:f>('Bilanz'!E29-'Bilanz'!E65)</x:f>
        <x:v>295955.28</x:v>
      </x:c>
    </x:row>
    <x:row r="91" spans="1:5">
      <x:c r="A91" s="5" t="s">
        <x:v>242</x:v>
      </x:c>
      <x:c r="C91" s="18">
        <x:f>ROUND(C89-C90,2)</x:f>
        <x:v>0</x:v>
      </x:c>
      <x:c r="D91" s="18">
        <x:f>ROUND(D89-D90,2)</x:f>
        <x:v>0</x:v>
      </x:c>
      <x:c r="E91" s="18">
        <x:f>ROUND(E89-E90,2)</x:f>
        <x:v>0</x:v>
      </x:c>
    </x:row>
    <x:row r="93" spans="1:5">
      <x:c r="A93" s="5" t="s">
        <x:v>243</x:v>
      </x:c>
    </x:row>
    <x:row r="94" spans="1:5">
      <x:c r="A94" s="0" t="s">
        <x:v>244</x:v>
      </x:c>
      <x:c r="C94" s="12">
        <x:v>1766248.8</x:v>
      </x:c>
      <x:c r="D94" s="12">
        <x:v>2901456.93</x:v>
      </x:c>
      <x:c r="E94" s="12">
        <x:v>858115.25</x:v>
      </x:c>
    </x:row>
    <x:row r="95" spans="1:5">
      <x:c r="A95" s="11" t="s">
        <x:v>245</x:v>
      </x:c>
      <x:c r="C95" s="12">
        <x:v>1766248.8</x:v>
      </x:c>
      <x:c r="D95" s="12">
        <x:v>2901456.93</x:v>
      </x:c>
      <x:c r="E95" s="12">
        <x:v>858115.25</x:v>
      </x:c>
    </x:row>
    <x:row r="96" spans="1:5">
      <x:c r="A96" s="5" t="s">
        <x:v>246</x:v>
      </x:c>
      <x:c r="C96" s="18">
        <x:f>ROUND(C94-C95,2)</x:f>
        <x:v>0</x:v>
      </x:c>
      <x:c r="D96" s="18">
        <x:f>ROUND(D94-D95,2)</x:f>
        <x:v>0</x:v>
      </x:c>
      <x:c r="E96" s="18">
        <x:f>ROUND(E94-E95,2)</x:f>
        <x:v>0</x:v>
      </x:c>
    </x:row>
    <x:row r="97" spans="1:5">
      <x:c r="A97" s="0" t="s">
        <x:v>247</x:v>
      </x:c>
      <x:c r="C97" s="12">
        <x:v>-1056682.06</x:v>
      </x:c>
      <x:c r="D97" s="12">
        <x:v>-0</x:v>
      </x:c>
      <x:c r="E97" s="12">
        <x:v>-562159.97</x:v>
      </x:c>
    </x:row>
    <x:row r="98" spans="1:5">
      <x:c r="A98" s="5" t="s">
        <x:v>240</x:v>
      </x:c>
      <x:c r="C98" s="13">
        <x:f>ROUND(C94+C97,2)</x:f>
        <x:v>709566.74</x:v>
      </x:c>
      <x:c r="D98" s="13">
        <x:f>ROUND(D94+D97,2)</x:f>
        <x:v>2901456.93</x:v>
      </x:c>
      <x:c r="E98" s="13">
        <x:f>ROUND(E94+E97,2)</x:f>
        <x:v>295955.28</x:v>
      </x:c>
    </x:row>
    <x:row r="99" spans="1:5">
      <x:c r="A99" s="7" t="s">
        <x:v>248</x:v>
      </x:c>
    </x:row>
    <x:row r="101" spans="1:5">
      <x:c r="A101" s="5" t="s">
        <x:v>249</x:v>
      </x:c>
    </x:row>
    <x:row r="102" spans="1:5">
      <x:c r="A102" s="10" t="s">
        <x:v>250</x:v>
      </x:c>
      <x:c r="B102" s="10"/>
      <x:c r="C102" s="10"/>
      <x:c r="D102" s="10"/>
      <x:c r="E102" s="10"/>
    </x:row>
    <x:row r="103" spans="1:5" outlineLevel="1">
      <x:c r="A103" s="0" t="s">
        <x:v>251</x:v>
      </x:c>
      <x:c r="C103" s="12">
        <x:v>34500</x:v>
      </x:c>
      <x:c r="D103" s="12">
        <x:f>'Bilanz'!C8</x:f>
        <x:v>18000</x:v>
      </x:c>
      <x:c r="E103" s="12">
        <x:f>'Bilanz'!D8</x:f>
        <x:v>0</x:v>
      </x:c>
    </x:row>
    <x:row r="104" spans="1:5" outlineLevel="1">
      <x:c r="A104" s="11" t="s">
        <x:v>252</x:v>
      </x:c>
      <x:c r="C104" s="12">
        <x:v>0</x:v>
      </x:c>
      <x:c r="D104" s="12">
        <x:f>ROUND(-(D61+D105+D106+D107),2)</x:f>
        <x:v>0</x:v>
      </x:c>
      <x:c r="E104" s="12">
        <x:f>ROUND(-(E61+E105+E106+E107),2)</x:f>
        <x:v>385000</x:v>
      </x:c>
    </x:row>
    <x:row r="105" spans="1:5" outlineLevel="1">
      <x:c r="A105" s="11" t="s">
        <x:v>253</x:v>
      </x:c>
      <x:c r="C105" s="12">
        <x:v>-16500</x:v>
      </x:c>
      <x:c r="D105" s="12">
        <x:f>'GuV'!D83</x:f>
        <x:v>-18000</x:v>
      </x:c>
      <x:c r="E105" s="12">
        <x:f>'GuV'!E83</x:f>
        <x:v>-106944.40000000001</x:v>
      </x:c>
    </x:row>
    <x:row r="106" spans="1:5" outlineLevel="1">
      <x:c r="A106" s="11" t="s">
        <x:v>254</x:v>
      </x:c>
      <x:c r="C106" s="12">
        <x:v>0</x:v>
      </x:c>
      <x:c r="D106" s="12">
        <x:v>0</x:v>
      </x:c>
      <x:c r="E106" s="12">
        <x:v>0</x:v>
      </x:c>
    </x:row>
    <x:row r="107" spans="1:5" outlineLevel="1">
      <x:c r="A107" s="11" t="s">
        <x:v>255</x:v>
      </x:c>
      <x:c r="C107" s="12">
        <x:v>0</x:v>
      </x:c>
      <x:c r="D107" s="12">
        <x:v>0</x:v>
      </x:c>
      <x:c r="E107" s="12">
        <x:v>0</x:v>
      </x:c>
    </x:row>
    <x:row r="108" spans="1:5" outlineLevel="1">
      <x:c r="A108" s="5" t="s">
        <x:v>256</x:v>
      </x:c>
      <x:c r="C108" s="13">
        <x:f>ROUND(C103+C104+C105+C106+C107,2)</x:f>
        <x:v>18000</x:v>
      </x:c>
      <x:c r="D108" s="13">
        <x:f>ROUND(D103+D104+D105+D106+D107,2)</x:f>
        <x:v>0</x:v>
      </x:c>
      <x:c r="E108" s="13">
        <x:f>ROUND(E103+E104+E105+E106+E107,2)</x:f>
        <x:v>278055.6</x:v>
      </x:c>
    </x:row>
    <x:row r="109" spans="1:5" outlineLevel="1">
      <x:c r="A109" s="0" t="s">
        <x:v>257</x:v>
      </x:c>
      <x:c r="C109" s="12">
        <x:v>18000</x:v>
      </x:c>
      <x:c r="D109" s="12">
        <x:f>'Bilanz'!D8</x:f>
        <x:v>0</x:v>
      </x:c>
      <x:c r="E109" s="12">
        <x:f>'Bilanz'!E8</x:f>
        <x:v>278055.6</x:v>
      </x:c>
    </x:row>
    <x:row r="110" spans="1:5" outlineLevel="1">
      <x:c r="A110" s="5" t="s">
        <x:v>258</x:v>
      </x:c>
      <x:c r="C110" s="18">
        <x:f>ROUND(C108-C109,2)</x:f>
        <x:v>0</x:v>
      </x:c>
      <x:c r="D110" s="18">
        <x:f>ROUND(D108-D109,2)</x:f>
        <x:v>0</x:v>
      </x:c>
      <x:c r="E110" s="18">
        <x:f>ROUND(E108-E109,2)</x:f>
        <x:v>0</x:v>
      </x:c>
    </x:row>
    <x:row r="111" spans="1:5">
      <x:c r="A111" s="10" t="s">
        <x:v>259</x:v>
      </x:c>
      <x:c r="B111" s="10"/>
      <x:c r="C111" s="10"/>
      <x:c r="D111" s="10"/>
      <x:c r="E111" s="10"/>
    </x:row>
    <x:row r="112" spans="1:5" outlineLevel="1">
      <x:c r="A112" s="0" t="s">
        <x:v>251</x:v>
      </x:c>
      <x:c r="C112" s="12">
        <x:v>1013916.64</x:v>
      </x:c>
      <x:c r="D112" s="12">
        <x:f>'Bilanz'!C14</x:f>
        <x:v>974724.08</x:v>
      </x:c>
      <x:c r="E112" s="12">
        <x:f>'Bilanz'!D14</x:f>
        <x:v>3609635.22</x:v>
      </x:c>
    </x:row>
    <x:row r="113" spans="1:5" outlineLevel="1">
      <x:c r="A113" s="11" t="s">
        <x:v>252</x:v>
      </x:c>
      <x:c r="C113" s="12">
        <x:v>163763.27</x:v>
      </x:c>
      <x:c r="D113" s="12">
        <x:f>ROUND(-(D62+D63+D64+D65+D66+D114+D115+D116),2)</x:f>
        <x:v>3159632.92</x:v>
      </x:c>
      <x:c r="E113" s="12">
        <x:f>ROUND(-(E62+E63+E64+E65+E66+E114+E115+E116),2)</x:f>
        <x:v>12045.11</x:v>
      </x:c>
    </x:row>
    <x:row r="114" spans="1:5" outlineLevel="1">
      <x:c r="A114" s="11" t="s">
        <x:v>253</x:v>
      </x:c>
      <x:c r="C114" s="12">
        <x:v>-202955.83</x:v>
      </x:c>
      <x:c r="D114" s="12">
        <x:f>'GuV'!D84+'GuV'!D85+'GuV'!D86</x:f>
        <x:v>-366321.77999999997</x:v>
      </x:c>
      <x:c r="E114" s="12">
        <x:f>'GuV'!E84+'GuV'!E85+'GuV'!E86</x:f>
        <x:v>-496900.67</x:v>
      </x:c>
    </x:row>
    <x:row r="115" spans="1:5" outlineLevel="1">
      <x:c r="A115" s="11" t="s">
        <x:v>254</x:v>
      </x:c>
      <x:c r="C115" s="12">
        <x:v>0</x:v>
      </x:c>
      <x:c r="D115" s="12">
        <x:f>'GuV'!D76</x:f>
        <x:v>-158400</x:v>
      </x:c>
      <x:c r="E115" s="12">
        <x:f>'GuV'!E76</x:f>
        <x:v>0</x:v>
      </x:c>
    </x:row>
    <x:row r="116" spans="1:5" outlineLevel="1">
      <x:c r="A116" s="11" t="s">
        <x:v>255</x:v>
      </x:c>
      <x:c r="C116" s="12">
        <x:v>0</x:v>
      </x:c>
      <x:c r="D116" s="12">
        <x:v>0</x:v>
      </x:c>
      <x:c r="E116" s="12">
        <x:v>0</x:v>
      </x:c>
    </x:row>
    <x:row r="117" spans="1:5" outlineLevel="1">
      <x:c r="A117" s="5" t="s">
        <x:v>256</x:v>
      </x:c>
      <x:c r="C117" s="13">
        <x:f>ROUND(C112+C113+C114+C115+C116,2)</x:f>
        <x:v>974724.08</x:v>
      </x:c>
      <x:c r="D117" s="13">
        <x:f>ROUND(D112+D113+D114+D115+D116,2)</x:f>
        <x:v>3609635.22</x:v>
      </x:c>
      <x:c r="E117" s="13">
        <x:f>ROUND(E112+E113+E114+E115+E116,2)</x:f>
        <x:v>3124779.66</x:v>
      </x:c>
    </x:row>
    <x:row r="118" spans="1:5" outlineLevel="1">
      <x:c r="A118" s="0" t="s">
        <x:v>257</x:v>
      </x:c>
      <x:c r="C118" s="12">
        <x:v>974724.08</x:v>
      </x:c>
      <x:c r="D118" s="12">
        <x:f>'Bilanz'!D14</x:f>
        <x:v>3609635.22</x:v>
      </x:c>
      <x:c r="E118" s="12">
        <x:f>'Bilanz'!E14</x:f>
        <x:v>3124779.66</x:v>
      </x:c>
    </x:row>
    <x:row r="119" spans="1:5" outlineLevel="1">
      <x:c r="A119" s="5" t="s">
        <x:v>258</x:v>
      </x:c>
      <x:c r="C119" s="18">
        <x:f>ROUND(C117-C118,2)</x:f>
        <x:v>0</x:v>
      </x:c>
      <x:c r="D119" s="18">
        <x:f>ROUND(D117-D118,2)</x:f>
        <x:v>0</x:v>
      </x:c>
      <x:c r="E119" s="18">
        <x:f>ROUND(E117-E118,2)</x:f>
        <x:v>0</x:v>
      </x:c>
    </x:row>
  </x:sheetData>
  <x:mergeCells count="1">
    <x:mergeCell ref="A2:E2"/>
  </x:mergeCells>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E53"/>
  <x:sheetViews>
    <x:sheetView showGridLines="0" workbookViewId="0">
      <x:pane xSplit="2" ySplit="4" topLeftCell="C5" activePane="bottomRight" state="frozenSplit"/>
    </x:sheetView>
  </x:sheetViews>
  <x:sheetFormatPr defaultRowHeight="15" outlineLevelCol="2"/>
  <x:cols>
    <x:col min="1" max="1" width="70.710625" style="0" customWidth="1"/>
    <x:col min="2" max="2" width="6.282054" style="0" customWidth="1"/>
    <x:col min="3" max="5" width="14.710625" style="0" customWidth="1"/>
  </x:cols>
  <x:sheetData>
    <x:row r="1" spans="1:5">
      <x:c r="A1" s="6" t="s">
        <x:v>326</x:v>
      </x:c>
    </x:row>
    <x:row r="2" spans="1:5">
      <x:c r="A2" s="7" t="s">
        <x:v>327</x:v>
      </x:c>
    </x:row>
    <x:row r="4" spans="1:5" s="5" customFormat="1">
      <x:c r="A4" s="8" t="s">
        <x:v>2</x:v>
      </x:c>
      <x:c r="B4" s="8" t="s">
        <x:v>3</x:v>
      </x:c>
      <x:c r="C4" s="15">
        <x:v>2022</x:v>
      </x:c>
      <x:c r="D4" s="15">
        <x:v>2023</x:v>
      </x:c>
      <x:c r="E4" s="15">
        <x:v>2024</x:v>
      </x:c>
    </x:row>
    <x:row r="5" spans="1:5" outlineLevel="1">
      <x:c r="A5" s="10" t="s">
        <x:v>264</x:v>
      </x:c>
      <x:c r="B5" s="10"/>
      <x:c r="C5" s="10"/>
      <x:c r="D5" s="10"/>
      <x:c r="E5" s="10"/>
    </x:row>
    <x:row r="6" spans="1:5" hidden="1" outlineLevel="2">
      <x:c r="A6" s="16" t="s">
        <x:v>153</x:v>
      </x:c>
      <x:c r="B6" s="0">
        <x:v>1140</x:v>
      </x:c>
      <x:c r="C6" s="12">
        <x:f>VLOOKUP($B6,'Bilanz'!$B$5:$E$69,MATCH(C$4,'Bilanz'!$B$4:$E$4,0),FALSE)</x:f>
        <x:v>1501759.15</x:v>
      </x:c>
      <x:c r="D6" s="12">
        <x:f>VLOOKUP($B6,'Bilanz'!$B$5:$E$69,MATCH(D$4,'Bilanz'!$B$4:$E$4,0),FALSE)</x:f>
        <x:v>1578275.64</x:v>
      </x:c>
      <x:c r="E6" s="12">
        <x:f>VLOOKUP($B6,'Bilanz'!$B$5:$E$69,MATCH(E$4,'Bilanz'!$B$4:$E$4,0),FALSE)</x:f>
        <x:v>1802641.5</x:v>
      </x:c>
    </x:row>
    <x:row r="7" spans="1:5" collapsed="1" outlineLevel="1">
      <x:c r="A7" s="17" t="s">
        <x:v>265</x:v>
      </x:c>
      <x:c r="C7" s="13">
        <x:f>SUM(C6:C6)</x:f>
        <x:v>1501759.15</x:v>
      </x:c>
      <x:c r="D7" s="13">
        <x:f>SUM(D6:D6)</x:f>
        <x:v>1578275.64</x:v>
      </x:c>
      <x:c r="E7" s="13">
        <x:f>SUM(E6:E6)</x:f>
        <x:v>1802641.5</x:v>
      </x:c>
    </x:row>
    <x:row r="8" spans="1:5" hidden="1" outlineLevel="2">
      <x:c r="A8" s="16" t="s">
        <x:v>155</x:v>
      </x:c>
      <x:c r="B8" s="0">
        <x:v>1200</x:v>
      </x:c>
      <x:c r="C8" s="12">
        <x:f>VLOOKUP($B8,'Bilanz'!$B$5:$E$69,MATCH(C$4,'Bilanz'!$B$4:$E$4,0),FALSE)</x:f>
        <x:v>3672967.52</x:v>
      </x:c>
      <x:c r="D8" s="12">
        <x:f>VLOOKUP($B8,'Bilanz'!$B$5:$E$69,MATCH(D$4,'Bilanz'!$B$4:$E$4,0),FALSE)</x:f>
        <x:v>4059566.34</x:v>
      </x:c>
      <x:c r="E8" s="12">
        <x:f>VLOOKUP($B8,'Bilanz'!$B$5:$E$69,MATCH(E$4,'Bilanz'!$B$4:$E$4,0),FALSE)</x:f>
        <x:v>4115181.56</x:v>
      </x:c>
    </x:row>
    <x:row r="9" spans="1:5" hidden="1" outlineLevel="2">
      <x:c r="A9" s="16" t="s">
        <x:v>156</x:v>
      </x:c>
      <x:c r="B9" s="0">
        <x:v>1240</x:v>
      </x:c>
      <x:c r="C9" s="12">
        <x:f>VLOOKUP($B9,'Bilanz'!$B$5:$E$69,MATCH(C$4,'Bilanz'!$B$4:$E$4,0),FALSE)</x:f>
        <x:v>0</x:v>
      </x:c>
      <x:c r="D9" s="12">
        <x:f>VLOOKUP($B9,'Bilanz'!$B$5:$E$69,MATCH(D$4,'Bilanz'!$B$4:$E$4,0),FALSE)</x:f>
        <x:v>190400</x:v>
      </x:c>
      <x:c r="E9" s="12">
        <x:f>VLOOKUP($B9,'Bilanz'!$B$5:$E$69,MATCH(E$4,'Bilanz'!$B$4:$E$4,0),FALSE)</x:f>
        <x:v>0</x:v>
      </x:c>
    </x:row>
    <x:row r="10" spans="1:5" hidden="1" outlineLevel="2">
      <x:c r="A10" s="16" t="s">
        <x:v>157</x:v>
      </x:c>
      <x:c r="B10" s="0">
        <x:v>1246</x:v>
      </x:c>
      <x:c r="C10" s="12">
        <x:f>VLOOKUP($B10,'Bilanz'!$B$5:$E$69,MATCH(C$4,'Bilanz'!$B$4:$E$4,0),FALSE)</x:f>
        <x:v>0</x:v>
      </x:c>
      <x:c r="D10" s="12">
        <x:f>VLOOKUP($B10,'Bilanz'!$B$5:$E$69,MATCH(D$4,'Bilanz'!$B$4:$E$4,0),FALSE)</x:f>
        <x:v>-96000</x:v>
      </x:c>
      <x:c r="E10" s="12">
        <x:f>VLOOKUP($B10,'Bilanz'!$B$5:$E$69,MATCH(E$4,'Bilanz'!$B$4:$E$4,0),FALSE)</x:f>
        <x:v>0</x:v>
      </x:c>
    </x:row>
    <x:row r="11" spans="1:5" collapsed="1" outlineLevel="1">
      <x:c r="A11" s="17" t="s">
        <x:v>155</x:v>
      </x:c>
      <x:c r="C11" s="13">
        <x:f>SUM(C8:C10)</x:f>
        <x:v>3672967.52</x:v>
      </x:c>
      <x:c r="D11" s="13">
        <x:f>SUM(D8:D10)</x:f>
        <x:v>4153966.34</x:v>
      </x:c>
      <x:c r="E11" s="13">
        <x:f>SUM(E8:E10)</x:f>
        <x:v>4115181.56</x:v>
      </x:c>
    </x:row>
    <x:row r="12" spans="1:5" hidden="1" outlineLevel="2">
      <x:c r="A12" s="16" t="s">
        <x:v>188</x:v>
      </x:c>
      <x:c r="B12" s="0">
        <x:v>3300</x:v>
      </x:c>
      <x:c r="C12" s="12">
        <x:f>-VLOOKUP($B12,'Bilanz'!$B$5:$E$69,MATCH(C$4,'Bilanz'!$B$4:$E$4,0),FALSE)</x:f>
        <x:v>-1553219.02</x:v>
      </x:c>
      <x:c r="D12" s="12">
        <x:f>-VLOOKUP($B12,'Bilanz'!$B$5:$E$69,MATCH(D$4,'Bilanz'!$B$4:$E$4,0),FALSE)</x:f>
        <x:v>-1751374.66</x:v>
      </x:c>
      <x:c r="E12" s="12">
        <x:f>-VLOOKUP($B12,'Bilanz'!$B$5:$E$69,MATCH(E$4,'Bilanz'!$B$4:$E$4,0),FALSE)</x:f>
        <x:v>-1796236.88</x:v>
      </x:c>
    </x:row>
    <x:row r="13" spans="1:5" collapsed="1" outlineLevel="1">
      <x:c r="A13" s="17" t="s">
        <x:v>188</x:v>
      </x:c>
      <x:c r="C13" s="13">
        <x:f>SUM(C12:C12)</x:f>
        <x:v>-1553219.02</x:v>
      </x:c>
      <x:c r="D13" s="13">
        <x:f>SUM(D12:D12)</x:f>
        <x:v>-1751374.66</x:v>
      </x:c>
      <x:c r="E13" s="13">
        <x:f>SUM(E12:E12)</x:f>
        <x:v>-1796236.88</x:v>
      </x:c>
    </x:row>
    <x:row r="14" spans="1:5">
      <x:c r="A14" s="5" t="s">
        <x:v>266</x:v>
      </x:c>
      <x:c r="C14" s="13">
        <x:f>C7+C11+C13</x:f>
        <x:v>3621507.65</x:v>
      </x:c>
      <x:c r="D14" s="13">
        <x:f>D7+D11+D13</x:f>
        <x:v>3980867.3199999994</x:v>
      </x:c>
      <x:c r="E14" s="13">
        <x:f>E7+E11+E13</x:f>
        <x:v>4121586.1800000006</x:v>
      </x:c>
    </x:row>
    <x:row r="15" spans="1:5" outlineLevel="1">
      <x:c r="A15" s="10" t="s">
        <x:v>267</x:v>
      </x:c>
      <x:c r="B15" s="10"/>
      <x:c r="C15" s="10"/>
      <x:c r="D15" s="10"/>
      <x:c r="E15" s="10"/>
    </x:row>
    <x:row r="16" spans="1:5" hidden="1" outlineLevel="2">
      <x:c r="A16" s="16" t="s">
        <x:v>160</x:v>
      </x:c>
      <x:c r="B16" s="0">
        <x:v>1460</x:v>
      </x:c>
      <x:c r="C16" s="12">
        <x:f>VLOOKUP($B16,'Bilanz'!$B$5:$E$69,MATCH(C$4,'Bilanz'!$B$4:$E$4,0),FALSE)</x:f>
        <x:v>1050000</x:v>
      </x:c>
      <x:c r="D16" s="12">
        <x:f>VLOOKUP($B16,'Bilanz'!$B$5:$E$69,MATCH(D$4,'Bilanz'!$B$4:$E$4,0),FALSE)</x:f>
        <x:v>0</x:v>
      </x:c>
      <x:c r="E16" s="12">
        <x:f>VLOOKUP($B16,'Bilanz'!$B$5:$E$69,MATCH(E$4,'Bilanz'!$B$4:$E$4,0),FALSE)</x:f>
        <x:v>0</x:v>
      </x:c>
    </x:row>
    <x:row r="17" spans="1:5" collapsed="1" outlineLevel="1">
      <x:c r="A17" s="17" t="s">
        <x:v>269</x:v>
      </x:c>
      <x:c r="C17" s="13">
        <x:f>SUM(C16:C16)</x:f>
        <x:v>1050000</x:v>
      </x:c>
      <x:c r="D17" s="13">
        <x:f>SUM(D16:D16)</x:f>
        <x:v>0</x:v>
      </x:c>
      <x:c r="E17" s="13">
        <x:f>SUM(E16:E16)</x:f>
        <x:v>0</x:v>
      </x:c>
    </x:row>
    <x:row r="18" spans="1:5" hidden="1" outlineLevel="2">
      <x:c r="A18" s="16" t="s">
        <x:v>166</x:v>
      </x:c>
      <x:c r="B18" s="0">
        <x:v>1900</x:v>
      </x:c>
      <x:c r="C18" s="12">
        <x:f>VLOOKUP($B18,'Bilanz'!$B$5:$E$69,MATCH(C$4,'Bilanz'!$B$4:$E$4,0),FALSE)</x:f>
        <x:v>130000</x:v>
      </x:c>
      <x:c r="D18" s="12">
        <x:f>VLOOKUP($B18,'Bilanz'!$B$5:$E$69,MATCH(D$4,'Bilanz'!$B$4:$E$4,0),FALSE)</x:f>
        <x:v>138000</x:v>
      </x:c>
      <x:c r="E18" s="12">
        <x:f>VLOOKUP($B18,'Bilanz'!$B$5:$E$69,MATCH(E$4,'Bilanz'!$B$4:$E$4,0),FALSE)</x:f>
        <x:v>138000</x:v>
      </x:c>
    </x:row>
    <x:row r="19" spans="1:5" collapsed="1" outlineLevel="1">
      <x:c r="A19" s="17" t="s">
        <x:v>270</x:v>
      </x:c>
      <x:c r="C19" s="13">
        <x:f>SUM(C18:C18)</x:f>
        <x:v>130000</x:v>
      </x:c>
      <x:c r="D19" s="13">
        <x:f>SUM(D18:D18)</x:f>
        <x:v>138000</x:v>
      </x:c>
      <x:c r="E19" s="13">
        <x:f>SUM(E18:E18)</x:f>
        <x:v>138000</x:v>
      </x:c>
    </x:row>
    <x:row r="20" spans="1:5" hidden="1" outlineLevel="2">
      <x:c r="A20" s="16" t="s">
        <x:v>183</x:v>
      </x:c>
      <x:c r="B20" s="0">
        <x:v>3079</x:v>
      </x:c>
      <x:c r="C20" s="12">
        <x:f>-VLOOKUP($B20,'Bilanz'!$B$5:$E$69,MATCH(C$4,'Bilanz'!$B$4:$E$4,0),FALSE)</x:f>
        <x:v>-64750</x:v>
      </x:c>
      <x:c r="D20" s="12">
        <x:f>-VLOOKUP($B20,'Bilanz'!$B$5:$E$69,MATCH(D$4,'Bilanz'!$B$4:$E$4,0),FALSE)</x:f>
        <x:v>-71050</x:v>
      </x:c>
      <x:c r="E20" s="12">
        <x:f>-VLOOKUP($B20,'Bilanz'!$B$5:$E$69,MATCH(E$4,'Bilanz'!$B$4:$E$4,0),FALSE)</x:f>
        <x:v>-67400</x:v>
      </x:c>
    </x:row>
    <x:row r="21" spans="1:5" hidden="1" outlineLevel="2">
      <x:c r="A21" s="16" t="s">
        <x:v>184</x:v>
      </x:c>
      <x:c r="B21" s="0">
        <x:v>3095</x:v>
      </x:c>
      <x:c r="C21" s="12">
        <x:f>-VLOOKUP($B21,'Bilanz'!$B$5:$E$69,MATCH(C$4,'Bilanz'!$B$4:$E$4,0),FALSE)</x:f>
        <x:v>-44000</x:v>
      </x:c>
      <x:c r="D21" s="12">
        <x:f>-VLOOKUP($B21,'Bilanz'!$B$5:$E$69,MATCH(D$4,'Bilanz'!$B$4:$E$4,0),FALSE)</x:f>
        <x:v>-46500</x:v>
      </x:c>
      <x:c r="E21" s="12">
        <x:f>-VLOOKUP($B21,'Bilanz'!$B$5:$E$69,MATCH(E$4,'Bilanz'!$B$4:$E$4,0),FALSE)</x:f>
        <x:v>-49500</x:v>
      </x:c>
    </x:row>
    <x:row r="22" spans="1:5" collapsed="1" outlineLevel="1">
      <x:c r="A22" s="17" t="s">
        <x:v>271</x:v>
      </x:c>
      <x:c r="C22" s="13">
        <x:f>SUM(C20:C21)</x:f>
        <x:v>-108750</x:v>
      </x:c>
      <x:c r="D22" s="13">
        <x:f>SUM(D20:D21)</x:f>
        <x:v>-117550</x:v>
      </x:c>
      <x:c r="E22" s="13">
        <x:f>SUM(E20:E21)</x:f>
        <x:v>-116900</x:v>
      </x:c>
    </x:row>
    <x:row r="23" spans="1:5" hidden="1" outlineLevel="2">
      <x:c r="A23" s="16" t="s">
        <x:v>190</x:v>
      </x:c>
      <x:c r="B23" s="0">
        <x:v>3500</x:v>
      </x:c>
      <x:c r="C23" s="12">
        <x:f>-VLOOKUP($B23,'Bilanz'!$B$5:$E$69,MATCH(C$4,'Bilanz'!$B$4:$E$4,0),FALSE)</x:f>
        <x:v>-15000</x:v>
      </x:c>
      <x:c r="D23" s="12">
        <x:f>-VLOOKUP($B23,'Bilanz'!$B$5:$E$69,MATCH(D$4,'Bilanz'!$B$4:$E$4,0),FALSE)</x:f>
        <x:v>-15000</x:v>
      </x:c>
      <x:c r="E23" s="12">
        <x:f>-VLOOKUP($B23,'Bilanz'!$B$5:$E$69,MATCH(E$4,'Bilanz'!$B$4:$E$4,0),FALSE)</x:f>
        <x:v>-15000</x:v>
      </x:c>
    </x:row>
    <x:row r="24" spans="1:5" hidden="1" outlineLevel="2">
      <x:c r="A24" s="16" t="s">
        <x:v>192</x:v>
      </x:c>
      <x:c r="B24" s="0">
        <x:v>3730</x:v>
      </x:c>
      <x:c r="C24" s="12">
        <x:f>-VLOOKUP($B24,'Bilanz'!$B$5:$E$69,MATCH(C$4,'Bilanz'!$B$4:$E$4,0),FALSE)</x:f>
        <x:v>-46020.88</x:v>
      </x:c>
      <x:c r="D24" s="12">
        <x:f>-VLOOKUP($B24,'Bilanz'!$B$5:$E$69,MATCH(D$4,'Bilanz'!$B$4:$E$4,0),FALSE)</x:f>
        <x:v>-50943.05</x:v>
      </x:c>
      <x:c r="E24" s="12">
        <x:f>-VLOOKUP($B24,'Bilanz'!$B$5:$E$69,MATCH(E$4,'Bilanz'!$B$4:$E$4,0),FALSE)</x:f>
        <x:v>-54608.49</x:v>
      </x:c>
    </x:row>
    <x:row r="25" spans="1:5" hidden="1" outlineLevel="2">
      <x:c r="A25" s="16" t="s">
        <x:v>186</x:v>
      </x:c>
      <x:c r="B25" s="0">
        <x:v>3841</x:v>
      </x:c>
      <x:c r="C25" s="12">
        <x:f>-VLOOKUP($B25,'Bilanz'!$B$5:$E$69,MATCH(C$4,'Bilanz'!$B$4:$E$4,0),FALSE)</x:f>
        <x:v>-200631.51</x:v>
      </x:c>
      <x:c r="D25" s="12">
        <x:f>-VLOOKUP($B25,'Bilanz'!$B$5:$E$69,MATCH(D$4,'Bilanz'!$B$4:$E$4,0),FALSE)</x:f>
        <x:v>-87880.18</x:v>
      </x:c>
      <x:c r="E25" s="12">
        <x:f>-VLOOKUP($B25,'Bilanz'!$B$5:$E$69,MATCH(E$4,'Bilanz'!$B$4:$E$4,0),FALSE)</x:f>
        <x:v>-182024.28</x:v>
      </x:c>
    </x:row>
    <x:row r="26" spans="1:5" collapsed="1" outlineLevel="1">
      <x:c r="A26" s="17" t="s">
        <x:v>274</x:v>
      </x:c>
      <x:c r="C26" s="13">
        <x:f>SUM(C23:C25)</x:f>
        <x:v>-261652.39</x:v>
      </x:c>
      <x:c r="D26" s="13">
        <x:f>SUM(D23:D25)</x:f>
        <x:v>-153823.22999999998</x:v>
      </x:c>
      <x:c r="E26" s="13">
        <x:f>SUM(E23:E25)</x:f>
        <x:v>-251632.77</x:v>
      </x:c>
    </x:row>
    <x:row r="27" spans="1:5" hidden="1" outlineLevel="2">
      <x:c r="A27" s="16" t="s">
        <x:v>194</x:v>
      </x:c>
      <x:c r="B27" s="0">
        <x:v>3900</x:v>
      </x:c>
      <x:c r="C27" s="12">
        <x:f>-VLOOKUP($B27,'Bilanz'!$B$5:$E$69,MATCH(C$4,'Bilanz'!$B$4:$E$4,0),FALSE)</x:f>
        <x:v>-368400</x:v>
      </x:c>
      <x:c r="D27" s="12">
        <x:f>-VLOOKUP($B27,'Bilanz'!$B$5:$E$69,MATCH(D$4,'Bilanz'!$B$4:$E$4,0),FALSE)</x:f>
        <x:v>-458020</x:v>
      </x:c>
      <x:c r="E27" s="12">
        <x:f>-VLOOKUP($B27,'Bilanz'!$B$5:$E$69,MATCH(E$4,'Bilanz'!$B$4:$E$4,0),FALSE)</x:f>
        <x:v>-408307</x:v>
      </x:c>
    </x:row>
    <x:row r="28" spans="1:5" collapsed="1" outlineLevel="1">
      <x:c r="A28" s="17" t="s">
        <x:v>275</x:v>
      </x:c>
      <x:c r="C28" s="13">
        <x:f>SUM(C27:C27)</x:f>
        <x:v>-368400</x:v>
      </x:c>
      <x:c r="D28" s="13">
        <x:f>SUM(D27:D27)</x:f>
        <x:v>-458020</x:v>
      </x:c>
      <x:c r="E28" s="13">
        <x:f>SUM(E27:E27)</x:f>
        <x:v>-408307</x:v>
      </x:c>
    </x:row>
    <x:row r="29" spans="1:5">
      <x:c r="A29" s="5" t="s">
        <x:v>276</x:v>
      </x:c>
      <x:c r="C29" s="13">
        <x:f>C17+C19+C22+C26+C28</x:f>
        <x:v>441197.61</x:v>
      </x:c>
      <x:c r="D29" s="13">
        <x:f>D17+D19+D22+D26+D28</x:f>
        <x:v>-591393.23</x:v>
      </x:c>
      <x:c r="E29" s="13">
        <x:f>E17+E19+E22+E26+E28</x:f>
        <x:v>-638839.77</x:v>
      </x:c>
    </x:row>
    <x:row r="30" spans="1:5">
      <x:c r="A30" s="5" t="s">
        <x:v>277</x:v>
      </x:c>
      <x:c r="C30" s="13">
        <x:f>C14+C29</x:f>
        <x:v>4062705.26</x:v>
      </x:c>
      <x:c r="D30" s="13">
        <x:f>D14+D29</x:f>
        <x:v>3389474.0899999994</x:v>
      </x:c>
      <x:c r="E30" s="13">
        <x:f>E14+E29</x:f>
        <x:v>3482746.4100000006</x:v>
      </x:c>
    </x:row>
    <x:row r="31" spans="1:5" ht="30" customHeight="1">
      <x:c r="A31" s="19" t="s">
        <x:v>278</x:v>
      </x:c>
      <x:c r="B31" s="19"/>
      <x:c r="C31" s="19"/>
      <x:c r="D31" s="19"/>
      <x:c r="E31" s="19"/>
    </x:row>
    <x:row r="33" spans="1:5">
      <x:c r="A33" s="10" t="s">
        <x:v>279</x:v>
      </x:c>
      <x:c r="B33" s="10"/>
      <x:c r="C33" s="10"/>
      <x:c r="D33" s="10"/>
      <x:c r="E33" s="10"/>
    </x:row>
    <x:row r="34" spans="1:5" outlineLevel="1">
      <x:c r="A34" s="0" t="s">
        <x:v>280</x:v>
      </x:c>
      <x:c r="C34" s="12">
        <x:f>C11</x:f>
        <x:v>3672967.52</x:v>
      </x:c>
      <x:c r="D34" s="12">
        <x:f>D11</x:f>
        <x:v>4153966.34</x:v>
      </x:c>
      <x:c r="E34" s="12">
        <x:f>E11</x:f>
        <x:v>4115181.56</x:v>
      </x:c>
    </x:row>
    <x:row r="35" spans="1:5" outlineLevel="1">
      <x:c r="A35" s="0" t="s">
        <x:v>281</x:v>
      </x:c>
      <x:c r="C35" s="12">
        <x:f>C7</x:f>
        <x:v>1501759.15</x:v>
      </x:c>
      <x:c r="D35" s="12">
        <x:f>D7</x:f>
        <x:v>1578275.64</x:v>
      </x:c>
      <x:c r="E35" s="12">
        <x:f>E7</x:f>
        <x:v>1802641.5</x:v>
      </x:c>
    </x:row>
    <x:row r="36" spans="1:5" outlineLevel="1">
      <x:c r="A36" s="0" t="s">
        <x:v>282</x:v>
      </x:c>
      <x:c r="C36" s="12">
        <x:f>-C13</x:f>
        <x:v>1553219.02</x:v>
      </x:c>
      <x:c r="D36" s="12">
        <x:f>-D13</x:f>
        <x:v>1751374.66</x:v>
      </x:c>
      <x:c r="E36" s="12">
        <x:f>-E13</x:f>
        <x:v>1796236.88</x:v>
      </x:c>
    </x:row>
    <x:row r="37" spans="1:5" outlineLevel="1">
      <x:c r="A37" s="0" t="s">
        <x:v>40</x:v>
      </x:c>
      <x:c r="C37" s="12">
        <x:f>'GuV'!C13</x:f>
        <x:v>28639330.449999996</x:v>
      </x:c>
      <x:c r="D37" s="12">
        <x:f>'GuV'!D13</x:f>
        <x:v>31684920.13</x:v>
      </x:c>
      <x:c r="E37" s="12">
        <x:f>'GuV'!E13</x:f>
        <x:v>32141167.349999998</x:v>
      </x:c>
    </x:row>
    <x:row r="38" spans="1:5" outlineLevel="1">
      <x:c r="A38" s="0" t="s">
        <x:v>49</x:v>
      </x:c>
      <x:c r="C38" s="12">
        <x:f>-('GuV'!C22)</x:f>
        <x:v>18903770.310000006</x:v>
      </x:c>
      <x:c r="D38" s="12">
        <x:f>-('GuV'!D22)</x:f>
        <x:v>20810263.55</x:v>
      </x:c>
      <x:c r="E38" s="12">
        <x:f>-('GuV'!E22)</x:f>
        <x:v>21613192.910000004</x:v>
      </x:c>
    </x:row>
    <x:row r="39" spans="1:5" outlineLevel="1">
      <x:c r="A39" s="11" t="s">
        <x:v>285</x:v>
      </x:c>
      <x:c r="C39" s="20">
        <x:f>IF(NOT(ISNUMBER(C37)),"",IF(C37&gt;0,C34*365/C37,IF(C34=0,0,"n. m.: keine Umsatzerlöse")))</x:f>
        <x:v>46.81091086052258</x:v>
      </x:c>
      <x:c r="D39" s="20">
        <x:f>IF(NOT(ISNUMBER(D37)),"",IF(D37&gt;0,D34*365/D37,IF(D34=0,0,"n. m.: keine Umsatzerlöse")))</x:f>
        <x:v>47.85234451843954</x:v>
      </x:c>
      <x:c r="E39" s="20">
        <x:f>IF(NOT(ISNUMBER(E37)),"",IF(E37&gt;0,E34*365/E37,IF(E34=0,0,"n. m.: keine Umsatzerlöse")))</x:f>
        <x:v>46.73262962242721</x:v>
      </x:c>
    </x:row>
    <x:row r="40" spans="1:5" outlineLevel="1">
      <x:c r="A40" s="11" t="s">
        <x:v>286</x:v>
      </x:c>
      <x:c r="C40" s="20">
        <x:f>IF(NOT(ISNUMBER(C38)),"",IF(C38&gt;0,C35*365/C38,IF(C35=0,0,"n. m.: kein Materialaufwand")))</x:f>
        <x:v>28.996442548819765</x:v>
      </x:c>
      <x:c r="D40" s="20">
        <x:f>IF(NOT(ISNUMBER(D38)),"",IF(D38&gt;0,D35*365/D38,IF(D35=0,0,"n. m.: kein Materialaufwand")))</x:f>
        <x:v>27.68204291194572</x:v>
      </x:c>
      <x:c r="E40" s="20">
        <x:f>IF(NOT(ISNUMBER(E38)),"",IF(E38&gt;0,E35*365/E38,IF(E35=0,0,"n. m.: kein Materialaufwand")))</x:f>
        <x:v>30.44270923966874</x:v>
      </x:c>
    </x:row>
    <x:row r="41" spans="1:5" outlineLevel="1">
      <x:c r="A41" s="11" t="s">
        <x:v>287</x:v>
      </x:c>
      <x:c r="C41" s="20">
        <x:f>IF(NOT(ISNUMBER(C38)),"",IF(C38&gt;0,C36*365/C38,IF(C36=0,0,"n. m.: kein Materialaufwand")))</x:f>
        <x:v>29.99004605975874</x:v>
      </x:c>
      <x:c r="D41" s="20">
        <x:f>IF(NOT(ISNUMBER(D38)),"",IF(D38&gt;0,D36*365/D38,IF(D36=0,0,"n. m.: kein Materialaufwand")))</x:f>
        <x:v>30.71809971863619</x:v>
      </x:c>
      <x:c r="E41" s="20">
        <x:f>IF(NOT(ISNUMBER(E38)),"",IF(E38&gt;0,E36*365/E38,IF(E36=0,0,"n. m.: kein Materialaufwand")))</x:f>
        <x:v>30.33454908444621</x:v>
      </x:c>
    </x:row>
    <x:row r="42" spans="1:5" outlineLevel="1">
      <x:c r="A42" s="5" t="s">
        <x:v>288</x:v>
      </x:c>
      <x:c r="C42" s="21">
        <x:f>IF(AND(ISNUMBER(C39),ISNUMBER(C40),ISNUMBER(C41)),C39+C40-C41,IF(OR(AND(NOT(ISNUMBER(C39)),C39&lt;&gt;""),AND(NOT(ISNUMBER(C40)),C40&lt;&gt;""),AND(NOT(ISNUMBER(C41)),C41&lt;&gt;"")),"n. m.: Tage nicht aussagekräftig",""))</x:f>
        <x:v>45.8173073495836</x:v>
      </x:c>
      <x:c r="D42" s="21">
        <x:f>IF(AND(ISNUMBER(D39),ISNUMBER(D40),ISNUMBER(D41)),D39+D40-D41,IF(OR(AND(NOT(ISNUMBER(D39)),D39&lt;&gt;""),AND(NOT(ISNUMBER(D40)),D40&lt;&gt;""),AND(NOT(ISNUMBER(D41)),D41&lt;&gt;"")),"n. m.: Tage nicht aussagekräftig",""))</x:f>
        <x:v>44.81628771174908</x:v>
      </x:c>
      <x:c r="E42" s="21">
        <x:f>IF(AND(ISNUMBER(E39),ISNUMBER(E40),ISNUMBER(E41)),E39+E40-E41,IF(OR(AND(NOT(ISNUMBER(E39)),E39&lt;&gt;""),AND(NOT(ISNUMBER(E40)),E40&lt;&gt;""),AND(NOT(ISNUMBER(E41)),E41&lt;&gt;"")),"n. m.: Tage nicht aussagekräftig",""))</x:f>
        <x:v>46.840789777649746</x:v>
      </x:c>
    </x:row>
    <x:row r="43" spans="1:5" outlineLevel="1">
      <x:c r="A43" s="11" t="s">
        <x:v>289</x:v>
      </x:c>
      <x:c r="C43" s="22">
        <x:v>0.158199147483911</x:v>
      </x:c>
      <x:c r="D43" s="22">
        <x:v>0.157300206560439</x:v>
      </x:c>
      <x:c r="E43" s="22">
        <x:v>0.158943264591788</x:v>
      </x:c>
    </x:row>
    <x:row r="44" spans="1:5" outlineLevel="1">
      <x:c r="A44" s="11" t="s">
        <x:v>290</x:v>
      </x:c>
      <x:c r="C44" s="20">
        <x:f>IF(ISNUMBER(C39),IF((1+C43)&gt;0,C39/(1+C43),""),IF(C39="","",C39))</x:f>
        <x:v>40.41697920622314</x:v>
      </x:c>
      <x:c r="D44" s="20">
        <x:f>IF(ISNUMBER(D39),IF((1+D43)&gt;0,D39/(1+D43),""),IF(D39="","",D39))</x:f>
        <x:v>41.34825540268363</x:v>
      </x:c>
      <x:c r="E44" s="20">
        <x:f>IF(ISNUMBER(E39),IF((1+E43)&gt;0,E39/(1+E43),""),IF(E39="","",E39))</x:f>
        <x:v>40.32348351313619</x:v>
      </x:c>
    </x:row>
    <x:row r="45" spans="1:5" outlineLevel="1">
      <x:c r="A45" s="11" t="s">
        <x:v>291</x:v>
      </x:c>
      <x:c r="C45" s="22">
        <x:v>0.147078889946584</x:v>
      </x:c>
      <x:c r="D45" s="22">
        <x:v>0.146992226294991</x:v>
      </x:c>
      <x:c r="E45" s="22">
        <x:v>0.146615490436577</x:v>
      </x:c>
    </x:row>
    <x:row r="46" spans="1:5" outlineLevel="1">
      <x:c r="A46" s="11" t="s">
        <x:v>292</x:v>
      </x:c>
      <x:c r="C46" s="20">
        <x:f>IF(ISNUMBER(C41),IF((1+C45)&gt;0,C41/(1+C45),""),IF(C41="","",C41))</x:f>
        <x:v>26.144710989455376</x:v>
      </x:c>
      <x:c r="D46" s="20">
        <x:f>IF(ISNUMBER(D41),IF((1+D45)&gt;0,D41/(1+D45),""),IF(D41="","",D41))</x:f>
        <x:v>26.781436712837767</x:v>
      </x:c>
      <x:c r="E46" s="20">
        <x:f>IF(ISNUMBER(E41),IF((1+E45)&gt;0,E41/(1+E45),""),IF(E41="","",E41))</x:f>
        <x:v>26.455729350818594</x:v>
      </x:c>
    </x:row>
    <x:row r="47" spans="1:5" ht="90" customHeight="1">
      <x:c r="A47" s="19" t="s">
        <x:v>328</x:v>
      </x:c>
      <x:c r="B47" s="19"/>
      <x:c r="C47" s="19"/>
      <x:c r="D47" s="19"/>
      <x:c r="E47" s="19"/>
    </x:row>
    <x:row r="49" spans="1:5">
      <x:c r="A49" s="10" t="s">
        <x:v>294</x:v>
      </x:c>
      <x:c r="B49" s="10"/>
      <x:c r="C49" s="10"/>
      <x:c r="D49" s="10"/>
      <x:c r="E49" s="10"/>
    </x:row>
    <x:row r="50" spans="1:5" outlineLevel="1">
      <x:c r="A50" s="11" t="s">
        <x:v>295</x:v>
      </x:c>
      <x:c r="C50" s="12">
        <x:f>C11-C10</x:f>
        <x:v>3672967.52</x:v>
      </x:c>
      <x:c r="D50" s="12">
        <x:f>D11-D10</x:f>
        <x:v>4249966.34</x:v>
      </x:c>
      <x:c r="E50" s="12">
        <x:f>E11-E10</x:f>
        <x:v>4115181.56</x:v>
      </x:c>
    </x:row>
    <x:row r="51" spans="1:5" outlineLevel="1">
      <x:c r="A51" s="11" t="s">
        <x:v>296</x:v>
      </x:c>
      <x:c r="C51" s="12">
        <x:f>-C10</x:f>
        <x:v>0</x:v>
      </x:c>
      <x:c r="D51" s="12">
        <x:f>-D10</x:f>
        <x:v>96000</x:v>
      </x:c>
      <x:c r="E51" s="12">
        <x:f>-E10</x:f>
        <x:v>0</x:v>
      </x:c>
    </x:row>
    <x:row r="52" spans="1:5" outlineLevel="1">
      <x:c r="A52" s="11" t="s">
        <x:v>297</x:v>
      </x:c>
      <x:c r="C52" s="22">
        <x:f>IF(C50&gt;0,C51/C50,"n. m.: keine Bezugsgröße")</x:f>
        <x:v>0</x:v>
      </x:c>
      <x:c r="D52" s="22">
        <x:f>IF(D50&gt;0,D51/D50,"n. m.: keine Bezugsgröße")</x:f>
        <x:v>0.022588414194358065</x:v>
      </x:c>
      <x:c r="E52" s="22">
        <x:f>IF(E50&gt;0,E51/E50,"n. m.: keine Bezugsgröße")</x:f>
        <x:v>0</x:v>
      </x:c>
    </x:row>
    <x:row r="53" spans="1:5" ht="45" customHeight="1">
      <x:c r="A53" s="19" t="s">
        <x:v>298</x:v>
      </x:c>
      <x:c r="B53" s="19"/>
      <x:c r="C53" s="19"/>
      <x:c r="D53" s="19"/>
      <x:c r="E53" s="19"/>
    </x:row>
  </x:sheetData>
  <x:mergeCells count="3">
    <x:mergeCell ref="A31:E31"/>
    <x:mergeCell ref="A47:E47"/>
    <x:mergeCell ref="A53:E53"/>
  </x:mergeCells>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1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E55"/>
  <x:sheetViews>
    <x:sheetView showGridLines="0" workbookViewId="0">
      <x:pane xSplit="2" ySplit="4" topLeftCell="C5" activePane="bottomRight" state="frozenSplit"/>
    </x:sheetView>
  </x:sheetViews>
  <x:sheetFormatPr defaultRowHeight="15" outlineLevelCol="2"/>
  <x:cols>
    <x:col min="1" max="1" width="70.710625" style="0" customWidth="1"/>
    <x:col min="2" max="2" width="6.282054" style="0" customWidth="1"/>
    <x:col min="3" max="5" width="14.710625" style="0" customWidth="1"/>
  </x:cols>
  <x:sheetData>
    <x:row r="1" spans="1:5">
      <x:c r="A1" s="6" t="s">
        <x:v>329</x:v>
      </x:c>
    </x:row>
    <x:row r="2" spans="1:5" ht="30" customHeight="1">
      <x:c r="A2" s="19" t="s">
        <x:v>330</x:v>
      </x:c>
      <x:c r="B2" s="19"/>
      <x:c r="C2" s="19"/>
      <x:c r="D2" s="19"/>
      <x:c r="E2" s="19"/>
    </x:row>
    <x:row r="4" spans="1:5" s="5" customFormat="1">
      <x:c r="A4" s="8" t="s">
        <x:v>2</x:v>
      </x:c>
      <x:c r="B4" s="8" t="s">
        <x:v>3</x:v>
      </x:c>
      <x:c r="C4" s="15">
        <x:v>2022</x:v>
      </x:c>
      <x:c r="D4" s="15">
        <x:v>2023</x:v>
      </x:c>
      <x:c r="E4" s="15">
        <x:v>2024</x:v>
      </x:c>
    </x:row>
    <x:row r="5" spans="1:5">
      <x:c r="A5" s="10" t="s">
        <x:v>302</x:v>
      </x:c>
      <x:c r="B5" s="10"/>
      <x:c r="C5" s="10"/>
      <x:c r="D5" s="10"/>
      <x:c r="E5" s="10"/>
    </x:row>
    <x:row r="6" spans="1:5" hidden="1" outlineLevel="1">
      <x:c r="A6" s="16" t="s">
        <x:v>196</x:v>
      </x:c>
      <x:c r="B6" s="0">
        <x:v>3150</x:v>
      </x:c>
      <x:c r="C6" s="12">
        <x:f>VLOOKUP($B6,'Bilanz'!$B$5:$E$69,MATCH(C$4,'Bilanz'!$B$4:$E$4,0),FALSE)</x:f>
        <x:v>0</x:v>
      </x:c>
      <x:c r="D6" s="12">
        <x:f>VLOOKUP($B6,'Bilanz'!$B$5:$E$69,MATCH(D$4,'Bilanz'!$B$4:$E$4,0),FALSE)</x:f>
        <x:v>2877457.45</x:v>
      </x:c>
      <x:c r="E6" s="12">
        <x:f>VLOOKUP($B6,'Bilanz'!$B$5:$E$69,MATCH(E$4,'Bilanz'!$B$4:$E$4,0),FALSE)</x:f>
        <x:v>2624718.93</x:v>
      </x:c>
    </x:row>
    <x:row r="7" spans="1:5" hidden="1" outlineLevel="1">
      <x:c r="A7" s="16" t="s">
        <x:v>197</x:v>
      </x:c>
      <x:c r="B7" s="0">
        <x:v>3160</x:v>
      </x:c>
      <x:c r="C7" s="12">
        <x:f>VLOOKUP($B7,'Bilanz'!$B$5:$E$69,MATCH(C$4,'Bilanz'!$B$4:$E$4,0),FALSE)</x:f>
        <x:v>1250000</x:v>
      </x:c>
      <x:c r="D7" s="12">
        <x:f>VLOOKUP($B7,'Bilanz'!$B$5:$E$69,MATCH(D$4,'Bilanz'!$B$4:$E$4,0),FALSE)</x:f>
        <x:v>1000000</x:v>
      </x:c>
      <x:c r="E7" s="12">
        <x:f>VLOOKUP($B7,'Bilanz'!$B$5:$E$69,MATCH(E$4,'Bilanz'!$B$4:$E$4,0),FALSE)</x:f>
        <x:v>750000</x:v>
      </x:c>
    </x:row>
    <x:row r="8" spans="1:5" collapsed="1">
      <x:c r="A8" s="17" t="s">
        <x:v>303</x:v>
      </x:c>
      <x:c r="C8" s="13">
        <x:f>SUM(C6:C7)</x:f>
        <x:v>1250000</x:v>
      </x:c>
      <x:c r="D8" s="13">
        <x:f>SUM(D6:D7)</x:f>
        <x:v>3877457.45</x:v>
      </x:c>
      <x:c r="E8" s="13">
        <x:f>SUM(E6:E7)</x:f>
        <x:v>3374718.93</x:v>
      </x:c>
    </x:row>
    <x:row r="9" spans="1:5">
      <x:c r="A9" s="5" t="s">
        <x:v>304</x:v>
      </x:c>
      <x:c r="C9" s="13">
        <x:v>0</x:v>
      </x:c>
      <x:c r="D9" s="13">
        <x:v>0</x:v>
      </x:c>
      <x:c r="E9" s="13">
        <x:v>0</x:v>
      </x:c>
    </x:row>
    <x:row r="10" spans="1:5">
      <x:c r="A10" s="10" t="s">
        <x:v>305</x:v>
      </x:c>
      <x:c r="B10" s="10"/>
      <x:c r="C10" s="10"/>
      <x:c r="D10" s="10"/>
      <x:c r="E10" s="10"/>
    </x:row>
    <x:row r="11" spans="1:5" hidden="1" outlineLevel="1">
      <x:c r="A11" s="16" t="s">
        <x:v>162</x:v>
      </x:c>
      <x:c r="B11" s="0">
        <x:v>1600</x:v>
      </x:c>
      <x:c r="C11" s="12">
        <x:f>-VLOOKUP($B11,'Bilanz'!$B$5:$E$69,MATCH(C$4,'Bilanz'!$B$4:$E$4,0),FALSE)</x:f>
        <x:v>-1521.2</x:v>
      </x:c>
      <x:c r="D11" s="12">
        <x:f>-VLOOKUP($B11,'Bilanz'!$B$5:$E$69,MATCH(D$4,'Bilanz'!$B$4:$E$4,0),FALSE)</x:f>
        <x:v>-1513.22</x:v>
      </x:c>
      <x:c r="E11" s="12">
        <x:f>-VLOOKUP($B11,'Bilanz'!$B$5:$E$69,MATCH(E$4,'Bilanz'!$B$4:$E$4,0),FALSE)</x:f>
        <x:v>-1544.9</x:v>
      </x:c>
    </x:row>
    <x:row r="12" spans="1:5" hidden="1" outlineLevel="1">
      <x:c r="A12" s="16" t="s">
        <x:v>163</x:v>
      </x:c>
      <x:c r="B12" s="0">
        <x:v>1800</x:v>
      </x:c>
      <x:c r="C12" s="12">
        <x:f>-VLOOKUP($B12,'Bilanz'!$B$5:$E$69,MATCH(C$4,'Bilanz'!$B$4:$E$4,0),FALSE)</x:f>
        <x:v>-1764727.6</x:v>
      </x:c>
      <x:c r="D12" s="12">
        <x:f>-VLOOKUP($B12,'Bilanz'!$B$5:$E$69,MATCH(D$4,'Bilanz'!$B$4:$E$4,0),FALSE)</x:f>
        <x:v>-2213923.93</x:v>
      </x:c>
      <x:c r="E12" s="12">
        <x:f>-VLOOKUP($B12,'Bilanz'!$B$5:$E$69,MATCH(E$4,'Bilanz'!$B$4:$E$4,0),FALSE)</x:f>
        <x:v>-856570.35</x:v>
      </x:c>
    </x:row>
    <x:row r="13" spans="1:5" hidden="1" outlineLevel="1">
      <x:c r="A13" s="16" t="s">
        <x:v>164</x:v>
      </x:c>
      <x:c r="B13" s="0">
        <x:v>1810</x:v>
      </x:c>
      <x:c r="C13" s="12">
        <x:f>-('Bilanz'!C28-'Bilanz'!C64)</x:f>
        <x:v>1056682.06</x:v>
      </x:c>
      <x:c r="D13" s="12">
        <x:f>-('Bilanz'!D28-'Bilanz'!D64)</x:f>
        <x:v>-686019.78</x:v>
      </x:c>
      <x:c r="E13" s="12">
        <x:f>-('Bilanz'!E28-'Bilanz'!E64)</x:f>
        <x:v>562159.97</x:v>
      </x:c>
    </x:row>
    <x:row r="14" spans="1:5" collapsed="1">
      <x:c r="A14" s="17" t="s">
        <x:v>306</x:v>
      </x:c>
      <x:c r="C14" s="13">
        <x:f>SUM(C11:C13)</x:f>
        <x:v>-709566.74</x:v>
      </x:c>
      <x:c r="D14" s="13">
        <x:f>SUM(D11:D13)</x:f>
        <x:v>-2901456.9300000006</x:v>
      </x:c>
      <x:c r="E14" s="13">
        <x:f>SUM(E11:E13)</x:f>
        <x:v>-295955.28</x:v>
      </x:c>
    </x:row>
    <x:row r="15" spans="1:5">
      <x:c r="A15" s="5" t="s">
        <x:v>307</x:v>
      </x:c>
      <x:c r="C15" s="13">
        <x:f>C8+C9+C14</x:f>
        <x:v>540433.26</x:v>
      </x:c>
      <x:c r="D15" s="13">
        <x:f>D8+D9+D14</x:f>
        <x:v>976000.5199999996</x:v>
      </x:c>
      <x:c r="E15" s="13">
        <x:f>E8+E9+E14</x:f>
        <x:v>3078763.6500000004</x:v>
      </x:c>
    </x:row>
    <x:row r="16" spans="1:5" outlineLevel="1">
      <x:c r="A16" s="10" t="s">
        <x:v>308</x:v>
      </x:c>
      <x:c r="B16" s="10"/>
      <x:c r="C16" s="10"/>
      <x:c r="D16" s="10"/>
      <x:c r="E16" s="10"/>
    </x:row>
    <x:row r="17" spans="1:5" hidden="1" outlineLevel="2">
      <x:c r="A17" s="16" t="s">
        <x:v>158</x:v>
      </x:c>
      <x:c r="B17" s="0">
        <x:v>1435</x:v>
      </x:c>
      <x:c r="C17" s="12">
        <x:f>-VLOOKUP($B17,'Bilanz'!$B$5:$E$69,MATCH(C$4,'Bilanz'!$B$4:$E$4,0),FALSE)</x:f>
        <x:v>0</x:v>
      </x:c>
      <x:c r="D17" s="12">
        <x:f>-VLOOKUP($B17,'Bilanz'!$B$5:$E$69,MATCH(D$4,'Bilanz'!$B$4:$E$4,0),FALSE)</x:f>
        <x:v>0</x:v>
      </x:c>
      <x:c r="E17" s="12">
        <x:f>-VLOOKUP($B17,'Bilanz'!$B$5:$E$69,MATCH(E$4,'Bilanz'!$B$4:$E$4,0),FALSE)</x:f>
        <x:v>-113363.81</x:v>
      </x:c>
    </x:row>
    <x:row r="18" spans="1:5" hidden="1" outlineLevel="2">
      <x:c r="A18" s="16" t="s">
        <x:v>159</x:v>
      </x:c>
      <x:c r="B18" s="0">
        <x:v>1450</x:v>
      </x:c>
      <x:c r="C18" s="12">
        <x:f>-VLOOKUP($B18,'Bilanz'!$B$5:$E$69,MATCH(C$4,'Bilanz'!$B$4:$E$4,0),FALSE)</x:f>
        <x:v>0</x:v>
      </x:c>
      <x:c r="D18" s="12">
        <x:f>-VLOOKUP($B18,'Bilanz'!$B$5:$E$69,MATCH(D$4,'Bilanz'!$B$4:$E$4,0),FALSE)</x:f>
        <x:v>0</x:v>
      </x:c>
      <x:c r="E18" s="12">
        <x:f>-VLOOKUP($B18,'Bilanz'!$B$5:$E$69,MATCH(E$4,'Bilanz'!$B$4:$E$4,0),FALSE)</x:f>
        <x:v>-126846.79</x:v>
      </x:c>
    </x:row>
    <x:row r="19" spans="1:5" collapsed="1" outlineLevel="1">
      <x:c r="A19" s="17" t="s">
        <x:v>309</x:v>
      </x:c>
      <x:c r="C19" s="13">
        <x:f>SUM(C17:C18)</x:f>
        <x:v>0</x:v>
      </x:c>
      <x:c r="D19" s="13">
        <x:f>SUM(D17:D18)</x:f>
        <x:v>0</x:v>
      </x:c>
      <x:c r="E19" s="13">
        <x:f>SUM(E17:E18)</x:f>
        <x:v>-240210.59999999998</x:v>
      </x:c>
    </x:row>
    <x:row r="20" spans="1:5" hidden="1" outlineLevel="2">
      <x:c r="A20" s="16" t="s">
        <x:v>181</x:v>
      </x:c>
      <x:c r="B20" s="0">
        <x:v>3020</x:v>
      </x:c>
      <x:c r="C20" s="12">
        <x:f>VLOOKUP($B20,'Bilanz'!$B$5:$E$69,MATCH(C$4,'Bilanz'!$B$4:$E$4,0),FALSE)</x:f>
        <x:v>117655.73</x:v>
      </x:c>
      <x:c r="D20" s="12">
        <x:f>VLOOKUP($B20,'Bilanz'!$B$5:$E$69,MATCH(D$4,'Bilanz'!$B$4:$E$4,0),FALSE)</x:f>
        <x:v>44252.51</x:v>
      </x:c>
      <x:c r="E20" s="12">
        <x:f>VLOOKUP($B20,'Bilanz'!$B$5:$E$69,MATCH(E$4,'Bilanz'!$B$4:$E$4,0),FALSE)</x:f>
        <x:v>0</x:v>
      </x:c>
    </x:row>
    <x:row r="21" spans="1:5" hidden="1" outlineLevel="2">
      <x:c r="A21" s="16" t="s">
        <x:v>182</x:v>
      </x:c>
      <x:c r="B21" s="0">
        <x:v>3040</x:v>
      </x:c>
      <x:c r="C21" s="12">
        <x:f>VLOOKUP($B21,'Bilanz'!$B$5:$E$69,MATCH(C$4,'Bilanz'!$B$4:$E$4,0),FALSE)</x:f>
        <x:v>126971.94</x:v>
      </x:c>
      <x:c r="D21" s="12">
        <x:f>VLOOKUP($B21,'Bilanz'!$B$5:$E$69,MATCH(D$4,'Bilanz'!$B$4:$E$4,0),FALSE)</x:f>
        <x:v>46523.71</x:v>
      </x:c>
      <x:c r="E21" s="12">
        <x:f>VLOOKUP($B21,'Bilanz'!$B$5:$E$69,MATCH(E$4,'Bilanz'!$B$4:$E$4,0),FALSE)</x:f>
        <x:v>0</x:v>
      </x:c>
    </x:row>
    <x:row r="22" spans="1:5" collapsed="1" outlineLevel="1">
      <x:c r="A22" s="17" t="s">
        <x:v>310</x:v>
      </x:c>
      <x:c r="C22" s="13">
        <x:f>SUM(C20:C21)</x:f>
        <x:v>244627.66999999998</x:v>
      </x:c>
      <x:c r="D22" s="13">
        <x:f>SUM(D20:D21)</x:f>
        <x:v>90776.22</x:v>
      </x:c>
      <x:c r="E22" s="13">
        <x:f>SUM(E20:E21)</x:f>
        <x:v>0</x:v>
      </x:c>
    </x:row>
    <x:row r="23" spans="1:5" hidden="1" outlineLevel="2">
      <x:c r="A23" s="16" t="s">
        <x:v>191</x:v>
      </x:c>
      <x:c r="B23" s="0">
        <x:v>3510</x:v>
      </x:c>
      <x:c r="C23" s="12">
        <x:f>VLOOKUP($B23,'Bilanz'!$B$5:$E$69,MATCH(C$4,'Bilanz'!$B$4:$E$4,0),FALSE)</x:f>
        <x:v>500000</x:v>
      </x:c>
      <x:c r="D23" s="12">
        <x:f>VLOOKUP($B23,'Bilanz'!$B$5:$E$69,MATCH(D$4,'Bilanz'!$B$4:$E$4,0),FALSE)</x:f>
        <x:v>500000</x:v>
      </x:c>
      <x:c r="E23" s="12">
        <x:f>VLOOKUP($B23,'Bilanz'!$B$5:$E$69,MATCH(E$4,'Bilanz'!$B$4:$E$4,0),FALSE)</x:f>
        <x:v>500000</x:v>
      </x:c>
    </x:row>
    <x:row r="24" spans="1:5" collapsed="1" outlineLevel="1">
      <x:c r="A24" s="17" t="s">
        <x:v>312</x:v>
      </x:c>
      <x:c r="C24" s="13">
        <x:f>SUM(C23:C23)</x:f>
        <x:v>500000</x:v>
      </x:c>
      <x:c r="D24" s="13">
        <x:f>SUM(D23:D23)</x:f>
        <x:v>500000</x:v>
      </x:c>
      <x:c r="E24" s="13">
        <x:f>SUM(E23:E23)</x:f>
        <x:v>500000</x:v>
      </x:c>
    </x:row>
    <x:row r="25" spans="1:5">
      <x:c r="A25" s="5" t="s">
        <x:v>313</x:v>
      </x:c>
      <x:c r="C25" s="13">
        <x:f>C19+C22+C24</x:f>
        <x:v>744627.6699999999</x:v>
      </x:c>
      <x:c r="D25" s="13">
        <x:f>D19+D22+D24</x:f>
        <x:v>590776.22</x:v>
      </x:c>
      <x:c r="E25" s="13">
        <x:f>E19+E22+E24</x:f>
        <x:v>259789.40000000002</x:v>
      </x:c>
    </x:row>
    <x:row r="26" spans="1:5">
      <x:c r="A26" s="5" t="s">
        <x:v>314</x:v>
      </x:c>
      <x:c r="C26" s="13">
        <x:f>C15+C25</x:f>
        <x:v>1285060.93</x:v>
      </x:c>
      <x:c r="D26" s="13">
        <x:f>D15+D25</x:f>
        <x:v>1566776.7399999995</x:v>
      </x:c>
      <x:c r="E26" s="13">
        <x:f>E15+E25</x:f>
        <x:v>3338553.0500000003</x:v>
      </x:c>
    </x:row>
    <x:row r="28" spans="1:5" outlineLevel="1">
      <x:c r="A28" s="10" t="s">
        <x:v>142</x:v>
      </x:c>
      <x:c r="B28" s="10"/>
      <x:c r="C28" s="10"/>
      <x:c r="D28" s="10"/>
      <x:c r="E28" s="10"/>
    </x:row>
    <x:row r="29" spans="1:5" hidden="1" outlineLevel="2">
      <x:c r="A29" s="16" t="s">
        <x:v>143</x:v>
      </x:c>
      <x:c r="B29" s="0">
        <x:v>135</x:v>
      </x:c>
      <x:c r="C29" s="12">
        <x:f>VLOOKUP($B29,'Bilanz'!$B$5:$E$69,MATCH(C$4,'Bilanz'!$B$4:$E$4,0),FALSE)</x:f>
        <x:v>18000</x:v>
      </x:c>
      <x:c r="D29" s="12">
        <x:f>VLOOKUP($B29,'Bilanz'!$B$5:$E$69,MATCH(D$4,'Bilanz'!$B$4:$E$4,0),FALSE)</x:f>
        <x:v>0</x:v>
      </x:c>
      <x:c r="E29" s="12">
        <x:f>VLOOKUP($B29,'Bilanz'!$B$5:$E$69,MATCH(E$4,'Bilanz'!$B$4:$E$4,0),FALSE)</x:f>
        <x:v>278055.6</x:v>
      </x:c>
    </x:row>
    <x:row r="30" spans="1:5" ht="30" customHeight="1" collapsed="1" outlineLevel="1">
      <x:c r="A30" s="23" t="s">
        <x:v>315</x:v>
      </x:c>
      <x:c r="C30" s="13">
        <x:f>SUM(C29:C29)</x:f>
        <x:v>18000</x:v>
      </x:c>
      <x:c r="D30" s="13">
        <x:f>SUM(D29:D29)</x:f>
        <x:v>0</x:v>
      </x:c>
      <x:c r="E30" s="13">
        <x:f>SUM(E29:E29)</x:f>
        <x:v>278055.6</x:v>
      </x:c>
    </x:row>
    <x:row r="31" spans="1:5" hidden="1" outlineLevel="2">
      <x:c r="A31" s="16" t="s">
        <x:v>145</x:v>
      </x:c>
      <x:c r="B31" s="0">
        <x:v>440</x:v>
      </x:c>
      <x:c r="C31" s="12">
        <x:f>VLOOKUP($B31,'Bilanz'!$B$5:$E$69,MATCH(C$4,'Bilanz'!$B$4:$E$4,0),FALSE)</x:f>
        <x:v>563550</x:v>
      </x:c>
      <x:c r="D31" s="12">
        <x:f>VLOOKUP($B31,'Bilanz'!$B$5:$E$69,MATCH(D$4,'Bilanz'!$B$4:$E$4,0),FALSE)</x:f>
        <x:v>2991750</x:v>
      </x:c>
      <x:c r="E31" s="12">
        <x:f>VLOOKUP($B31,'Bilanz'!$B$5:$E$69,MATCH(E$4,'Bilanz'!$B$4:$E$4,0),FALSE)</x:f>
        <x:v>2647950</x:v>
      </x:c>
    </x:row>
    <x:row r="32" spans="1:5" collapsed="1" outlineLevel="1">
      <x:c r="A32" s="17" t="s">
        <x:v>316</x:v>
      </x:c>
      <x:c r="C32" s="13">
        <x:f>SUM(C31:C31)</x:f>
        <x:v>563550</x:v>
      </x:c>
      <x:c r="D32" s="13">
        <x:f>SUM(D31:D31)</x:f>
        <x:v>2991750</x:v>
      </x:c>
      <x:c r="E32" s="13">
        <x:f>SUM(E31:E31)</x:f>
        <x:v>2647950</x:v>
      </x:c>
    </x:row>
    <x:row r="33" spans="1:5" hidden="1" outlineLevel="2">
      <x:c r="A33" s="16" t="s">
        <x:v>146</x:v>
      </x:c>
      <x:c r="B33" s="0">
        <x:v>520</x:v>
      </x:c>
      <x:c r="C33" s="12">
        <x:f>VLOOKUP($B33,'Bilanz'!$B$5:$E$69,MATCH(C$4,'Bilanz'!$B$4:$E$4,0),FALSE)</x:f>
        <x:v>66000</x:v>
      </x:c>
      <x:c r="D33" s="12">
        <x:f>VLOOKUP($B33,'Bilanz'!$B$5:$E$69,MATCH(D$4,'Bilanz'!$B$4:$E$4,0),FALSE)</x:f>
        <x:v>13200</x:v>
      </x:c>
      <x:c r="E33" s="12">
        <x:f>VLOOKUP($B33,'Bilanz'!$B$5:$E$69,MATCH(E$4,'Bilanz'!$B$4:$E$4,0),FALSE)</x:f>
        <x:v>0</x:v>
      </x:c>
    </x:row>
    <x:row r="34" spans="1:5" hidden="1" outlineLevel="2">
      <x:c r="A34" s="16" t="s">
        <x:v>147</x:v>
      </x:c>
      <x:c r="B34" s="0">
        <x:v>540</x:v>
      </x:c>
      <x:c r="C34" s="12">
        <x:f>VLOOKUP($B34,'Bilanz'!$B$5:$E$69,MATCH(C$4,'Bilanz'!$B$4:$E$4,0),FALSE)</x:f>
        <x:v>172800</x:v>
      </x:c>
      <x:c r="D34" s="12">
        <x:f>VLOOKUP($B34,'Bilanz'!$B$5:$E$69,MATCH(D$4,'Bilanz'!$B$4:$E$4,0),FALSE)</x:f>
        <x:v>385000</x:v>
      </x:c>
      <x:c r="E34" s="12">
        <x:f>VLOOKUP($B34,'Bilanz'!$B$5:$E$69,MATCH(E$4,'Bilanz'!$B$4:$E$4,0),FALSE)</x:f>
        <x:v>332500</x:v>
      </x:c>
    </x:row>
    <x:row r="35" spans="1:5" hidden="1" outlineLevel="2">
      <x:c r="A35" s="16" t="s">
        <x:v>148</x:v>
      </x:c>
      <x:c r="B35" s="0">
        <x:v>650</x:v>
      </x:c>
      <x:c r="C35" s="12">
        <x:f>VLOOKUP($B35,'Bilanz'!$B$5:$E$69,MATCH(C$4,'Bilanz'!$B$4:$E$4,0),FALSE)</x:f>
        <x:v>121110.08</x:v>
      </x:c>
      <x:c r="D35" s="12">
        <x:f>VLOOKUP($B35,'Bilanz'!$B$5:$E$69,MATCH(D$4,'Bilanz'!$B$4:$E$4,0),FALSE)</x:f>
        <x:v>103386.56</x:v>
      </x:c>
      <x:c r="E35" s="12">
        <x:f>VLOOKUP($B35,'Bilanz'!$B$5:$E$69,MATCH(E$4,'Bilanz'!$B$4:$E$4,0),FALSE)</x:f>
        <x:v>85663.04</x:v>
      </x:c>
    </x:row>
    <x:row r="36" spans="1:5" hidden="1" outlineLevel="2">
      <x:c r="A36" s="16" t="s">
        <x:v>149</x:v>
      </x:c>
      <x:c r="B36" s="0">
        <x:v>690</x:v>
      </x:c>
      <x:c r="C36" s="12">
        <x:f>VLOOKUP($B36,'Bilanz'!$B$5:$E$69,MATCH(C$4,'Bilanz'!$B$4:$E$4,0),FALSE)</x:f>
        <x:v>51264</x:v>
      </x:c>
      <x:c r="D36" s="12">
        <x:f>VLOOKUP($B36,'Bilanz'!$B$5:$E$69,MATCH(D$4,'Bilanz'!$B$4:$E$4,0),FALSE)</x:f>
        <x:v>116298.66</x:v>
      </x:c>
      <x:c r="E36" s="12">
        <x:f>VLOOKUP($B36,'Bilanz'!$B$5:$E$69,MATCH(E$4,'Bilanz'!$B$4:$E$4,0),FALSE)</x:f>
        <x:v>58666.62</x:v>
      </x:c>
    </x:row>
    <x:row r="37" spans="1:5" collapsed="1" outlineLevel="1">
      <x:c r="A37" s="17" t="s">
        <x:v>317</x:v>
      </x:c>
      <x:c r="C37" s="13">
        <x:f>SUM(C33:C36)</x:f>
        <x:v>411174.08</x:v>
      </x:c>
      <x:c r="D37" s="13">
        <x:f>SUM(D33:D36)</x:f>
        <x:v>617885.22</x:v>
      </x:c>
      <x:c r="E37" s="13">
        <x:f>SUM(E33:E36)</x:f>
        <x:v>476829.66</x:v>
      </x:c>
    </x:row>
    <x:row r="38" spans="1:5">
      <x:c r="A38" s="5" t="s">
        <x:v>151</x:v>
      </x:c>
      <x:c r="C38" s="13">
        <x:f>C30+C32+C37</x:f>
        <x:v>992724.0800000001</x:v>
      </x:c>
      <x:c r="D38" s="13">
        <x:f>D30+D32+D37</x:f>
        <x:v>3609635.2199999997</x:v>
      </x:c>
      <x:c r="E38" s="13">
        <x:f>E30+E32+E37</x:f>
        <x:v>3402835.2600000002</x:v>
      </x:c>
    </x:row>
    <x:row r="39" spans="1:5">
      <x:c r="A39" s="5" t="s">
        <x:v>277</x:v>
      </x:c>
      <x:c r="C39" s="18">
        <x:f>'NWC'!C30</x:f>
        <x:v>4062705.26</x:v>
      </x:c>
      <x:c r="D39" s="18">
        <x:f>'NWC'!D30</x:f>
        <x:v>3389474.0899999994</x:v>
      </x:c>
      <x:c r="E39" s="18">
        <x:f>'NWC'!E30</x:f>
        <x:v>3482746.4100000006</x:v>
      </x:c>
    </x:row>
    <x:row r="40" spans="1:5">
      <x:c r="A40" s="5" t="s">
        <x:v>318</x:v>
      </x:c>
      <x:c r="C40" s="13">
        <x:v>0</x:v>
      </x:c>
      <x:c r="D40" s="13">
        <x:v>0</x:v>
      </x:c>
      <x:c r="E40" s="13">
        <x:v>0</x:v>
      </x:c>
    </x:row>
    <x:row r="41" spans="1:5">
      <x:c r="A41" s="5" t="s">
        <x:v>319</x:v>
      </x:c>
      <x:c r="C41" s="13">
        <x:f>C38+C39+C40</x:f>
        <x:v>5055429.34</x:v>
      </x:c>
      <x:c r="D41" s="13">
        <x:f>D38+D39+D40</x:f>
        <x:v>6999109.309999999</x:v>
      </x:c>
      <x:c r="E41" s="13">
        <x:f>E38+E39+E40</x:f>
        <x:v>6885581.670000001</x:v>
      </x:c>
    </x:row>
    <x:row r="43" spans="1:5" outlineLevel="1">
      <x:c r="A43" s="10" t="s">
        <x:v>171</x:v>
      </x:c>
      <x:c r="B43" s="10"/>
      <x:c r="C43" s="10"/>
      <x:c r="D43" s="10"/>
      <x:c r="E43" s="10"/>
    </x:row>
    <x:row r="44" spans="1:5" hidden="1" outlineLevel="2">
      <x:c r="A44" s="16" t="s">
        <x:v>172</x:v>
      </x:c>
      <x:c r="B44" s="0">
        <x:v>2900</x:v>
      </x:c>
      <x:c r="C44" s="12">
        <x:f>VLOOKUP($B44,'Bilanz'!$B$5:$E$69,MATCH(C$4,'Bilanz'!$B$4:$E$4,0),FALSE)</x:f>
        <x:v>500000</x:v>
      </x:c>
      <x:c r="D44" s="12">
        <x:f>VLOOKUP($B44,'Bilanz'!$B$5:$E$69,MATCH(D$4,'Bilanz'!$B$4:$E$4,0),FALSE)</x:f>
        <x:v>500000</x:v>
      </x:c>
      <x:c r="E44" s="12">
        <x:f>VLOOKUP($B44,'Bilanz'!$B$5:$E$69,MATCH(E$4,'Bilanz'!$B$4:$E$4,0),FALSE)</x:f>
        <x:v>500000</x:v>
      </x:c>
    </x:row>
    <x:row r="45" spans="1:5" collapsed="1" outlineLevel="1">
      <x:c r="A45" s="17" t="s">
        <x:v>172</x:v>
      </x:c>
      <x:c r="C45" s="13">
        <x:f>SUM(C44:C44)</x:f>
        <x:v>500000</x:v>
      </x:c>
      <x:c r="D45" s="13">
        <x:f>SUM(D44:D44)</x:f>
        <x:v>500000</x:v>
      </x:c>
      <x:c r="E45" s="13">
        <x:f>SUM(E44:E44)</x:f>
        <x:v>500000</x:v>
      </x:c>
    </x:row>
    <x:row r="46" spans="1:5" hidden="1" outlineLevel="2">
      <x:c r="A46" s="16" t="s">
        <x:v>174</x:v>
      </x:c>
      <x:c r="B46" s="0">
        <x:v>2960</x:v>
      </x:c>
      <x:c r="C46" s="12">
        <x:f>VLOOKUP($B46,'Bilanz'!$B$5:$E$69,MATCH(C$4,'Bilanz'!$B$4:$E$4,0),FALSE)</x:f>
        <x:v>1200000</x:v>
      </x:c>
      <x:c r="D46" s="12">
        <x:f>VLOOKUP($B46,'Bilanz'!$B$5:$E$69,MATCH(D$4,'Bilanz'!$B$4:$E$4,0),FALSE)</x:f>
        <x:v>1200000</x:v>
      </x:c>
      <x:c r="E46" s="12">
        <x:f>VLOOKUP($B46,'Bilanz'!$B$5:$E$69,MATCH(E$4,'Bilanz'!$B$4:$E$4,0),FALSE)</x:f>
        <x:v>1200000</x:v>
      </x:c>
    </x:row>
    <x:row r="47" spans="1:5" collapsed="1" outlineLevel="1">
      <x:c r="A47" s="17" t="s">
        <x:v>320</x:v>
      </x:c>
      <x:c r="C47" s="13">
        <x:f>SUM(C46:C46)</x:f>
        <x:v>1200000</x:v>
      </x:c>
      <x:c r="D47" s="13">
        <x:f>SUM(D46:D46)</x:f>
        <x:v>1200000</x:v>
      </x:c>
      <x:c r="E47" s="13">
        <x:f>SUM(E46:E46)</x:f>
        <x:v>1200000</x:v>
      </x:c>
    </x:row>
    <x:row r="48" spans="1:5" hidden="1" outlineLevel="2">
      <x:c r="A48" s="16" t="s">
        <x:v>176</x:v>
      </x:c>
      <x:c r="B48" s="0">
        <x:v>2970</x:v>
      </x:c>
      <x:c r="C48" s="12">
        <x:f>VLOOKUP($B48,'Bilanz'!$B$5:$E$69,MATCH(C$4,'Bilanz'!$B$4:$E$4,0),FALSE)</x:f>
        <x:v>627009.72</x:v>
      </x:c>
      <x:c r="D48" s="12">
        <x:f>VLOOKUP($B48,'Bilanz'!$B$5:$E$69,MATCH(D$4,'Bilanz'!$B$4:$E$4,0),FALSE)</x:f>
        <x:v>2070368.41</x:v>
      </x:c>
      <x:c r="E48" s="12">
        <x:f>VLOOKUP($B48,'Bilanz'!$B$5:$E$69,MATCH(E$4,'Bilanz'!$B$4:$E$4,0),FALSE)</x:f>
        <x:v>732332.57</x:v>
      </x:c>
    </x:row>
    <x:row r="49" spans="1:5" collapsed="1" outlineLevel="1">
      <x:c r="A49" s="17" t="s">
        <x:v>321</x:v>
      </x:c>
      <x:c r="C49" s="13">
        <x:f>SUM(C48:C48)</x:f>
        <x:v>627009.72</x:v>
      </x:c>
      <x:c r="D49" s="13">
        <x:f>SUM(D48:D48)</x:f>
        <x:v>2070368.41</x:v>
      </x:c>
      <x:c r="E49" s="13">
        <x:f>SUM(E48:E48)</x:f>
        <x:v>732332.57</x:v>
      </x:c>
    </x:row>
    <x:row r="50" spans="1:5" outlineLevel="1">
      <x:c r="A50" s="0" t="s">
        <x:v>322</x:v>
      </x:c>
      <x:c r="C50" s="12">
        <x:f>'GuV'!C101</x:f>
        <x:v>1443358.6899999883</x:v>
      </x:c>
      <x:c r="D50" s="12">
        <x:f>'GuV'!D101</x:f>
        <x:v>1661964.1599999983</x:v>
      </x:c>
      <x:c r="E50" s="12">
        <x:f>'GuV'!E101</x:f>
        <x:v>1114696.049999994</x:v>
      </x:c>
    </x:row>
    <x:row r="51" spans="1:5">
      <x:c r="A51" s="5" t="s">
        <x:v>179</x:v>
      </x:c>
      <x:c r="C51" s="13">
        <x:f>C45+C47+C49+C50</x:f>
        <x:v>3770368.409999988</x:v>
      </x:c>
      <x:c r="D51" s="13">
        <x:f>D45+D47+D49+D50</x:f>
        <x:v>5432332.569999998</x:v>
      </x:c>
      <x:c r="E51" s="13">
        <x:f>E45+E47+E49+E50</x:f>
        <x:v>3547028.6199999936</x:v>
      </x:c>
    </x:row>
    <x:row r="52" spans="1:5">
      <x:c r="A52" s="5" t="s">
        <x:v>323</x:v>
      </x:c>
      <x:c r="C52" s="13">
        <x:f>C26+C51</x:f>
        <x:v>5055429.339999988</x:v>
      </x:c>
      <x:c r="D52" s="13">
        <x:f>D26+D51</x:f>
        <x:v>6999109.309999998</x:v>
      </x:c>
      <x:c r="E52" s="13">
        <x:f>E26+E51</x:f>
        <x:v>6885581.669999994</x:v>
      </x:c>
    </x:row>
    <x:row r="54" spans="1:5">
      <x:c r="A54" s="5" t="s">
        <x:v>324</x:v>
      </x:c>
      <x:c r="C54" s="18">
        <x:f>ROUND(C41-C52,2)</x:f>
        <x:v>0</x:v>
      </x:c>
      <x:c r="D54" s="18">
        <x:f>ROUND(D41-D52,2)</x:f>
        <x:v>0</x:v>
      </x:c>
      <x:c r="E54" s="18">
        <x:f>ROUND(E41-E52,2)</x:f>
        <x:v>0</x:v>
      </x:c>
    </x:row>
    <x:row r="55" spans="1:5" ht="75" customHeight="1">
      <x:c r="A55" s="19" t="s">
        <x:v>325</x:v>
      </x:c>
      <x:c r="B55" s="19"/>
      <x:c r="C55" s="19"/>
      <x:c r="D55" s="19"/>
      <x:c r="E55" s="19"/>
    </x:row>
  </x:sheetData>
  <x:mergeCells count="2">
    <x:mergeCell ref="A2:E2"/>
    <x:mergeCell ref="A55:E55"/>
  </x:mergeCells>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1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E20"/>
  <x:sheetViews>
    <x:sheetView showGridLines="0" workbookViewId="0">
      <x:pane xSplit="2" ySplit="4" topLeftCell="C5" activePane="bottomRight" state="frozenSplit"/>
    </x:sheetView>
  </x:sheetViews>
  <x:sheetFormatPr defaultRowHeight="15"/>
  <x:cols>
    <x:col min="1" max="1" width="70.710625" style="0" customWidth="1"/>
    <x:col min="2" max="2" width="26.139196" style="0" customWidth="1"/>
    <x:col min="3" max="5" width="14.710625" style="0" customWidth="1"/>
  </x:cols>
  <x:sheetData>
    <x:row r="1" spans="1:5">
      <x:c r="A1" s="6" t="s">
        <x:v>773</x:v>
      </x:c>
    </x:row>
    <x:row r="2" spans="1:5">
      <x:c r="A2" s="7" t="s">
        <x:v>774</x:v>
      </x:c>
    </x:row>
    <x:row r="4" spans="1:5" s="5" customFormat="1">
      <x:c r="A4" s="8" t="s">
        <x:v>2</x:v>
      </x:c>
      <x:c r="B4" s="8" t="s">
        <x:v>775</x:v>
      </x:c>
      <x:c r="C4" s="15">
        <x:v>2022</x:v>
      </x:c>
      <x:c r="D4" s="15">
        <x:v>2023</x:v>
      </x:c>
      <x:c r="E4" s="15">
        <x:v>2024</x:v>
      </x:c>
    </x:row>
    <x:row r="5" spans="1:5">
      <x:c r="A5" s="5" t="s">
        <x:v>314</x:v>
      </x:c>
      <x:c r="B5" s="5" t="s">
        <x:v>776</x:v>
      </x:c>
      <x:c r="C5" s="18">
        <x:f>'Nettoverschuldung'!C8+'Nettoverschuldung'!C9+'Nettoverschuldung'!C14+'Nettoverschuldung'!C25</x:f>
        <x:v>1285060.93</x:v>
      </x:c>
      <x:c r="D5" s="18">
        <x:f>'Nettoverschuldung'!D8+'Nettoverschuldung'!D9+'Nettoverschuldung'!D14+'Nettoverschuldung'!D25</x:f>
        <x:v>1566776.7399999995</x:v>
      </x:c>
      <x:c r="E5" s="18">
        <x:f>'Nettoverschuldung'!E8+'Nettoverschuldung'!E9+'Nettoverschuldung'!E14+'Nettoverschuldung'!E25</x:f>
        <x:v>3338553.0500000003</x:v>
      </x:c>
    </x:row>
    <x:row r="6" spans="1:5">
      <x:c r="A6" s="5" t="s">
        <x:v>777</x:v>
      </x:c>
      <x:c r="B6" s="5" t="s">
        <x:v>778</x:v>
      </x:c>
      <x:c r="C6" s="18">
        <x:f>'EBITDA-Brücke'!H22</x:f>
        <x:v>2380313.6999999885</x:v>
      </x:c>
      <x:c r="D6" s="18">
        <x:f>'EBITDA-Brücke'!I22</x:f>
        <x:v>2873676.329999998</x:v>
      </x:c>
      <x:c r="E6" s="18">
        <x:f>'EBITDA-Brücke'!J22</x:f>
        <x:v>2282891.319999994</x:v>
      </x:c>
    </x:row>
    <x:row r="7" spans="1:5">
      <x:c r="A7" s="0" t="s">
        <x:v>779</x:v>
      </x:c>
      <x:c r="C7" s="27">
        <x:f>IF(C6&gt;0,IF(C5&lt;0,"n. m.: Nettofinanzvermögen",C5/C6),IF(C6&lt;0,"n. m.: EBITDA ist ein Verlust","n. m.: kein EBITDA"))</x:f>
        <x:v>0.5398704086776487</x:v>
      </x:c>
      <x:c r="D7" s="27">
        <x:f>IF(D6&gt;0,IF(D5&lt;0,"n. m.: Nettofinanzvermögen",D5/D6),IF(D6&lt;0,"n. m.: EBITDA ist ein Verlust","n. m.: kein EBITDA"))</x:f>
        <x:v>0.5452168442365952</x:v>
      </x:c>
      <x:c r="E7" s="27">
        <x:f>IF(E6&gt;0,IF(E5&lt;0,"n. m.: Nettofinanzvermögen",E5/E6),IF(E6&lt;0,"n. m.: EBITDA ist ein Verlust","n. m.: kein EBITDA"))</x:f>
        <x:v>1.4624231213950252</x:v>
      </x:c>
    </x:row>
    <x:row r="8" spans="1:5">
      <x:c r="A8" s="0" t="s">
        <x:v>780</x:v>
      </x:c>
      <x:c r="B8" s="0" t="s">
        <x:v>781</x:v>
      </x:c>
      <x:c r="C8" s="12">
        <x:f>-('GuV'!C91+'GuV'!C92)</x:f>
        <x:v>64904.34</x:v>
      </x:c>
      <x:c r="D8" s="12">
        <x:f>-('GuV'!D91+'GuV'!D92)</x:f>
        <x:v>138742.68</x:v>
      </x:c>
      <x:c r="E8" s="12">
        <x:f>-('GuV'!E91+'GuV'!E92)</x:f>
        <x:v>175067.34</x:v>
      </x:c>
    </x:row>
    <x:row r="9" spans="1:5">
      <x:c r="A9" s="0" t="s">
        <x:v>782</x:v>
      </x:c>
      <x:c r="C9" s="27">
        <x:f>IF(C8&gt;0,IF(C6&gt;0,C6/C8,IF(C6&lt;0,"n. m.: EBITDA ist ein Verlust","n. m.: kein EBITDA")),"n. m.: kein Zinsaufwand")</x:f>
        <x:v>36.674183883542895</x:v>
      </x:c>
      <x:c r="D9" s="27">
        <x:f>IF(D8&gt;0,IF(D6&gt;0,D6/D8,IF(D6&lt;0,"n. m.: EBITDA ist ein Verlust","n. m.: kein EBITDA")),"n. m.: kein Zinsaufwand")</x:f>
        <x:v>20.712273469130036</x:v>
      </x:c>
      <x:c r="E9" s="27">
        <x:f>IF(E8&gt;0,IF(E6&gt;0,E6/E8,IF(E6&lt;0,"n. m.: EBITDA ist ein Verlust","n. m.: kein EBITDA")),"n. m.: kein Zinsaufwand")</x:f>
        <x:v>13.040075436115005</x:v>
      </x:c>
    </x:row>
    <x:row r="11" spans="1:5">
      <x:c r="A11" s="5" t="s">
        <x:v>783</x:v>
      </x:c>
      <x:c r="B11" s="5" t="s">
        <x:v>784</x:v>
      </x:c>
      <x:c r="C11" s="18"/>
      <x:c r="D11" s="18">
        <x:f>'Kapitalflussrechnung'!D59+'Kapitalflussrechnung'!D69+'Kapitalflussrechnung'!D71+'Kapitalflussrechnung'!D73</x:f>
        <x:v>-296824.58</x:v>
      </x:c>
      <x:c r="E11" s="18">
        <x:f>'Kapitalflussrechnung'!E59+'Kapitalflussrechnung'!E69+'Kapitalflussrechnung'!E71+'Kapitalflussrechnung'!E73</x:f>
        <x:v>1072304.2100000002</x:v>
      </x:c>
    </x:row>
    <x:row r="12" spans="1:5">
      <x:c r="A12" s="0" t="s">
        <x:v>785</x:v>
      </x:c>
      <x:c r="B12" s="0" t="s">
        <x:v>786</x:v>
      </x:c>
      <x:c r="C12" s="12"/>
      <x:c r="D12" s="34"/>
      <x:c r="E12" s="34"/>
    </x:row>
    <x:row r="13" spans="1:5">
      <x:c r="A13" s="0" t="s">
        <x:v>787</x:v>
      </x:c>
      <x:c r="C13" s="12"/>
      <x:c r="D13" s="12" t="str">
        <x:f>IF(ISNUMBER(D12),D8+D12,"")</x:f>
        <x:v/>
      </x:c>
      <x:c r="E13" s="12" t="str">
        <x:f>IF(ISNUMBER(E12),E8+E12,"")</x:f>
        <x:v/>
      </x:c>
    </x:row>
    <x:row r="14" spans="1:5">
      <x:c r="A14" s="0" t="s">
        <x:v>788</x:v>
      </x:c>
      <x:c r="C14" s="27"/>
      <x:c r="D14" s="27" t="str">
        <x:f>IF(ISNUMBER(D12),IF(D13&gt;0,D11/D13,"n. m.: keine Bezugsgröße"),"")</x:f>
        <x:v/>
      </x:c>
      <x:c r="E14" s="27" t="str">
        <x:f>IF(ISNUMBER(E12),IF(E13&gt;0,E11/E13,"n. m.: keine Bezugsgröße"),"")</x:f>
        <x:v/>
      </x:c>
    </x:row>
    <x:row r="16" spans="1:5">
      <x:c r="A16" s="0" t="s">
        <x:v>789</x:v>
      </x:c>
      <x:c r="C16" s="12">
        <x:f>ROUND(C5-1285060.93,2)</x:f>
        <x:v>0</x:v>
      </x:c>
      <x:c r="D16" s="12">
        <x:f>ROUND(D5-1566776.74,2)</x:f>
        <x:v>0</x:v>
      </x:c>
      <x:c r="E16" s="12">
        <x:f>ROUND(E5-3338553.05,2)</x:f>
        <x:v>0</x:v>
      </x:c>
    </x:row>
    <x:row r="17" spans="1:5">
      <x:c r="A17" s="0" t="s">
        <x:v>790</x:v>
      </x:c>
      <x:c r="C17" s="12">
        <x:f>ROUND(C6-2380313.70,2)</x:f>
        <x:v>0</x:v>
      </x:c>
      <x:c r="D17" s="12">
        <x:f>ROUND(D6-2873676.33,2)</x:f>
        <x:v>0</x:v>
      </x:c>
      <x:c r="E17" s="12">
        <x:f>ROUND(E6-2282891.32,2)</x:f>
        <x:v>0</x:v>
      </x:c>
    </x:row>
    <x:row r="18" spans="1:5">
      <x:c r="A18" s="0" t="s">
        <x:v>791</x:v>
      </x:c>
      <x:c r="C18" s="12">
        <x:f>ROUND(C8-64904.34,2)</x:f>
        <x:v>0</x:v>
      </x:c>
      <x:c r="D18" s="12">
        <x:f>ROUND(D8-138742.68,2)</x:f>
        <x:v>0</x:v>
      </x:c>
      <x:c r="E18" s="12">
        <x:f>ROUND(E8-175067.34,2)</x:f>
        <x:v>0</x:v>
      </x:c>
    </x:row>
    <x:row r="19" spans="1:5">
      <x:c r="A19" s="0" t="s">
        <x:v>792</x:v>
      </x:c>
      <x:c r="C19" s="12"/>
      <x:c r="D19" s="12">
        <x:f>ROUND(D11--296824.58,2)</x:f>
        <x:v>0</x:v>
      </x:c>
      <x:c r="E19" s="12">
        <x:f>ROUND(E11-1072304.21,2)</x:f>
        <x:v>0</x:v>
      </x:c>
    </x:row>
    <x:row r="20" spans="1:5" ht="105" customHeight="1">
      <x:c r="A20" s="19" t="s">
        <x:v>793</x:v>
      </x:c>
      <x:c r="B20" s="19"/>
      <x:c r="C20" s="19"/>
      <x:c r="D20" s="19"/>
      <x:c r="E20" s="19"/>
    </x:row>
  </x:sheetData>
  <x:mergeCells count="1">
    <x:mergeCell ref="A20:E20"/>
  </x:mergeCells>
  <x:conditionalFormatting sqref="C14:E14">
    <x:cfRule type="cellIs" dxfId="0" priority="1" operator="lessThan">
      <x:formula>1</x:formula>
    </x:cfRule>
  </x:conditionalFormatting>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1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E18"/>
  <x:sheetViews>
    <x:sheetView showGridLines="0" workbookViewId="0">
      <x:pane xSplit="2" ySplit="4" topLeftCell="C5" activePane="bottomRight" state="frozenSplit"/>
    </x:sheetView>
  </x:sheetViews>
  <x:sheetFormatPr defaultRowHeight="15" outlineLevelCol="1"/>
  <x:cols>
    <x:col min="1" max="1" width="70.710625" style="0" customWidth="1"/>
    <x:col min="2" max="2" width="10.996339" style="0" customWidth="1"/>
    <x:col min="3" max="5" width="14.710625" style="0" customWidth="1"/>
  </x:cols>
  <x:sheetData>
    <x:row r="1" spans="1:5">
      <x:c r="A1" s="6" t="s">
        <x:v>794</x:v>
      </x:c>
    </x:row>
    <x:row r="2" spans="1:5">
      <x:c r="A2" s="7" t="s">
        <x:v>795</x:v>
      </x:c>
    </x:row>
    <x:row r="4" spans="1:5" s="5" customFormat="1">
      <x:c r="A4" s="8" t="s">
        <x:v>2</x:v>
      </x:c>
      <x:c r="B4" s="8" t="s">
        <x:v>775</x:v>
      </x:c>
      <x:c r="C4" s="15">
        <x:v>2022</x:v>
      </x:c>
      <x:c r="D4" s="15">
        <x:v>2023</x:v>
      </x:c>
      <x:c r="E4" s="15">
        <x:v>2024</x:v>
      </x:c>
    </x:row>
    <x:row r="5" spans="1:5">
      <x:c r="A5" s="5" t="s">
        <x:v>506</x:v>
      </x:c>
      <x:c r="B5" s="5" t="s">
        <x:v>781</x:v>
      </x:c>
      <x:c r="C5" s="18">
        <x:f>SUM('GuV'!C6:C11)</x:f>
        <x:v>28720253.699999996</x:v>
      </x:c>
      <x:c r="D5" s="18">
        <x:f>SUM('GuV'!D6:D11)</x:f>
        <x:v>31773438.8</x:v>
      </x:c>
      <x:c r="E5" s="18">
        <x:f>SUM('GuV'!E6:E11)</x:f>
        <x:v>32232029.27</x:v>
      </x:c>
    </x:row>
    <x:row r="6" spans="1:5">
      <x:c r="A6" s="0" t="s">
        <x:v>796</x:v>
      </x:c>
      <x:c r="B6" s="0" t="s">
        <x:v>781</x:v>
      </x:c>
      <x:c r="C6" s="12">
        <x:f>SUM('GuV'!C12)</x:f>
        <x:v>-80923.25</x:v>
      </x:c>
      <x:c r="D6" s="12">
        <x:f>SUM('GuV'!D12)</x:f>
        <x:v>-88518.66999999998</x:v>
      </x:c>
      <x:c r="E6" s="12">
        <x:f>SUM('GuV'!E12)</x:f>
        <x:v>-90861.92</x:v>
      </x:c>
    </x:row>
    <x:row r="7" spans="1:5">
      <x:c r="A7" s="5" t="s">
        <x:v>40</x:v>
      </x:c>
      <x:c r="C7" s="13">
        <x:f>C5+C6</x:f>
        <x:v>28639330.449999996</x:v>
      </x:c>
      <x:c r="D7" s="13">
        <x:f>D5+D6</x:f>
        <x:v>31684920.13</x:v>
      </x:c>
      <x:c r="E7" s="13">
        <x:f>E5+E6</x:f>
        <x:v>32141167.349999998</x:v>
      </x:c>
    </x:row>
    <x:row r="8" spans="1:5">
      <x:c r="A8" s="0" t="s">
        <x:v>797</x:v>
      </x:c>
      <x:c r="C8" s="12">
        <x:f>ROUND(C7-'GuV'!C13,2)</x:f>
        <x:v>0</x:v>
      </x:c>
      <x:c r="D8" s="12">
        <x:f>ROUND(D7-'GuV'!D13,2)</x:f>
        <x:v>0</x:v>
      </x:c>
      <x:c r="E8" s="12">
        <x:f>ROUND(E7-'GuV'!E13,2)</x:f>
        <x:v>0</x:v>
      </x:c>
    </x:row>
    <x:row r="9" spans="1:5">
      <x:c r="A9" s="0" t="s">
        <x:v>510</x:v>
      </x:c>
      <x:c r="C9" s="24">
        <x:f>IF(C5&gt;0,-(C6)/C5,"n. m.: keine Bezugsgröße")</x:f>
        <x:v>0.0028176370182969525</x:v>
      </x:c>
      <x:c r="D9" s="24">
        <x:f>IF(D5&gt;0,-(D6)/D5,"n. m.: keine Bezugsgröße")</x:f>
        <x:v>0.0027859329472389367</x:v>
      </x:c>
      <x:c r="E9" s="24">
        <x:f>IF(E5&gt;0,-(E6)/E5,"n. m.: keine Bezugsgröße")</x:f>
        <x:v>0.0028189947098543324</x:v>
      </x:c>
    </x:row>
    <x:row r="11" spans="1:5">
      <x:c r="A11" s="10" t="s">
        <x:v>798</x:v>
      </x:c>
      <x:c r="B11" s="10"/>
      <x:c r="C11" s="10"/>
      <x:c r="D11" s="10"/>
      <x:c r="E11" s="10"/>
    </x:row>
    <x:row r="12" spans="1:5" outlineLevel="1">
      <x:c r="A12" s="0" t="s">
        <x:v>799</x:v>
      </x:c>
      <x:c r="B12" s="0" t="s">
        <x:v>781</x:v>
      </x:c>
      <x:c r="C12" s="12">
        <x:f>SUM('GuV'!C8:C11)</x:f>
        <x:v>24502026.16</x:v>
      </x:c>
      <x:c r="D12" s="12">
        <x:f>SUM('GuV'!D8:D11)</x:f>
        <x:v>26926984.22</x:v>
      </x:c>
      <x:c r="E12" s="12">
        <x:f>SUM('GuV'!E8:E11)</x:f>
        <x:v>27614987.16</x:v>
      </x:c>
    </x:row>
    <x:row r="13" spans="1:5" outlineLevel="1">
      <x:c r="A13" s="0" t="s">
        <x:v>800</x:v>
      </x:c>
      <x:c r="B13" s="0" t="s">
        <x:v>781</x:v>
      </x:c>
      <x:c r="C13" s="12">
        <x:f>SUM('GuV'!C7)</x:f>
        <x:v>3213651.079999999</x:v>
      </x:c>
      <x:c r="D13" s="12">
        <x:f>SUM('GuV'!D7)</x:f>
        <x:v>3770676.97</x:v>
      </x:c>
      <x:c r="E13" s="12">
        <x:f>SUM('GuV'!E7)</x:f>
        <x:v>3571110.87</x:v>
      </x:c>
    </x:row>
    <x:row r="14" spans="1:5" outlineLevel="1">
      <x:c r="A14" s="0" t="s">
        <x:v>801</x:v>
      </x:c>
      <x:c r="B14" s="0" t="s">
        <x:v>781</x:v>
      </x:c>
      <x:c r="C14" s="12">
        <x:f>SUM('GuV'!C6)</x:f>
        <x:v>1004576.46</x:v>
      </x:c>
      <x:c r="D14" s="12">
        <x:f>SUM('GuV'!D6)</x:f>
        <x:v>1075777.61</x:v>
      </x:c>
      <x:c r="E14" s="12">
        <x:f>SUM('GuV'!E6)</x:f>
        <x:v>1045931.24</x:v>
      </x:c>
    </x:row>
    <x:row r="15" spans="1:5" outlineLevel="1">
      <x:c r="A15" s="0" t="s">
        <x:v>802</x:v>
      </x:c>
      <x:c r="C15" s="24">
        <x:f>IF(C5&gt;0,C12/C5,"n. m.: keine Bezugsgröße")</x:f>
        <x:v>0.8531270794449843</x:v>
      </x:c>
      <x:c r="D15" s="24">
        <x:f>IF(D5&gt;0,D12/D5,"n. m.: keine Bezugsgröße")</x:f>
        <x:v>0.8474683646769766</x:v>
      </x:c>
      <x:c r="E15" s="24">
        <x:f>IF(E5&gt;0,E12/E5,"n. m.: keine Bezugsgröße")</x:f>
        <x:v>0.856756083480685</x:v>
      </x:c>
    </x:row>
    <x:row r="16" spans="1:5" outlineLevel="1">
      <x:c r="A16" s="0" t="s">
        <x:v>803</x:v>
      </x:c>
      <x:c r="C16" s="24">
        <x:f>IF(C5&gt;0,C13/C5,"n. m.: keine Bezugsgröße")</x:f>
        <x:v>0.11189494053807748</x:v>
      </x:c>
      <x:c r="D16" s="24">
        <x:f>IF(D5&gt;0,D13/D5,"n. m.: keine Bezugsgröße")</x:f>
        <x:v>0.11867387076780622</x:v>
      </x:c>
      <x:c r="E16" s="24">
        <x:f>IF(E5&gt;0,E13/E5,"n. m.: keine Bezugsgröße")</x:f>
        <x:v>0.1107938578761411</x:v>
      </x:c>
    </x:row>
    <x:row r="17" spans="1:5" outlineLevel="1">
      <x:c r="A17" s="0" t="s">
        <x:v>804</x:v>
      </x:c>
      <x:c r="C17" s="24">
        <x:f>IF(C5&gt;0,C14/C5,"n. m.: keine Bezugsgröße")</x:f>
        <x:v>0.034977980016938366</x:v>
      </x:c>
      <x:c r="D17" s="24">
        <x:f>IF(D5&gt;0,D14/D5,"n. m.: keine Bezugsgröße")</x:f>
        <x:v>0.03385776455521711</x:v>
      </x:c>
      <x:c r="E17" s="24">
        <x:f>IF(E5&gt;0,E14/E5,"n. m.: keine Bezugsgröße")</x:f>
        <x:v>0.032450058643173976</x:v>
      </x:c>
    </x:row>
    <x:row r="18" spans="1:5" ht="60" customHeight="1">
      <x:c r="A18" s="19" t="s">
        <x:v>805</x:v>
      </x:c>
      <x:c r="B18" s="19"/>
      <x:c r="C18" s="19"/>
      <x:c r="D18" s="19"/>
      <x:c r="E18" s="19"/>
    </x:row>
  </x:sheetData>
  <x:mergeCells count="1">
    <x:mergeCell ref="A18:E18"/>
  </x:mergeCells>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1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E8"/>
  <x:sheetViews>
    <x:sheetView showGridLines="0" workbookViewId="0">
      <x:pane xSplit="2" ySplit="4" topLeftCell="C5" activePane="bottomRight" state="frozenSplit"/>
    </x:sheetView>
  </x:sheetViews>
  <x:sheetFormatPr defaultRowHeight="15"/>
  <x:cols>
    <x:col min="1" max="1" width="70.710625" style="0" customWidth="1"/>
    <x:col min="2" max="2" width="10.996339" style="0" customWidth="1"/>
    <x:col min="3" max="5" width="14.710625" style="0" customWidth="1"/>
  </x:cols>
  <x:sheetData>
    <x:row r="1" spans="1:5">
      <x:c r="A1" s="6" t="s">
        <x:v>806</x:v>
      </x:c>
    </x:row>
    <x:row r="2" spans="1:5">
      <x:c r="A2" s="7" t="s">
        <x:v>807</x:v>
      </x:c>
    </x:row>
    <x:row r="4" spans="1:5" s="5" customFormat="1">
      <x:c r="A4" s="8" t="s">
        <x:v>2</x:v>
      </x:c>
      <x:c r="B4" s="8" t="s">
        <x:v>775</x:v>
      </x:c>
      <x:c r="C4" s="15">
        <x:v>2022</x:v>
      </x:c>
      <x:c r="D4" s="15">
        <x:v>2023</x:v>
      </x:c>
      <x:c r="E4" s="15">
        <x:v>2024</x:v>
      </x:c>
    </x:row>
    <x:row r="5" spans="1:5">
      <x:c r="A5" s="5" t="s">
        <x:v>59</x:v>
      </x:c>
      <x:c r="B5" s="5" t="s">
        <x:v>781</x:v>
      </x:c>
      <x:c r="C5" s="18">
        <x:f>-'GuV'!C33</x:f>
        <x:v>4045300.5</x:v>
      </x:c>
      <x:c r="D5" s="18">
        <x:f>-'GuV'!D33</x:f>
        <x:v>4395588.47</x:v>
      </x:c>
      <x:c r="E5" s="18">
        <x:f>-'GuV'!E33</x:f>
        <x:v>4718386.83</x:v>
      </x:c>
    </x:row>
    <x:row r="6" spans="1:5">
      <x:c r="A6" s="11" t="s">
        <x:v>808</x:v>
      </x:c>
      <x:c r="B6" s="0" t="s">
        <x:v>781</x:v>
      </x:c>
      <x:c r="C6" s="12">
        <x:f>-(SUM('GuV'!C27))</x:f>
        <x:v>125832</x:v>
      </x:c>
      <x:c r="D6" s="12">
        <x:f>-(SUM('GuV'!D27))</x:f>
        <x:v>129432</x:v>
      </x:c>
      <x:c r="E6" s="12">
        <x:f>-(SUM('GuV'!E27))</x:f>
        <x:v>134376</x:v>
      </x:c>
    </x:row>
    <x:row r="7" spans="1:5">
      <x:c r="A7" s="5" t="s">
        <x:v>809</x:v>
      </x:c>
      <x:c r="C7" s="18">
        <x:f>C5-C6</x:f>
        <x:v>3919468.5</x:v>
      </x:c>
      <x:c r="D7" s="18">
        <x:f>D5-D6</x:f>
        <x:v>4266156.47</x:v>
      </x:c>
      <x:c r="E7" s="18">
        <x:f>E5-E6</x:f>
        <x:v>4584010.83</x:v>
      </x:c>
    </x:row>
    <x:row r="8" spans="1:5" ht="30" customHeight="1">
      <x:c r="A8" s="19" t="s">
        <x:v>810</x:v>
      </x:c>
      <x:c r="B8" s="19"/>
      <x:c r="C8" s="19"/>
      <x:c r="D8" s="19"/>
      <x:c r="E8" s="19"/>
    </x:row>
  </x:sheetData>
  <x:mergeCells count="1">
    <x:mergeCell ref="A8:E8"/>
  </x:mergeCells>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1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I36"/>
  <x:sheetViews>
    <x:sheetView showGridLines="0" workbookViewId="0">
      <x:pane xSplit="1" ySplit="4" topLeftCell="B5" activePane="bottomRight" state="frozenSplit"/>
    </x:sheetView>
  </x:sheetViews>
  <x:sheetFormatPr defaultRowHeight="15"/>
  <x:cols>
    <x:col min="1" max="1" width="70.710625" style="0" customWidth="1"/>
    <x:col min="2" max="9" width="14.710625" style="0" customWidth="1"/>
  </x:cols>
  <x:sheetData>
    <x:row r="1" spans="1:9">
      <x:c r="A1" s="6" t="s">
        <x:v>811</x:v>
      </x:c>
    </x:row>
    <x:row r="2" spans="1:9" ht="15" customHeight="1">
      <x:c r="A2" s="19" t="s">
        <x:v>812</x:v>
      </x:c>
      <x:c r="B2" s="19"/>
      <x:c r="C2" s="19"/>
      <x:c r="D2" s="19"/>
      <x:c r="E2" s="19"/>
      <x:c r="F2" s="19"/>
      <x:c r="G2" s="19"/>
      <x:c r="H2" s="19"/>
      <x:c r="I2" s="19"/>
    </x:row>
    <x:row r="4" spans="1:9" s="5" customFormat="1">
      <x:c r="A4" s="8" t="s">
        <x:v>2</x:v>
      </x:c>
      <x:c r="B4" s="9" t="s">
        <x:v>138</x:v>
      </x:c>
      <x:c r="C4" s="9" t="s">
        <x:v>813</x:v>
      </x:c>
      <x:c r="D4" s="9" t="s">
        <x:v>814</x:v>
      </x:c>
      <x:c r="E4" s="9" t="s">
        <x:v>815</x:v>
      </x:c>
      <x:c r="F4" s="9" t="s">
        <x:v>816</x:v>
      </x:c>
      <x:c r="G4" s="9" t="s">
        <x:v>817</x:v>
      </x:c>
      <x:c r="H4" s="9" t="s">
        <x:v>818</x:v>
      </x:c>
      <x:c r="I4" s="9" t="s">
        <x:v>819</x:v>
      </x:c>
    </x:row>
    <x:row r="5" spans="1:9">
      <x:c r="A5" s="0" t="s">
        <x:v>40</x:v>
      </x:c>
      <x:c r="B5" s="12">
        <x:f>SUM('GuV monatlich'!AA13:AL13)</x:f>
        <x:v>32141167.35</x:v>
      </x:c>
      <x:c r="C5" s="12">
        <x:f>SUM('GuV monatlich'!O13:Z13)</x:f>
        <x:v>31684920.13</x:v>
      </x:c>
      <x:c r="D5" s="12">
        <x:f>B5-C5</x:f>
        <x:v>456247.22000000253</x:v>
      </x:c>
      <x:c r="E5" s="24">
        <x:f>IF(C5=0,"n. m.: Basis null",IF(B5*C5&lt;0,"n. m.: Vorzeichenwechsel",(B5-C5)/ABS(C5)))</x:f>
        <x:v>0.014399506709439906</x:v>
      </x:c>
      <x:c r="F5" s="24">
        <x:f>IF(B5&gt;0,B5/B5,"n. m.: keine Bezugsgröße")</x:f>
        <x:v>1</x:v>
      </x:c>
      <x:c r="G5" s="24">
        <x:f>IF(C5&gt;0,C5/C5,"n. m.: keine Bezugsgröße")</x:f>
        <x:v>1</x:v>
      </x:c>
      <x:c r="H5" s="35">
        <x:f>IF(AND(ISNUMBER(F5),ISNUMBER(G5)),(F5-G5)*100,"n. m.: ein Anteil nicht aussagekräftig")</x:f>
        <x:v>0</x:v>
      </x:c>
      <x:c r="I5" s="12" t="str">
        <x:f>IF(AND(D5&lt;&gt;0,AND(ABS(D5)&gt;=$B$18,IF(ISNUMBER(E5),ABS(E5)&gt;=$B$19,TRUE))),"wesentlich","")</x:f>
        <x:v/>
      </x:c>
    </x:row>
    <x:row r="6" spans="1:9">
      <x:c r="A6" s="0" t="s">
        <x:v>69</x:v>
      </x:c>
      <x:c r="B6" s="12">
        <x:f>SUM('GuV monatlich'!AA39:AL39)</x:f>
        <x:v>100900.79999999996</x:v>
      </x:c>
      <x:c r="C6" s="12">
        <x:f>SUM('GuV monatlich'!O39:Z39)</x:f>
        <x:v>261980.79999999996</x:v>
      </x:c>
      <x:c r="D6" s="12">
        <x:f>B6-C6</x:f>
        <x:v>-161080</x:v>
      </x:c>
      <x:c r="E6" s="24">
        <x:f>IF(C6=0,"n. m.: Basis null",IF(B6*C6&lt;0,"n. m.: Vorzeichenwechsel",(B6-C6)/ABS(C6)))</x:f>
        <x:v>-0.6148542183243964</x:v>
      </x:c>
      <x:c r="F6" s="24">
        <x:f>IF(B5&gt;0,B6/B5,"n. m.: keine Bezugsgröße")</x:f>
        <x:v>0.003139301037241261</x:v>
      </x:c>
      <x:c r="G6" s="24">
        <x:f>IF(C5&gt;0,C6/C5,"n. m.: keine Bezugsgröße")</x:f>
        <x:v>0.008268311831783682</x:v>
      </x:c>
      <x:c r="H6" s="35">
        <x:f>IF(AND(ISNUMBER(F6),ISNUMBER(G6)),(F6-G6)*100,"n. m.: ein Anteil nicht aussagekräftig")</x:f>
        <x:v>-0.5129010794542421</x:v>
      </x:c>
      <x:c r="I6" s="12" t="str">
        <x:f>IF(AND(D6&lt;&gt;0,AND(ABS(D6)&gt;=$B$18,IF(ISNUMBER(E6),ABS(E6)&gt;=$B$19,TRUE))),"wesentlich","")</x:f>
        <x:v>wesentlich</x:v>
      </x:c>
    </x:row>
    <x:row r="7" spans="1:9">
      <x:c r="A7" s="0" t="s">
        <x:v>49</x:v>
      </x:c>
      <x:c r="B7" s="12">
        <x:f>SUM('GuV monatlich'!AA22:AL22)</x:f>
        <x:v>-21613192.91</x:v>
      </x:c>
      <x:c r="C7" s="12">
        <x:f>SUM('GuV monatlich'!O22:Z22)</x:f>
        <x:v>-20810263.549999997</x:v>
      </x:c>
      <x:c r="D7" s="12">
        <x:f>B7-C7</x:f>
        <x:v>-802929.3600000031</x:v>
      </x:c>
      <x:c r="E7" s="24">
        <x:f>IF((-C7)=0,"n. m.: Basis null",IF((-B7)*(-C7)&lt;0,"n. m.: Vorzeichenwechsel",((-B7)-(-C7))/ABS((-C7))))</x:f>
        <x:v>0.0385833345200476</x:v>
      </x:c>
      <x:c r="F7" s="24">
        <x:f>IF(B5&gt;0,B7/B5,"n. m.: keine Bezugsgröße")</x:f>
        <x:v>-0.6724457974610558</x:v>
      </x:c>
      <x:c r="G7" s="24">
        <x:f>IF(C5&gt;0,C7/C5,"n. m.: keine Bezugsgröße")</x:f>
        <x:v>-0.6567876284559849</x:v>
      </x:c>
      <x:c r="H7" s="35">
        <x:f>IF(AND(ISNUMBER(F7),ISNUMBER(G7)),(F7-G7)*100,"n. m.: ein Anteil nicht aussagekräftig")</x:f>
        <x:v>-1.5658169005070888</x:v>
      </x:c>
      <x:c r="I7" s="12" t="str">
        <x:f>IF(AND(D7&lt;&gt;0,AND(ABS(D7)&gt;=$B$18,IF(ISNUMBER(E7),ABS(E7)&gt;=$B$19,TRUE))),"wesentlich","")</x:f>
        <x:v/>
      </x:c>
    </x:row>
    <x:row r="8" spans="1:9">
      <x:c r="A8" s="5" t="s">
        <x:v>58</x:v>
      </x:c>
      <x:c r="B8" s="18">
        <x:f>SUM('GuV monatlich'!AA23:AL23)</x:f>
        <x:v>10527974.439999998</x:v>
      </x:c>
      <x:c r="C8" s="18">
        <x:f>SUM('GuV monatlich'!O23:Z23)</x:f>
        <x:v>10874656.58</x:v>
      </x:c>
      <x:c r="D8" s="18">
        <x:f>B8-C8</x:f>
        <x:v>-346682.14000000246</x:v>
      </x:c>
      <x:c r="E8" s="36">
        <x:f>IF(C8=0,"n. m.: Basis null",IF(B8*C8&lt;0,"n. m.: Vorzeichenwechsel",(B8-C8)/ABS(C8)))</x:f>
        <x:v>-0.03187982419946934</x:v>
      </x:c>
      <x:c r="F8" s="36">
        <x:f>IF(B5&gt;0,B8/B5,"n. m.: keine Bezugsgröße")</x:f>
        <x:v>0.3275542025389441</x:v>
      </x:c>
      <x:c r="G8" s="36">
        <x:f>IF(C5&gt;0,C8/C5,"n. m.: keine Bezugsgröße")</x:f>
        <x:v>0.343212371544015</x:v>
      </x:c>
      <x:c r="H8" s="37">
        <x:f>IF(AND(ISNUMBER(F8),ISNUMBER(G8)),(F8-G8)*100,"n. m.: ein Anteil nicht aussagekräftig")</x:f>
        <x:v>-1.5658169005070943</x:v>
      </x:c>
      <x:c r="I8" s="18" t="str">
        <x:f>IF(AND(D8&lt;&gt;0,AND(ABS(D8)&gt;=$B$18,IF(ISNUMBER(E8),ABS(E8)&gt;=$B$19,TRUE))),"wesentlich","")</x:f>
        <x:v/>
      </x:c>
    </x:row>
    <x:row r="9" spans="1:9">
      <x:c r="A9" s="0" t="s">
        <x:v>59</x:v>
      </x:c>
      <x:c r="B9" s="12">
        <x:f>SUM('GuV monatlich'!AA33:AL33)</x:f>
        <x:v>-4718386.83</x:v>
      </x:c>
      <x:c r="C9" s="12">
        <x:f>SUM('GuV monatlich'!O33:Z33)</x:f>
        <x:v>-4395588.47</x:v>
      </x:c>
      <x:c r="D9" s="12">
        <x:f>B9-C9</x:f>
        <x:v>-322798.36000000034</x:v>
      </x:c>
      <x:c r="E9" s="24">
        <x:f>IF((-C9)=0,"n. m.: Basis null",IF((-B9)*(-C9)&lt;0,"n. m.: Vorzeichenwechsel",((-B9)-(-C9))/ABS((-C9))))</x:f>
        <x:v>0.07343689296737106</x:v>
      </x:c>
      <x:c r="F9" s="24">
        <x:f>IF(B5&gt;0,B9/B5,"n. m.: keine Bezugsgröße")</x:f>
        <x:v>-0.14680197450886923</x:v>
      </x:c>
      <x:c r="G9" s="24">
        <x:f>IF(C5&gt;0,C9/C5,"n. m.: keine Bezugsgröße")</x:f>
        <x:v>-0.13872809058584804</x:v>
      </x:c>
      <x:c r="H9" s="35">
        <x:f>IF(AND(ISNUMBER(F9),ISNUMBER(G9)),(F9-G9)*100,"n. m.: ein Anteil nicht aussagekräftig")</x:f>
        <x:v>-0.8073883923021191</x:v>
      </x:c>
      <x:c r="I9" s="12" t="str">
        <x:f>IF(AND(D9&lt;&gt;0,AND(ABS(D9)&gt;=$B$18,IF(ISNUMBER(E9),ABS(E9)&gt;=$B$19,TRUE))),"wesentlich","")</x:f>
        <x:v/>
      </x:c>
    </x:row>
    <x:row r="10" spans="1:9">
      <x:c r="A10" s="0" t="s">
        <x:v>75</x:v>
      </x:c>
      <x:c r="B10" s="12">
        <x:f>SUM('GuV monatlich'!AA80:AL80)</x:f>
        <x:v>-3541973.09</x:v>
      </x:c>
      <x:c r="C10" s="12">
        <x:f>SUM('GuV monatlich'!O80:Z80)</x:f>
        <x:v>-3853182.5799999996</x:v>
      </x:c>
      <x:c r="D10" s="12">
        <x:f>B10-C10</x:f>
        <x:v>311209.48999999976</x:v>
      </x:c>
      <x:c r="E10" s="24">
        <x:f>IF((-C10)=0,"n. m.: Basis null",IF((-B10)*(-C10)&lt;0,"n. m.: Vorzeichenwechsel",((-B10)-(-C10))/ABS((-C10))))</x:f>
        <x:v>-0.08076686830656225</x:v>
      </x:c>
      <x:c r="F10" s="24">
        <x:f>IF(B5&gt;0,B10/B5,"n. m.: keine Bezugsgröße")</x:f>
        <x:v>-0.11020051174339192</x:v>
      </x:c>
      <x:c r="G10" s="24">
        <x:f>IF(C5&gt;0,C10/C5,"n. m.: keine Bezugsgröße")</x:f>
        <x:v>-0.12160935120526686</x:v>
      </x:c>
      <x:c r="H10" s="35">
        <x:f>IF(AND(ISNUMBER(F10),ISNUMBER(G10)),(F10-G10)*100,"n. m.: ein Anteil nicht aussagekräftig")</x:f>
        <x:v>1.1408839461874944</x:v>
      </x:c>
      <x:c r="I10" s="12" t="str">
        <x:f>IF(AND(D10&lt;&gt;0,AND(ABS(D10)&gt;=$B$18,IF(ISNUMBER(E10),ABS(E10)&gt;=$B$19,TRUE))),"wesentlich","")</x:f>
        <x:v/>
      </x:c>
    </x:row>
    <x:row r="11" spans="1:9">
      <x:c r="A11" s="5" t="s">
        <x:v>115</x:v>
      </x:c>
      <x:c r="B11" s="18">
        <x:f>SUM('GuV monatlich'!AA81:AL81)</x:f>
        <x:v>2368515.319999999</x:v>
      </x:c>
      <x:c r="C11" s="18">
        <x:f>SUM('GuV monatlich'!O81:Z81)</x:f>
        <x:v>2887866.3300000024</x:v>
      </x:c>
      <x:c r="D11" s="18">
        <x:f>B11-C11</x:f>
        <x:v>-519351.0100000035</x:v>
      </x:c>
      <x:c r="E11" s="36">
        <x:f>IF(C11=0,"n. m.: Basis null",IF(B11*C11&lt;0,"n. m.: Vorzeichenwechsel",(B11-C11)/ABS(C11)))</x:f>
        <x:v>-0.17983900591410099</x:v>
      </x:c>
      <x:c r="F11" s="36">
        <x:f>IF(B5&gt;0,B11/B5,"n. m.: keine Bezugsgröße")</x:f>
        <x:v>0.07369101732392426</x:v>
      </x:c>
      <x:c r="G11" s="36">
        <x:f>IF(C5&gt;0,C11/C5,"n. m.: keine Bezugsgröße")</x:f>
        <x:v>0.09114324158468386</x:v>
      </x:c>
      <x:c r="H11" s="37">
        <x:f>IF(AND(ISNUMBER(F11),ISNUMBER(G11)),(F11-G11)*100,"n. m.: ein Anteil nicht aussagekräftig")</x:f>
        <x:v>-1.7452224260759597</x:v>
      </x:c>
      <x:c r="I11" s="18" t="str">
        <x:f>IF(AND(D11&lt;&gt;0,AND(ABS(D11)&gt;=$B$18,IF(ISNUMBER(E11),ABS(E11)&gt;=$B$19,TRUE))),"wesentlich","")</x:f>
        <x:v>wesentlich</x:v>
      </x:c>
    </x:row>
    <x:row r="12" spans="1:9">
      <x:c r="A12" s="0" t="s">
        <x:v>116</x:v>
      </x:c>
      <x:c r="B12" s="12">
        <x:f>SUM('GuV monatlich'!AA87:AL87)</x:f>
        <x:v>-603845.0700000001</x:v>
      </x:c>
      <x:c r="C12" s="12">
        <x:f>SUM('GuV monatlich'!O87:Z87)</x:f>
        <x:v>-384321.77999999997</x:v>
      </x:c>
      <x:c r="D12" s="12">
        <x:f>B12-C12</x:f>
        <x:v>-219523.2900000001</x:v>
      </x:c>
      <x:c r="E12" s="24">
        <x:f>IF((-C12)=0,"n. m.: Basis null",IF((-B12)*(-C12)&lt;0,"n. m.: Vorzeichenwechsel",((-B12)-(-C12))/ABS((-C12))))</x:f>
        <x:v>0.5711965894829071</x:v>
      </x:c>
      <x:c r="F12" s="24">
        <x:f>IF(B5&gt;0,B12/B5,"n. m.: keine Bezugsgröße")</x:f>
        <x:v>-0.01878727873895968</x:v>
      </x:c>
      <x:c r="G12" s="24">
        <x:f>IF(C5&gt;0,C12/C5,"n. m.: keine Bezugsgröße")</x:f>
        <x:v>-0.012129485522550377</x:v>
      </x:c>
      <x:c r="H12" s="35">
        <x:f>IF(AND(ISNUMBER(F12),ISNUMBER(G12)),(F12-G12)*100,"n. m.: ein Anteil nicht aussagekräftig")</x:f>
        <x:v>-0.6657793216409302</x:v>
      </x:c>
      <x:c r="I12" s="12" t="str">
        <x:f>IF(AND(D12&lt;&gt;0,AND(ABS(D12)&gt;=$B$18,IF(ISNUMBER(E12),ABS(E12)&gt;=$B$19,TRUE))),"wesentlich","")</x:f>
        <x:v>wesentlich</x:v>
      </x:c>
    </x:row>
    <x:row r="13" spans="1:9">
      <x:c r="A13" s="5" t="s">
        <x:v>122</x:v>
      </x:c>
      <x:c r="B13" s="18">
        <x:f>SUM('GuV monatlich'!AA88:AL88)</x:f>
        <x:v>1764670.2499999986</x:v>
      </x:c>
      <x:c r="C13" s="18">
        <x:f>SUM('GuV monatlich'!O88:Z88)</x:f>
        <x:v>2503544.5500000026</x:v>
      </x:c>
      <x:c r="D13" s="18">
        <x:f>B13-C13</x:f>
        <x:v>-738874.300000004</x:v>
      </x:c>
      <x:c r="E13" s="36">
        <x:f>IF(C13=0,"n. m.: Basis null",IF(B13*C13&lt;0,"n. m.: Vorzeichenwechsel",(B13-C13)/ABS(C13)))</x:f>
        <x:v>-0.2951312769728836</x:v>
      </x:c>
      <x:c r="F13" s="36">
        <x:f>IF(B5&gt;0,B13/B5,"n. m.: keine Bezugsgröße")</x:f>
        <x:v>0.05490373858496457</x:v>
      </x:c>
      <x:c r="G13" s="36">
        <x:f>IF(C5&gt;0,C13/C5,"n. m.: keine Bezugsgröße")</x:f>
        <x:v>0.07901375606213348</x:v>
      </x:c>
      <x:c r="H13" s="37">
        <x:f>IF(AND(ISNUMBER(F13),ISNUMBER(G13)),(F13-G13)*100,"n. m.: ein Anteil nicht aussagekräftig")</x:f>
        <x:v>-2.4110017477168912</x:v>
      </x:c>
      <x:c r="I13" s="18" t="str">
        <x:f>IF(AND(D13&lt;&gt;0,AND(ABS(D13)&gt;=$B$18,IF(ISNUMBER(E13),ABS(E13)&gt;=$B$19,TRUE))),"wesentlich","")</x:f>
        <x:v>wesentlich</x:v>
      </x:c>
    </x:row>
    <x:row r="14" spans="1:9">
      <x:c r="A14" s="0" t="s">
        <x:v>123</x:v>
      </x:c>
      <x:c r="B14" s="12">
        <x:f>SUM('GuV monatlich'!AA93:AL93)</x:f>
        <x:v>-159157.98</x:v>
      </x:c>
      <x:c r="C14" s="12">
        <x:f>SUM('GuV monatlich'!O93:Z93)</x:f>
        <x:v>-109115.22</x:v>
      </x:c>
      <x:c r="D14" s="12">
        <x:f>B14-C14</x:f>
        <x:v>-50042.76000000001</x:v>
      </x:c>
      <x:c r="E14" s="24">
        <x:f>IF((-C14)=0,"n. m.: Basis null",IF((-B14)*(-C14)&lt;0,"n. m.: Vorzeichenwechsel",((-B14)-(-C14))/ABS((-C14))))</x:f>
        <x:v>0.45862309584309147</x:v>
      </x:c>
      <x:c r="F14" s="24">
        <x:f>IF(B5&gt;0,B14/B5,"n. m.: keine Bezugsgröße")</x:f>
        <x:v>-0.0049518419249324494</x:v>
      </x:c>
      <x:c r="G14" s="24">
        <x:f>IF(C5&gt;0,C14/C5,"n. m.: keine Bezugsgröße")</x:f>
        <x:v>-0.0034437587203095784</x:v>
      </x:c>
      <x:c r="H14" s="35">
        <x:f>IF(AND(ISNUMBER(F14),ISNUMBER(G14)),(F14-G14)*100,"n. m.: ein Anteil nicht aussagekräftig")</x:f>
        <x:v>-0.1508083204622871</x:v>
      </x:c>
      <x:c r="I14" s="12" t="str">
        <x:f>IF(AND(D14&lt;&gt;0,AND(ABS(D14)&gt;=$B$18,IF(ISNUMBER(E14),ABS(E14)&gt;=$B$19,TRUE))),"wesentlich","")</x:f>
        <x:v>wesentlich</x:v>
      </x:c>
    </x:row>
    <x:row r="15" spans="1:9">
      <x:c r="A15" s="0" t="s">
        <x:v>129</x:v>
      </x:c>
      <x:c r="B15" s="12">
        <x:f>SUM('GuV monatlich'!AA100:AL100)</x:f>
        <x:v>-490816.22000000015</x:v>
      </x:c>
      <x:c r="C15" s="12">
        <x:f>SUM('GuV monatlich'!O100:Z100)</x:f>
        <x:v>-732465.1699999999</x:v>
      </x:c>
      <x:c r="D15" s="12">
        <x:f>B15-C15</x:f>
        <x:v>241648.94999999978</x:v>
      </x:c>
      <x:c r="E15" s="24">
        <x:f>IF((-C15)=0,"n. m.: Basis null",IF((-B15)*(-C15)&lt;0,"n. m.: Vorzeichenwechsel",((-B15)-(-C15))/ABS((-C15))))</x:f>
        <x:v>-0.32991186461466804</x:v>
      </x:c>
      <x:c r="F15" s="24">
        <x:f>IF(B5&gt;0,B15/B5,"n. m.: keine Bezugsgröße")</x:f>
        <x:v>-0.015270640753500824</x:v>
      </x:c>
      <x:c r="G15" s="24">
        <x:f>IF(C5&gt;0,C15/C5,"n. m.: keine Bezugsgröße")</x:f>
        <x:v>-0.023117153743634825</x:v>
      </x:c>
      <x:c r="H15" s="35">
        <x:f>IF(AND(ISNUMBER(F15),ISNUMBER(G15)),(F15-G15)*100,"n. m.: ein Anteil nicht aussagekräftig")</x:f>
        <x:v>0.7846512990134</x:v>
      </x:c>
      <x:c r="I15" s="12" t="str">
        <x:f>IF(AND(D15&lt;&gt;0,AND(ABS(D15)&gt;=$B$18,IF(ISNUMBER(E15),ABS(E15)&gt;=$B$19,TRUE))),"wesentlich","")</x:f>
        <x:v>wesentlich</x:v>
      </x:c>
    </x:row>
    <x:row r="16" spans="1:9">
      <x:c r="A16" s="5" t="s">
        <x:v>135</x:v>
      </x:c>
      <x:c r="B16" s="18">
        <x:f>SUM('GuV monatlich'!AA101:AL101)</x:f>
        <x:v>1114696.0499999989</x:v>
      </x:c>
      <x:c r="C16" s="18">
        <x:f>SUM('GuV monatlich'!O101:Z101)</x:f>
        <x:v>1661964.1600000025</x:v>
      </x:c>
      <x:c r="D16" s="18">
        <x:f>B16-C16</x:f>
        <x:v>-547268.1100000036</x:v>
      </x:c>
      <x:c r="E16" s="36">
        <x:f>IF(C16=0,"n. m.: Basis null",IF(B16*C16&lt;0,"n. m.: Vorzeichenwechsel",(B16-C16)/ABS(C16)))</x:f>
        <x:v>-0.32928995893630025</x:v>
      </x:c>
      <x:c r="F16" s="36">
        <x:f>IF(B5&gt;0,B16/B5,"n. m.: keine Bezugsgröße")</x:f>
        <x:v>0.03468125590653131</x:v>
      </x:c>
      <x:c r="G16" s="36">
        <x:f>IF(C5&gt;0,C16/C5,"n. m.: keine Bezugsgröße")</x:f>
        <x:v>0.052452843598189074</x:v>
      </x:c>
      <x:c r="H16" s="37">
        <x:f>IF(AND(ISNUMBER(F16),ISNUMBER(G16)),(F16-G16)*100,"n. m.: ein Anteil nicht aussagekräftig")</x:f>
        <x:v>-1.7771587691657764</x:v>
      </x:c>
      <x:c r="I16" s="18" t="str">
        <x:f>IF(AND(D16&lt;&gt;0,AND(ABS(D16)&gt;=$B$18,IF(ISNUMBER(E16),ABS(E16)&gt;=$B$19,TRUE))),"wesentlich","")</x:f>
        <x:v>wesentlich</x:v>
      </x:c>
    </x:row>
    <x:row r="18" spans="1:9">
      <x:c r="A18" s="0" t="s">
        <x:v>820</x:v>
      </x:c>
      <x:c r="B18" s="12">
        <x:v>23685</x:v>
      </x:c>
      <x:c r="C18" s="12"/>
      <x:c r="D18" s="12"/>
      <x:c r="E18" s="12"/>
      <x:c r="F18" s="12"/>
      <x:c r="G18" s="12"/>
      <x:c r="H18" s="12"/>
      <x:c r="I18" s="12"/>
    </x:row>
    <x:row r="19" spans="1:9">
      <x:c r="A19" s="0" t="s">
        <x:v>821</x:v>
      </x:c>
      <x:c r="B19" s="24">
        <x:v>0.1</x:v>
      </x:c>
      <x:c r="C19" s="24"/>
      <x:c r="D19" s="24"/>
      <x:c r="E19" s="24"/>
      <x:c r="F19" s="24"/>
      <x:c r="G19" s="24"/>
      <x:c r="H19" s="24"/>
      <x:c r="I19" s="24"/>
    </x:row>
    <x:row r="21" spans="1:9">
      <x:c r="A21" s="5" t="s">
        <x:v>822</x:v>
      </x:c>
    </x:row>
    <x:row r="22" spans="1:9">
      <x:c r="A22" s="5" t="s">
        <x:v>823</x:v>
      </x:c>
      <x:c r="B22" s="18">
        <x:f>C11</x:f>
        <x:v>2887866.3300000024</x:v>
      </x:c>
      <x:c r="C22" s="18"/>
      <x:c r="D22" s="18"/>
      <x:c r="E22" s="18"/>
      <x:c r="F22" s="18"/>
      <x:c r="G22" s="18"/>
      <x:c r="H22" s="18"/>
      <x:c r="I22" s="18"/>
    </x:row>
    <x:row r="23" spans="1:9">
      <x:c r="A23" s="11" t="s">
        <x:v>824</x:v>
      </x:c>
      <x:c r="B23" s="12">
        <x:f>D5</x:f>
        <x:v>456247.22000000253</x:v>
      </x:c>
      <x:c r="C23" s="12"/>
      <x:c r="D23" s="12"/>
      <x:c r="E23" s="12"/>
      <x:c r="F23" s="12"/>
      <x:c r="G23" s="12"/>
      <x:c r="H23" s="12"/>
      <x:c r="I23" s="12"/>
    </x:row>
    <x:row r="24" spans="1:9">
      <x:c r="A24" s="11" t="s">
        <x:v>825</x:v>
      </x:c>
      <x:c r="B24" s="12">
        <x:f>D6</x:f>
        <x:v>-161080</x:v>
      </x:c>
      <x:c r="C24" s="12"/>
      <x:c r="D24" s="12"/>
      <x:c r="E24" s="12"/>
      <x:c r="F24" s="12"/>
      <x:c r="G24" s="12"/>
      <x:c r="H24" s="12"/>
      <x:c r="I24" s="12"/>
    </x:row>
    <x:row r="25" spans="1:9">
      <x:c r="A25" s="11" t="s">
        <x:v>826</x:v>
      </x:c>
      <x:c r="B25" s="12">
        <x:f>D7</x:f>
        <x:v>-802929.3600000031</x:v>
      </x:c>
      <x:c r="C25" s="12"/>
      <x:c r="D25" s="12"/>
      <x:c r="E25" s="12"/>
      <x:c r="F25" s="12"/>
      <x:c r="G25" s="12"/>
      <x:c r="H25" s="12"/>
      <x:c r="I25" s="12"/>
    </x:row>
    <x:row r="26" spans="1:9">
      <x:c r="A26" s="11" t="s">
        <x:v>827</x:v>
      </x:c>
      <x:c r="B26" s="12">
        <x:f>D9</x:f>
        <x:v>-322798.36000000034</x:v>
      </x:c>
      <x:c r="C26" s="12"/>
      <x:c r="D26" s="12"/>
      <x:c r="E26" s="12"/>
      <x:c r="F26" s="12"/>
      <x:c r="G26" s="12"/>
      <x:c r="H26" s="12"/>
      <x:c r="I26" s="12"/>
    </x:row>
    <x:row r="27" spans="1:9">
      <x:c r="A27" s="11" t="s">
        <x:v>828</x:v>
      </x:c>
      <x:c r="B27" s="12">
        <x:f>D10</x:f>
        <x:v>311209.48999999976</x:v>
      </x:c>
      <x:c r="C27" s="12"/>
      <x:c r="D27" s="12"/>
      <x:c r="E27" s="12"/>
      <x:c r="F27" s="12"/>
      <x:c r="G27" s="12"/>
      <x:c r="H27" s="12"/>
      <x:c r="I27" s="12"/>
    </x:row>
    <x:row r="28" spans="1:9">
      <x:c r="A28" s="5" t="s">
        <x:v>829</x:v>
      </x:c>
      <x:c r="B28" s="18">
        <x:f>B11</x:f>
        <x:v>2368515.319999999</x:v>
      </x:c>
      <x:c r="C28" s="18"/>
      <x:c r="D28" s="18"/>
      <x:c r="E28" s="18"/>
      <x:c r="F28" s="18"/>
      <x:c r="G28" s="18"/>
      <x:c r="H28" s="18"/>
      <x:c r="I28" s="18"/>
    </x:row>
    <x:row r="30" spans="1:9">
      <x:c r="A30" s="5" t="s">
        <x:v>830</x:v>
      </x:c>
      <x:c r="B30" s="18">
        <x:f>ROUND(B22+B23+B24+B25+B26+B27-B28,2)</x:f>
        <x:v>0</x:v>
      </x:c>
      <x:c r="C30" s="18"/>
      <x:c r="D30" s="18"/>
      <x:c r="E30" s="18"/>
      <x:c r="F30" s="18"/>
      <x:c r="G30" s="18"/>
      <x:c r="H30" s="18"/>
      <x:c r="I30" s="18"/>
    </x:row>
    <x:row r="31" spans="1:9">
      <x:c r="A31" s="5" t="s">
        <x:v>831</x:v>
      </x:c>
      <x:c r="B31" s="18">
        <x:f>ROUND(B11-2368515.32,2)</x:f>
        <x:v>0</x:v>
      </x:c>
      <x:c r="C31" s="18"/>
      <x:c r="D31" s="18"/>
      <x:c r="E31" s="18"/>
      <x:c r="F31" s="18"/>
      <x:c r="G31" s="18"/>
      <x:c r="H31" s="18"/>
      <x:c r="I31" s="18"/>
    </x:row>
    <x:row r="32" spans="1:9">
      <x:c r="A32" s="5" t="s">
        <x:v>832</x:v>
      </x:c>
      <x:c r="B32" s="18"/>
      <x:c r="C32" s="18">
        <x:f>ROUND(C11-2887866.33,2)</x:f>
        <x:v>0</x:v>
      </x:c>
      <x:c r="D32" s="18"/>
      <x:c r="E32" s="18"/>
      <x:c r="F32" s="18"/>
      <x:c r="G32" s="18"/>
      <x:c r="H32" s="18"/>
      <x:c r="I32" s="18"/>
    </x:row>
    <x:row r="34" spans="1:9" ht="30" customHeight="1">
      <x:c r="A34" s="19" t="s">
        <x:v>833</x:v>
      </x:c>
      <x:c r="B34" s="19"/>
      <x:c r="C34" s="19"/>
      <x:c r="D34" s="19"/>
      <x:c r="E34" s="19"/>
      <x:c r="F34" s="19"/>
      <x:c r="G34" s="19"/>
      <x:c r="H34" s="19"/>
      <x:c r="I34" s="19"/>
    </x:row>
    <x:row r="35" spans="1:9" ht="30" customHeight="1">
      <x:c r="A35" s="19" t="s">
        <x:v>834</x:v>
      </x:c>
      <x:c r="B35" s="19"/>
      <x:c r="C35" s="19"/>
      <x:c r="D35" s="19"/>
      <x:c r="E35" s="19"/>
      <x:c r="F35" s="19"/>
      <x:c r="G35" s="19"/>
      <x:c r="H35" s="19"/>
      <x:c r="I35" s="19"/>
    </x:row>
    <x:row r="36" spans="1:9" ht="15" customHeight="1">
      <x:c r="A36" s="19" t="s">
        <x:v>835</x:v>
      </x:c>
      <x:c r="B36" s="19"/>
      <x:c r="C36" s="19"/>
      <x:c r="D36" s="19"/>
      <x:c r="E36" s="19"/>
      <x:c r="F36" s="19"/>
      <x:c r="G36" s="19"/>
      <x:c r="H36" s="19"/>
      <x:c r="I36" s="19"/>
    </x:row>
  </x:sheetData>
  <x:mergeCells count="4">
    <x:mergeCell ref="A2:I2"/>
    <x:mergeCell ref="A34:I34"/>
    <x:mergeCell ref="A35:I35"/>
    <x:mergeCell ref="A36:I36"/>
  </x:mergeCells>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1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AL101"/>
  <x:sheetViews>
    <x:sheetView showGridLines="0" workbookViewId="0">
      <x:pane xSplit="2" ySplit="4" topLeftCell="C5" activePane="bottomRight" state="frozenSplit"/>
    </x:sheetView>
  </x:sheetViews>
  <x:sheetFormatPr defaultRowHeight="15" outlineLevelCol="2"/>
  <x:cols>
    <x:col min="1" max="1" width="67.139196" style="0" customWidth="1"/>
    <x:col min="2" max="2" width="6.282054" style="0" customWidth="1"/>
    <x:col min="3" max="38" width="14.710625" style="0" customWidth="1"/>
  </x:cols>
  <x:sheetData>
    <x:row r="1" spans="1:38">
      <x:c r="A1" s="6" t="s">
        <x:v>0</x:v>
      </x:c>
    </x:row>
    <x:row r="2" spans="1:38">
      <x:c r="A2" s="7" t="s">
        <x:v>1</x:v>
      </x:c>
    </x:row>
    <x:row r="4" spans="1:38" s="5" customFormat="1">
      <x:c r="A4" s="8" t="s">
        <x:v>2</x:v>
      </x:c>
      <x:c r="B4" s="8" t="s">
        <x:v>3</x:v>
      </x:c>
      <x:c r="C4" s="9" t="s">
        <x:v>4</x:v>
      </x:c>
      <x:c r="D4" s="9" t="s">
        <x:v>5</x:v>
      </x:c>
      <x:c r="E4" s="9" t="s">
        <x:v>6</x:v>
      </x:c>
      <x:c r="F4" s="9" t="s">
        <x:v>7</x:v>
      </x:c>
      <x:c r="G4" s="9" t="s">
        <x:v>8</x:v>
      </x:c>
      <x:c r="H4" s="9" t="s">
        <x:v>9</x:v>
      </x:c>
      <x:c r="I4" s="9" t="s">
        <x:v>10</x:v>
      </x:c>
      <x:c r="J4" s="9" t="s">
        <x:v>11</x:v>
      </x:c>
      <x:c r="K4" s="9" t="s">
        <x:v>12</x:v>
      </x:c>
      <x:c r="L4" s="9" t="s">
        <x:v>13</x:v>
      </x:c>
      <x:c r="M4" s="9" t="s">
        <x:v>14</x:v>
      </x:c>
      <x:c r="N4" s="9" t="s">
        <x:v>15</x:v>
      </x:c>
      <x:c r="O4" s="9" t="s">
        <x:v>16</x:v>
      </x:c>
      <x:c r="P4" s="9" t="s">
        <x:v>17</x:v>
      </x:c>
      <x:c r="Q4" s="9" t="s">
        <x:v>18</x:v>
      </x:c>
      <x:c r="R4" s="9" t="s">
        <x:v>19</x:v>
      </x:c>
      <x:c r="S4" s="9" t="s">
        <x:v>20</x:v>
      </x:c>
      <x:c r="T4" s="9" t="s">
        <x:v>21</x:v>
      </x:c>
      <x:c r="U4" s="9" t="s">
        <x:v>22</x:v>
      </x:c>
      <x:c r="V4" s="9" t="s">
        <x:v>23</x:v>
      </x:c>
      <x:c r="W4" s="9" t="s">
        <x:v>24</x:v>
      </x:c>
      <x:c r="X4" s="9" t="s">
        <x:v>25</x:v>
      </x:c>
      <x:c r="Y4" s="9" t="s">
        <x:v>26</x:v>
      </x:c>
      <x:c r="Z4" s="9" t="s">
        <x:v>27</x:v>
      </x:c>
      <x:c r="AA4" s="9" t="s">
        <x:v>28</x:v>
      </x:c>
      <x:c r="AB4" s="9" t="s">
        <x:v>29</x:v>
      </x:c>
      <x:c r="AC4" s="9" t="s">
        <x:v>30</x:v>
      </x:c>
      <x:c r="AD4" s="9" t="s">
        <x:v>31</x:v>
      </x:c>
      <x:c r="AE4" s="9" t="s">
        <x:v>32</x:v>
      </x:c>
      <x:c r="AF4" s="9" t="s">
        <x:v>33</x:v>
      </x:c>
      <x:c r="AG4" s="9" t="s">
        <x:v>34</x:v>
      </x:c>
      <x:c r="AH4" s="9" t="s">
        <x:v>35</x:v>
      </x:c>
      <x:c r="AI4" s="9" t="s">
        <x:v>36</x:v>
      </x:c>
      <x:c r="AJ4" s="9" t="s">
        <x:v>37</x:v>
      </x:c>
      <x:c r="AK4" s="9" t="s">
        <x:v>38</x:v>
      </x:c>
      <x:c r="AL4" s="9" t="s">
        <x:v>39</x:v>
      </x:c>
    </x:row>
    <x:row r="5" spans="1:38" hidden="1" outlineLevel="2">
      <x:c r="A5" s="10" t="s">
        <x:v>40</x:v>
      </x:c>
      <x:c r="B5" s="10"/>
      <x:c r="C5" s="10"/>
      <x:c r="D5" s="10"/>
      <x:c r="E5" s="10"/>
      <x:c r="F5" s="10"/>
      <x:c r="G5" s="10"/>
      <x:c r="H5" s="10"/>
      <x:c r="I5" s="10"/>
      <x:c r="J5" s="10"/>
      <x:c r="K5" s="10"/>
      <x:c r="L5" s="10"/>
      <x:c r="M5" s="10"/>
      <x:c r="N5" s="10"/>
      <x:c r="O5" s="10"/>
      <x:c r="P5" s="10"/>
      <x:c r="Q5" s="10"/>
      <x:c r="R5" s="10"/>
      <x:c r="S5" s="10"/>
      <x:c r="T5" s="10"/>
      <x:c r="U5" s="10"/>
      <x:c r="V5" s="10"/>
      <x:c r="W5" s="10"/>
      <x:c r="X5" s="10"/>
      <x:c r="Y5" s="10"/>
      <x:c r="Z5" s="10"/>
      <x:c r="AA5" s="10"/>
      <x:c r="AB5" s="10"/>
      <x:c r="AC5" s="10"/>
      <x:c r="AD5" s="10"/>
      <x:c r="AE5" s="10"/>
      <x:c r="AF5" s="10"/>
      <x:c r="AG5" s="10"/>
      <x:c r="AH5" s="10"/>
      <x:c r="AI5" s="10"/>
      <x:c r="AJ5" s="10"/>
      <x:c r="AK5" s="10"/>
      <x:c r="AL5" s="10"/>
    </x:row>
    <x:row r="6" spans="1:38" hidden="1" outlineLevel="2">
      <x:c r="A6" s="11" t="s">
        <x:v>41</x:v>
      </x:c>
      <x:c r="B6" s="0">
        <x:v>4120</x:v>
      </x:c>
      <x:c r="C6" s="12">
        <x:f>VLOOKUP($B6,'Saldenliste monatlich'!$A$5:$AN$122,MATCH(C$4,'Saldenliste monatlich'!$A$4:$AN$4,0),FALSE)</x:f>
        <x:v>127703.99</x:v>
      </x:c>
      <x:c r="D6" s="12">
        <x:f>VLOOKUP($B6,'Saldenliste monatlich'!$A$5:$AN$122,MATCH(D$4,'Saldenliste monatlich'!$A$4:$AN$4,0),FALSE)</x:f>
        <x:v>0</x:v>
      </x:c>
      <x:c r="E6" s="12">
        <x:f>VLOOKUP($B6,'Saldenliste monatlich'!$A$5:$AN$122,MATCH(E$4,'Saldenliste monatlich'!$A$4:$AN$4,0),FALSE)</x:f>
        <x:v>145788.08</x:v>
      </x:c>
      <x:c r="F6" s="12">
        <x:f>VLOOKUP($B6,'Saldenliste monatlich'!$A$5:$AN$122,MATCH(F$4,'Saldenliste monatlich'!$A$4:$AN$4,0),FALSE)</x:f>
        <x:v>0</x:v>
      </x:c>
      <x:c r="G6" s="12">
        <x:f>VLOOKUP($B6,'Saldenliste monatlich'!$A$5:$AN$122,MATCH(G$4,'Saldenliste monatlich'!$A$4:$AN$4,0),FALSE)</x:f>
        <x:v>0</x:v>
      </x:c>
      <x:c r="H6" s="12">
        <x:f>VLOOKUP($B6,'Saldenliste monatlich'!$A$5:$AN$122,MATCH(H$4,'Saldenliste monatlich'!$A$4:$AN$4,0),FALSE)</x:f>
        <x:v>111819.58</x:v>
      </x:c>
      <x:c r="I6" s="12">
        <x:f>VLOOKUP($B6,'Saldenliste monatlich'!$A$5:$AN$122,MATCH(I$4,'Saldenliste monatlich'!$A$4:$AN$4,0),FALSE)</x:f>
        <x:v>154774.94</x:v>
      </x:c>
      <x:c r="J6" s="12">
        <x:f>VLOOKUP($B6,'Saldenliste monatlich'!$A$5:$AN$122,MATCH(J$4,'Saldenliste monatlich'!$A$4:$AN$4,0),FALSE)</x:f>
        <x:v>109884.11</x:v>
      </x:c>
      <x:c r="K6" s="12">
        <x:f>VLOOKUP($B6,'Saldenliste monatlich'!$A$5:$AN$122,MATCH(K$4,'Saldenliste monatlich'!$A$4:$AN$4,0),FALSE)</x:f>
        <x:v>90094.06</x:v>
      </x:c>
      <x:c r="L6" s="12">
        <x:f>VLOOKUP($B6,'Saldenliste monatlich'!$A$5:$AN$122,MATCH(L$4,'Saldenliste monatlich'!$A$4:$AN$4,0),FALSE)</x:f>
        <x:v>97966</x:v>
      </x:c>
      <x:c r="M6" s="12">
        <x:f>VLOOKUP($B6,'Saldenliste monatlich'!$A$5:$AN$122,MATCH(M$4,'Saldenliste monatlich'!$A$4:$AN$4,0),FALSE)</x:f>
        <x:v>166545.7</x:v>
      </x:c>
      <x:c r="N6" s="12">
        <x:f>VLOOKUP($B6,'Saldenliste monatlich'!$A$5:$AN$122,MATCH(N$4,'Saldenliste monatlich'!$A$4:$AN$4,0),FALSE)</x:f>
        <x:v>0</x:v>
      </x:c>
      <x:c r="O6" s="12">
        <x:f>VLOOKUP($B6,'Saldenliste monatlich'!$A$5:$AN$122,MATCH(O$4,'Saldenliste monatlich'!$A$4:$AN$4,0),FALSE)</x:f>
        <x:v>91930.06</x:v>
      </x:c>
      <x:c r="P6" s="12">
        <x:f>VLOOKUP($B6,'Saldenliste monatlich'!$A$5:$AN$122,MATCH(P$4,'Saldenliste monatlich'!$A$4:$AN$4,0),FALSE)</x:f>
        <x:v>131446.45</x:v>
      </x:c>
      <x:c r="Q6" s="12">
        <x:f>VLOOKUP($B6,'Saldenliste monatlich'!$A$5:$AN$122,MATCH(Q$4,'Saldenliste monatlich'!$A$4:$AN$4,0),FALSE)</x:f>
        <x:v>0</x:v>
      </x:c>
      <x:c r="R6" s="12">
        <x:f>VLOOKUP($B6,'Saldenliste monatlich'!$A$5:$AN$122,MATCH(R$4,'Saldenliste monatlich'!$A$4:$AN$4,0),FALSE)</x:f>
        <x:v>0</x:v>
      </x:c>
      <x:c r="S6" s="12">
        <x:f>VLOOKUP($B6,'Saldenliste monatlich'!$A$5:$AN$122,MATCH(S$4,'Saldenliste monatlich'!$A$4:$AN$4,0),FALSE)</x:f>
        <x:v>82044.49</x:v>
      </x:c>
      <x:c r="T6" s="12">
        <x:f>VLOOKUP($B6,'Saldenliste monatlich'!$A$5:$AN$122,MATCH(T$4,'Saldenliste monatlich'!$A$4:$AN$4,0),FALSE)</x:f>
        <x:v>166693.09</x:v>
      </x:c>
      <x:c r="U6" s="12">
        <x:f>VLOOKUP($B6,'Saldenliste monatlich'!$A$5:$AN$122,MATCH(U$4,'Saldenliste monatlich'!$A$4:$AN$4,0),FALSE)</x:f>
        <x:v>127223.03</x:v>
      </x:c>
      <x:c r="V6" s="12">
        <x:f>VLOOKUP($B6,'Saldenliste monatlich'!$A$5:$AN$122,MATCH(V$4,'Saldenliste monatlich'!$A$4:$AN$4,0),FALSE)</x:f>
        <x:v>119012.44</x:v>
      </x:c>
      <x:c r="W6" s="12">
        <x:f>VLOOKUP($B6,'Saldenliste monatlich'!$A$5:$AN$122,MATCH(W$4,'Saldenliste monatlich'!$A$4:$AN$4,0),FALSE)</x:f>
        <x:v>87721.97</x:v>
      </x:c>
      <x:c r="X6" s="12">
        <x:f>VLOOKUP($B6,'Saldenliste monatlich'!$A$5:$AN$122,MATCH(X$4,'Saldenliste monatlich'!$A$4:$AN$4,0),FALSE)</x:f>
        <x:v>117587.8</x:v>
      </x:c>
      <x:c r="Y6" s="12">
        <x:f>VLOOKUP($B6,'Saldenliste monatlich'!$A$5:$AN$122,MATCH(Y$4,'Saldenliste monatlich'!$A$4:$AN$4,0),FALSE)</x:f>
        <x:v>152118.28</x:v>
      </x:c>
      <x:c r="Z6" s="12">
        <x:f>VLOOKUP($B6,'Saldenliste monatlich'!$A$5:$AN$122,MATCH(Z$4,'Saldenliste monatlich'!$A$4:$AN$4,0),FALSE)</x:f>
        <x:v>0</x:v>
      </x:c>
      <x:c r="AA6" s="12">
        <x:f>VLOOKUP($B6,'Saldenliste monatlich'!$A$5:$AN$122,MATCH(AA$4,'Saldenliste monatlich'!$A$4:$AN$4,0),FALSE)</x:f>
        <x:v>111407.76</x:v>
      </x:c>
      <x:c r="AB6" s="12">
        <x:f>VLOOKUP($B6,'Saldenliste monatlich'!$A$5:$AN$122,MATCH(AB$4,'Saldenliste monatlich'!$A$4:$AN$4,0),FALSE)</x:f>
        <x:v>0</x:v>
      </x:c>
      <x:c r="AC6" s="12">
        <x:f>VLOOKUP($B6,'Saldenliste monatlich'!$A$5:$AN$122,MATCH(AC$4,'Saldenliste monatlich'!$A$4:$AN$4,0),FALSE)</x:f>
        <x:v>126655.85</x:v>
      </x:c>
      <x:c r="AD6" s="12">
        <x:f>VLOOKUP($B6,'Saldenliste monatlich'!$A$5:$AN$122,MATCH(AD$4,'Saldenliste monatlich'!$A$4:$AN$4,0),FALSE)</x:f>
        <x:v>0</x:v>
      </x:c>
      <x:c r="AE6" s="12">
        <x:f>VLOOKUP($B6,'Saldenliste monatlich'!$A$5:$AN$122,MATCH(AE$4,'Saldenliste monatlich'!$A$4:$AN$4,0),FALSE)</x:f>
        <x:v>83208.38</x:v>
      </x:c>
      <x:c r="AF6" s="12">
        <x:f>VLOOKUP($B6,'Saldenliste monatlich'!$A$5:$AN$122,MATCH(AF$4,'Saldenliste monatlich'!$A$4:$AN$4,0),FALSE)</x:f>
        <x:v>79929.1</x:v>
      </x:c>
      <x:c r="AG6" s="12">
        <x:f>VLOOKUP($B6,'Saldenliste monatlich'!$A$5:$AN$122,MATCH(AG$4,'Saldenliste monatlich'!$A$4:$AN$4,0),FALSE)</x:f>
        <x:v>83420.84</x:v>
      </x:c>
      <x:c r="AH6" s="12">
        <x:f>VLOOKUP($B6,'Saldenliste monatlich'!$A$5:$AN$122,MATCH(AH$4,'Saldenliste monatlich'!$A$4:$AN$4,0),FALSE)</x:f>
        <x:v>155258.99</x:v>
      </x:c>
      <x:c r="AI6" s="12">
        <x:f>VLOOKUP($B6,'Saldenliste monatlich'!$A$5:$AN$122,MATCH(AI$4,'Saldenliste monatlich'!$A$4:$AN$4,0),FALSE)</x:f>
        <x:v>88392.71</x:v>
      </x:c>
      <x:c r="AJ6" s="12">
        <x:f>VLOOKUP($B6,'Saldenliste monatlich'!$A$5:$AN$122,MATCH(AJ$4,'Saldenliste monatlich'!$A$4:$AN$4,0),FALSE)</x:f>
        <x:v>161297.92</x:v>
      </x:c>
      <x:c r="AK6" s="12">
        <x:f>VLOOKUP($B6,'Saldenliste monatlich'!$A$5:$AN$122,MATCH(AK$4,'Saldenliste monatlich'!$A$4:$AN$4,0),FALSE)</x:f>
        <x:v>156359.69</x:v>
      </x:c>
      <x:c r="AL6" s="12">
        <x:f>VLOOKUP($B6,'Saldenliste monatlich'!$A$5:$AN$122,MATCH(AL$4,'Saldenliste monatlich'!$A$4:$AN$4,0),FALSE)</x:f>
        <x:v>0</x:v>
      </x:c>
    </x:row>
    <x:row r="7" spans="1:38" hidden="1" outlineLevel="2">
      <x:c r="A7" s="11" t="s">
        <x:v>42</x:v>
      </x:c>
      <x:c r="B7" s="0">
        <x:v>4125</x:v>
      </x:c>
      <x:c r="C7" s="12">
        <x:f>VLOOKUP($B7,'Saldenliste monatlich'!$A$5:$AN$122,MATCH(C$4,'Saldenliste monatlich'!$A$4:$AN$4,0),FALSE)</x:f>
        <x:v>198936.08</x:v>
      </x:c>
      <x:c r="D7" s="12">
        <x:f>VLOOKUP($B7,'Saldenliste monatlich'!$A$5:$AN$122,MATCH(D$4,'Saldenliste monatlich'!$A$4:$AN$4,0),FALSE)</x:f>
        <x:v>209994.91</x:v>
      </x:c>
      <x:c r="E7" s="12">
        <x:f>VLOOKUP($B7,'Saldenliste monatlich'!$A$5:$AN$122,MATCH(E$4,'Saldenliste monatlich'!$A$4:$AN$4,0),FALSE)</x:f>
        <x:v>314038.26</x:v>
      </x:c>
      <x:c r="F7" s="12">
        <x:f>VLOOKUP($B7,'Saldenliste monatlich'!$A$5:$AN$122,MATCH(F$4,'Saldenliste monatlich'!$A$4:$AN$4,0),FALSE)</x:f>
        <x:v>252490.6</x:v>
      </x:c>
      <x:c r="G7" s="12">
        <x:f>VLOOKUP($B7,'Saldenliste monatlich'!$A$5:$AN$122,MATCH(G$4,'Saldenliste monatlich'!$A$4:$AN$4,0),FALSE)</x:f>
        <x:v>291235.26</x:v>
      </x:c>
      <x:c r="H7" s="12">
        <x:f>VLOOKUP($B7,'Saldenliste monatlich'!$A$5:$AN$122,MATCH(H$4,'Saldenliste monatlich'!$A$4:$AN$4,0),FALSE)</x:f>
        <x:v>231094.2</x:v>
      </x:c>
      <x:c r="I7" s="12">
        <x:f>VLOOKUP($B7,'Saldenliste monatlich'!$A$5:$AN$122,MATCH(I$4,'Saldenliste monatlich'!$A$4:$AN$4,0),FALSE)</x:f>
        <x:v>259124.95</x:v>
      </x:c>
      <x:c r="J7" s="12">
        <x:f>VLOOKUP($B7,'Saldenliste monatlich'!$A$5:$AN$122,MATCH(J$4,'Saldenliste monatlich'!$A$4:$AN$4,0),FALSE)</x:f>
        <x:v>202800.61</x:v>
      </x:c>
      <x:c r="K7" s="12">
        <x:f>VLOOKUP($B7,'Saldenliste monatlich'!$A$5:$AN$122,MATCH(K$4,'Saldenliste monatlich'!$A$4:$AN$4,0),FALSE)</x:f>
        <x:v>319365.24</x:v>
      </x:c>
      <x:c r="L7" s="12">
        <x:f>VLOOKUP($B7,'Saldenliste monatlich'!$A$5:$AN$122,MATCH(L$4,'Saldenliste monatlich'!$A$4:$AN$4,0),FALSE)</x:f>
        <x:v>338004.96</x:v>
      </x:c>
      <x:c r="M7" s="12">
        <x:f>VLOOKUP($B7,'Saldenliste monatlich'!$A$5:$AN$122,MATCH(M$4,'Saldenliste monatlich'!$A$4:$AN$4,0),FALSE)</x:f>
        <x:v>268791.9</x:v>
      </x:c>
      <x:c r="N7" s="12">
        <x:f>VLOOKUP($B7,'Saldenliste monatlich'!$A$5:$AN$122,MATCH(N$4,'Saldenliste monatlich'!$A$4:$AN$4,0),FALSE)</x:f>
        <x:v>327774.11</x:v>
      </x:c>
      <x:c r="O7" s="12">
        <x:f>VLOOKUP($B7,'Saldenliste monatlich'!$A$5:$AN$122,MATCH(O$4,'Saldenliste monatlich'!$A$4:$AN$4,0),FALSE)</x:f>
        <x:v>251815.13</x:v>
      </x:c>
      <x:c r="P7" s="12">
        <x:f>VLOOKUP($B7,'Saldenliste monatlich'!$A$5:$AN$122,MATCH(P$4,'Saldenliste monatlich'!$A$4:$AN$4,0),FALSE)</x:f>
        <x:v>287528.94</x:v>
      </x:c>
      <x:c r="Q7" s="12">
        <x:f>VLOOKUP($B7,'Saldenliste monatlich'!$A$5:$AN$122,MATCH(Q$4,'Saldenliste monatlich'!$A$4:$AN$4,0),FALSE)</x:f>
        <x:v>296280.56</x:v>
      </x:c>
      <x:c r="R7" s="12">
        <x:f>VLOOKUP($B7,'Saldenliste monatlich'!$A$5:$AN$122,MATCH(R$4,'Saldenliste monatlich'!$A$4:$AN$4,0),FALSE)</x:f>
        <x:v>338840.23</x:v>
      </x:c>
      <x:c r="S7" s="12">
        <x:f>VLOOKUP($B7,'Saldenliste monatlich'!$A$5:$AN$122,MATCH(S$4,'Saldenliste monatlich'!$A$4:$AN$4,0),FALSE)</x:f>
        <x:v>292629.75</x:v>
      </x:c>
      <x:c r="T7" s="12">
        <x:f>VLOOKUP($B7,'Saldenliste monatlich'!$A$5:$AN$122,MATCH(T$4,'Saldenliste monatlich'!$A$4:$AN$4,0),FALSE)</x:f>
        <x:v>323046.95</x:v>
      </x:c>
      <x:c r="U7" s="12">
        <x:f>VLOOKUP($B7,'Saldenliste monatlich'!$A$5:$AN$122,MATCH(U$4,'Saldenliste monatlich'!$A$4:$AN$4,0),FALSE)</x:f>
        <x:v>268629.78</x:v>
      </x:c>
      <x:c r="V7" s="12">
        <x:f>VLOOKUP($B7,'Saldenliste monatlich'!$A$5:$AN$122,MATCH(V$4,'Saldenliste monatlich'!$A$4:$AN$4,0),FALSE)</x:f>
        <x:v>254265.21</x:v>
      </x:c>
      <x:c r="W7" s="12">
        <x:f>VLOOKUP($B7,'Saldenliste monatlich'!$A$5:$AN$122,MATCH(W$4,'Saldenliste monatlich'!$A$4:$AN$4,0),FALSE)</x:f>
        <x:v>334219.09</x:v>
      </x:c>
      <x:c r="X7" s="12">
        <x:f>VLOOKUP($B7,'Saldenliste monatlich'!$A$5:$AN$122,MATCH(X$4,'Saldenliste monatlich'!$A$4:$AN$4,0),FALSE)</x:f>
        <x:v>364664.02</x:v>
      </x:c>
      <x:c r="Y7" s="12">
        <x:f>VLOOKUP($B7,'Saldenliste monatlich'!$A$5:$AN$122,MATCH(Y$4,'Saldenliste monatlich'!$A$4:$AN$4,0),FALSE)</x:f>
        <x:v>344965.18</x:v>
      </x:c>
      <x:c r="Z7" s="12">
        <x:f>VLOOKUP($B7,'Saldenliste monatlich'!$A$5:$AN$122,MATCH(Z$4,'Saldenliste monatlich'!$A$4:$AN$4,0),FALSE)</x:f>
        <x:v>413792.13</x:v>
      </x:c>
      <x:c r="AA7" s="12">
        <x:f>VLOOKUP($B7,'Saldenliste monatlich'!$A$5:$AN$122,MATCH(AA$4,'Saldenliste monatlich'!$A$4:$AN$4,0),FALSE)</x:f>
        <x:v>252127.73</x:v>
      </x:c>
      <x:c r="AB7" s="12">
        <x:f>VLOOKUP($B7,'Saldenliste monatlich'!$A$5:$AN$122,MATCH(AB$4,'Saldenliste monatlich'!$A$4:$AN$4,0),FALSE)</x:f>
        <x:v>258488.73</x:v>
      </x:c>
      <x:c r="AC7" s="12">
        <x:f>VLOOKUP($B7,'Saldenliste monatlich'!$A$5:$AN$122,MATCH(AC$4,'Saldenliste monatlich'!$A$4:$AN$4,0),FALSE)</x:f>
        <x:v>323249.07</x:v>
      </x:c>
      <x:c r="AD7" s="12">
        <x:f>VLOOKUP($B7,'Saldenliste monatlich'!$A$5:$AN$122,MATCH(AD$4,'Saldenliste monatlich'!$A$4:$AN$4,0),FALSE)</x:f>
        <x:v>265164.64</x:v>
      </x:c>
      <x:c r="AE7" s="12">
        <x:f>VLOOKUP($B7,'Saldenliste monatlich'!$A$5:$AN$122,MATCH(AE$4,'Saldenliste monatlich'!$A$4:$AN$4,0),FALSE)</x:f>
        <x:v>339053.43</x:v>
      </x:c>
      <x:c r="AF7" s="12">
        <x:f>VLOOKUP($B7,'Saldenliste monatlich'!$A$5:$AN$122,MATCH(AF$4,'Saldenliste monatlich'!$A$4:$AN$4,0),FALSE)</x:f>
        <x:v>253988.38</x:v>
      </x:c>
      <x:c r="AG7" s="12">
        <x:f>VLOOKUP($B7,'Saldenliste monatlich'!$A$5:$AN$122,MATCH(AG$4,'Saldenliste monatlich'!$A$4:$AN$4,0),FALSE)</x:f>
        <x:v>309979.65</x:v>
      </x:c>
      <x:c r="AH7" s="12">
        <x:f>VLOOKUP($B7,'Saldenliste monatlich'!$A$5:$AN$122,MATCH(AH$4,'Saldenliste monatlich'!$A$4:$AN$4,0),FALSE)</x:f>
        <x:v>221082.22</x:v>
      </x:c>
      <x:c r="AI7" s="12">
        <x:f>VLOOKUP($B7,'Saldenliste monatlich'!$A$5:$AN$122,MATCH(AI$4,'Saldenliste monatlich'!$A$4:$AN$4,0),FALSE)</x:f>
        <x:v>360352.76</x:v>
      </x:c>
      <x:c r="AJ7" s="12">
        <x:f>VLOOKUP($B7,'Saldenliste monatlich'!$A$5:$AN$122,MATCH(AJ$4,'Saldenliste monatlich'!$A$4:$AN$4,0),FALSE)</x:f>
        <x:v>291217.92</x:v>
      </x:c>
      <x:c r="AK7" s="12">
        <x:f>VLOOKUP($B7,'Saldenliste monatlich'!$A$5:$AN$122,MATCH(AK$4,'Saldenliste monatlich'!$A$4:$AN$4,0),FALSE)</x:f>
        <x:v>353086.37</x:v>
      </x:c>
      <x:c r="AL7" s="12">
        <x:f>VLOOKUP($B7,'Saldenliste monatlich'!$A$5:$AN$122,MATCH(AL$4,'Saldenliste monatlich'!$A$4:$AN$4,0),FALSE)</x:f>
        <x:v>343319.97</x:v>
      </x:c>
    </x:row>
    <x:row r="8" spans="1:38" hidden="1" outlineLevel="2">
      <x:c r="A8" s="11" t="s">
        <x:v>43</x:v>
      </x:c>
      <x:c r="B8" s="0">
        <x:v>4300</x:v>
      </x:c>
      <x:c r="C8" s="12">
        <x:f>VLOOKUP($B8,'Saldenliste monatlich'!$A$5:$AN$122,MATCH(C$4,'Saldenliste monatlich'!$A$4:$AN$4,0),FALSE)</x:f>
        <x:v>66918.41</x:v>
      </x:c>
      <x:c r="D8" s="12">
        <x:f>VLOOKUP($B8,'Saldenliste monatlich'!$A$5:$AN$122,MATCH(D$4,'Saldenliste monatlich'!$A$4:$AN$4,0),FALSE)</x:f>
        <x:v>82424.62</x:v>
      </x:c>
      <x:c r="E8" s="12">
        <x:f>VLOOKUP($B8,'Saldenliste monatlich'!$A$5:$AN$122,MATCH(E$4,'Saldenliste monatlich'!$A$4:$AN$4,0),FALSE)</x:f>
        <x:v>71569.82</x:v>
      </x:c>
      <x:c r="F8" s="12">
        <x:f>VLOOKUP($B8,'Saldenliste monatlich'!$A$5:$AN$122,MATCH(F$4,'Saldenliste monatlich'!$A$4:$AN$4,0),FALSE)</x:f>
        <x:v>74354.43</x:v>
      </x:c>
      <x:c r="G8" s="12">
        <x:f>VLOOKUP($B8,'Saldenliste monatlich'!$A$5:$AN$122,MATCH(G$4,'Saldenliste monatlich'!$A$4:$AN$4,0),FALSE)</x:f>
        <x:v>80234.3</x:v>
      </x:c>
      <x:c r="H8" s="12">
        <x:f>VLOOKUP($B8,'Saldenliste monatlich'!$A$5:$AN$122,MATCH(H$4,'Saldenliste monatlich'!$A$4:$AN$4,0),FALSE)</x:f>
        <x:v>81332.92</x:v>
      </x:c>
      <x:c r="I8" s="12">
        <x:f>VLOOKUP($B8,'Saldenliste monatlich'!$A$5:$AN$122,MATCH(I$4,'Saldenliste monatlich'!$A$4:$AN$4,0),FALSE)</x:f>
        <x:v>76834.39</x:v>
      </x:c>
      <x:c r="J8" s="12">
        <x:f>VLOOKUP($B8,'Saldenliste monatlich'!$A$5:$AN$122,MATCH(J$4,'Saldenliste monatlich'!$A$4:$AN$4,0),FALSE)</x:f>
        <x:v>69118.27</x:v>
      </x:c>
      <x:c r="K8" s="12">
        <x:f>VLOOKUP($B8,'Saldenliste monatlich'!$A$5:$AN$122,MATCH(K$4,'Saldenliste monatlich'!$A$4:$AN$4,0),FALSE)</x:f>
        <x:v>77966.72</x:v>
      </x:c>
      <x:c r="L8" s="12">
        <x:f>VLOOKUP($B8,'Saldenliste monatlich'!$A$5:$AN$122,MATCH(L$4,'Saldenliste monatlich'!$A$4:$AN$4,0),FALSE)</x:f>
        <x:v>74862.35</x:v>
      </x:c>
      <x:c r="M8" s="12">
        <x:f>VLOOKUP($B8,'Saldenliste monatlich'!$A$5:$AN$122,MATCH(M$4,'Saldenliste monatlich'!$A$4:$AN$4,0),FALSE)</x:f>
        <x:v>77157.66</x:v>
      </x:c>
      <x:c r="N8" s="12">
        <x:f>VLOOKUP($B8,'Saldenliste monatlich'!$A$5:$AN$122,MATCH(N$4,'Saldenliste monatlich'!$A$4:$AN$4,0),FALSE)</x:f>
        <x:v>77991.87</x:v>
      </x:c>
      <x:c r="O8" s="12">
        <x:f>VLOOKUP($B8,'Saldenliste monatlich'!$A$5:$AN$122,MATCH(O$4,'Saldenliste monatlich'!$A$4:$AN$4,0),FALSE)</x:f>
        <x:v>83917.04</x:v>
      </x:c>
      <x:c r="P8" s="12">
        <x:f>VLOOKUP($B8,'Saldenliste monatlich'!$A$5:$AN$122,MATCH(P$4,'Saldenliste monatlich'!$A$4:$AN$4,0),FALSE)</x:f>
        <x:v>85154.59</x:v>
      </x:c>
      <x:c r="Q8" s="12">
        <x:f>VLOOKUP($B8,'Saldenliste monatlich'!$A$5:$AN$122,MATCH(Q$4,'Saldenliste monatlich'!$A$4:$AN$4,0),FALSE)</x:f>
        <x:v>78307.17</x:v>
      </x:c>
      <x:c r="R8" s="12">
        <x:f>VLOOKUP($B8,'Saldenliste monatlich'!$A$5:$AN$122,MATCH(R$4,'Saldenliste monatlich'!$A$4:$AN$4,0),FALSE)</x:f>
        <x:v>82356.68</x:v>
      </x:c>
      <x:c r="S8" s="12">
        <x:f>VLOOKUP($B8,'Saldenliste monatlich'!$A$5:$AN$122,MATCH(S$4,'Saldenliste monatlich'!$A$4:$AN$4,0),FALSE)</x:f>
        <x:v>84059.65</x:v>
      </x:c>
      <x:c r="T8" s="12">
        <x:f>VLOOKUP($B8,'Saldenliste monatlich'!$A$5:$AN$122,MATCH(T$4,'Saldenliste monatlich'!$A$4:$AN$4,0),FALSE)</x:f>
        <x:v>76993.11</x:v>
      </x:c>
      <x:c r="U8" s="12">
        <x:f>VLOOKUP($B8,'Saldenliste monatlich'!$A$5:$AN$122,MATCH(U$4,'Saldenliste monatlich'!$A$4:$AN$4,0),FALSE)</x:f>
        <x:v>74995.94</x:v>
      </x:c>
      <x:c r="V8" s="12">
        <x:f>VLOOKUP($B8,'Saldenliste monatlich'!$A$5:$AN$122,MATCH(V$4,'Saldenliste monatlich'!$A$4:$AN$4,0),FALSE)</x:f>
        <x:v>70282.09</x:v>
      </x:c>
      <x:c r="W8" s="12">
        <x:f>VLOOKUP($B8,'Saldenliste monatlich'!$A$5:$AN$122,MATCH(W$4,'Saldenliste monatlich'!$A$4:$AN$4,0),FALSE)</x:f>
        <x:v>85639.46</x:v>
      </x:c>
      <x:c r="X8" s="12">
        <x:f>VLOOKUP($B8,'Saldenliste monatlich'!$A$5:$AN$122,MATCH(X$4,'Saldenliste monatlich'!$A$4:$AN$4,0),FALSE)</x:f>
        <x:v>82032.25</x:v>
      </x:c>
      <x:c r="Y8" s="12">
        <x:f>VLOOKUP($B8,'Saldenliste monatlich'!$A$5:$AN$122,MATCH(Y$4,'Saldenliste monatlich'!$A$4:$AN$4,0),FALSE)</x:f>
        <x:v>75800.49</x:v>
      </x:c>
      <x:c r="Z8" s="12">
        <x:f>VLOOKUP($B8,'Saldenliste monatlich'!$A$5:$AN$122,MATCH(Z$4,'Saldenliste monatlich'!$A$4:$AN$4,0),FALSE)</x:f>
        <x:v>80994.64</x:v>
      </x:c>
      <x:c r="AA8" s="12">
        <x:f>VLOOKUP($B8,'Saldenliste monatlich'!$A$5:$AN$122,MATCH(AA$4,'Saldenliste monatlich'!$A$4:$AN$4,0),FALSE)</x:f>
        <x:v>80800.93</x:v>
      </x:c>
      <x:c r="AB8" s="12">
        <x:f>VLOOKUP($B8,'Saldenliste monatlich'!$A$5:$AN$122,MATCH(AB$4,'Saldenliste monatlich'!$A$4:$AN$4,0),FALSE)</x:f>
        <x:v>88439.27</x:v>
      </x:c>
      <x:c r="AC8" s="12">
        <x:f>VLOOKUP($B8,'Saldenliste monatlich'!$A$5:$AN$122,MATCH(AC$4,'Saldenliste monatlich'!$A$4:$AN$4,0),FALSE)</x:f>
        <x:v>83587.66</x:v>
      </x:c>
      <x:c r="AD8" s="12">
        <x:f>VLOOKUP($B8,'Saldenliste monatlich'!$A$5:$AN$122,MATCH(AD$4,'Saldenliste monatlich'!$A$4:$AN$4,0),FALSE)</x:f>
        <x:v>73970.18</x:v>
      </x:c>
      <x:c r="AE8" s="12">
        <x:f>VLOOKUP($B8,'Saldenliste monatlich'!$A$5:$AN$122,MATCH(AE$4,'Saldenliste monatlich'!$A$4:$AN$4,0),FALSE)</x:f>
        <x:v>91434.45</x:v>
      </x:c>
      <x:c r="AF8" s="12">
        <x:f>VLOOKUP($B8,'Saldenliste monatlich'!$A$5:$AN$122,MATCH(AF$4,'Saldenliste monatlich'!$A$4:$AN$4,0),FALSE)</x:f>
        <x:v>80725.28</x:v>
      </x:c>
      <x:c r="AG8" s="12">
        <x:f>VLOOKUP($B8,'Saldenliste monatlich'!$A$5:$AN$122,MATCH(AG$4,'Saldenliste monatlich'!$A$4:$AN$4,0),FALSE)</x:f>
        <x:v>82807.31</x:v>
      </x:c>
      <x:c r="AH8" s="12">
        <x:f>VLOOKUP($B8,'Saldenliste monatlich'!$A$5:$AN$122,MATCH(AH$4,'Saldenliste monatlich'!$A$4:$AN$4,0),FALSE)</x:f>
        <x:v>85908.42</x:v>
      </x:c>
      <x:c r="AI8" s="12">
        <x:f>VLOOKUP($B8,'Saldenliste monatlich'!$A$5:$AN$122,MATCH(AI$4,'Saldenliste monatlich'!$A$4:$AN$4,0),FALSE)</x:f>
        <x:v>88167.18</x:v>
      </x:c>
      <x:c r="AJ8" s="12">
        <x:f>VLOOKUP($B8,'Saldenliste monatlich'!$A$5:$AN$122,MATCH(AJ$4,'Saldenliste monatlich'!$A$4:$AN$4,0),FALSE)</x:f>
        <x:v>85285.54</x:v>
      </x:c>
      <x:c r="AK8" s="12">
        <x:f>VLOOKUP($B8,'Saldenliste monatlich'!$A$5:$AN$122,MATCH(AK$4,'Saldenliste monatlich'!$A$4:$AN$4,0),FALSE)</x:f>
        <x:v>89760.9</x:v>
      </x:c>
      <x:c r="AL8" s="12">
        <x:f>VLOOKUP($B8,'Saldenliste monatlich'!$A$5:$AN$122,MATCH(AL$4,'Saldenliste monatlich'!$A$4:$AN$4,0),FALSE)</x:f>
        <x:v>77127.29</x:v>
      </x:c>
    </x:row>
    <x:row r="9" spans="1:38" hidden="1" outlineLevel="2">
      <x:c r="A9" s="11" t="s">
        <x:v>44</x:v>
      </x:c>
      <x:c r="B9" s="0">
        <x:v>4400</x:v>
      </x:c>
      <x:c r="C9" s="12">
        <x:f>VLOOKUP($B9,'Saldenliste monatlich'!$A$5:$AN$122,MATCH(C$4,'Saldenliste monatlich'!$A$4:$AN$4,0),FALSE)</x:f>
        <x:v>1344127.66</x:v>
      </x:c>
      <x:c r="D9" s="12">
        <x:f>VLOOKUP($B9,'Saldenliste monatlich'!$A$5:$AN$122,MATCH(D$4,'Saldenliste monatlich'!$A$4:$AN$4,0),FALSE)</x:f>
        <x:v>1553842.77</x:v>
      </x:c>
      <x:c r="E9" s="12">
        <x:f>VLOOKUP($B9,'Saldenliste monatlich'!$A$5:$AN$122,MATCH(E$4,'Saldenliste monatlich'!$A$4:$AN$4,0),FALSE)</x:f>
        <x:v>1774689.24</x:v>
      </x:c>
      <x:c r="F9" s="12">
        <x:f>VLOOKUP($B9,'Saldenliste monatlich'!$A$5:$AN$122,MATCH(F$4,'Saldenliste monatlich'!$A$4:$AN$4,0),FALSE)</x:f>
        <x:v>1796278.3</x:v>
      </x:c>
      <x:c r="G9" s="12">
        <x:f>VLOOKUP($B9,'Saldenliste monatlich'!$A$5:$AN$122,MATCH(G$4,'Saldenliste monatlich'!$A$4:$AN$4,0),FALSE)</x:f>
        <x:v>1717852.77</x:v>
      </x:c>
      <x:c r="H9" s="12">
        <x:f>VLOOKUP($B9,'Saldenliste monatlich'!$A$5:$AN$122,MATCH(H$4,'Saldenliste monatlich'!$A$4:$AN$4,0),FALSE)</x:f>
        <x:v>1657480.87</x:v>
      </x:c>
      <x:c r="I9" s="12">
        <x:f>VLOOKUP($B9,'Saldenliste monatlich'!$A$5:$AN$122,MATCH(I$4,'Saldenliste monatlich'!$A$4:$AN$4,0),FALSE)</x:f>
        <x:v>1474736.27</x:v>
      </x:c>
      <x:c r="J9" s="12">
        <x:f>VLOOKUP($B9,'Saldenliste monatlich'!$A$5:$AN$122,MATCH(J$4,'Saldenliste monatlich'!$A$4:$AN$4,0),FALSE)</x:f>
        <x:v>1394990.17</x:v>
      </x:c>
      <x:c r="K9" s="12">
        <x:f>VLOOKUP($B9,'Saldenliste monatlich'!$A$5:$AN$122,MATCH(K$4,'Saldenliste monatlich'!$A$4:$AN$4,0),FALSE)</x:f>
        <x:v>1810526.03</x:v>
      </x:c>
      <x:c r="L9" s="12">
        <x:f>VLOOKUP($B9,'Saldenliste monatlich'!$A$5:$AN$122,MATCH(L$4,'Saldenliste monatlich'!$A$4:$AN$4,0),FALSE)</x:f>
        <x:v>1902770.28</x:v>
      </x:c>
      <x:c r="M9" s="12">
        <x:f>VLOOKUP($B9,'Saldenliste monatlich'!$A$5:$AN$122,MATCH(M$4,'Saldenliste monatlich'!$A$4:$AN$4,0),FALSE)</x:f>
        <x:v>2010980.21</x:v>
      </x:c>
      <x:c r="N9" s="12">
        <x:f>VLOOKUP($B9,'Saldenliste monatlich'!$A$5:$AN$122,MATCH(N$4,'Saldenliste monatlich'!$A$4:$AN$4,0),FALSE)</x:f>
        <x:v>2210322.37</x:v>
      </x:c>
      <x:c r="O9" s="12">
        <x:f>VLOOKUP($B9,'Saldenliste monatlich'!$A$5:$AN$122,MATCH(O$4,'Saldenliste monatlich'!$A$4:$AN$4,0),FALSE)</x:f>
        <x:v>1485825.28</x:v>
      </x:c>
      <x:c r="P9" s="12">
        <x:f>VLOOKUP($B9,'Saldenliste monatlich'!$A$5:$AN$122,MATCH(P$4,'Saldenliste monatlich'!$A$4:$AN$4,0),FALSE)</x:f>
        <x:v>1627349.44</x:v>
      </x:c>
      <x:c r="Q9" s="12">
        <x:f>VLOOKUP($B9,'Saldenliste monatlich'!$A$5:$AN$122,MATCH(Q$4,'Saldenliste monatlich'!$A$4:$AN$4,0),FALSE)</x:f>
        <x:v>1899313.84</x:v>
      </x:c>
      <x:c r="R9" s="12">
        <x:f>VLOOKUP($B9,'Saldenliste monatlich'!$A$5:$AN$122,MATCH(R$4,'Saldenliste monatlich'!$A$4:$AN$4,0),FALSE)</x:f>
        <x:v>1829697.43</x:v>
      </x:c>
      <x:c r="S9" s="12">
        <x:f>VLOOKUP($B9,'Saldenliste monatlich'!$A$5:$AN$122,MATCH(S$4,'Saldenliste monatlich'!$A$4:$AN$4,0),FALSE)</x:f>
        <x:v>1933069.25</x:v>
      </x:c>
      <x:c r="T9" s="12">
        <x:f>VLOOKUP($B9,'Saldenliste monatlich'!$A$5:$AN$122,MATCH(T$4,'Saldenliste monatlich'!$A$4:$AN$4,0),FALSE)</x:f>
        <x:v>2037689.06</x:v>
      </x:c>
      <x:c r="U9" s="12">
        <x:f>VLOOKUP($B9,'Saldenliste monatlich'!$A$5:$AN$122,MATCH(U$4,'Saldenliste monatlich'!$A$4:$AN$4,0),FALSE)</x:f>
        <x:v>1731389.5</x:v>
      </x:c>
      <x:c r="V9" s="12">
        <x:f>VLOOKUP($B9,'Saldenliste monatlich'!$A$5:$AN$122,MATCH(V$4,'Saldenliste monatlich'!$A$4:$AN$4,0),FALSE)</x:f>
        <x:v>1495334.82</x:v>
      </x:c>
      <x:c r="W9" s="12">
        <x:f>VLOOKUP($B9,'Saldenliste monatlich'!$A$5:$AN$122,MATCH(W$4,'Saldenliste monatlich'!$A$4:$AN$4,0),FALSE)</x:f>
        <x:v>1986392.32</x:v>
      </x:c>
      <x:c r="X9" s="12">
        <x:f>VLOOKUP($B9,'Saldenliste monatlich'!$A$5:$AN$122,MATCH(X$4,'Saldenliste monatlich'!$A$4:$AN$4,0),FALSE)</x:f>
        <x:v>2128849.44</x:v>
      </x:c>
      <x:c r="Y9" s="12">
        <x:f>VLOOKUP($B9,'Saldenliste monatlich'!$A$5:$AN$122,MATCH(Y$4,'Saldenliste monatlich'!$A$4:$AN$4,0),FALSE)</x:f>
        <x:v>2045701.22</x:v>
      </x:c>
      <x:c r="Z9" s="12">
        <x:f>VLOOKUP($B9,'Saldenliste monatlich'!$A$5:$AN$122,MATCH(Z$4,'Saldenliste monatlich'!$A$4:$AN$4,0),FALSE)</x:f>
        <x:v>2449078.5</x:v>
      </x:c>
      <x:c r="AA9" s="12">
        <x:f>VLOOKUP($B9,'Saldenliste monatlich'!$A$5:$AN$122,MATCH(AA$4,'Saldenliste monatlich'!$A$4:$AN$4,0),FALSE)</x:f>
        <x:v>1566779.97</x:v>
      </x:c>
      <x:c r="AB9" s="12">
        <x:f>VLOOKUP($B9,'Saldenliste monatlich'!$A$5:$AN$122,MATCH(AB$4,'Saldenliste monatlich'!$A$4:$AN$4,0),FALSE)</x:f>
        <x:v>1610733.4</x:v>
      </x:c>
      <x:c r="AC9" s="12">
        <x:f>VLOOKUP($B9,'Saldenliste monatlich'!$A$5:$AN$122,MATCH(AC$4,'Saldenliste monatlich'!$A$4:$AN$4,0),FALSE)</x:f>
        <x:v>2048548.42</x:v>
      </x:c>
      <x:c r="AD9" s="12">
        <x:f>VLOOKUP($B9,'Saldenliste monatlich'!$A$5:$AN$122,MATCH(AD$4,'Saldenliste monatlich'!$A$4:$AN$4,0),FALSE)</x:f>
        <x:v>1852970.24</x:v>
      </x:c>
      <x:c r="AE9" s="12">
        <x:f>VLOOKUP($B9,'Saldenliste monatlich'!$A$5:$AN$122,MATCH(AE$4,'Saldenliste monatlich'!$A$4:$AN$4,0),FALSE)</x:f>
        <x:v>2027184.58</x:v>
      </x:c>
      <x:c r="AF9" s="12">
        <x:f>VLOOKUP($B9,'Saldenliste monatlich'!$A$5:$AN$122,MATCH(AF$4,'Saldenliste monatlich'!$A$4:$AN$4,0),FALSE)</x:f>
        <x:v>1791198.63</x:v>
      </x:c>
      <x:c r="AG9" s="12">
        <x:f>VLOOKUP($B9,'Saldenliste monatlich'!$A$5:$AN$122,MATCH(AG$4,'Saldenliste monatlich'!$A$4:$AN$4,0),FALSE)</x:f>
        <x:v>1712055.63</x:v>
      </x:c>
      <x:c r="AH9" s="12">
        <x:f>VLOOKUP($B9,'Saldenliste monatlich'!$A$5:$AN$122,MATCH(AH$4,'Saldenliste monatlich'!$A$4:$AN$4,0),FALSE)</x:f>
        <x:v>1520075.68</x:v>
      </x:c>
      <x:c r="AI9" s="12">
        <x:f>VLOOKUP($B9,'Saldenliste monatlich'!$A$5:$AN$122,MATCH(AI$4,'Saldenliste monatlich'!$A$4:$AN$4,0),FALSE)</x:f>
        <x:v>2051329.36</x:v>
      </x:c>
      <x:c r="AJ9" s="12">
        <x:f>VLOOKUP($B9,'Saldenliste monatlich'!$A$5:$AN$122,MATCH(AJ$4,'Saldenliste monatlich'!$A$4:$AN$4,0),FALSE)</x:f>
        <x:v>2158046.25</x:v>
      </x:c>
      <x:c r="AK9" s="12">
        <x:f>VLOOKUP($B9,'Saldenliste monatlich'!$A$5:$AN$122,MATCH(AK$4,'Saldenliste monatlich'!$A$4:$AN$4,0),FALSE)</x:f>
        <x:v>2299663.37</x:v>
      </x:c>
      <x:c r="AL9" s="12">
        <x:f>VLOOKUP($B9,'Saldenliste monatlich'!$A$5:$AN$122,MATCH(AL$4,'Saldenliste monatlich'!$A$4:$AN$4,0),FALSE)</x:f>
        <x:v>2513238.19</x:v>
      </x:c>
    </x:row>
    <x:row r="10" spans="1:38" hidden="1" outlineLevel="2">
      <x:c r="A10" s="11" t="s">
        <x:v>45</x:v>
      </x:c>
      <x:c r="B10" s="0">
        <x:v>4410</x:v>
      </x:c>
      <x:c r="C10" s="12">
        <x:f>VLOOKUP($B10,'Saldenliste monatlich'!$A$5:$AN$122,MATCH(C$4,'Saldenliste monatlich'!$A$4:$AN$4,0),FALSE)</x:f>
        <x:v>206464.11</x:v>
      </x:c>
      <x:c r="D10" s="12">
        <x:f>VLOOKUP($B10,'Saldenliste monatlich'!$A$5:$AN$122,MATCH(D$4,'Saldenliste monatlich'!$A$4:$AN$4,0),FALSE)</x:f>
        <x:v>190030.72</x:v>
      </x:c>
      <x:c r="E10" s="12">
        <x:f>VLOOKUP($B10,'Saldenliste monatlich'!$A$5:$AN$122,MATCH(E$4,'Saldenliste monatlich'!$A$4:$AN$4,0),FALSE)</x:f>
        <x:v>183833.97</x:v>
      </x:c>
      <x:c r="F10" s="12">
        <x:f>VLOOKUP($B10,'Saldenliste monatlich'!$A$5:$AN$122,MATCH(F$4,'Saldenliste monatlich'!$A$4:$AN$4,0),FALSE)</x:f>
        <x:v>200670.3</x:v>
      </x:c>
      <x:c r="G10" s="12">
        <x:f>VLOOKUP($B10,'Saldenliste monatlich'!$A$5:$AN$122,MATCH(G$4,'Saldenliste monatlich'!$A$4:$AN$4,0),FALSE)</x:f>
        <x:v>184872.74</x:v>
      </x:c>
      <x:c r="H10" s="12">
        <x:f>VLOOKUP($B10,'Saldenliste monatlich'!$A$5:$AN$122,MATCH(H$4,'Saldenliste monatlich'!$A$4:$AN$4,0),FALSE)</x:f>
        <x:v>201349.11</x:v>
      </x:c>
      <x:c r="I10" s="12">
        <x:f>VLOOKUP($B10,'Saldenliste monatlich'!$A$5:$AN$122,MATCH(I$4,'Saldenliste monatlich'!$A$4:$AN$4,0),FALSE)</x:f>
        <x:v>185815.12</x:v>
      </x:c>
      <x:c r="J10" s="12">
        <x:f>VLOOKUP($B10,'Saldenliste monatlich'!$A$5:$AN$122,MATCH(J$4,'Saldenliste monatlich'!$A$4:$AN$4,0),FALSE)</x:f>
        <x:v>109596.25</x:v>
      </x:c>
      <x:c r="K10" s="12">
        <x:f>VLOOKUP($B10,'Saldenliste monatlich'!$A$5:$AN$122,MATCH(K$4,'Saldenliste monatlich'!$A$4:$AN$4,0),FALSE)</x:f>
        <x:v>190430.19</x:v>
      </x:c>
      <x:c r="L10" s="12">
        <x:f>VLOOKUP($B10,'Saldenliste monatlich'!$A$5:$AN$122,MATCH(L$4,'Saldenliste monatlich'!$A$4:$AN$4,0),FALSE)</x:f>
        <x:v>204243.06</x:v>
      </x:c>
      <x:c r="M10" s="12">
        <x:f>VLOOKUP($B10,'Saldenliste monatlich'!$A$5:$AN$122,MATCH(M$4,'Saldenliste monatlich'!$A$4:$AN$4,0),FALSE)</x:f>
        <x:v>187757.24</x:v>
      </x:c>
      <x:c r="N10" s="12">
        <x:f>VLOOKUP($B10,'Saldenliste monatlich'!$A$5:$AN$122,MATCH(N$4,'Saldenliste monatlich'!$A$4:$AN$4,0),FALSE)</x:f>
        <x:v>172800.65</x:v>
      </x:c>
      <x:c r="O10" s="12">
        <x:f>VLOOKUP($B10,'Saldenliste monatlich'!$A$5:$AN$122,MATCH(O$4,'Saldenliste monatlich'!$A$4:$AN$4,0),FALSE)</x:f>
        <x:v>221548.99</x:v>
      </x:c>
      <x:c r="P10" s="12">
        <x:f>VLOOKUP($B10,'Saldenliste monatlich'!$A$5:$AN$122,MATCH(P$4,'Saldenliste monatlich'!$A$4:$AN$4,0),FALSE)</x:f>
        <x:v>223710.99</x:v>
      </x:c>
      <x:c r="Q10" s="12">
        <x:f>VLOOKUP($B10,'Saldenliste monatlich'!$A$5:$AN$122,MATCH(Q$4,'Saldenliste monatlich'!$A$4:$AN$4,0),FALSE)</x:f>
        <x:v>220462.26</x:v>
      </x:c>
      <x:c r="R10" s="12">
        <x:f>VLOOKUP($B10,'Saldenliste monatlich'!$A$5:$AN$122,MATCH(R$4,'Saldenliste monatlich'!$A$4:$AN$4,0),FALSE)</x:f>
        <x:v>197951.43</x:v>
      </x:c>
      <x:c r="S10" s="12">
        <x:f>VLOOKUP($B10,'Saldenliste monatlich'!$A$5:$AN$122,MATCH(S$4,'Saldenliste monatlich'!$A$4:$AN$4,0),FALSE)</x:f>
        <x:v>219617.8</x:v>
      </x:c>
      <x:c r="T10" s="12">
        <x:f>VLOOKUP($B10,'Saldenliste monatlich'!$A$5:$AN$122,MATCH(T$4,'Saldenliste monatlich'!$A$4:$AN$4,0),FALSE)</x:f>
        <x:v>218859.96</x:v>
      </x:c>
      <x:c r="U10" s="12">
        <x:f>VLOOKUP($B10,'Saldenliste monatlich'!$A$5:$AN$122,MATCH(U$4,'Saldenliste monatlich'!$A$4:$AN$4,0),FALSE)</x:f>
        <x:v>191180.84</x:v>
      </x:c>
      <x:c r="V10" s="12">
        <x:f>VLOOKUP($B10,'Saldenliste monatlich'!$A$5:$AN$122,MATCH(V$4,'Saldenliste monatlich'!$A$4:$AN$4,0),FALSE)</x:f>
        <x:v>137057.6</x:v>
      </x:c>
      <x:c r="W10" s="12">
        <x:f>VLOOKUP($B10,'Saldenliste monatlich'!$A$5:$AN$122,MATCH(W$4,'Saldenliste monatlich'!$A$4:$AN$4,0),FALSE)</x:f>
        <x:v>200433.83</x:v>
      </x:c>
      <x:c r="X10" s="12">
        <x:f>VLOOKUP($B10,'Saldenliste monatlich'!$A$5:$AN$122,MATCH(X$4,'Saldenliste monatlich'!$A$4:$AN$4,0),FALSE)</x:f>
        <x:v>217013.15</x:v>
      </x:c>
      <x:c r="Y10" s="12">
        <x:f>VLOOKUP($B10,'Saldenliste monatlich'!$A$5:$AN$122,MATCH(Y$4,'Saldenliste monatlich'!$A$4:$AN$4,0),FALSE)</x:f>
        <x:v>213160.6</x:v>
      </x:c>
      <x:c r="Z10" s="12">
        <x:f>VLOOKUP($B10,'Saldenliste monatlich'!$A$5:$AN$122,MATCH(Z$4,'Saldenliste monatlich'!$A$4:$AN$4,0),FALSE)</x:f>
        <x:v>201943.56</x:v>
      </x:c>
      <x:c r="AA10" s="12">
        <x:f>VLOOKUP($B10,'Saldenliste monatlich'!$A$5:$AN$122,MATCH(AA$4,'Saldenliste monatlich'!$A$4:$AN$4,0),FALSE)</x:f>
        <x:v>222645.78</x:v>
      </x:c>
      <x:c r="AB10" s="12">
        <x:f>VLOOKUP($B10,'Saldenliste monatlich'!$A$5:$AN$122,MATCH(AB$4,'Saldenliste monatlich'!$A$4:$AN$4,0),FALSE)</x:f>
        <x:v>197599.14</x:v>
      </x:c>
      <x:c r="AC10" s="12">
        <x:f>VLOOKUP($B10,'Saldenliste monatlich'!$A$5:$AN$122,MATCH(AC$4,'Saldenliste monatlich'!$A$4:$AN$4,0),FALSE)</x:f>
        <x:v>208519.27</x:v>
      </x:c>
      <x:c r="AD10" s="12">
        <x:f>VLOOKUP($B10,'Saldenliste monatlich'!$A$5:$AN$122,MATCH(AD$4,'Saldenliste monatlich'!$A$4:$AN$4,0),FALSE)</x:f>
        <x:v>213459.28</x:v>
      </x:c>
      <x:c r="AE10" s="12">
        <x:f>VLOOKUP($B10,'Saldenliste monatlich'!$A$5:$AN$122,MATCH(AE$4,'Saldenliste monatlich'!$A$4:$AN$4,0),FALSE)</x:f>
        <x:v>209602.54</x:v>
      </x:c>
      <x:c r="AF10" s="12">
        <x:f>VLOOKUP($B10,'Saldenliste monatlich'!$A$5:$AN$122,MATCH(AF$4,'Saldenliste monatlich'!$A$4:$AN$4,0),FALSE)</x:f>
        <x:v>212441.44</x:v>
      </x:c>
      <x:c r="AG10" s="12">
        <x:f>VLOOKUP($B10,'Saldenliste monatlich'!$A$5:$AN$122,MATCH(AG$4,'Saldenliste monatlich'!$A$4:$AN$4,0),FALSE)</x:f>
        <x:v>196950.49</x:v>
      </x:c>
      <x:c r="AH10" s="12">
        <x:f>VLOOKUP($B10,'Saldenliste monatlich'!$A$5:$AN$122,MATCH(AH$4,'Saldenliste monatlich'!$A$4:$AN$4,0),FALSE)</x:f>
        <x:v>118408.88</x:v>
      </x:c>
      <x:c r="AI10" s="12">
        <x:f>VLOOKUP($B10,'Saldenliste monatlich'!$A$5:$AN$122,MATCH(AI$4,'Saldenliste monatlich'!$A$4:$AN$4,0),FALSE)</x:f>
        <x:v>217311.35</x:v>
      </x:c>
      <x:c r="AJ10" s="12">
        <x:f>VLOOKUP($B10,'Saldenliste monatlich'!$A$5:$AN$122,MATCH(AJ$4,'Saldenliste monatlich'!$A$4:$AN$4,0),FALSE)</x:f>
        <x:v>226075.12</x:v>
      </x:c>
      <x:c r="AK10" s="12">
        <x:f>VLOOKUP($B10,'Saldenliste monatlich'!$A$5:$AN$122,MATCH(AK$4,'Saldenliste monatlich'!$A$4:$AN$4,0),FALSE)</x:f>
        <x:v>234406.44</x:v>
      </x:c>
      <x:c r="AL10" s="12">
        <x:f>VLOOKUP($B10,'Saldenliste monatlich'!$A$5:$AN$122,MATCH(AL$4,'Saldenliste monatlich'!$A$4:$AN$4,0),FALSE)</x:f>
        <x:v>229332.3</x:v>
      </x:c>
    </x:row>
    <x:row r="11" spans="1:38" hidden="1" outlineLevel="2">
      <x:c r="A11" s="11" t="s">
        <x:v>46</x:v>
      </x:c>
      <x:c r="B11" s="0">
        <x:v>4420</x:v>
      </x:c>
      <x:c r="C11" s="12">
        <x:f>VLOOKUP($B11,'Saldenliste monatlich'!$A$5:$AN$122,MATCH(C$4,'Saldenliste monatlich'!$A$4:$AN$4,0),FALSE)</x:f>
        <x:v>60400</x:v>
      </x:c>
      <x:c r="D11" s="12">
        <x:f>VLOOKUP($B11,'Saldenliste monatlich'!$A$5:$AN$122,MATCH(D$4,'Saldenliste monatlich'!$A$4:$AN$4,0),FALSE)</x:f>
        <x:v>60400</x:v>
      </x:c>
      <x:c r="E11" s="12">
        <x:f>VLOOKUP($B11,'Saldenliste monatlich'!$A$5:$AN$122,MATCH(E$4,'Saldenliste monatlich'!$A$4:$AN$4,0),FALSE)</x:f>
        <x:v>60400</x:v>
      </x:c>
      <x:c r="F11" s="12">
        <x:f>VLOOKUP($B11,'Saldenliste monatlich'!$A$5:$AN$122,MATCH(F$4,'Saldenliste monatlich'!$A$4:$AN$4,0),FALSE)</x:f>
        <x:v>60400</x:v>
      </x:c>
      <x:c r="G11" s="12">
        <x:f>VLOOKUP($B11,'Saldenliste monatlich'!$A$5:$AN$122,MATCH(G$4,'Saldenliste monatlich'!$A$4:$AN$4,0),FALSE)</x:f>
        <x:v>60400</x:v>
      </x:c>
      <x:c r="H11" s="12">
        <x:f>VLOOKUP($B11,'Saldenliste monatlich'!$A$5:$AN$122,MATCH(H$4,'Saldenliste monatlich'!$A$4:$AN$4,0),FALSE)</x:f>
        <x:v>60400</x:v>
      </x:c>
      <x:c r="I11" s="12">
        <x:f>VLOOKUP($B11,'Saldenliste monatlich'!$A$5:$AN$122,MATCH(I$4,'Saldenliste monatlich'!$A$4:$AN$4,0),FALSE)</x:f>
        <x:v>60400</x:v>
      </x:c>
      <x:c r="J11" s="12">
        <x:f>VLOOKUP($B11,'Saldenliste monatlich'!$A$5:$AN$122,MATCH(J$4,'Saldenliste monatlich'!$A$4:$AN$4,0),FALSE)</x:f>
        <x:v>60400</x:v>
      </x:c>
      <x:c r="K11" s="12">
        <x:f>VLOOKUP($B11,'Saldenliste monatlich'!$A$5:$AN$122,MATCH(K$4,'Saldenliste monatlich'!$A$4:$AN$4,0),FALSE)</x:f>
        <x:v>60400</x:v>
      </x:c>
      <x:c r="L11" s="12">
        <x:f>VLOOKUP($B11,'Saldenliste monatlich'!$A$5:$AN$122,MATCH(L$4,'Saldenliste monatlich'!$A$4:$AN$4,0),FALSE)</x:f>
        <x:v>60400</x:v>
      </x:c>
      <x:c r="M11" s="12">
        <x:f>VLOOKUP($B11,'Saldenliste monatlich'!$A$5:$AN$122,MATCH(M$4,'Saldenliste monatlich'!$A$4:$AN$4,0),FALSE)</x:f>
        <x:v>60400</x:v>
      </x:c>
      <x:c r="N11" s="12">
        <x:f>VLOOKUP($B11,'Saldenliste monatlich'!$A$5:$AN$122,MATCH(N$4,'Saldenliste monatlich'!$A$4:$AN$4,0),FALSE)</x:f>
        <x:v>60400</x:v>
      </x:c>
      <x:c r="O11" s="12">
        <x:f>VLOOKUP($B11,'Saldenliste monatlich'!$A$5:$AN$122,MATCH(O$4,'Saldenliste monatlich'!$A$4:$AN$4,0),FALSE)</x:f>
        <x:v>60520</x:v>
      </x:c>
      <x:c r="P11" s="12">
        <x:f>VLOOKUP($B11,'Saldenliste monatlich'!$A$5:$AN$122,MATCH(P$4,'Saldenliste monatlich'!$A$4:$AN$4,0),FALSE)</x:f>
        <x:v>60620</x:v>
      </x:c>
      <x:c r="Q11" s="12">
        <x:f>VLOOKUP($B11,'Saldenliste monatlich'!$A$5:$AN$122,MATCH(Q$4,'Saldenliste monatlich'!$A$4:$AN$4,0),FALSE)</x:f>
        <x:v>65510</x:v>
      </x:c>
      <x:c r="R11" s="12">
        <x:f>VLOOKUP($B11,'Saldenliste monatlich'!$A$5:$AN$122,MATCH(R$4,'Saldenliste monatlich'!$A$4:$AN$4,0),FALSE)</x:f>
        <x:v>65710</x:v>
      </x:c>
      <x:c r="S11" s="12">
        <x:f>VLOOKUP($B11,'Saldenliste monatlich'!$A$5:$AN$122,MATCH(S$4,'Saldenliste monatlich'!$A$4:$AN$4,0),FALSE)</x:f>
        <x:v>65880</x:v>
      </x:c>
      <x:c r="T11" s="12">
        <x:f>VLOOKUP($B11,'Saldenliste monatlich'!$A$5:$AN$122,MATCH(T$4,'Saldenliste monatlich'!$A$4:$AN$4,0),FALSE)</x:f>
        <x:v>73880</x:v>
      </x:c>
      <x:c r="U11" s="12">
        <x:f>VLOOKUP($B11,'Saldenliste monatlich'!$A$5:$AN$122,MATCH(U$4,'Saldenliste monatlich'!$A$4:$AN$4,0),FALSE)</x:f>
        <x:v>74020</x:v>
      </x:c>
      <x:c r="V11" s="12">
        <x:f>VLOOKUP($B11,'Saldenliste monatlich'!$A$5:$AN$122,MATCH(V$4,'Saldenliste monatlich'!$A$4:$AN$4,0),FALSE)</x:f>
        <x:v>74620</x:v>
      </x:c>
      <x:c r="W11" s="12">
        <x:f>VLOOKUP($B11,'Saldenliste monatlich'!$A$5:$AN$122,MATCH(W$4,'Saldenliste monatlich'!$A$4:$AN$4,0),FALSE)</x:f>
        <x:v>77940</x:v>
      </x:c>
      <x:c r="X11" s="12">
        <x:f>VLOOKUP($B11,'Saldenliste monatlich'!$A$5:$AN$122,MATCH(X$4,'Saldenliste monatlich'!$A$4:$AN$4,0),FALSE)</x:f>
        <x:v>78160</x:v>
      </x:c>
      <x:c r="Y11" s="12">
        <x:f>VLOOKUP($B11,'Saldenliste monatlich'!$A$5:$AN$122,MATCH(Y$4,'Saldenliste monatlich'!$A$4:$AN$4,0),FALSE)</x:f>
        <x:v>78340</x:v>
      </x:c>
      <x:c r="Z11" s="12">
        <x:f>VLOOKUP($B11,'Saldenliste monatlich'!$A$5:$AN$122,MATCH(Z$4,'Saldenliste monatlich'!$A$4:$AN$4,0),FALSE)</x:f>
        <x:v>78620</x:v>
      </x:c>
      <x:c r="AA11" s="12">
        <x:f>VLOOKUP($B11,'Saldenliste monatlich'!$A$5:$AN$122,MATCH(AA$4,'Saldenliste monatlich'!$A$4:$AN$4,0),FALSE)</x:f>
        <x:v>78746</x:v>
      </x:c>
      <x:c r="AB11" s="12">
        <x:f>VLOOKUP($B11,'Saldenliste monatlich'!$A$5:$AN$122,MATCH(AB$4,'Saldenliste monatlich'!$A$4:$AN$4,0),FALSE)</x:f>
        <x:v>84051</x:v>
      </x:c>
      <x:c r="AC11" s="12">
        <x:f>VLOOKUP($B11,'Saldenliste monatlich'!$A$5:$AN$122,MATCH(AC$4,'Saldenliste monatlich'!$A$4:$AN$4,0),FALSE)</x:f>
        <x:v>84585.5</x:v>
      </x:c>
      <x:c r="AD11" s="12">
        <x:f>VLOOKUP($B11,'Saldenliste monatlich'!$A$5:$AN$122,MATCH(AD$4,'Saldenliste monatlich'!$A$4:$AN$4,0),FALSE)</x:f>
        <x:v>84795.5</x:v>
      </x:c>
      <x:c r="AE11" s="12">
        <x:f>VLOOKUP($B11,'Saldenliste monatlich'!$A$5:$AN$122,MATCH(AE$4,'Saldenliste monatlich'!$A$4:$AN$4,0),FALSE)</x:f>
        <x:v>84974</x:v>
      </x:c>
      <x:c r="AF11" s="12">
        <x:f>VLOOKUP($B11,'Saldenliste monatlich'!$A$5:$AN$122,MATCH(AF$4,'Saldenliste monatlich'!$A$4:$AN$4,0),FALSE)</x:f>
        <x:v>76954</x:v>
      </x:c>
      <x:c r="AG11" s="12">
        <x:f>VLOOKUP($B11,'Saldenliste monatlich'!$A$5:$AN$122,MATCH(AG$4,'Saldenliste monatlich'!$A$4:$AN$4,0),FALSE)</x:f>
        <x:v>77101</x:v>
      </x:c>
      <x:c r="AH11" s="12">
        <x:f>VLOOKUP($B11,'Saldenliste monatlich'!$A$5:$AN$122,MATCH(AH$4,'Saldenliste monatlich'!$A$4:$AN$4,0),FALSE)</x:f>
        <x:v>77731</x:v>
      </x:c>
      <x:c r="AI11" s="12">
        <x:f>VLOOKUP($B11,'Saldenliste monatlich'!$A$5:$AN$122,MATCH(AI$4,'Saldenliste monatlich'!$A$4:$AN$4,0),FALSE)</x:f>
        <x:v>78217</x:v>
      </x:c>
      <x:c r="AJ11" s="12">
        <x:f>VLOOKUP($B11,'Saldenliste monatlich'!$A$5:$AN$122,MATCH(AJ$4,'Saldenliste monatlich'!$A$4:$AN$4,0),FALSE)</x:f>
        <x:v>82248</x:v>
      </x:c>
      <x:c r="AK11" s="12">
        <x:f>VLOOKUP($B11,'Saldenliste monatlich'!$A$5:$AN$122,MATCH(AK$4,'Saldenliste monatlich'!$A$4:$AN$4,0),FALSE)</x:f>
        <x:v>82437</x:v>
      </x:c>
      <x:c r="AL11" s="12">
        <x:f>VLOOKUP($B11,'Saldenliste monatlich'!$A$5:$AN$122,MATCH(AL$4,'Saldenliste monatlich'!$A$4:$AN$4,0),FALSE)</x:f>
        <x:v>76557</x:v>
      </x:c>
    </x:row>
    <x:row r="12" spans="1:38" hidden="1" outlineLevel="2">
      <x:c r="A12" s="11" t="s">
        <x:v>47</x:v>
      </x:c>
      <x:c r="B12" s="0">
        <x:v>4730</x:v>
      </x:c>
      <x:c r="C12" s="12">
        <x:f>VLOOKUP($B12,'Saldenliste monatlich'!$A$5:$AN$122,MATCH(C$4,'Saldenliste monatlich'!$A$4:$AN$4,0),FALSE)</x:f>
        <x:v>-5273.58</x:v>
      </x:c>
      <x:c r="D12" s="12">
        <x:f>VLOOKUP($B12,'Saldenliste monatlich'!$A$5:$AN$122,MATCH(D$4,'Saldenliste monatlich'!$A$4:$AN$4,0),FALSE)</x:f>
        <x:v>-6082.92</x:v>
      </x:c>
      <x:c r="E12" s="12">
        <x:f>VLOOKUP($B12,'Saldenliste monatlich'!$A$5:$AN$122,MATCH(E$4,'Saldenliste monatlich'!$A$4:$AN$4,0),FALSE)</x:f>
        <x:v>-6950.07</x:v>
      </x:c>
      <x:c r="F12" s="12">
        <x:f>VLOOKUP($B12,'Saldenliste monatlich'!$A$5:$AN$122,MATCH(F$4,'Saldenliste monatlich'!$A$4:$AN$4,0),FALSE)</x:f>
        <x:v>-7049.87</x:v>
      </x:c>
      <x:c r="G12" s="12">
        <x:f>VLOOKUP($B12,'Saldenliste monatlich'!$A$5:$AN$122,MATCH(G$4,'Saldenliste monatlich'!$A$4:$AN$4,0),FALSE)</x:f>
        <x:v>-6704</x:v>
      </x:c>
      <x:c r="H12" s="12">
        <x:f>VLOOKUP($B12,'Saldenliste monatlich'!$A$5:$AN$122,MATCH(H$4,'Saldenliste monatlich'!$A$4:$AN$4,0),FALSE)</x:f>
        <x:v>-6498.69</x:v>
      </x:c>
      <x:c r="I12" s="12">
        <x:f>VLOOKUP($B12,'Saldenliste monatlich'!$A$5:$AN$122,MATCH(I$4,'Saldenliste monatlich'!$A$4:$AN$4,0),FALSE)</x:f>
        <x:v>-5779.79</x:v>
      </x:c>
      <x:c r="J12" s="12">
        <x:f>VLOOKUP($B12,'Saldenliste monatlich'!$A$5:$AN$122,MATCH(J$4,'Saldenliste monatlich'!$A$4:$AN$4,0),FALSE)</x:f>
        <x:v>-5421.32</x:v>
      </x:c>
      <x:c r="K12" s="12">
        <x:f>VLOOKUP($B12,'Saldenliste monatlich'!$A$5:$AN$122,MATCH(K$4,'Saldenliste monatlich'!$A$4:$AN$4,0),FALSE)</x:f>
        <x:v>-7117.02</x:v>
      </x:c>
      <x:c r="L12" s="12">
        <x:f>VLOOKUP($B12,'Saldenliste monatlich'!$A$5:$AN$122,MATCH(L$4,'Saldenliste monatlich'!$A$4:$AN$4,0),FALSE)</x:f>
        <x:v>-7481.62</x:v>
      </x:c>
      <x:c r="M12" s="12">
        <x:f>VLOOKUP($B12,'Saldenliste monatlich'!$A$5:$AN$122,MATCH(M$4,'Saldenliste monatlich'!$A$4:$AN$4,0),FALSE)</x:f>
        <x:v>-7870.31</x:v>
      </x:c>
      <x:c r="N12" s="12">
        <x:f>VLOOKUP($B12,'Saldenliste monatlich'!$A$5:$AN$122,MATCH(N$4,'Saldenliste monatlich'!$A$4:$AN$4,0),FALSE)</x:f>
        <x:v>-8694.06</x:v>
      </x:c>
      <x:c r="O12" s="12">
        <x:f>VLOOKUP($B12,'Saldenliste monatlich'!$A$5:$AN$122,MATCH(O$4,'Saldenliste monatlich'!$A$4:$AN$4,0),FALSE)</x:f>
        <x:v>-5795.49</x:v>
      </x:c>
      <x:c r="P12" s="12">
        <x:f>VLOOKUP($B12,'Saldenliste monatlich'!$A$5:$AN$122,MATCH(P$4,'Saldenliste monatlich'!$A$4:$AN$4,0),FALSE)</x:f>
        <x:v>-6392.06</x:v>
      </x:c>
      <x:c r="Q12" s="12">
        <x:f>VLOOKUP($B12,'Saldenliste monatlich'!$A$5:$AN$122,MATCH(Q$4,'Saldenliste monatlich'!$A$4:$AN$4,0),FALSE)</x:f>
        <x:v>-7498.51</x:v>
      </x:c>
      <x:c r="R12" s="12">
        <x:f>VLOOKUP($B12,'Saldenliste monatlich'!$A$5:$AN$122,MATCH(R$4,'Saldenliste monatlich'!$A$4:$AN$4,0),FALSE)</x:f>
        <x:v>-7210.96</x:v>
      </x:c>
      <x:c r="S12" s="12">
        <x:f>VLOOKUP($B12,'Saldenliste monatlich'!$A$5:$AN$122,MATCH(S$4,'Saldenliste monatlich'!$A$4:$AN$4,0),FALSE)</x:f>
        <x:v>-7602.25</x:v>
      </x:c>
      <x:c r="T12" s="12">
        <x:f>VLOOKUP($B12,'Saldenliste monatlich'!$A$5:$AN$122,MATCH(T$4,'Saldenliste monatlich'!$A$4:$AN$4,0),FALSE)</x:f>
        <x:v>-7408.02</x:v>
      </x:c>
      <x:c r="U12" s="12">
        <x:f>VLOOKUP($B12,'Saldenliste monatlich'!$A$5:$AN$122,MATCH(U$4,'Saldenliste monatlich'!$A$4:$AN$4,0),FALSE)</x:f>
        <x:v>-6821.61</x:v>
      </x:c>
      <x:c r="V12" s="12">
        <x:f>VLOOKUP($B12,'Saldenliste monatlich'!$A$5:$AN$122,MATCH(V$4,'Saldenliste monatlich'!$A$4:$AN$4,0),FALSE)</x:f>
        <x:v>-5840.18</x:v>
      </x:c>
      <x:c r="W12" s="12">
        <x:f>VLOOKUP($B12,'Saldenliste monatlich'!$A$5:$AN$122,MATCH(W$4,'Saldenliste monatlich'!$A$4:$AN$4,0),FALSE)</x:f>
        <x:v>-7844.1</x:v>
      </x:c>
      <x:c r="X12" s="12">
        <x:f>VLOOKUP($B12,'Saldenliste monatlich'!$A$5:$AN$122,MATCH(X$4,'Saldenliste monatlich'!$A$4:$AN$4,0),FALSE)</x:f>
        <x:v>-8390.34</x:v>
      </x:c>
      <x:c r="Y12" s="12">
        <x:f>VLOOKUP($B12,'Saldenliste monatlich'!$A$5:$AN$122,MATCH(Y$4,'Saldenliste monatlich'!$A$4:$AN$4,0),FALSE)</x:f>
        <x:v>-8072.18</x:v>
      </x:c>
      <x:c r="Z12" s="12">
        <x:f>VLOOKUP($B12,'Saldenliste monatlich'!$A$5:$AN$122,MATCH(Z$4,'Saldenliste monatlich'!$A$4:$AN$4,0),FALSE)</x:f>
        <x:v>-9642.97</x:v>
      </x:c>
      <x:c r="AA12" s="12">
        <x:f>VLOOKUP($B12,'Saldenliste monatlich'!$A$5:$AN$122,MATCH(AA$4,'Saldenliste monatlich'!$A$4:$AN$4,0),FALSE)</x:f>
        <x:v>-6128.03</x:v>
      </x:c>
      <x:c r="AB12" s="12">
        <x:f>VLOOKUP($B12,'Saldenliste monatlich'!$A$5:$AN$122,MATCH(AB$4,'Saldenliste monatlich'!$A$4:$AN$4,0),FALSE)</x:f>
        <x:v>-6289.45</x:v>
      </x:c>
      <x:c r="AC12" s="12">
        <x:f>VLOOKUP($B12,'Saldenliste monatlich'!$A$5:$AN$122,MATCH(AC$4,'Saldenliste monatlich'!$A$4:$AN$4,0),FALSE)</x:f>
        <x:v>-8021.99</x:v>
      </x:c>
      <x:c r="AD12" s="12">
        <x:f>VLOOKUP($B12,'Saldenliste monatlich'!$A$5:$AN$122,MATCH(AD$4,'Saldenliste monatlich'!$A$4:$AN$4,0),FALSE)</x:f>
        <x:v>-7309.71</x:v>
      </x:c>
      <x:c r="AE12" s="12">
        <x:f>VLOOKUP($B12,'Saldenliste monatlich'!$A$5:$AN$122,MATCH(AE$4,'Saldenliste monatlich'!$A$4:$AN$4,0),FALSE)</x:f>
        <x:v>-7947.44</x:v>
      </x:c>
      <x:c r="AF12" s="12">
        <x:f>VLOOKUP($B12,'Saldenliste monatlich'!$A$5:$AN$122,MATCH(AF$4,'Saldenliste monatlich'!$A$4:$AN$4,0),FALSE)</x:f>
        <x:v>-6993.5</x:v>
      </x:c>
      <x:c r="AG12" s="12">
        <x:f>VLOOKUP($B12,'Saldenliste monatlich'!$A$5:$AN$122,MATCH(AG$4,'Saldenliste monatlich'!$A$4:$AN$4,0),FALSE)</x:f>
        <x:v>-6749.29</x:v>
      </x:c>
      <x:c r="AH12" s="12">
        <x:f>VLOOKUP($B12,'Saldenliste monatlich'!$A$5:$AN$122,MATCH(AH$4,'Saldenliste monatlich'!$A$4:$AN$4,0),FALSE)</x:f>
        <x:v>-5937.13</x:v>
      </x:c>
      <x:c r="AI12" s="12">
        <x:f>VLOOKUP($B12,'Saldenliste monatlich'!$A$5:$AN$122,MATCH(AI$4,'Saldenliste monatlich'!$A$4:$AN$4,0),FALSE)</x:f>
        <x:v>-8031.28</x:v>
      </x:c>
      <x:c r="AJ12" s="12">
        <x:f>VLOOKUP($B12,'Saldenliste monatlich'!$A$5:$AN$122,MATCH(AJ$4,'Saldenliste monatlich'!$A$4:$AN$4,0),FALSE)</x:f>
        <x:v>-8516.37</x:v>
      </x:c>
      <x:c r="AK12" s="12">
        <x:f>VLOOKUP($B12,'Saldenliste monatlich'!$A$5:$AN$122,MATCH(AK$4,'Saldenliste monatlich'!$A$4:$AN$4,0),FALSE)</x:f>
        <x:v>-9054.67</x:v>
      </x:c>
      <x:c r="AL12" s="12">
        <x:f>VLOOKUP($B12,'Saldenliste monatlich'!$A$5:$AN$122,MATCH(AL$4,'Saldenliste monatlich'!$A$4:$AN$4,0),FALSE)</x:f>
        <x:v>-9883.06</x:v>
      </x:c>
    </x:row>
    <x:row r="13" spans="1:38" collapsed="1" outlineLevel="1">
      <x:c r="A13" s="5" t="s">
        <x:v>48</x:v>
      </x:c>
      <x:c r="C13" s="13">
        <x:f>SUM(C6:C12)</x:f>
        <x:v>1999276.67</x:v>
      </x:c>
      <x:c r="D13" s="13">
        <x:f>SUM(D6:D12)</x:f>
        <x:v>2090610.1</x:v>
      </x:c>
      <x:c r="E13" s="13">
        <x:f>SUM(E6:E12)</x:f>
        <x:v>2543369.3000000003</x:v>
      </x:c>
      <x:c r="F13" s="13">
        <x:f>SUM(F6:F12)</x:f>
        <x:v>2377143.76</x:v>
      </x:c>
      <x:c r="G13" s="13">
        <x:f>SUM(G6:G12)</x:f>
        <x:v>2327891.0700000003</x:v>
      </x:c>
      <x:c r="H13" s="13">
        <x:f>SUM(H6:H12)</x:f>
        <x:v>2336977.99</x:v>
      </x:c>
      <x:c r="I13" s="13">
        <x:f>SUM(I6:I12)</x:f>
        <x:v>2205905.88</x:v>
      </x:c>
      <x:c r="J13" s="13">
        <x:f>SUM(J6:J12)</x:f>
        <x:v>1941368.0899999999</x:v>
      </x:c>
      <x:c r="K13" s="13">
        <x:f>SUM(K6:K12)</x:f>
        <x:v>2541665.2199999997</x:v>
      </x:c>
      <x:c r="L13" s="13">
        <x:f>SUM(L6:L12)</x:f>
        <x:v>2670765.03</x:v>
      </x:c>
      <x:c r="M13" s="13">
        <x:f>SUM(M6:M12)</x:f>
        <x:v>2763762.4</x:v>
      </x:c>
      <x:c r="N13" s="13">
        <x:f>SUM(N6:N12)</x:f>
        <x:v>2840594.94</x:v>
      </x:c>
      <x:c r="O13" s="13">
        <x:f>SUM(O6:O12)</x:f>
        <x:v>2189761.01</x:v>
      </x:c>
      <x:c r="P13" s="13">
        <x:f>SUM(P6:P12)</x:f>
        <x:v>2409418.35</x:v>
      </x:c>
      <x:c r="Q13" s="13">
        <x:f>SUM(Q6:Q12)</x:f>
        <x:v>2552375.3200000003</x:v>
      </x:c>
      <x:c r="R13" s="13">
        <x:f>SUM(R6:R12)</x:f>
        <x:v>2507344.81</x:v>
      </x:c>
      <x:c r="S13" s="13">
        <x:f>SUM(S6:S12)</x:f>
        <x:v>2669698.69</x:v>
      </x:c>
      <x:c r="T13" s="13">
        <x:f>SUM(T6:T12)</x:f>
        <x:v>2889754.15</x:v>
      </x:c>
      <x:c r="U13" s="13">
        <x:f>SUM(U6:U12)</x:f>
        <x:v>2460617.48</x:v>
      </x:c>
      <x:c r="V13" s="13">
        <x:f>SUM(V6:V12)</x:f>
        <x:v>2144731.98</x:v>
      </x:c>
      <x:c r="W13" s="13">
        <x:f>SUM(W6:W12)</x:f>
        <x:v>2764502.5700000003</x:v>
      </x:c>
      <x:c r="X13" s="13">
        <x:f>SUM(X6:X12)</x:f>
        <x:v>2979916.32</x:v>
      </x:c>
      <x:c r="Y13" s="13">
        <x:f>SUM(Y6:Y12)</x:f>
        <x:v>2902013.59</x:v>
      </x:c>
      <x:c r="Z13" s="13">
        <x:f>SUM(Z6:Z12)</x:f>
        <x:v>3214785.86</x:v>
      </x:c>
      <x:c r="AA13" s="13">
        <x:f>SUM(AA6:AA12)</x:f>
        <x:v>2306380.14</x:v>
      </x:c>
      <x:c r="AB13" s="13">
        <x:f>SUM(AB6:AB12)</x:f>
        <x:v>2233022.09</x:v>
      </x:c>
      <x:c r="AC13" s="13">
        <x:f>SUM(AC6:AC12)</x:f>
        <x:v>2867123.78</x:v>
      </x:c>
      <x:c r="AD13" s="13">
        <x:f>SUM(AD6:AD12)</x:f>
        <x:v>2483050.13</x:v>
      </x:c>
      <x:c r="AE13" s="13">
        <x:f>SUM(AE6:AE12)</x:f>
        <x:v>2827509.94</x:v>
      </x:c>
      <x:c r="AF13" s="13">
        <x:f>SUM(AF6:AF12)</x:f>
        <x:v>2488243.3299999996</x:v>
      </x:c>
      <x:c r="AG13" s="13">
        <x:f>SUM(AG6:AG12)</x:f>
        <x:v>2455565.63</x:v>
      </x:c>
      <x:c r="AH13" s="13">
        <x:f>SUM(AH6:AH12)</x:f>
        <x:v>2172528.06</x:v>
      </x:c>
      <x:c r="AI13" s="13">
        <x:f>SUM(AI6:AI12)</x:f>
        <x:v>2875739.0800000005</x:v>
      </x:c>
      <x:c r="AJ13" s="13">
        <x:f>SUM(AJ6:AJ12)</x:f>
        <x:v>2995654.38</x:v>
      </x:c>
      <x:c r="AK13" s="13">
        <x:f>SUM(AK6:AK12)</x:f>
        <x:v>3206659.1</x:v>
      </x:c>
      <x:c r="AL13" s="13">
        <x:f>SUM(AL6:AL12)</x:f>
        <x:v>3229691.6899999995</x:v>
      </x:c>
    </x:row>
    <x:row r="14" spans="1:38" hidden="1" outlineLevel="2">
      <x:c r="A14" s="10" t="s">
        <x:v>49</x:v>
      </x:c>
      <x:c r="B14" s="10"/>
      <x:c r="C14" s="10"/>
      <x:c r="D14" s="10"/>
      <x:c r="E14" s="10"/>
      <x:c r="F14" s="10"/>
      <x:c r="G14" s="10"/>
      <x:c r="H14" s="10"/>
      <x:c r="I14" s="10"/>
      <x:c r="J14" s="10"/>
      <x:c r="K14" s="10"/>
      <x:c r="L14" s="10"/>
      <x:c r="M14" s="10"/>
      <x:c r="N14" s="10"/>
      <x:c r="O14" s="10"/>
      <x:c r="P14" s="10"/>
      <x:c r="Q14" s="10"/>
      <x:c r="R14" s="10"/>
      <x:c r="S14" s="10"/>
      <x:c r="T14" s="10"/>
      <x:c r="U14" s="10"/>
      <x:c r="V14" s="10"/>
      <x:c r="W14" s="10"/>
      <x:c r="X14" s="10"/>
      <x:c r="Y14" s="10"/>
      <x:c r="Z14" s="10"/>
      <x:c r="AA14" s="10"/>
      <x:c r="AB14" s="10"/>
      <x:c r="AC14" s="10"/>
      <x:c r="AD14" s="10"/>
      <x:c r="AE14" s="10"/>
      <x:c r="AF14" s="10"/>
      <x:c r="AG14" s="10"/>
      <x:c r="AH14" s="10"/>
      <x:c r="AI14" s="10"/>
      <x:c r="AJ14" s="10"/>
      <x:c r="AK14" s="10"/>
      <x:c r="AL14" s="10"/>
    </x:row>
    <x:row r="15" spans="1:38" hidden="1" outlineLevel="2">
      <x:c r="A15" s="11" t="s">
        <x:v>50</x:v>
      </x:c>
      <x:c r="B15" s="0">
        <x:v>5300</x:v>
      </x:c>
      <x:c r="C15" s="12">
        <x:f>VLOOKUP($B15,'Saldenliste monatlich'!$A$5:$AN$122,MATCH(C$4,'Saldenliste monatlich'!$A$4:$AN$4,0),FALSE)</x:f>
        <x:v>-93024.91</x:v>
      </x:c>
      <x:c r="D15" s="12">
        <x:f>VLOOKUP($B15,'Saldenliste monatlich'!$A$5:$AN$122,MATCH(D$4,'Saldenliste monatlich'!$A$4:$AN$4,0),FALSE)</x:f>
        <x:v>-102509.17</x:v>
      </x:c>
      <x:c r="E15" s="12">
        <x:f>VLOOKUP($B15,'Saldenliste monatlich'!$A$5:$AN$122,MATCH(E$4,'Saldenliste monatlich'!$A$4:$AN$4,0),FALSE)</x:f>
        <x:v>-102405.15</x:v>
      </x:c>
      <x:c r="F15" s="12">
        <x:f>VLOOKUP($B15,'Saldenliste monatlich'!$A$5:$AN$122,MATCH(F$4,'Saldenliste monatlich'!$A$4:$AN$4,0),FALSE)</x:f>
        <x:v>-106082.09</x:v>
      </x:c>
      <x:c r="G15" s="12">
        <x:f>VLOOKUP($B15,'Saldenliste monatlich'!$A$5:$AN$122,MATCH(G$4,'Saldenliste monatlich'!$A$4:$AN$4,0),FALSE)</x:f>
        <x:v>-100138.58</x:v>
      </x:c>
      <x:c r="H15" s="12">
        <x:f>VLOOKUP($B15,'Saldenliste monatlich'!$A$5:$AN$122,MATCH(H$4,'Saldenliste monatlich'!$A$4:$AN$4,0),FALSE)</x:f>
        <x:v>-96241.47</x:v>
      </x:c>
      <x:c r="I15" s="12">
        <x:f>VLOOKUP($B15,'Saldenliste monatlich'!$A$5:$AN$122,MATCH(I$4,'Saldenliste monatlich'!$A$4:$AN$4,0),FALSE)</x:f>
        <x:v>-85488.14</x:v>
      </x:c>
      <x:c r="J15" s="12">
        <x:f>VLOOKUP($B15,'Saldenliste monatlich'!$A$5:$AN$122,MATCH(J$4,'Saldenliste monatlich'!$A$4:$AN$4,0),FALSE)</x:f>
        <x:v>-104574.72</x:v>
      </x:c>
      <x:c r="K15" s="12">
        <x:f>VLOOKUP($B15,'Saldenliste monatlich'!$A$5:$AN$122,MATCH(K$4,'Saldenliste monatlich'!$A$4:$AN$4,0),FALSE)</x:f>
        <x:v>-109238.63</x:v>
      </x:c>
      <x:c r="L15" s="12">
        <x:f>VLOOKUP($B15,'Saldenliste monatlich'!$A$5:$AN$122,MATCH(L$4,'Saldenliste monatlich'!$A$4:$AN$4,0),FALSE)</x:f>
        <x:v>-119578.18</x:v>
      </x:c>
      <x:c r="M15" s="12">
        <x:f>VLOOKUP($B15,'Saldenliste monatlich'!$A$5:$AN$122,MATCH(M$4,'Saldenliste monatlich'!$A$4:$AN$4,0),FALSE)</x:f>
        <x:v>-131333.47</x:v>
      </x:c>
      <x:c r="N15" s="12">
        <x:f>VLOOKUP($B15,'Saldenliste monatlich'!$A$5:$AN$122,MATCH(N$4,'Saldenliste monatlich'!$A$4:$AN$4,0),FALSE)</x:f>
        <x:v>-125699.11</x:v>
      </x:c>
      <x:c r="O15" s="12">
        <x:f>VLOOKUP($B15,'Saldenliste monatlich'!$A$5:$AN$122,MATCH(O$4,'Saldenliste monatlich'!$A$4:$AN$4,0),FALSE)</x:f>
        <x:v>-103608.15</x:v>
      </x:c>
      <x:c r="P15" s="12">
        <x:f>VLOOKUP($B15,'Saldenliste monatlich'!$A$5:$AN$122,MATCH(P$4,'Saldenliste monatlich'!$A$4:$AN$4,0),FALSE)</x:f>
        <x:v>-120789.17</x:v>
      </x:c>
      <x:c r="Q15" s="12">
        <x:f>VLOOKUP($B15,'Saldenliste monatlich'!$A$5:$AN$122,MATCH(Q$4,'Saldenliste monatlich'!$A$4:$AN$4,0),FALSE)</x:f>
        <x:v>-115609.6</x:v>
      </x:c>
      <x:c r="R15" s="12">
        <x:f>VLOOKUP($B15,'Saldenliste monatlich'!$A$5:$AN$122,MATCH(R$4,'Saldenliste monatlich'!$A$4:$AN$4,0),FALSE)</x:f>
        <x:v>-112817.93</x:v>
      </x:c>
      <x:c r="S15" s="12">
        <x:f>VLOOKUP($B15,'Saldenliste monatlich'!$A$5:$AN$122,MATCH(S$4,'Saldenliste monatlich'!$A$4:$AN$4,0),FALSE)</x:f>
        <x:v>-110396.22</x:v>
      </x:c>
      <x:c r="T15" s="12">
        <x:f>VLOOKUP($B15,'Saldenliste monatlich'!$A$5:$AN$122,MATCH(T$4,'Saldenliste monatlich'!$A$4:$AN$4,0),FALSE)</x:f>
        <x:v>-104553.57</x:v>
      </x:c>
      <x:c r="U15" s="12">
        <x:f>VLOOKUP($B15,'Saldenliste monatlich'!$A$5:$AN$122,MATCH(U$4,'Saldenliste monatlich'!$A$4:$AN$4,0),FALSE)</x:f>
        <x:v>-89390.32</x:v>
      </x:c>
      <x:c r="V15" s="12">
        <x:f>VLOOKUP($B15,'Saldenliste monatlich'!$A$5:$AN$122,MATCH(V$4,'Saldenliste monatlich'!$A$4:$AN$4,0),FALSE)</x:f>
        <x:v>-112534.45</x:v>
      </x:c>
      <x:c r="W15" s="12">
        <x:f>VLOOKUP($B15,'Saldenliste monatlich'!$A$5:$AN$122,MATCH(W$4,'Saldenliste monatlich'!$A$4:$AN$4,0),FALSE)</x:f>
        <x:v>-120907.43</x:v>
      </x:c>
      <x:c r="X15" s="12">
        <x:f>VLOOKUP($B15,'Saldenliste monatlich'!$A$5:$AN$122,MATCH(X$4,'Saldenliste monatlich'!$A$4:$AN$4,0),FALSE)</x:f>
        <x:v>-130992.68</x:v>
      </x:c>
      <x:c r="Y15" s="12">
        <x:f>VLOOKUP($B15,'Saldenliste monatlich'!$A$5:$AN$122,MATCH(Y$4,'Saldenliste monatlich'!$A$4:$AN$4,0),FALSE)</x:f>
        <x:v>-145915.84</x:v>
      </x:c>
      <x:c r="Z15" s="12">
        <x:f>VLOOKUP($B15,'Saldenliste monatlich'!$A$5:$AN$122,MATCH(Z$4,'Saldenliste monatlich'!$A$4:$AN$4,0),FALSE)</x:f>
        <x:v>-140354.7</x:v>
      </x:c>
      <x:c r="AA15" s="12">
        <x:f>VLOOKUP($B15,'Saldenliste monatlich'!$A$5:$AN$122,MATCH(AA$4,'Saldenliste monatlich'!$A$4:$AN$4,0),FALSE)</x:f>
        <x:v>-107770.27</x:v>
      </x:c>
      <x:c r="AB15" s="12">
        <x:f>VLOOKUP($B15,'Saldenliste monatlich'!$A$5:$AN$122,MATCH(AB$4,'Saldenliste monatlich'!$A$4:$AN$4,0),FALSE)</x:f>
        <x:v>-119543.13</x:v>
      </x:c>
      <x:c r="AC15" s="12">
        <x:f>VLOOKUP($B15,'Saldenliste monatlich'!$A$5:$AN$122,MATCH(AC$4,'Saldenliste monatlich'!$A$4:$AN$4,0),FALSE)</x:f>
        <x:v>-122890.13</x:v>
      </x:c>
      <x:c r="AD15" s="12">
        <x:f>VLOOKUP($B15,'Saldenliste monatlich'!$A$5:$AN$122,MATCH(AD$4,'Saldenliste monatlich'!$A$4:$AN$4,0),FALSE)</x:f>
        <x:v>-119930.08</x:v>
      </x:c>
      <x:c r="AE15" s="12">
        <x:f>VLOOKUP($B15,'Saldenliste monatlich'!$A$5:$AN$122,MATCH(AE$4,'Saldenliste monatlich'!$A$4:$AN$4,0),FALSE)</x:f>
        <x:v>-118729.58</x:v>
      </x:c>
      <x:c r="AF15" s="12">
        <x:f>VLOOKUP($B15,'Saldenliste monatlich'!$A$5:$AN$122,MATCH(AF$4,'Saldenliste monatlich'!$A$4:$AN$4,0),FALSE)</x:f>
        <x:v>-106551.28</x:v>
      </x:c>
      <x:c r="AG15" s="12">
        <x:f>VLOOKUP($B15,'Saldenliste monatlich'!$A$5:$AN$122,MATCH(AG$4,'Saldenliste monatlich'!$A$4:$AN$4,0),FALSE)</x:f>
        <x:v>-100049.65</x:v>
      </x:c>
      <x:c r="AH15" s="12">
        <x:f>VLOOKUP($B15,'Saldenliste monatlich'!$A$5:$AN$122,MATCH(AH$4,'Saldenliste monatlich'!$A$4:$AN$4,0),FALSE)</x:f>
        <x:v>-122145.77</x:v>
      </x:c>
      <x:c r="AI15" s="12">
        <x:f>VLOOKUP($B15,'Saldenliste monatlich'!$A$5:$AN$122,MATCH(AI$4,'Saldenliste monatlich'!$A$4:$AN$4,0),FALSE)</x:f>
        <x:v>-125850.56</x:v>
      </x:c>
      <x:c r="AJ15" s="12">
        <x:f>VLOOKUP($B15,'Saldenliste monatlich'!$A$5:$AN$122,MATCH(AJ$4,'Saldenliste monatlich'!$A$4:$AN$4,0),FALSE)</x:f>
        <x:v>-134678.28</x:v>
      </x:c>
      <x:c r="AK15" s="12">
        <x:f>VLOOKUP($B15,'Saldenliste monatlich'!$A$5:$AN$122,MATCH(AK$4,'Saldenliste monatlich'!$A$4:$AN$4,0),FALSE)</x:f>
        <x:v>-151066.24</x:v>
      </x:c>
      <x:c r="AL15" s="12">
        <x:f>VLOOKUP($B15,'Saldenliste monatlich'!$A$5:$AN$122,MATCH(AL$4,'Saldenliste monatlich'!$A$4:$AN$4,0),FALSE)</x:f>
        <x:v>-145793.77</x:v>
      </x:c>
    </x:row>
    <x:row r="16" spans="1:38" hidden="1" outlineLevel="2">
      <x:c r="A16" s="11" t="s">
        <x:v>51</x:v>
      </x:c>
      <x:c r="B16" s="0">
        <x:v>5400</x:v>
      </x:c>
      <x:c r="C16" s="12">
        <x:f>VLOOKUP($B16,'Saldenliste monatlich'!$A$5:$AN$122,MATCH(C$4,'Saldenliste monatlich'!$A$4:$AN$4,0),FALSE)</x:f>
        <x:v>-983406.2</x:v>
      </x:c>
      <x:c r="D16" s="12">
        <x:f>VLOOKUP($B16,'Saldenliste monatlich'!$A$5:$AN$122,MATCH(D$4,'Saldenliste monatlich'!$A$4:$AN$4,0),FALSE)</x:f>
        <x:v>-1083668.41</x:v>
      </x:c>
      <x:c r="E16" s="12">
        <x:f>VLOOKUP($B16,'Saldenliste monatlich'!$A$5:$AN$122,MATCH(E$4,'Saldenliste monatlich'!$A$4:$AN$4,0),FALSE)</x:f>
        <x:v>-1082568.78</x:v>
      </x:c>
      <x:c r="F16" s="12">
        <x:f>VLOOKUP($B16,'Saldenliste monatlich'!$A$5:$AN$122,MATCH(F$4,'Saldenliste monatlich'!$A$4:$AN$4,0),FALSE)</x:f>
        <x:v>-1121439.28</x:v>
      </x:c>
      <x:c r="G16" s="12">
        <x:f>VLOOKUP($B16,'Saldenliste monatlich'!$A$5:$AN$122,MATCH(G$4,'Saldenliste monatlich'!$A$4:$AN$4,0),FALSE)</x:f>
        <x:v>-1058607.82</x:v>
      </x:c>
      <x:c r="H16" s="12">
        <x:f>VLOOKUP($B16,'Saldenliste monatlich'!$A$5:$AN$122,MATCH(H$4,'Saldenliste monatlich'!$A$4:$AN$4,0),FALSE)</x:f>
        <x:v>-1017409.8</x:v>
      </x:c>
      <x:c r="I16" s="12">
        <x:f>VLOOKUP($B16,'Saldenliste monatlich'!$A$5:$AN$122,MATCH(I$4,'Saldenliste monatlich'!$A$4:$AN$4,0),FALSE)</x:f>
        <x:v>-903731.75</x:v>
      </x:c>
      <x:c r="J16" s="12">
        <x:f>VLOOKUP($B16,'Saldenliste monatlich'!$A$5:$AN$122,MATCH(J$4,'Saldenliste monatlich'!$A$4:$AN$4,0),FALSE)</x:f>
        <x:v>-1105504.14</x:v>
      </x:c>
      <x:c r="K16" s="12">
        <x:f>VLOOKUP($B16,'Saldenliste monatlich'!$A$5:$AN$122,MATCH(K$4,'Saldenliste monatlich'!$A$4:$AN$4,0),FALSE)</x:f>
        <x:v>-1154808.35</x:v>
      </x:c>
      <x:c r="L16" s="12">
        <x:f>VLOOKUP($B16,'Saldenliste monatlich'!$A$5:$AN$122,MATCH(L$4,'Saldenliste monatlich'!$A$4:$AN$4,0),FALSE)</x:f>
        <x:v>-1264112.2</x:v>
      </x:c>
      <x:c r="M16" s="12">
        <x:f>VLOOKUP($B16,'Saldenliste monatlich'!$A$5:$AN$122,MATCH(M$4,'Saldenliste monatlich'!$A$4:$AN$4,0),FALSE)</x:f>
        <x:v>-1388382.4</x:v>
      </x:c>
      <x:c r="N16" s="12">
        <x:f>VLOOKUP($B16,'Saldenliste monatlich'!$A$5:$AN$122,MATCH(N$4,'Saldenliste monatlich'!$A$4:$AN$4,0),FALSE)</x:f>
        <x:v>-1328819.21</x:v>
      </x:c>
      <x:c r="O16" s="12">
        <x:f>VLOOKUP($B16,'Saldenliste monatlich'!$A$5:$AN$122,MATCH(O$4,'Saldenliste monatlich'!$A$4:$AN$4,0),FALSE)</x:f>
        <x:v>-1095286.21</x:v>
      </x:c>
      <x:c r="P16" s="12">
        <x:f>VLOOKUP($B16,'Saldenliste monatlich'!$A$5:$AN$122,MATCH(P$4,'Saldenliste monatlich'!$A$4:$AN$4,0),FALSE)</x:f>
        <x:v>-1276914.11</x:v>
      </x:c>
      <x:c r="Q16" s="12">
        <x:f>VLOOKUP($B16,'Saldenliste monatlich'!$A$5:$AN$122,MATCH(Q$4,'Saldenliste monatlich'!$A$4:$AN$4,0),FALSE)</x:f>
        <x:v>-1222158.63</x:v>
      </x:c>
      <x:c r="R16" s="12">
        <x:f>VLOOKUP($B16,'Saldenliste monatlich'!$A$5:$AN$122,MATCH(R$4,'Saldenliste monatlich'!$A$4:$AN$4,0),FALSE)</x:f>
        <x:v>-1192646.71</x:v>
      </x:c>
      <x:c r="S16" s="12">
        <x:f>VLOOKUP($B16,'Saldenliste monatlich'!$A$5:$AN$122,MATCH(S$4,'Saldenliste monatlich'!$A$4:$AN$4,0),FALSE)</x:f>
        <x:v>-1167045.72</x:v>
      </x:c>
      <x:c r="T16" s="12">
        <x:f>VLOOKUP($B16,'Saldenliste monatlich'!$A$5:$AN$122,MATCH(T$4,'Saldenliste monatlich'!$A$4:$AN$4,0),FALSE)</x:f>
        <x:v>-1105280.56</x:v>
      </x:c>
      <x:c r="U16" s="12">
        <x:f>VLOOKUP($B16,'Saldenliste monatlich'!$A$5:$AN$122,MATCH(U$4,'Saldenliste monatlich'!$A$4:$AN$4,0),FALSE)</x:f>
        <x:v>-944983.35</x:v>
      </x:c>
      <x:c r="V16" s="12">
        <x:f>VLOOKUP($B16,'Saldenliste monatlich'!$A$5:$AN$122,MATCH(V$4,'Saldenliste monatlich'!$A$4:$AN$4,0),FALSE)</x:f>
        <x:v>-1189649.91</x:v>
      </x:c>
      <x:c r="W16" s="12">
        <x:f>VLOOKUP($B16,'Saldenliste monatlich'!$A$5:$AN$122,MATCH(W$4,'Saldenliste monatlich'!$A$4:$AN$4,0),FALSE)</x:f>
        <x:v>-1278164.22</x:v>
      </x:c>
      <x:c r="X16" s="12">
        <x:f>VLOOKUP($B16,'Saldenliste monatlich'!$A$5:$AN$122,MATCH(X$4,'Saldenliste monatlich'!$A$4:$AN$4,0),FALSE)</x:f>
        <x:v>-1384779.74</x:v>
      </x:c>
      <x:c r="Y16" s="12">
        <x:f>VLOOKUP($B16,'Saldenliste monatlich'!$A$5:$AN$122,MATCH(Y$4,'Saldenliste monatlich'!$A$4:$AN$4,0),FALSE)</x:f>
        <x:v>-1542538.86</x:v>
      </x:c>
      <x:c r="Z16" s="12">
        <x:f>VLOOKUP($B16,'Saldenliste monatlich'!$A$5:$AN$122,MATCH(Z$4,'Saldenliste monatlich'!$A$4:$AN$4,0),FALSE)</x:f>
        <x:v>-1483749.64</x:v>
      </x:c>
      <x:c r="AA16" s="12">
        <x:f>VLOOKUP($B16,'Saldenliste monatlich'!$A$5:$AN$122,MATCH(AA$4,'Saldenliste monatlich'!$A$4:$AN$4,0),FALSE)</x:f>
        <x:v>-1139285.73</x:v>
      </x:c>
      <x:c r="AB16" s="12">
        <x:f>VLOOKUP($B16,'Saldenliste monatlich'!$A$5:$AN$122,MATCH(AB$4,'Saldenliste monatlich'!$A$4:$AN$4,0),FALSE)</x:f>
        <x:v>-1263741.63</x:v>
      </x:c>
      <x:c r="AC16" s="12">
        <x:f>VLOOKUP($B16,'Saldenliste monatlich'!$A$5:$AN$122,MATCH(AC$4,'Saldenliste monatlich'!$A$4:$AN$4,0),FALSE)</x:f>
        <x:v>-1299124.25</x:v>
      </x:c>
      <x:c r="AD16" s="12">
        <x:f>VLOOKUP($B16,'Saldenliste monatlich'!$A$5:$AN$122,MATCH(AD$4,'Saldenliste monatlich'!$A$4:$AN$4,0),FALSE)</x:f>
        <x:v>-1267832.32</x:v>
      </x:c>
      <x:c r="AE16" s="12">
        <x:f>VLOOKUP($B16,'Saldenliste monatlich'!$A$5:$AN$122,MATCH(AE$4,'Saldenliste monatlich'!$A$4:$AN$4,0),FALSE)</x:f>
        <x:v>-1255141.25</x:v>
      </x:c>
      <x:c r="AF16" s="12">
        <x:f>VLOOKUP($B16,'Saldenliste monatlich'!$A$5:$AN$122,MATCH(AF$4,'Saldenliste monatlich'!$A$4:$AN$4,0),FALSE)</x:f>
        <x:v>-1126399.22</x:v>
      </x:c>
      <x:c r="AG16" s="12">
        <x:f>VLOOKUP($B16,'Saldenliste monatlich'!$A$5:$AN$122,MATCH(AG$4,'Saldenliste monatlich'!$A$4:$AN$4,0),FALSE)</x:f>
        <x:v>-1057667.78</x:v>
      </x:c>
      <x:c r="AH16" s="12">
        <x:f>VLOOKUP($B16,'Saldenliste monatlich'!$A$5:$AN$122,MATCH(AH$4,'Saldenliste monatlich'!$A$4:$AN$4,0),FALSE)</x:f>
        <x:v>-1291255.29</x:v>
      </x:c>
      <x:c r="AI16" s="12">
        <x:f>VLOOKUP($B16,'Saldenliste monatlich'!$A$5:$AN$122,MATCH(AI$4,'Saldenliste monatlich'!$A$4:$AN$4,0),FALSE)</x:f>
        <x:v>-1330420.22</x:v>
      </x:c>
      <x:c r="AJ16" s="12">
        <x:f>VLOOKUP($B16,'Saldenliste monatlich'!$A$5:$AN$122,MATCH(AJ$4,'Saldenliste monatlich'!$A$4:$AN$4,0),FALSE)</x:f>
        <x:v>-1423741.8</x:v>
      </x:c>
      <x:c r="AK16" s="12">
        <x:f>VLOOKUP($B16,'Saldenliste monatlich'!$A$5:$AN$122,MATCH(AK$4,'Saldenliste monatlich'!$A$4:$AN$4,0),FALSE)</x:f>
        <x:v>-1596985.95</x:v>
      </x:c>
      <x:c r="AL16" s="12">
        <x:f>VLOOKUP($B16,'Saldenliste monatlich'!$A$5:$AN$122,MATCH(AL$4,'Saldenliste monatlich'!$A$4:$AN$4,0),FALSE)</x:f>
        <x:v>-1541248.45</x:v>
      </x:c>
    </x:row>
    <x:row r="17" spans="1:38" hidden="1" outlineLevel="2">
      <x:c r="A17" s="11" t="s">
        <x:v>52</x:v>
      </x:c>
      <x:c r="B17" s="0">
        <x:v>5425</x:v>
      </x:c>
      <x:c r="C17" s="12">
        <x:f>VLOOKUP($B17,'Saldenliste monatlich'!$A$5:$AN$122,MATCH(C$4,'Saldenliste monatlich'!$A$4:$AN$4,0),FALSE)</x:f>
        <x:v>-252496.19</x:v>
      </x:c>
      <x:c r="D17" s="12">
        <x:f>VLOOKUP($B17,'Saldenliste monatlich'!$A$5:$AN$122,MATCH(D$4,'Saldenliste monatlich'!$A$4:$AN$4,0),FALSE)</x:f>
        <x:v>-278239.19</x:v>
      </x:c>
      <x:c r="E17" s="12">
        <x:f>VLOOKUP($B17,'Saldenliste monatlich'!$A$5:$AN$122,MATCH(E$4,'Saldenliste monatlich'!$A$4:$AN$4,0),FALSE)</x:f>
        <x:v>-277956.85</x:v>
      </x:c>
      <x:c r="F17" s="12">
        <x:f>VLOOKUP($B17,'Saldenliste monatlich'!$A$5:$AN$122,MATCH(F$4,'Saldenliste monatlich'!$A$4:$AN$4,0),FALSE)</x:f>
        <x:v>-287937.11</x:v>
      </x:c>
      <x:c r="G17" s="12">
        <x:f>VLOOKUP($B17,'Saldenliste monatlich'!$A$5:$AN$122,MATCH(G$4,'Saldenliste monatlich'!$A$4:$AN$4,0),FALSE)</x:f>
        <x:v>-271804.71</x:v>
      </x:c>
      <x:c r="H17" s="12">
        <x:f>VLOOKUP($B17,'Saldenliste monatlich'!$A$5:$AN$122,MATCH(H$4,'Saldenliste monatlich'!$A$4:$AN$4,0),FALSE)</x:f>
        <x:v>-261226.84</x:v>
      </x:c>
      <x:c r="I17" s="12">
        <x:f>VLOOKUP($B17,'Saldenliste monatlich'!$A$5:$AN$122,MATCH(I$4,'Saldenliste monatlich'!$A$4:$AN$4,0),FALSE)</x:f>
        <x:v>-232039.23</x:v>
      </x:c>
      <x:c r="J17" s="12">
        <x:f>VLOOKUP($B17,'Saldenliste monatlich'!$A$5:$AN$122,MATCH(J$4,'Saldenliste monatlich'!$A$4:$AN$4,0),FALSE)</x:f>
        <x:v>-283845.66</x:v>
      </x:c>
      <x:c r="K17" s="12">
        <x:f>VLOOKUP($B17,'Saldenliste monatlich'!$A$5:$AN$122,MATCH(K$4,'Saldenliste monatlich'!$A$4:$AN$4,0),FALSE)</x:f>
        <x:v>-296504.85</x:v>
      </x:c>
      <x:c r="L17" s="12">
        <x:f>VLOOKUP($B17,'Saldenliste monatlich'!$A$5:$AN$122,MATCH(L$4,'Saldenliste monatlich'!$A$4:$AN$4,0),FALSE)</x:f>
        <x:v>-324569.35</x:v>
      </x:c>
      <x:c r="M17" s="12">
        <x:f>VLOOKUP($B17,'Saldenliste monatlich'!$A$5:$AN$122,MATCH(M$4,'Saldenliste monatlich'!$A$4:$AN$4,0),FALSE)</x:f>
        <x:v>-356476.56</x:v>
      </x:c>
      <x:c r="N17" s="12">
        <x:f>VLOOKUP($B17,'Saldenliste monatlich'!$A$5:$AN$122,MATCH(N$4,'Saldenliste monatlich'!$A$4:$AN$4,0),FALSE)</x:f>
        <x:v>-341183.31</x:v>
      </x:c>
      <x:c r="O17" s="12">
        <x:f>VLOOKUP($B17,'Saldenliste monatlich'!$A$5:$AN$122,MATCH(O$4,'Saldenliste monatlich'!$A$4:$AN$4,0),FALSE)</x:f>
        <x:v>-281222.13</x:v>
      </x:c>
      <x:c r="P17" s="12">
        <x:f>VLOOKUP($B17,'Saldenliste monatlich'!$A$5:$AN$122,MATCH(P$4,'Saldenliste monatlich'!$A$4:$AN$4,0),FALSE)</x:f>
        <x:v>-327856.32</x:v>
      </x:c>
      <x:c r="Q17" s="12">
        <x:f>VLOOKUP($B17,'Saldenliste monatlich'!$A$5:$AN$122,MATCH(Q$4,'Saldenliste monatlich'!$A$4:$AN$4,0),FALSE)</x:f>
        <x:v>-313797.49</x:v>
      </x:c>
      <x:c r="R17" s="12">
        <x:f>VLOOKUP($B17,'Saldenliste monatlich'!$A$5:$AN$122,MATCH(R$4,'Saldenliste monatlich'!$A$4:$AN$4,0),FALSE)</x:f>
        <x:v>-306220.1</x:v>
      </x:c>
      <x:c r="S17" s="12">
        <x:f>VLOOKUP($B17,'Saldenliste monatlich'!$A$5:$AN$122,MATCH(S$4,'Saldenliste monatlich'!$A$4:$AN$4,0),FALSE)</x:f>
        <x:v>-299646.88</x:v>
      </x:c>
      <x:c r="T17" s="12">
        <x:f>VLOOKUP($B17,'Saldenliste monatlich'!$A$5:$AN$122,MATCH(T$4,'Saldenliste monatlich'!$A$4:$AN$4,0),FALSE)</x:f>
        <x:v>-283788.25</x:v>
      </x:c>
      <x:c r="U17" s="12">
        <x:f>VLOOKUP($B17,'Saldenliste monatlich'!$A$5:$AN$122,MATCH(U$4,'Saldenliste monatlich'!$A$4:$AN$4,0),FALSE)</x:f>
        <x:v>-242630.86</x:v>
      </x:c>
      <x:c r="V17" s="12">
        <x:f>VLOOKUP($B17,'Saldenliste monatlich'!$A$5:$AN$122,MATCH(V$4,'Saldenliste monatlich'!$A$4:$AN$4,0),FALSE)</x:f>
        <x:v>-305450.65</x:v>
      </x:c>
      <x:c r="W17" s="12">
        <x:f>VLOOKUP($B17,'Saldenliste monatlich'!$A$5:$AN$122,MATCH(W$4,'Saldenliste monatlich'!$A$4:$AN$4,0),FALSE)</x:f>
        <x:v>-328177.3</x:v>
      </x:c>
      <x:c r="X17" s="12">
        <x:f>VLOOKUP($B17,'Saldenliste monatlich'!$A$5:$AN$122,MATCH(X$4,'Saldenliste monatlich'!$A$4:$AN$4,0),FALSE)</x:f>
        <x:v>-355551.56</x:v>
      </x:c>
      <x:c r="Y17" s="12">
        <x:f>VLOOKUP($B17,'Saldenliste monatlich'!$A$5:$AN$122,MATCH(Y$4,'Saldenliste monatlich'!$A$4:$AN$4,0),FALSE)</x:f>
        <x:v>-396057.28</x:v>
      </x:c>
      <x:c r="Z17" s="12">
        <x:f>VLOOKUP($B17,'Saldenliste monatlich'!$A$5:$AN$122,MATCH(Z$4,'Saldenliste monatlich'!$A$4:$AN$4,0),FALSE)</x:f>
        <x:v>-380962.75</x:v>
      </x:c>
      <x:c r="AA17" s="12">
        <x:f>VLOOKUP($B17,'Saldenliste monatlich'!$A$5:$AN$122,MATCH(AA$4,'Saldenliste monatlich'!$A$4:$AN$4,0),FALSE)</x:f>
        <x:v>-292519.31</x:v>
      </x:c>
      <x:c r="AB17" s="12">
        <x:f>VLOOKUP($B17,'Saldenliste monatlich'!$A$5:$AN$122,MATCH(AB$4,'Saldenliste monatlich'!$A$4:$AN$4,0),FALSE)</x:f>
        <x:v>-324474.2</x:v>
      </x:c>
      <x:c r="AC17" s="12">
        <x:f>VLOOKUP($B17,'Saldenliste monatlich'!$A$5:$AN$122,MATCH(AC$4,'Saldenliste monatlich'!$A$4:$AN$4,0),FALSE)</x:f>
        <x:v>-333558.93</x:v>
      </x:c>
      <x:c r="AD17" s="12">
        <x:f>VLOOKUP($B17,'Saldenliste monatlich'!$A$5:$AN$122,MATCH(AD$4,'Saldenliste monatlich'!$A$4:$AN$4,0),FALSE)</x:f>
        <x:v>-325524.52</x:v>
      </x:c>
      <x:c r="AE17" s="12">
        <x:f>VLOOKUP($B17,'Saldenliste monatlich'!$A$5:$AN$122,MATCH(AE$4,'Saldenliste monatlich'!$A$4:$AN$4,0),FALSE)</x:f>
        <x:v>-322266</x:v>
      </x:c>
      <x:c r="AF17" s="12">
        <x:f>VLOOKUP($B17,'Saldenliste monatlich'!$A$5:$AN$122,MATCH(AF$4,'Saldenliste monatlich'!$A$4:$AN$4,0),FALSE)</x:f>
        <x:v>-289210.61</x:v>
      </x:c>
      <x:c r="AG17" s="12">
        <x:f>VLOOKUP($B17,'Saldenliste monatlich'!$A$5:$AN$122,MATCH(AG$4,'Saldenliste monatlich'!$A$4:$AN$4,0),FALSE)</x:f>
        <x:v>-271563.35</x:v>
      </x:c>
      <x:c r="AH17" s="12">
        <x:f>VLOOKUP($B17,'Saldenliste monatlich'!$A$5:$AN$122,MATCH(AH$4,'Saldenliste monatlich'!$A$4:$AN$4,0),FALSE)</x:f>
        <x:v>-331538.52</x:v>
      </x:c>
      <x:c r="AI17" s="12">
        <x:f>VLOOKUP($B17,'Saldenliste monatlich'!$A$5:$AN$122,MATCH(AI$4,'Saldenliste monatlich'!$A$4:$AN$4,0),FALSE)</x:f>
        <x:v>-341594.38</x:v>
      </x:c>
      <x:c r="AJ17" s="12">
        <x:f>VLOOKUP($B17,'Saldenliste monatlich'!$A$5:$AN$122,MATCH(AJ$4,'Saldenliste monatlich'!$A$4:$AN$4,0),FALSE)</x:f>
        <x:v>-365555.33</x:v>
      </x:c>
      <x:c r="AK17" s="12">
        <x:f>VLOOKUP($B17,'Saldenliste monatlich'!$A$5:$AN$122,MATCH(AK$4,'Saldenliste monatlich'!$A$4:$AN$4,0),FALSE)</x:f>
        <x:v>-410036.93</x:v>
      </x:c>
      <x:c r="AL17" s="12">
        <x:f>VLOOKUP($B17,'Saldenliste monatlich'!$A$5:$AN$122,MATCH(AL$4,'Saldenliste monatlich'!$A$4:$AN$4,0),FALSE)</x:f>
        <x:v>-395725.95</x:v>
      </x:c>
    </x:row>
    <x:row r="18" spans="1:38" hidden="1" outlineLevel="2">
      <x:c r="A18" s="11" t="s">
        <x:v>53</x:v>
      </x:c>
      <x:c r="B18" s="0">
        <x:v>5730</x:v>
      </x:c>
      <x:c r="C18" s="12">
        <x:f>VLOOKUP($B18,'Saldenliste monatlich'!$A$5:$AN$122,MATCH(C$4,'Saldenliste monatlich'!$A$4:$AN$4,0),FALSE)</x:f>
        <x:v>8850.66</x:v>
      </x:c>
      <x:c r="D18" s="12">
        <x:f>VLOOKUP($B18,'Saldenliste monatlich'!$A$5:$AN$122,MATCH(D$4,'Saldenliste monatlich'!$A$4:$AN$4,0),FALSE)</x:f>
        <x:v>9753.02</x:v>
      </x:c>
      <x:c r="E18" s="12">
        <x:f>VLOOKUP($B18,'Saldenliste monatlich'!$A$5:$AN$122,MATCH(E$4,'Saldenliste monatlich'!$A$4:$AN$4,0),FALSE)</x:f>
        <x:v>9743.12</x:v>
      </x:c>
      <x:c r="F18" s="12">
        <x:f>VLOOKUP($B18,'Saldenliste monatlich'!$A$5:$AN$122,MATCH(F$4,'Saldenliste monatlich'!$A$4:$AN$4,0),FALSE)</x:f>
        <x:v>10092.95</x:v>
      </x:c>
      <x:c r="G18" s="12">
        <x:f>VLOOKUP($B18,'Saldenliste monatlich'!$A$5:$AN$122,MATCH(G$4,'Saldenliste monatlich'!$A$4:$AN$4,0),FALSE)</x:f>
        <x:v>9527.47</x:v>
      </x:c>
      <x:c r="H18" s="12">
        <x:f>VLOOKUP($B18,'Saldenliste monatlich'!$A$5:$AN$122,MATCH(H$4,'Saldenliste monatlich'!$A$4:$AN$4,0),FALSE)</x:f>
        <x:v>9156.69</x:v>
      </x:c>
      <x:c r="I18" s="12">
        <x:f>VLOOKUP($B18,'Saldenliste monatlich'!$A$5:$AN$122,MATCH(I$4,'Saldenliste monatlich'!$A$4:$AN$4,0),FALSE)</x:f>
        <x:v>8133.59</x:v>
      </x:c>
      <x:c r="J18" s="12">
        <x:f>VLOOKUP($B18,'Saldenliste monatlich'!$A$5:$AN$122,MATCH(J$4,'Saldenliste monatlich'!$A$4:$AN$4,0),FALSE)</x:f>
        <x:v>9949.54</x:v>
      </x:c>
      <x:c r="K18" s="12">
        <x:f>VLOOKUP($B18,'Saldenliste monatlich'!$A$5:$AN$122,MATCH(K$4,'Saldenliste monatlich'!$A$4:$AN$4,0),FALSE)</x:f>
        <x:v>10393.28</x:v>
      </x:c>
      <x:c r="L18" s="12">
        <x:f>VLOOKUP($B18,'Saldenliste monatlich'!$A$5:$AN$122,MATCH(L$4,'Saldenliste monatlich'!$A$4:$AN$4,0),FALSE)</x:f>
        <x:v>11377.01</x:v>
      </x:c>
      <x:c r="M18" s="12">
        <x:f>VLOOKUP($B18,'Saldenliste monatlich'!$A$5:$AN$122,MATCH(M$4,'Saldenliste monatlich'!$A$4:$AN$4,0),FALSE)</x:f>
        <x:v>12495.45</x:v>
      </x:c>
      <x:c r="N18" s="12">
        <x:f>VLOOKUP($B18,'Saldenliste monatlich'!$A$5:$AN$122,MATCH(N$4,'Saldenliste monatlich'!$A$4:$AN$4,0),FALSE)</x:f>
        <x:v>11959.37</x:v>
      </x:c>
      <x:c r="O18" s="12">
        <x:f>VLOOKUP($B18,'Saldenliste monatlich'!$A$5:$AN$122,MATCH(O$4,'Saldenliste monatlich'!$A$4:$AN$4,0),FALSE)</x:f>
        <x:v>9857.58</x:v>
      </x:c>
      <x:c r="P18" s="12">
        <x:f>VLOOKUP($B18,'Saldenliste monatlich'!$A$5:$AN$122,MATCH(P$4,'Saldenliste monatlich'!$A$4:$AN$4,0),FALSE)</x:f>
        <x:v>11492.23</x:v>
      </x:c>
      <x:c r="Q18" s="12">
        <x:f>VLOOKUP($B18,'Saldenliste monatlich'!$A$5:$AN$122,MATCH(Q$4,'Saldenliste monatlich'!$A$4:$AN$4,0),FALSE)</x:f>
        <x:v>10999.43</x:v>
      </x:c>
      <x:c r="R18" s="12">
        <x:f>VLOOKUP($B18,'Saldenliste monatlich'!$A$5:$AN$122,MATCH(R$4,'Saldenliste monatlich'!$A$4:$AN$4,0),FALSE)</x:f>
        <x:v>10733.82</x:v>
      </x:c>
      <x:c r="S18" s="12">
        <x:f>VLOOKUP($B18,'Saldenliste monatlich'!$A$5:$AN$122,MATCH(S$4,'Saldenliste monatlich'!$A$4:$AN$4,0),FALSE)</x:f>
        <x:v>10503.41</x:v>
      </x:c>
      <x:c r="T18" s="12">
        <x:f>VLOOKUP($B18,'Saldenliste monatlich'!$A$5:$AN$122,MATCH(T$4,'Saldenliste monatlich'!$A$4:$AN$4,0),FALSE)</x:f>
        <x:v>9947.52</x:v>
      </x:c>
      <x:c r="U18" s="12">
        <x:f>VLOOKUP($B18,'Saldenliste monatlich'!$A$5:$AN$122,MATCH(U$4,'Saldenliste monatlich'!$A$4:$AN$4,0),FALSE)</x:f>
        <x:v>8504.85</x:v>
      </x:c>
      <x:c r="V18" s="12">
        <x:f>VLOOKUP($B18,'Saldenliste monatlich'!$A$5:$AN$122,MATCH(V$4,'Saldenliste monatlich'!$A$4:$AN$4,0),FALSE)</x:f>
        <x:v>10706.85</x:v>
      </x:c>
      <x:c r="W18" s="12">
        <x:f>VLOOKUP($B18,'Saldenliste monatlich'!$A$5:$AN$122,MATCH(W$4,'Saldenliste monatlich'!$A$4:$AN$4,0),FALSE)</x:f>
        <x:v>11503.48</x:v>
      </x:c>
      <x:c r="X18" s="12">
        <x:f>VLOOKUP($B18,'Saldenliste monatlich'!$A$5:$AN$122,MATCH(X$4,'Saldenliste monatlich'!$A$4:$AN$4,0),FALSE)</x:f>
        <x:v>12463.02</x:v>
      </x:c>
      <x:c r="Y18" s="12">
        <x:f>VLOOKUP($B18,'Saldenliste monatlich'!$A$5:$AN$122,MATCH(Y$4,'Saldenliste monatlich'!$A$4:$AN$4,0),FALSE)</x:f>
        <x:v>13882.85</x:v>
      </x:c>
      <x:c r="Z18" s="12">
        <x:f>VLOOKUP($B18,'Saldenliste monatlich'!$A$5:$AN$122,MATCH(Z$4,'Saldenliste monatlich'!$A$4:$AN$4,0),FALSE)</x:f>
        <x:v>13353.75</x:v>
      </x:c>
      <x:c r="AA18" s="12">
        <x:f>VLOOKUP($B18,'Saldenliste monatlich'!$A$5:$AN$122,MATCH(AA$4,'Saldenliste monatlich'!$A$4:$AN$4,0),FALSE)</x:f>
        <x:v>10253.57</x:v>
      </x:c>
      <x:c r="AB18" s="12">
        <x:f>VLOOKUP($B18,'Saldenliste monatlich'!$A$5:$AN$122,MATCH(AB$4,'Saldenliste monatlich'!$A$4:$AN$4,0),FALSE)</x:f>
        <x:v>11373.67</x:v>
      </x:c>
      <x:c r="AC18" s="12">
        <x:f>VLOOKUP($B18,'Saldenliste monatlich'!$A$5:$AN$122,MATCH(AC$4,'Saldenliste monatlich'!$A$4:$AN$4,0),FALSE)</x:f>
        <x:v>11692.12</x:v>
      </x:c>
      <x:c r="AD18" s="12">
        <x:f>VLOOKUP($B18,'Saldenliste monatlich'!$A$5:$AN$122,MATCH(AD$4,'Saldenliste monatlich'!$A$4:$AN$4,0),FALSE)</x:f>
        <x:v>11410.49</x:v>
      </x:c>
      <x:c r="AE18" s="12">
        <x:f>VLOOKUP($B18,'Saldenliste monatlich'!$A$5:$AN$122,MATCH(AE$4,'Saldenliste monatlich'!$A$4:$AN$4,0),FALSE)</x:f>
        <x:v>11296.27</x:v>
      </x:c>
      <x:c r="AF18" s="12">
        <x:f>VLOOKUP($B18,'Saldenliste monatlich'!$A$5:$AN$122,MATCH(AF$4,'Saldenliste monatlich'!$A$4:$AN$4,0),FALSE)</x:f>
        <x:v>10137.6</x:v>
      </x:c>
      <x:c r="AG18" s="12">
        <x:f>VLOOKUP($B18,'Saldenliste monatlich'!$A$5:$AN$122,MATCH(AG$4,'Saldenliste monatlich'!$A$4:$AN$4,0),FALSE)</x:f>
        <x:v>9519.01</x:v>
      </x:c>
      <x:c r="AH18" s="12">
        <x:f>VLOOKUP($B18,'Saldenliste monatlich'!$A$5:$AN$122,MATCH(AH$4,'Saldenliste monatlich'!$A$4:$AN$4,0),FALSE)</x:f>
        <x:v>11621.29</x:v>
      </x:c>
      <x:c r="AI18" s="12">
        <x:f>VLOOKUP($B18,'Saldenliste monatlich'!$A$5:$AN$122,MATCH(AI$4,'Saldenliste monatlich'!$A$4:$AN$4,0),FALSE)</x:f>
        <x:v>11973.78</x:v>
      </x:c>
      <x:c r="AJ18" s="12">
        <x:f>VLOOKUP($B18,'Saldenliste monatlich'!$A$5:$AN$122,MATCH(AJ$4,'Saldenliste monatlich'!$A$4:$AN$4,0),FALSE)</x:f>
        <x:v>12813.67</x:v>
      </x:c>
      <x:c r="AK18" s="12">
        <x:f>VLOOKUP($B18,'Saldenliste monatlich'!$A$5:$AN$122,MATCH(AK$4,'Saldenliste monatlich'!$A$4:$AN$4,0),FALSE)</x:f>
        <x:v>14372.87</x:v>
      </x:c>
      <x:c r="AL18" s="12">
        <x:f>VLOOKUP($B18,'Saldenliste monatlich'!$A$5:$AN$122,MATCH(AL$4,'Saldenliste monatlich'!$A$4:$AN$4,0),FALSE)</x:f>
        <x:v>13871.24</x:v>
      </x:c>
    </x:row>
    <x:row r="19" spans="1:38" hidden="1" outlineLevel="2">
      <x:c r="A19" s="11" t="s">
        <x:v>54</x:v>
      </x:c>
      <x:c r="B19" s="0">
        <x:v>5800</x:v>
      </x:c>
      <x:c r="C19" s="12">
        <x:f>VLOOKUP($B19,'Saldenliste monatlich'!$A$5:$AN$122,MATCH(C$4,'Saldenliste monatlich'!$A$4:$AN$4,0),FALSE)</x:f>
        <x:v>-18139.05</x:v>
      </x:c>
      <x:c r="D19" s="12">
        <x:f>VLOOKUP($B19,'Saldenliste monatlich'!$A$5:$AN$122,MATCH(D$4,'Saldenliste monatlich'!$A$4:$AN$4,0),FALSE)</x:f>
        <x:v>-19997.12</x:v>
      </x:c>
      <x:c r="E19" s="12">
        <x:f>VLOOKUP($B19,'Saldenliste monatlich'!$A$5:$AN$122,MATCH(E$4,'Saldenliste monatlich'!$A$4:$AN$4,0),FALSE)</x:f>
        <x:v>-25753.9</x:v>
      </x:c>
      <x:c r="F19" s="12">
        <x:f>VLOOKUP($B19,'Saldenliste monatlich'!$A$5:$AN$122,MATCH(F$4,'Saldenliste monatlich'!$A$4:$AN$4,0),FALSE)</x:f>
        <x:v>-29086.6</x:v>
      </x:c>
      <x:c r="G19" s="12">
        <x:f>VLOOKUP($B19,'Saldenliste monatlich'!$A$5:$AN$122,MATCH(G$4,'Saldenliste monatlich'!$A$4:$AN$4,0),FALSE)</x:f>
        <x:v>-24019.25</x:v>
      </x:c>
      <x:c r="H19" s="12">
        <x:f>VLOOKUP($B19,'Saldenliste monatlich'!$A$5:$AN$122,MATCH(H$4,'Saldenliste monatlich'!$A$4:$AN$4,0),FALSE)</x:f>
        <x:v>-18011.04</x:v>
      </x:c>
      <x:c r="I19" s="12">
        <x:f>VLOOKUP($B19,'Saldenliste monatlich'!$A$5:$AN$122,MATCH(I$4,'Saldenliste monatlich'!$A$4:$AN$4,0),FALSE)</x:f>
        <x:v>-16830.95</x:v>
      </x:c>
      <x:c r="J19" s="12">
        <x:f>VLOOKUP($B19,'Saldenliste monatlich'!$A$5:$AN$122,MATCH(J$4,'Saldenliste monatlich'!$A$4:$AN$4,0),FALSE)</x:f>
        <x:v>-24607.38</x:v>
      </x:c>
      <x:c r="K19" s="12">
        <x:f>VLOOKUP($B19,'Saldenliste monatlich'!$A$5:$AN$122,MATCH(K$4,'Saldenliste monatlich'!$A$4:$AN$4,0),FALSE)</x:f>
        <x:v>-20403.85</x:v>
      </x:c>
      <x:c r="L19" s="12">
        <x:f>VLOOKUP($B19,'Saldenliste monatlich'!$A$5:$AN$122,MATCH(L$4,'Saldenliste monatlich'!$A$4:$AN$4,0),FALSE)</x:f>
        <x:v>-27219.62</x:v>
      </x:c>
      <x:c r="M19" s="12">
        <x:f>VLOOKUP($B19,'Saldenliste monatlich'!$A$5:$AN$122,MATCH(M$4,'Saldenliste monatlich'!$A$4:$AN$4,0),FALSE)</x:f>
        <x:v>-31432.4</x:v>
      </x:c>
      <x:c r="N19" s="12">
        <x:f>VLOOKUP($B19,'Saldenliste monatlich'!$A$5:$AN$122,MATCH(N$4,'Saldenliste monatlich'!$A$4:$AN$4,0),FALSE)</x:f>
        <x:v>-33371.98</x:v>
      </x:c>
      <x:c r="O19" s="12">
        <x:f>VLOOKUP($B19,'Saldenliste monatlich'!$A$5:$AN$122,MATCH(O$4,'Saldenliste monatlich'!$A$4:$AN$4,0),FALSE)</x:f>
        <x:v>-21924.3</x:v>
      </x:c>
      <x:c r="P19" s="12">
        <x:f>VLOOKUP($B19,'Saldenliste monatlich'!$A$5:$AN$122,MATCH(P$4,'Saldenliste monatlich'!$A$4:$AN$4,0),FALSE)</x:f>
        <x:v>-32707.15</x:v>
      </x:c>
      <x:c r="Q19" s="12">
        <x:f>VLOOKUP($B19,'Saldenliste monatlich'!$A$5:$AN$122,MATCH(Q$4,'Saldenliste monatlich'!$A$4:$AN$4,0),FALSE)</x:f>
        <x:v>-31003.41</x:v>
      </x:c>
      <x:c r="R19" s="12">
        <x:f>VLOOKUP($B19,'Saldenliste monatlich'!$A$5:$AN$122,MATCH(R$4,'Saldenliste monatlich'!$A$4:$AN$4,0),FALSE)</x:f>
        <x:v>-20709.58</x:v>
      </x:c>
      <x:c r="S19" s="12">
        <x:f>VLOOKUP($B19,'Saldenliste monatlich'!$A$5:$AN$122,MATCH(S$4,'Saldenliste monatlich'!$A$4:$AN$4,0),FALSE)</x:f>
        <x:v>-26786.62</x:v>
      </x:c>
      <x:c r="T19" s="12">
        <x:f>VLOOKUP($B19,'Saldenliste monatlich'!$A$5:$AN$122,MATCH(T$4,'Saldenliste monatlich'!$A$4:$AN$4,0),FALSE)</x:f>
        <x:v>-23237.44</x:v>
      </x:c>
      <x:c r="U19" s="12">
        <x:f>VLOOKUP($B19,'Saldenliste monatlich'!$A$5:$AN$122,MATCH(U$4,'Saldenliste monatlich'!$A$4:$AN$4,0),FALSE)</x:f>
        <x:v>-22400.19</x:v>
      </x:c>
      <x:c r="V19" s="12">
        <x:f>VLOOKUP($B19,'Saldenliste monatlich'!$A$5:$AN$122,MATCH(V$4,'Saldenliste monatlich'!$A$4:$AN$4,0),FALSE)</x:f>
        <x:v>-21493</x:v>
      </x:c>
      <x:c r="W19" s="12">
        <x:f>VLOOKUP($B19,'Saldenliste monatlich'!$A$5:$AN$122,MATCH(W$4,'Saldenliste monatlich'!$A$4:$AN$4,0),FALSE)</x:f>
        <x:v>-25502.87</x:v>
      </x:c>
      <x:c r="X19" s="12">
        <x:f>VLOOKUP($B19,'Saldenliste monatlich'!$A$5:$AN$122,MATCH(X$4,'Saldenliste monatlich'!$A$4:$AN$4,0),FALSE)</x:f>
        <x:v>-24794.44</x:v>
      </x:c>
      <x:c r="Y19" s="12">
        <x:f>VLOOKUP($B19,'Saldenliste monatlich'!$A$5:$AN$122,MATCH(Y$4,'Saldenliste monatlich'!$A$4:$AN$4,0),FALSE)</x:f>
        <x:v>-29965.56</x:v>
      </x:c>
      <x:c r="Z19" s="12">
        <x:f>VLOOKUP($B19,'Saldenliste monatlich'!$A$5:$AN$122,MATCH(Z$4,'Saldenliste monatlich'!$A$4:$AN$4,0),FALSE)</x:f>
        <x:v>-35768.43</x:v>
      </x:c>
      <x:c r="AA19" s="12">
        <x:f>VLOOKUP($B19,'Saldenliste monatlich'!$A$5:$AN$122,MATCH(AA$4,'Saldenliste monatlich'!$A$4:$AN$4,0),FALSE)</x:f>
        <x:v>-27661.93</x:v>
      </x:c>
      <x:c r="AB19" s="12">
        <x:f>VLOOKUP($B19,'Saldenliste monatlich'!$A$5:$AN$122,MATCH(AB$4,'Saldenliste monatlich'!$A$4:$AN$4,0),FALSE)</x:f>
        <x:v>-24367.79</x:v>
      </x:c>
      <x:c r="AC19" s="12">
        <x:f>VLOOKUP($B19,'Saldenliste monatlich'!$A$5:$AN$122,MATCH(AC$4,'Saldenliste monatlich'!$A$4:$AN$4,0),FALSE)</x:f>
        <x:v>-32757.11</x:v>
      </x:c>
      <x:c r="AD19" s="12">
        <x:f>VLOOKUP($B19,'Saldenliste monatlich'!$A$5:$AN$122,MATCH(AD$4,'Saldenliste monatlich'!$A$4:$AN$4,0),FALSE)</x:f>
        <x:v>-27008.84</x:v>
      </x:c>
      <x:c r="AE19" s="12">
        <x:f>VLOOKUP($B19,'Saldenliste monatlich'!$A$5:$AN$122,MATCH(AE$4,'Saldenliste monatlich'!$A$4:$AN$4,0),FALSE)</x:f>
        <x:v>-23289.9</x:v>
      </x:c>
      <x:c r="AF19" s="12">
        <x:f>VLOOKUP($B19,'Saldenliste monatlich'!$A$5:$AN$122,MATCH(AF$4,'Saldenliste monatlich'!$A$4:$AN$4,0),FALSE)</x:f>
        <x:v>-21581.73</x:v>
      </x:c>
      <x:c r="AG19" s="12">
        <x:f>VLOOKUP($B19,'Saldenliste monatlich'!$A$5:$AN$122,MATCH(AG$4,'Saldenliste monatlich'!$A$4:$AN$4,0),FALSE)</x:f>
        <x:v>-21178.56</x:v>
      </x:c>
      <x:c r="AH19" s="12">
        <x:f>VLOOKUP($B19,'Saldenliste monatlich'!$A$5:$AN$122,MATCH(AH$4,'Saldenliste monatlich'!$A$4:$AN$4,0),FALSE)</x:f>
        <x:v>-28799.3</x:v>
      </x:c>
      <x:c r="AI19" s="12">
        <x:f>VLOOKUP($B19,'Saldenliste monatlich'!$A$5:$AN$122,MATCH(AI$4,'Saldenliste monatlich'!$A$4:$AN$4,0),FALSE)</x:f>
        <x:v>-31012.37</x:v>
      </x:c>
      <x:c r="AJ19" s="12">
        <x:f>VLOOKUP($B19,'Saldenliste monatlich'!$A$5:$AN$122,MATCH(AJ$4,'Saldenliste monatlich'!$A$4:$AN$4,0),FALSE)</x:f>
        <x:v>-28448.77</x:v>
      </x:c>
      <x:c r="AK19" s="12">
        <x:f>VLOOKUP($B19,'Saldenliste monatlich'!$A$5:$AN$122,MATCH(AK$4,'Saldenliste monatlich'!$A$4:$AN$4,0),FALSE)</x:f>
        <x:v>-38823.95</x:v>
      </x:c>
      <x:c r="AL19" s="12">
        <x:f>VLOOKUP($B19,'Saldenliste monatlich'!$A$5:$AN$122,MATCH(AL$4,'Saldenliste monatlich'!$A$4:$AN$4,0),FALSE)</x:f>
        <x:v>-39238.46</x:v>
      </x:c>
    </x:row>
    <x:row r="20" spans="1:38" hidden="1" outlineLevel="2">
      <x:c r="A20" s="11" t="s">
        <x:v>55</x:v>
      </x:c>
      <x:c r="B20" s="0">
        <x:v>5880</x:v>
      </x:c>
      <x:c r="C20" s="12">
        <x:f>VLOOKUP($B20,'Saldenliste monatlich'!$A$5:$AN$122,MATCH(C$4,'Saldenliste monatlich'!$A$4:$AN$4,0),FALSE)</x:f>
        <x:v>0</x:v>
      </x:c>
      <x:c r="D20" s="12">
        <x:f>VLOOKUP($B20,'Saldenliste monatlich'!$A$5:$AN$122,MATCH(D$4,'Saldenliste monatlich'!$A$4:$AN$4,0),FALSE)</x:f>
        <x:v>0</x:v>
      </x:c>
      <x:c r="E20" s="12">
        <x:f>VLOOKUP($B20,'Saldenliste monatlich'!$A$5:$AN$122,MATCH(E$4,'Saldenliste monatlich'!$A$4:$AN$4,0),FALSE)</x:f>
        <x:v>0</x:v>
      </x:c>
      <x:c r="F20" s="12">
        <x:f>VLOOKUP($B20,'Saldenliste monatlich'!$A$5:$AN$122,MATCH(F$4,'Saldenliste monatlich'!$A$4:$AN$4,0),FALSE)</x:f>
        <x:v>0</x:v>
      </x:c>
      <x:c r="G20" s="12">
        <x:f>VLOOKUP($B20,'Saldenliste monatlich'!$A$5:$AN$122,MATCH(G$4,'Saldenliste monatlich'!$A$4:$AN$4,0),FALSE)</x:f>
        <x:v>0</x:v>
      </x:c>
      <x:c r="H20" s="12">
        <x:f>VLOOKUP($B20,'Saldenliste monatlich'!$A$5:$AN$122,MATCH(H$4,'Saldenliste monatlich'!$A$4:$AN$4,0),FALSE)</x:f>
        <x:v>0</x:v>
      </x:c>
      <x:c r="I20" s="12">
        <x:f>VLOOKUP($B20,'Saldenliste monatlich'!$A$5:$AN$122,MATCH(I$4,'Saldenliste monatlich'!$A$4:$AN$4,0),FALSE)</x:f>
        <x:v>0</x:v>
      </x:c>
      <x:c r="J20" s="12">
        <x:f>VLOOKUP($B20,'Saldenliste monatlich'!$A$5:$AN$122,MATCH(J$4,'Saldenliste monatlich'!$A$4:$AN$4,0),FALSE)</x:f>
        <x:v>0</x:v>
      </x:c>
      <x:c r="K20" s="12">
        <x:f>VLOOKUP($B20,'Saldenliste monatlich'!$A$5:$AN$122,MATCH(K$4,'Saldenliste monatlich'!$A$4:$AN$4,0),FALSE)</x:f>
        <x:v>0</x:v>
      </x:c>
      <x:c r="L20" s="12">
        <x:f>VLOOKUP($B20,'Saldenliste monatlich'!$A$5:$AN$122,MATCH(L$4,'Saldenliste monatlich'!$A$4:$AN$4,0),FALSE)</x:f>
        <x:v>0</x:v>
      </x:c>
      <x:c r="M20" s="12">
        <x:f>VLOOKUP($B20,'Saldenliste monatlich'!$A$5:$AN$122,MATCH(M$4,'Saldenliste monatlich'!$A$4:$AN$4,0),FALSE)</x:f>
        <x:v>0</x:v>
      </x:c>
      <x:c r="N20" s="12">
        <x:f>VLOOKUP($B20,'Saldenliste monatlich'!$A$5:$AN$122,MATCH(N$4,'Saldenliste monatlich'!$A$4:$AN$4,0),FALSE)</x:f>
        <x:v>10394.75</x:v>
      </x:c>
      <x:c r="O20" s="12">
        <x:f>VLOOKUP($B20,'Saldenliste monatlich'!$A$5:$AN$122,MATCH(O$4,'Saldenliste monatlich'!$A$4:$AN$4,0),FALSE)</x:f>
        <x:v>0</x:v>
      </x:c>
      <x:c r="P20" s="12">
        <x:f>VLOOKUP($B20,'Saldenliste monatlich'!$A$5:$AN$122,MATCH(P$4,'Saldenliste monatlich'!$A$4:$AN$4,0),FALSE)</x:f>
        <x:v>0</x:v>
      </x:c>
      <x:c r="Q20" s="12">
        <x:f>VLOOKUP($B20,'Saldenliste monatlich'!$A$5:$AN$122,MATCH(Q$4,'Saldenliste monatlich'!$A$4:$AN$4,0),FALSE)</x:f>
        <x:v>0</x:v>
      </x:c>
      <x:c r="R20" s="12">
        <x:f>VLOOKUP($B20,'Saldenliste monatlich'!$A$5:$AN$122,MATCH(R$4,'Saldenliste monatlich'!$A$4:$AN$4,0),FALSE)</x:f>
        <x:v>0</x:v>
      </x:c>
      <x:c r="S20" s="12">
        <x:f>VLOOKUP($B20,'Saldenliste monatlich'!$A$5:$AN$122,MATCH(S$4,'Saldenliste monatlich'!$A$4:$AN$4,0),FALSE)</x:f>
        <x:v>0</x:v>
      </x:c>
      <x:c r="T20" s="12">
        <x:f>VLOOKUP($B20,'Saldenliste monatlich'!$A$5:$AN$122,MATCH(T$4,'Saldenliste monatlich'!$A$4:$AN$4,0),FALSE)</x:f>
        <x:v>0</x:v>
      </x:c>
      <x:c r="U20" s="12">
        <x:f>VLOOKUP($B20,'Saldenliste monatlich'!$A$5:$AN$122,MATCH(U$4,'Saldenliste monatlich'!$A$4:$AN$4,0),FALSE)</x:f>
        <x:v>0</x:v>
      </x:c>
      <x:c r="V20" s="12">
        <x:f>VLOOKUP($B20,'Saldenliste monatlich'!$A$5:$AN$122,MATCH(V$4,'Saldenliste monatlich'!$A$4:$AN$4,0),FALSE)</x:f>
        <x:v>0</x:v>
      </x:c>
      <x:c r="W20" s="12">
        <x:f>VLOOKUP($B20,'Saldenliste monatlich'!$A$5:$AN$122,MATCH(W$4,'Saldenliste monatlich'!$A$4:$AN$4,0),FALSE)</x:f>
        <x:v>0</x:v>
      </x:c>
      <x:c r="X20" s="12">
        <x:f>VLOOKUP($B20,'Saldenliste monatlich'!$A$5:$AN$122,MATCH(X$4,'Saldenliste monatlich'!$A$4:$AN$4,0),FALSE)</x:f>
        <x:v>0</x:v>
      </x:c>
      <x:c r="Y20" s="12">
        <x:f>VLOOKUP($B20,'Saldenliste monatlich'!$A$5:$AN$122,MATCH(Y$4,'Saldenliste monatlich'!$A$4:$AN$4,0),FALSE)</x:f>
        <x:v>0</x:v>
      </x:c>
      <x:c r="Z20" s="12">
        <x:f>VLOOKUP($B20,'Saldenliste monatlich'!$A$5:$AN$122,MATCH(Z$4,'Saldenliste monatlich'!$A$4:$AN$4,0),FALSE)</x:f>
        <x:v>76516.49</x:v>
      </x:c>
      <x:c r="AA20" s="12">
        <x:f>VLOOKUP($B20,'Saldenliste monatlich'!$A$5:$AN$122,MATCH(AA$4,'Saldenliste monatlich'!$A$4:$AN$4,0),FALSE)</x:f>
        <x:v>0</x:v>
      </x:c>
      <x:c r="AB20" s="12">
        <x:f>VLOOKUP($B20,'Saldenliste monatlich'!$A$5:$AN$122,MATCH(AB$4,'Saldenliste monatlich'!$A$4:$AN$4,0),FALSE)</x:f>
        <x:v>0</x:v>
      </x:c>
      <x:c r="AC20" s="12">
        <x:f>VLOOKUP($B20,'Saldenliste monatlich'!$A$5:$AN$122,MATCH(AC$4,'Saldenliste monatlich'!$A$4:$AN$4,0),FALSE)</x:f>
        <x:v>0</x:v>
      </x:c>
      <x:c r="AD20" s="12">
        <x:f>VLOOKUP($B20,'Saldenliste monatlich'!$A$5:$AN$122,MATCH(AD$4,'Saldenliste monatlich'!$A$4:$AN$4,0),FALSE)</x:f>
        <x:v>0</x:v>
      </x:c>
      <x:c r="AE20" s="12">
        <x:f>VLOOKUP($B20,'Saldenliste monatlich'!$A$5:$AN$122,MATCH(AE$4,'Saldenliste monatlich'!$A$4:$AN$4,0),FALSE)</x:f>
        <x:v>0</x:v>
      </x:c>
      <x:c r="AF20" s="12">
        <x:f>VLOOKUP($B20,'Saldenliste monatlich'!$A$5:$AN$122,MATCH(AF$4,'Saldenliste monatlich'!$A$4:$AN$4,0),FALSE)</x:f>
        <x:v>0</x:v>
      </x:c>
      <x:c r="AG20" s="12">
        <x:f>VLOOKUP($B20,'Saldenliste monatlich'!$A$5:$AN$122,MATCH(AG$4,'Saldenliste monatlich'!$A$4:$AN$4,0),FALSE)</x:f>
        <x:v>0</x:v>
      </x:c>
      <x:c r="AH20" s="12">
        <x:f>VLOOKUP($B20,'Saldenliste monatlich'!$A$5:$AN$122,MATCH(AH$4,'Saldenliste monatlich'!$A$4:$AN$4,0),FALSE)</x:f>
        <x:v>0</x:v>
      </x:c>
      <x:c r="AI20" s="12">
        <x:f>VLOOKUP($B20,'Saldenliste monatlich'!$A$5:$AN$122,MATCH(AI$4,'Saldenliste monatlich'!$A$4:$AN$4,0),FALSE)</x:f>
        <x:v>0</x:v>
      </x:c>
      <x:c r="AJ20" s="12">
        <x:f>VLOOKUP($B20,'Saldenliste monatlich'!$A$5:$AN$122,MATCH(AJ$4,'Saldenliste monatlich'!$A$4:$AN$4,0),FALSE)</x:f>
        <x:v>0</x:v>
      </x:c>
      <x:c r="AK20" s="12">
        <x:f>VLOOKUP($B20,'Saldenliste monatlich'!$A$5:$AN$122,MATCH(AK$4,'Saldenliste monatlich'!$A$4:$AN$4,0),FALSE)</x:f>
        <x:v>0</x:v>
      </x:c>
      <x:c r="AL20" s="12">
        <x:f>VLOOKUP($B20,'Saldenliste monatlich'!$A$5:$AN$122,MATCH(AL$4,'Saldenliste monatlich'!$A$4:$AN$4,0),FALSE)</x:f>
        <x:v>224365.86</x:v>
      </x:c>
    </x:row>
    <x:row r="21" spans="1:38" hidden="1" outlineLevel="2">
      <x:c r="A21" s="11" t="s">
        <x:v>56</x:v>
      </x:c>
      <x:c r="B21" s="0">
        <x:v>5900</x:v>
      </x:c>
      <x:c r="C21" s="12">
        <x:f>VLOOKUP($B21,'Saldenliste monatlich'!$A$5:$AN$122,MATCH(C$4,'Saldenliste monatlich'!$A$4:$AN$4,0),FALSE)</x:f>
        <x:v>-50443.51</x:v>
      </x:c>
      <x:c r="D21" s="12">
        <x:f>VLOOKUP($B21,'Saldenliste monatlich'!$A$5:$AN$122,MATCH(D$4,'Saldenliste monatlich'!$A$4:$AN$4,0),FALSE)</x:f>
        <x:v>-46115.63</x:v>
      </x:c>
      <x:c r="E21" s="12">
        <x:f>VLOOKUP($B21,'Saldenliste monatlich'!$A$5:$AN$122,MATCH(E$4,'Saldenliste monatlich'!$A$4:$AN$4,0),FALSE)</x:f>
        <x:v>-44539.02</x:v>
      </x:c>
      <x:c r="F21" s="12">
        <x:f>VLOOKUP($B21,'Saldenliste monatlich'!$A$5:$AN$122,MATCH(F$4,'Saldenliste monatlich'!$A$4:$AN$4,0),FALSE)</x:f>
        <x:v>-51266.3</x:v>
      </x:c>
      <x:c r="G21" s="12">
        <x:f>VLOOKUP($B21,'Saldenliste monatlich'!$A$5:$AN$122,MATCH(G$4,'Saldenliste monatlich'!$A$4:$AN$4,0),FALSE)</x:f>
        <x:v>-33139.39</x:v>
      </x:c>
      <x:c r="H21" s="12">
        <x:f>VLOOKUP($B21,'Saldenliste monatlich'!$A$5:$AN$122,MATCH(H$4,'Saldenliste monatlich'!$A$4:$AN$4,0),FALSE)</x:f>
        <x:v>-40553.96</x:v>
      </x:c>
      <x:c r="I21" s="12">
        <x:f>VLOOKUP($B21,'Saldenliste monatlich'!$A$5:$AN$122,MATCH(I$4,'Saldenliste monatlich'!$A$4:$AN$4,0),FALSE)</x:f>
        <x:v>-51139.95</x:v>
      </x:c>
      <x:c r="J21" s="12">
        <x:f>VLOOKUP($B21,'Saldenliste monatlich'!$A$5:$AN$122,MATCH(J$4,'Saldenliste monatlich'!$A$4:$AN$4,0),FALSE)</x:f>
        <x:v>-35756.62</x:v>
      </x:c>
      <x:c r="K21" s="12">
        <x:f>VLOOKUP($B21,'Saldenliste monatlich'!$A$5:$AN$122,MATCH(K$4,'Saldenliste monatlich'!$A$4:$AN$4,0),FALSE)</x:f>
        <x:v>-41003.54</x:v>
      </x:c>
      <x:c r="L21" s="12">
        <x:f>VLOOKUP($B21,'Saldenliste monatlich'!$A$5:$AN$122,MATCH(L$4,'Saldenliste monatlich'!$A$4:$AN$4,0),FALSE)</x:f>
        <x:v>-38487.4</x:v>
      </x:c>
      <x:c r="M21" s="12">
        <x:f>VLOOKUP($B21,'Saldenliste monatlich'!$A$5:$AN$122,MATCH(M$4,'Saldenliste monatlich'!$A$4:$AN$4,0),FALSE)</x:f>
        <x:v>-43317.84</x:v>
      </x:c>
      <x:c r="N21" s="12">
        <x:f>VLOOKUP($B21,'Saldenliste monatlich'!$A$5:$AN$122,MATCH(N$4,'Saldenliste monatlich'!$A$4:$AN$4,0),FALSE)</x:f>
        <x:v>-37909.1</x:v>
      </x:c>
      <x:c r="O21" s="12">
        <x:f>VLOOKUP($B21,'Saldenliste monatlich'!$A$5:$AN$122,MATCH(O$4,'Saldenliste monatlich'!$A$4:$AN$4,0),FALSE)</x:f>
        <x:v>-40899.27</x:v>
      </x:c>
      <x:c r="P21" s="12">
        <x:f>VLOOKUP($B21,'Saldenliste monatlich'!$A$5:$AN$122,MATCH(P$4,'Saldenliste monatlich'!$A$4:$AN$4,0),FALSE)</x:f>
        <x:v>-53830.24</x:v>
      </x:c>
      <x:c r="Q21" s="12">
        <x:f>VLOOKUP($B21,'Saldenliste monatlich'!$A$5:$AN$122,MATCH(Q$4,'Saldenliste monatlich'!$A$4:$AN$4,0),FALSE)</x:f>
        <x:v>-51281.21</x:v>
      </x:c>
      <x:c r="R21" s="12">
        <x:f>VLOOKUP($B21,'Saldenliste monatlich'!$A$5:$AN$122,MATCH(R$4,'Saldenliste monatlich'!$A$4:$AN$4,0),FALSE)</x:f>
        <x:v>-48131.67</x:v>
      </x:c>
      <x:c r="S21" s="12">
        <x:f>VLOOKUP($B21,'Saldenliste monatlich'!$A$5:$AN$122,MATCH(S$4,'Saldenliste monatlich'!$A$4:$AN$4,0),FALSE)</x:f>
        <x:v>-50545.19</x:v>
      </x:c>
      <x:c r="T21" s="12">
        <x:f>VLOOKUP($B21,'Saldenliste monatlich'!$A$5:$AN$122,MATCH(T$4,'Saldenliste monatlich'!$A$4:$AN$4,0),FALSE)</x:f>
        <x:v>-54357.23</x:v>
      </x:c>
      <x:c r="U21" s="12">
        <x:f>VLOOKUP($B21,'Saldenliste monatlich'!$A$5:$AN$122,MATCH(U$4,'Saldenliste monatlich'!$A$4:$AN$4,0),FALSE)</x:f>
        <x:v>-45153.81</x:v>
      </x:c>
      <x:c r="V21" s="12">
        <x:f>VLOOKUP($B21,'Saldenliste monatlich'!$A$5:$AN$122,MATCH(V$4,'Saldenliste monatlich'!$A$4:$AN$4,0),FALSE)</x:f>
        <x:v>-41396.57</x:v>
      </x:c>
      <x:c r="W21" s="12">
        <x:f>VLOOKUP($B21,'Saldenliste monatlich'!$A$5:$AN$122,MATCH(W$4,'Saldenliste monatlich'!$A$4:$AN$4,0),FALSE)</x:f>
        <x:v>-44992.12</x:v>
      </x:c>
      <x:c r="X21" s="12">
        <x:f>VLOOKUP($B21,'Saldenliste monatlich'!$A$5:$AN$122,MATCH(X$4,'Saldenliste monatlich'!$A$4:$AN$4,0),FALSE)</x:f>
        <x:v>-51252.47</x:v>
      </x:c>
      <x:c r="Y21" s="12">
        <x:f>VLOOKUP($B21,'Saldenliste monatlich'!$A$5:$AN$122,MATCH(Y$4,'Saldenliste monatlich'!$A$4:$AN$4,0),FALSE)</x:f>
        <x:v>-53238.05</x:v>
      </x:c>
      <x:c r="Z21" s="12">
        <x:f>VLOOKUP($B21,'Saldenliste monatlich'!$A$5:$AN$122,MATCH(Z$4,'Saldenliste monatlich'!$A$4:$AN$4,0),FALSE)</x:f>
        <x:v>-56928.72</x:v>
      </x:c>
      <x:c r="AA21" s="12">
        <x:f>VLOOKUP($B21,'Saldenliste monatlich'!$A$5:$AN$122,MATCH(AA$4,'Saldenliste monatlich'!$A$4:$AN$4,0),FALSE)</x:f>
        <x:v>-37170.85</x:v>
      </x:c>
      <x:c r="AB21" s="12">
        <x:f>VLOOKUP($B21,'Saldenliste monatlich'!$A$5:$AN$122,MATCH(AB$4,'Saldenliste monatlich'!$A$4:$AN$4,0),FALSE)</x:f>
        <x:v>-44017.31</x:v>
      </x:c>
      <x:c r="AC21" s="12">
        <x:f>VLOOKUP($B21,'Saldenliste monatlich'!$A$5:$AN$122,MATCH(AC$4,'Saldenliste monatlich'!$A$4:$AN$4,0),FALSE)</x:f>
        <x:v>-52177.75</x:v>
      </x:c>
      <x:c r="AD21" s="12">
        <x:f>VLOOKUP($B21,'Saldenliste monatlich'!$A$5:$AN$122,MATCH(AD$4,'Saldenliste monatlich'!$A$4:$AN$4,0),FALSE)</x:f>
        <x:v>-42386.9</x:v>
      </x:c>
      <x:c r="AE21" s="12">
        <x:f>VLOOKUP($B21,'Saldenliste monatlich'!$A$5:$AN$122,MATCH(AE$4,'Saldenliste monatlich'!$A$4:$AN$4,0),FALSE)</x:f>
        <x:v>-53926.85</x:v>
      </x:c>
      <x:c r="AF21" s="12">
        <x:f>VLOOKUP($B21,'Saldenliste monatlich'!$A$5:$AN$122,MATCH(AF$4,'Saldenliste monatlich'!$A$4:$AN$4,0),FALSE)</x:f>
        <x:v>-46777.52</x:v>
      </x:c>
      <x:c r="AG21" s="12">
        <x:f>VLOOKUP($B21,'Saldenliste monatlich'!$A$5:$AN$122,MATCH(AG$4,'Saldenliste monatlich'!$A$4:$AN$4,0),FALSE)</x:f>
        <x:v>-50922.85</x:v>
      </x:c>
      <x:c r="AH21" s="12">
        <x:f>VLOOKUP($B21,'Saldenliste monatlich'!$A$5:$AN$122,MATCH(AH$4,'Saldenliste monatlich'!$A$4:$AN$4,0),FALSE)</x:f>
        <x:v>-53243.14</x:v>
      </x:c>
      <x:c r="AI21" s="12">
        <x:f>VLOOKUP($B21,'Saldenliste monatlich'!$A$5:$AN$122,MATCH(AI$4,'Saldenliste monatlich'!$A$4:$AN$4,0),FALSE)</x:f>
        <x:v>-46368.05</x:v>
      </x:c>
      <x:c r="AJ21" s="12">
        <x:f>VLOOKUP($B21,'Saldenliste monatlich'!$A$5:$AN$122,MATCH(AJ$4,'Saldenliste monatlich'!$A$4:$AN$4,0),FALSE)</x:f>
        <x:v>-45470.29</x:v>
      </x:c>
      <x:c r="AK21" s="12">
        <x:f>VLOOKUP($B21,'Saldenliste monatlich'!$A$5:$AN$122,MATCH(AK$4,'Saldenliste monatlich'!$A$4:$AN$4,0),FALSE)</x:f>
        <x:v>-42562.37</x:v>
      </x:c>
      <x:c r="AL21" s="12">
        <x:f>VLOOKUP($B21,'Saldenliste monatlich'!$A$5:$AN$122,MATCH(AL$4,'Saldenliste monatlich'!$A$4:$AN$4,0),FALSE)</x:f>
        <x:v>-47291.1</x:v>
      </x:c>
    </x:row>
    <x:row r="22" spans="1:38" collapsed="1" outlineLevel="1">
      <x:c r="A22" s="5" t="s">
        <x:v>57</x:v>
      </x:c>
      <x:c r="C22" s="13">
        <x:f>SUM(C15:C21)</x:f>
        <x:v>-1388659.2</x:v>
      </x:c>
      <x:c r="D22" s="13">
        <x:f>SUM(D15:D21)</x:f>
        <x:v>-1520776.4999999998</x:v>
      </x:c>
      <x:c r="E22" s="13">
        <x:f>SUM(E15:E21)</x:f>
        <x:v>-1523480.5799999996</x:v>
      </x:c>
      <x:c r="F22" s="13">
        <x:f>SUM(F15:F21)</x:f>
        <x:v>-1585718.4300000002</x:v>
      </x:c>
      <x:c r="G22" s="13">
        <x:f>SUM(G15:G21)</x:f>
        <x:v>-1478182.28</x:v>
      </x:c>
      <x:c r="H22" s="13">
        <x:f>SUM(H15:H21)</x:f>
        <x:v>-1424286.4200000002</x:v>
      </x:c>
      <x:c r="I22" s="13">
        <x:f>SUM(I15:I21)</x:f>
        <x:v>-1281096.43</x:v>
      </x:c>
      <x:c r="J22" s="13">
        <x:f>SUM(J15:J21)</x:f>
        <x:v>-1544338.9799999997</x:v>
      </x:c>
      <x:c r="K22" s="13">
        <x:f>SUM(K15:K21)</x:f>
        <x:v>-1611565.9400000002</x:v>
      </x:c>
      <x:c r="L22" s="13">
        <x:f>SUM(L15:L21)</x:f>
        <x:v>-1762589.74</x:v>
      </x:c>
      <x:c r="M22" s="13">
        <x:f>SUM(M15:M21)</x:f>
        <x:v>-1938447.22</x:v>
      </x:c>
      <x:c r="N22" s="13">
        <x:f>SUM(N15:N21)</x:f>
        <x:v>-1844628.59</x:v>
      </x:c>
      <x:c r="O22" s="13">
        <x:f>SUM(O15:O21)</x:f>
        <x:v>-1533082.4799999997</x:v>
      </x:c>
      <x:c r="P22" s="13">
        <x:f>SUM(P15:P21)</x:f>
        <x:v>-1800604.76</x:v>
      </x:c>
      <x:c r="Q22" s="13">
        <x:f>SUM(Q15:Q21)</x:f>
        <x:v>-1722850.91</x:v>
      </x:c>
      <x:c r="R22" s="13">
        <x:f>SUM(R15:R21)</x:f>
        <x:v>-1669792.1699999997</x:v>
      </x:c>
      <x:c r="S22" s="13">
        <x:f>SUM(S15:S21)</x:f>
        <x:v>-1643917.22</x:v>
      </x:c>
      <x:c r="T22" s="13">
        <x:f>SUM(T15:T21)</x:f>
        <x:v>-1561269.53</x:v>
      </x:c>
      <x:c r="U22" s="13">
        <x:f>SUM(U15:U21)</x:f>
        <x:v>-1336053.6799999997</x:v>
      </x:c>
      <x:c r="V22" s="13">
        <x:f>SUM(V15:V21)</x:f>
        <x:v>-1659817.7299999997</x:v>
      </x:c>
      <x:c r="W22" s="13">
        <x:f>SUM(W15:W21)</x:f>
        <x:v>-1786240.4600000002</x:v>
      </x:c>
      <x:c r="X22" s="13">
        <x:f>SUM(X15:X21)</x:f>
        <x:v>-1934907.8699999999</x:v>
      </x:c>
      <x:c r="Y22" s="13">
        <x:f>SUM(Y15:Y21)</x:f>
        <x:v>-2153832.7399999998</x:v>
      </x:c>
      <x:c r="Z22" s="13">
        <x:f>SUM(Z15:Z21)</x:f>
        <x:v>-2007893.9999999998</x:v>
      </x:c>
      <x:c r="AA22" s="13">
        <x:f>SUM(AA15:AA21)</x:f>
        <x:v>-1594154.52</x:v>
      </x:c>
      <x:c r="AB22" s="13">
        <x:f>SUM(AB15:AB21)</x:f>
        <x:v>-1764770.39</x:v>
      </x:c>
      <x:c r="AC22" s="13">
        <x:f>SUM(AC15:AC21)</x:f>
        <x:v>-1828816.0499999998</x:v>
      </x:c>
      <x:c r="AD22" s="13">
        <x:f>SUM(AD15:AD21)</x:f>
        <x:v>-1771272.1700000002</x:v>
      </x:c>
      <x:c r="AE22" s="13">
        <x:f>SUM(AE15:AE21)</x:f>
        <x:v>-1762057.31</x:v>
      </x:c>
      <x:c r="AF22" s="13">
        <x:f>SUM(AF15:AF21)</x:f>
        <x:v>-1580382.7599999998</x:v>
      </x:c>
      <x:c r="AG22" s="13">
        <x:f>SUM(AG15:AG21)</x:f>
        <x:v>-1491863.18</x:v>
      </x:c>
      <x:c r="AH22" s="13">
        <x:f>SUM(AH15:AH21)</x:f>
        <x:v>-1815360.73</x:v>
      </x:c>
      <x:c r="AI22" s="13">
        <x:f>SUM(AI15:AI21)</x:f>
        <x:v>-1863271.8000000003</x:v>
      </x:c>
      <x:c r="AJ22" s="13">
        <x:f>SUM(AJ15:AJ21)</x:f>
        <x:v>-1985080.8000000003</x:v>
      </x:c>
      <x:c r="AK22" s="13">
        <x:f>SUM(AK15:AK21)</x:f>
        <x:v>-2225102.5700000003</x:v>
      </x:c>
      <x:c r="AL22" s="13">
        <x:f>SUM(AL15:AL21)</x:f>
        <x:v>-1931060.6300000004</x:v>
      </x:c>
    </x:row>
    <x:row r="23" spans="1:38">
      <x:c r="A23" s="5" t="s">
        <x:v>58</x:v>
      </x:c>
      <x:c r="C23" s="13">
        <x:f>C13+C22</x:f>
        <x:v>610617.47</x:v>
      </x:c>
      <x:c r="D23" s="13">
        <x:f>D13+D22</x:f>
        <x:v>569833.6000000003</x:v>
      </x:c>
      <x:c r="E23" s="13">
        <x:f>E13+E22</x:f>
        <x:v>1019888.7200000007</x:v>
      </x:c>
      <x:c r="F23" s="13">
        <x:f>F13+F22</x:f>
        <x:v>791425.3299999996</x:v>
      </x:c>
      <x:c r="G23" s="13">
        <x:f>G13+G22</x:f>
        <x:v>849708.7900000003</x:v>
      </x:c>
      <x:c r="H23" s="13">
        <x:f>H13+H22</x:f>
        <x:v>912691.5700000001</x:v>
      </x:c>
      <x:c r="I23" s="13">
        <x:f>I13+I22</x:f>
        <x:v>924809.45</x:v>
      </x:c>
      <x:c r="J23" s="13">
        <x:f>J13+J22</x:f>
        <x:v>397029.1100000001</x:v>
      </x:c>
      <x:c r="K23" s="13">
        <x:f>K13+K22</x:f>
        <x:v>930099.2799999996</x:v>
      </x:c>
      <x:c r="L23" s="13">
        <x:f>L13+L22</x:f>
        <x:v>908175.2899999998</x:v>
      </x:c>
      <x:c r="M23" s="13">
        <x:f>M13+M22</x:f>
        <x:v>825315.1799999999</x:v>
      </x:c>
      <x:c r="N23" s="13">
        <x:f>N13+N22</x:f>
        <x:v>995966.3499999999</x:v>
      </x:c>
      <x:c r="O23" s="13">
        <x:f>O13+O22</x:f>
        <x:v>656678.53</x:v>
      </x:c>
      <x:c r="P23" s="13">
        <x:f>P13+P22</x:f>
        <x:v>608813.5900000001</x:v>
      </x:c>
      <x:c r="Q23" s="13">
        <x:f>Q13+Q22</x:f>
        <x:v>829524.4100000004</x:v>
      </x:c>
      <x:c r="R23" s="13">
        <x:f>R13+R22</x:f>
        <x:v>837552.6400000004</x:v>
      </x:c>
      <x:c r="S23" s="13">
        <x:f>S13+S22</x:f>
        <x:v>1025781.47</x:v>
      </x:c>
      <x:c r="T23" s="13">
        <x:f>T13+T22</x:f>
        <x:v>1328484.6199999999</x:v>
      </x:c>
      <x:c r="U23" s="13">
        <x:f>U13+U22</x:f>
        <x:v>1124563.8000000003</x:v>
      </x:c>
      <x:c r="V23" s="13">
        <x:f>V13+V22</x:f>
        <x:v>484914.25000000023</x:v>
      </x:c>
      <x:c r="W23" s="13">
        <x:f>W13+W22</x:f>
        <x:v>978262.1100000001</x:v>
      </x:c>
      <x:c r="X23" s="13">
        <x:f>X13+X22</x:f>
        <x:v>1045008.45</x:v>
      </x:c>
      <x:c r="Y23" s="13">
        <x:f>Y13+Y22</x:f>
        <x:v>748180.8500000001</x:v>
      </x:c>
      <x:c r="Z23" s="13">
        <x:f>Z13+Z22</x:f>
        <x:v>1206891.86</x:v>
      </x:c>
      <x:c r="AA23" s="13">
        <x:f>AA13+AA22</x:f>
        <x:v>712225.6200000001</x:v>
      </x:c>
      <x:c r="AB23" s="13">
        <x:f>AB13+AB22</x:f>
        <x:v>468251.69999999995</x:v>
      </x:c>
      <x:c r="AC23" s="13">
        <x:f>AC13+AC22</x:f>
        <x:v>1038307.73</x:v>
      </x:c>
      <x:c r="AD23" s="13">
        <x:f>AD13+AD22</x:f>
        <x:v>711777.9599999997</x:v>
      </x:c>
      <x:c r="AE23" s="13">
        <x:f>AE13+AE22</x:f>
        <x:v>1065452.63</x:v>
      </x:c>
      <x:c r="AF23" s="13">
        <x:f>AF13+AF22</x:f>
        <x:v>907860.5699999998</x:v>
      </x:c>
      <x:c r="AG23" s="13">
        <x:f>AG13+AG22</x:f>
        <x:v>963702.45</x:v>
      </x:c>
      <x:c r="AH23" s="13">
        <x:f>AH13+AH22</x:f>
        <x:v>357167.3300000001</x:v>
      </x:c>
      <x:c r="AI23" s="13">
        <x:f>AI13+AI22</x:f>
        <x:v>1012467.2800000003</x:v>
      </x:c>
      <x:c r="AJ23" s="13">
        <x:f>AJ13+AJ22</x:f>
        <x:v>1010573.5799999996</x:v>
      </x:c>
      <x:c r="AK23" s="13">
        <x:f>AK13+AK22</x:f>
        <x:v>981556.5299999998</x:v>
      </x:c>
      <x:c r="AL23" s="13">
        <x:f>AL13+AL22</x:f>
        <x:v>1298631.0599999991</x:v>
      </x:c>
    </x:row>
    <x:row r="24" spans="1:38" hidden="1" outlineLevel="2">
      <x:c r="A24" s="10" t="s">
        <x:v>59</x:v>
      </x:c>
      <x:c r="B24" s="10"/>
      <x:c r="C24" s="10"/>
      <x:c r="D24" s="10"/>
      <x:c r="E24" s="10"/>
      <x:c r="F24" s="10"/>
      <x:c r="G24" s="10"/>
      <x:c r="H24" s="10"/>
      <x:c r="I24" s="10"/>
      <x:c r="J24" s="10"/>
      <x:c r="K24" s="10"/>
      <x:c r="L24" s="10"/>
      <x:c r="M24" s="10"/>
      <x:c r="N24" s="10"/>
      <x:c r="O24" s="10"/>
      <x:c r="P24" s="10"/>
      <x:c r="Q24" s="10"/>
      <x:c r="R24" s="10"/>
      <x:c r="S24" s="10"/>
      <x:c r="T24" s="10"/>
      <x:c r="U24" s="10"/>
      <x:c r="V24" s="10"/>
      <x:c r="W24" s="10"/>
      <x:c r="X24" s="10"/>
      <x:c r="Y24" s="10"/>
      <x:c r="Z24" s="10"/>
      <x:c r="AA24" s="10"/>
      <x:c r="AB24" s="10"/>
      <x:c r="AC24" s="10"/>
      <x:c r="AD24" s="10"/>
      <x:c r="AE24" s="10"/>
      <x:c r="AF24" s="10"/>
      <x:c r="AG24" s="10"/>
      <x:c r="AH24" s="10"/>
      <x:c r="AI24" s="10"/>
      <x:c r="AJ24" s="10"/>
      <x:c r="AK24" s="10"/>
      <x:c r="AL24" s="10"/>
    </x:row>
    <x:row r="25" spans="1:38" hidden="1" outlineLevel="2">
      <x:c r="A25" s="11" t="s">
        <x:v>60</x:v>
      </x:c>
      <x:c r="B25" s="0">
        <x:v>6010</x:v>
      </x:c>
      <x:c r="C25" s="12">
        <x:f>VLOOKUP($B25,'Saldenliste monatlich'!$A$5:$AN$122,MATCH(C$4,'Saldenliste monatlich'!$A$4:$AN$4,0),FALSE)</x:f>
        <x:v>-107730</x:v>
      </x:c>
      <x:c r="D25" s="12">
        <x:f>VLOOKUP($B25,'Saldenliste monatlich'!$A$5:$AN$122,MATCH(D$4,'Saldenliste monatlich'!$A$4:$AN$4,0),FALSE)</x:f>
        <x:v>-107730</x:v>
      </x:c>
      <x:c r="E25" s="12">
        <x:f>VLOOKUP($B25,'Saldenliste monatlich'!$A$5:$AN$122,MATCH(E$4,'Saldenliste monatlich'!$A$4:$AN$4,0),FALSE)</x:f>
        <x:v>-107730</x:v>
      </x:c>
      <x:c r="F25" s="12">
        <x:f>VLOOKUP($B25,'Saldenliste monatlich'!$A$5:$AN$122,MATCH(F$4,'Saldenliste monatlich'!$A$4:$AN$4,0),FALSE)</x:f>
        <x:v>-107730</x:v>
      </x:c>
      <x:c r="G25" s="12">
        <x:f>VLOOKUP($B25,'Saldenliste monatlich'!$A$5:$AN$122,MATCH(G$4,'Saldenliste monatlich'!$A$4:$AN$4,0),FALSE)</x:f>
        <x:v>-107730</x:v>
      </x:c>
      <x:c r="H25" s="12">
        <x:f>VLOOKUP($B25,'Saldenliste monatlich'!$A$5:$AN$122,MATCH(H$4,'Saldenliste monatlich'!$A$4:$AN$4,0),FALSE)</x:f>
        <x:v>-107730</x:v>
      </x:c>
      <x:c r="I25" s="12">
        <x:f>VLOOKUP($B25,'Saldenliste monatlich'!$A$5:$AN$122,MATCH(I$4,'Saldenliste monatlich'!$A$4:$AN$4,0),FALSE)</x:f>
        <x:v>-110780</x:v>
      </x:c>
      <x:c r="J25" s="12">
        <x:f>VLOOKUP($B25,'Saldenliste monatlich'!$A$5:$AN$122,MATCH(J$4,'Saldenliste monatlich'!$A$4:$AN$4,0),FALSE)</x:f>
        <x:v>-110780</x:v>
      </x:c>
      <x:c r="K25" s="12">
        <x:f>VLOOKUP($B25,'Saldenliste monatlich'!$A$5:$AN$122,MATCH(K$4,'Saldenliste monatlich'!$A$4:$AN$4,0),FALSE)</x:f>
        <x:v>-110780</x:v>
      </x:c>
      <x:c r="L25" s="12">
        <x:f>VLOOKUP($B25,'Saldenliste monatlich'!$A$5:$AN$122,MATCH(L$4,'Saldenliste monatlich'!$A$4:$AN$4,0),FALSE)</x:f>
        <x:v>-110780</x:v>
      </x:c>
      <x:c r="M25" s="12">
        <x:f>VLOOKUP($B25,'Saldenliste monatlich'!$A$5:$AN$122,MATCH(M$4,'Saldenliste monatlich'!$A$4:$AN$4,0),FALSE)</x:f>
        <x:v>-166170</x:v>
      </x:c>
      <x:c r="N25" s="12">
        <x:f>VLOOKUP($B25,'Saldenliste monatlich'!$A$5:$AN$122,MATCH(N$4,'Saldenliste monatlich'!$A$4:$AN$4,0),FALSE)</x:f>
        <x:v>-110780</x:v>
      </x:c>
      <x:c r="O25" s="12">
        <x:f>VLOOKUP($B25,'Saldenliste monatlich'!$A$5:$AN$122,MATCH(O$4,'Saldenliste monatlich'!$A$4:$AN$4,0),FALSE)</x:f>
        <x:v>-110780</x:v>
      </x:c>
      <x:c r="P25" s="12">
        <x:f>VLOOKUP($B25,'Saldenliste monatlich'!$A$5:$AN$122,MATCH(P$4,'Saldenliste monatlich'!$A$4:$AN$4,0),FALSE)</x:f>
        <x:v>-113880</x:v>
      </x:c>
      <x:c r="Q25" s="12">
        <x:f>VLOOKUP($B25,'Saldenliste monatlich'!$A$5:$AN$122,MATCH(Q$4,'Saldenliste monatlich'!$A$4:$AN$4,0),FALSE)</x:f>
        <x:v>-113880</x:v>
      </x:c>
      <x:c r="R25" s="12">
        <x:f>VLOOKUP($B25,'Saldenliste monatlich'!$A$5:$AN$122,MATCH(R$4,'Saldenliste monatlich'!$A$4:$AN$4,0),FALSE)</x:f>
        <x:v>-124690.2</x:v>
      </x:c>
      <x:c r="S25" s="12">
        <x:f>VLOOKUP($B25,'Saldenliste monatlich'!$A$5:$AN$122,MATCH(S$4,'Saldenliste monatlich'!$A$4:$AN$4,0),FALSE)</x:f>
        <x:v>-124690.2</x:v>
      </x:c>
      <x:c r="T25" s="12">
        <x:f>VLOOKUP($B25,'Saldenliste monatlich'!$A$5:$AN$122,MATCH(T$4,'Saldenliste monatlich'!$A$4:$AN$4,0),FALSE)</x:f>
        <x:v>-124690.2</x:v>
      </x:c>
      <x:c r="U25" s="12">
        <x:f>VLOOKUP($B25,'Saldenliste monatlich'!$A$5:$AN$122,MATCH(U$4,'Saldenliste monatlich'!$A$4:$AN$4,0),FALSE)</x:f>
        <x:v>-124690.2</x:v>
      </x:c>
      <x:c r="V25" s="12">
        <x:f>VLOOKUP($B25,'Saldenliste monatlich'!$A$5:$AN$122,MATCH(V$4,'Saldenliste monatlich'!$A$4:$AN$4,0),FALSE)</x:f>
        <x:v>-124690.2</x:v>
      </x:c>
      <x:c r="W25" s="12">
        <x:f>VLOOKUP($B25,'Saldenliste monatlich'!$A$5:$AN$122,MATCH(W$4,'Saldenliste monatlich'!$A$4:$AN$4,0),FALSE)</x:f>
        <x:v>-124690.2</x:v>
      </x:c>
      <x:c r="X25" s="12">
        <x:f>VLOOKUP($B25,'Saldenliste monatlich'!$A$5:$AN$122,MATCH(X$4,'Saldenliste monatlich'!$A$4:$AN$4,0),FALSE)</x:f>
        <x:v>-124690.2</x:v>
      </x:c>
      <x:c r="Y25" s="12">
        <x:f>VLOOKUP($B25,'Saldenliste monatlich'!$A$5:$AN$122,MATCH(Y$4,'Saldenliste monatlich'!$A$4:$AN$4,0),FALSE)</x:f>
        <x:v>-187035.3</x:v>
      </x:c>
      <x:c r="Z25" s="12">
        <x:f>VLOOKUP($B25,'Saldenliste monatlich'!$A$5:$AN$122,MATCH(Z$4,'Saldenliste monatlich'!$A$4:$AN$4,0),FALSE)</x:f>
        <x:v>-124690.2</x:v>
      </x:c>
      <x:c r="AA25" s="12">
        <x:f>VLOOKUP($B25,'Saldenliste monatlich'!$A$5:$AN$122,MATCH(AA$4,'Saldenliste monatlich'!$A$4:$AN$4,0),FALSE)</x:f>
        <x:v>-124690.2</x:v>
      </x:c>
      <x:c r="AB25" s="12">
        <x:f>VLOOKUP($B25,'Saldenliste monatlich'!$A$5:$AN$122,MATCH(AB$4,'Saldenliste monatlich'!$A$4:$AN$4,0),FALSE)</x:f>
        <x:v>-124690.2</x:v>
      </x:c>
      <x:c r="AC25" s="12">
        <x:f>VLOOKUP($B25,'Saldenliste monatlich'!$A$5:$AN$122,MATCH(AC$4,'Saldenliste monatlich'!$A$4:$AN$4,0),FALSE)</x:f>
        <x:v>-124690.2</x:v>
      </x:c>
      <x:c r="AD25" s="12">
        <x:f>VLOOKUP($B25,'Saldenliste monatlich'!$A$5:$AN$122,MATCH(AD$4,'Saldenliste monatlich'!$A$4:$AN$4,0),FALSE)</x:f>
        <x:v>-129428.41</x:v>
      </x:c>
      <x:c r="AE25" s="12">
        <x:f>VLOOKUP($B25,'Saldenliste monatlich'!$A$5:$AN$122,MATCH(AE$4,'Saldenliste monatlich'!$A$4:$AN$4,0),FALSE)</x:f>
        <x:v>-129428.41</x:v>
      </x:c>
      <x:c r="AF25" s="12">
        <x:f>VLOOKUP($B25,'Saldenliste monatlich'!$A$5:$AN$122,MATCH(AF$4,'Saldenliste monatlich'!$A$4:$AN$4,0),FALSE)</x:f>
        <x:v>-129428.41</x:v>
      </x:c>
      <x:c r="AG25" s="12">
        <x:f>VLOOKUP($B25,'Saldenliste monatlich'!$A$5:$AN$122,MATCH(AG$4,'Saldenliste monatlich'!$A$4:$AN$4,0),FALSE)</x:f>
        <x:v>-129428.41</x:v>
      </x:c>
      <x:c r="AH25" s="12">
        <x:f>VLOOKUP($B25,'Saldenliste monatlich'!$A$5:$AN$122,MATCH(AH$4,'Saldenliste monatlich'!$A$4:$AN$4,0),FALSE)</x:f>
        <x:v>-129428.41</x:v>
      </x:c>
      <x:c r="AI25" s="12">
        <x:f>VLOOKUP($B25,'Saldenliste monatlich'!$A$5:$AN$122,MATCH(AI$4,'Saldenliste monatlich'!$A$4:$AN$4,0),FALSE)</x:f>
        <x:v>-132910.64</x:v>
      </x:c>
      <x:c r="AJ25" s="12">
        <x:f>VLOOKUP($B25,'Saldenliste monatlich'!$A$5:$AN$122,MATCH(AJ$4,'Saldenliste monatlich'!$A$4:$AN$4,0),FALSE)</x:f>
        <x:v>-132910.64</x:v>
      </x:c>
      <x:c r="AK25" s="12">
        <x:f>VLOOKUP($B25,'Saldenliste monatlich'!$A$5:$AN$122,MATCH(AK$4,'Saldenliste monatlich'!$A$4:$AN$4,0),FALSE)</x:f>
        <x:v>-199365.96</x:v>
      </x:c>
      <x:c r="AL25" s="12">
        <x:f>VLOOKUP($B25,'Saldenliste monatlich'!$A$5:$AN$122,MATCH(AL$4,'Saldenliste monatlich'!$A$4:$AN$4,0),FALSE)</x:f>
        <x:v>-132910.64</x:v>
      </x:c>
    </x:row>
    <x:row r="26" spans="1:38" hidden="1" outlineLevel="2">
      <x:c r="A26" s="11" t="s">
        <x:v>61</x:v>
      </x:c>
      <x:c r="B26" s="0">
        <x:v>6020</x:v>
      </x:c>
      <x:c r="C26" s="12">
        <x:f>VLOOKUP($B26,'Saldenliste monatlich'!$A$5:$AN$122,MATCH(C$4,'Saldenliste monatlich'!$A$4:$AN$4,0),FALSE)</x:f>
        <x:v>-138460</x:v>
      </x:c>
      <x:c r="D26" s="12">
        <x:f>VLOOKUP($B26,'Saldenliste monatlich'!$A$5:$AN$122,MATCH(D$4,'Saldenliste monatlich'!$A$4:$AN$4,0),FALSE)</x:f>
        <x:v>-138460</x:v>
      </x:c>
      <x:c r="E26" s="12">
        <x:f>VLOOKUP($B26,'Saldenliste monatlich'!$A$5:$AN$122,MATCH(E$4,'Saldenliste monatlich'!$A$4:$AN$4,0),FALSE)</x:f>
        <x:v>-138460</x:v>
      </x:c>
      <x:c r="F26" s="12">
        <x:f>VLOOKUP($B26,'Saldenliste monatlich'!$A$5:$AN$122,MATCH(F$4,'Saldenliste monatlich'!$A$4:$AN$4,0),FALSE)</x:f>
        <x:v>-142660</x:v>
      </x:c>
      <x:c r="G26" s="12">
        <x:f>VLOOKUP($B26,'Saldenliste monatlich'!$A$5:$AN$122,MATCH(G$4,'Saldenliste monatlich'!$A$4:$AN$4,0),FALSE)</x:f>
        <x:v>-142660</x:v>
      </x:c>
      <x:c r="H26" s="12">
        <x:f>VLOOKUP($B26,'Saldenliste monatlich'!$A$5:$AN$122,MATCH(H$4,'Saldenliste monatlich'!$A$4:$AN$4,0),FALSE)</x:f>
        <x:v>-142660</x:v>
      </x:c>
      <x:c r="I26" s="12">
        <x:f>VLOOKUP($B26,'Saldenliste monatlich'!$A$5:$AN$122,MATCH(I$4,'Saldenliste monatlich'!$A$4:$AN$4,0),FALSE)</x:f>
        <x:v>-142660</x:v>
      </x:c>
      <x:c r="J26" s="12">
        <x:f>VLOOKUP($B26,'Saldenliste monatlich'!$A$5:$AN$122,MATCH(J$4,'Saldenliste monatlich'!$A$4:$AN$4,0),FALSE)</x:f>
        <x:v>-142660</x:v>
      </x:c>
      <x:c r="K26" s="12">
        <x:f>VLOOKUP($B26,'Saldenliste monatlich'!$A$5:$AN$122,MATCH(K$4,'Saldenliste monatlich'!$A$4:$AN$4,0),FALSE)</x:f>
        <x:v>-142660</x:v>
      </x:c>
      <x:c r="L26" s="12">
        <x:f>VLOOKUP($B26,'Saldenliste monatlich'!$A$5:$AN$122,MATCH(L$4,'Saldenliste monatlich'!$A$4:$AN$4,0),FALSE)</x:f>
        <x:v>-142660</x:v>
      </x:c>
      <x:c r="M26" s="12">
        <x:f>VLOOKUP($B26,'Saldenliste monatlich'!$A$5:$AN$122,MATCH(M$4,'Saldenliste monatlich'!$A$4:$AN$4,0),FALSE)</x:f>
        <x:v>-213990</x:v>
      </x:c>
      <x:c r="N26" s="12">
        <x:f>VLOOKUP($B26,'Saldenliste monatlich'!$A$5:$AN$122,MATCH(N$4,'Saldenliste monatlich'!$A$4:$AN$4,0),FALSE)</x:f>
        <x:v>-149410</x:v>
      </x:c>
      <x:c r="O26" s="12">
        <x:f>VLOOKUP($B26,'Saldenliste monatlich'!$A$5:$AN$122,MATCH(O$4,'Saldenliste monatlich'!$A$4:$AN$4,0),FALSE)</x:f>
        <x:v>-142660</x:v>
      </x:c>
      <x:c r="P26" s="12">
        <x:f>VLOOKUP($B26,'Saldenliste monatlich'!$A$5:$AN$122,MATCH(P$4,'Saldenliste monatlich'!$A$4:$AN$4,0),FALSE)</x:f>
        <x:v>-142660</x:v>
      </x:c>
      <x:c r="Q26" s="12">
        <x:f>VLOOKUP($B26,'Saldenliste monatlich'!$A$5:$AN$122,MATCH(Q$4,'Saldenliste monatlich'!$A$4:$AN$4,0),FALSE)</x:f>
        <x:v>-142660</x:v>
      </x:c>
      <x:c r="R26" s="12">
        <x:f>VLOOKUP($B26,'Saldenliste monatlich'!$A$5:$AN$122,MATCH(R$4,'Saldenliste monatlich'!$A$4:$AN$4,0),FALSE)</x:f>
        <x:v>-151932.9</x:v>
      </x:c>
      <x:c r="S26" s="12">
        <x:f>VLOOKUP($B26,'Saldenliste monatlich'!$A$5:$AN$122,MATCH(S$4,'Saldenliste monatlich'!$A$4:$AN$4,0),FALSE)</x:f>
        <x:v>-151932.9</x:v>
      </x:c>
      <x:c r="T26" s="12">
        <x:f>VLOOKUP($B26,'Saldenliste monatlich'!$A$5:$AN$122,MATCH(T$4,'Saldenliste monatlich'!$A$4:$AN$4,0),FALSE)</x:f>
        <x:v>-151932.9</x:v>
      </x:c>
      <x:c r="U26" s="12">
        <x:f>VLOOKUP($B26,'Saldenliste monatlich'!$A$5:$AN$122,MATCH(U$4,'Saldenliste monatlich'!$A$4:$AN$4,0),FALSE)</x:f>
        <x:v>-151932.9</x:v>
      </x:c>
      <x:c r="V26" s="12">
        <x:f>VLOOKUP($B26,'Saldenliste monatlich'!$A$5:$AN$122,MATCH(V$4,'Saldenliste monatlich'!$A$4:$AN$4,0),FALSE)</x:f>
        <x:v>-151932.9</x:v>
      </x:c>
      <x:c r="W26" s="12">
        <x:f>VLOOKUP($B26,'Saldenliste monatlich'!$A$5:$AN$122,MATCH(W$4,'Saldenliste monatlich'!$A$4:$AN$4,0),FALSE)</x:f>
        <x:v>-157044.9</x:v>
      </x:c>
      <x:c r="X26" s="12">
        <x:f>VLOOKUP($B26,'Saldenliste monatlich'!$A$5:$AN$122,MATCH(X$4,'Saldenliste monatlich'!$A$4:$AN$4,0),FALSE)</x:f>
        <x:v>-157044.9</x:v>
      </x:c>
      <x:c r="Y26" s="12">
        <x:f>VLOOKUP($B26,'Saldenliste monatlich'!$A$5:$AN$122,MATCH(Y$4,'Saldenliste monatlich'!$A$4:$AN$4,0),FALSE)</x:f>
        <x:v>-235567.35</x:v>
      </x:c>
      <x:c r="Z26" s="12">
        <x:f>VLOOKUP($B26,'Saldenliste monatlich'!$A$5:$AN$122,MATCH(Z$4,'Saldenliste monatlich'!$A$4:$AN$4,0),FALSE)</x:f>
        <x:v>-163344.9</x:v>
      </x:c>
      <x:c r="AA26" s="12">
        <x:f>VLOOKUP($B26,'Saldenliste monatlich'!$A$5:$AN$122,MATCH(AA$4,'Saldenliste monatlich'!$A$4:$AN$4,0),FALSE)</x:f>
        <x:v>-153051.15</x:v>
      </x:c>
      <x:c r="AB26" s="12">
        <x:f>VLOOKUP($B26,'Saldenliste monatlich'!$A$5:$AN$122,MATCH(AB$4,'Saldenliste monatlich'!$A$4:$AN$4,0),FALSE)</x:f>
        <x:v>-153051.15</x:v>
      </x:c>
      <x:c r="AC26" s="12">
        <x:f>VLOOKUP($B26,'Saldenliste monatlich'!$A$5:$AN$122,MATCH(AC$4,'Saldenliste monatlich'!$A$4:$AN$4,0),FALSE)</x:f>
        <x:v>-157950.15</x:v>
      </x:c>
      <x:c r="AD26" s="12">
        <x:f>VLOOKUP($B26,'Saldenliste monatlich'!$A$5:$AN$122,MATCH(AD$4,'Saldenliste monatlich'!$A$4:$AN$4,0),FALSE)</x:f>
        <x:v>-163952.27</x:v>
      </x:c>
      <x:c r="AE26" s="12">
        <x:f>VLOOKUP($B26,'Saldenliste monatlich'!$A$5:$AN$122,MATCH(AE$4,'Saldenliste monatlich'!$A$4:$AN$4,0),FALSE)</x:f>
        <x:v>-163952.27</x:v>
      </x:c>
      <x:c r="AF26" s="12">
        <x:f>VLOOKUP($B26,'Saldenliste monatlich'!$A$5:$AN$122,MATCH(AF$4,'Saldenliste monatlich'!$A$4:$AN$4,0),FALSE)</x:f>
        <x:v>-169700.71</x:v>
      </x:c>
      <x:c r="AG26" s="12">
        <x:f>VLOOKUP($B26,'Saldenliste monatlich'!$A$5:$AN$122,MATCH(AG$4,'Saldenliste monatlich'!$A$4:$AN$4,0),FALSE)</x:f>
        <x:v>-169700.71</x:v>
      </x:c>
      <x:c r="AH26" s="12">
        <x:f>VLOOKUP($B26,'Saldenliste monatlich'!$A$5:$AN$122,MATCH(AH$4,'Saldenliste monatlich'!$A$4:$AN$4,0),FALSE)</x:f>
        <x:v>-169700.71</x:v>
      </x:c>
      <x:c r="AI26" s="12">
        <x:f>VLOOKUP($B26,'Saldenliste monatlich'!$A$5:$AN$122,MATCH(AI$4,'Saldenliste monatlich'!$A$4:$AN$4,0),FALSE)</x:f>
        <x:v>-169700.71</x:v>
      </x:c>
      <x:c r="AJ26" s="12">
        <x:f>VLOOKUP($B26,'Saldenliste monatlich'!$A$5:$AN$122,MATCH(AJ$4,'Saldenliste monatlich'!$A$4:$AN$4,0),FALSE)</x:f>
        <x:v>-169700.71</x:v>
      </x:c>
      <x:c r="AK26" s="12">
        <x:f>VLOOKUP($B26,'Saldenliste monatlich'!$A$5:$AN$122,MATCH(AK$4,'Saldenliste monatlich'!$A$4:$AN$4,0),FALSE)</x:f>
        <x:v>-254551.07</x:v>
      </x:c>
      <x:c r="AL26" s="12">
        <x:f>VLOOKUP($B26,'Saldenliste monatlich'!$A$5:$AN$122,MATCH(AL$4,'Saldenliste monatlich'!$A$4:$AN$4,0),FALSE)</x:f>
        <x:v>-166050.71</x:v>
      </x:c>
    </x:row>
    <x:row r="27" spans="1:38" hidden="1" outlineLevel="2">
      <x:c r="A27" s="11" t="s">
        <x:v>62</x:v>
      </x:c>
      <x:c r="B27" s="0">
        <x:v>6027</x:v>
      </x:c>
      <x:c r="C27" s="12">
        <x:f>VLOOKUP($B27,'Saldenliste monatlich'!$A$5:$AN$122,MATCH(C$4,'Saldenliste monatlich'!$A$4:$AN$4,0),FALSE)</x:f>
        <x:v>-10486</x:v>
      </x:c>
      <x:c r="D27" s="12">
        <x:f>VLOOKUP($B27,'Saldenliste monatlich'!$A$5:$AN$122,MATCH(D$4,'Saldenliste monatlich'!$A$4:$AN$4,0),FALSE)</x:f>
        <x:v>-10486</x:v>
      </x:c>
      <x:c r="E27" s="12">
        <x:f>VLOOKUP($B27,'Saldenliste monatlich'!$A$5:$AN$122,MATCH(E$4,'Saldenliste monatlich'!$A$4:$AN$4,0),FALSE)</x:f>
        <x:v>-10486</x:v>
      </x:c>
      <x:c r="F27" s="12">
        <x:f>VLOOKUP($B27,'Saldenliste monatlich'!$A$5:$AN$122,MATCH(F$4,'Saldenliste monatlich'!$A$4:$AN$4,0),FALSE)</x:f>
        <x:v>-10486</x:v>
      </x:c>
      <x:c r="G27" s="12">
        <x:f>VLOOKUP($B27,'Saldenliste monatlich'!$A$5:$AN$122,MATCH(G$4,'Saldenliste monatlich'!$A$4:$AN$4,0),FALSE)</x:f>
        <x:v>-10486</x:v>
      </x:c>
      <x:c r="H27" s="12">
        <x:f>VLOOKUP($B27,'Saldenliste monatlich'!$A$5:$AN$122,MATCH(H$4,'Saldenliste monatlich'!$A$4:$AN$4,0),FALSE)</x:f>
        <x:v>-10486</x:v>
      </x:c>
      <x:c r="I27" s="12">
        <x:f>VLOOKUP($B27,'Saldenliste monatlich'!$A$5:$AN$122,MATCH(I$4,'Saldenliste monatlich'!$A$4:$AN$4,0),FALSE)</x:f>
        <x:v>-10486</x:v>
      </x:c>
      <x:c r="J27" s="12">
        <x:f>VLOOKUP($B27,'Saldenliste monatlich'!$A$5:$AN$122,MATCH(J$4,'Saldenliste monatlich'!$A$4:$AN$4,0),FALSE)</x:f>
        <x:v>-10486</x:v>
      </x:c>
      <x:c r="K27" s="12">
        <x:f>VLOOKUP($B27,'Saldenliste monatlich'!$A$5:$AN$122,MATCH(K$4,'Saldenliste monatlich'!$A$4:$AN$4,0),FALSE)</x:f>
        <x:v>-10486</x:v>
      </x:c>
      <x:c r="L27" s="12">
        <x:f>VLOOKUP($B27,'Saldenliste monatlich'!$A$5:$AN$122,MATCH(L$4,'Saldenliste monatlich'!$A$4:$AN$4,0),FALSE)</x:f>
        <x:v>-10486</x:v>
      </x:c>
      <x:c r="M27" s="12">
        <x:f>VLOOKUP($B27,'Saldenliste monatlich'!$A$5:$AN$122,MATCH(M$4,'Saldenliste monatlich'!$A$4:$AN$4,0),FALSE)</x:f>
        <x:v>-10486</x:v>
      </x:c>
      <x:c r="N27" s="12">
        <x:f>VLOOKUP($B27,'Saldenliste monatlich'!$A$5:$AN$122,MATCH(N$4,'Saldenliste monatlich'!$A$4:$AN$4,0),FALSE)</x:f>
        <x:v>-10486</x:v>
      </x:c>
      <x:c r="O27" s="12">
        <x:f>VLOOKUP($B27,'Saldenliste monatlich'!$A$5:$AN$122,MATCH(O$4,'Saldenliste monatlich'!$A$4:$AN$4,0),FALSE)</x:f>
        <x:v>-10486</x:v>
      </x:c>
      <x:c r="P27" s="12">
        <x:f>VLOOKUP($B27,'Saldenliste monatlich'!$A$5:$AN$122,MATCH(P$4,'Saldenliste monatlich'!$A$4:$AN$4,0),FALSE)</x:f>
        <x:v>-10486</x:v>
      </x:c>
      <x:c r="Q27" s="12">
        <x:f>VLOOKUP($B27,'Saldenliste monatlich'!$A$5:$AN$122,MATCH(Q$4,'Saldenliste monatlich'!$A$4:$AN$4,0),FALSE)</x:f>
        <x:v>-10486</x:v>
      </x:c>
      <x:c r="R27" s="12">
        <x:f>VLOOKUP($B27,'Saldenliste monatlich'!$A$5:$AN$122,MATCH(R$4,'Saldenliste monatlich'!$A$4:$AN$4,0),FALSE)</x:f>
        <x:v>-10886</x:v>
      </x:c>
      <x:c r="S27" s="12">
        <x:f>VLOOKUP($B27,'Saldenliste monatlich'!$A$5:$AN$122,MATCH(S$4,'Saldenliste monatlich'!$A$4:$AN$4,0),FALSE)</x:f>
        <x:v>-10886</x:v>
      </x:c>
      <x:c r="T27" s="12">
        <x:f>VLOOKUP($B27,'Saldenliste monatlich'!$A$5:$AN$122,MATCH(T$4,'Saldenliste monatlich'!$A$4:$AN$4,0),FALSE)</x:f>
        <x:v>-10886</x:v>
      </x:c>
      <x:c r="U27" s="12">
        <x:f>VLOOKUP($B27,'Saldenliste monatlich'!$A$5:$AN$122,MATCH(U$4,'Saldenliste monatlich'!$A$4:$AN$4,0),FALSE)</x:f>
        <x:v>-10886</x:v>
      </x:c>
      <x:c r="V27" s="12">
        <x:f>VLOOKUP($B27,'Saldenliste monatlich'!$A$5:$AN$122,MATCH(V$4,'Saldenliste monatlich'!$A$4:$AN$4,0),FALSE)</x:f>
        <x:v>-10886</x:v>
      </x:c>
      <x:c r="W27" s="12">
        <x:f>VLOOKUP($B27,'Saldenliste monatlich'!$A$5:$AN$122,MATCH(W$4,'Saldenliste monatlich'!$A$4:$AN$4,0),FALSE)</x:f>
        <x:v>-10886</x:v>
      </x:c>
      <x:c r="X27" s="12">
        <x:f>VLOOKUP($B27,'Saldenliste monatlich'!$A$5:$AN$122,MATCH(X$4,'Saldenliste monatlich'!$A$4:$AN$4,0),FALSE)</x:f>
        <x:v>-10886</x:v>
      </x:c>
      <x:c r="Y27" s="12">
        <x:f>VLOOKUP($B27,'Saldenliste monatlich'!$A$5:$AN$122,MATCH(Y$4,'Saldenliste monatlich'!$A$4:$AN$4,0),FALSE)</x:f>
        <x:v>-10886</x:v>
      </x:c>
      <x:c r="Z27" s="12">
        <x:f>VLOOKUP($B27,'Saldenliste monatlich'!$A$5:$AN$122,MATCH(Z$4,'Saldenliste monatlich'!$A$4:$AN$4,0),FALSE)</x:f>
        <x:v>-10886</x:v>
      </x:c>
      <x:c r="AA27" s="12">
        <x:f>VLOOKUP($B27,'Saldenliste monatlich'!$A$5:$AN$122,MATCH(AA$4,'Saldenliste monatlich'!$A$4:$AN$4,0),FALSE)</x:f>
        <x:v>-10886</x:v>
      </x:c>
      <x:c r="AB27" s="12">
        <x:f>VLOOKUP($B27,'Saldenliste monatlich'!$A$5:$AN$122,MATCH(AB$4,'Saldenliste monatlich'!$A$4:$AN$4,0),FALSE)</x:f>
        <x:v>-10886</x:v>
      </x:c>
      <x:c r="AC27" s="12">
        <x:f>VLOOKUP($B27,'Saldenliste monatlich'!$A$5:$AN$122,MATCH(AC$4,'Saldenliste monatlich'!$A$4:$AN$4,0),FALSE)</x:f>
        <x:v>-10886</x:v>
      </x:c>
      <x:c r="AD27" s="12">
        <x:f>VLOOKUP($B27,'Saldenliste monatlich'!$A$5:$AN$122,MATCH(AD$4,'Saldenliste monatlich'!$A$4:$AN$4,0),FALSE)</x:f>
        <x:v>-11302</x:v>
      </x:c>
      <x:c r="AE27" s="12">
        <x:f>VLOOKUP($B27,'Saldenliste monatlich'!$A$5:$AN$122,MATCH(AE$4,'Saldenliste monatlich'!$A$4:$AN$4,0),FALSE)</x:f>
        <x:v>-11302</x:v>
      </x:c>
      <x:c r="AF27" s="12">
        <x:f>VLOOKUP($B27,'Saldenliste monatlich'!$A$5:$AN$122,MATCH(AF$4,'Saldenliste monatlich'!$A$4:$AN$4,0),FALSE)</x:f>
        <x:v>-11302</x:v>
      </x:c>
      <x:c r="AG27" s="12">
        <x:f>VLOOKUP($B27,'Saldenliste monatlich'!$A$5:$AN$122,MATCH(AG$4,'Saldenliste monatlich'!$A$4:$AN$4,0),FALSE)</x:f>
        <x:v>-11302</x:v>
      </x:c>
      <x:c r="AH27" s="12">
        <x:f>VLOOKUP($B27,'Saldenliste monatlich'!$A$5:$AN$122,MATCH(AH$4,'Saldenliste monatlich'!$A$4:$AN$4,0),FALSE)</x:f>
        <x:v>-11302</x:v>
      </x:c>
      <x:c r="AI27" s="12">
        <x:f>VLOOKUP($B27,'Saldenliste monatlich'!$A$5:$AN$122,MATCH(AI$4,'Saldenliste monatlich'!$A$4:$AN$4,0),FALSE)</x:f>
        <x:v>-11302</x:v>
      </x:c>
      <x:c r="AJ27" s="12">
        <x:f>VLOOKUP($B27,'Saldenliste monatlich'!$A$5:$AN$122,MATCH(AJ$4,'Saldenliste monatlich'!$A$4:$AN$4,0),FALSE)</x:f>
        <x:v>-11302</x:v>
      </x:c>
      <x:c r="AK27" s="12">
        <x:f>VLOOKUP($B27,'Saldenliste monatlich'!$A$5:$AN$122,MATCH(AK$4,'Saldenliste monatlich'!$A$4:$AN$4,0),FALSE)</x:f>
        <x:v>-11302</x:v>
      </x:c>
      <x:c r="AL27" s="12">
        <x:f>VLOOKUP($B27,'Saldenliste monatlich'!$A$5:$AN$122,MATCH(AL$4,'Saldenliste monatlich'!$A$4:$AN$4,0),FALSE)</x:f>
        <x:v>-11302</x:v>
      </x:c>
    </x:row>
    <x:row r="28" spans="1:38" hidden="1" outlineLevel="2">
      <x:c r="A28" s="11" t="s">
        <x:v>63</x:v>
      </x:c>
      <x:c r="B28" s="0">
        <x:v>6030</x:v>
      </x:c>
      <x:c r="C28" s="12">
        <x:f>VLOOKUP($B28,'Saldenliste monatlich'!$A$5:$AN$122,MATCH(C$4,'Saldenliste monatlich'!$A$4:$AN$4,0),FALSE)</x:f>
        <x:v>-2700</x:v>
      </x:c>
      <x:c r="D28" s="12">
        <x:f>VLOOKUP($B28,'Saldenliste monatlich'!$A$5:$AN$122,MATCH(D$4,'Saldenliste monatlich'!$A$4:$AN$4,0),FALSE)</x:f>
        <x:v>-2700</x:v>
      </x:c>
      <x:c r="E28" s="12">
        <x:f>VLOOKUP($B28,'Saldenliste monatlich'!$A$5:$AN$122,MATCH(E$4,'Saldenliste monatlich'!$A$4:$AN$4,0),FALSE)</x:f>
        <x:v>-2700</x:v>
      </x:c>
      <x:c r="F28" s="12">
        <x:f>VLOOKUP($B28,'Saldenliste monatlich'!$A$5:$AN$122,MATCH(F$4,'Saldenliste monatlich'!$A$4:$AN$4,0),FALSE)</x:f>
        <x:v>-2700</x:v>
      </x:c>
      <x:c r="G28" s="12">
        <x:f>VLOOKUP($B28,'Saldenliste monatlich'!$A$5:$AN$122,MATCH(G$4,'Saldenliste monatlich'!$A$4:$AN$4,0),FALSE)</x:f>
        <x:v>-2700</x:v>
      </x:c>
      <x:c r="H28" s="12">
        <x:f>VLOOKUP($B28,'Saldenliste monatlich'!$A$5:$AN$122,MATCH(H$4,'Saldenliste monatlich'!$A$4:$AN$4,0),FALSE)</x:f>
        <x:v>-2700</x:v>
      </x:c>
      <x:c r="I28" s="12">
        <x:f>VLOOKUP($B28,'Saldenliste monatlich'!$A$5:$AN$122,MATCH(I$4,'Saldenliste monatlich'!$A$4:$AN$4,0),FALSE)</x:f>
        <x:v>-2700</x:v>
      </x:c>
      <x:c r="J28" s="12">
        <x:f>VLOOKUP($B28,'Saldenliste monatlich'!$A$5:$AN$122,MATCH(J$4,'Saldenliste monatlich'!$A$4:$AN$4,0),FALSE)</x:f>
        <x:v>-2700</x:v>
      </x:c>
      <x:c r="K28" s="12">
        <x:f>VLOOKUP($B28,'Saldenliste monatlich'!$A$5:$AN$122,MATCH(K$4,'Saldenliste monatlich'!$A$4:$AN$4,0),FALSE)</x:f>
        <x:v>-2700</x:v>
      </x:c>
      <x:c r="L28" s="12">
        <x:f>VLOOKUP($B28,'Saldenliste monatlich'!$A$5:$AN$122,MATCH(L$4,'Saldenliste monatlich'!$A$4:$AN$4,0),FALSE)</x:f>
        <x:v>-2700</x:v>
      </x:c>
      <x:c r="M28" s="12">
        <x:f>VLOOKUP($B28,'Saldenliste monatlich'!$A$5:$AN$122,MATCH(M$4,'Saldenliste monatlich'!$A$4:$AN$4,0),FALSE)</x:f>
        <x:v>-2700</x:v>
      </x:c>
      <x:c r="N28" s="12">
        <x:f>VLOOKUP($B28,'Saldenliste monatlich'!$A$5:$AN$122,MATCH(N$4,'Saldenliste monatlich'!$A$4:$AN$4,0),FALSE)</x:f>
        <x:v>-2700</x:v>
      </x:c>
      <x:c r="O28" s="12">
        <x:f>VLOOKUP($B28,'Saldenliste monatlich'!$A$5:$AN$122,MATCH(O$4,'Saldenliste monatlich'!$A$4:$AN$4,0),FALSE)</x:f>
        <x:v>-3120</x:v>
      </x:c>
      <x:c r="P28" s="12">
        <x:f>VLOOKUP($B28,'Saldenliste monatlich'!$A$5:$AN$122,MATCH(P$4,'Saldenliste monatlich'!$A$4:$AN$4,0),FALSE)</x:f>
        <x:v>-3120</x:v>
      </x:c>
      <x:c r="Q28" s="12">
        <x:f>VLOOKUP($B28,'Saldenliste monatlich'!$A$5:$AN$122,MATCH(Q$4,'Saldenliste monatlich'!$A$4:$AN$4,0),FALSE)</x:f>
        <x:v>-3120</x:v>
      </x:c>
      <x:c r="R28" s="12">
        <x:f>VLOOKUP($B28,'Saldenliste monatlich'!$A$5:$AN$122,MATCH(R$4,'Saldenliste monatlich'!$A$4:$AN$4,0),FALSE)</x:f>
        <x:v>-3120</x:v>
      </x:c>
      <x:c r="S28" s="12">
        <x:f>VLOOKUP($B28,'Saldenliste monatlich'!$A$5:$AN$122,MATCH(S$4,'Saldenliste monatlich'!$A$4:$AN$4,0),FALSE)</x:f>
        <x:v>-3120</x:v>
      </x:c>
      <x:c r="T28" s="12">
        <x:f>VLOOKUP($B28,'Saldenliste monatlich'!$A$5:$AN$122,MATCH(T$4,'Saldenliste monatlich'!$A$4:$AN$4,0),FALSE)</x:f>
        <x:v>-3120</x:v>
      </x:c>
      <x:c r="U28" s="12">
        <x:f>VLOOKUP($B28,'Saldenliste monatlich'!$A$5:$AN$122,MATCH(U$4,'Saldenliste monatlich'!$A$4:$AN$4,0),FALSE)</x:f>
        <x:v>-3120</x:v>
      </x:c>
      <x:c r="V28" s="12">
        <x:f>VLOOKUP($B28,'Saldenliste monatlich'!$A$5:$AN$122,MATCH(V$4,'Saldenliste monatlich'!$A$4:$AN$4,0),FALSE)</x:f>
        <x:v>-3120</x:v>
      </x:c>
      <x:c r="W28" s="12">
        <x:f>VLOOKUP($B28,'Saldenliste monatlich'!$A$5:$AN$122,MATCH(W$4,'Saldenliste monatlich'!$A$4:$AN$4,0),FALSE)</x:f>
        <x:v>-3120</x:v>
      </x:c>
      <x:c r="X28" s="12">
        <x:f>VLOOKUP($B28,'Saldenliste monatlich'!$A$5:$AN$122,MATCH(X$4,'Saldenliste monatlich'!$A$4:$AN$4,0),FALSE)</x:f>
        <x:v>-3120</x:v>
      </x:c>
      <x:c r="Y28" s="12">
        <x:f>VLOOKUP($B28,'Saldenliste monatlich'!$A$5:$AN$122,MATCH(Y$4,'Saldenliste monatlich'!$A$4:$AN$4,0),FALSE)</x:f>
        <x:v>-3120</x:v>
      </x:c>
      <x:c r="Z28" s="12">
        <x:f>VLOOKUP($B28,'Saldenliste monatlich'!$A$5:$AN$122,MATCH(Z$4,'Saldenliste monatlich'!$A$4:$AN$4,0),FALSE)</x:f>
        <x:v>-3120</x:v>
      </x:c>
      <x:c r="AA28" s="12">
        <x:f>VLOOKUP($B28,'Saldenliste monatlich'!$A$5:$AN$122,MATCH(AA$4,'Saldenliste monatlich'!$A$4:$AN$4,0),FALSE)</x:f>
        <x:v>-3228</x:v>
      </x:c>
      <x:c r="AB28" s="12">
        <x:f>VLOOKUP($B28,'Saldenliste monatlich'!$A$5:$AN$122,MATCH(AB$4,'Saldenliste monatlich'!$A$4:$AN$4,0),FALSE)</x:f>
        <x:v>-3228</x:v>
      </x:c>
      <x:c r="AC28" s="12">
        <x:f>VLOOKUP($B28,'Saldenliste monatlich'!$A$5:$AN$122,MATCH(AC$4,'Saldenliste monatlich'!$A$4:$AN$4,0),FALSE)</x:f>
        <x:v>-3228</x:v>
      </x:c>
      <x:c r="AD28" s="12">
        <x:f>VLOOKUP($B28,'Saldenliste monatlich'!$A$5:$AN$122,MATCH(AD$4,'Saldenliste monatlich'!$A$4:$AN$4,0),FALSE)</x:f>
        <x:v>-3228</x:v>
      </x:c>
      <x:c r="AE28" s="12">
        <x:f>VLOOKUP($B28,'Saldenliste monatlich'!$A$5:$AN$122,MATCH(AE$4,'Saldenliste monatlich'!$A$4:$AN$4,0),FALSE)</x:f>
        <x:v>-3228</x:v>
      </x:c>
      <x:c r="AF28" s="12">
        <x:f>VLOOKUP($B28,'Saldenliste monatlich'!$A$5:$AN$122,MATCH(AF$4,'Saldenliste monatlich'!$A$4:$AN$4,0),FALSE)</x:f>
        <x:v>-3228</x:v>
      </x:c>
      <x:c r="AG28" s="12">
        <x:f>VLOOKUP($B28,'Saldenliste monatlich'!$A$5:$AN$122,MATCH(AG$4,'Saldenliste monatlich'!$A$4:$AN$4,0),FALSE)</x:f>
        <x:v>-3228</x:v>
      </x:c>
      <x:c r="AH28" s="12">
        <x:f>VLOOKUP($B28,'Saldenliste monatlich'!$A$5:$AN$122,MATCH(AH$4,'Saldenliste monatlich'!$A$4:$AN$4,0),FALSE)</x:f>
        <x:v>-3228</x:v>
      </x:c>
      <x:c r="AI28" s="12">
        <x:f>VLOOKUP($B28,'Saldenliste monatlich'!$A$5:$AN$122,MATCH(AI$4,'Saldenliste monatlich'!$A$4:$AN$4,0),FALSE)</x:f>
        <x:v>-3228</x:v>
      </x:c>
      <x:c r="AJ28" s="12">
        <x:f>VLOOKUP($B28,'Saldenliste monatlich'!$A$5:$AN$122,MATCH(AJ$4,'Saldenliste monatlich'!$A$4:$AN$4,0),FALSE)</x:f>
        <x:v>-3228</x:v>
      </x:c>
      <x:c r="AK28" s="12">
        <x:f>VLOOKUP($B28,'Saldenliste monatlich'!$A$5:$AN$122,MATCH(AK$4,'Saldenliste monatlich'!$A$4:$AN$4,0),FALSE)</x:f>
        <x:v>-3228</x:v>
      </x:c>
      <x:c r="AL28" s="12">
        <x:f>VLOOKUP($B28,'Saldenliste monatlich'!$A$5:$AN$122,MATCH(AL$4,'Saldenliste monatlich'!$A$4:$AN$4,0),FALSE)</x:f>
        <x:v>-3228</x:v>
      </x:c>
    </x:row>
    <x:row r="29" spans="1:38" hidden="1" outlineLevel="2">
      <x:c r="A29" s="11" t="s">
        <x:v>64</x:v>
      </x:c>
      <x:c r="B29" s="0">
        <x:v>6040</x:v>
      </x:c>
      <x:c r="C29" s="12">
        <x:f>VLOOKUP($B29,'Saldenliste monatlich'!$A$5:$AN$122,MATCH(C$4,'Saldenliste monatlich'!$A$4:$AN$4,0),FALSE)</x:f>
        <x:v>-837</x:v>
      </x:c>
      <x:c r="D29" s="12">
        <x:f>VLOOKUP($B29,'Saldenliste monatlich'!$A$5:$AN$122,MATCH(D$4,'Saldenliste monatlich'!$A$4:$AN$4,0),FALSE)</x:f>
        <x:v>-837</x:v>
      </x:c>
      <x:c r="E29" s="12">
        <x:f>VLOOKUP($B29,'Saldenliste monatlich'!$A$5:$AN$122,MATCH(E$4,'Saldenliste monatlich'!$A$4:$AN$4,0),FALSE)</x:f>
        <x:v>-837</x:v>
      </x:c>
      <x:c r="F29" s="12">
        <x:f>VLOOKUP($B29,'Saldenliste monatlich'!$A$5:$AN$122,MATCH(F$4,'Saldenliste monatlich'!$A$4:$AN$4,0),FALSE)</x:f>
        <x:v>-837</x:v>
      </x:c>
      <x:c r="G29" s="12">
        <x:f>VLOOKUP($B29,'Saldenliste monatlich'!$A$5:$AN$122,MATCH(G$4,'Saldenliste monatlich'!$A$4:$AN$4,0),FALSE)</x:f>
        <x:v>-837</x:v>
      </x:c>
      <x:c r="H29" s="12">
        <x:f>VLOOKUP($B29,'Saldenliste monatlich'!$A$5:$AN$122,MATCH(H$4,'Saldenliste monatlich'!$A$4:$AN$4,0),FALSE)</x:f>
        <x:v>-837</x:v>
      </x:c>
      <x:c r="I29" s="12">
        <x:f>VLOOKUP($B29,'Saldenliste monatlich'!$A$5:$AN$122,MATCH(I$4,'Saldenliste monatlich'!$A$4:$AN$4,0),FALSE)</x:f>
        <x:v>-837</x:v>
      </x:c>
      <x:c r="J29" s="12">
        <x:f>VLOOKUP($B29,'Saldenliste monatlich'!$A$5:$AN$122,MATCH(J$4,'Saldenliste monatlich'!$A$4:$AN$4,0),FALSE)</x:f>
        <x:v>-837</x:v>
      </x:c>
      <x:c r="K29" s="12">
        <x:f>VLOOKUP($B29,'Saldenliste monatlich'!$A$5:$AN$122,MATCH(K$4,'Saldenliste monatlich'!$A$4:$AN$4,0),FALSE)</x:f>
        <x:v>-837</x:v>
      </x:c>
      <x:c r="L29" s="12">
        <x:f>VLOOKUP($B29,'Saldenliste monatlich'!$A$5:$AN$122,MATCH(L$4,'Saldenliste monatlich'!$A$4:$AN$4,0),FALSE)</x:f>
        <x:v>-837</x:v>
      </x:c>
      <x:c r="M29" s="12">
        <x:f>VLOOKUP($B29,'Saldenliste monatlich'!$A$5:$AN$122,MATCH(M$4,'Saldenliste monatlich'!$A$4:$AN$4,0),FALSE)</x:f>
        <x:v>-837</x:v>
      </x:c>
      <x:c r="N29" s="12">
        <x:f>VLOOKUP($B29,'Saldenliste monatlich'!$A$5:$AN$122,MATCH(N$4,'Saldenliste monatlich'!$A$4:$AN$4,0),FALSE)</x:f>
        <x:v>-837</x:v>
      </x:c>
      <x:c r="O29" s="12">
        <x:f>VLOOKUP($B29,'Saldenliste monatlich'!$A$5:$AN$122,MATCH(O$4,'Saldenliste monatlich'!$A$4:$AN$4,0),FALSE)</x:f>
        <x:v>-967.2</x:v>
      </x:c>
      <x:c r="P29" s="12">
        <x:f>VLOOKUP($B29,'Saldenliste monatlich'!$A$5:$AN$122,MATCH(P$4,'Saldenliste monatlich'!$A$4:$AN$4,0),FALSE)</x:f>
        <x:v>-967.2</x:v>
      </x:c>
      <x:c r="Q29" s="12">
        <x:f>VLOOKUP($B29,'Saldenliste monatlich'!$A$5:$AN$122,MATCH(Q$4,'Saldenliste monatlich'!$A$4:$AN$4,0),FALSE)</x:f>
        <x:v>-967.2</x:v>
      </x:c>
      <x:c r="R29" s="12">
        <x:f>VLOOKUP($B29,'Saldenliste monatlich'!$A$5:$AN$122,MATCH(R$4,'Saldenliste monatlich'!$A$4:$AN$4,0),FALSE)</x:f>
        <x:v>-967.2</x:v>
      </x:c>
      <x:c r="S29" s="12">
        <x:f>VLOOKUP($B29,'Saldenliste monatlich'!$A$5:$AN$122,MATCH(S$4,'Saldenliste monatlich'!$A$4:$AN$4,0),FALSE)</x:f>
        <x:v>-967.2</x:v>
      </x:c>
      <x:c r="T29" s="12">
        <x:f>VLOOKUP($B29,'Saldenliste monatlich'!$A$5:$AN$122,MATCH(T$4,'Saldenliste monatlich'!$A$4:$AN$4,0),FALSE)</x:f>
        <x:v>-967.2</x:v>
      </x:c>
      <x:c r="U29" s="12">
        <x:f>VLOOKUP($B29,'Saldenliste monatlich'!$A$5:$AN$122,MATCH(U$4,'Saldenliste monatlich'!$A$4:$AN$4,0),FALSE)</x:f>
        <x:v>-967.2</x:v>
      </x:c>
      <x:c r="V29" s="12">
        <x:f>VLOOKUP($B29,'Saldenliste monatlich'!$A$5:$AN$122,MATCH(V$4,'Saldenliste monatlich'!$A$4:$AN$4,0),FALSE)</x:f>
        <x:v>-967.2</x:v>
      </x:c>
      <x:c r="W29" s="12">
        <x:f>VLOOKUP($B29,'Saldenliste monatlich'!$A$5:$AN$122,MATCH(W$4,'Saldenliste monatlich'!$A$4:$AN$4,0),FALSE)</x:f>
        <x:v>-967.2</x:v>
      </x:c>
      <x:c r="X29" s="12">
        <x:f>VLOOKUP($B29,'Saldenliste monatlich'!$A$5:$AN$122,MATCH(X$4,'Saldenliste monatlich'!$A$4:$AN$4,0),FALSE)</x:f>
        <x:v>-967.2</x:v>
      </x:c>
      <x:c r="Y29" s="12">
        <x:f>VLOOKUP($B29,'Saldenliste monatlich'!$A$5:$AN$122,MATCH(Y$4,'Saldenliste monatlich'!$A$4:$AN$4,0),FALSE)</x:f>
        <x:v>-967.2</x:v>
      </x:c>
      <x:c r="Z29" s="12">
        <x:f>VLOOKUP($B29,'Saldenliste monatlich'!$A$5:$AN$122,MATCH(Z$4,'Saldenliste monatlich'!$A$4:$AN$4,0),FALSE)</x:f>
        <x:v>-967.2</x:v>
      </x:c>
      <x:c r="AA29" s="12">
        <x:f>VLOOKUP($B29,'Saldenliste monatlich'!$A$5:$AN$122,MATCH(AA$4,'Saldenliste monatlich'!$A$4:$AN$4,0),FALSE)</x:f>
        <x:v>-1000.68</x:v>
      </x:c>
      <x:c r="AB29" s="12">
        <x:f>VLOOKUP($B29,'Saldenliste monatlich'!$A$5:$AN$122,MATCH(AB$4,'Saldenliste monatlich'!$A$4:$AN$4,0),FALSE)</x:f>
        <x:v>-1000.68</x:v>
      </x:c>
      <x:c r="AC29" s="12">
        <x:f>VLOOKUP($B29,'Saldenliste monatlich'!$A$5:$AN$122,MATCH(AC$4,'Saldenliste monatlich'!$A$4:$AN$4,0),FALSE)</x:f>
        <x:v>-1000.68</x:v>
      </x:c>
      <x:c r="AD29" s="12">
        <x:f>VLOOKUP($B29,'Saldenliste monatlich'!$A$5:$AN$122,MATCH(AD$4,'Saldenliste monatlich'!$A$4:$AN$4,0),FALSE)</x:f>
        <x:v>-1000.68</x:v>
      </x:c>
      <x:c r="AE29" s="12">
        <x:f>VLOOKUP($B29,'Saldenliste monatlich'!$A$5:$AN$122,MATCH(AE$4,'Saldenliste monatlich'!$A$4:$AN$4,0),FALSE)</x:f>
        <x:v>-1000.68</x:v>
      </x:c>
      <x:c r="AF29" s="12">
        <x:f>VLOOKUP($B29,'Saldenliste monatlich'!$A$5:$AN$122,MATCH(AF$4,'Saldenliste monatlich'!$A$4:$AN$4,0),FALSE)</x:f>
        <x:v>-1000.68</x:v>
      </x:c>
      <x:c r="AG29" s="12">
        <x:f>VLOOKUP($B29,'Saldenliste monatlich'!$A$5:$AN$122,MATCH(AG$4,'Saldenliste monatlich'!$A$4:$AN$4,0),FALSE)</x:f>
        <x:v>-1000.68</x:v>
      </x:c>
      <x:c r="AH29" s="12">
        <x:f>VLOOKUP($B29,'Saldenliste monatlich'!$A$5:$AN$122,MATCH(AH$4,'Saldenliste monatlich'!$A$4:$AN$4,0),FALSE)</x:f>
        <x:v>-1000.68</x:v>
      </x:c>
      <x:c r="AI29" s="12">
        <x:f>VLOOKUP($B29,'Saldenliste monatlich'!$A$5:$AN$122,MATCH(AI$4,'Saldenliste monatlich'!$A$4:$AN$4,0),FALSE)</x:f>
        <x:v>-1000.68</x:v>
      </x:c>
      <x:c r="AJ29" s="12">
        <x:f>VLOOKUP($B29,'Saldenliste monatlich'!$A$5:$AN$122,MATCH(AJ$4,'Saldenliste monatlich'!$A$4:$AN$4,0),FALSE)</x:f>
        <x:v>-1000.68</x:v>
      </x:c>
      <x:c r="AK29" s="12">
        <x:f>VLOOKUP($B29,'Saldenliste monatlich'!$A$5:$AN$122,MATCH(AK$4,'Saldenliste monatlich'!$A$4:$AN$4,0),FALSE)</x:f>
        <x:v>-1000.68</x:v>
      </x:c>
      <x:c r="AL29" s="12">
        <x:f>VLOOKUP($B29,'Saldenliste monatlich'!$A$5:$AN$122,MATCH(AL$4,'Saldenliste monatlich'!$A$4:$AN$4,0),FALSE)</x:f>
        <x:v>-1000.68</x:v>
      </x:c>
    </x:row>
    <x:row r="30" spans="1:38" hidden="1" outlineLevel="2">
      <x:c r="A30" s="11" t="s">
        <x:v>65</x:v>
      </x:c>
      <x:c r="B30" s="0">
        <x:v>6080</x:v>
      </x:c>
      <x:c r="C30" s="12">
        <x:f>VLOOKUP($B30,'Saldenliste monatlich'!$A$5:$AN$122,MATCH(C$4,'Saldenliste monatlich'!$A$4:$AN$4,0),FALSE)</x:f>
        <x:v>-2680</x:v>
      </x:c>
      <x:c r="D30" s="12">
        <x:f>VLOOKUP($B30,'Saldenliste monatlich'!$A$5:$AN$122,MATCH(D$4,'Saldenliste monatlich'!$A$4:$AN$4,0),FALSE)</x:f>
        <x:v>-2680</x:v>
      </x:c>
      <x:c r="E30" s="12">
        <x:f>VLOOKUP($B30,'Saldenliste monatlich'!$A$5:$AN$122,MATCH(E$4,'Saldenliste monatlich'!$A$4:$AN$4,0),FALSE)</x:f>
        <x:v>-2680</x:v>
      </x:c>
      <x:c r="F30" s="12">
        <x:f>VLOOKUP($B30,'Saldenliste monatlich'!$A$5:$AN$122,MATCH(F$4,'Saldenliste monatlich'!$A$4:$AN$4,0),FALSE)</x:f>
        <x:v>-2720</x:v>
      </x:c>
      <x:c r="G30" s="12">
        <x:f>VLOOKUP($B30,'Saldenliste monatlich'!$A$5:$AN$122,MATCH(G$4,'Saldenliste monatlich'!$A$4:$AN$4,0),FALSE)</x:f>
        <x:v>-2720</x:v>
      </x:c>
      <x:c r="H30" s="12">
        <x:f>VLOOKUP($B30,'Saldenliste monatlich'!$A$5:$AN$122,MATCH(H$4,'Saldenliste monatlich'!$A$4:$AN$4,0),FALSE)</x:f>
        <x:v>-2720</x:v>
      </x:c>
      <x:c r="I30" s="12">
        <x:f>VLOOKUP($B30,'Saldenliste monatlich'!$A$5:$AN$122,MATCH(I$4,'Saldenliste monatlich'!$A$4:$AN$4,0),FALSE)</x:f>
        <x:v>-2760</x:v>
      </x:c>
      <x:c r="J30" s="12">
        <x:f>VLOOKUP($B30,'Saldenliste monatlich'!$A$5:$AN$122,MATCH(J$4,'Saldenliste monatlich'!$A$4:$AN$4,0),FALSE)</x:f>
        <x:v>-2760</x:v>
      </x:c>
      <x:c r="K30" s="12">
        <x:f>VLOOKUP($B30,'Saldenliste monatlich'!$A$5:$AN$122,MATCH(K$4,'Saldenliste monatlich'!$A$4:$AN$4,0),FALSE)</x:f>
        <x:v>-2760</x:v>
      </x:c>
      <x:c r="L30" s="12">
        <x:f>VLOOKUP($B30,'Saldenliste monatlich'!$A$5:$AN$122,MATCH(L$4,'Saldenliste monatlich'!$A$4:$AN$4,0),FALSE)</x:f>
        <x:v>-2760</x:v>
      </x:c>
      <x:c r="M30" s="12">
        <x:f>VLOOKUP($B30,'Saldenliste monatlich'!$A$5:$AN$122,MATCH(M$4,'Saldenliste monatlich'!$A$4:$AN$4,0),FALSE)</x:f>
        <x:v>-2760</x:v>
      </x:c>
      <x:c r="N30" s="12">
        <x:f>VLOOKUP($B30,'Saldenliste monatlich'!$A$5:$AN$122,MATCH(N$4,'Saldenliste monatlich'!$A$4:$AN$4,0),FALSE)</x:f>
        <x:v>-2760</x:v>
      </x:c>
      <x:c r="O30" s="12">
        <x:f>VLOOKUP($B30,'Saldenliste monatlich'!$A$5:$AN$122,MATCH(O$4,'Saldenliste monatlich'!$A$4:$AN$4,0),FALSE)</x:f>
        <x:v>-2760</x:v>
      </x:c>
      <x:c r="P30" s="12">
        <x:f>VLOOKUP($B30,'Saldenliste monatlich'!$A$5:$AN$122,MATCH(P$4,'Saldenliste monatlich'!$A$4:$AN$4,0),FALSE)</x:f>
        <x:v>-2800</x:v>
      </x:c>
      <x:c r="Q30" s="12">
        <x:f>VLOOKUP($B30,'Saldenliste monatlich'!$A$5:$AN$122,MATCH(Q$4,'Saldenliste monatlich'!$A$4:$AN$4,0),FALSE)</x:f>
        <x:v>-2800</x:v>
      </x:c>
      <x:c r="R30" s="12">
        <x:f>VLOOKUP($B30,'Saldenliste monatlich'!$A$5:$AN$122,MATCH(R$4,'Saldenliste monatlich'!$A$4:$AN$4,0),FALSE)</x:f>
        <x:v>-2840</x:v>
      </x:c>
      <x:c r="S30" s="12">
        <x:f>VLOOKUP($B30,'Saldenliste monatlich'!$A$5:$AN$122,MATCH(S$4,'Saldenliste monatlich'!$A$4:$AN$4,0),FALSE)</x:f>
        <x:v>-2840</x:v>
      </x:c>
      <x:c r="T30" s="12">
        <x:f>VLOOKUP($B30,'Saldenliste monatlich'!$A$5:$AN$122,MATCH(T$4,'Saldenliste monatlich'!$A$4:$AN$4,0),FALSE)</x:f>
        <x:v>-2840</x:v>
      </x:c>
      <x:c r="U30" s="12">
        <x:f>VLOOKUP($B30,'Saldenliste monatlich'!$A$5:$AN$122,MATCH(U$4,'Saldenliste monatlich'!$A$4:$AN$4,0),FALSE)</x:f>
        <x:v>-2840</x:v>
      </x:c>
      <x:c r="V30" s="12">
        <x:f>VLOOKUP($B30,'Saldenliste monatlich'!$A$5:$AN$122,MATCH(V$4,'Saldenliste monatlich'!$A$4:$AN$4,0),FALSE)</x:f>
        <x:v>-2840</x:v>
      </x:c>
      <x:c r="W30" s="12">
        <x:f>VLOOKUP($B30,'Saldenliste monatlich'!$A$5:$AN$122,MATCH(W$4,'Saldenliste monatlich'!$A$4:$AN$4,0),FALSE)</x:f>
        <x:v>-2880</x:v>
      </x:c>
      <x:c r="X30" s="12">
        <x:f>VLOOKUP($B30,'Saldenliste monatlich'!$A$5:$AN$122,MATCH(X$4,'Saldenliste monatlich'!$A$4:$AN$4,0),FALSE)</x:f>
        <x:v>-2880</x:v>
      </x:c>
      <x:c r="Y30" s="12">
        <x:f>VLOOKUP($B30,'Saldenliste monatlich'!$A$5:$AN$122,MATCH(Y$4,'Saldenliste monatlich'!$A$4:$AN$4,0),FALSE)</x:f>
        <x:v>-2880</x:v>
      </x:c>
      <x:c r="Z30" s="12">
        <x:f>VLOOKUP($B30,'Saldenliste monatlich'!$A$5:$AN$122,MATCH(Z$4,'Saldenliste monatlich'!$A$4:$AN$4,0),FALSE)</x:f>
        <x:v>-2880</x:v>
      </x:c>
      <x:c r="AA30" s="12">
        <x:f>VLOOKUP($B30,'Saldenliste monatlich'!$A$5:$AN$122,MATCH(AA$4,'Saldenliste monatlich'!$A$4:$AN$4,0),FALSE)</x:f>
        <x:v>-2840</x:v>
      </x:c>
      <x:c r="AB30" s="12">
        <x:f>VLOOKUP($B30,'Saldenliste monatlich'!$A$5:$AN$122,MATCH(AB$4,'Saldenliste monatlich'!$A$4:$AN$4,0),FALSE)</x:f>
        <x:v>-2840</x:v>
      </x:c>
      <x:c r="AC30" s="12">
        <x:f>VLOOKUP($B30,'Saldenliste monatlich'!$A$5:$AN$122,MATCH(AC$4,'Saldenliste monatlich'!$A$4:$AN$4,0),FALSE)</x:f>
        <x:v>-2880</x:v>
      </x:c>
      <x:c r="AD30" s="12">
        <x:f>VLOOKUP($B30,'Saldenliste monatlich'!$A$5:$AN$122,MATCH(AD$4,'Saldenliste monatlich'!$A$4:$AN$4,0),FALSE)</x:f>
        <x:v>-2880</x:v>
      </x:c>
      <x:c r="AE30" s="12">
        <x:f>VLOOKUP($B30,'Saldenliste monatlich'!$A$5:$AN$122,MATCH(AE$4,'Saldenliste monatlich'!$A$4:$AN$4,0),FALSE)</x:f>
        <x:v>-2880</x:v>
      </x:c>
      <x:c r="AF30" s="12">
        <x:f>VLOOKUP($B30,'Saldenliste monatlich'!$A$5:$AN$122,MATCH(AF$4,'Saldenliste monatlich'!$A$4:$AN$4,0),FALSE)</x:f>
        <x:v>-2920</x:v>
      </x:c>
      <x:c r="AG30" s="12">
        <x:f>VLOOKUP($B30,'Saldenliste monatlich'!$A$5:$AN$122,MATCH(AG$4,'Saldenliste monatlich'!$A$4:$AN$4,0),FALSE)</x:f>
        <x:v>-2920</x:v>
      </x:c>
      <x:c r="AH30" s="12">
        <x:f>VLOOKUP($B30,'Saldenliste monatlich'!$A$5:$AN$122,MATCH(AH$4,'Saldenliste monatlich'!$A$4:$AN$4,0),FALSE)</x:f>
        <x:v>-2920</x:v>
      </x:c>
      <x:c r="AI30" s="12">
        <x:f>VLOOKUP($B30,'Saldenliste monatlich'!$A$5:$AN$122,MATCH(AI$4,'Saldenliste monatlich'!$A$4:$AN$4,0),FALSE)</x:f>
        <x:v>-2960</x:v>
      </x:c>
      <x:c r="AJ30" s="12">
        <x:f>VLOOKUP($B30,'Saldenliste monatlich'!$A$5:$AN$122,MATCH(AJ$4,'Saldenliste monatlich'!$A$4:$AN$4,0),FALSE)</x:f>
        <x:v>-2960</x:v>
      </x:c>
      <x:c r="AK30" s="12">
        <x:f>VLOOKUP($B30,'Saldenliste monatlich'!$A$5:$AN$122,MATCH(AK$4,'Saldenliste monatlich'!$A$4:$AN$4,0),FALSE)</x:f>
        <x:v>-2960</x:v>
      </x:c>
      <x:c r="AL30" s="12">
        <x:f>VLOOKUP($B30,'Saldenliste monatlich'!$A$5:$AN$122,MATCH(AL$4,'Saldenliste monatlich'!$A$4:$AN$4,0),FALSE)</x:f>
        <x:v>-2960</x:v>
      </x:c>
    </x:row>
    <x:row r="31" spans="1:38" hidden="1" outlineLevel="2">
      <x:c r="A31" s="11" t="s">
        <x:v>66</x:v>
      </x:c>
      <x:c r="B31" s="0">
        <x:v>6110</x:v>
      </x:c>
      <x:c r="C31" s="12">
        <x:f>VLOOKUP($B31,'Saldenliste monatlich'!$A$5:$AN$122,MATCH(C$4,'Saldenliste monatlich'!$A$4:$AN$4,0),FALSE)</x:f>
        <x:v>-51699.9</x:v>
      </x:c>
      <x:c r="D31" s="12">
        <x:f>VLOOKUP($B31,'Saldenliste monatlich'!$A$5:$AN$122,MATCH(D$4,'Saldenliste monatlich'!$A$4:$AN$4,0),FALSE)</x:f>
        <x:v>-51699.9</x:v>
      </x:c>
      <x:c r="E31" s="12">
        <x:f>VLOOKUP($B31,'Saldenliste monatlich'!$A$5:$AN$122,MATCH(E$4,'Saldenliste monatlich'!$A$4:$AN$4,0),FALSE)</x:f>
        <x:v>-51699.9</x:v>
      </x:c>
      <x:c r="F31" s="12">
        <x:f>VLOOKUP($B31,'Saldenliste monatlich'!$A$5:$AN$122,MATCH(F$4,'Saldenliste monatlich'!$A$4:$AN$4,0),FALSE)</x:f>
        <x:v>-52581.9</x:v>
      </x:c>
      <x:c r="G31" s="12">
        <x:f>VLOOKUP($B31,'Saldenliste monatlich'!$A$5:$AN$122,MATCH(G$4,'Saldenliste monatlich'!$A$4:$AN$4,0),FALSE)</x:f>
        <x:v>-52581.9</x:v>
      </x:c>
      <x:c r="H31" s="12">
        <x:f>VLOOKUP($B31,'Saldenliste monatlich'!$A$5:$AN$122,MATCH(H$4,'Saldenliste monatlich'!$A$4:$AN$4,0),FALSE)</x:f>
        <x:v>-52581.9</x:v>
      </x:c>
      <x:c r="I31" s="12">
        <x:f>VLOOKUP($B31,'Saldenliste monatlich'!$A$5:$AN$122,MATCH(I$4,'Saldenliste monatlich'!$A$4:$AN$4,0),FALSE)</x:f>
        <x:v>-53222.4</x:v>
      </x:c>
      <x:c r="J31" s="12">
        <x:f>VLOOKUP($B31,'Saldenliste monatlich'!$A$5:$AN$122,MATCH(J$4,'Saldenliste monatlich'!$A$4:$AN$4,0),FALSE)</x:f>
        <x:v>-53222.4</x:v>
      </x:c>
      <x:c r="K31" s="12">
        <x:f>VLOOKUP($B31,'Saldenliste monatlich'!$A$5:$AN$122,MATCH(K$4,'Saldenliste monatlich'!$A$4:$AN$4,0),FALSE)</x:f>
        <x:v>-53222.4</x:v>
      </x:c>
      <x:c r="L31" s="12">
        <x:f>VLOOKUP($B31,'Saldenliste monatlich'!$A$5:$AN$122,MATCH(L$4,'Saldenliste monatlich'!$A$4:$AN$4,0),FALSE)</x:f>
        <x:v>-53222.4</x:v>
      </x:c>
      <x:c r="M31" s="12">
        <x:f>VLOOKUP($B31,'Saldenliste monatlich'!$A$5:$AN$122,MATCH(M$4,'Saldenliste monatlich'!$A$4:$AN$4,0),FALSE)</x:f>
        <x:v>-79833.6</x:v>
      </x:c>
      <x:c r="N31" s="12">
        <x:f>VLOOKUP($B31,'Saldenliste monatlich'!$A$5:$AN$122,MATCH(N$4,'Saldenliste monatlich'!$A$4:$AN$4,0),FALSE)</x:f>
        <x:v>-53222.4</x:v>
      </x:c>
      <x:c r="O31" s="12">
        <x:f>VLOOKUP($B31,'Saldenliste monatlich'!$A$5:$AN$122,MATCH(O$4,'Saldenliste monatlich'!$A$4:$AN$4,0),FALSE)</x:f>
        <x:v>-53222.4</x:v>
      </x:c>
      <x:c r="P31" s="12">
        <x:f>VLOOKUP($B31,'Saldenliste monatlich'!$A$5:$AN$122,MATCH(P$4,'Saldenliste monatlich'!$A$4:$AN$4,0),FALSE)</x:f>
        <x:v>-53873.4</x:v>
      </x:c>
      <x:c r="Q31" s="12">
        <x:f>VLOOKUP($B31,'Saldenliste monatlich'!$A$5:$AN$122,MATCH(Q$4,'Saldenliste monatlich'!$A$4:$AN$4,0),FALSE)</x:f>
        <x:v>-53873.4</x:v>
      </x:c>
      <x:c r="R31" s="12">
        <x:f>VLOOKUP($B31,'Saldenliste monatlich'!$A$5:$AN$122,MATCH(R$4,'Saldenliste monatlich'!$A$4:$AN$4,0),FALSE)</x:f>
        <x:v>-58090.85</x:v>
      </x:c>
      <x:c r="S31" s="12">
        <x:f>VLOOKUP($B31,'Saldenliste monatlich'!$A$5:$AN$122,MATCH(S$4,'Saldenliste monatlich'!$A$4:$AN$4,0),FALSE)</x:f>
        <x:v>-58090.85</x:v>
      </x:c>
      <x:c r="T31" s="12">
        <x:f>VLOOKUP($B31,'Saldenliste monatlich'!$A$5:$AN$122,MATCH(T$4,'Saldenliste monatlich'!$A$4:$AN$4,0),FALSE)</x:f>
        <x:v>-58090.85</x:v>
      </x:c>
      <x:c r="U31" s="12">
        <x:f>VLOOKUP($B31,'Saldenliste monatlich'!$A$5:$AN$122,MATCH(U$4,'Saldenliste monatlich'!$A$4:$AN$4,0),FALSE)</x:f>
        <x:v>-58090.85</x:v>
      </x:c>
      <x:c r="V31" s="12">
        <x:f>VLOOKUP($B31,'Saldenliste monatlich'!$A$5:$AN$122,MATCH(V$4,'Saldenliste monatlich'!$A$4:$AN$4,0),FALSE)</x:f>
        <x:v>-58090.85</x:v>
      </x:c>
      <x:c r="W31" s="12">
        <x:f>VLOOKUP($B31,'Saldenliste monatlich'!$A$5:$AN$122,MATCH(W$4,'Saldenliste monatlich'!$A$4:$AN$4,0),FALSE)</x:f>
        <x:v>-59164.37</x:v>
      </x:c>
      <x:c r="X31" s="12">
        <x:f>VLOOKUP($B31,'Saldenliste monatlich'!$A$5:$AN$122,MATCH(X$4,'Saldenliste monatlich'!$A$4:$AN$4,0),FALSE)</x:f>
        <x:v>-59164.37</x:v>
      </x:c>
      <x:c r="Y31" s="12">
        <x:f>VLOOKUP($B31,'Saldenliste monatlich'!$A$5:$AN$122,MATCH(Y$4,'Saldenliste monatlich'!$A$4:$AN$4,0),FALSE)</x:f>
        <x:v>-88746.56</x:v>
      </x:c>
      <x:c r="Z31" s="12">
        <x:f>VLOOKUP($B31,'Saldenliste monatlich'!$A$5:$AN$122,MATCH(Z$4,'Saldenliste monatlich'!$A$4:$AN$4,0),FALSE)</x:f>
        <x:v>-59164.37</x:v>
      </x:c>
      <x:c r="AA31" s="12">
        <x:f>VLOOKUP($B31,'Saldenliste monatlich'!$A$5:$AN$122,MATCH(AA$4,'Saldenliste monatlich'!$A$4:$AN$4,0),FALSE)</x:f>
        <x:v>-58325.68</x:v>
      </x:c>
      <x:c r="AB31" s="12">
        <x:f>VLOOKUP($B31,'Saldenliste monatlich'!$A$5:$AN$122,MATCH(AB$4,'Saldenliste monatlich'!$A$4:$AN$4,0),FALSE)</x:f>
        <x:v>-58325.68</x:v>
      </x:c>
      <x:c r="AC31" s="12">
        <x:f>VLOOKUP($B31,'Saldenliste monatlich'!$A$5:$AN$122,MATCH(AC$4,'Saldenliste monatlich'!$A$4:$AN$4,0),FALSE)</x:f>
        <x:v>-59354.47</x:v>
      </x:c>
      <x:c r="AD31" s="12">
        <x:f>VLOOKUP($B31,'Saldenliste monatlich'!$A$5:$AN$122,MATCH(AD$4,'Saldenliste monatlich'!$A$4:$AN$4,0),FALSE)</x:f>
        <x:v>-61609.94</x:v>
      </x:c>
      <x:c r="AE31" s="12">
        <x:f>VLOOKUP($B31,'Saldenliste monatlich'!$A$5:$AN$122,MATCH(AE$4,'Saldenliste monatlich'!$A$4:$AN$4,0),FALSE)</x:f>
        <x:v>-61609.94</x:v>
      </x:c>
      <x:c r="AF31" s="12">
        <x:f>VLOOKUP($B31,'Saldenliste monatlich'!$A$5:$AN$122,MATCH(AF$4,'Saldenliste monatlich'!$A$4:$AN$4,0),FALSE)</x:f>
        <x:v>-62817.12</x:v>
      </x:c>
      <x:c r="AG31" s="12">
        <x:f>VLOOKUP($B31,'Saldenliste monatlich'!$A$5:$AN$122,MATCH(AG$4,'Saldenliste monatlich'!$A$4:$AN$4,0),FALSE)</x:f>
        <x:v>-62817.12</x:v>
      </x:c>
      <x:c r="AH31" s="12">
        <x:f>VLOOKUP($B31,'Saldenliste monatlich'!$A$5:$AN$122,MATCH(AH$4,'Saldenliste monatlich'!$A$4:$AN$4,0),FALSE)</x:f>
        <x:v>-62817.12</x:v>
      </x:c>
      <x:c r="AI31" s="12">
        <x:f>VLOOKUP($B31,'Saldenliste monatlich'!$A$5:$AN$122,MATCH(AI$4,'Saldenliste monatlich'!$A$4:$AN$4,0),FALSE)</x:f>
        <x:v>-63548.38</x:v>
      </x:c>
      <x:c r="AJ31" s="12">
        <x:f>VLOOKUP($B31,'Saldenliste monatlich'!$A$5:$AN$122,MATCH(AJ$4,'Saldenliste monatlich'!$A$4:$AN$4,0),FALSE)</x:f>
        <x:v>-63548.38</x:v>
      </x:c>
      <x:c r="AK31" s="12">
        <x:f>VLOOKUP($B31,'Saldenliste monatlich'!$A$5:$AN$122,MATCH(AK$4,'Saldenliste monatlich'!$A$4:$AN$4,0),FALSE)</x:f>
        <x:v>-95322.58</x:v>
      </x:c>
      <x:c r="AL31" s="12">
        <x:f>VLOOKUP($B31,'Saldenliste monatlich'!$A$5:$AN$122,MATCH(AL$4,'Saldenliste monatlich'!$A$4:$AN$4,0),FALSE)</x:f>
        <x:v>-63548.38</x:v>
      </x:c>
    </x:row>
    <x:row r="32" spans="1:38" hidden="1" outlineLevel="2">
      <x:c r="A32" s="11" t="s">
        <x:v>67</x:v>
      </x:c>
      <x:c r="B32" s="0">
        <x:v>6120</x:v>
      </x:c>
      <x:c r="C32" s="12">
        <x:f>VLOOKUP($B32,'Saldenliste monatlich'!$A$5:$AN$122,MATCH(C$4,'Saldenliste monatlich'!$A$4:$AN$4,0),FALSE)</x:f>
        <x:v>0</x:v>
      </x:c>
      <x:c r="D32" s="12">
        <x:f>VLOOKUP($B32,'Saldenliste monatlich'!$A$5:$AN$122,MATCH(D$4,'Saldenliste monatlich'!$A$4:$AN$4,0),FALSE)</x:f>
        <x:v>0</x:v>
      </x:c>
      <x:c r="E32" s="12">
        <x:f>VLOOKUP($B32,'Saldenliste monatlich'!$A$5:$AN$122,MATCH(E$4,'Saldenliste monatlich'!$A$4:$AN$4,0),FALSE)</x:f>
        <x:v>0</x:v>
      </x:c>
      <x:c r="F32" s="12">
        <x:f>VLOOKUP($B32,'Saldenliste monatlich'!$A$5:$AN$122,MATCH(F$4,'Saldenliste monatlich'!$A$4:$AN$4,0),FALSE)</x:f>
        <x:v>-41623.5</x:v>
      </x:c>
      <x:c r="G32" s="12">
        <x:f>VLOOKUP($B32,'Saldenliste monatlich'!$A$5:$AN$122,MATCH(G$4,'Saldenliste monatlich'!$A$4:$AN$4,0),FALSE)</x:f>
        <x:v>0</x:v>
      </x:c>
      <x:c r="H32" s="12">
        <x:f>VLOOKUP($B32,'Saldenliste monatlich'!$A$5:$AN$122,MATCH(H$4,'Saldenliste monatlich'!$A$4:$AN$4,0),FALSE)</x:f>
        <x:v>0</x:v>
      </x:c>
      <x:c r="I32" s="12">
        <x:f>VLOOKUP($B32,'Saldenliste monatlich'!$A$5:$AN$122,MATCH(I$4,'Saldenliste monatlich'!$A$4:$AN$4,0),FALSE)</x:f>
        <x:v>0</x:v>
      </x:c>
      <x:c r="J32" s="12">
        <x:f>VLOOKUP($B32,'Saldenliste monatlich'!$A$5:$AN$122,MATCH(J$4,'Saldenliste monatlich'!$A$4:$AN$4,0),FALSE)</x:f>
        <x:v>0</x:v>
      </x:c>
      <x:c r="K32" s="12">
        <x:f>VLOOKUP($B32,'Saldenliste monatlich'!$A$5:$AN$122,MATCH(K$4,'Saldenliste monatlich'!$A$4:$AN$4,0),FALSE)</x:f>
        <x:v>0</x:v>
      </x:c>
      <x:c r="L32" s="12">
        <x:f>VLOOKUP($B32,'Saldenliste monatlich'!$A$5:$AN$122,MATCH(L$4,'Saldenliste monatlich'!$A$4:$AN$4,0),FALSE)</x:f>
        <x:v>0</x:v>
      </x:c>
      <x:c r="M32" s="12">
        <x:f>VLOOKUP($B32,'Saldenliste monatlich'!$A$5:$AN$122,MATCH(M$4,'Saldenliste monatlich'!$A$4:$AN$4,0),FALSE)</x:f>
        <x:v>0</x:v>
      </x:c>
      <x:c r="N32" s="12">
        <x:f>VLOOKUP($B32,'Saldenliste monatlich'!$A$5:$AN$122,MATCH(N$4,'Saldenliste monatlich'!$A$4:$AN$4,0),FALSE)</x:f>
        <x:v>0</x:v>
      </x:c>
      <x:c r="O32" s="12">
        <x:f>VLOOKUP($B32,'Saldenliste monatlich'!$A$5:$AN$122,MATCH(O$4,'Saldenliste monatlich'!$A$4:$AN$4,0),FALSE)</x:f>
        <x:v>0</x:v>
      </x:c>
      <x:c r="P32" s="12">
        <x:f>VLOOKUP($B32,'Saldenliste monatlich'!$A$5:$AN$122,MATCH(P$4,'Saldenliste monatlich'!$A$4:$AN$4,0),FALSE)</x:f>
        <x:v>0</x:v>
      </x:c>
      <x:c r="Q32" s="12">
        <x:f>VLOOKUP($B32,'Saldenliste monatlich'!$A$5:$AN$122,MATCH(Q$4,'Saldenliste monatlich'!$A$4:$AN$4,0),FALSE)</x:f>
        <x:v>0</x:v>
      </x:c>
      <x:c r="R32" s="12">
        <x:f>VLOOKUP($B32,'Saldenliste monatlich'!$A$5:$AN$122,MATCH(R$4,'Saldenliste monatlich'!$A$4:$AN$4,0),FALSE)</x:f>
        <x:v>-41623.5</x:v>
      </x:c>
      <x:c r="S32" s="12">
        <x:f>VLOOKUP($B32,'Saldenliste monatlich'!$A$5:$AN$122,MATCH(S$4,'Saldenliste monatlich'!$A$4:$AN$4,0),FALSE)</x:f>
        <x:v>0</x:v>
      </x:c>
      <x:c r="T32" s="12">
        <x:f>VLOOKUP($B32,'Saldenliste monatlich'!$A$5:$AN$122,MATCH(T$4,'Saldenliste monatlich'!$A$4:$AN$4,0),FALSE)</x:f>
        <x:v>0</x:v>
      </x:c>
      <x:c r="U32" s="12">
        <x:f>VLOOKUP($B32,'Saldenliste monatlich'!$A$5:$AN$122,MATCH(U$4,'Saldenliste monatlich'!$A$4:$AN$4,0),FALSE)</x:f>
        <x:v>0</x:v>
      </x:c>
      <x:c r="V32" s="12">
        <x:f>VLOOKUP($B32,'Saldenliste monatlich'!$A$5:$AN$122,MATCH(V$4,'Saldenliste monatlich'!$A$4:$AN$4,0),FALSE)</x:f>
        <x:v>0</x:v>
      </x:c>
      <x:c r="W32" s="12">
        <x:f>VLOOKUP($B32,'Saldenliste monatlich'!$A$5:$AN$122,MATCH(W$4,'Saldenliste monatlich'!$A$4:$AN$4,0),FALSE)</x:f>
        <x:v>0</x:v>
      </x:c>
      <x:c r="X32" s="12">
        <x:f>VLOOKUP($B32,'Saldenliste monatlich'!$A$5:$AN$122,MATCH(X$4,'Saldenliste monatlich'!$A$4:$AN$4,0),FALSE)</x:f>
        <x:v>0</x:v>
      </x:c>
      <x:c r="Y32" s="12">
        <x:f>VLOOKUP($B32,'Saldenliste monatlich'!$A$5:$AN$122,MATCH(Y$4,'Saldenliste monatlich'!$A$4:$AN$4,0),FALSE)</x:f>
        <x:v>0</x:v>
      </x:c>
      <x:c r="Z32" s="12">
        <x:f>VLOOKUP($B32,'Saldenliste monatlich'!$A$5:$AN$122,MATCH(Z$4,'Saldenliste monatlich'!$A$4:$AN$4,0),FALSE)</x:f>
        <x:v>0</x:v>
      </x:c>
      <x:c r="AA32" s="12">
        <x:f>VLOOKUP($B32,'Saldenliste monatlich'!$A$5:$AN$122,MATCH(AA$4,'Saldenliste monatlich'!$A$4:$AN$4,0),FALSE)</x:f>
        <x:v>0</x:v>
      </x:c>
      <x:c r="AB32" s="12">
        <x:f>VLOOKUP($B32,'Saldenliste monatlich'!$A$5:$AN$122,MATCH(AB$4,'Saldenliste monatlich'!$A$4:$AN$4,0),FALSE)</x:f>
        <x:v>0</x:v>
      </x:c>
      <x:c r="AC32" s="12">
        <x:f>VLOOKUP($B32,'Saldenliste monatlich'!$A$5:$AN$122,MATCH(AC$4,'Saldenliste monatlich'!$A$4:$AN$4,0),FALSE)</x:f>
        <x:v>0</x:v>
      </x:c>
      <x:c r="AD32" s="12">
        <x:f>VLOOKUP($B32,'Saldenliste monatlich'!$A$5:$AN$122,MATCH(AD$4,'Saldenliste monatlich'!$A$4:$AN$4,0),FALSE)</x:f>
        <x:v>-44329.03</x:v>
      </x:c>
      <x:c r="AE32" s="12">
        <x:f>VLOOKUP($B32,'Saldenliste monatlich'!$A$5:$AN$122,MATCH(AE$4,'Saldenliste monatlich'!$A$4:$AN$4,0),FALSE)</x:f>
        <x:v>0</x:v>
      </x:c>
      <x:c r="AF32" s="12">
        <x:f>VLOOKUP($B32,'Saldenliste monatlich'!$A$5:$AN$122,MATCH(AF$4,'Saldenliste monatlich'!$A$4:$AN$4,0),FALSE)</x:f>
        <x:v>0</x:v>
      </x:c>
      <x:c r="AG32" s="12">
        <x:f>VLOOKUP($B32,'Saldenliste monatlich'!$A$5:$AN$122,MATCH(AG$4,'Saldenliste monatlich'!$A$4:$AN$4,0),FALSE)</x:f>
        <x:v>0</x:v>
      </x:c>
      <x:c r="AH32" s="12">
        <x:f>VLOOKUP($B32,'Saldenliste monatlich'!$A$5:$AN$122,MATCH(AH$4,'Saldenliste monatlich'!$A$4:$AN$4,0),FALSE)</x:f>
        <x:v>0</x:v>
      </x:c>
      <x:c r="AI32" s="12">
        <x:f>VLOOKUP($B32,'Saldenliste monatlich'!$A$5:$AN$122,MATCH(AI$4,'Saldenliste monatlich'!$A$4:$AN$4,0),FALSE)</x:f>
        <x:v>0</x:v>
      </x:c>
      <x:c r="AJ32" s="12">
        <x:f>VLOOKUP($B32,'Saldenliste monatlich'!$A$5:$AN$122,MATCH(AJ$4,'Saldenliste monatlich'!$A$4:$AN$4,0),FALSE)</x:f>
        <x:v>0</x:v>
      </x:c>
      <x:c r="AK32" s="12">
        <x:f>VLOOKUP($B32,'Saldenliste monatlich'!$A$5:$AN$122,MATCH(AK$4,'Saldenliste monatlich'!$A$4:$AN$4,0),FALSE)</x:f>
        <x:v>0</x:v>
      </x:c>
      <x:c r="AL32" s="12">
        <x:f>VLOOKUP($B32,'Saldenliste monatlich'!$A$5:$AN$122,MATCH(AL$4,'Saldenliste monatlich'!$A$4:$AN$4,0),FALSE)</x:f>
        <x:v>0</x:v>
      </x:c>
    </x:row>
    <x:row r="33" spans="1:38" collapsed="1" outlineLevel="1">
      <x:c r="A33" s="5" t="s">
        <x:v>68</x:v>
      </x:c>
      <x:c r="C33" s="13">
        <x:f>SUM(C25:C32)</x:f>
        <x:v>-314592.9</x:v>
      </x:c>
      <x:c r="D33" s="13">
        <x:f>SUM(D25:D32)</x:f>
        <x:v>-314592.9</x:v>
      </x:c>
      <x:c r="E33" s="13">
        <x:f>SUM(E25:E32)</x:f>
        <x:v>-314592.9</x:v>
      </x:c>
      <x:c r="F33" s="13">
        <x:f>SUM(F25:F32)</x:f>
        <x:v>-361338.4</x:v>
      </x:c>
      <x:c r="G33" s="13">
        <x:f>SUM(G25:G32)</x:f>
        <x:v>-319714.9</x:v>
      </x:c>
      <x:c r="H33" s="13">
        <x:f>SUM(H25:H32)</x:f>
        <x:v>-319714.9</x:v>
      </x:c>
      <x:c r="I33" s="13">
        <x:f>SUM(I25:I32)</x:f>
        <x:v>-323445.4</x:v>
      </x:c>
      <x:c r="J33" s="13">
        <x:f>SUM(J25:J32)</x:f>
        <x:v>-323445.4</x:v>
      </x:c>
      <x:c r="K33" s="13">
        <x:f>SUM(K25:K32)</x:f>
        <x:v>-323445.4</x:v>
      </x:c>
      <x:c r="L33" s="13">
        <x:f>SUM(L25:L32)</x:f>
        <x:v>-323445.4</x:v>
      </x:c>
      <x:c r="M33" s="13">
        <x:f>SUM(M25:M32)</x:f>
        <x:v>-476776.6</x:v>
      </x:c>
      <x:c r="N33" s="13">
        <x:f>SUM(N25:N32)</x:f>
        <x:v>-330195.4</x:v>
      </x:c>
      <x:c r="O33" s="13">
        <x:f>SUM(O25:O32)</x:f>
        <x:v>-323995.60000000003</x:v>
      </x:c>
      <x:c r="P33" s="13">
        <x:f>SUM(P25:P32)</x:f>
        <x:v>-327786.60000000003</x:v>
      </x:c>
      <x:c r="Q33" s="13">
        <x:f>SUM(Q25:Q32)</x:f>
        <x:v>-327786.60000000003</x:v>
      </x:c>
      <x:c r="R33" s="13">
        <x:f>SUM(R25:R32)</x:f>
        <x:v>-394150.64999999997</x:v>
      </x:c>
      <x:c r="S33" s="13">
        <x:f>SUM(S25:S32)</x:f>
        <x:v>-352527.14999999997</x:v>
      </x:c>
      <x:c r="T33" s="13">
        <x:f>SUM(T25:T32)</x:f>
        <x:v>-352527.14999999997</x:v>
      </x:c>
      <x:c r="U33" s="13">
        <x:f>SUM(U25:U32)</x:f>
        <x:v>-352527.14999999997</x:v>
      </x:c>
      <x:c r="V33" s="13">
        <x:f>SUM(V25:V32)</x:f>
        <x:v>-352527.14999999997</x:v>
      </x:c>
      <x:c r="W33" s="13">
        <x:f>SUM(W25:W32)</x:f>
        <x:v>-358752.67</x:v>
      </x:c>
      <x:c r="X33" s="13">
        <x:f>SUM(X25:X32)</x:f>
        <x:v>-358752.67</x:v>
      </x:c>
      <x:c r="Y33" s="13">
        <x:f>SUM(Y25:Y32)</x:f>
        <x:v>-529202.41</x:v>
      </x:c>
      <x:c r="Z33" s="13">
        <x:f>SUM(Z25:Z32)</x:f>
        <x:v>-365052.67</x:v>
      </x:c>
      <x:c r="AA33" s="13">
        <x:f>SUM(AA25:AA32)</x:f>
        <x:v>-354021.70999999996</x:v>
      </x:c>
      <x:c r="AB33" s="13">
        <x:f>SUM(AB25:AB32)</x:f>
        <x:v>-354021.70999999996</x:v>
      </x:c>
      <x:c r="AC33" s="13">
        <x:f>SUM(AC25:AC32)</x:f>
        <x:v>-359989.5</x:v>
      </x:c>
      <x:c r="AD33" s="13">
        <x:f>SUM(AD25:AD32)</x:f>
        <x:v>-417730.32999999996</x:v>
      </x:c>
      <x:c r="AE33" s="13">
        <x:f>SUM(AE25:AE32)</x:f>
        <x:v>-373401.3</x:v>
      </x:c>
      <x:c r="AF33" s="13">
        <x:f>SUM(AF25:AF32)</x:f>
        <x:v>-380396.92</x:v>
      </x:c>
      <x:c r="AG33" s="13">
        <x:f>SUM(AG25:AG32)</x:f>
        <x:v>-380396.92</x:v>
      </x:c>
      <x:c r="AH33" s="13">
        <x:f>SUM(AH25:AH32)</x:f>
        <x:v>-380396.92</x:v>
      </x:c>
      <x:c r="AI33" s="13">
        <x:f>SUM(AI25:AI32)</x:f>
        <x:v>-384650.41</x:v>
      </x:c>
      <x:c r="AJ33" s="13">
        <x:f>SUM(AJ25:AJ32)</x:f>
        <x:v>-384650.41</x:v>
      </x:c>
      <x:c r="AK33" s="13">
        <x:f>SUM(AK25:AK32)</x:f>
        <x:v>-567730.29</x:v>
      </x:c>
      <x:c r="AL33" s="13">
        <x:f>SUM(AL25:AL32)</x:f>
        <x:v>-381000.41</x:v>
      </x:c>
    </x:row>
    <x:row r="34" spans="1:38" hidden="1" outlineLevel="2">
      <x:c r="A34" s="10" t="s">
        <x:v>69</x:v>
      </x:c>
      <x:c r="B34" s="10"/>
      <x:c r="C34" s="10"/>
      <x:c r="D34" s="10"/>
      <x:c r="E34" s="10"/>
      <x:c r="F34" s="10"/>
      <x:c r="G34" s="10"/>
      <x:c r="H34" s="10"/>
      <x:c r="I34" s="10"/>
      <x:c r="J34" s="10"/>
      <x:c r="K34" s="10"/>
      <x:c r="L34" s="10"/>
      <x:c r="M34" s="10"/>
      <x:c r="N34" s="10"/>
      <x:c r="O34" s="10"/>
      <x:c r="P34" s="10"/>
      <x:c r="Q34" s="10"/>
      <x:c r="R34" s="10"/>
      <x:c r="S34" s="10"/>
      <x:c r="T34" s="10"/>
      <x:c r="U34" s="10"/>
      <x:c r="V34" s="10"/>
      <x:c r="W34" s="10"/>
      <x:c r="X34" s="10"/>
      <x:c r="Y34" s="10"/>
      <x:c r="Z34" s="10"/>
      <x:c r="AA34" s="10"/>
      <x:c r="AB34" s="10"/>
      <x:c r="AC34" s="10"/>
      <x:c r="AD34" s="10"/>
      <x:c r="AE34" s="10"/>
      <x:c r="AF34" s="10"/>
      <x:c r="AG34" s="10"/>
      <x:c r="AH34" s="10"/>
      <x:c r="AI34" s="10"/>
      <x:c r="AJ34" s="10"/>
      <x:c r="AK34" s="10"/>
      <x:c r="AL34" s="10"/>
    </x:row>
    <x:row r="35" spans="1:38" hidden="1" outlineLevel="2">
      <x:c r="A35" s="11" t="s">
        <x:v>70</x:v>
      </x:c>
      <x:c r="B35" s="0">
        <x:v>4849</x:v>
      </x:c>
      <x:c r="C35" s="12">
        <x:f>VLOOKUP($B35,'Saldenliste monatlich'!$A$5:$AN$122,MATCH(C$4,'Saldenliste monatlich'!$A$4:$AN$4,0),FALSE)</x:f>
        <x:v>0</x:v>
      </x:c>
      <x:c r="D35" s="12">
        <x:f>VLOOKUP($B35,'Saldenliste monatlich'!$A$5:$AN$122,MATCH(D$4,'Saldenliste monatlich'!$A$4:$AN$4,0),FALSE)</x:f>
        <x:v>0</x:v>
      </x:c>
      <x:c r="E35" s="12">
        <x:f>VLOOKUP($B35,'Saldenliste monatlich'!$A$5:$AN$122,MATCH(E$4,'Saldenliste monatlich'!$A$4:$AN$4,0),FALSE)</x:f>
        <x:v>0</x:v>
      </x:c>
      <x:c r="F35" s="12">
        <x:f>VLOOKUP($B35,'Saldenliste monatlich'!$A$5:$AN$122,MATCH(F$4,'Saldenliste monatlich'!$A$4:$AN$4,0),FALSE)</x:f>
        <x:v>0</x:v>
      </x:c>
      <x:c r="G35" s="12">
        <x:f>VLOOKUP($B35,'Saldenliste monatlich'!$A$5:$AN$122,MATCH(G$4,'Saldenliste monatlich'!$A$4:$AN$4,0),FALSE)</x:f>
        <x:v>0</x:v>
      </x:c>
      <x:c r="H35" s="12">
        <x:f>VLOOKUP($B35,'Saldenliste monatlich'!$A$5:$AN$122,MATCH(H$4,'Saldenliste monatlich'!$A$4:$AN$4,0),FALSE)</x:f>
        <x:v>0</x:v>
      </x:c>
      <x:c r="I35" s="12">
        <x:f>VLOOKUP($B35,'Saldenliste monatlich'!$A$5:$AN$122,MATCH(I$4,'Saldenliste monatlich'!$A$4:$AN$4,0),FALSE)</x:f>
        <x:v>0</x:v>
      </x:c>
      <x:c r="J35" s="12">
        <x:f>VLOOKUP($B35,'Saldenliste monatlich'!$A$5:$AN$122,MATCH(J$4,'Saldenliste monatlich'!$A$4:$AN$4,0),FALSE)</x:f>
        <x:v>0</x:v>
      </x:c>
      <x:c r="K35" s="12">
        <x:f>VLOOKUP($B35,'Saldenliste monatlich'!$A$5:$AN$122,MATCH(K$4,'Saldenliste monatlich'!$A$4:$AN$4,0),FALSE)</x:f>
        <x:v>0</x:v>
      </x:c>
      <x:c r="L35" s="12">
        <x:f>VLOOKUP($B35,'Saldenliste monatlich'!$A$5:$AN$122,MATCH(L$4,'Saldenliste monatlich'!$A$4:$AN$4,0),FALSE)</x:f>
        <x:v>0</x:v>
      </x:c>
      <x:c r="M35" s="12">
        <x:f>VLOOKUP($B35,'Saldenliste monatlich'!$A$5:$AN$122,MATCH(M$4,'Saldenliste monatlich'!$A$4:$AN$4,0),FALSE)</x:f>
        <x:v>0</x:v>
      </x:c>
      <x:c r="N35" s="12">
        <x:f>VLOOKUP($B35,'Saldenliste monatlich'!$A$5:$AN$122,MATCH(N$4,'Saldenliste monatlich'!$A$4:$AN$4,0),FALSE)</x:f>
        <x:v>0</x:v>
      </x:c>
      <x:c r="O35" s="12">
        <x:f>VLOOKUP($B35,'Saldenliste monatlich'!$A$5:$AN$122,MATCH(O$4,'Saldenliste monatlich'!$A$4:$AN$4,0),FALSE)</x:f>
        <x:v>0</x:v>
      </x:c>
      <x:c r="P35" s="12">
        <x:f>VLOOKUP($B35,'Saldenliste monatlich'!$A$5:$AN$122,MATCH(P$4,'Saldenliste monatlich'!$A$4:$AN$4,0),FALSE)</x:f>
        <x:v>0</x:v>
      </x:c>
      <x:c r="Q35" s="12">
        <x:f>VLOOKUP($B35,'Saldenliste monatlich'!$A$5:$AN$122,MATCH(Q$4,'Saldenliste monatlich'!$A$4:$AN$4,0),FALSE)</x:f>
        <x:v>0</x:v>
      </x:c>
      <x:c r="R35" s="12">
        <x:f>VLOOKUP($B35,'Saldenliste monatlich'!$A$5:$AN$122,MATCH(R$4,'Saldenliste monatlich'!$A$4:$AN$4,0),FALSE)</x:f>
        <x:v>0</x:v>
      </x:c>
      <x:c r="S35" s="12">
        <x:f>VLOOKUP($B35,'Saldenliste monatlich'!$A$5:$AN$122,MATCH(S$4,'Saldenliste monatlich'!$A$4:$AN$4,0),FALSE)</x:f>
        <x:v>254000</x:v>
      </x:c>
      <x:c r="T35" s="12">
        <x:f>VLOOKUP($B35,'Saldenliste monatlich'!$A$5:$AN$122,MATCH(T$4,'Saldenliste monatlich'!$A$4:$AN$4,0),FALSE)</x:f>
        <x:v>0</x:v>
      </x:c>
      <x:c r="U35" s="12">
        <x:f>VLOOKUP($B35,'Saldenliste monatlich'!$A$5:$AN$122,MATCH(U$4,'Saldenliste monatlich'!$A$4:$AN$4,0),FALSE)</x:f>
        <x:v>0</x:v>
      </x:c>
      <x:c r="V35" s="12">
        <x:f>VLOOKUP($B35,'Saldenliste monatlich'!$A$5:$AN$122,MATCH(V$4,'Saldenliste monatlich'!$A$4:$AN$4,0),FALSE)</x:f>
        <x:v>0</x:v>
      </x:c>
      <x:c r="W35" s="12">
        <x:f>VLOOKUP($B35,'Saldenliste monatlich'!$A$5:$AN$122,MATCH(W$4,'Saldenliste monatlich'!$A$4:$AN$4,0),FALSE)</x:f>
        <x:v>0</x:v>
      </x:c>
      <x:c r="X35" s="12">
        <x:f>VLOOKUP($B35,'Saldenliste monatlich'!$A$5:$AN$122,MATCH(X$4,'Saldenliste monatlich'!$A$4:$AN$4,0),FALSE)</x:f>
        <x:v>0</x:v>
      </x:c>
      <x:c r="Y35" s="12">
        <x:f>VLOOKUP($B35,'Saldenliste monatlich'!$A$5:$AN$122,MATCH(Y$4,'Saldenliste monatlich'!$A$4:$AN$4,0),FALSE)</x:f>
        <x:v>0</x:v>
      </x:c>
      <x:c r="Z35" s="12">
        <x:f>VLOOKUP($B35,'Saldenliste monatlich'!$A$5:$AN$122,MATCH(Z$4,'Saldenliste monatlich'!$A$4:$AN$4,0),FALSE)</x:f>
        <x:v>0</x:v>
      </x:c>
      <x:c r="AA35" s="12">
        <x:f>VLOOKUP($B35,'Saldenliste monatlich'!$A$5:$AN$122,MATCH(AA$4,'Saldenliste monatlich'!$A$4:$AN$4,0),FALSE)</x:f>
        <x:v>0</x:v>
      </x:c>
      <x:c r="AB35" s="12">
        <x:f>VLOOKUP($B35,'Saldenliste monatlich'!$A$5:$AN$122,MATCH(AB$4,'Saldenliste monatlich'!$A$4:$AN$4,0),FALSE)</x:f>
        <x:v>0</x:v>
      </x:c>
      <x:c r="AC35" s="12">
        <x:f>VLOOKUP($B35,'Saldenliste monatlich'!$A$5:$AN$122,MATCH(AC$4,'Saldenliste monatlich'!$A$4:$AN$4,0),FALSE)</x:f>
        <x:v>0</x:v>
      </x:c>
      <x:c r="AD35" s="12">
        <x:f>VLOOKUP($B35,'Saldenliste monatlich'!$A$5:$AN$122,MATCH(AD$4,'Saldenliste monatlich'!$A$4:$AN$4,0),FALSE)</x:f>
        <x:v>0</x:v>
      </x:c>
      <x:c r="AE35" s="12">
        <x:f>VLOOKUP($B35,'Saldenliste monatlich'!$A$5:$AN$122,MATCH(AE$4,'Saldenliste monatlich'!$A$4:$AN$4,0),FALSE)</x:f>
        <x:v>0</x:v>
      </x:c>
      <x:c r="AF35" s="12">
        <x:f>VLOOKUP($B35,'Saldenliste monatlich'!$A$5:$AN$122,MATCH(AF$4,'Saldenliste monatlich'!$A$4:$AN$4,0),FALSE)</x:f>
        <x:v>0</x:v>
      </x:c>
      <x:c r="AG35" s="12">
        <x:f>VLOOKUP($B35,'Saldenliste monatlich'!$A$5:$AN$122,MATCH(AG$4,'Saldenliste monatlich'!$A$4:$AN$4,0),FALSE)</x:f>
        <x:v>0</x:v>
      </x:c>
      <x:c r="AH35" s="12">
        <x:f>VLOOKUP($B35,'Saldenliste monatlich'!$A$5:$AN$122,MATCH(AH$4,'Saldenliste monatlich'!$A$4:$AN$4,0),FALSE)</x:f>
        <x:v>0</x:v>
      </x:c>
      <x:c r="AI35" s="12">
        <x:f>VLOOKUP($B35,'Saldenliste monatlich'!$A$5:$AN$122,MATCH(AI$4,'Saldenliste monatlich'!$A$4:$AN$4,0),FALSE)</x:f>
        <x:v>0</x:v>
      </x:c>
      <x:c r="AJ35" s="12">
        <x:f>VLOOKUP($B35,'Saldenliste monatlich'!$A$5:$AN$122,MATCH(AJ$4,'Saldenliste monatlich'!$A$4:$AN$4,0),FALSE)</x:f>
        <x:v>0</x:v>
      </x:c>
      <x:c r="AK35" s="12">
        <x:f>VLOOKUP($B35,'Saldenliste monatlich'!$A$5:$AN$122,MATCH(AK$4,'Saldenliste monatlich'!$A$4:$AN$4,0),FALSE)</x:f>
        <x:v>0</x:v>
      </x:c>
      <x:c r="AL35" s="12">
        <x:f>VLOOKUP($B35,'Saldenliste monatlich'!$A$5:$AN$122,MATCH(AL$4,'Saldenliste monatlich'!$A$4:$AN$4,0),FALSE)</x:f>
        <x:v>0</x:v>
      </x:c>
    </x:row>
    <x:row r="36" spans="1:38" hidden="1" outlineLevel="2">
      <x:c r="A36" s="11" t="s">
        <x:v>71</x:v>
      </x:c>
      <x:c r="B36" s="0">
        <x:v>4923</x:v>
      </x:c>
      <x:c r="C36" s="12">
        <x:f>VLOOKUP($B36,'Saldenliste monatlich'!$A$5:$AN$122,MATCH(C$4,'Saldenliste monatlich'!$A$4:$AN$4,0),FALSE)</x:f>
        <x:v>0</x:v>
      </x:c>
      <x:c r="D36" s="12">
        <x:f>VLOOKUP($B36,'Saldenliste monatlich'!$A$5:$AN$122,MATCH(D$4,'Saldenliste monatlich'!$A$4:$AN$4,0),FALSE)</x:f>
        <x:v>0</x:v>
      </x:c>
      <x:c r="E36" s="12">
        <x:f>VLOOKUP($B36,'Saldenliste monatlich'!$A$5:$AN$122,MATCH(E$4,'Saldenliste monatlich'!$A$4:$AN$4,0),FALSE)</x:f>
        <x:v>0</x:v>
      </x:c>
      <x:c r="F36" s="12">
        <x:f>VLOOKUP($B36,'Saldenliste monatlich'!$A$5:$AN$122,MATCH(F$4,'Saldenliste monatlich'!$A$4:$AN$4,0),FALSE)</x:f>
        <x:v>0</x:v>
      </x:c>
      <x:c r="G36" s="12">
        <x:f>VLOOKUP($B36,'Saldenliste monatlich'!$A$5:$AN$122,MATCH(G$4,'Saldenliste monatlich'!$A$4:$AN$4,0),FALSE)</x:f>
        <x:v>0</x:v>
      </x:c>
      <x:c r="H36" s="12">
        <x:f>VLOOKUP($B36,'Saldenliste monatlich'!$A$5:$AN$122,MATCH(H$4,'Saldenliste monatlich'!$A$4:$AN$4,0),FALSE)</x:f>
        <x:v>0</x:v>
      </x:c>
      <x:c r="I36" s="12">
        <x:f>VLOOKUP($B36,'Saldenliste monatlich'!$A$5:$AN$122,MATCH(I$4,'Saldenliste monatlich'!$A$4:$AN$4,0),FALSE)</x:f>
        <x:v>0</x:v>
      </x:c>
      <x:c r="J36" s="12">
        <x:f>VLOOKUP($B36,'Saldenliste monatlich'!$A$5:$AN$122,MATCH(J$4,'Saldenliste monatlich'!$A$4:$AN$4,0),FALSE)</x:f>
        <x:v>0</x:v>
      </x:c>
      <x:c r="K36" s="12">
        <x:f>VLOOKUP($B36,'Saldenliste monatlich'!$A$5:$AN$122,MATCH(K$4,'Saldenliste monatlich'!$A$4:$AN$4,0),FALSE)</x:f>
        <x:v>0</x:v>
      </x:c>
      <x:c r="L36" s="12">
        <x:f>VLOOKUP($B36,'Saldenliste monatlich'!$A$5:$AN$122,MATCH(L$4,'Saldenliste monatlich'!$A$4:$AN$4,0),FALSE)</x:f>
        <x:v>0</x:v>
      </x:c>
      <x:c r="M36" s="12">
        <x:f>VLOOKUP($B36,'Saldenliste monatlich'!$A$5:$AN$122,MATCH(M$4,'Saldenliste monatlich'!$A$4:$AN$4,0),FALSE)</x:f>
        <x:v>0</x:v>
      </x:c>
      <x:c r="N36" s="12">
        <x:f>VLOOKUP($B36,'Saldenliste monatlich'!$A$5:$AN$122,MATCH(N$4,'Saldenliste monatlich'!$A$4:$AN$4,0),FALSE)</x:f>
        <x:v>0</x:v>
      </x:c>
      <x:c r="O36" s="12">
        <x:f>VLOOKUP($B36,'Saldenliste monatlich'!$A$5:$AN$122,MATCH(O$4,'Saldenliste monatlich'!$A$4:$AN$4,0),FALSE)</x:f>
        <x:v>0</x:v>
      </x:c>
      <x:c r="P36" s="12">
        <x:f>VLOOKUP($B36,'Saldenliste monatlich'!$A$5:$AN$122,MATCH(P$4,'Saldenliste monatlich'!$A$4:$AN$4,0),FALSE)</x:f>
        <x:v>0</x:v>
      </x:c>
      <x:c r="Q36" s="12">
        <x:f>VLOOKUP($B36,'Saldenliste monatlich'!$A$5:$AN$122,MATCH(Q$4,'Saldenliste monatlich'!$A$4:$AN$4,0),FALSE)</x:f>
        <x:v>0</x:v>
      </x:c>
      <x:c r="R36" s="12">
        <x:f>VLOOKUP($B36,'Saldenliste monatlich'!$A$5:$AN$122,MATCH(R$4,'Saldenliste monatlich'!$A$4:$AN$4,0),FALSE)</x:f>
        <x:v>0</x:v>
      </x:c>
      <x:c r="S36" s="12">
        <x:f>VLOOKUP($B36,'Saldenliste monatlich'!$A$5:$AN$122,MATCH(S$4,'Saldenliste monatlich'!$A$4:$AN$4,0),FALSE)</x:f>
        <x:v>0</x:v>
      </x:c>
      <x:c r="T36" s="12">
        <x:f>VLOOKUP($B36,'Saldenliste monatlich'!$A$5:$AN$122,MATCH(T$4,'Saldenliste monatlich'!$A$4:$AN$4,0),FALSE)</x:f>
        <x:v>0</x:v>
      </x:c>
      <x:c r="U36" s="12">
        <x:f>VLOOKUP($B36,'Saldenliste monatlich'!$A$5:$AN$122,MATCH(U$4,'Saldenliste monatlich'!$A$4:$AN$4,0),FALSE)</x:f>
        <x:v>0</x:v>
      </x:c>
      <x:c r="V36" s="12">
        <x:f>VLOOKUP($B36,'Saldenliste monatlich'!$A$5:$AN$122,MATCH(V$4,'Saldenliste monatlich'!$A$4:$AN$4,0),FALSE)</x:f>
        <x:v>0</x:v>
      </x:c>
      <x:c r="W36" s="12">
        <x:f>VLOOKUP($B36,'Saldenliste monatlich'!$A$5:$AN$122,MATCH(W$4,'Saldenliste monatlich'!$A$4:$AN$4,0),FALSE)</x:f>
        <x:v>0</x:v>
      </x:c>
      <x:c r="X36" s="12">
        <x:f>VLOOKUP($B36,'Saldenliste monatlich'!$A$5:$AN$122,MATCH(X$4,'Saldenliste monatlich'!$A$4:$AN$4,0),FALSE)</x:f>
        <x:v>0</x:v>
      </x:c>
      <x:c r="Y36" s="12">
        <x:f>VLOOKUP($B36,'Saldenliste monatlich'!$A$5:$AN$122,MATCH(Y$4,'Saldenliste monatlich'!$A$4:$AN$4,0),FALSE)</x:f>
        <x:v>0</x:v>
      </x:c>
      <x:c r="Z36" s="12">
        <x:f>VLOOKUP($B36,'Saldenliste monatlich'!$A$5:$AN$122,MATCH(Z$4,'Saldenliste monatlich'!$A$4:$AN$4,0),FALSE)</x:f>
        <x:v>0</x:v>
      </x:c>
      <x:c r="AA36" s="12">
        <x:f>VLOOKUP($B36,'Saldenliste monatlich'!$A$5:$AN$122,MATCH(AA$4,'Saldenliste monatlich'!$A$4:$AN$4,0),FALSE)</x:f>
        <x:v>0</x:v>
      </x:c>
      <x:c r="AB36" s="12">
        <x:f>VLOOKUP($B36,'Saldenliste monatlich'!$A$5:$AN$122,MATCH(AB$4,'Saldenliste monatlich'!$A$4:$AN$4,0),FALSE)</x:f>
        <x:v>0</x:v>
      </x:c>
      <x:c r="AC36" s="12">
        <x:f>VLOOKUP($B36,'Saldenliste monatlich'!$A$5:$AN$122,MATCH(AC$4,'Saldenliste monatlich'!$A$4:$AN$4,0),FALSE)</x:f>
        <x:v>0</x:v>
      </x:c>
      <x:c r="AD36" s="12">
        <x:f>VLOOKUP($B36,'Saldenliste monatlich'!$A$5:$AN$122,MATCH(AD$4,'Saldenliste monatlich'!$A$4:$AN$4,0),FALSE)</x:f>
        <x:v>0</x:v>
      </x:c>
      <x:c r="AE36" s="12">
        <x:f>VLOOKUP($B36,'Saldenliste monatlich'!$A$5:$AN$122,MATCH(AE$4,'Saldenliste monatlich'!$A$4:$AN$4,0),FALSE)</x:f>
        <x:v>96000</x:v>
      </x:c>
      <x:c r="AF36" s="12">
        <x:f>VLOOKUP($B36,'Saldenliste monatlich'!$A$5:$AN$122,MATCH(AF$4,'Saldenliste monatlich'!$A$4:$AN$4,0),FALSE)</x:f>
        <x:v>0</x:v>
      </x:c>
      <x:c r="AG36" s="12">
        <x:f>VLOOKUP($B36,'Saldenliste monatlich'!$A$5:$AN$122,MATCH(AG$4,'Saldenliste monatlich'!$A$4:$AN$4,0),FALSE)</x:f>
        <x:v>0</x:v>
      </x:c>
      <x:c r="AH36" s="12">
        <x:f>VLOOKUP($B36,'Saldenliste monatlich'!$A$5:$AN$122,MATCH(AH$4,'Saldenliste monatlich'!$A$4:$AN$4,0),FALSE)</x:f>
        <x:v>0</x:v>
      </x:c>
      <x:c r="AI36" s="12">
        <x:f>VLOOKUP($B36,'Saldenliste monatlich'!$A$5:$AN$122,MATCH(AI$4,'Saldenliste monatlich'!$A$4:$AN$4,0),FALSE)</x:f>
        <x:v>0</x:v>
      </x:c>
      <x:c r="AJ36" s="12">
        <x:f>VLOOKUP($B36,'Saldenliste monatlich'!$A$5:$AN$122,MATCH(AJ$4,'Saldenliste monatlich'!$A$4:$AN$4,0),FALSE)</x:f>
        <x:v>0</x:v>
      </x:c>
      <x:c r="AK36" s="12">
        <x:f>VLOOKUP($B36,'Saldenliste monatlich'!$A$5:$AN$122,MATCH(AK$4,'Saldenliste monatlich'!$A$4:$AN$4,0),FALSE)</x:f>
        <x:v>0</x:v>
      </x:c>
      <x:c r="AL36" s="12">
        <x:f>VLOOKUP($B36,'Saldenliste monatlich'!$A$5:$AN$122,MATCH(AL$4,'Saldenliste monatlich'!$A$4:$AN$4,0),FALSE)</x:f>
        <x:v>0</x:v>
      </x:c>
    </x:row>
    <x:row r="37" spans="1:38" hidden="1" outlineLevel="2">
      <x:c r="A37" s="11" t="s">
        <x:v>72</x:v>
      </x:c>
      <x:c r="B37" s="0">
        <x:v>4930</x:v>
      </x:c>
      <x:c r="C37" s="12">
        <x:f>VLOOKUP($B37,'Saldenliste monatlich'!$A$5:$AN$122,MATCH(C$4,'Saldenliste monatlich'!$A$4:$AN$4,0),FALSE)</x:f>
        <x:v>0</x:v>
      </x:c>
      <x:c r="D37" s="12">
        <x:f>VLOOKUP($B37,'Saldenliste monatlich'!$A$5:$AN$122,MATCH(D$4,'Saldenliste monatlich'!$A$4:$AN$4,0),FALSE)</x:f>
        <x:v>0</x:v>
      </x:c>
      <x:c r="E37" s="12">
        <x:f>VLOOKUP($B37,'Saldenliste monatlich'!$A$5:$AN$122,MATCH(E$4,'Saldenliste monatlich'!$A$4:$AN$4,0),FALSE)</x:f>
        <x:v>0</x:v>
      </x:c>
      <x:c r="F37" s="12">
        <x:f>VLOOKUP($B37,'Saldenliste monatlich'!$A$5:$AN$122,MATCH(F$4,'Saldenliste monatlich'!$A$4:$AN$4,0),FALSE)</x:f>
        <x:v>0</x:v>
      </x:c>
      <x:c r="G37" s="12">
        <x:f>VLOOKUP($B37,'Saldenliste monatlich'!$A$5:$AN$122,MATCH(G$4,'Saldenliste monatlich'!$A$4:$AN$4,0),FALSE)</x:f>
        <x:v>0</x:v>
      </x:c>
      <x:c r="H37" s="12">
        <x:f>VLOOKUP($B37,'Saldenliste monatlich'!$A$5:$AN$122,MATCH(H$4,'Saldenliste monatlich'!$A$4:$AN$4,0),FALSE)</x:f>
        <x:v>0</x:v>
      </x:c>
      <x:c r="I37" s="12">
        <x:f>VLOOKUP($B37,'Saldenliste monatlich'!$A$5:$AN$122,MATCH(I$4,'Saldenliste monatlich'!$A$4:$AN$4,0),FALSE)</x:f>
        <x:v>0</x:v>
      </x:c>
      <x:c r="J37" s="12">
        <x:f>VLOOKUP($B37,'Saldenliste monatlich'!$A$5:$AN$122,MATCH(J$4,'Saldenliste monatlich'!$A$4:$AN$4,0),FALSE)</x:f>
        <x:v>0</x:v>
      </x:c>
      <x:c r="K37" s="12">
        <x:f>VLOOKUP($B37,'Saldenliste monatlich'!$A$5:$AN$122,MATCH(K$4,'Saldenliste monatlich'!$A$4:$AN$4,0),FALSE)</x:f>
        <x:v>0</x:v>
      </x:c>
      <x:c r="L37" s="12">
        <x:f>VLOOKUP($B37,'Saldenliste monatlich'!$A$5:$AN$122,MATCH(L$4,'Saldenliste monatlich'!$A$4:$AN$4,0),FALSE)</x:f>
        <x:v>0</x:v>
      </x:c>
      <x:c r="M37" s="12">
        <x:f>VLOOKUP($B37,'Saldenliste monatlich'!$A$5:$AN$122,MATCH(M$4,'Saldenliste monatlich'!$A$4:$AN$4,0),FALSE)</x:f>
        <x:v>0</x:v>
      </x:c>
      <x:c r="N37" s="12">
        <x:f>VLOOKUP($B37,'Saldenliste monatlich'!$A$5:$AN$122,MATCH(N$4,'Saldenliste monatlich'!$A$4:$AN$4,0),FALSE)</x:f>
        <x:v>0</x:v>
      </x:c>
      <x:c r="O37" s="12">
        <x:f>VLOOKUP($B37,'Saldenliste monatlich'!$A$5:$AN$122,MATCH(O$4,'Saldenliste monatlich'!$A$4:$AN$4,0),FALSE)</x:f>
        <x:v>0</x:v>
      </x:c>
      <x:c r="P37" s="12">
        <x:f>VLOOKUP($B37,'Saldenliste monatlich'!$A$5:$AN$122,MATCH(P$4,'Saldenliste monatlich'!$A$4:$AN$4,0),FALSE)</x:f>
        <x:v>0</x:v>
      </x:c>
      <x:c r="Q37" s="12">
        <x:f>VLOOKUP($B37,'Saldenliste monatlich'!$A$5:$AN$122,MATCH(Q$4,'Saldenliste monatlich'!$A$4:$AN$4,0),FALSE)</x:f>
        <x:v>0</x:v>
      </x:c>
      <x:c r="R37" s="12">
        <x:f>VLOOKUP($B37,'Saldenliste monatlich'!$A$5:$AN$122,MATCH(R$4,'Saldenliste monatlich'!$A$4:$AN$4,0),FALSE)</x:f>
        <x:v>0</x:v>
      </x:c>
      <x:c r="S37" s="12">
        <x:f>VLOOKUP($B37,'Saldenliste monatlich'!$A$5:$AN$122,MATCH(S$4,'Saldenliste monatlich'!$A$4:$AN$4,0),FALSE)</x:f>
        <x:v>3080</x:v>
      </x:c>
      <x:c r="T37" s="12">
        <x:f>VLOOKUP($B37,'Saldenliste monatlich'!$A$5:$AN$122,MATCH(T$4,'Saldenliste monatlich'!$A$4:$AN$4,0),FALSE)</x:f>
        <x:v>0</x:v>
      </x:c>
      <x:c r="U37" s="12">
        <x:f>VLOOKUP($B37,'Saldenliste monatlich'!$A$5:$AN$122,MATCH(U$4,'Saldenliste monatlich'!$A$4:$AN$4,0),FALSE)</x:f>
        <x:v>0</x:v>
      </x:c>
      <x:c r="V37" s="12">
        <x:f>VLOOKUP($B37,'Saldenliste monatlich'!$A$5:$AN$122,MATCH(V$4,'Saldenliste monatlich'!$A$4:$AN$4,0),FALSE)</x:f>
        <x:v>0</x:v>
      </x:c>
      <x:c r="W37" s="12">
        <x:f>VLOOKUP($B37,'Saldenliste monatlich'!$A$5:$AN$122,MATCH(W$4,'Saldenliste monatlich'!$A$4:$AN$4,0),FALSE)</x:f>
        <x:v>0</x:v>
      </x:c>
      <x:c r="X37" s="12">
        <x:f>VLOOKUP($B37,'Saldenliste monatlich'!$A$5:$AN$122,MATCH(X$4,'Saldenliste monatlich'!$A$4:$AN$4,0),FALSE)</x:f>
        <x:v>0</x:v>
      </x:c>
      <x:c r="Y37" s="12">
        <x:f>VLOOKUP($B37,'Saldenliste monatlich'!$A$5:$AN$122,MATCH(Y$4,'Saldenliste monatlich'!$A$4:$AN$4,0),FALSE)</x:f>
        <x:v>0</x:v>
      </x:c>
      <x:c r="Z37" s="12">
        <x:f>VLOOKUP($B37,'Saldenliste monatlich'!$A$5:$AN$122,MATCH(Z$4,'Saldenliste monatlich'!$A$4:$AN$4,0),FALSE)</x:f>
        <x:v>0</x:v>
      </x:c>
      <x:c r="AA37" s="12">
        <x:f>VLOOKUP($B37,'Saldenliste monatlich'!$A$5:$AN$122,MATCH(AA$4,'Saldenliste monatlich'!$A$4:$AN$4,0),FALSE)</x:f>
        <x:v>0</x:v>
      </x:c>
      <x:c r="AB37" s="12">
        <x:f>VLOOKUP($B37,'Saldenliste monatlich'!$A$5:$AN$122,MATCH(AB$4,'Saldenliste monatlich'!$A$4:$AN$4,0),FALSE)</x:f>
        <x:v>0</x:v>
      </x:c>
      <x:c r="AC37" s="12">
        <x:f>VLOOKUP($B37,'Saldenliste monatlich'!$A$5:$AN$122,MATCH(AC$4,'Saldenliste monatlich'!$A$4:$AN$4,0),FALSE)</x:f>
        <x:v>0</x:v>
      </x:c>
      <x:c r="AD37" s="12">
        <x:f>VLOOKUP($B37,'Saldenliste monatlich'!$A$5:$AN$122,MATCH(AD$4,'Saldenliste monatlich'!$A$4:$AN$4,0),FALSE)</x:f>
        <x:v>0</x:v>
      </x:c>
      <x:c r="AE37" s="12">
        <x:f>VLOOKUP($B37,'Saldenliste monatlich'!$A$5:$AN$122,MATCH(AE$4,'Saldenliste monatlich'!$A$4:$AN$4,0),FALSE)</x:f>
        <x:v>0</x:v>
      </x:c>
      <x:c r="AF37" s="12">
        <x:f>VLOOKUP($B37,'Saldenliste monatlich'!$A$5:$AN$122,MATCH(AF$4,'Saldenliste monatlich'!$A$4:$AN$4,0),FALSE)</x:f>
        <x:v>0</x:v>
      </x:c>
      <x:c r="AG37" s="12">
        <x:f>VLOOKUP($B37,'Saldenliste monatlich'!$A$5:$AN$122,MATCH(AG$4,'Saldenliste monatlich'!$A$4:$AN$4,0),FALSE)</x:f>
        <x:v>0</x:v>
      </x:c>
      <x:c r="AH37" s="12">
        <x:f>VLOOKUP($B37,'Saldenliste monatlich'!$A$5:$AN$122,MATCH(AH$4,'Saldenliste monatlich'!$A$4:$AN$4,0),FALSE)</x:f>
        <x:v>0</x:v>
      </x:c>
      <x:c r="AI37" s="12">
        <x:f>VLOOKUP($B37,'Saldenliste monatlich'!$A$5:$AN$122,MATCH(AI$4,'Saldenliste monatlich'!$A$4:$AN$4,0),FALSE)</x:f>
        <x:v>0</x:v>
      </x:c>
      <x:c r="AJ37" s="12">
        <x:f>VLOOKUP($B37,'Saldenliste monatlich'!$A$5:$AN$122,MATCH(AJ$4,'Saldenliste monatlich'!$A$4:$AN$4,0),FALSE)</x:f>
        <x:v>0</x:v>
      </x:c>
      <x:c r="AK37" s="12">
        <x:f>VLOOKUP($B37,'Saldenliste monatlich'!$A$5:$AN$122,MATCH(AK$4,'Saldenliste monatlich'!$A$4:$AN$4,0),FALSE)</x:f>
        <x:v>0</x:v>
      </x:c>
      <x:c r="AL37" s="12">
        <x:f>VLOOKUP($B37,'Saldenliste monatlich'!$A$5:$AN$122,MATCH(AL$4,'Saldenliste monatlich'!$A$4:$AN$4,0),FALSE)</x:f>
        <x:v>0</x:v>
      </x:c>
    </x:row>
    <x:row r="38" spans="1:38" hidden="1" outlineLevel="2">
      <x:c r="A38" s="11" t="s">
        <x:v>73</x:v>
      </x:c>
      <x:c r="B38" s="0">
        <x:v>4940</x:v>
      </x:c>
      <x:c r="C38" s="12">
        <x:f>VLOOKUP($B38,'Saldenliste monatlich'!$A$5:$AN$122,MATCH(C$4,'Saldenliste monatlich'!$A$4:$AN$4,0),FALSE)</x:f>
        <x:v>408.4</x:v>
      </x:c>
      <x:c r="D38" s="12">
        <x:f>VLOOKUP($B38,'Saldenliste monatlich'!$A$5:$AN$122,MATCH(D$4,'Saldenliste monatlich'!$A$4:$AN$4,0),FALSE)</x:f>
        <x:v>408.4</x:v>
      </x:c>
      <x:c r="E38" s="12">
        <x:f>VLOOKUP($B38,'Saldenliste monatlich'!$A$5:$AN$122,MATCH(E$4,'Saldenliste monatlich'!$A$4:$AN$4,0),FALSE)</x:f>
        <x:v>408.4</x:v>
      </x:c>
      <x:c r="F38" s="12">
        <x:f>VLOOKUP($B38,'Saldenliste monatlich'!$A$5:$AN$122,MATCH(F$4,'Saldenliste monatlich'!$A$4:$AN$4,0),FALSE)</x:f>
        <x:v>408.4</x:v>
      </x:c>
      <x:c r="G38" s="12">
        <x:f>VLOOKUP($B38,'Saldenliste monatlich'!$A$5:$AN$122,MATCH(G$4,'Saldenliste monatlich'!$A$4:$AN$4,0),FALSE)</x:f>
        <x:v>408.4</x:v>
      </x:c>
      <x:c r="H38" s="12">
        <x:f>VLOOKUP($B38,'Saldenliste monatlich'!$A$5:$AN$122,MATCH(H$4,'Saldenliste monatlich'!$A$4:$AN$4,0),FALSE)</x:f>
        <x:v>408.4</x:v>
      </x:c>
      <x:c r="I38" s="12">
        <x:f>VLOOKUP($B38,'Saldenliste monatlich'!$A$5:$AN$122,MATCH(I$4,'Saldenliste monatlich'!$A$4:$AN$4,0),FALSE)</x:f>
        <x:v>408.4</x:v>
      </x:c>
      <x:c r="J38" s="12">
        <x:f>VLOOKUP($B38,'Saldenliste monatlich'!$A$5:$AN$122,MATCH(J$4,'Saldenliste monatlich'!$A$4:$AN$4,0),FALSE)</x:f>
        <x:v>408.4</x:v>
      </x:c>
      <x:c r="K38" s="12">
        <x:f>VLOOKUP($B38,'Saldenliste monatlich'!$A$5:$AN$122,MATCH(K$4,'Saldenliste monatlich'!$A$4:$AN$4,0),FALSE)</x:f>
        <x:v>408.4</x:v>
      </x:c>
      <x:c r="L38" s="12">
        <x:f>VLOOKUP($B38,'Saldenliste monatlich'!$A$5:$AN$122,MATCH(L$4,'Saldenliste monatlich'!$A$4:$AN$4,0),FALSE)</x:f>
        <x:v>408.4</x:v>
      </x:c>
      <x:c r="M38" s="12">
        <x:f>VLOOKUP($B38,'Saldenliste monatlich'!$A$5:$AN$122,MATCH(M$4,'Saldenliste monatlich'!$A$4:$AN$4,0),FALSE)</x:f>
        <x:v>408.4</x:v>
      </x:c>
      <x:c r="N38" s="12">
        <x:f>VLOOKUP($B38,'Saldenliste monatlich'!$A$5:$AN$122,MATCH(N$4,'Saldenliste monatlich'!$A$4:$AN$4,0),FALSE)</x:f>
        <x:v>408.4</x:v>
      </x:c>
      <x:c r="O38" s="12">
        <x:f>VLOOKUP($B38,'Saldenliste monatlich'!$A$5:$AN$122,MATCH(O$4,'Saldenliste monatlich'!$A$4:$AN$4,0),FALSE)</x:f>
        <x:v>408.4</x:v>
      </x:c>
      <x:c r="P38" s="12">
        <x:f>VLOOKUP($B38,'Saldenliste monatlich'!$A$5:$AN$122,MATCH(P$4,'Saldenliste monatlich'!$A$4:$AN$4,0),FALSE)</x:f>
        <x:v>408.4</x:v>
      </x:c>
      <x:c r="Q38" s="12">
        <x:f>VLOOKUP($B38,'Saldenliste monatlich'!$A$5:$AN$122,MATCH(Q$4,'Saldenliste monatlich'!$A$4:$AN$4,0),FALSE)</x:f>
        <x:v>408.4</x:v>
      </x:c>
      <x:c r="R38" s="12">
        <x:f>VLOOKUP($B38,'Saldenliste monatlich'!$A$5:$AN$122,MATCH(R$4,'Saldenliste monatlich'!$A$4:$AN$4,0),FALSE)</x:f>
        <x:v>408.4</x:v>
      </x:c>
      <x:c r="S38" s="12">
        <x:f>VLOOKUP($B38,'Saldenliste monatlich'!$A$5:$AN$122,MATCH(S$4,'Saldenliste monatlich'!$A$4:$AN$4,0),FALSE)</x:f>
        <x:v>408.4</x:v>
      </x:c>
      <x:c r="T38" s="12">
        <x:f>VLOOKUP($B38,'Saldenliste monatlich'!$A$5:$AN$122,MATCH(T$4,'Saldenliste monatlich'!$A$4:$AN$4,0),FALSE)</x:f>
        <x:v>408.4</x:v>
      </x:c>
      <x:c r="U38" s="12">
        <x:f>VLOOKUP($B38,'Saldenliste monatlich'!$A$5:$AN$122,MATCH(U$4,'Saldenliste monatlich'!$A$4:$AN$4,0),FALSE)</x:f>
        <x:v>408.4</x:v>
      </x:c>
      <x:c r="V38" s="12">
        <x:f>VLOOKUP($B38,'Saldenliste monatlich'!$A$5:$AN$122,MATCH(V$4,'Saldenliste monatlich'!$A$4:$AN$4,0),FALSE)</x:f>
        <x:v>408.4</x:v>
      </x:c>
      <x:c r="W38" s="12">
        <x:f>VLOOKUP($B38,'Saldenliste monatlich'!$A$5:$AN$122,MATCH(W$4,'Saldenliste monatlich'!$A$4:$AN$4,0),FALSE)</x:f>
        <x:v>408.4</x:v>
      </x:c>
      <x:c r="X38" s="12">
        <x:f>VLOOKUP($B38,'Saldenliste monatlich'!$A$5:$AN$122,MATCH(X$4,'Saldenliste monatlich'!$A$4:$AN$4,0),FALSE)</x:f>
        <x:v>408.4</x:v>
      </x:c>
      <x:c r="Y38" s="12">
        <x:f>VLOOKUP($B38,'Saldenliste monatlich'!$A$5:$AN$122,MATCH(Y$4,'Saldenliste monatlich'!$A$4:$AN$4,0),FALSE)</x:f>
        <x:v>408.4</x:v>
      </x:c>
      <x:c r="Z38" s="12">
        <x:f>VLOOKUP($B38,'Saldenliste monatlich'!$A$5:$AN$122,MATCH(Z$4,'Saldenliste monatlich'!$A$4:$AN$4,0),FALSE)</x:f>
        <x:v>408.4</x:v>
      </x:c>
      <x:c r="AA38" s="12">
        <x:f>VLOOKUP($B38,'Saldenliste monatlich'!$A$5:$AN$122,MATCH(AA$4,'Saldenliste monatlich'!$A$4:$AN$4,0),FALSE)</x:f>
        <x:v>408.4</x:v>
      </x:c>
      <x:c r="AB38" s="12">
        <x:f>VLOOKUP($B38,'Saldenliste monatlich'!$A$5:$AN$122,MATCH(AB$4,'Saldenliste monatlich'!$A$4:$AN$4,0),FALSE)</x:f>
        <x:v>408.4</x:v>
      </x:c>
      <x:c r="AC38" s="12">
        <x:f>VLOOKUP($B38,'Saldenliste monatlich'!$A$5:$AN$122,MATCH(AC$4,'Saldenliste monatlich'!$A$4:$AN$4,0),FALSE)</x:f>
        <x:v>408.4</x:v>
      </x:c>
      <x:c r="AD38" s="12">
        <x:f>VLOOKUP($B38,'Saldenliste monatlich'!$A$5:$AN$122,MATCH(AD$4,'Saldenliste monatlich'!$A$4:$AN$4,0),FALSE)</x:f>
        <x:v>408.4</x:v>
      </x:c>
      <x:c r="AE38" s="12">
        <x:f>VLOOKUP($B38,'Saldenliste monatlich'!$A$5:$AN$122,MATCH(AE$4,'Saldenliste monatlich'!$A$4:$AN$4,0),FALSE)</x:f>
        <x:v>408.4</x:v>
      </x:c>
      <x:c r="AF38" s="12">
        <x:f>VLOOKUP($B38,'Saldenliste monatlich'!$A$5:$AN$122,MATCH(AF$4,'Saldenliste monatlich'!$A$4:$AN$4,0),FALSE)</x:f>
        <x:v>408.4</x:v>
      </x:c>
      <x:c r="AG38" s="12">
        <x:f>VLOOKUP($B38,'Saldenliste monatlich'!$A$5:$AN$122,MATCH(AG$4,'Saldenliste monatlich'!$A$4:$AN$4,0),FALSE)</x:f>
        <x:v>408.4</x:v>
      </x:c>
      <x:c r="AH38" s="12">
        <x:f>VLOOKUP($B38,'Saldenliste monatlich'!$A$5:$AN$122,MATCH(AH$4,'Saldenliste monatlich'!$A$4:$AN$4,0),FALSE)</x:f>
        <x:v>408.4</x:v>
      </x:c>
      <x:c r="AI38" s="12">
        <x:f>VLOOKUP($B38,'Saldenliste monatlich'!$A$5:$AN$122,MATCH(AI$4,'Saldenliste monatlich'!$A$4:$AN$4,0),FALSE)</x:f>
        <x:v>408.4</x:v>
      </x:c>
      <x:c r="AJ38" s="12">
        <x:f>VLOOKUP($B38,'Saldenliste monatlich'!$A$5:$AN$122,MATCH(AJ$4,'Saldenliste monatlich'!$A$4:$AN$4,0),FALSE)</x:f>
        <x:v>408.4</x:v>
      </x:c>
      <x:c r="AK38" s="12">
        <x:f>VLOOKUP($B38,'Saldenliste monatlich'!$A$5:$AN$122,MATCH(AK$4,'Saldenliste monatlich'!$A$4:$AN$4,0),FALSE)</x:f>
        <x:v>408.4</x:v>
      </x:c>
      <x:c r="AL38" s="12">
        <x:f>VLOOKUP($B38,'Saldenliste monatlich'!$A$5:$AN$122,MATCH(AL$4,'Saldenliste monatlich'!$A$4:$AN$4,0),FALSE)</x:f>
        <x:v>408.4</x:v>
      </x:c>
    </x:row>
    <x:row r="39" spans="1:38" collapsed="1" outlineLevel="1">
      <x:c r="A39" s="5" t="s">
        <x:v>74</x:v>
      </x:c>
      <x:c r="C39" s="13">
        <x:f>SUM(C35:C38)</x:f>
        <x:v>408.4</x:v>
      </x:c>
      <x:c r="D39" s="13">
        <x:f>SUM(D35:D38)</x:f>
        <x:v>408.4</x:v>
      </x:c>
      <x:c r="E39" s="13">
        <x:f>SUM(E35:E38)</x:f>
        <x:v>408.4</x:v>
      </x:c>
      <x:c r="F39" s="13">
        <x:f>SUM(F35:F38)</x:f>
        <x:v>408.4</x:v>
      </x:c>
      <x:c r="G39" s="13">
        <x:f>SUM(G35:G38)</x:f>
        <x:v>408.4</x:v>
      </x:c>
      <x:c r="H39" s="13">
        <x:f>SUM(H35:H38)</x:f>
        <x:v>408.4</x:v>
      </x:c>
      <x:c r="I39" s="13">
        <x:f>SUM(I35:I38)</x:f>
        <x:v>408.4</x:v>
      </x:c>
      <x:c r="J39" s="13">
        <x:f>SUM(J35:J38)</x:f>
        <x:v>408.4</x:v>
      </x:c>
      <x:c r="K39" s="13">
        <x:f>SUM(K35:K38)</x:f>
        <x:v>408.4</x:v>
      </x:c>
      <x:c r="L39" s="13">
        <x:f>SUM(L35:L38)</x:f>
        <x:v>408.4</x:v>
      </x:c>
      <x:c r="M39" s="13">
        <x:f>SUM(M35:M38)</x:f>
        <x:v>408.4</x:v>
      </x:c>
      <x:c r="N39" s="13">
        <x:f>SUM(N35:N38)</x:f>
        <x:v>408.4</x:v>
      </x:c>
      <x:c r="O39" s="13">
        <x:f>SUM(O35:O38)</x:f>
        <x:v>408.4</x:v>
      </x:c>
      <x:c r="P39" s="13">
        <x:f>SUM(P35:P38)</x:f>
        <x:v>408.4</x:v>
      </x:c>
      <x:c r="Q39" s="13">
        <x:f>SUM(Q35:Q38)</x:f>
        <x:v>408.4</x:v>
      </x:c>
      <x:c r="R39" s="13">
        <x:f>SUM(R35:R38)</x:f>
        <x:v>408.4</x:v>
      </x:c>
      <x:c r="S39" s="13">
        <x:f>SUM(S35:S38)</x:f>
        <x:v>257488.4</x:v>
      </x:c>
      <x:c r="T39" s="13">
        <x:f>SUM(T35:T38)</x:f>
        <x:v>408.4</x:v>
      </x:c>
      <x:c r="U39" s="13">
        <x:f>SUM(U35:U38)</x:f>
        <x:v>408.4</x:v>
      </x:c>
      <x:c r="V39" s="13">
        <x:f>SUM(V35:V38)</x:f>
        <x:v>408.4</x:v>
      </x:c>
      <x:c r="W39" s="13">
        <x:f>SUM(W35:W38)</x:f>
        <x:v>408.4</x:v>
      </x:c>
      <x:c r="X39" s="13">
        <x:f>SUM(X35:X38)</x:f>
        <x:v>408.4</x:v>
      </x:c>
      <x:c r="Y39" s="13">
        <x:f>SUM(Y35:Y38)</x:f>
        <x:v>408.4</x:v>
      </x:c>
      <x:c r="Z39" s="13">
        <x:f>SUM(Z35:Z38)</x:f>
        <x:v>408.4</x:v>
      </x:c>
      <x:c r="AA39" s="13">
        <x:f>SUM(AA35:AA38)</x:f>
        <x:v>408.4</x:v>
      </x:c>
      <x:c r="AB39" s="13">
        <x:f>SUM(AB35:AB38)</x:f>
        <x:v>408.4</x:v>
      </x:c>
      <x:c r="AC39" s="13">
        <x:f>SUM(AC35:AC38)</x:f>
        <x:v>408.4</x:v>
      </x:c>
      <x:c r="AD39" s="13">
        <x:f>SUM(AD35:AD38)</x:f>
        <x:v>408.4</x:v>
      </x:c>
      <x:c r="AE39" s="13">
        <x:f>SUM(AE35:AE38)</x:f>
        <x:v>96408.4</x:v>
      </x:c>
      <x:c r="AF39" s="13">
        <x:f>SUM(AF35:AF38)</x:f>
        <x:v>408.4</x:v>
      </x:c>
      <x:c r="AG39" s="13">
        <x:f>SUM(AG35:AG38)</x:f>
        <x:v>408.4</x:v>
      </x:c>
      <x:c r="AH39" s="13">
        <x:f>SUM(AH35:AH38)</x:f>
        <x:v>408.4</x:v>
      </x:c>
      <x:c r="AI39" s="13">
        <x:f>SUM(AI35:AI38)</x:f>
        <x:v>408.4</x:v>
      </x:c>
      <x:c r="AJ39" s="13">
        <x:f>SUM(AJ35:AJ38)</x:f>
        <x:v>408.4</x:v>
      </x:c>
      <x:c r="AK39" s="13">
        <x:f>SUM(AK35:AK38)</x:f>
        <x:v>408.4</x:v>
      </x:c>
      <x:c r="AL39" s="13">
        <x:f>SUM(AL35:AL38)</x:f>
        <x:v>408.4</x:v>
      </x:c>
    </x:row>
    <x:row r="40" spans="1:38" hidden="1" outlineLevel="2">
      <x:c r="A40" s="10" t="s">
        <x:v>75</x:v>
      </x:c>
      <x:c r="B40" s="10"/>
      <x:c r="C40" s="10"/>
      <x:c r="D40" s="10"/>
      <x:c r="E40" s="10"/>
      <x:c r="F40" s="10"/>
      <x:c r="G40" s="10"/>
      <x:c r="H40" s="10"/>
      <x:c r="I40" s="10"/>
      <x:c r="J40" s="10"/>
      <x:c r="K40" s="10"/>
      <x:c r="L40" s="10"/>
      <x:c r="M40" s="10"/>
      <x:c r="N40" s="10"/>
      <x:c r="O40" s="10"/>
      <x:c r="P40" s="10"/>
      <x:c r="Q40" s="10"/>
      <x:c r="R40" s="10"/>
      <x:c r="S40" s="10"/>
      <x:c r="T40" s="10"/>
      <x:c r="U40" s="10"/>
      <x:c r="V40" s="10"/>
      <x:c r="W40" s="10"/>
      <x:c r="X40" s="10"/>
      <x:c r="Y40" s="10"/>
      <x:c r="Z40" s="10"/>
      <x:c r="AA40" s="10"/>
      <x:c r="AB40" s="10"/>
      <x:c r="AC40" s="10"/>
      <x:c r="AD40" s="10"/>
      <x:c r="AE40" s="10"/>
      <x:c r="AF40" s="10"/>
      <x:c r="AG40" s="10"/>
      <x:c r="AH40" s="10"/>
      <x:c r="AI40" s="10"/>
      <x:c r="AJ40" s="10"/>
      <x:c r="AK40" s="10"/>
      <x:c r="AL40" s="10"/>
    </x:row>
    <x:row r="41" spans="1:38" hidden="1" outlineLevel="2">
      <x:c r="A41" s="11" t="s">
        <x:v>75</x:v>
      </x:c>
      <x:c r="B41" s="0">
        <x:v>6300</x:v>
      </x:c>
      <x:c r="C41" s="12">
        <x:f>VLOOKUP($B41,'Saldenliste monatlich'!$A$5:$AN$122,MATCH(C$4,'Saldenliste monatlich'!$A$4:$AN$4,0),FALSE)</x:f>
        <x:v>0</x:v>
      </x:c>
      <x:c r="D41" s="12">
        <x:f>VLOOKUP($B41,'Saldenliste monatlich'!$A$5:$AN$122,MATCH(D$4,'Saldenliste monatlich'!$A$4:$AN$4,0),FALSE)</x:f>
        <x:v>0</x:v>
      </x:c>
      <x:c r="E41" s="12">
        <x:f>VLOOKUP($B41,'Saldenliste monatlich'!$A$5:$AN$122,MATCH(E$4,'Saldenliste monatlich'!$A$4:$AN$4,0),FALSE)</x:f>
        <x:v>-2025.86</x:v>
      </x:c>
      <x:c r="F41" s="12">
        <x:f>VLOOKUP($B41,'Saldenliste monatlich'!$A$5:$AN$122,MATCH(F$4,'Saldenliste monatlich'!$A$4:$AN$4,0),FALSE)</x:f>
        <x:v>0</x:v>
      </x:c>
      <x:c r="G41" s="12">
        <x:f>VLOOKUP($B41,'Saldenliste monatlich'!$A$5:$AN$122,MATCH(G$4,'Saldenliste monatlich'!$A$4:$AN$4,0),FALSE)</x:f>
        <x:v>0</x:v>
      </x:c>
      <x:c r="H41" s="12">
        <x:f>VLOOKUP($B41,'Saldenliste monatlich'!$A$5:$AN$122,MATCH(H$4,'Saldenliste monatlich'!$A$4:$AN$4,0),FALSE)</x:f>
        <x:v>0</x:v>
      </x:c>
      <x:c r="I41" s="12">
        <x:f>VLOOKUP($B41,'Saldenliste monatlich'!$A$5:$AN$122,MATCH(I$4,'Saldenliste monatlich'!$A$4:$AN$4,0),FALSE)</x:f>
        <x:v>-1298.72</x:v>
      </x:c>
      <x:c r="J41" s="12">
        <x:f>VLOOKUP($B41,'Saldenliste monatlich'!$A$5:$AN$122,MATCH(J$4,'Saldenliste monatlich'!$A$4:$AN$4,0),FALSE)</x:f>
        <x:v>0</x:v>
      </x:c>
      <x:c r="K41" s="12">
        <x:f>VLOOKUP($B41,'Saldenliste monatlich'!$A$5:$AN$122,MATCH(K$4,'Saldenliste monatlich'!$A$4:$AN$4,0),FALSE)</x:f>
        <x:v>0</x:v>
      </x:c>
      <x:c r="L41" s="12">
        <x:f>VLOOKUP($B41,'Saldenliste monatlich'!$A$5:$AN$122,MATCH(L$4,'Saldenliste monatlich'!$A$4:$AN$4,0),FALSE)</x:f>
        <x:v>0</x:v>
      </x:c>
      <x:c r="M41" s="12">
        <x:f>VLOOKUP($B41,'Saldenliste monatlich'!$A$5:$AN$122,MATCH(M$4,'Saldenliste monatlich'!$A$4:$AN$4,0),FALSE)</x:f>
        <x:v>0</x:v>
      </x:c>
      <x:c r="N41" s="12">
        <x:f>VLOOKUP($B41,'Saldenliste monatlich'!$A$5:$AN$122,MATCH(N$4,'Saldenliste monatlich'!$A$4:$AN$4,0),FALSE)</x:f>
        <x:v>0</x:v>
      </x:c>
      <x:c r="O41" s="12">
        <x:f>VLOOKUP($B41,'Saldenliste monatlich'!$A$5:$AN$122,MATCH(O$4,'Saldenliste monatlich'!$A$4:$AN$4,0),FALSE)</x:f>
        <x:v>0</x:v>
      </x:c>
      <x:c r="P41" s="12">
        <x:f>VLOOKUP($B41,'Saldenliste monatlich'!$A$5:$AN$122,MATCH(P$4,'Saldenliste monatlich'!$A$4:$AN$4,0),FALSE)</x:f>
        <x:v>-672.21</x:v>
      </x:c>
      <x:c r="Q41" s="12">
        <x:f>VLOOKUP($B41,'Saldenliste monatlich'!$A$5:$AN$122,MATCH(Q$4,'Saldenliste monatlich'!$A$4:$AN$4,0),FALSE)</x:f>
        <x:v>0</x:v>
      </x:c>
      <x:c r="R41" s="12">
        <x:f>VLOOKUP($B41,'Saldenliste monatlich'!$A$5:$AN$122,MATCH(R$4,'Saldenliste monatlich'!$A$4:$AN$4,0),FALSE)</x:f>
        <x:v>-925.78</x:v>
      </x:c>
      <x:c r="S41" s="12">
        <x:f>VLOOKUP($B41,'Saldenliste monatlich'!$A$5:$AN$122,MATCH(S$4,'Saldenliste monatlich'!$A$4:$AN$4,0),FALSE)</x:f>
        <x:v>0</x:v>
      </x:c>
      <x:c r="T41" s="12">
        <x:f>VLOOKUP($B41,'Saldenliste monatlich'!$A$5:$AN$122,MATCH(T$4,'Saldenliste monatlich'!$A$4:$AN$4,0),FALSE)</x:f>
        <x:v>-824.77</x:v>
      </x:c>
      <x:c r="U41" s="12">
        <x:f>VLOOKUP($B41,'Saldenliste monatlich'!$A$5:$AN$122,MATCH(U$4,'Saldenliste monatlich'!$A$4:$AN$4,0),FALSE)</x:f>
        <x:v>0</x:v>
      </x:c>
      <x:c r="V41" s="12">
        <x:f>VLOOKUP($B41,'Saldenliste monatlich'!$A$5:$AN$122,MATCH(V$4,'Saldenliste monatlich'!$A$4:$AN$4,0),FALSE)</x:f>
        <x:v>0</x:v>
      </x:c>
      <x:c r="W41" s="12">
        <x:f>VLOOKUP($B41,'Saldenliste monatlich'!$A$5:$AN$122,MATCH(W$4,'Saldenliste monatlich'!$A$4:$AN$4,0),FALSE)</x:f>
        <x:v>0</x:v>
      </x:c>
      <x:c r="X41" s="12">
        <x:f>VLOOKUP($B41,'Saldenliste monatlich'!$A$5:$AN$122,MATCH(X$4,'Saldenliste monatlich'!$A$4:$AN$4,0),FALSE)</x:f>
        <x:v>-373.23</x:v>
      </x:c>
      <x:c r="Y41" s="12">
        <x:f>VLOOKUP($B41,'Saldenliste monatlich'!$A$5:$AN$122,MATCH(Y$4,'Saldenliste monatlich'!$A$4:$AN$4,0),FALSE)</x:f>
        <x:v>0</x:v>
      </x:c>
      <x:c r="Z41" s="12">
        <x:f>VLOOKUP($B41,'Saldenliste monatlich'!$A$5:$AN$122,MATCH(Z$4,'Saldenliste monatlich'!$A$4:$AN$4,0),FALSE)</x:f>
        <x:v>-806.02</x:v>
      </x:c>
      <x:c r="AA41" s="12">
        <x:f>VLOOKUP($B41,'Saldenliste monatlich'!$A$5:$AN$122,MATCH(AA$4,'Saldenliste monatlich'!$A$4:$AN$4,0),FALSE)</x:f>
        <x:v>-1448.39</x:v>
      </x:c>
      <x:c r="AB41" s="12">
        <x:f>VLOOKUP($B41,'Saldenliste monatlich'!$A$5:$AN$122,MATCH(AB$4,'Saldenliste monatlich'!$A$4:$AN$4,0),FALSE)</x:f>
        <x:v>0</x:v>
      </x:c>
      <x:c r="AC41" s="12">
        <x:f>VLOOKUP($B41,'Saldenliste monatlich'!$A$5:$AN$122,MATCH(AC$4,'Saldenliste monatlich'!$A$4:$AN$4,0),FALSE)</x:f>
        <x:v>0</x:v>
      </x:c>
      <x:c r="AD41" s="12">
        <x:f>VLOOKUP($B41,'Saldenliste monatlich'!$A$5:$AN$122,MATCH(AD$4,'Saldenliste monatlich'!$A$4:$AN$4,0),FALSE)</x:f>
        <x:v>-509.51</x:v>
      </x:c>
      <x:c r="AE41" s="12">
        <x:f>VLOOKUP($B41,'Saldenliste monatlich'!$A$5:$AN$122,MATCH(AE$4,'Saldenliste monatlich'!$A$4:$AN$4,0),FALSE)</x:f>
        <x:v>0</x:v>
      </x:c>
      <x:c r="AF41" s="12">
        <x:f>VLOOKUP($B41,'Saldenliste monatlich'!$A$5:$AN$122,MATCH(AF$4,'Saldenliste monatlich'!$A$4:$AN$4,0),FALSE)</x:f>
        <x:v>0</x:v>
      </x:c>
      <x:c r="AG41" s="12">
        <x:f>VLOOKUP($B41,'Saldenliste monatlich'!$A$5:$AN$122,MATCH(AG$4,'Saldenliste monatlich'!$A$4:$AN$4,0),FALSE)</x:f>
        <x:v>0</x:v>
      </x:c>
      <x:c r="AH41" s="12">
        <x:f>VLOOKUP($B41,'Saldenliste monatlich'!$A$5:$AN$122,MATCH(AH$4,'Saldenliste monatlich'!$A$4:$AN$4,0),FALSE)</x:f>
        <x:v>-876.33</x:v>
      </x:c>
      <x:c r="AI41" s="12">
        <x:f>VLOOKUP($B41,'Saldenliste monatlich'!$A$5:$AN$122,MATCH(AI$4,'Saldenliste monatlich'!$A$4:$AN$4,0),FALSE)</x:f>
        <x:v>0</x:v>
      </x:c>
      <x:c r="AJ41" s="12">
        <x:f>VLOOKUP($B41,'Saldenliste monatlich'!$A$5:$AN$122,MATCH(AJ$4,'Saldenliste monatlich'!$A$4:$AN$4,0),FALSE)</x:f>
        <x:v>0</x:v>
      </x:c>
      <x:c r="AK41" s="12">
        <x:f>VLOOKUP($B41,'Saldenliste monatlich'!$A$5:$AN$122,MATCH(AK$4,'Saldenliste monatlich'!$A$4:$AN$4,0),FALSE)</x:f>
        <x:v>0</x:v>
      </x:c>
      <x:c r="AL41" s="12">
        <x:f>VLOOKUP($B41,'Saldenliste monatlich'!$A$5:$AN$122,MATCH(AL$4,'Saldenliste monatlich'!$A$4:$AN$4,0),FALSE)</x:f>
        <x:v>0</x:v>
      </x:c>
    </x:row>
    <x:row r="42" spans="1:38" hidden="1" outlineLevel="2">
      <x:c r="A42" s="11" t="s">
        <x:v>76</x:v>
      </x:c>
      <x:c r="B42" s="0">
        <x:v>6310</x:v>
      </x:c>
      <x:c r="C42" s="12">
        <x:f>VLOOKUP($B42,'Saldenliste monatlich'!$A$5:$AN$122,MATCH(C$4,'Saldenliste monatlich'!$A$4:$AN$4,0),FALSE)</x:f>
        <x:v>-57000</x:v>
      </x:c>
      <x:c r="D42" s="12">
        <x:f>VLOOKUP($B42,'Saldenliste monatlich'!$A$5:$AN$122,MATCH(D$4,'Saldenliste monatlich'!$A$4:$AN$4,0),FALSE)</x:f>
        <x:v>-57000</x:v>
      </x:c>
      <x:c r="E42" s="12">
        <x:f>VLOOKUP($B42,'Saldenliste monatlich'!$A$5:$AN$122,MATCH(E$4,'Saldenliste monatlich'!$A$4:$AN$4,0),FALSE)</x:f>
        <x:v>-57000</x:v>
      </x:c>
      <x:c r="F42" s="12">
        <x:f>VLOOKUP($B42,'Saldenliste monatlich'!$A$5:$AN$122,MATCH(F$4,'Saldenliste monatlich'!$A$4:$AN$4,0),FALSE)</x:f>
        <x:v>-57000</x:v>
      </x:c>
      <x:c r="G42" s="12">
        <x:f>VLOOKUP($B42,'Saldenliste monatlich'!$A$5:$AN$122,MATCH(G$4,'Saldenliste monatlich'!$A$4:$AN$4,0),FALSE)</x:f>
        <x:v>-57000</x:v>
      </x:c>
      <x:c r="H42" s="12">
        <x:f>VLOOKUP($B42,'Saldenliste monatlich'!$A$5:$AN$122,MATCH(H$4,'Saldenliste monatlich'!$A$4:$AN$4,0),FALSE)</x:f>
        <x:v>-57000</x:v>
      </x:c>
      <x:c r="I42" s="12">
        <x:f>VLOOKUP($B42,'Saldenliste monatlich'!$A$5:$AN$122,MATCH(I$4,'Saldenliste monatlich'!$A$4:$AN$4,0),FALSE)</x:f>
        <x:v>-57000</x:v>
      </x:c>
      <x:c r="J42" s="12">
        <x:f>VLOOKUP($B42,'Saldenliste monatlich'!$A$5:$AN$122,MATCH(J$4,'Saldenliste monatlich'!$A$4:$AN$4,0),FALSE)</x:f>
        <x:v>-57000</x:v>
      </x:c>
      <x:c r="K42" s="12">
        <x:f>VLOOKUP($B42,'Saldenliste monatlich'!$A$5:$AN$122,MATCH(K$4,'Saldenliste monatlich'!$A$4:$AN$4,0),FALSE)</x:f>
        <x:v>-57000</x:v>
      </x:c>
      <x:c r="L42" s="12">
        <x:f>VLOOKUP($B42,'Saldenliste monatlich'!$A$5:$AN$122,MATCH(L$4,'Saldenliste monatlich'!$A$4:$AN$4,0),FALSE)</x:f>
        <x:v>-57000</x:v>
      </x:c>
      <x:c r="M42" s="12">
        <x:f>VLOOKUP($B42,'Saldenliste monatlich'!$A$5:$AN$122,MATCH(M$4,'Saldenliste monatlich'!$A$4:$AN$4,0),FALSE)</x:f>
        <x:v>-57000</x:v>
      </x:c>
      <x:c r="N42" s="12">
        <x:f>VLOOKUP($B42,'Saldenliste monatlich'!$A$5:$AN$122,MATCH(N$4,'Saldenliste monatlich'!$A$4:$AN$4,0),FALSE)</x:f>
        <x:v>-57000</x:v>
      </x:c>
      <x:c r="O42" s="12">
        <x:f>VLOOKUP($B42,'Saldenliste monatlich'!$A$5:$AN$122,MATCH(O$4,'Saldenliste monatlich'!$A$4:$AN$4,0),FALSE)</x:f>
        <x:v>-57000</x:v>
      </x:c>
      <x:c r="P42" s="12">
        <x:f>VLOOKUP($B42,'Saldenliste monatlich'!$A$5:$AN$122,MATCH(P$4,'Saldenliste monatlich'!$A$4:$AN$4,0),FALSE)</x:f>
        <x:v>-57000</x:v>
      </x:c>
      <x:c r="Q42" s="12">
        <x:f>VLOOKUP($B42,'Saldenliste monatlich'!$A$5:$AN$122,MATCH(Q$4,'Saldenliste monatlich'!$A$4:$AN$4,0),FALSE)</x:f>
        <x:v>-57000</x:v>
      </x:c>
      <x:c r="R42" s="12">
        <x:f>VLOOKUP($B42,'Saldenliste monatlich'!$A$5:$AN$122,MATCH(R$4,'Saldenliste monatlich'!$A$4:$AN$4,0),FALSE)</x:f>
        <x:v>-57000</x:v>
      </x:c>
      <x:c r="S42" s="12">
        <x:f>VLOOKUP($B42,'Saldenliste monatlich'!$A$5:$AN$122,MATCH(S$4,'Saldenliste monatlich'!$A$4:$AN$4,0),FALSE)</x:f>
        <x:v>-57000</x:v>
      </x:c>
      <x:c r="T42" s="12">
        <x:f>VLOOKUP($B42,'Saldenliste monatlich'!$A$5:$AN$122,MATCH(T$4,'Saldenliste monatlich'!$A$4:$AN$4,0),FALSE)</x:f>
        <x:v>-57000</x:v>
      </x:c>
      <x:c r="U42" s="12">
        <x:f>VLOOKUP($B42,'Saldenliste monatlich'!$A$5:$AN$122,MATCH(U$4,'Saldenliste monatlich'!$A$4:$AN$4,0),FALSE)</x:f>
        <x:v>-59337</x:v>
      </x:c>
      <x:c r="V42" s="12">
        <x:f>VLOOKUP($B42,'Saldenliste monatlich'!$A$5:$AN$122,MATCH(V$4,'Saldenliste monatlich'!$A$4:$AN$4,0),FALSE)</x:f>
        <x:v>-59337</x:v>
      </x:c>
      <x:c r="W42" s="12">
        <x:f>VLOOKUP($B42,'Saldenliste monatlich'!$A$5:$AN$122,MATCH(W$4,'Saldenliste monatlich'!$A$4:$AN$4,0),FALSE)</x:f>
        <x:v>-59337</x:v>
      </x:c>
      <x:c r="X42" s="12">
        <x:f>VLOOKUP($B42,'Saldenliste monatlich'!$A$5:$AN$122,MATCH(X$4,'Saldenliste monatlich'!$A$4:$AN$4,0),FALSE)</x:f>
        <x:v>-59337</x:v>
      </x:c>
      <x:c r="Y42" s="12">
        <x:f>VLOOKUP($B42,'Saldenliste monatlich'!$A$5:$AN$122,MATCH(Y$4,'Saldenliste monatlich'!$A$4:$AN$4,0),FALSE)</x:f>
        <x:v>-59337</x:v>
      </x:c>
      <x:c r="Z42" s="12">
        <x:f>VLOOKUP($B42,'Saldenliste monatlich'!$A$5:$AN$122,MATCH(Z$4,'Saldenliste monatlich'!$A$4:$AN$4,0),FALSE)</x:f>
        <x:v>-59337</x:v>
      </x:c>
      <x:c r="AA42" s="12">
        <x:f>VLOOKUP($B42,'Saldenliste monatlich'!$A$5:$AN$122,MATCH(AA$4,'Saldenliste monatlich'!$A$4:$AN$4,0),FALSE)</x:f>
        <x:v>-59337</x:v>
      </x:c>
      <x:c r="AB42" s="12">
        <x:f>VLOOKUP($B42,'Saldenliste monatlich'!$A$5:$AN$122,MATCH(AB$4,'Saldenliste monatlich'!$A$4:$AN$4,0),FALSE)</x:f>
        <x:v>-59337</x:v>
      </x:c>
      <x:c r="AC42" s="12">
        <x:f>VLOOKUP($B42,'Saldenliste monatlich'!$A$5:$AN$122,MATCH(AC$4,'Saldenliste monatlich'!$A$4:$AN$4,0),FALSE)</x:f>
        <x:v>-59337</x:v>
      </x:c>
      <x:c r="AD42" s="12">
        <x:f>VLOOKUP($B42,'Saldenliste monatlich'!$A$5:$AN$122,MATCH(AD$4,'Saldenliste monatlich'!$A$4:$AN$4,0),FALSE)</x:f>
        <x:v>-59337</x:v>
      </x:c>
      <x:c r="AE42" s="12">
        <x:f>VLOOKUP($B42,'Saldenliste monatlich'!$A$5:$AN$122,MATCH(AE$4,'Saldenliste monatlich'!$A$4:$AN$4,0),FALSE)</x:f>
        <x:v>-59337</x:v>
      </x:c>
      <x:c r="AF42" s="12">
        <x:f>VLOOKUP($B42,'Saldenliste monatlich'!$A$5:$AN$122,MATCH(AF$4,'Saldenliste monatlich'!$A$4:$AN$4,0),FALSE)</x:f>
        <x:v>-59337</x:v>
      </x:c>
      <x:c r="AG42" s="12">
        <x:f>VLOOKUP($B42,'Saldenliste monatlich'!$A$5:$AN$122,MATCH(AG$4,'Saldenliste monatlich'!$A$4:$AN$4,0),FALSE)</x:f>
        <x:v>-59337</x:v>
      </x:c>
      <x:c r="AH42" s="12">
        <x:f>VLOOKUP($B42,'Saldenliste monatlich'!$A$5:$AN$122,MATCH(AH$4,'Saldenliste monatlich'!$A$4:$AN$4,0),FALSE)</x:f>
        <x:v>-59337</x:v>
      </x:c>
      <x:c r="AI42" s="12">
        <x:f>VLOOKUP($B42,'Saldenliste monatlich'!$A$5:$AN$122,MATCH(AI$4,'Saldenliste monatlich'!$A$4:$AN$4,0),FALSE)</x:f>
        <x:v>-59337</x:v>
      </x:c>
      <x:c r="AJ42" s="12">
        <x:f>VLOOKUP($B42,'Saldenliste monatlich'!$A$5:$AN$122,MATCH(AJ$4,'Saldenliste monatlich'!$A$4:$AN$4,0),FALSE)</x:f>
        <x:v>-59337</x:v>
      </x:c>
      <x:c r="AK42" s="12">
        <x:f>VLOOKUP($B42,'Saldenliste monatlich'!$A$5:$AN$122,MATCH(AK$4,'Saldenliste monatlich'!$A$4:$AN$4,0),FALSE)</x:f>
        <x:v>-59337</x:v>
      </x:c>
      <x:c r="AL42" s="12">
        <x:f>VLOOKUP($B42,'Saldenliste monatlich'!$A$5:$AN$122,MATCH(AL$4,'Saldenliste monatlich'!$A$4:$AN$4,0),FALSE)</x:f>
        <x:v>-59337</x:v>
      </x:c>
    </x:row>
    <x:row r="43" spans="1:38" hidden="1" outlineLevel="2">
      <x:c r="A43" s="11" t="s">
        <x:v>77</x:v>
      </x:c>
      <x:c r="B43" s="0">
        <x:v>6325</x:v>
      </x:c>
      <x:c r="C43" s="12">
        <x:f>VLOOKUP($B43,'Saldenliste monatlich'!$A$5:$AN$122,MATCH(C$4,'Saldenliste monatlich'!$A$4:$AN$4,0),FALSE)</x:f>
        <x:v>-12900</x:v>
      </x:c>
      <x:c r="D43" s="12">
        <x:f>VLOOKUP($B43,'Saldenliste monatlich'!$A$5:$AN$122,MATCH(D$4,'Saldenliste monatlich'!$A$4:$AN$4,0),FALSE)</x:f>
        <x:v>-12900</x:v>
      </x:c>
      <x:c r="E43" s="12">
        <x:f>VLOOKUP($B43,'Saldenliste monatlich'!$A$5:$AN$122,MATCH(E$4,'Saldenliste monatlich'!$A$4:$AN$4,0),FALSE)</x:f>
        <x:v>-23940</x:v>
      </x:c>
      <x:c r="F43" s="12">
        <x:f>VLOOKUP($B43,'Saldenliste monatlich'!$A$5:$AN$122,MATCH(F$4,'Saldenliste monatlich'!$A$4:$AN$4,0),FALSE)</x:f>
        <x:v>-12900</x:v>
      </x:c>
      <x:c r="G43" s="12">
        <x:f>VLOOKUP($B43,'Saldenliste monatlich'!$A$5:$AN$122,MATCH(G$4,'Saldenliste monatlich'!$A$4:$AN$4,0),FALSE)</x:f>
        <x:v>-12900</x:v>
      </x:c>
      <x:c r="H43" s="12">
        <x:f>VLOOKUP($B43,'Saldenliste monatlich'!$A$5:$AN$122,MATCH(H$4,'Saldenliste monatlich'!$A$4:$AN$4,0),FALSE)</x:f>
        <x:v>-12900</x:v>
      </x:c>
      <x:c r="I43" s="12">
        <x:f>VLOOKUP($B43,'Saldenliste monatlich'!$A$5:$AN$122,MATCH(I$4,'Saldenliste monatlich'!$A$4:$AN$4,0),FALSE)</x:f>
        <x:v>-12900</x:v>
      </x:c>
      <x:c r="J43" s="12">
        <x:f>VLOOKUP($B43,'Saldenliste monatlich'!$A$5:$AN$122,MATCH(J$4,'Saldenliste monatlich'!$A$4:$AN$4,0),FALSE)</x:f>
        <x:v>-12900</x:v>
      </x:c>
      <x:c r="K43" s="12">
        <x:f>VLOOKUP($B43,'Saldenliste monatlich'!$A$5:$AN$122,MATCH(K$4,'Saldenliste monatlich'!$A$4:$AN$4,0),FALSE)</x:f>
        <x:v>-12900</x:v>
      </x:c>
      <x:c r="L43" s="12">
        <x:f>VLOOKUP($B43,'Saldenliste monatlich'!$A$5:$AN$122,MATCH(L$4,'Saldenliste monatlich'!$A$4:$AN$4,0),FALSE)</x:f>
        <x:v>-12900</x:v>
      </x:c>
      <x:c r="M43" s="12">
        <x:f>VLOOKUP($B43,'Saldenliste monatlich'!$A$5:$AN$122,MATCH(M$4,'Saldenliste monatlich'!$A$4:$AN$4,0),FALSE)</x:f>
        <x:v>-12900</x:v>
      </x:c>
      <x:c r="N43" s="12">
        <x:f>VLOOKUP($B43,'Saldenliste monatlich'!$A$5:$AN$122,MATCH(N$4,'Saldenliste monatlich'!$A$4:$AN$4,0),FALSE)</x:f>
        <x:v>-12900</x:v>
      </x:c>
      <x:c r="O43" s="12">
        <x:f>VLOOKUP($B43,'Saldenliste monatlich'!$A$5:$AN$122,MATCH(O$4,'Saldenliste monatlich'!$A$4:$AN$4,0),FALSE)</x:f>
        <x:v>-17280</x:v>
      </x:c>
      <x:c r="P43" s="12">
        <x:f>VLOOKUP($B43,'Saldenliste monatlich'!$A$5:$AN$122,MATCH(P$4,'Saldenliste monatlich'!$A$4:$AN$4,0),FALSE)</x:f>
        <x:v>-17280</x:v>
      </x:c>
      <x:c r="Q43" s="12">
        <x:f>VLOOKUP($B43,'Saldenliste monatlich'!$A$5:$AN$122,MATCH(Q$4,'Saldenliste monatlich'!$A$4:$AN$4,0),FALSE)</x:f>
        <x:v>-38955.3</x:v>
      </x:c>
      <x:c r="R43" s="12">
        <x:f>VLOOKUP($B43,'Saldenliste monatlich'!$A$5:$AN$122,MATCH(R$4,'Saldenliste monatlich'!$A$4:$AN$4,0),FALSE)</x:f>
        <x:v>-17280</x:v>
      </x:c>
      <x:c r="S43" s="12">
        <x:f>VLOOKUP($B43,'Saldenliste monatlich'!$A$5:$AN$122,MATCH(S$4,'Saldenliste monatlich'!$A$4:$AN$4,0),FALSE)</x:f>
        <x:v>-17280</x:v>
      </x:c>
      <x:c r="T43" s="12">
        <x:f>VLOOKUP($B43,'Saldenliste monatlich'!$A$5:$AN$122,MATCH(T$4,'Saldenliste monatlich'!$A$4:$AN$4,0),FALSE)</x:f>
        <x:v>-17280</x:v>
      </x:c>
      <x:c r="U43" s="12">
        <x:f>VLOOKUP($B43,'Saldenliste monatlich'!$A$5:$AN$122,MATCH(U$4,'Saldenliste monatlich'!$A$4:$AN$4,0),FALSE)</x:f>
        <x:v>-17280</x:v>
      </x:c>
      <x:c r="V43" s="12">
        <x:f>VLOOKUP($B43,'Saldenliste monatlich'!$A$5:$AN$122,MATCH(V$4,'Saldenliste monatlich'!$A$4:$AN$4,0),FALSE)</x:f>
        <x:v>-17280</x:v>
      </x:c>
      <x:c r="W43" s="12">
        <x:f>VLOOKUP($B43,'Saldenliste monatlich'!$A$5:$AN$122,MATCH(W$4,'Saldenliste monatlich'!$A$4:$AN$4,0),FALSE)</x:f>
        <x:v>-17280</x:v>
      </x:c>
      <x:c r="X43" s="12">
        <x:f>VLOOKUP($B43,'Saldenliste monatlich'!$A$5:$AN$122,MATCH(X$4,'Saldenliste monatlich'!$A$4:$AN$4,0),FALSE)</x:f>
        <x:v>-17280</x:v>
      </x:c>
      <x:c r="Y43" s="12">
        <x:f>VLOOKUP($B43,'Saldenliste monatlich'!$A$5:$AN$122,MATCH(Y$4,'Saldenliste monatlich'!$A$4:$AN$4,0),FALSE)</x:f>
        <x:v>-17280</x:v>
      </x:c>
      <x:c r="Z43" s="12">
        <x:f>VLOOKUP($B43,'Saldenliste monatlich'!$A$5:$AN$122,MATCH(Z$4,'Saldenliste monatlich'!$A$4:$AN$4,0),FALSE)</x:f>
        <x:v>-17280</x:v>
      </x:c>
      <x:c r="AA43" s="12">
        <x:f>VLOOKUP($B43,'Saldenliste monatlich'!$A$5:$AN$122,MATCH(AA$4,'Saldenliste monatlich'!$A$4:$AN$4,0),FALSE)</x:f>
        <x:v>-14520</x:v>
      </x:c>
      <x:c r="AB43" s="12">
        <x:f>VLOOKUP($B43,'Saldenliste monatlich'!$A$5:$AN$122,MATCH(AB$4,'Saldenliste monatlich'!$A$4:$AN$4,0),FALSE)</x:f>
        <x:v>-14520</x:v>
      </x:c>
      <x:c r="AC43" s="12">
        <x:f>VLOOKUP($B43,'Saldenliste monatlich'!$A$5:$AN$122,MATCH(AC$4,'Saldenliste monatlich'!$A$4:$AN$4,0),FALSE)</x:f>
        <x:v>-2668.8</x:v>
      </x:c>
      <x:c r="AD43" s="12">
        <x:f>VLOOKUP($B43,'Saldenliste monatlich'!$A$5:$AN$122,MATCH(AD$4,'Saldenliste monatlich'!$A$4:$AN$4,0),FALSE)</x:f>
        <x:v>-14520</x:v>
      </x:c>
      <x:c r="AE43" s="12">
        <x:f>VLOOKUP($B43,'Saldenliste monatlich'!$A$5:$AN$122,MATCH(AE$4,'Saldenliste monatlich'!$A$4:$AN$4,0),FALSE)</x:f>
        <x:v>-14520</x:v>
      </x:c>
      <x:c r="AF43" s="12">
        <x:f>VLOOKUP($B43,'Saldenliste monatlich'!$A$5:$AN$122,MATCH(AF$4,'Saldenliste monatlich'!$A$4:$AN$4,0),FALSE)</x:f>
        <x:v>-14520</x:v>
      </x:c>
      <x:c r="AG43" s="12">
        <x:f>VLOOKUP($B43,'Saldenliste monatlich'!$A$5:$AN$122,MATCH(AG$4,'Saldenliste monatlich'!$A$4:$AN$4,0),FALSE)</x:f>
        <x:v>-14520</x:v>
      </x:c>
      <x:c r="AH43" s="12">
        <x:f>VLOOKUP($B43,'Saldenliste monatlich'!$A$5:$AN$122,MATCH(AH$4,'Saldenliste monatlich'!$A$4:$AN$4,0),FALSE)</x:f>
        <x:v>-14520</x:v>
      </x:c>
      <x:c r="AI43" s="12">
        <x:f>VLOOKUP($B43,'Saldenliste monatlich'!$A$5:$AN$122,MATCH(AI$4,'Saldenliste monatlich'!$A$4:$AN$4,0),FALSE)</x:f>
        <x:v>-14520</x:v>
      </x:c>
      <x:c r="AJ43" s="12">
        <x:f>VLOOKUP($B43,'Saldenliste monatlich'!$A$5:$AN$122,MATCH(AJ$4,'Saldenliste monatlich'!$A$4:$AN$4,0),FALSE)</x:f>
        <x:v>-14520</x:v>
      </x:c>
      <x:c r="AK43" s="12">
        <x:f>VLOOKUP($B43,'Saldenliste monatlich'!$A$5:$AN$122,MATCH(AK$4,'Saldenliste monatlich'!$A$4:$AN$4,0),FALSE)</x:f>
        <x:v>-14520</x:v>
      </x:c>
      <x:c r="AL43" s="12">
        <x:f>VLOOKUP($B43,'Saldenliste monatlich'!$A$5:$AN$122,MATCH(AL$4,'Saldenliste monatlich'!$A$4:$AN$4,0),FALSE)</x:f>
        <x:v>-14520</x:v>
      </x:c>
    </x:row>
    <x:row r="44" spans="1:38" hidden="1" outlineLevel="2">
      <x:c r="A44" s="11" t="s">
        <x:v>78</x:v>
      </x:c>
      <x:c r="B44" s="0">
        <x:v>6330</x:v>
      </x:c>
      <x:c r="C44" s="12">
        <x:f>VLOOKUP($B44,'Saldenliste monatlich'!$A$5:$AN$122,MATCH(C$4,'Saldenliste monatlich'!$A$4:$AN$4,0),FALSE)</x:f>
        <x:v>-4900</x:v>
      </x:c>
      <x:c r="D44" s="12">
        <x:f>VLOOKUP($B44,'Saldenliste monatlich'!$A$5:$AN$122,MATCH(D$4,'Saldenliste monatlich'!$A$4:$AN$4,0),FALSE)</x:f>
        <x:v>-4900</x:v>
      </x:c>
      <x:c r="E44" s="12">
        <x:f>VLOOKUP($B44,'Saldenliste monatlich'!$A$5:$AN$122,MATCH(E$4,'Saldenliste monatlich'!$A$4:$AN$4,0),FALSE)</x:f>
        <x:v>-4900</x:v>
      </x:c>
      <x:c r="F44" s="12">
        <x:f>VLOOKUP($B44,'Saldenliste monatlich'!$A$5:$AN$122,MATCH(F$4,'Saldenliste monatlich'!$A$4:$AN$4,0),FALSE)</x:f>
        <x:v>-4900</x:v>
      </x:c>
      <x:c r="G44" s="12">
        <x:f>VLOOKUP($B44,'Saldenliste monatlich'!$A$5:$AN$122,MATCH(G$4,'Saldenliste monatlich'!$A$4:$AN$4,0),FALSE)</x:f>
        <x:v>-4900</x:v>
      </x:c>
      <x:c r="H44" s="12">
        <x:f>VLOOKUP($B44,'Saldenliste monatlich'!$A$5:$AN$122,MATCH(H$4,'Saldenliste monatlich'!$A$4:$AN$4,0),FALSE)</x:f>
        <x:v>-4900</x:v>
      </x:c>
      <x:c r="I44" s="12">
        <x:f>VLOOKUP($B44,'Saldenliste monatlich'!$A$5:$AN$122,MATCH(I$4,'Saldenliste monatlich'!$A$4:$AN$4,0),FALSE)</x:f>
        <x:v>-4900</x:v>
      </x:c>
      <x:c r="J44" s="12">
        <x:f>VLOOKUP($B44,'Saldenliste monatlich'!$A$5:$AN$122,MATCH(J$4,'Saldenliste monatlich'!$A$4:$AN$4,0),FALSE)</x:f>
        <x:v>-4900</x:v>
      </x:c>
      <x:c r="K44" s="12">
        <x:f>VLOOKUP($B44,'Saldenliste monatlich'!$A$5:$AN$122,MATCH(K$4,'Saldenliste monatlich'!$A$4:$AN$4,0),FALSE)</x:f>
        <x:v>-4900</x:v>
      </x:c>
      <x:c r="L44" s="12">
        <x:f>VLOOKUP($B44,'Saldenliste monatlich'!$A$5:$AN$122,MATCH(L$4,'Saldenliste monatlich'!$A$4:$AN$4,0),FALSE)</x:f>
        <x:v>-4900</x:v>
      </x:c>
      <x:c r="M44" s="12">
        <x:f>VLOOKUP($B44,'Saldenliste monatlich'!$A$5:$AN$122,MATCH(M$4,'Saldenliste monatlich'!$A$4:$AN$4,0),FALSE)</x:f>
        <x:v>-4900</x:v>
      </x:c>
      <x:c r="N44" s="12">
        <x:f>VLOOKUP($B44,'Saldenliste monatlich'!$A$5:$AN$122,MATCH(N$4,'Saldenliste monatlich'!$A$4:$AN$4,0),FALSE)</x:f>
        <x:v>-4900</x:v>
      </x:c>
      <x:c r="O44" s="12">
        <x:f>VLOOKUP($B44,'Saldenliste monatlich'!$A$5:$AN$122,MATCH(O$4,'Saldenliste monatlich'!$A$4:$AN$4,0),FALSE)</x:f>
        <x:v>-4900</x:v>
      </x:c>
      <x:c r="P44" s="12">
        <x:f>VLOOKUP($B44,'Saldenliste monatlich'!$A$5:$AN$122,MATCH(P$4,'Saldenliste monatlich'!$A$4:$AN$4,0),FALSE)</x:f>
        <x:v>-4900</x:v>
      </x:c>
      <x:c r="Q44" s="12">
        <x:f>VLOOKUP($B44,'Saldenliste monatlich'!$A$5:$AN$122,MATCH(Q$4,'Saldenliste monatlich'!$A$4:$AN$4,0),FALSE)</x:f>
        <x:v>-4900</x:v>
      </x:c>
      <x:c r="R44" s="12">
        <x:f>VLOOKUP($B44,'Saldenliste monatlich'!$A$5:$AN$122,MATCH(R$4,'Saldenliste monatlich'!$A$4:$AN$4,0),FALSE)</x:f>
        <x:v>-4900</x:v>
      </x:c>
      <x:c r="S44" s="12">
        <x:f>VLOOKUP($B44,'Saldenliste monatlich'!$A$5:$AN$122,MATCH(S$4,'Saldenliste monatlich'!$A$4:$AN$4,0),FALSE)</x:f>
        <x:v>-4900</x:v>
      </x:c>
      <x:c r="T44" s="12">
        <x:f>VLOOKUP($B44,'Saldenliste monatlich'!$A$5:$AN$122,MATCH(T$4,'Saldenliste monatlich'!$A$4:$AN$4,0),FALSE)</x:f>
        <x:v>-4900</x:v>
      </x:c>
      <x:c r="U44" s="12">
        <x:f>VLOOKUP($B44,'Saldenliste monatlich'!$A$5:$AN$122,MATCH(U$4,'Saldenliste monatlich'!$A$4:$AN$4,0),FALSE)</x:f>
        <x:v>-4900</x:v>
      </x:c>
      <x:c r="V44" s="12">
        <x:f>VLOOKUP($B44,'Saldenliste monatlich'!$A$5:$AN$122,MATCH(V$4,'Saldenliste monatlich'!$A$4:$AN$4,0),FALSE)</x:f>
        <x:v>-4900</x:v>
      </x:c>
      <x:c r="W44" s="12">
        <x:f>VLOOKUP($B44,'Saldenliste monatlich'!$A$5:$AN$122,MATCH(W$4,'Saldenliste monatlich'!$A$4:$AN$4,0),FALSE)</x:f>
        <x:v>-4900</x:v>
      </x:c>
      <x:c r="X44" s="12">
        <x:f>VLOOKUP($B44,'Saldenliste monatlich'!$A$5:$AN$122,MATCH(X$4,'Saldenliste monatlich'!$A$4:$AN$4,0),FALSE)</x:f>
        <x:v>-4900</x:v>
      </x:c>
      <x:c r="Y44" s="12">
        <x:f>VLOOKUP($B44,'Saldenliste monatlich'!$A$5:$AN$122,MATCH(Y$4,'Saldenliste monatlich'!$A$4:$AN$4,0),FALSE)</x:f>
        <x:v>-4900</x:v>
      </x:c>
      <x:c r="Z44" s="12">
        <x:f>VLOOKUP($B44,'Saldenliste monatlich'!$A$5:$AN$122,MATCH(Z$4,'Saldenliste monatlich'!$A$4:$AN$4,0),FALSE)</x:f>
        <x:v>-4900</x:v>
      </x:c>
      <x:c r="AA44" s="12">
        <x:f>VLOOKUP($B44,'Saldenliste monatlich'!$A$5:$AN$122,MATCH(AA$4,'Saldenliste monatlich'!$A$4:$AN$4,0),FALSE)</x:f>
        <x:v>-4900</x:v>
      </x:c>
      <x:c r="AB44" s="12">
        <x:f>VLOOKUP($B44,'Saldenliste monatlich'!$A$5:$AN$122,MATCH(AB$4,'Saldenliste monatlich'!$A$4:$AN$4,0),FALSE)</x:f>
        <x:v>-4900</x:v>
      </x:c>
      <x:c r="AC44" s="12">
        <x:f>VLOOKUP($B44,'Saldenliste monatlich'!$A$5:$AN$122,MATCH(AC$4,'Saldenliste monatlich'!$A$4:$AN$4,0),FALSE)</x:f>
        <x:v>-4900</x:v>
      </x:c>
      <x:c r="AD44" s="12">
        <x:f>VLOOKUP($B44,'Saldenliste monatlich'!$A$5:$AN$122,MATCH(AD$4,'Saldenliste monatlich'!$A$4:$AN$4,0),FALSE)</x:f>
        <x:v>-4900</x:v>
      </x:c>
      <x:c r="AE44" s="12">
        <x:f>VLOOKUP($B44,'Saldenliste monatlich'!$A$5:$AN$122,MATCH(AE$4,'Saldenliste monatlich'!$A$4:$AN$4,0),FALSE)</x:f>
        <x:v>-4900</x:v>
      </x:c>
      <x:c r="AF44" s="12">
        <x:f>VLOOKUP($B44,'Saldenliste monatlich'!$A$5:$AN$122,MATCH(AF$4,'Saldenliste monatlich'!$A$4:$AN$4,0),FALSE)</x:f>
        <x:v>-4900</x:v>
      </x:c>
      <x:c r="AG44" s="12">
        <x:f>VLOOKUP($B44,'Saldenliste monatlich'!$A$5:$AN$122,MATCH(AG$4,'Saldenliste monatlich'!$A$4:$AN$4,0),FALSE)</x:f>
        <x:v>-4900</x:v>
      </x:c>
      <x:c r="AH44" s="12">
        <x:f>VLOOKUP($B44,'Saldenliste monatlich'!$A$5:$AN$122,MATCH(AH$4,'Saldenliste monatlich'!$A$4:$AN$4,0),FALSE)</x:f>
        <x:v>-4900</x:v>
      </x:c>
      <x:c r="AI44" s="12">
        <x:f>VLOOKUP($B44,'Saldenliste monatlich'!$A$5:$AN$122,MATCH(AI$4,'Saldenliste monatlich'!$A$4:$AN$4,0),FALSE)</x:f>
        <x:v>-4900</x:v>
      </x:c>
      <x:c r="AJ44" s="12">
        <x:f>VLOOKUP($B44,'Saldenliste monatlich'!$A$5:$AN$122,MATCH(AJ$4,'Saldenliste monatlich'!$A$4:$AN$4,0),FALSE)</x:f>
        <x:v>-4900</x:v>
      </x:c>
      <x:c r="AK44" s="12">
        <x:f>VLOOKUP($B44,'Saldenliste monatlich'!$A$5:$AN$122,MATCH(AK$4,'Saldenliste monatlich'!$A$4:$AN$4,0),FALSE)</x:f>
        <x:v>-4900</x:v>
      </x:c>
      <x:c r="AL44" s="12">
        <x:f>VLOOKUP($B44,'Saldenliste monatlich'!$A$5:$AN$122,MATCH(AL$4,'Saldenliste monatlich'!$A$4:$AN$4,0),FALSE)</x:f>
        <x:v>-4900</x:v>
      </x:c>
    </x:row>
    <x:row r="45" spans="1:38" hidden="1" outlineLevel="2">
      <x:c r="A45" s="11" t="s">
        <x:v>79</x:v>
      </x:c>
      <x:c r="B45" s="0">
        <x:v>6335</x:v>
      </x:c>
      <x:c r="C45" s="12">
        <x:f>VLOOKUP($B45,'Saldenliste monatlich'!$A$5:$AN$122,MATCH(C$4,'Saldenliste monatlich'!$A$4:$AN$4,0),FALSE)</x:f>
        <x:v>0</x:v>
      </x:c>
      <x:c r="D45" s="12">
        <x:f>VLOOKUP($B45,'Saldenliste monatlich'!$A$5:$AN$122,MATCH(D$4,'Saldenliste monatlich'!$A$4:$AN$4,0),FALSE)</x:f>
        <x:v>0</x:v>
      </x:c>
      <x:c r="E45" s="12">
        <x:f>VLOOKUP($B45,'Saldenliste monatlich'!$A$5:$AN$122,MATCH(E$4,'Saldenliste monatlich'!$A$4:$AN$4,0),FALSE)</x:f>
        <x:v>0</x:v>
      </x:c>
      <x:c r="F45" s="12">
        <x:f>VLOOKUP($B45,'Saldenliste monatlich'!$A$5:$AN$122,MATCH(F$4,'Saldenliste monatlich'!$A$4:$AN$4,0),FALSE)</x:f>
        <x:v>0</x:v>
      </x:c>
      <x:c r="G45" s="12">
        <x:f>VLOOKUP($B45,'Saldenliste monatlich'!$A$5:$AN$122,MATCH(G$4,'Saldenliste monatlich'!$A$4:$AN$4,0),FALSE)</x:f>
        <x:v>0</x:v>
      </x:c>
      <x:c r="H45" s="12">
        <x:f>VLOOKUP($B45,'Saldenliste monatlich'!$A$5:$AN$122,MATCH(H$4,'Saldenliste monatlich'!$A$4:$AN$4,0),FALSE)</x:f>
        <x:v>0</x:v>
      </x:c>
      <x:c r="I45" s="12">
        <x:f>VLOOKUP($B45,'Saldenliste monatlich'!$A$5:$AN$122,MATCH(I$4,'Saldenliste monatlich'!$A$4:$AN$4,0),FALSE)</x:f>
        <x:v>0</x:v>
      </x:c>
      <x:c r="J45" s="12">
        <x:f>VLOOKUP($B45,'Saldenliste monatlich'!$A$5:$AN$122,MATCH(J$4,'Saldenliste monatlich'!$A$4:$AN$4,0),FALSE)</x:f>
        <x:v>-128000</x:v>
      </x:c>
      <x:c r="K45" s="12">
        <x:f>VLOOKUP($B45,'Saldenliste monatlich'!$A$5:$AN$122,MATCH(K$4,'Saldenliste monatlich'!$A$4:$AN$4,0),FALSE)</x:f>
        <x:v>0</x:v>
      </x:c>
      <x:c r="L45" s="12">
        <x:f>VLOOKUP($B45,'Saldenliste monatlich'!$A$5:$AN$122,MATCH(L$4,'Saldenliste monatlich'!$A$4:$AN$4,0),FALSE)</x:f>
        <x:v>0</x:v>
      </x:c>
      <x:c r="M45" s="12">
        <x:f>VLOOKUP($B45,'Saldenliste monatlich'!$A$5:$AN$122,MATCH(M$4,'Saldenliste monatlich'!$A$4:$AN$4,0),FALSE)</x:f>
        <x:v>0</x:v>
      </x:c>
      <x:c r="N45" s="12">
        <x:f>VLOOKUP($B45,'Saldenliste monatlich'!$A$5:$AN$122,MATCH(N$4,'Saldenliste monatlich'!$A$4:$AN$4,0),FALSE)</x:f>
        <x:v>0</x:v>
      </x:c>
      <x:c r="O45" s="12">
        <x:f>VLOOKUP($B45,'Saldenliste monatlich'!$A$5:$AN$122,MATCH(O$4,'Saldenliste monatlich'!$A$4:$AN$4,0),FALSE)</x:f>
        <x:v>0</x:v>
      </x:c>
      <x:c r="P45" s="12">
        <x:f>VLOOKUP($B45,'Saldenliste monatlich'!$A$5:$AN$122,MATCH(P$4,'Saldenliste monatlich'!$A$4:$AN$4,0),FALSE)</x:f>
        <x:v>0</x:v>
      </x:c>
      <x:c r="Q45" s="12">
        <x:f>VLOOKUP($B45,'Saldenliste monatlich'!$A$5:$AN$122,MATCH(Q$4,'Saldenliste monatlich'!$A$4:$AN$4,0),FALSE)</x:f>
        <x:v>0</x:v>
      </x:c>
      <x:c r="R45" s="12">
        <x:f>VLOOKUP($B45,'Saldenliste monatlich'!$A$5:$AN$122,MATCH(R$4,'Saldenliste monatlich'!$A$4:$AN$4,0),FALSE)</x:f>
        <x:v>0</x:v>
      </x:c>
      <x:c r="S45" s="12">
        <x:f>VLOOKUP($B45,'Saldenliste monatlich'!$A$5:$AN$122,MATCH(S$4,'Saldenliste monatlich'!$A$4:$AN$4,0),FALSE)</x:f>
        <x:v>0</x:v>
      </x:c>
      <x:c r="T45" s="12">
        <x:f>VLOOKUP($B45,'Saldenliste monatlich'!$A$5:$AN$122,MATCH(T$4,'Saldenliste monatlich'!$A$4:$AN$4,0),FALSE)</x:f>
        <x:v>0</x:v>
      </x:c>
      <x:c r="U45" s="12">
        <x:f>VLOOKUP($B45,'Saldenliste monatlich'!$A$5:$AN$122,MATCH(U$4,'Saldenliste monatlich'!$A$4:$AN$4,0),FALSE)</x:f>
        <x:v>0</x:v>
      </x:c>
      <x:c r="V45" s="12">
        <x:f>VLOOKUP($B45,'Saldenliste monatlich'!$A$5:$AN$122,MATCH(V$4,'Saldenliste monatlich'!$A$4:$AN$4,0),FALSE)</x:f>
        <x:v>0</x:v>
      </x:c>
      <x:c r="W45" s="12">
        <x:f>VLOOKUP($B45,'Saldenliste monatlich'!$A$5:$AN$122,MATCH(W$4,'Saldenliste monatlich'!$A$4:$AN$4,0),FALSE)</x:f>
        <x:v>0</x:v>
      </x:c>
      <x:c r="X45" s="12">
        <x:f>VLOOKUP($B45,'Saldenliste monatlich'!$A$5:$AN$122,MATCH(X$4,'Saldenliste monatlich'!$A$4:$AN$4,0),FALSE)</x:f>
        <x:v>0</x:v>
      </x:c>
      <x:c r="Y45" s="12">
        <x:f>VLOOKUP($B45,'Saldenliste monatlich'!$A$5:$AN$122,MATCH(Y$4,'Saldenliste monatlich'!$A$4:$AN$4,0),FALSE)</x:f>
        <x:v>0</x:v>
      </x:c>
      <x:c r="Z45" s="12">
        <x:f>VLOOKUP($B45,'Saldenliste monatlich'!$A$5:$AN$122,MATCH(Z$4,'Saldenliste monatlich'!$A$4:$AN$4,0),FALSE)</x:f>
        <x:v>0</x:v>
      </x:c>
      <x:c r="AA45" s="12">
        <x:f>VLOOKUP($B45,'Saldenliste monatlich'!$A$5:$AN$122,MATCH(AA$4,'Saldenliste monatlich'!$A$4:$AN$4,0),FALSE)</x:f>
        <x:v>0</x:v>
      </x:c>
      <x:c r="AB45" s="12">
        <x:f>VLOOKUP($B45,'Saldenliste monatlich'!$A$5:$AN$122,MATCH(AB$4,'Saldenliste monatlich'!$A$4:$AN$4,0),FALSE)</x:f>
        <x:v>0</x:v>
      </x:c>
      <x:c r="AC45" s="12">
        <x:f>VLOOKUP($B45,'Saldenliste monatlich'!$A$5:$AN$122,MATCH(AC$4,'Saldenliste monatlich'!$A$4:$AN$4,0),FALSE)</x:f>
        <x:v>0</x:v>
      </x:c>
      <x:c r="AD45" s="12">
        <x:f>VLOOKUP($B45,'Saldenliste monatlich'!$A$5:$AN$122,MATCH(AD$4,'Saldenliste monatlich'!$A$4:$AN$4,0),FALSE)</x:f>
        <x:v>-24600</x:v>
      </x:c>
      <x:c r="AE45" s="12">
        <x:f>VLOOKUP($B45,'Saldenliste monatlich'!$A$5:$AN$122,MATCH(AE$4,'Saldenliste monatlich'!$A$4:$AN$4,0),FALSE)</x:f>
        <x:v>0</x:v>
      </x:c>
      <x:c r="AF45" s="12">
        <x:f>VLOOKUP($B45,'Saldenliste monatlich'!$A$5:$AN$122,MATCH(AF$4,'Saldenliste monatlich'!$A$4:$AN$4,0),FALSE)</x:f>
        <x:v>0</x:v>
      </x:c>
      <x:c r="AG45" s="12">
        <x:f>VLOOKUP($B45,'Saldenliste monatlich'!$A$5:$AN$122,MATCH(AG$4,'Saldenliste monatlich'!$A$4:$AN$4,0),FALSE)</x:f>
        <x:v>0</x:v>
      </x:c>
      <x:c r="AH45" s="12">
        <x:f>VLOOKUP($B45,'Saldenliste monatlich'!$A$5:$AN$122,MATCH(AH$4,'Saldenliste monatlich'!$A$4:$AN$4,0),FALSE)</x:f>
        <x:v>0</x:v>
      </x:c>
      <x:c r="AI45" s="12">
        <x:f>VLOOKUP($B45,'Saldenliste monatlich'!$A$5:$AN$122,MATCH(AI$4,'Saldenliste monatlich'!$A$4:$AN$4,0),FALSE)</x:f>
        <x:v>0</x:v>
      </x:c>
      <x:c r="AJ45" s="12">
        <x:f>VLOOKUP($B45,'Saldenliste monatlich'!$A$5:$AN$122,MATCH(AJ$4,'Saldenliste monatlich'!$A$4:$AN$4,0),FALSE)</x:f>
        <x:v>0</x:v>
      </x:c>
      <x:c r="AK45" s="12">
        <x:f>VLOOKUP($B45,'Saldenliste monatlich'!$A$5:$AN$122,MATCH(AK$4,'Saldenliste monatlich'!$A$4:$AN$4,0),FALSE)</x:f>
        <x:v>0</x:v>
      </x:c>
      <x:c r="AL45" s="12">
        <x:f>VLOOKUP($B45,'Saldenliste monatlich'!$A$5:$AN$122,MATCH(AL$4,'Saldenliste monatlich'!$A$4:$AN$4,0),FALSE)</x:f>
        <x:v>0</x:v>
      </x:c>
    </x:row>
    <x:row r="46" spans="1:38" hidden="1" outlineLevel="2">
      <x:c r="A46" s="11" t="s">
        <x:v>80</x:v>
      </x:c>
      <x:c r="B46" s="0">
        <x:v>6400</x:v>
      </x:c>
      <x:c r="C46" s="12">
        <x:f>VLOOKUP($B46,'Saldenliste monatlich'!$A$5:$AN$122,MATCH(C$4,'Saldenliste monatlich'!$A$4:$AN$4,0),FALSE)</x:f>
        <x:v>-118000</x:v>
      </x:c>
      <x:c r="D46" s="12">
        <x:f>VLOOKUP($B46,'Saldenliste monatlich'!$A$5:$AN$122,MATCH(D$4,'Saldenliste monatlich'!$A$4:$AN$4,0),FALSE)</x:f>
        <x:v>0</x:v>
      </x:c>
      <x:c r="E46" s="12">
        <x:f>VLOOKUP($B46,'Saldenliste monatlich'!$A$5:$AN$122,MATCH(E$4,'Saldenliste monatlich'!$A$4:$AN$4,0),FALSE)</x:f>
        <x:v>0</x:v>
      </x:c>
      <x:c r="F46" s="12">
        <x:f>VLOOKUP($B46,'Saldenliste monatlich'!$A$5:$AN$122,MATCH(F$4,'Saldenliste monatlich'!$A$4:$AN$4,0),FALSE)</x:f>
        <x:v>0</x:v>
      </x:c>
      <x:c r="G46" s="12">
        <x:f>VLOOKUP($B46,'Saldenliste monatlich'!$A$5:$AN$122,MATCH(G$4,'Saldenliste monatlich'!$A$4:$AN$4,0),FALSE)</x:f>
        <x:v>0</x:v>
      </x:c>
      <x:c r="H46" s="12">
        <x:f>VLOOKUP($B46,'Saldenliste monatlich'!$A$5:$AN$122,MATCH(H$4,'Saldenliste monatlich'!$A$4:$AN$4,0),FALSE)</x:f>
        <x:v>0</x:v>
      </x:c>
      <x:c r="I46" s="12">
        <x:f>VLOOKUP($B46,'Saldenliste monatlich'!$A$5:$AN$122,MATCH(I$4,'Saldenliste monatlich'!$A$4:$AN$4,0),FALSE)</x:f>
        <x:v>0</x:v>
      </x:c>
      <x:c r="J46" s="12">
        <x:f>VLOOKUP($B46,'Saldenliste monatlich'!$A$5:$AN$122,MATCH(J$4,'Saldenliste monatlich'!$A$4:$AN$4,0),FALSE)</x:f>
        <x:v>0</x:v>
      </x:c>
      <x:c r="K46" s="12">
        <x:f>VLOOKUP($B46,'Saldenliste monatlich'!$A$5:$AN$122,MATCH(K$4,'Saldenliste monatlich'!$A$4:$AN$4,0),FALSE)</x:f>
        <x:v>0</x:v>
      </x:c>
      <x:c r="L46" s="12">
        <x:f>VLOOKUP($B46,'Saldenliste monatlich'!$A$5:$AN$122,MATCH(L$4,'Saldenliste monatlich'!$A$4:$AN$4,0),FALSE)</x:f>
        <x:v>0</x:v>
      </x:c>
      <x:c r="M46" s="12">
        <x:f>VLOOKUP($B46,'Saldenliste monatlich'!$A$5:$AN$122,MATCH(M$4,'Saldenliste monatlich'!$A$4:$AN$4,0),FALSE)</x:f>
        <x:v>0</x:v>
      </x:c>
      <x:c r="N46" s="12">
        <x:f>VLOOKUP($B46,'Saldenliste monatlich'!$A$5:$AN$122,MATCH(N$4,'Saldenliste monatlich'!$A$4:$AN$4,0),FALSE)</x:f>
        <x:v>0</x:v>
      </x:c>
      <x:c r="O46" s="12">
        <x:f>VLOOKUP($B46,'Saldenliste monatlich'!$A$5:$AN$122,MATCH(O$4,'Saldenliste monatlich'!$A$4:$AN$4,0),FALSE)</x:f>
        <x:v>-124000</x:v>
      </x:c>
      <x:c r="P46" s="12">
        <x:f>VLOOKUP($B46,'Saldenliste monatlich'!$A$5:$AN$122,MATCH(P$4,'Saldenliste monatlich'!$A$4:$AN$4,0),FALSE)</x:f>
        <x:v>0</x:v>
      </x:c>
      <x:c r="Q46" s="12">
        <x:f>VLOOKUP($B46,'Saldenliste monatlich'!$A$5:$AN$122,MATCH(Q$4,'Saldenliste monatlich'!$A$4:$AN$4,0),FALSE)</x:f>
        <x:v>0</x:v>
      </x:c>
      <x:c r="R46" s="12">
        <x:f>VLOOKUP($B46,'Saldenliste monatlich'!$A$5:$AN$122,MATCH(R$4,'Saldenliste monatlich'!$A$4:$AN$4,0),FALSE)</x:f>
        <x:v>0</x:v>
      </x:c>
      <x:c r="S46" s="12">
        <x:f>VLOOKUP($B46,'Saldenliste monatlich'!$A$5:$AN$122,MATCH(S$4,'Saldenliste monatlich'!$A$4:$AN$4,0),FALSE)</x:f>
        <x:v>0</x:v>
      </x:c>
      <x:c r="T46" s="12">
        <x:f>VLOOKUP($B46,'Saldenliste monatlich'!$A$5:$AN$122,MATCH(T$4,'Saldenliste monatlich'!$A$4:$AN$4,0),FALSE)</x:f>
        <x:v>0</x:v>
      </x:c>
      <x:c r="U46" s="12">
        <x:f>VLOOKUP($B46,'Saldenliste monatlich'!$A$5:$AN$122,MATCH(U$4,'Saldenliste monatlich'!$A$4:$AN$4,0),FALSE)</x:f>
        <x:v>0</x:v>
      </x:c>
      <x:c r="V46" s="12">
        <x:f>VLOOKUP($B46,'Saldenliste monatlich'!$A$5:$AN$122,MATCH(V$4,'Saldenliste monatlich'!$A$4:$AN$4,0),FALSE)</x:f>
        <x:v>0</x:v>
      </x:c>
      <x:c r="W46" s="12">
        <x:f>VLOOKUP($B46,'Saldenliste monatlich'!$A$5:$AN$122,MATCH(W$4,'Saldenliste monatlich'!$A$4:$AN$4,0),FALSE)</x:f>
        <x:v>0</x:v>
      </x:c>
      <x:c r="X46" s="12">
        <x:f>VLOOKUP($B46,'Saldenliste monatlich'!$A$5:$AN$122,MATCH(X$4,'Saldenliste monatlich'!$A$4:$AN$4,0),FALSE)</x:f>
        <x:v>0</x:v>
      </x:c>
      <x:c r="Y46" s="12">
        <x:f>VLOOKUP($B46,'Saldenliste monatlich'!$A$5:$AN$122,MATCH(Y$4,'Saldenliste monatlich'!$A$4:$AN$4,0),FALSE)</x:f>
        <x:v>0</x:v>
      </x:c>
      <x:c r="Z46" s="12">
        <x:f>VLOOKUP($B46,'Saldenliste monatlich'!$A$5:$AN$122,MATCH(Z$4,'Saldenliste monatlich'!$A$4:$AN$4,0),FALSE)</x:f>
        <x:v>0</x:v>
      </x:c>
      <x:c r="AA46" s="12">
        <x:f>VLOOKUP($B46,'Saldenliste monatlich'!$A$5:$AN$122,MATCH(AA$4,'Saldenliste monatlich'!$A$4:$AN$4,0),FALSE)</x:f>
        <x:v>-131000</x:v>
      </x:c>
      <x:c r="AB46" s="12">
        <x:f>VLOOKUP($B46,'Saldenliste monatlich'!$A$5:$AN$122,MATCH(AB$4,'Saldenliste monatlich'!$A$4:$AN$4,0),FALSE)</x:f>
        <x:v>0</x:v>
      </x:c>
      <x:c r="AC46" s="12">
        <x:f>VLOOKUP($B46,'Saldenliste monatlich'!$A$5:$AN$122,MATCH(AC$4,'Saldenliste monatlich'!$A$4:$AN$4,0),FALSE)</x:f>
        <x:v>0</x:v>
      </x:c>
      <x:c r="AD46" s="12">
        <x:f>VLOOKUP($B46,'Saldenliste monatlich'!$A$5:$AN$122,MATCH(AD$4,'Saldenliste monatlich'!$A$4:$AN$4,0),FALSE)</x:f>
        <x:v>0</x:v>
      </x:c>
      <x:c r="AE46" s="12">
        <x:f>VLOOKUP($B46,'Saldenliste monatlich'!$A$5:$AN$122,MATCH(AE$4,'Saldenliste monatlich'!$A$4:$AN$4,0),FALSE)</x:f>
        <x:v>0</x:v>
      </x:c>
      <x:c r="AF46" s="12">
        <x:f>VLOOKUP($B46,'Saldenliste monatlich'!$A$5:$AN$122,MATCH(AF$4,'Saldenliste monatlich'!$A$4:$AN$4,0),FALSE)</x:f>
        <x:v>0</x:v>
      </x:c>
      <x:c r="AG46" s="12">
        <x:f>VLOOKUP($B46,'Saldenliste monatlich'!$A$5:$AN$122,MATCH(AG$4,'Saldenliste monatlich'!$A$4:$AN$4,0),FALSE)</x:f>
        <x:v>0</x:v>
      </x:c>
      <x:c r="AH46" s="12">
        <x:f>VLOOKUP($B46,'Saldenliste monatlich'!$A$5:$AN$122,MATCH(AH$4,'Saldenliste monatlich'!$A$4:$AN$4,0),FALSE)</x:f>
        <x:v>0</x:v>
      </x:c>
      <x:c r="AI46" s="12">
        <x:f>VLOOKUP($B46,'Saldenliste monatlich'!$A$5:$AN$122,MATCH(AI$4,'Saldenliste monatlich'!$A$4:$AN$4,0),FALSE)</x:f>
        <x:v>0</x:v>
      </x:c>
      <x:c r="AJ46" s="12">
        <x:f>VLOOKUP($B46,'Saldenliste monatlich'!$A$5:$AN$122,MATCH(AJ$4,'Saldenliste monatlich'!$A$4:$AN$4,0),FALSE)</x:f>
        <x:v>0</x:v>
      </x:c>
      <x:c r="AK46" s="12">
        <x:f>VLOOKUP($B46,'Saldenliste monatlich'!$A$5:$AN$122,MATCH(AK$4,'Saldenliste monatlich'!$A$4:$AN$4,0),FALSE)</x:f>
        <x:v>0</x:v>
      </x:c>
      <x:c r="AL46" s="12">
        <x:f>VLOOKUP($B46,'Saldenliste monatlich'!$A$5:$AN$122,MATCH(AL$4,'Saldenliste monatlich'!$A$4:$AN$4,0),FALSE)</x:f>
        <x:v>0</x:v>
      </x:c>
    </x:row>
    <x:row r="47" spans="1:38" hidden="1" outlineLevel="2">
      <x:c r="A47" s="11" t="s">
        <x:v>81</x:v>
      </x:c>
      <x:c r="B47" s="0">
        <x:v>6420</x:v>
      </x:c>
      <x:c r="C47" s="12">
        <x:f>VLOOKUP($B47,'Saldenliste monatlich'!$A$5:$AN$122,MATCH(C$4,'Saldenliste monatlich'!$A$4:$AN$4,0),FALSE)</x:f>
        <x:v>0</x:v>
      </x:c>
      <x:c r="D47" s="12">
        <x:f>VLOOKUP($B47,'Saldenliste monatlich'!$A$5:$AN$122,MATCH(D$4,'Saldenliste monatlich'!$A$4:$AN$4,0),FALSE)</x:f>
        <x:v>0</x:v>
      </x:c>
      <x:c r="E47" s="12">
        <x:f>VLOOKUP($B47,'Saldenliste monatlich'!$A$5:$AN$122,MATCH(E$4,'Saldenliste monatlich'!$A$4:$AN$4,0),FALSE)</x:f>
        <x:v>0</x:v>
      </x:c>
      <x:c r="F47" s="12">
        <x:f>VLOOKUP($B47,'Saldenliste monatlich'!$A$5:$AN$122,MATCH(F$4,'Saldenliste monatlich'!$A$4:$AN$4,0),FALSE)</x:f>
        <x:v>0</x:v>
      </x:c>
      <x:c r="G47" s="12">
        <x:f>VLOOKUP($B47,'Saldenliste monatlich'!$A$5:$AN$122,MATCH(G$4,'Saldenliste monatlich'!$A$4:$AN$4,0),FALSE)</x:f>
        <x:v>-6800</x:v>
      </x:c>
      <x:c r="H47" s="12">
        <x:f>VLOOKUP($B47,'Saldenliste monatlich'!$A$5:$AN$122,MATCH(H$4,'Saldenliste monatlich'!$A$4:$AN$4,0),FALSE)</x:f>
        <x:v>0</x:v>
      </x:c>
      <x:c r="I47" s="12">
        <x:f>VLOOKUP($B47,'Saldenliste monatlich'!$A$5:$AN$122,MATCH(I$4,'Saldenliste monatlich'!$A$4:$AN$4,0),FALSE)</x:f>
        <x:v>0</x:v>
      </x:c>
      <x:c r="J47" s="12">
        <x:f>VLOOKUP($B47,'Saldenliste monatlich'!$A$5:$AN$122,MATCH(J$4,'Saldenliste monatlich'!$A$4:$AN$4,0),FALSE)</x:f>
        <x:v>0</x:v>
      </x:c>
      <x:c r="K47" s="12">
        <x:f>VLOOKUP($B47,'Saldenliste monatlich'!$A$5:$AN$122,MATCH(K$4,'Saldenliste monatlich'!$A$4:$AN$4,0),FALSE)</x:f>
        <x:v>0</x:v>
      </x:c>
      <x:c r="L47" s="12">
        <x:f>VLOOKUP($B47,'Saldenliste monatlich'!$A$5:$AN$122,MATCH(L$4,'Saldenliste monatlich'!$A$4:$AN$4,0),FALSE)</x:f>
        <x:v>0</x:v>
      </x:c>
      <x:c r="M47" s="12">
        <x:f>VLOOKUP($B47,'Saldenliste monatlich'!$A$5:$AN$122,MATCH(M$4,'Saldenliste monatlich'!$A$4:$AN$4,0),FALSE)</x:f>
        <x:v>0</x:v>
      </x:c>
      <x:c r="N47" s="12">
        <x:f>VLOOKUP($B47,'Saldenliste monatlich'!$A$5:$AN$122,MATCH(N$4,'Saldenliste monatlich'!$A$4:$AN$4,0),FALSE)</x:f>
        <x:v>0</x:v>
      </x:c>
      <x:c r="O47" s="12">
        <x:f>VLOOKUP($B47,'Saldenliste monatlich'!$A$5:$AN$122,MATCH(O$4,'Saldenliste monatlich'!$A$4:$AN$4,0),FALSE)</x:f>
        <x:v>0</x:v>
      </x:c>
      <x:c r="P47" s="12">
        <x:f>VLOOKUP($B47,'Saldenliste monatlich'!$A$5:$AN$122,MATCH(P$4,'Saldenliste monatlich'!$A$4:$AN$4,0),FALSE)</x:f>
        <x:v>0</x:v>
      </x:c>
      <x:c r="Q47" s="12">
        <x:f>VLOOKUP($B47,'Saldenliste monatlich'!$A$5:$AN$122,MATCH(Q$4,'Saldenliste monatlich'!$A$4:$AN$4,0),FALSE)</x:f>
        <x:v>0</x:v>
      </x:c>
      <x:c r="R47" s="12">
        <x:f>VLOOKUP($B47,'Saldenliste monatlich'!$A$5:$AN$122,MATCH(R$4,'Saldenliste monatlich'!$A$4:$AN$4,0),FALSE)</x:f>
        <x:v>0</x:v>
      </x:c>
      <x:c r="S47" s="12">
        <x:f>VLOOKUP($B47,'Saldenliste monatlich'!$A$5:$AN$122,MATCH(S$4,'Saldenliste monatlich'!$A$4:$AN$4,0),FALSE)</x:f>
        <x:v>-6800</x:v>
      </x:c>
      <x:c r="T47" s="12">
        <x:f>VLOOKUP($B47,'Saldenliste monatlich'!$A$5:$AN$122,MATCH(T$4,'Saldenliste monatlich'!$A$4:$AN$4,0),FALSE)</x:f>
        <x:v>0</x:v>
      </x:c>
      <x:c r="U47" s="12">
        <x:f>VLOOKUP($B47,'Saldenliste monatlich'!$A$5:$AN$122,MATCH(U$4,'Saldenliste monatlich'!$A$4:$AN$4,0),FALSE)</x:f>
        <x:v>0</x:v>
      </x:c>
      <x:c r="V47" s="12">
        <x:f>VLOOKUP($B47,'Saldenliste monatlich'!$A$5:$AN$122,MATCH(V$4,'Saldenliste monatlich'!$A$4:$AN$4,0),FALSE)</x:f>
        <x:v>0</x:v>
      </x:c>
      <x:c r="W47" s="12">
        <x:f>VLOOKUP($B47,'Saldenliste monatlich'!$A$5:$AN$122,MATCH(W$4,'Saldenliste monatlich'!$A$4:$AN$4,0),FALSE)</x:f>
        <x:v>0</x:v>
      </x:c>
      <x:c r="X47" s="12">
        <x:f>VLOOKUP($B47,'Saldenliste monatlich'!$A$5:$AN$122,MATCH(X$4,'Saldenliste monatlich'!$A$4:$AN$4,0),FALSE)</x:f>
        <x:v>0</x:v>
      </x:c>
      <x:c r="Y47" s="12">
        <x:f>VLOOKUP($B47,'Saldenliste monatlich'!$A$5:$AN$122,MATCH(Y$4,'Saldenliste monatlich'!$A$4:$AN$4,0),FALSE)</x:f>
        <x:v>0</x:v>
      </x:c>
      <x:c r="Z47" s="12">
        <x:f>VLOOKUP($B47,'Saldenliste monatlich'!$A$5:$AN$122,MATCH(Z$4,'Saldenliste monatlich'!$A$4:$AN$4,0),FALSE)</x:f>
        <x:v>0</x:v>
      </x:c>
      <x:c r="AA47" s="12">
        <x:f>VLOOKUP($B47,'Saldenliste monatlich'!$A$5:$AN$122,MATCH(AA$4,'Saldenliste monatlich'!$A$4:$AN$4,0),FALSE)</x:f>
        <x:v>0</x:v>
      </x:c>
      <x:c r="AB47" s="12">
        <x:f>VLOOKUP($B47,'Saldenliste monatlich'!$A$5:$AN$122,MATCH(AB$4,'Saldenliste monatlich'!$A$4:$AN$4,0),FALSE)</x:f>
        <x:v>0</x:v>
      </x:c>
      <x:c r="AC47" s="12">
        <x:f>VLOOKUP($B47,'Saldenliste monatlich'!$A$5:$AN$122,MATCH(AC$4,'Saldenliste monatlich'!$A$4:$AN$4,0),FALSE)</x:f>
        <x:v>0</x:v>
      </x:c>
      <x:c r="AD47" s="12">
        <x:f>VLOOKUP($B47,'Saldenliste monatlich'!$A$5:$AN$122,MATCH(AD$4,'Saldenliste monatlich'!$A$4:$AN$4,0),FALSE)</x:f>
        <x:v>0</x:v>
      </x:c>
      <x:c r="AE47" s="12">
        <x:f>VLOOKUP($B47,'Saldenliste monatlich'!$A$5:$AN$122,MATCH(AE$4,'Saldenliste monatlich'!$A$4:$AN$4,0),FALSE)</x:f>
        <x:v>-6800</x:v>
      </x:c>
      <x:c r="AF47" s="12">
        <x:f>VLOOKUP($B47,'Saldenliste monatlich'!$A$5:$AN$122,MATCH(AF$4,'Saldenliste monatlich'!$A$4:$AN$4,0),FALSE)</x:f>
        <x:v>0</x:v>
      </x:c>
      <x:c r="AG47" s="12">
        <x:f>VLOOKUP($B47,'Saldenliste monatlich'!$A$5:$AN$122,MATCH(AG$4,'Saldenliste monatlich'!$A$4:$AN$4,0),FALSE)</x:f>
        <x:v>0</x:v>
      </x:c>
      <x:c r="AH47" s="12">
        <x:f>VLOOKUP($B47,'Saldenliste monatlich'!$A$5:$AN$122,MATCH(AH$4,'Saldenliste monatlich'!$A$4:$AN$4,0),FALSE)</x:f>
        <x:v>0</x:v>
      </x:c>
      <x:c r="AI47" s="12">
        <x:f>VLOOKUP($B47,'Saldenliste monatlich'!$A$5:$AN$122,MATCH(AI$4,'Saldenliste monatlich'!$A$4:$AN$4,0),FALSE)</x:f>
        <x:v>0</x:v>
      </x:c>
      <x:c r="AJ47" s="12">
        <x:f>VLOOKUP($B47,'Saldenliste monatlich'!$A$5:$AN$122,MATCH(AJ$4,'Saldenliste monatlich'!$A$4:$AN$4,0),FALSE)</x:f>
        <x:v>0</x:v>
      </x:c>
      <x:c r="AK47" s="12">
        <x:f>VLOOKUP($B47,'Saldenliste monatlich'!$A$5:$AN$122,MATCH(AK$4,'Saldenliste monatlich'!$A$4:$AN$4,0),FALSE)</x:f>
        <x:v>0</x:v>
      </x:c>
      <x:c r="AL47" s="12">
        <x:f>VLOOKUP($B47,'Saldenliste monatlich'!$A$5:$AN$122,MATCH(AL$4,'Saldenliste monatlich'!$A$4:$AN$4,0),FALSE)</x:f>
        <x:v>0</x:v>
      </x:c>
    </x:row>
    <x:row r="48" spans="1:38" hidden="1" outlineLevel="2">
      <x:c r="A48" s="11" t="s">
        <x:v>82</x:v>
      </x:c>
      <x:c r="B48" s="0">
        <x:v>6450</x:v>
      </x:c>
      <x:c r="C48" s="12">
        <x:f>VLOOKUP($B48,'Saldenliste monatlich'!$A$5:$AN$122,MATCH(C$4,'Saldenliste monatlich'!$A$4:$AN$4,0),FALSE)</x:f>
        <x:v>0</x:v>
      </x:c>
      <x:c r="D48" s="12">
        <x:f>VLOOKUP($B48,'Saldenliste monatlich'!$A$5:$AN$122,MATCH(D$4,'Saldenliste monatlich'!$A$4:$AN$4,0),FALSE)</x:f>
        <x:v>-3734.04</x:v>
      </x:c>
      <x:c r="E48" s="12">
        <x:f>VLOOKUP($B48,'Saldenliste monatlich'!$A$5:$AN$122,MATCH(E$4,'Saldenliste monatlich'!$A$4:$AN$4,0),FALSE)</x:f>
        <x:v>-4368.53</x:v>
      </x:c>
      <x:c r="F48" s="12">
        <x:f>VLOOKUP($B48,'Saldenliste monatlich'!$A$5:$AN$122,MATCH(F$4,'Saldenliste monatlich'!$A$4:$AN$4,0),FALSE)</x:f>
        <x:v>0</x:v>
      </x:c>
      <x:c r="G48" s="12">
        <x:f>VLOOKUP($B48,'Saldenliste monatlich'!$A$5:$AN$122,MATCH(G$4,'Saldenliste monatlich'!$A$4:$AN$4,0),FALSE)</x:f>
        <x:v>0</x:v>
      </x:c>
      <x:c r="H48" s="12">
        <x:f>VLOOKUP($B48,'Saldenliste monatlich'!$A$5:$AN$122,MATCH(H$4,'Saldenliste monatlich'!$A$4:$AN$4,0),FALSE)</x:f>
        <x:v>0</x:v>
      </x:c>
      <x:c r="I48" s="12">
        <x:f>VLOOKUP($B48,'Saldenliste monatlich'!$A$5:$AN$122,MATCH(I$4,'Saldenliste monatlich'!$A$4:$AN$4,0),FALSE)</x:f>
        <x:v>0</x:v>
      </x:c>
      <x:c r="J48" s="12">
        <x:f>VLOOKUP($B48,'Saldenliste monatlich'!$A$5:$AN$122,MATCH(J$4,'Saldenliste monatlich'!$A$4:$AN$4,0),FALSE)</x:f>
        <x:v>-6223.83</x:v>
      </x:c>
      <x:c r="K48" s="12">
        <x:f>VLOOKUP($B48,'Saldenliste monatlich'!$A$5:$AN$122,MATCH(K$4,'Saldenliste monatlich'!$A$4:$AN$4,0),FALSE)</x:f>
        <x:v>-2150.23</x:v>
      </x:c>
      <x:c r="L48" s="12">
        <x:f>VLOOKUP($B48,'Saldenliste monatlich'!$A$5:$AN$122,MATCH(L$4,'Saldenliste monatlich'!$A$4:$AN$4,0),FALSE)</x:f>
        <x:v>-6475.69</x:v>
      </x:c>
      <x:c r="M48" s="12">
        <x:f>VLOOKUP($B48,'Saldenliste monatlich'!$A$5:$AN$122,MATCH(M$4,'Saldenliste monatlich'!$A$4:$AN$4,0),FALSE)</x:f>
        <x:v>0</x:v>
      </x:c>
      <x:c r="N48" s="12">
        <x:f>VLOOKUP($B48,'Saldenliste monatlich'!$A$5:$AN$122,MATCH(N$4,'Saldenliste monatlich'!$A$4:$AN$4,0),FALSE)</x:f>
        <x:v>-8498.62</x:v>
      </x:c>
      <x:c r="O48" s="12">
        <x:f>VLOOKUP($B48,'Saldenliste monatlich'!$A$5:$AN$122,MATCH(O$4,'Saldenliste monatlich'!$A$4:$AN$4,0),FALSE)</x:f>
        <x:v>-8986.14</x:v>
      </x:c>
      <x:c r="P48" s="12">
        <x:f>VLOOKUP($B48,'Saldenliste monatlich'!$A$5:$AN$122,MATCH(P$4,'Saldenliste monatlich'!$A$4:$AN$4,0),FALSE)</x:f>
        <x:v>-7387.86</x:v>
      </x:c>
      <x:c r="Q48" s="12">
        <x:f>VLOOKUP($B48,'Saldenliste monatlich'!$A$5:$AN$122,MATCH(Q$4,'Saldenliste monatlich'!$A$4:$AN$4,0),FALSE)</x:f>
        <x:v>-8632.42</x:v>
      </x:c>
      <x:c r="R48" s="12">
        <x:f>VLOOKUP($B48,'Saldenliste monatlich'!$A$5:$AN$122,MATCH(R$4,'Saldenliste monatlich'!$A$4:$AN$4,0),FALSE)</x:f>
        <x:v>-3828.01</x:v>
      </x:c>
      <x:c r="S48" s="12">
        <x:f>VLOOKUP($B48,'Saldenliste monatlich'!$A$5:$AN$122,MATCH(S$4,'Saldenliste monatlich'!$A$4:$AN$4,0),FALSE)</x:f>
        <x:v>0</x:v>
      </x:c>
      <x:c r="T48" s="12">
        <x:f>VLOOKUP($B48,'Saldenliste monatlich'!$A$5:$AN$122,MATCH(T$4,'Saldenliste monatlich'!$A$4:$AN$4,0),FALSE)</x:f>
        <x:v>-7779.86</x:v>
      </x:c>
      <x:c r="U48" s="12">
        <x:f>VLOOKUP($B48,'Saldenliste monatlich'!$A$5:$AN$122,MATCH(U$4,'Saldenliste monatlich'!$A$4:$AN$4,0),FALSE)</x:f>
        <x:v>0</x:v>
      </x:c>
      <x:c r="V48" s="12">
        <x:f>VLOOKUP($B48,'Saldenliste monatlich'!$A$5:$AN$122,MATCH(V$4,'Saldenliste monatlich'!$A$4:$AN$4,0),FALSE)</x:f>
        <x:v>0</x:v>
      </x:c>
      <x:c r="W48" s="12">
        <x:f>VLOOKUP($B48,'Saldenliste monatlich'!$A$5:$AN$122,MATCH(W$4,'Saldenliste monatlich'!$A$4:$AN$4,0),FALSE)</x:f>
        <x:v>0</x:v>
      </x:c>
      <x:c r="X48" s="12">
        <x:f>VLOOKUP($B48,'Saldenliste monatlich'!$A$5:$AN$122,MATCH(X$4,'Saldenliste monatlich'!$A$4:$AN$4,0),FALSE)</x:f>
        <x:v>0</x:v>
      </x:c>
      <x:c r="Y48" s="12">
        <x:f>VLOOKUP($B48,'Saldenliste monatlich'!$A$5:$AN$122,MATCH(Y$4,'Saldenliste monatlich'!$A$4:$AN$4,0),FALSE)</x:f>
        <x:v>0</x:v>
      </x:c>
      <x:c r="Z48" s="12">
        <x:f>VLOOKUP($B48,'Saldenliste monatlich'!$A$5:$AN$122,MATCH(Z$4,'Saldenliste monatlich'!$A$4:$AN$4,0),FALSE)</x:f>
        <x:v>-6095.62</x:v>
      </x:c>
      <x:c r="AA48" s="12">
        <x:f>VLOOKUP($B48,'Saldenliste monatlich'!$A$5:$AN$122,MATCH(AA$4,'Saldenliste monatlich'!$A$4:$AN$4,0),FALSE)</x:f>
        <x:v>0</x:v>
      </x:c>
      <x:c r="AB48" s="12">
        <x:f>VLOOKUP($B48,'Saldenliste monatlich'!$A$5:$AN$122,MATCH(AB$4,'Saldenliste monatlich'!$A$4:$AN$4,0),FALSE)</x:f>
        <x:v>0</x:v>
      </x:c>
      <x:c r="AC48" s="12">
        <x:f>VLOOKUP($B48,'Saldenliste monatlich'!$A$5:$AN$122,MATCH(AC$4,'Saldenliste monatlich'!$A$4:$AN$4,0),FALSE)</x:f>
        <x:v>0</x:v>
      </x:c>
      <x:c r="AD48" s="12">
        <x:f>VLOOKUP($B48,'Saldenliste monatlich'!$A$5:$AN$122,MATCH(AD$4,'Saldenliste monatlich'!$A$4:$AN$4,0),FALSE)</x:f>
        <x:v>-8294.09</x:v>
      </x:c>
      <x:c r="AE48" s="12">
        <x:f>VLOOKUP($B48,'Saldenliste monatlich'!$A$5:$AN$122,MATCH(AE$4,'Saldenliste monatlich'!$A$4:$AN$4,0),FALSE)</x:f>
        <x:v>0</x:v>
      </x:c>
      <x:c r="AF48" s="12">
        <x:f>VLOOKUP($B48,'Saldenliste monatlich'!$A$5:$AN$122,MATCH(AF$4,'Saldenliste monatlich'!$A$4:$AN$4,0),FALSE)</x:f>
        <x:v>-2285.33</x:v>
      </x:c>
      <x:c r="AG48" s="12">
        <x:f>VLOOKUP($B48,'Saldenliste monatlich'!$A$5:$AN$122,MATCH(AG$4,'Saldenliste monatlich'!$A$4:$AN$4,0),FALSE)</x:f>
        <x:v>0</x:v>
      </x:c>
      <x:c r="AH48" s="12">
        <x:f>VLOOKUP($B48,'Saldenliste monatlich'!$A$5:$AN$122,MATCH(AH$4,'Saldenliste monatlich'!$A$4:$AN$4,0),FALSE)</x:f>
        <x:v>-5543.73</x:v>
      </x:c>
      <x:c r="AI48" s="12">
        <x:f>VLOOKUP($B48,'Saldenliste monatlich'!$A$5:$AN$122,MATCH(AI$4,'Saldenliste monatlich'!$A$4:$AN$4,0),FALSE)</x:f>
        <x:v>0</x:v>
      </x:c>
      <x:c r="AJ48" s="12">
        <x:f>VLOOKUP($B48,'Saldenliste monatlich'!$A$5:$AN$122,MATCH(AJ$4,'Saldenliste monatlich'!$A$4:$AN$4,0),FALSE)</x:f>
        <x:v>-4701.72</x:v>
      </x:c>
      <x:c r="AK48" s="12">
        <x:f>VLOOKUP($B48,'Saldenliste monatlich'!$A$5:$AN$122,MATCH(AK$4,'Saldenliste monatlich'!$A$4:$AN$4,0),FALSE)</x:f>
        <x:v>0</x:v>
      </x:c>
      <x:c r="AL48" s="12">
        <x:f>VLOOKUP($B48,'Saldenliste monatlich'!$A$5:$AN$122,MATCH(AL$4,'Saldenliste monatlich'!$A$4:$AN$4,0),FALSE)</x:f>
        <x:v>0</x:v>
      </x:c>
    </x:row>
    <x:row r="49" spans="1:38" hidden="1" outlineLevel="2">
      <x:c r="A49" s="11" t="s">
        <x:v>83</x:v>
      </x:c>
      <x:c r="B49" s="0">
        <x:v>6495</x:v>
      </x:c>
      <x:c r="C49" s="12">
        <x:f>VLOOKUP($B49,'Saldenliste monatlich'!$A$5:$AN$122,MATCH(C$4,'Saldenliste monatlich'!$A$4:$AN$4,0),FALSE)</x:f>
        <x:v>-17800</x:v>
      </x:c>
      <x:c r="D49" s="12">
        <x:f>VLOOKUP($B49,'Saldenliste monatlich'!$A$5:$AN$122,MATCH(D$4,'Saldenliste monatlich'!$A$4:$AN$4,0),FALSE)</x:f>
        <x:v>-17800</x:v>
      </x:c>
      <x:c r="E49" s="12">
        <x:f>VLOOKUP($B49,'Saldenliste monatlich'!$A$5:$AN$122,MATCH(E$4,'Saldenliste monatlich'!$A$4:$AN$4,0),FALSE)</x:f>
        <x:v>-17800</x:v>
      </x:c>
      <x:c r="F49" s="12">
        <x:f>VLOOKUP($B49,'Saldenliste monatlich'!$A$5:$AN$122,MATCH(F$4,'Saldenliste monatlich'!$A$4:$AN$4,0),FALSE)</x:f>
        <x:v>-17800</x:v>
      </x:c>
      <x:c r="G49" s="12">
        <x:f>VLOOKUP($B49,'Saldenliste monatlich'!$A$5:$AN$122,MATCH(G$4,'Saldenliste monatlich'!$A$4:$AN$4,0),FALSE)</x:f>
        <x:v>-17800</x:v>
      </x:c>
      <x:c r="H49" s="12">
        <x:f>VLOOKUP($B49,'Saldenliste monatlich'!$A$5:$AN$122,MATCH(H$4,'Saldenliste monatlich'!$A$4:$AN$4,0),FALSE)</x:f>
        <x:v>-17800</x:v>
      </x:c>
      <x:c r="I49" s="12">
        <x:f>VLOOKUP($B49,'Saldenliste monatlich'!$A$5:$AN$122,MATCH(I$4,'Saldenliste monatlich'!$A$4:$AN$4,0),FALSE)</x:f>
        <x:v>-17800</x:v>
      </x:c>
      <x:c r="J49" s="12">
        <x:f>VLOOKUP($B49,'Saldenliste monatlich'!$A$5:$AN$122,MATCH(J$4,'Saldenliste monatlich'!$A$4:$AN$4,0),FALSE)</x:f>
        <x:v>-17800</x:v>
      </x:c>
      <x:c r="K49" s="12">
        <x:f>VLOOKUP($B49,'Saldenliste monatlich'!$A$5:$AN$122,MATCH(K$4,'Saldenliste monatlich'!$A$4:$AN$4,0),FALSE)</x:f>
        <x:v>-17800</x:v>
      </x:c>
      <x:c r="L49" s="12">
        <x:f>VLOOKUP($B49,'Saldenliste monatlich'!$A$5:$AN$122,MATCH(L$4,'Saldenliste monatlich'!$A$4:$AN$4,0),FALSE)</x:f>
        <x:v>-17800</x:v>
      </x:c>
      <x:c r="M49" s="12">
        <x:f>VLOOKUP($B49,'Saldenliste monatlich'!$A$5:$AN$122,MATCH(M$4,'Saldenliste monatlich'!$A$4:$AN$4,0),FALSE)</x:f>
        <x:v>-17800</x:v>
      </x:c>
      <x:c r="N49" s="12">
        <x:f>VLOOKUP($B49,'Saldenliste monatlich'!$A$5:$AN$122,MATCH(N$4,'Saldenliste monatlich'!$A$4:$AN$4,0),FALSE)</x:f>
        <x:v>-17800</x:v>
      </x:c>
      <x:c r="O49" s="12">
        <x:f>VLOOKUP($B49,'Saldenliste monatlich'!$A$5:$AN$122,MATCH(O$4,'Saldenliste monatlich'!$A$4:$AN$4,0),FALSE)</x:f>
        <x:v>-17800</x:v>
      </x:c>
      <x:c r="P49" s="12">
        <x:f>VLOOKUP($B49,'Saldenliste monatlich'!$A$5:$AN$122,MATCH(P$4,'Saldenliste monatlich'!$A$4:$AN$4,0),FALSE)</x:f>
        <x:v>-17800</x:v>
      </x:c>
      <x:c r="Q49" s="12">
        <x:f>VLOOKUP($B49,'Saldenliste monatlich'!$A$5:$AN$122,MATCH(Q$4,'Saldenliste monatlich'!$A$4:$AN$4,0),FALSE)</x:f>
        <x:v>-17800</x:v>
      </x:c>
      <x:c r="R49" s="12">
        <x:f>VLOOKUP($B49,'Saldenliste monatlich'!$A$5:$AN$122,MATCH(R$4,'Saldenliste monatlich'!$A$4:$AN$4,0),FALSE)</x:f>
        <x:v>-17800</x:v>
      </x:c>
      <x:c r="S49" s="12">
        <x:f>VLOOKUP($B49,'Saldenliste monatlich'!$A$5:$AN$122,MATCH(S$4,'Saldenliste monatlich'!$A$4:$AN$4,0),FALSE)</x:f>
        <x:v>-17800</x:v>
      </x:c>
      <x:c r="T49" s="12">
        <x:f>VLOOKUP($B49,'Saldenliste monatlich'!$A$5:$AN$122,MATCH(T$4,'Saldenliste monatlich'!$A$4:$AN$4,0),FALSE)</x:f>
        <x:v>-17800</x:v>
      </x:c>
      <x:c r="U49" s="12">
        <x:f>VLOOKUP($B49,'Saldenliste monatlich'!$A$5:$AN$122,MATCH(U$4,'Saldenliste monatlich'!$A$4:$AN$4,0),FALSE)</x:f>
        <x:v>-17800</x:v>
      </x:c>
      <x:c r="V49" s="12">
        <x:f>VLOOKUP($B49,'Saldenliste monatlich'!$A$5:$AN$122,MATCH(V$4,'Saldenliste monatlich'!$A$4:$AN$4,0),FALSE)</x:f>
        <x:v>-17800</x:v>
      </x:c>
      <x:c r="W49" s="12">
        <x:f>VLOOKUP($B49,'Saldenliste monatlich'!$A$5:$AN$122,MATCH(W$4,'Saldenliste monatlich'!$A$4:$AN$4,0),FALSE)</x:f>
        <x:v>-17800</x:v>
      </x:c>
      <x:c r="X49" s="12">
        <x:f>VLOOKUP($B49,'Saldenliste monatlich'!$A$5:$AN$122,MATCH(X$4,'Saldenliste monatlich'!$A$4:$AN$4,0),FALSE)</x:f>
        <x:v>-17800</x:v>
      </x:c>
      <x:c r="Y49" s="12">
        <x:f>VLOOKUP($B49,'Saldenliste monatlich'!$A$5:$AN$122,MATCH(Y$4,'Saldenliste monatlich'!$A$4:$AN$4,0),FALSE)</x:f>
        <x:v>-18600</x:v>
      </x:c>
      <x:c r="Z49" s="12">
        <x:f>VLOOKUP($B49,'Saldenliste monatlich'!$A$5:$AN$122,MATCH(Z$4,'Saldenliste monatlich'!$A$4:$AN$4,0),FALSE)</x:f>
        <x:v>-18600</x:v>
      </x:c>
      <x:c r="AA49" s="12">
        <x:f>VLOOKUP($B49,'Saldenliste monatlich'!$A$5:$AN$122,MATCH(AA$4,'Saldenliste monatlich'!$A$4:$AN$4,0),FALSE)</x:f>
        <x:v>-18600</x:v>
      </x:c>
      <x:c r="AB49" s="12">
        <x:f>VLOOKUP($B49,'Saldenliste monatlich'!$A$5:$AN$122,MATCH(AB$4,'Saldenliste monatlich'!$A$4:$AN$4,0),FALSE)</x:f>
        <x:v>-18600</x:v>
      </x:c>
      <x:c r="AC49" s="12">
        <x:f>VLOOKUP($B49,'Saldenliste monatlich'!$A$5:$AN$122,MATCH(AC$4,'Saldenliste monatlich'!$A$4:$AN$4,0),FALSE)</x:f>
        <x:v>-18600</x:v>
      </x:c>
      <x:c r="AD49" s="12">
        <x:f>VLOOKUP($B49,'Saldenliste monatlich'!$A$5:$AN$122,MATCH(AD$4,'Saldenliste monatlich'!$A$4:$AN$4,0),FALSE)</x:f>
        <x:v>-18600</x:v>
      </x:c>
      <x:c r="AE49" s="12">
        <x:f>VLOOKUP($B49,'Saldenliste monatlich'!$A$5:$AN$122,MATCH(AE$4,'Saldenliste monatlich'!$A$4:$AN$4,0),FALSE)</x:f>
        <x:v>-18600</x:v>
      </x:c>
      <x:c r="AF49" s="12">
        <x:f>VLOOKUP($B49,'Saldenliste monatlich'!$A$5:$AN$122,MATCH(AF$4,'Saldenliste monatlich'!$A$4:$AN$4,0),FALSE)</x:f>
        <x:v>-18600</x:v>
      </x:c>
      <x:c r="AG49" s="12">
        <x:f>VLOOKUP($B49,'Saldenliste monatlich'!$A$5:$AN$122,MATCH(AG$4,'Saldenliste monatlich'!$A$4:$AN$4,0),FALSE)</x:f>
        <x:v>-18600</x:v>
      </x:c>
      <x:c r="AH49" s="12">
        <x:f>VLOOKUP($B49,'Saldenliste monatlich'!$A$5:$AN$122,MATCH(AH$4,'Saldenliste monatlich'!$A$4:$AN$4,0),FALSE)</x:f>
        <x:v>-18600</x:v>
      </x:c>
      <x:c r="AI49" s="12">
        <x:f>VLOOKUP($B49,'Saldenliste monatlich'!$A$5:$AN$122,MATCH(AI$4,'Saldenliste monatlich'!$A$4:$AN$4,0),FALSE)</x:f>
        <x:v>-18600</x:v>
      </x:c>
      <x:c r="AJ49" s="12">
        <x:f>VLOOKUP($B49,'Saldenliste monatlich'!$A$5:$AN$122,MATCH(AJ$4,'Saldenliste monatlich'!$A$4:$AN$4,0),FALSE)</x:f>
        <x:v>-18600</x:v>
      </x:c>
      <x:c r="AK49" s="12">
        <x:f>VLOOKUP($B49,'Saldenliste monatlich'!$A$5:$AN$122,MATCH(AK$4,'Saldenliste monatlich'!$A$4:$AN$4,0),FALSE)</x:f>
        <x:v>-18600</x:v>
      </x:c>
      <x:c r="AL49" s="12">
        <x:f>VLOOKUP($B49,'Saldenliste monatlich'!$A$5:$AN$122,MATCH(AL$4,'Saldenliste monatlich'!$A$4:$AN$4,0),FALSE)</x:f>
        <x:v>-18600</x:v>
      </x:c>
    </x:row>
    <x:row r="50" spans="1:38" hidden="1" outlineLevel="2">
      <x:c r="A50" s="11" t="s">
        <x:v>84</x:v>
      </x:c>
      <x:c r="B50" s="0">
        <x:v>6520</x:v>
      </x:c>
      <x:c r="C50" s="12">
        <x:f>VLOOKUP($B50,'Saldenliste monatlich'!$A$5:$AN$122,MATCH(C$4,'Saldenliste monatlich'!$A$4:$AN$4,0),FALSE)</x:f>
        <x:v>-26400</x:v>
      </x:c>
      <x:c r="D50" s="12">
        <x:f>VLOOKUP($B50,'Saldenliste monatlich'!$A$5:$AN$122,MATCH(D$4,'Saldenliste monatlich'!$A$4:$AN$4,0),FALSE)</x:f>
        <x:v>0</x:v>
      </x:c>
      <x:c r="E50" s="12">
        <x:f>VLOOKUP($B50,'Saldenliste monatlich'!$A$5:$AN$122,MATCH(E$4,'Saldenliste monatlich'!$A$4:$AN$4,0),FALSE)</x:f>
        <x:v>0</x:v>
      </x:c>
      <x:c r="F50" s="12">
        <x:f>VLOOKUP($B50,'Saldenliste monatlich'!$A$5:$AN$122,MATCH(F$4,'Saldenliste monatlich'!$A$4:$AN$4,0),FALSE)</x:f>
        <x:v>0</x:v>
      </x:c>
      <x:c r="G50" s="12">
        <x:f>VLOOKUP($B50,'Saldenliste monatlich'!$A$5:$AN$122,MATCH(G$4,'Saldenliste monatlich'!$A$4:$AN$4,0),FALSE)</x:f>
        <x:v>0</x:v>
      </x:c>
      <x:c r="H50" s="12">
        <x:f>VLOOKUP($B50,'Saldenliste monatlich'!$A$5:$AN$122,MATCH(H$4,'Saldenliste monatlich'!$A$4:$AN$4,0),FALSE)</x:f>
        <x:v>0</x:v>
      </x:c>
      <x:c r="I50" s="12">
        <x:f>VLOOKUP($B50,'Saldenliste monatlich'!$A$5:$AN$122,MATCH(I$4,'Saldenliste monatlich'!$A$4:$AN$4,0),FALSE)</x:f>
        <x:v>0</x:v>
      </x:c>
      <x:c r="J50" s="12">
        <x:f>VLOOKUP($B50,'Saldenliste monatlich'!$A$5:$AN$122,MATCH(J$4,'Saldenliste monatlich'!$A$4:$AN$4,0),FALSE)</x:f>
        <x:v>0</x:v>
      </x:c>
      <x:c r="K50" s="12">
        <x:f>VLOOKUP($B50,'Saldenliste monatlich'!$A$5:$AN$122,MATCH(K$4,'Saldenliste monatlich'!$A$4:$AN$4,0),FALSE)</x:f>
        <x:v>0</x:v>
      </x:c>
      <x:c r="L50" s="12">
        <x:f>VLOOKUP($B50,'Saldenliste monatlich'!$A$5:$AN$122,MATCH(L$4,'Saldenliste monatlich'!$A$4:$AN$4,0),FALSE)</x:f>
        <x:v>0</x:v>
      </x:c>
      <x:c r="M50" s="12">
        <x:f>VLOOKUP($B50,'Saldenliste monatlich'!$A$5:$AN$122,MATCH(M$4,'Saldenliste monatlich'!$A$4:$AN$4,0),FALSE)</x:f>
        <x:v>0</x:v>
      </x:c>
      <x:c r="N50" s="12">
        <x:f>VLOOKUP($B50,'Saldenliste monatlich'!$A$5:$AN$122,MATCH(N$4,'Saldenliste monatlich'!$A$4:$AN$4,0),FALSE)</x:f>
        <x:v>0</x:v>
      </x:c>
      <x:c r="O50" s="12">
        <x:f>VLOOKUP($B50,'Saldenliste monatlich'!$A$5:$AN$122,MATCH(O$4,'Saldenliste monatlich'!$A$4:$AN$4,0),FALSE)</x:f>
        <x:v>-27800</x:v>
      </x:c>
      <x:c r="P50" s="12">
        <x:f>VLOOKUP($B50,'Saldenliste monatlich'!$A$5:$AN$122,MATCH(P$4,'Saldenliste monatlich'!$A$4:$AN$4,0),FALSE)</x:f>
        <x:v>0</x:v>
      </x:c>
      <x:c r="Q50" s="12">
        <x:f>VLOOKUP($B50,'Saldenliste monatlich'!$A$5:$AN$122,MATCH(Q$4,'Saldenliste monatlich'!$A$4:$AN$4,0),FALSE)</x:f>
        <x:v>0</x:v>
      </x:c>
      <x:c r="R50" s="12">
        <x:f>VLOOKUP($B50,'Saldenliste monatlich'!$A$5:$AN$122,MATCH(R$4,'Saldenliste monatlich'!$A$4:$AN$4,0),FALSE)</x:f>
        <x:v>0</x:v>
      </x:c>
      <x:c r="S50" s="12">
        <x:f>VLOOKUP($B50,'Saldenliste monatlich'!$A$5:$AN$122,MATCH(S$4,'Saldenliste monatlich'!$A$4:$AN$4,0),FALSE)</x:f>
        <x:v>0</x:v>
      </x:c>
      <x:c r="T50" s="12">
        <x:f>VLOOKUP($B50,'Saldenliste monatlich'!$A$5:$AN$122,MATCH(T$4,'Saldenliste monatlich'!$A$4:$AN$4,0),FALSE)</x:f>
        <x:v>0</x:v>
      </x:c>
      <x:c r="U50" s="12">
        <x:f>VLOOKUP($B50,'Saldenliste monatlich'!$A$5:$AN$122,MATCH(U$4,'Saldenliste monatlich'!$A$4:$AN$4,0),FALSE)</x:f>
        <x:v>0</x:v>
      </x:c>
      <x:c r="V50" s="12">
        <x:f>VLOOKUP($B50,'Saldenliste monatlich'!$A$5:$AN$122,MATCH(V$4,'Saldenliste monatlich'!$A$4:$AN$4,0),FALSE)</x:f>
        <x:v>0</x:v>
      </x:c>
      <x:c r="W50" s="12">
        <x:f>VLOOKUP($B50,'Saldenliste monatlich'!$A$5:$AN$122,MATCH(W$4,'Saldenliste monatlich'!$A$4:$AN$4,0),FALSE)</x:f>
        <x:v>0</x:v>
      </x:c>
      <x:c r="X50" s="12">
        <x:f>VLOOKUP($B50,'Saldenliste monatlich'!$A$5:$AN$122,MATCH(X$4,'Saldenliste monatlich'!$A$4:$AN$4,0),FALSE)</x:f>
        <x:v>0</x:v>
      </x:c>
      <x:c r="Y50" s="12">
        <x:f>VLOOKUP($B50,'Saldenliste monatlich'!$A$5:$AN$122,MATCH(Y$4,'Saldenliste monatlich'!$A$4:$AN$4,0),FALSE)</x:f>
        <x:v>0</x:v>
      </x:c>
      <x:c r="Z50" s="12">
        <x:f>VLOOKUP($B50,'Saldenliste monatlich'!$A$5:$AN$122,MATCH(Z$4,'Saldenliste monatlich'!$A$4:$AN$4,0),FALSE)</x:f>
        <x:v>0</x:v>
      </x:c>
      <x:c r="AA50" s="12">
        <x:f>VLOOKUP($B50,'Saldenliste monatlich'!$A$5:$AN$122,MATCH(AA$4,'Saldenliste monatlich'!$A$4:$AN$4,0),FALSE)</x:f>
        <x:v>-29200</x:v>
      </x:c>
      <x:c r="AB50" s="12">
        <x:f>VLOOKUP($B50,'Saldenliste monatlich'!$A$5:$AN$122,MATCH(AB$4,'Saldenliste monatlich'!$A$4:$AN$4,0),FALSE)</x:f>
        <x:v>0</x:v>
      </x:c>
      <x:c r="AC50" s="12">
        <x:f>VLOOKUP($B50,'Saldenliste monatlich'!$A$5:$AN$122,MATCH(AC$4,'Saldenliste monatlich'!$A$4:$AN$4,0),FALSE)</x:f>
        <x:v>0</x:v>
      </x:c>
      <x:c r="AD50" s="12">
        <x:f>VLOOKUP($B50,'Saldenliste monatlich'!$A$5:$AN$122,MATCH(AD$4,'Saldenliste monatlich'!$A$4:$AN$4,0),FALSE)</x:f>
        <x:v>0</x:v>
      </x:c>
      <x:c r="AE50" s="12">
        <x:f>VLOOKUP($B50,'Saldenliste monatlich'!$A$5:$AN$122,MATCH(AE$4,'Saldenliste monatlich'!$A$4:$AN$4,0),FALSE)</x:f>
        <x:v>0</x:v>
      </x:c>
      <x:c r="AF50" s="12">
        <x:f>VLOOKUP($B50,'Saldenliste monatlich'!$A$5:$AN$122,MATCH(AF$4,'Saldenliste monatlich'!$A$4:$AN$4,0),FALSE)</x:f>
        <x:v>0</x:v>
      </x:c>
      <x:c r="AG50" s="12">
        <x:f>VLOOKUP($B50,'Saldenliste monatlich'!$A$5:$AN$122,MATCH(AG$4,'Saldenliste monatlich'!$A$4:$AN$4,0),FALSE)</x:f>
        <x:v>0</x:v>
      </x:c>
      <x:c r="AH50" s="12">
        <x:f>VLOOKUP($B50,'Saldenliste monatlich'!$A$5:$AN$122,MATCH(AH$4,'Saldenliste monatlich'!$A$4:$AN$4,0),FALSE)</x:f>
        <x:v>0</x:v>
      </x:c>
      <x:c r="AI50" s="12">
        <x:f>VLOOKUP($B50,'Saldenliste monatlich'!$A$5:$AN$122,MATCH(AI$4,'Saldenliste monatlich'!$A$4:$AN$4,0),FALSE)</x:f>
        <x:v>0</x:v>
      </x:c>
      <x:c r="AJ50" s="12">
        <x:f>VLOOKUP($B50,'Saldenliste monatlich'!$A$5:$AN$122,MATCH(AJ$4,'Saldenliste monatlich'!$A$4:$AN$4,0),FALSE)</x:f>
        <x:v>0</x:v>
      </x:c>
      <x:c r="AK50" s="12">
        <x:f>VLOOKUP($B50,'Saldenliste monatlich'!$A$5:$AN$122,MATCH(AK$4,'Saldenliste monatlich'!$A$4:$AN$4,0),FALSE)</x:f>
        <x:v>0</x:v>
      </x:c>
      <x:c r="AL50" s="12">
        <x:f>VLOOKUP($B50,'Saldenliste monatlich'!$A$5:$AN$122,MATCH(AL$4,'Saldenliste monatlich'!$A$4:$AN$4,0),FALSE)</x:f>
        <x:v>0</x:v>
      </x:c>
    </x:row>
    <x:row r="51" spans="1:38" hidden="1" outlineLevel="2">
      <x:c r="A51" s="11" t="s">
        <x:v>85</x:v>
      </x:c>
      <x:c r="B51" s="0">
        <x:v>6530</x:v>
      </x:c>
      <x:c r="C51" s="12">
        <x:f>VLOOKUP($B51,'Saldenliste monatlich'!$A$5:$AN$122,MATCH(C$4,'Saldenliste monatlich'!$A$4:$AN$4,0),FALSE)</x:f>
        <x:v>-16164.9</x:v>
      </x:c>
      <x:c r="D51" s="12">
        <x:f>VLOOKUP($B51,'Saldenliste monatlich'!$A$5:$AN$122,MATCH(D$4,'Saldenliste monatlich'!$A$4:$AN$4,0),FALSE)</x:f>
        <x:v>-12373.07</x:v>
      </x:c>
      <x:c r="E51" s="12">
        <x:f>VLOOKUP($B51,'Saldenliste monatlich'!$A$5:$AN$122,MATCH(E$4,'Saldenliste monatlich'!$A$4:$AN$4,0),FALSE)</x:f>
        <x:v>-16813.21</x:v>
      </x:c>
      <x:c r="F51" s="12">
        <x:f>VLOOKUP($B51,'Saldenliste monatlich'!$A$5:$AN$122,MATCH(F$4,'Saldenliste monatlich'!$A$4:$AN$4,0),FALSE)</x:f>
        <x:v>-12774.54</x:v>
      </x:c>
      <x:c r="G51" s="12">
        <x:f>VLOOKUP($B51,'Saldenliste monatlich'!$A$5:$AN$122,MATCH(G$4,'Saldenliste monatlich'!$A$4:$AN$4,0),FALSE)</x:f>
        <x:v>-15158.07</x:v>
      </x:c>
      <x:c r="H51" s="12">
        <x:f>VLOOKUP($B51,'Saldenliste monatlich'!$A$5:$AN$122,MATCH(H$4,'Saldenliste monatlich'!$A$4:$AN$4,0),FALSE)</x:f>
        <x:v>-14509.64</x:v>
      </x:c>
      <x:c r="I51" s="12">
        <x:f>VLOOKUP($B51,'Saldenliste monatlich'!$A$5:$AN$122,MATCH(I$4,'Saldenliste monatlich'!$A$4:$AN$4,0),FALSE)</x:f>
        <x:v>-14507.11</x:v>
      </x:c>
      <x:c r="J51" s="12">
        <x:f>VLOOKUP($B51,'Saldenliste monatlich'!$A$5:$AN$122,MATCH(J$4,'Saldenliste monatlich'!$A$4:$AN$4,0),FALSE)</x:f>
        <x:v>-15414.69</x:v>
      </x:c>
      <x:c r="K51" s="12">
        <x:f>VLOOKUP($B51,'Saldenliste monatlich'!$A$5:$AN$122,MATCH(K$4,'Saldenliste monatlich'!$A$4:$AN$4,0),FALSE)</x:f>
        <x:v>-17960.43</x:v>
      </x:c>
      <x:c r="L51" s="12">
        <x:f>VLOOKUP($B51,'Saldenliste monatlich'!$A$5:$AN$122,MATCH(L$4,'Saldenliste monatlich'!$A$4:$AN$4,0),FALSE)</x:f>
        <x:v>-13831.85</x:v>
      </x:c>
      <x:c r="M51" s="12">
        <x:f>VLOOKUP($B51,'Saldenliste monatlich'!$A$5:$AN$122,MATCH(M$4,'Saldenliste monatlich'!$A$4:$AN$4,0),FALSE)</x:f>
        <x:v>-14382.02</x:v>
      </x:c>
      <x:c r="N51" s="12">
        <x:f>VLOOKUP($B51,'Saldenliste monatlich'!$A$5:$AN$122,MATCH(N$4,'Saldenliste monatlich'!$A$4:$AN$4,0),FALSE)</x:f>
        <x:v>-14006.4</x:v>
      </x:c>
      <x:c r="O51" s="12">
        <x:f>VLOOKUP($B51,'Saldenliste monatlich'!$A$5:$AN$122,MATCH(O$4,'Saldenliste monatlich'!$A$4:$AN$4,0),FALSE)</x:f>
        <x:v>-13312.02</x:v>
      </x:c>
      <x:c r="P51" s="12">
        <x:f>VLOOKUP($B51,'Saldenliste monatlich'!$A$5:$AN$122,MATCH(P$4,'Saldenliste monatlich'!$A$4:$AN$4,0),FALSE)</x:f>
        <x:v>-16237.09</x:v>
      </x:c>
      <x:c r="Q51" s="12">
        <x:f>VLOOKUP($B51,'Saldenliste monatlich'!$A$5:$AN$122,MATCH(Q$4,'Saldenliste monatlich'!$A$4:$AN$4,0),FALSE)</x:f>
        <x:v>-14274.97</x:v>
      </x:c>
      <x:c r="R51" s="12">
        <x:f>VLOOKUP($B51,'Saldenliste monatlich'!$A$5:$AN$122,MATCH(R$4,'Saldenliste monatlich'!$A$4:$AN$4,0),FALSE)</x:f>
        <x:v>-14180.1</x:v>
      </x:c>
      <x:c r="S51" s="12">
        <x:f>VLOOKUP($B51,'Saldenliste monatlich'!$A$5:$AN$122,MATCH(S$4,'Saldenliste monatlich'!$A$4:$AN$4,0),FALSE)</x:f>
        <x:v>-15047.71</x:v>
      </x:c>
      <x:c r="T51" s="12">
        <x:f>VLOOKUP($B51,'Saldenliste monatlich'!$A$5:$AN$122,MATCH(T$4,'Saldenliste monatlich'!$A$4:$AN$4,0),FALSE)</x:f>
        <x:v>-14659.43</x:v>
      </x:c>
      <x:c r="U51" s="12">
        <x:f>VLOOKUP($B51,'Saldenliste monatlich'!$A$5:$AN$122,MATCH(U$4,'Saldenliste monatlich'!$A$4:$AN$4,0),FALSE)</x:f>
        <x:v>-14778.02</x:v>
      </x:c>
      <x:c r="V51" s="12">
        <x:f>VLOOKUP($B51,'Saldenliste monatlich'!$A$5:$AN$122,MATCH(V$4,'Saldenliste monatlich'!$A$4:$AN$4,0),FALSE)</x:f>
        <x:v>-13765.77</x:v>
      </x:c>
      <x:c r="W51" s="12">
        <x:f>VLOOKUP($B51,'Saldenliste monatlich'!$A$5:$AN$122,MATCH(W$4,'Saldenliste monatlich'!$A$4:$AN$4,0),FALSE)</x:f>
        <x:v>-17052.86</x:v>
      </x:c>
      <x:c r="X51" s="12">
        <x:f>VLOOKUP($B51,'Saldenliste monatlich'!$A$5:$AN$122,MATCH(X$4,'Saldenliste monatlich'!$A$4:$AN$4,0),FALSE)</x:f>
        <x:v>-12717.68</x:v>
      </x:c>
      <x:c r="Y51" s="12">
        <x:f>VLOOKUP($B51,'Saldenliste monatlich'!$A$5:$AN$122,MATCH(Y$4,'Saldenliste monatlich'!$A$4:$AN$4,0),FALSE)</x:f>
        <x:v>-12260.08</x:v>
      </x:c>
      <x:c r="Z51" s="12">
        <x:f>VLOOKUP($B51,'Saldenliste monatlich'!$A$5:$AN$122,MATCH(Z$4,'Saldenliste monatlich'!$A$4:$AN$4,0),FALSE)</x:f>
        <x:v>-15300.14</x:v>
      </x:c>
      <x:c r="AA51" s="12">
        <x:f>VLOOKUP($B51,'Saldenliste monatlich'!$A$5:$AN$122,MATCH(AA$4,'Saldenliste monatlich'!$A$4:$AN$4,0),FALSE)</x:f>
        <x:v>-12161.52</x:v>
      </x:c>
      <x:c r="AB51" s="12">
        <x:f>VLOOKUP($B51,'Saldenliste monatlich'!$A$5:$AN$122,MATCH(AB$4,'Saldenliste monatlich'!$A$4:$AN$4,0),FALSE)</x:f>
        <x:v>-18047.89</x:v>
      </x:c>
      <x:c r="AC51" s="12">
        <x:f>VLOOKUP($B51,'Saldenliste monatlich'!$A$5:$AN$122,MATCH(AC$4,'Saldenliste monatlich'!$A$4:$AN$4,0),FALSE)</x:f>
        <x:v>-13070.15</x:v>
      </x:c>
      <x:c r="AD51" s="12">
        <x:f>VLOOKUP($B51,'Saldenliste monatlich'!$A$5:$AN$122,MATCH(AD$4,'Saldenliste monatlich'!$A$4:$AN$4,0),FALSE)</x:f>
        <x:v>-12306.28</x:v>
      </x:c>
      <x:c r="AE51" s="12">
        <x:f>VLOOKUP($B51,'Saldenliste monatlich'!$A$5:$AN$122,MATCH(AE$4,'Saldenliste monatlich'!$A$4:$AN$4,0),FALSE)</x:f>
        <x:v>-14825.56</x:v>
      </x:c>
      <x:c r="AF51" s="12">
        <x:f>VLOOKUP($B51,'Saldenliste monatlich'!$A$5:$AN$122,MATCH(AF$4,'Saldenliste monatlich'!$A$4:$AN$4,0),FALSE)</x:f>
        <x:v>-15675.5</x:v>
      </x:c>
      <x:c r="AG51" s="12">
        <x:f>VLOOKUP($B51,'Saldenliste monatlich'!$A$5:$AN$122,MATCH(AG$4,'Saldenliste monatlich'!$A$4:$AN$4,0),FALSE)</x:f>
        <x:v>-13968.15</x:v>
      </x:c>
      <x:c r="AH51" s="12">
        <x:f>VLOOKUP($B51,'Saldenliste monatlich'!$A$5:$AN$122,MATCH(AH$4,'Saldenliste monatlich'!$A$4:$AN$4,0),FALSE)</x:f>
        <x:v>-12407.88</x:v>
      </x:c>
      <x:c r="AI51" s="12">
        <x:f>VLOOKUP($B51,'Saldenliste monatlich'!$A$5:$AN$122,MATCH(AI$4,'Saldenliste monatlich'!$A$4:$AN$4,0),FALSE)</x:f>
        <x:v>-14274.34</x:v>
      </x:c>
      <x:c r="AJ51" s="12">
        <x:f>VLOOKUP($B51,'Saldenliste monatlich'!$A$5:$AN$122,MATCH(AJ$4,'Saldenliste monatlich'!$A$4:$AN$4,0),FALSE)</x:f>
        <x:v>-17602.46</x:v>
      </x:c>
      <x:c r="AK51" s="12">
        <x:f>VLOOKUP($B51,'Saldenliste monatlich'!$A$5:$AN$122,MATCH(AK$4,'Saldenliste monatlich'!$A$4:$AN$4,0),FALSE)</x:f>
        <x:v>-14432.51</x:v>
      </x:c>
      <x:c r="AL51" s="12">
        <x:f>VLOOKUP($B51,'Saldenliste monatlich'!$A$5:$AN$122,MATCH(AL$4,'Saldenliste monatlich'!$A$4:$AN$4,0),FALSE)</x:f>
        <x:v>-12343.37</x:v>
      </x:c>
    </x:row>
    <x:row r="52" spans="1:38" hidden="1" outlineLevel="2">
      <x:c r="A52" s="11" t="s">
        <x:v>86</x:v>
      </x:c>
      <x:c r="B52" s="0">
        <x:v>6540</x:v>
      </x:c>
      <x:c r="C52" s="12">
        <x:f>VLOOKUP($B52,'Saldenliste monatlich'!$A$5:$AN$122,MATCH(C$4,'Saldenliste monatlich'!$A$4:$AN$4,0),FALSE)</x:f>
        <x:v>0</x:v>
      </x:c>
      <x:c r="D52" s="12">
        <x:f>VLOOKUP($B52,'Saldenliste monatlich'!$A$5:$AN$122,MATCH(D$4,'Saldenliste monatlich'!$A$4:$AN$4,0),FALSE)</x:f>
        <x:v>0</x:v>
      </x:c>
      <x:c r="E52" s="12">
        <x:f>VLOOKUP($B52,'Saldenliste monatlich'!$A$5:$AN$122,MATCH(E$4,'Saldenliste monatlich'!$A$4:$AN$4,0),FALSE)</x:f>
        <x:v>0</x:v>
      </x:c>
      <x:c r="F52" s="12">
        <x:f>VLOOKUP($B52,'Saldenliste monatlich'!$A$5:$AN$122,MATCH(F$4,'Saldenliste monatlich'!$A$4:$AN$4,0),FALSE)</x:f>
        <x:v>0</x:v>
      </x:c>
      <x:c r="G52" s="12">
        <x:f>VLOOKUP($B52,'Saldenliste monatlich'!$A$5:$AN$122,MATCH(G$4,'Saldenliste monatlich'!$A$4:$AN$4,0),FALSE)</x:f>
        <x:v>0</x:v>
      </x:c>
      <x:c r="H52" s="12">
        <x:f>VLOOKUP($B52,'Saldenliste monatlich'!$A$5:$AN$122,MATCH(H$4,'Saldenliste monatlich'!$A$4:$AN$4,0),FALSE)</x:f>
        <x:v>0</x:v>
      </x:c>
      <x:c r="I52" s="12">
        <x:f>VLOOKUP($B52,'Saldenliste monatlich'!$A$5:$AN$122,MATCH(I$4,'Saldenliste monatlich'!$A$4:$AN$4,0),FALSE)</x:f>
        <x:v>-5323.44</x:v>
      </x:c>
      <x:c r="J52" s="12">
        <x:f>VLOOKUP($B52,'Saldenliste monatlich'!$A$5:$AN$122,MATCH(J$4,'Saldenliste monatlich'!$A$4:$AN$4,0),FALSE)</x:f>
        <x:v>0</x:v>
      </x:c>
      <x:c r="K52" s="12">
        <x:f>VLOOKUP($B52,'Saldenliste monatlich'!$A$5:$AN$122,MATCH(K$4,'Saldenliste monatlich'!$A$4:$AN$4,0),FALSE)</x:f>
        <x:v>0</x:v>
      </x:c>
      <x:c r="L52" s="12">
        <x:f>VLOOKUP($B52,'Saldenliste monatlich'!$A$5:$AN$122,MATCH(L$4,'Saldenliste monatlich'!$A$4:$AN$4,0),FALSE)</x:f>
        <x:v>0</x:v>
      </x:c>
      <x:c r="M52" s="12">
        <x:f>VLOOKUP($B52,'Saldenliste monatlich'!$A$5:$AN$122,MATCH(M$4,'Saldenliste monatlich'!$A$4:$AN$4,0),FALSE)</x:f>
        <x:v>0</x:v>
      </x:c>
      <x:c r="N52" s="12">
        <x:f>VLOOKUP($B52,'Saldenliste monatlich'!$A$5:$AN$122,MATCH(N$4,'Saldenliste monatlich'!$A$4:$AN$4,0),FALSE)</x:f>
        <x:v>0</x:v>
      </x:c>
      <x:c r="O52" s="12">
        <x:f>VLOOKUP($B52,'Saldenliste monatlich'!$A$5:$AN$122,MATCH(O$4,'Saldenliste monatlich'!$A$4:$AN$4,0),FALSE)</x:f>
        <x:v>0</x:v>
      </x:c>
      <x:c r="P52" s="12">
        <x:f>VLOOKUP($B52,'Saldenliste monatlich'!$A$5:$AN$122,MATCH(P$4,'Saldenliste monatlich'!$A$4:$AN$4,0),FALSE)</x:f>
        <x:v>0</x:v>
      </x:c>
      <x:c r="Q52" s="12">
        <x:f>VLOOKUP($B52,'Saldenliste monatlich'!$A$5:$AN$122,MATCH(Q$4,'Saldenliste monatlich'!$A$4:$AN$4,0),FALSE)</x:f>
        <x:v>0</x:v>
      </x:c>
      <x:c r="R52" s="12">
        <x:f>VLOOKUP($B52,'Saldenliste monatlich'!$A$5:$AN$122,MATCH(R$4,'Saldenliste monatlich'!$A$4:$AN$4,0),FALSE)</x:f>
        <x:v>0</x:v>
      </x:c>
      <x:c r="S52" s="12">
        <x:f>VLOOKUP($B52,'Saldenliste monatlich'!$A$5:$AN$122,MATCH(S$4,'Saldenliste monatlich'!$A$4:$AN$4,0),FALSE)</x:f>
        <x:v>0</x:v>
      </x:c>
      <x:c r="T52" s="12">
        <x:f>VLOOKUP($B52,'Saldenliste monatlich'!$A$5:$AN$122,MATCH(T$4,'Saldenliste monatlich'!$A$4:$AN$4,0),FALSE)</x:f>
        <x:v>0</x:v>
      </x:c>
      <x:c r="U52" s="12">
        <x:f>VLOOKUP($B52,'Saldenliste monatlich'!$A$5:$AN$122,MATCH(U$4,'Saldenliste monatlich'!$A$4:$AN$4,0),FALSE)</x:f>
        <x:v>0</x:v>
      </x:c>
      <x:c r="V52" s="12">
        <x:f>VLOOKUP($B52,'Saldenliste monatlich'!$A$5:$AN$122,MATCH(V$4,'Saldenliste monatlich'!$A$4:$AN$4,0),FALSE)</x:f>
        <x:v>0</x:v>
      </x:c>
      <x:c r="W52" s="12">
        <x:f>VLOOKUP($B52,'Saldenliste monatlich'!$A$5:$AN$122,MATCH(W$4,'Saldenliste monatlich'!$A$4:$AN$4,0),FALSE)</x:f>
        <x:v>0</x:v>
      </x:c>
      <x:c r="X52" s="12">
        <x:f>VLOOKUP($B52,'Saldenliste monatlich'!$A$5:$AN$122,MATCH(X$4,'Saldenliste monatlich'!$A$4:$AN$4,0),FALSE)</x:f>
        <x:v>0</x:v>
      </x:c>
      <x:c r="Y52" s="12">
        <x:f>VLOOKUP($B52,'Saldenliste monatlich'!$A$5:$AN$122,MATCH(Y$4,'Saldenliste monatlich'!$A$4:$AN$4,0),FALSE)</x:f>
        <x:v>-9186.02</x:v>
      </x:c>
      <x:c r="Z52" s="12">
        <x:f>VLOOKUP($B52,'Saldenliste monatlich'!$A$5:$AN$122,MATCH(Z$4,'Saldenliste monatlich'!$A$4:$AN$4,0),FALSE)</x:f>
        <x:v>0</x:v>
      </x:c>
      <x:c r="AA52" s="12">
        <x:f>VLOOKUP($B52,'Saldenliste monatlich'!$A$5:$AN$122,MATCH(AA$4,'Saldenliste monatlich'!$A$4:$AN$4,0),FALSE)</x:f>
        <x:v>0</x:v>
      </x:c>
      <x:c r="AB52" s="12">
        <x:f>VLOOKUP($B52,'Saldenliste monatlich'!$A$5:$AN$122,MATCH(AB$4,'Saldenliste monatlich'!$A$4:$AN$4,0),FALSE)</x:f>
        <x:v>0</x:v>
      </x:c>
      <x:c r="AC52" s="12">
        <x:f>VLOOKUP($B52,'Saldenliste monatlich'!$A$5:$AN$122,MATCH(AC$4,'Saldenliste monatlich'!$A$4:$AN$4,0),FALSE)</x:f>
        <x:v>0</x:v>
      </x:c>
      <x:c r="AD52" s="12">
        <x:f>VLOOKUP($B52,'Saldenliste monatlich'!$A$5:$AN$122,MATCH(AD$4,'Saldenliste monatlich'!$A$4:$AN$4,0),FALSE)</x:f>
        <x:v>0</x:v>
      </x:c>
      <x:c r="AE52" s="12">
        <x:f>VLOOKUP($B52,'Saldenliste monatlich'!$A$5:$AN$122,MATCH(AE$4,'Saldenliste monatlich'!$A$4:$AN$4,0),FALSE)</x:f>
        <x:v>0</x:v>
      </x:c>
      <x:c r="AF52" s="12">
        <x:f>VLOOKUP($B52,'Saldenliste monatlich'!$A$5:$AN$122,MATCH(AF$4,'Saldenliste monatlich'!$A$4:$AN$4,0),FALSE)</x:f>
        <x:v>-6520.63</x:v>
      </x:c>
      <x:c r="AG52" s="12">
        <x:f>VLOOKUP($B52,'Saldenliste monatlich'!$A$5:$AN$122,MATCH(AG$4,'Saldenliste monatlich'!$A$4:$AN$4,0),FALSE)</x:f>
        <x:v>-6764.16</x:v>
      </x:c>
      <x:c r="AH52" s="12">
        <x:f>VLOOKUP($B52,'Saldenliste monatlich'!$A$5:$AN$122,MATCH(AH$4,'Saldenliste monatlich'!$A$4:$AN$4,0),FALSE)</x:f>
        <x:v>0</x:v>
      </x:c>
      <x:c r="AI52" s="12">
        <x:f>VLOOKUP($B52,'Saldenliste monatlich'!$A$5:$AN$122,MATCH(AI$4,'Saldenliste monatlich'!$A$4:$AN$4,0),FALSE)</x:f>
        <x:v>-3861.52</x:v>
      </x:c>
      <x:c r="AJ52" s="12">
        <x:f>VLOOKUP($B52,'Saldenliste monatlich'!$A$5:$AN$122,MATCH(AJ$4,'Saldenliste monatlich'!$A$4:$AN$4,0),FALSE)</x:f>
        <x:v>0</x:v>
      </x:c>
      <x:c r="AK52" s="12">
        <x:f>VLOOKUP($B52,'Saldenliste monatlich'!$A$5:$AN$122,MATCH(AK$4,'Saldenliste monatlich'!$A$4:$AN$4,0),FALSE)</x:f>
        <x:v>-3770.07</x:v>
      </x:c>
      <x:c r="AL52" s="12">
        <x:f>VLOOKUP($B52,'Saldenliste monatlich'!$A$5:$AN$122,MATCH(AL$4,'Saldenliste monatlich'!$A$4:$AN$4,0),FALSE)</x:f>
        <x:v>-4001.9</x:v>
      </x:c>
    </x:row>
    <x:row r="53" spans="1:38" hidden="1" outlineLevel="2">
      <x:c r="A53" s="11" t="s">
        <x:v>87</x:v>
      </x:c>
      <x:c r="B53" s="0">
        <x:v>6560</x:v>
      </x:c>
      <x:c r="C53" s="12">
        <x:f>VLOOKUP($B53,'Saldenliste monatlich'!$A$5:$AN$122,MATCH(C$4,'Saldenliste monatlich'!$A$4:$AN$4,0),FALSE)</x:f>
        <x:v>-9960</x:v>
      </x:c>
      <x:c r="D53" s="12">
        <x:f>VLOOKUP($B53,'Saldenliste monatlich'!$A$5:$AN$122,MATCH(D$4,'Saldenliste monatlich'!$A$4:$AN$4,0),FALSE)</x:f>
        <x:v>-9960</x:v>
      </x:c>
      <x:c r="E53" s="12">
        <x:f>VLOOKUP($B53,'Saldenliste monatlich'!$A$5:$AN$122,MATCH(E$4,'Saldenliste monatlich'!$A$4:$AN$4,0),FALSE)</x:f>
        <x:v>-9960</x:v>
      </x:c>
      <x:c r="F53" s="12">
        <x:f>VLOOKUP($B53,'Saldenliste monatlich'!$A$5:$AN$122,MATCH(F$4,'Saldenliste monatlich'!$A$4:$AN$4,0),FALSE)</x:f>
        <x:v>-9960</x:v>
      </x:c>
      <x:c r="G53" s="12">
        <x:f>VLOOKUP($B53,'Saldenliste monatlich'!$A$5:$AN$122,MATCH(G$4,'Saldenliste monatlich'!$A$4:$AN$4,0),FALSE)</x:f>
        <x:v>-9960</x:v>
      </x:c>
      <x:c r="H53" s="12">
        <x:f>VLOOKUP($B53,'Saldenliste monatlich'!$A$5:$AN$122,MATCH(H$4,'Saldenliste monatlich'!$A$4:$AN$4,0),FALSE)</x:f>
        <x:v>-9960</x:v>
      </x:c>
      <x:c r="I53" s="12">
        <x:f>VLOOKUP($B53,'Saldenliste monatlich'!$A$5:$AN$122,MATCH(I$4,'Saldenliste monatlich'!$A$4:$AN$4,0),FALSE)</x:f>
        <x:v>-9960</x:v>
      </x:c>
      <x:c r="J53" s="12">
        <x:f>VLOOKUP($B53,'Saldenliste monatlich'!$A$5:$AN$122,MATCH(J$4,'Saldenliste monatlich'!$A$4:$AN$4,0),FALSE)</x:f>
        <x:v>-9960</x:v>
      </x:c>
      <x:c r="K53" s="12">
        <x:f>VLOOKUP($B53,'Saldenliste monatlich'!$A$5:$AN$122,MATCH(K$4,'Saldenliste monatlich'!$A$4:$AN$4,0),FALSE)</x:f>
        <x:v>-9960</x:v>
      </x:c>
      <x:c r="L53" s="12">
        <x:f>VLOOKUP($B53,'Saldenliste monatlich'!$A$5:$AN$122,MATCH(L$4,'Saldenliste monatlich'!$A$4:$AN$4,0),FALSE)</x:f>
        <x:v>-9960</x:v>
      </x:c>
      <x:c r="M53" s="12">
        <x:f>VLOOKUP($B53,'Saldenliste monatlich'!$A$5:$AN$122,MATCH(M$4,'Saldenliste monatlich'!$A$4:$AN$4,0),FALSE)</x:f>
        <x:v>-9960</x:v>
      </x:c>
      <x:c r="N53" s="12">
        <x:f>VLOOKUP($B53,'Saldenliste monatlich'!$A$5:$AN$122,MATCH(N$4,'Saldenliste monatlich'!$A$4:$AN$4,0),FALSE)</x:f>
        <x:v>-9960</x:v>
      </x:c>
      <x:c r="O53" s="12">
        <x:f>VLOOKUP($B53,'Saldenliste monatlich'!$A$5:$AN$122,MATCH(O$4,'Saldenliste monatlich'!$A$4:$AN$4,0),FALSE)</x:f>
        <x:v>-9960</x:v>
      </x:c>
      <x:c r="P53" s="12">
        <x:f>VLOOKUP($B53,'Saldenliste monatlich'!$A$5:$AN$122,MATCH(P$4,'Saldenliste monatlich'!$A$4:$AN$4,0),FALSE)</x:f>
        <x:v>-9960</x:v>
      </x:c>
      <x:c r="Q53" s="12">
        <x:f>VLOOKUP($B53,'Saldenliste monatlich'!$A$5:$AN$122,MATCH(Q$4,'Saldenliste monatlich'!$A$4:$AN$4,0),FALSE)</x:f>
        <x:v>-9960</x:v>
      </x:c>
      <x:c r="R53" s="12">
        <x:f>VLOOKUP($B53,'Saldenliste monatlich'!$A$5:$AN$122,MATCH(R$4,'Saldenliste monatlich'!$A$4:$AN$4,0),FALSE)</x:f>
        <x:v>-9960</x:v>
      </x:c>
      <x:c r="S53" s="12">
        <x:f>VLOOKUP($B53,'Saldenliste monatlich'!$A$5:$AN$122,MATCH(S$4,'Saldenliste monatlich'!$A$4:$AN$4,0),FALSE)</x:f>
        <x:v>-9960</x:v>
      </x:c>
      <x:c r="T53" s="12">
        <x:f>VLOOKUP($B53,'Saldenliste monatlich'!$A$5:$AN$122,MATCH(T$4,'Saldenliste monatlich'!$A$4:$AN$4,0),FALSE)</x:f>
        <x:v>-9960</x:v>
      </x:c>
      <x:c r="U53" s="12">
        <x:f>VLOOKUP($B53,'Saldenliste monatlich'!$A$5:$AN$122,MATCH(U$4,'Saldenliste monatlich'!$A$4:$AN$4,0),FALSE)</x:f>
        <x:v>-9960</x:v>
      </x:c>
      <x:c r="V53" s="12">
        <x:f>VLOOKUP($B53,'Saldenliste monatlich'!$A$5:$AN$122,MATCH(V$4,'Saldenliste monatlich'!$A$4:$AN$4,0),FALSE)</x:f>
        <x:v>-9960</x:v>
      </x:c>
      <x:c r="W53" s="12">
        <x:f>VLOOKUP($B53,'Saldenliste monatlich'!$A$5:$AN$122,MATCH(W$4,'Saldenliste monatlich'!$A$4:$AN$4,0),FALSE)</x:f>
        <x:v>-9960</x:v>
      </x:c>
      <x:c r="X53" s="12">
        <x:f>VLOOKUP($B53,'Saldenliste monatlich'!$A$5:$AN$122,MATCH(X$4,'Saldenliste monatlich'!$A$4:$AN$4,0),FALSE)</x:f>
        <x:v>-9960</x:v>
      </x:c>
      <x:c r="Y53" s="12">
        <x:f>VLOOKUP($B53,'Saldenliste monatlich'!$A$5:$AN$122,MATCH(Y$4,'Saldenliste monatlich'!$A$4:$AN$4,0),FALSE)</x:f>
        <x:v>-9960</x:v>
      </x:c>
      <x:c r="Z53" s="12">
        <x:f>VLOOKUP($B53,'Saldenliste monatlich'!$A$5:$AN$122,MATCH(Z$4,'Saldenliste monatlich'!$A$4:$AN$4,0),FALSE)</x:f>
        <x:v>-9960</x:v>
      </x:c>
      <x:c r="AA53" s="12">
        <x:f>VLOOKUP($B53,'Saldenliste monatlich'!$A$5:$AN$122,MATCH(AA$4,'Saldenliste monatlich'!$A$4:$AN$4,0),FALSE)</x:f>
        <x:v>-9960</x:v>
      </x:c>
      <x:c r="AB53" s="12">
        <x:f>VLOOKUP($B53,'Saldenliste monatlich'!$A$5:$AN$122,MATCH(AB$4,'Saldenliste monatlich'!$A$4:$AN$4,0),FALSE)</x:f>
        <x:v>-9960</x:v>
      </x:c>
      <x:c r="AC53" s="12">
        <x:f>VLOOKUP($B53,'Saldenliste monatlich'!$A$5:$AN$122,MATCH(AC$4,'Saldenliste monatlich'!$A$4:$AN$4,0),FALSE)</x:f>
        <x:v>-9960</x:v>
      </x:c>
      <x:c r="AD53" s="12">
        <x:f>VLOOKUP($B53,'Saldenliste monatlich'!$A$5:$AN$122,MATCH(AD$4,'Saldenliste monatlich'!$A$4:$AN$4,0),FALSE)</x:f>
        <x:v>-9960</x:v>
      </x:c>
      <x:c r="AE53" s="12">
        <x:f>VLOOKUP($B53,'Saldenliste monatlich'!$A$5:$AN$122,MATCH(AE$4,'Saldenliste monatlich'!$A$4:$AN$4,0),FALSE)</x:f>
        <x:v>-9960</x:v>
      </x:c>
      <x:c r="AF53" s="12">
        <x:f>VLOOKUP($B53,'Saldenliste monatlich'!$A$5:$AN$122,MATCH(AF$4,'Saldenliste monatlich'!$A$4:$AN$4,0),FALSE)</x:f>
        <x:v>-9960</x:v>
      </x:c>
      <x:c r="AG53" s="12">
        <x:f>VLOOKUP($B53,'Saldenliste monatlich'!$A$5:$AN$122,MATCH(AG$4,'Saldenliste monatlich'!$A$4:$AN$4,0),FALSE)</x:f>
        <x:v>-9960</x:v>
      </x:c>
      <x:c r="AH53" s="12">
        <x:f>VLOOKUP($B53,'Saldenliste monatlich'!$A$5:$AN$122,MATCH(AH$4,'Saldenliste monatlich'!$A$4:$AN$4,0),FALSE)</x:f>
        <x:v>-9960</x:v>
      </x:c>
      <x:c r="AI53" s="12">
        <x:f>VLOOKUP($B53,'Saldenliste monatlich'!$A$5:$AN$122,MATCH(AI$4,'Saldenliste monatlich'!$A$4:$AN$4,0),FALSE)</x:f>
        <x:v>-9960</x:v>
      </x:c>
      <x:c r="AJ53" s="12">
        <x:f>VLOOKUP($B53,'Saldenliste monatlich'!$A$5:$AN$122,MATCH(AJ$4,'Saldenliste monatlich'!$A$4:$AN$4,0),FALSE)</x:f>
        <x:v>-9960</x:v>
      </x:c>
      <x:c r="AK53" s="12">
        <x:f>VLOOKUP($B53,'Saldenliste monatlich'!$A$5:$AN$122,MATCH(AK$4,'Saldenliste monatlich'!$A$4:$AN$4,0),FALSE)</x:f>
        <x:v>-9960</x:v>
      </x:c>
      <x:c r="AL53" s="12">
        <x:f>VLOOKUP($B53,'Saldenliste monatlich'!$A$5:$AN$122,MATCH(AL$4,'Saldenliste monatlich'!$A$4:$AN$4,0),FALSE)</x:f>
        <x:v>-9960</x:v>
      </x:c>
    </x:row>
    <x:row r="54" spans="1:38" hidden="1" outlineLevel="2">
      <x:c r="A54" s="11" t="s">
        <x:v>88</x:v>
      </x:c>
      <x:c r="B54" s="0">
        <x:v>6600</x:v>
      </x:c>
      <x:c r="C54" s="12">
        <x:f>VLOOKUP($B54,'Saldenliste monatlich'!$A$5:$AN$122,MATCH(C$4,'Saldenliste monatlich'!$A$4:$AN$4,0),FALSE)</x:f>
        <x:v>-13271.53</x:v>
      </x:c>
      <x:c r="D54" s="12">
        <x:f>VLOOKUP($B54,'Saldenliste monatlich'!$A$5:$AN$122,MATCH(D$4,'Saldenliste monatlich'!$A$4:$AN$4,0),FALSE)</x:f>
        <x:v>-10310.82</x:v>
      </x:c>
      <x:c r="E54" s="12">
        <x:f>VLOOKUP($B54,'Saldenliste monatlich'!$A$5:$AN$122,MATCH(E$4,'Saldenliste monatlich'!$A$4:$AN$4,0),FALSE)</x:f>
        <x:v>-18579.06</x:v>
      </x:c>
      <x:c r="F54" s="12">
        <x:f>VLOOKUP($B54,'Saldenliste monatlich'!$A$5:$AN$122,MATCH(F$4,'Saldenliste monatlich'!$A$4:$AN$4,0),FALSE)</x:f>
        <x:v>-12918.18</x:v>
      </x:c>
      <x:c r="G54" s="12">
        <x:f>VLOOKUP($B54,'Saldenliste monatlich'!$A$5:$AN$122,MATCH(G$4,'Saldenliste monatlich'!$A$4:$AN$4,0),FALSE)</x:f>
        <x:v>-15483.17</x:v>
      </x:c>
      <x:c r="H54" s="12">
        <x:f>VLOOKUP($B54,'Saldenliste monatlich'!$A$5:$AN$122,MATCH(H$4,'Saldenliste monatlich'!$A$4:$AN$4,0),FALSE)</x:f>
        <x:v>-12713.07</x:v>
      </x:c>
      <x:c r="I54" s="12">
        <x:f>VLOOKUP($B54,'Saldenliste monatlich'!$A$5:$AN$122,MATCH(I$4,'Saldenliste monatlich'!$A$4:$AN$4,0),FALSE)</x:f>
        <x:v>-15382.13</x:v>
      </x:c>
      <x:c r="J54" s="12">
        <x:f>VLOOKUP($B54,'Saldenliste monatlich'!$A$5:$AN$122,MATCH(J$4,'Saldenliste monatlich'!$A$4:$AN$4,0),FALSE)</x:f>
        <x:v>-9388.54</x:v>
      </x:c>
      <x:c r="K54" s="12">
        <x:f>VLOOKUP($B54,'Saldenliste monatlich'!$A$5:$AN$122,MATCH(K$4,'Saldenliste monatlich'!$A$4:$AN$4,0),FALSE)</x:f>
        <x:v>-14861.75</x:v>
      </x:c>
      <x:c r="L54" s="12">
        <x:f>VLOOKUP($B54,'Saldenliste monatlich'!$A$5:$AN$122,MATCH(L$4,'Saldenliste monatlich'!$A$4:$AN$4,0),FALSE)</x:f>
        <x:v>-130006.9</x:v>
      </x:c>
      <x:c r="M54" s="12">
        <x:f>VLOOKUP($B54,'Saldenliste monatlich'!$A$5:$AN$122,MATCH(M$4,'Saldenliste monatlich'!$A$4:$AN$4,0),FALSE)</x:f>
        <x:v>-11772.38</x:v>
      </x:c>
      <x:c r="N54" s="12">
        <x:f>VLOOKUP($B54,'Saldenliste monatlich'!$A$5:$AN$122,MATCH(N$4,'Saldenliste monatlich'!$A$4:$AN$4,0),FALSE)</x:f>
        <x:v>-9584.89</x:v>
      </x:c>
      <x:c r="O54" s="12">
        <x:f>VLOOKUP($B54,'Saldenliste monatlich'!$A$5:$AN$122,MATCH(O$4,'Saldenliste monatlich'!$A$4:$AN$4,0),FALSE)</x:f>
        <x:v>-16602.09</x:v>
      </x:c>
      <x:c r="P54" s="12">
        <x:f>VLOOKUP($B54,'Saldenliste monatlich'!$A$5:$AN$122,MATCH(P$4,'Saldenliste monatlich'!$A$4:$AN$4,0),FALSE)</x:f>
        <x:v>-18203.29</x:v>
      </x:c>
      <x:c r="Q54" s="12">
        <x:f>VLOOKUP($B54,'Saldenliste monatlich'!$A$5:$AN$122,MATCH(Q$4,'Saldenliste monatlich'!$A$4:$AN$4,0),FALSE)</x:f>
        <x:v>-14073.06</x:v>
      </x:c>
      <x:c r="R54" s="12">
        <x:f>VLOOKUP($B54,'Saldenliste monatlich'!$A$5:$AN$122,MATCH(R$4,'Saldenliste monatlich'!$A$4:$AN$4,0),FALSE)</x:f>
        <x:v>-16306.14</x:v>
      </x:c>
      <x:c r="S54" s="12">
        <x:f>VLOOKUP($B54,'Saldenliste monatlich'!$A$5:$AN$122,MATCH(S$4,'Saldenliste monatlich'!$A$4:$AN$4,0),FALSE)</x:f>
        <x:v>-14312.54</x:v>
      </x:c>
      <x:c r="T54" s="12">
        <x:f>VLOOKUP($B54,'Saldenliste monatlich'!$A$5:$AN$122,MATCH(T$4,'Saldenliste monatlich'!$A$4:$AN$4,0),FALSE)</x:f>
        <x:v>-9100.33</x:v>
      </x:c>
      <x:c r="U54" s="12">
        <x:f>VLOOKUP($B54,'Saldenliste monatlich'!$A$5:$AN$122,MATCH(U$4,'Saldenliste monatlich'!$A$4:$AN$4,0),FALSE)</x:f>
        <x:v>-18816</x:v>
      </x:c>
      <x:c r="V54" s="12">
        <x:f>VLOOKUP($B54,'Saldenliste monatlich'!$A$5:$AN$122,MATCH(V$4,'Saldenliste monatlich'!$A$4:$AN$4,0),FALSE)</x:f>
        <x:v>-13705.07</x:v>
      </x:c>
      <x:c r="W54" s="12">
        <x:f>VLOOKUP($B54,'Saldenliste monatlich'!$A$5:$AN$122,MATCH(W$4,'Saldenliste monatlich'!$A$4:$AN$4,0),FALSE)</x:f>
        <x:v>-10478.3</x:v>
      </x:c>
      <x:c r="X54" s="12">
        <x:f>VLOOKUP($B54,'Saldenliste monatlich'!$A$5:$AN$122,MATCH(X$4,'Saldenliste monatlich'!$A$4:$AN$4,0),FALSE)</x:f>
        <x:v>-139643.34</x:v>
      </x:c>
      <x:c r="Y54" s="12">
        <x:f>VLOOKUP($B54,'Saldenliste monatlich'!$A$5:$AN$122,MATCH(Y$4,'Saldenliste monatlich'!$A$4:$AN$4,0),FALSE)</x:f>
        <x:v>-10223.44</x:v>
      </x:c>
      <x:c r="Z54" s="12">
        <x:f>VLOOKUP($B54,'Saldenliste monatlich'!$A$5:$AN$122,MATCH(Z$4,'Saldenliste monatlich'!$A$4:$AN$4,0),FALSE)</x:f>
        <x:v>-10637</x:v>
      </x:c>
      <x:c r="AA54" s="12">
        <x:f>VLOOKUP($B54,'Saldenliste monatlich'!$A$5:$AN$122,MATCH(AA$4,'Saldenliste monatlich'!$A$4:$AN$4,0),FALSE)</x:f>
        <x:v>-10917.77</x:v>
      </x:c>
      <x:c r="AB54" s="12">
        <x:f>VLOOKUP($B54,'Saldenliste monatlich'!$A$5:$AN$122,MATCH(AB$4,'Saldenliste monatlich'!$A$4:$AN$4,0),FALSE)</x:f>
        <x:v>-14599</x:v>
      </x:c>
      <x:c r="AC54" s="12">
        <x:f>VLOOKUP($B54,'Saldenliste monatlich'!$A$5:$AN$122,MATCH(AC$4,'Saldenliste monatlich'!$A$4:$AN$4,0),FALSE)</x:f>
        <x:v>-9359.18</x:v>
      </x:c>
      <x:c r="AD54" s="12">
        <x:f>VLOOKUP($B54,'Saldenliste monatlich'!$A$5:$AN$122,MATCH(AD$4,'Saldenliste monatlich'!$A$4:$AN$4,0),FALSE)</x:f>
        <x:v>-11423.89</x:v>
      </x:c>
      <x:c r="AE54" s="12">
        <x:f>VLOOKUP($B54,'Saldenliste monatlich'!$A$5:$AN$122,MATCH(AE$4,'Saldenliste monatlich'!$A$4:$AN$4,0),FALSE)</x:f>
        <x:v>-13512.27</x:v>
      </x:c>
      <x:c r="AF54" s="12">
        <x:f>VLOOKUP($B54,'Saldenliste monatlich'!$A$5:$AN$122,MATCH(AF$4,'Saldenliste monatlich'!$A$4:$AN$4,0),FALSE)</x:f>
        <x:v>-9177.3</x:v>
      </x:c>
      <x:c r="AG54" s="12">
        <x:f>VLOOKUP($B54,'Saldenliste monatlich'!$A$5:$AN$122,MATCH(AG$4,'Saldenliste monatlich'!$A$4:$AN$4,0),FALSE)</x:f>
        <x:v>-9913.71</x:v>
      </x:c>
      <x:c r="AH54" s="12">
        <x:f>VLOOKUP($B54,'Saldenliste monatlich'!$A$5:$AN$122,MATCH(AH$4,'Saldenliste monatlich'!$A$4:$AN$4,0),FALSE)</x:f>
        <x:v>-17719.69</x:v>
      </x:c>
      <x:c r="AI54" s="12">
        <x:f>VLOOKUP($B54,'Saldenliste monatlich'!$A$5:$AN$122,MATCH(AI$4,'Saldenliste monatlich'!$A$4:$AN$4,0),FALSE)</x:f>
        <x:v>-16047.01</x:v>
      </x:c>
      <x:c r="AJ54" s="12">
        <x:f>VLOOKUP($B54,'Saldenliste monatlich'!$A$5:$AN$122,MATCH(AJ$4,'Saldenliste monatlich'!$A$4:$AN$4,0),FALSE)</x:f>
        <x:v>-131808.23</x:v>
      </x:c>
      <x:c r="AK54" s="12">
        <x:f>VLOOKUP($B54,'Saldenliste monatlich'!$A$5:$AN$122,MATCH(AK$4,'Saldenliste monatlich'!$A$4:$AN$4,0),FALSE)</x:f>
        <x:v>-17340.48</x:v>
      </x:c>
      <x:c r="AL54" s="12">
        <x:f>VLOOKUP($B54,'Saldenliste monatlich'!$A$5:$AN$122,MATCH(AL$4,'Saldenliste monatlich'!$A$4:$AN$4,0),FALSE)</x:f>
        <x:v>-16751.06</x:v>
      </x:c>
    </x:row>
    <x:row r="55" spans="1:38" hidden="1" outlineLevel="2">
      <x:c r="A55" s="11" t="s">
        <x:v>89</x:v>
      </x:c>
      <x:c r="B55" s="0">
        <x:v>6610</x:v>
      </x:c>
      <x:c r="C55" s="12">
        <x:f>VLOOKUP($B55,'Saldenliste monatlich'!$A$5:$AN$122,MATCH(C$4,'Saldenliste monatlich'!$A$4:$AN$4,0),FALSE)</x:f>
        <x:v>0</x:v>
      </x:c>
      <x:c r="D55" s="12">
        <x:f>VLOOKUP($B55,'Saldenliste monatlich'!$A$5:$AN$122,MATCH(D$4,'Saldenliste monatlich'!$A$4:$AN$4,0),FALSE)</x:f>
        <x:v>0</x:v>
      </x:c>
      <x:c r="E55" s="12">
        <x:f>VLOOKUP($B55,'Saldenliste monatlich'!$A$5:$AN$122,MATCH(E$4,'Saldenliste monatlich'!$A$4:$AN$4,0),FALSE)</x:f>
        <x:v>0</x:v>
      </x:c>
      <x:c r="F55" s="12">
        <x:f>VLOOKUP($B55,'Saldenliste monatlich'!$A$5:$AN$122,MATCH(F$4,'Saldenliste monatlich'!$A$4:$AN$4,0),FALSE)</x:f>
        <x:v>0</x:v>
      </x:c>
      <x:c r="G55" s="12">
        <x:f>VLOOKUP($B55,'Saldenliste monatlich'!$A$5:$AN$122,MATCH(G$4,'Saldenliste monatlich'!$A$4:$AN$4,0),FALSE)</x:f>
        <x:v>0</x:v>
      </x:c>
      <x:c r="H55" s="12">
        <x:f>VLOOKUP($B55,'Saldenliste monatlich'!$A$5:$AN$122,MATCH(H$4,'Saldenliste monatlich'!$A$4:$AN$4,0),FALSE)</x:f>
        <x:v>0</x:v>
      </x:c>
      <x:c r="I55" s="12">
        <x:f>VLOOKUP($B55,'Saldenliste monatlich'!$A$5:$AN$122,MATCH(I$4,'Saldenliste monatlich'!$A$4:$AN$4,0),FALSE)</x:f>
        <x:v>0</x:v>
      </x:c>
      <x:c r="J55" s="12">
        <x:f>VLOOKUP($B55,'Saldenliste monatlich'!$A$5:$AN$122,MATCH(J$4,'Saldenliste monatlich'!$A$4:$AN$4,0),FALSE)</x:f>
        <x:v>0</x:v>
      </x:c>
      <x:c r="K55" s="12">
        <x:f>VLOOKUP($B55,'Saldenliste monatlich'!$A$5:$AN$122,MATCH(K$4,'Saldenliste monatlich'!$A$4:$AN$4,0),FALSE)</x:f>
        <x:v>0</x:v>
      </x:c>
      <x:c r="L55" s="12">
        <x:f>VLOOKUP($B55,'Saldenliste monatlich'!$A$5:$AN$122,MATCH(L$4,'Saldenliste monatlich'!$A$4:$AN$4,0),FALSE)</x:f>
        <x:v>0</x:v>
      </x:c>
      <x:c r="M55" s="12">
        <x:f>VLOOKUP($B55,'Saldenliste monatlich'!$A$5:$AN$122,MATCH(M$4,'Saldenliste monatlich'!$A$4:$AN$4,0),FALSE)</x:f>
        <x:v>0</x:v>
      </x:c>
      <x:c r="N55" s="12">
        <x:f>VLOOKUP($B55,'Saldenliste monatlich'!$A$5:$AN$122,MATCH(N$4,'Saldenliste monatlich'!$A$4:$AN$4,0),FALSE)</x:f>
        <x:v>-9500</x:v>
      </x:c>
      <x:c r="O55" s="12">
        <x:f>VLOOKUP($B55,'Saldenliste monatlich'!$A$5:$AN$122,MATCH(O$4,'Saldenliste monatlich'!$A$4:$AN$4,0),FALSE)</x:f>
        <x:v>0</x:v>
      </x:c>
      <x:c r="P55" s="12">
        <x:f>VLOOKUP($B55,'Saldenliste monatlich'!$A$5:$AN$122,MATCH(P$4,'Saldenliste monatlich'!$A$4:$AN$4,0),FALSE)</x:f>
        <x:v>0</x:v>
      </x:c>
      <x:c r="Q55" s="12">
        <x:f>VLOOKUP($B55,'Saldenliste monatlich'!$A$5:$AN$122,MATCH(Q$4,'Saldenliste monatlich'!$A$4:$AN$4,0),FALSE)</x:f>
        <x:v>0</x:v>
      </x:c>
      <x:c r="R55" s="12">
        <x:f>VLOOKUP($B55,'Saldenliste monatlich'!$A$5:$AN$122,MATCH(R$4,'Saldenliste monatlich'!$A$4:$AN$4,0),FALSE)</x:f>
        <x:v>0</x:v>
      </x:c>
      <x:c r="S55" s="12">
        <x:f>VLOOKUP($B55,'Saldenliste monatlich'!$A$5:$AN$122,MATCH(S$4,'Saldenliste monatlich'!$A$4:$AN$4,0),FALSE)</x:f>
        <x:v>0</x:v>
      </x:c>
      <x:c r="T55" s="12">
        <x:f>VLOOKUP($B55,'Saldenliste monatlich'!$A$5:$AN$122,MATCH(T$4,'Saldenliste monatlich'!$A$4:$AN$4,0),FALSE)</x:f>
        <x:v>0</x:v>
      </x:c>
      <x:c r="U55" s="12">
        <x:f>VLOOKUP($B55,'Saldenliste monatlich'!$A$5:$AN$122,MATCH(U$4,'Saldenliste monatlich'!$A$4:$AN$4,0),FALSE)</x:f>
        <x:v>0</x:v>
      </x:c>
      <x:c r="V55" s="12">
        <x:f>VLOOKUP($B55,'Saldenliste monatlich'!$A$5:$AN$122,MATCH(V$4,'Saldenliste monatlich'!$A$4:$AN$4,0),FALSE)</x:f>
        <x:v>0</x:v>
      </x:c>
      <x:c r="W55" s="12">
        <x:f>VLOOKUP($B55,'Saldenliste monatlich'!$A$5:$AN$122,MATCH(W$4,'Saldenliste monatlich'!$A$4:$AN$4,0),FALSE)</x:f>
        <x:v>0</x:v>
      </x:c>
      <x:c r="X55" s="12">
        <x:f>VLOOKUP($B55,'Saldenliste monatlich'!$A$5:$AN$122,MATCH(X$4,'Saldenliste monatlich'!$A$4:$AN$4,0),FALSE)</x:f>
        <x:v>0</x:v>
      </x:c>
      <x:c r="Y55" s="12">
        <x:f>VLOOKUP($B55,'Saldenliste monatlich'!$A$5:$AN$122,MATCH(Y$4,'Saldenliste monatlich'!$A$4:$AN$4,0),FALSE)</x:f>
        <x:v>0</x:v>
      </x:c>
      <x:c r="Z55" s="12">
        <x:f>VLOOKUP($B55,'Saldenliste monatlich'!$A$5:$AN$122,MATCH(Z$4,'Saldenliste monatlich'!$A$4:$AN$4,0),FALSE)</x:f>
        <x:v>-9500</x:v>
      </x:c>
      <x:c r="AA55" s="12">
        <x:f>VLOOKUP($B55,'Saldenliste monatlich'!$A$5:$AN$122,MATCH(AA$4,'Saldenliste monatlich'!$A$4:$AN$4,0),FALSE)</x:f>
        <x:v>0</x:v>
      </x:c>
      <x:c r="AB55" s="12">
        <x:f>VLOOKUP($B55,'Saldenliste monatlich'!$A$5:$AN$122,MATCH(AB$4,'Saldenliste monatlich'!$A$4:$AN$4,0),FALSE)</x:f>
        <x:v>0</x:v>
      </x:c>
      <x:c r="AC55" s="12">
        <x:f>VLOOKUP($B55,'Saldenliste monatlich'!$A$5:$AN$122,MATCH(AC$4,'Saldenliste monatlich'!$A$4:$AN$4,0),FALSE)</x:f>
        <x:v>0</x:v>
      </x:c>
      <x:c r="AD55" s="12">
        <x:f>VLOOKUP($B55,'Saldenliste monatlich'!$A$5:$AN$122,MATCH(AD$4,'Saldenliste monatlich'!$A$4:$AN$4,0),FALSE)</x:f>
        <x:v>0</x:v>
      </x:c>
      <x:c r="AE55" s="12">
        <x:f>VLOOKUP($B55,'Saldenliste monatlich'!$A$5:$AN$122,MATCH(AE$4,'Saldenliste monatlich'!$A$4:$AN$4,0),FALSE)</x:f>
        <x:v>0</x:v>
      </x:c>
      <x:c r="AF55" s="12">
        <x:f>VLOOKUP($B55,'Saldenliste monatlich'!$A$5:$AN$122,MATCH(AF$4,'Saldenliste monatlich'!$A$4:$AN$4,0),FALSE)</x:f>
        <x:v>0</x:v>
      </x:c>
      <x:c r="AG55" s="12">
        <x:f>VLOOKUP($B55,'Saldenliste monatlich'!$A$5:$AN$122,MATCH(AG$4,'Saldenliste monatlich'!$A$4:$AN$4,0),FALSE)</x:f>
        <x:v>0</x:v>
      </x:c>
      <x:c r="AH55" s="12">
        <x:f>VLOOKUP($B55,'Saldenliste monatlich'!$A$5:$AN$122,MATCH(AH$4,'Saldenliste monatlich'!$A$4:$AN$4,0),FALSE)</x:f>
        <x:v>0</x:v>
      </x:c>
      <x:c r="AI55" s="12">
        <x:f>VLOOKUP($B55,'Saldenliste monatlich'!$A$5:$AN$122,MATCH(AI$4,'Saldenliste monatlich'!$A$4:$AN$4,0),FALSE)</x:f>
        <x:v>0</x:v>
      </x:c>
      <x:c r="AJ55" s="12">
        <x:f>VLOOKUP($B55,'Saldenliste monatlich'!$A$5:$AN$122,MATCH(AJ$4,'Saldenliste monatlich'!$A$4:$AN$4,0),FALSE)</x:f>
        <x:v>0</x:v>
      </x:c>
      <x:c r="AK55" s="12">
        <x:f>VLOOKUP($B55,'Saldenliste monatlich'!$A$5:$AN$122,MATCH(AK$4,'Saldenliste monatlich'!$A$4:$AN$4,0),FALSE)</x:f>
        <x:v>0</x:v>
      </x:c>
      <x:c r="AL55" s="12">
        <x:f>VLOOKUP($B55,'Saldenliste monatlich'!$A$5:$AN$122,MATCH(AL$4,'Saldenliste monatlich'!$A$4:$AN$4,0),FALSE)</x:f>
        <x:v>-9500</x:v>
      </x:c>
    </x:row>
    <x:row r="56" spans="1:38" hidden="1" outlineLevel="2">
      <x:c r="A56" s="11" t="s">
        <x:v>90</x:v>
      </x:c>
      <x:c r="B56" s="0">
        <x:v>6620</x:v>
      </x:c>
      <x:c r="C56" s="12">
        <x:f>VLOOKUP($B56,'Saldenliste monatlich'!$A$5:$AN$122,MATCH(C$4,'Saldenliste monatlich'!$A$4:$AN$4,0),FALSE)</x:f>
        <x:v>0</x:v>
      </x:c>
      <x:c r="D56" s="12">
        <x:f>VLOOKUP($B56,'Saldenliste monatlich'!$A$5:$AN$122,MATCH(D$4,'Saldenliste monatlich'!$A$4:$AN$4,0),FALSE)</x:f>
        <x:v>0</x:v>
      </x:c>
      <x:c r="E56" s="12">
        <x:f>VLOOKUP($B56,'Saldenliste monatlich'!$A$5:$AN$122,MATCH(E$4,'Saldenliste monatlich'!$A$4:$AN$4,0),FALSE)</x:f>
        <x:v>0</x:v>
      </x:c>
      <x:c r="F56" s="12">
        <x:f>VLOOKUP($B56,'Saldenliste monatlich'!$A$5:$AN$122,MATCH(F$4,'Saldenliste monatlich'!$A$4:$AN$4,0),FALSE)</x:f>
        <x:v>0</x:v>
      </x:c>
      <x:c r="G56" s="12">
        <x:f>VLOOKUP($B56,'Saldenliste monatlich'!$A$5:$AN$122,MATCH(G$4,'Saldenliste monatlich'!$A$4:$AN$4,0),FALSE)</x:f>
        <x:v>0</x:v>
      </x:c>
      <x:c r="H56" s="12">
        <x:f>VLOOKUP($B56,'Saldenliste monatlich'!$A$5:$AN$122,MATCH(H$4,'Saldenliste monatlich'!$A$4:$AN$4,0),FALSE)</x:f>
        <x:v>0</x:v>
      </x:c>
      <x:c r="I56" s="12">
        <x:f>VLOOKUP($B56,'Saldenliste monatlich'!$A$5:$AN$122,MATCH(I$4,'Saldenliste monatlich'!$A$4:$AN$4,0),FALSE)</x:f>
        <x:v>0</x:v>
      </x:c>
      <x:c r="J56" s="12">
        <x:f>VLOOKUP($B56,'Saldenliste monatlich'!$A$5:$AN$122,MATCH(J$4,'Saldenliste monatlich'!$A$4:$AN$4,0),FALSE)</x:f>
        <x:v>0</x:v>
      </x:c>
      <x:c r="K56" s="12">
        <x:f>VLOOKUP($B56,'Saldenliste monatlich'!$A$5:$AN$122,MATCH(K$4,'Saldenliste monatlich'!$A$4:$AN$4,0),FALSE)</x:f>
        <x:v>0</x:v>
      </x:c>
      <x:c r="L56" s="12">
        <x:f>VLOOKUP($B56,'Saldenliste monatlich'!$A$5:$AN$122,MATCH(L$4,'Saldenliste monatlich'!$A$4:$AN$4,0),FALSE)</x:f>
        <x:v>0</x:v>
      </x:c>
      <x:c r="M56" s="12">
        <x:f>VLOOKUP($B56,'Saldenliste monatlich'!$A$5:$AN$122,MATCH(M$4,'Saldenliste monatlich'!$A$4:$AN$4,0),FALSE)</x:f>
        <x:v>0</x:v>
      </x:c>
      <x:c r="N56" s="12">
        <x:f>VLOOKUP($B56,'Saldenliste monatlich'!$A$5:$AN$122,MATCH(N$4,'Saldenliste monatlich'!$A$4:$AN$4,0),FALSE)</x:f>
        <x:v>-2800</x:v>
      </x:c>
      <x:c r="O56" s="12">
        <x:f>VLOOKUP($B56,'Saldenliste monatlich'!$A$5:$AN$122,MATCH(O$4,'Saldenliste monatlich'!$A$4:$AN$4,0),FALSE)</x:f>
        <x:v>0</x:v>
      </x:c>
      <x:c r="P56" s="12">
        <x:f>VLOOKUP($B56,'Saldenliste monatlich'!$A$5:$AN$122,MATCH(P$4,'Saldenliste monatlich'!$A$4:$AN$4,0),FALSE)</x:f>
        <x:v>0</x:v>
      </x:c>
      <x:c r="Q56" s="12">
        <x:f>VLOOKUP($B56,'Saldenliste monatlich'!$A$5:$AN$122,MATCH(Q$4,'Saldenliste monatlich'!$A$4:$AN$4,0),FALSE)</x:f>
        <x:v>0</x:v>
      </x:c>
      <x:c r="R56" s="12">
        <x:f>VLOOKUP($B56,'Saldenliste monatlich'!$A$5:$AN$122,MATCH(R$4,'Saldenliste monatlich'!$A$4:$AN$4,0),FALSE)</x:f>
        <x:v>0</x:v>
      </x:c>
      <x:c r="S56" s="12">
        <x:f>VLOOKUP($B56,'Saldenliste monatlich'!$A$5:$AN$122,MATCH(S$4,'Saldenliste monatlich'!$A$4:$AN$4,0),FALSE)</x:f>
        <x:v>0</x:v>
      </x:c>
      <x:c r="T56" s="12">
        <x:f>VLOOKUP($B56,'Saldenliste monatlich'!$A$5:$AN$122,MATCH(T$4,'Saldenliste monatlich'!$A$4:$AN$4,0),FALSE)</x:f>
        <x:v>0</x:v>
      </x:c>
      <x:c r="U56" s="12">
        <x:f>VLOOKUP($B56,'Saldenliste monatlich'!$A$5:$AN$122,MATCH(U$4,'Saldenliste monatlich'!$A$4:$AN$4,0),FALSE)</x:f>
        <x:v>0</x:v>
      </x:c>
      <x:c r="V56" s="12">
        <x:f>VLOOKUP($B56,'Saldenliste monatlich'!$A$5:$AN$122,MATCH(V$4,'Saldenliste monatlich'!$A$4:$AN$4,0),FALSE)</x:f>
        <x:v>0</x:v>
      </x:c>
      <x:c r="W56" s="12">
        <x:f>VLOOKUP($B56,'Saldenliste monatlich'!$A$5:$AN$122,MATCH(W$4,'Saldenliste monatlich'!$A$4:$AN$4,0),FALSE)</x:f>
        <x:v>0</x:v>
      </x:c>
      <x:c r="X56" s="12">
        <x:f>VLOOKUP($B56,'Saldenliste monatlich'!$A$5:$AN$122,MATCH(X$4,'Saldenliste monatlich'!$A$4:$AN$4,0),FALSE)</x:f>
        <x:v>0</x:v>
      </x:c>
      <x:c r="Y56" s="12">
        <x:f>VLOOKUP($B56,'Saldenliste monatlich'!$A$5:$AN$122,MATCH(Y$4,'Saldenliste monatlich'!$A$4:$AN$4,0),FALSE)</x:f>
        <x:v>0</x:v>
      </x:c>
      <x:c r="Z56" s="12">
        <x:f>VLOOKUP($B56,'Saldenliste monatlich'!$A$5:$AN$122,MATCH(Z$4,'Saldenliste monatlich'!$A$4:$AN$4,0),FALSE)</x:f>
        <x:v>-2800</x:v>
      </x:c>
      <x:c r="AA56" s="12">
        <x:f>VLOOKUP($B56,'Saldenliste monatlich'!$A$5:$AN$122,MATCH(AA$4,'Saldenliste monatlich'!$A$4:$AN$4,0),FALSE)</x:f>
        <x:v>0</x:v>
      </x:c>
      <x:c r="AB56" s="12">
        <x:f>VLOOKUP($B56,'Saldenliste monatlich'!$A$5:$AN$122,MATCH(AB$4,'Saldenliste monatlich'!$A$4:$AN$4,0),FALSE)</x:f>
        <x:v>0</x:v>
      </x:c>
      <x:c r="AC56" s="12">
        <x:f>VLOOKUP($B56,'Saldenliste monatlich'!$A$5:$AN$122,MATCH(AC$4,'Saldenliste monatlich'!$A$4:$AN$4,0),FALSE)</x:f>
        <x:v>0</x:v>
      </x:c>
      <x:c r="AD56" s="12">
        <x:f>VLOOKUP($B56,'Saldenliste monatlich'!$A$5:$AN$122,MATCH(AD$4,'Saldenliste monatlich'!$A$4:$AN$4,0),FALSE)</x:f>
        <x:v>0</x:v>
      </x:c>
      <x:c r="AE56" s="12">
        <x:f>VLOOKUP($B56,'Saldenliste monatlich'!$A$5:$AN$122,MATCH(AE$4,'Saldenliste monatlich'!$A$4:$AN$4,0),FALSE)</x:f>
        <x:v>0</x:v>
      </x:c>
      <x:c r="AF56" s="12">
        <x:f>VLOOKUP($B56,'Saldenliste monatlich'!$A$5:$AN$122,MATCH(AF$4,'Saldenliste monatlich'!$A$4:$AN$4,0),FALSE)</x:f>
        <x:v>0</x:v>
      </x:c>
      <x:c r="AG56" s="12">
        <x:f>VLOOKUP($B56,'Saldenliste monatlich'!$A$5:$AN$122,MATCH(AG$4,'Saldenliste monatlich'!$A$4:$AN$4,0),FALSE)</x:f>
        <x:v>0</x:v>
      </x:c>
      <x:c r="AH56" s="12">
        <x:f>VLOOKUP($B56,'Saldenliste monatlich'!$A$5:$AN$122,MATCH(AH$4,'Saldenliste monatlich'!$A$4:$AN$4,0),FALSE)</x:f>
        <x:v>0</x:v>
      </x:c>
      <x:c r="AI56" s="12">
        <x:f>VLOOKUP($B56,'Saldenliste monatlich'!$A$5:$AN$122,MATCH(AI$4,'Saldenliste monatlich'!$A$4:$AN$4,0),FALSE)</x:f>
        <x:v>0</x:v>
      </x:c>
      <x:c r="AJ56" s="12">
        <x:f>VLOOKUP($B56,'Saldenliste monatlich'!$A$5:$AN$122,MATCH(AJ$4,'Saldenliste monatlich'!$A$4:$AN$4,0),FALSE)</x:f>
        <x:v>0</x:v>
      </x:c>
      <x:c r="AK56" s="12">
        <x:f>VLOOKUP($B56,'Saldenliste monatlich'!$A$5:$AN$122,MATCH(AK$4,'Saldenliste monatlich'!$A$4:$AN$4,0),FALSE)</x:f>
        <x:v>0</x:v>
      </x:c>
      <x:c r="AL56" s="12">
        <x:f>VLOOKUP($B56,'Saldenliste monatlich'!$A$5:$AN$122,MATCH(AL$4,'Saldenliste monatlich'!$A$4:$AN$4,0),FALSE)</x:f>
        <x:v>-2800</x:v>
      </x:c>
    </x:row>
    <x:row r="57" spans="1:38" hidden="1" outlineLevel="2">
      <x:c r="A57" s="11" t="s">
        <x:v>91</x:v>
      </x:c>
      <x:c r="B57" s="0">
        <x:v>6640</x:v>
      </x:c>
      <x:c r="C57" s="12">
        <x:f>VLOOKUP($B57,'Saldenliste monatlich'!$A$5:$AN$122,MATCH(C$4,'Saldenliste monatlich'!$A$4:$AN$4,0),FALSE)</x:f>
        <x:v>-824.15</x:v>
      </x:c>
      <x:c r="D57" s="12">
        <x:f>VLOOKUP($B57,'Saldenliste monatlich'!$A$5:$AN$122,MATCH(D$4,'Saldenliste monatlich'!$A$4:$AN$4,0),FALSE)</x:f>
        <x:v>-477.01</x:v>
      </x:c>
      <x:c r="E57" s="12">
        <x:f>VLOOKUP($B57,'Saldenliste monatlich'!$A$5:$AN$122,MATCH(E$4,'Saldenliste monatlich'!$A$4:$AN$4,0),FALSE)</x:f>
        <x:v>-1223.33</x:v>
      </x:c>
      <x:c r="F57" s="12">
        <x:f>VLOOKUP($B57,'Saldenliste monatlich'!$A$5:$AN$122,MATCH(F$4,'Saldenliste monatlich'!$A$4:$AN$4,0),FALSE)</x:f>
        <x:v>-1188.51</x:v>
      </x:c>
      <x:c r="G57" s="12">
        <x:f>VLOOKUP($B57,'Saldenliste monatlich'!$A$5:$AN$122,MATCH(G$4,'Saldenliste monatlich'!$A$4:$AN$4,0),FALSE)</x:f>
        <x:v>-544.2</x:v>
      </x:c>
      <x:c r="H57" s="12">
        <x:f>VLOOKUP($B57,'Saldenliste monatlich'!$A$5:$AN$122,MATCH(H$4,'Saldenliste monatlich'!$A$4:$AN$4,0),FALSE)</x:f>
        <x:v>-621.15</x:v>
      </x:c>
      <x:c r="I57" s="12">
        <x:f>VLOOKUP($B57,'Saldenliste monatlich'!$A$5:$AN$122,MATCH(I$4,'Saldenliste monatlich'!$A$4:$AN$4,0),FALSE)</x:f>
        <x:v>-753.86</x:v>
      </x:c>
      <x:c r="J57" s="12">
        <x:f>VLOOKUP($B57,'Saldenliste monatlich'!$A$5:$AN$122,MATCH(J$4,'Saldenliste monatlich'!$A$4:$AN$4,0),FALSE)</x:f>
        <x:v>-894.49</x:v>
      </x:c>
      <x:c r="K57" s="12">
        <x:f>VLOOKUP($B57,'Saldenliste monatlich'!$A$5:$AN$122,MATCH(K$4,'Saldenliste monatlich'!$A$4:$AN$4,0),FALSE)</x:f>
        <x:v>-840.88</x:v>
      </x:c>
      <x:c r="L57" s="12">
        <x:f>VLOOKUP($B57,'Saldenliste monatlich'!$A$5:$AN$122,MATCH(L$4,'Saldenliste monatlich'!$A$4:$AN$4,0),FALSE)</x:f>
        <x:v>-1187.87</x:v>
      </x:c>
      <x:c r="M57" s="12">
        <x:f>VLOOKUP($B57,'Saldenliste monatlich'!$A$5:$AN$122,MATCH(M$4,'Saldenliste monatlich'!$A$4:$AN$4,0),FALSE)</x:f>
        <x:v>-1015.22</x:v>
      </x:c>
      <x:c r="N57" s="12">
        <x:f>VLOOKUP($B57,'Saldenliste monatlich'!$A$5:$AN$122,MATCH(N$4,'Saldenliste monatlich'!$A$4:$AN$4,0),FALSE)</x:f>
        <x:v>-837.84</x:v>
      </x:c>
      <x:c r="O57" s="12">
        <x:f>VLOOKUP($B57,'Saldenliste monatlich'!$A$5:$AN$122,MATCH(O$4,'Saldenliste monatlich'!$A$4:$AN$4,0),FALSE)</x:f>
        <x:v>-1022.02</x:v>
      </x:c>
      <x:c r="P57" s="12">
        <x:f>VLOOKUP($B57,'Saldenliste monatlich'!$A$5:$AN$122,MATCH(P$4,'Saldenliste monatlich'!$A$4:$AN$4,0),FALSE)</x:f>
        <x:v>-644.53</x:v>
      </x:c>
      <x:c r="Q57" s="12">
        <x:f>VLOOKUP($B57,'Saldenliste monatlich'!$A$5:$AN$122,MATCH(Q$4,'Saldenliste monatlich'!$A$4:$AN$4,0),FALSE)</x:f>
        <x:v>-954.57</x:v>
      </x:c>
      <x:c r="R57" s="12">
        <x:f>VLOOKUP($B57,'Saldenliste monatlich'!$A$5:$AN$122,MATCH(R$4,'Saldenliste monatlich'!$A$4:$AN$4,0),FALSE)</x:f>
        <x:v>-1178.16</x:v>
      </x:c>
      <x:c r="S57" s="12">
        <x:f>VLOOKUP($B57,'Saldenliste monatlich'!$A$5:$AN$122,MATCH(S$4,'Saldenliste monatlich'!$A$4:$AN$4,0),FALSE)</x:f>
        <x:v>-470.06</x:v>
      </x:c>
      <x:c r="T57" s="12">
        <x:f>VLOOKUP($B57,'Saldenliste monatlich'!$A$5:$AN$122,MATCH(T$4,'Saldenliste monatlich'!$A$4:$AN$4,0),FALSE)</x:f>
        <x:v>-1067.83</x:v>
      </x:c>
      <x:c r="U57" s="12">
        <x:f>VLOOKUP($B57,'Saldenliste monatlich'!$A$5:$AN$122,MATCH(U$4,'Saldenliste monatlich'!$A$4:$AN$4,0),FALSE)</x:f>
        <x:v>-529.88</x:v>
      </x:c>
      <x:c r="V57" s="12">
        <x:f>VLOOKUP($B57,'Saldenliste monatlich'!$A$5:$AN$122,MATCH(V$4,'Saldenliste monatlich'!$A$4:$AN$4,0),FALSE)</x:f>
        <x:v>-642.17</x:v>
      </x:c>
      <x:c r="W57" s="12">
        <x:f>VLOOKUP($B57,'Saldenliste monatlich'!$A$5:$AN$122,MATCH(W$4,'Saldenliste monatlich'!$A$4:$AN$4,0),FALSE)</x:f>
        <x:v>-909.92</x:v>
      </x:c>
      <x:c r="X57" s="12">
        <x:f>VLOOKUP($B57,'Saldenliste monatlich'!$A$5:$AN$122,MATCH(X$4,'Saldenliste monatlich'!$A$4:$AN$4,0),FALSE)</x:f>
        <x:v>-894.62</x:v>
      </x:c>
      <x:c r="Y57" s="12">
        <x:f>VLOOKUP($B57,'Saldenliste monatlich'!$A$5:$AN$122,MATCH(Y$4,'Saldenliste monatlich'!$A$4:$AN$4,0),FALSE)</x:f>
        <x:v>-475.52</x:v>
      </x:c>
      <x:c r="Z57" s="12">
        <x:f>VLOOKUP($B57,'Saldenliste monatlich'!$A$5:$AN$122,MATCH(Z$4,'Saldenliste monatlich'!$A$4:$AN$4,0),FALSE)</x:f>
        <x:v>-1162.5</x:v>
      </x:c>
      <x:c r="AA57" s="12">
        <x:f>VLOOKUP($B57,'Saldenliste monatlich'!$A$5:$AN$122,MATCH(AA$4,'Saldenliste monatlich'!$A$4:$AN$4,0),FALSE)</x:f>
        <x:v>-742.55</x:v>
      </x:c>
      <x:c r="AB57" s="12">
        <x:f>VLOOKUP($B57,'Saldenliste monatlich'!$A$5:$AN$122,MATCH(AB$4,'Saldenliste monatlich'!$A$4:$AN$4,0),FALSE)</x:f>
        <x:v>-614.94</x:v>
      </x:c>
      <x:c r="AC57" s="12">
        <x:f>VLOOKUP($B57,'Saldenliste monatlich'!$A$5:$AN$122,MATCH(AC$4,'Saldenliste monatlich'!$A$4:$AN$4,0),FALSE)</x:f>
        <x:v>-738.96</x:v>
      </x:c>
      <x:c r="AD57" s="12">
        <x:f>VLOOKUP($B57,'Saldenliste monatlich'!$A$5:$AN$122,MATCH(AD$4,'Saldenliste monatlich'!$A$4:$AN$4,0),FALSE)</x:f>
        <x:v>-744.25</x:v>
      </x:c>
      <x:c r="AE57" s="12">
        <x:f>VLOOKUP($B57,'Saldenliste monatlich'!$A$5:$AN$122,MATCH(AE$4,'Saldenliste monatlich'!$A$4:$AN$4,0),FALSE)</x:f>
        <x:v>-1012.7</x:v>
      </x:c>
      <x:c r="AF57" s="12">
        <x:f>VLOOKUP($B57,'Saldenliste monatlich'!$A$5:$AN$122,MATCH(AF$4,'Saldenliste monatlich'!$A$4:$AN$4,0),FALSE)</x:f>
        <x:v>-1153.57</x:v>
      </x:c>
      <x:c r="AG57" s="12">
        <x:f>VLOOKUP($B57,'Saldenliste monatlich'!$A$5:$AN$122,MATCH(AG$4,'Saldenliste monatlich'!$A$4:$AN$4,0),FALSE)</x:f>
        <x:v>-723.06</x:v>
      </x:c>
      <x:c r="AH57" s="12">
        <x:f>VLOOKUP($B57,'Saldenliste monatlich'!$A$5:$AN$122,MATCH(AH$4,'Saldenliste monatlich'!$A$4:$AN$4,0),FALSE)</x:f>
        <x:v>-1155.65</x:v>
      </x:c>
      <x:c r="AI57" s="12">
        <x:f>VLOOKUP($B57,'Saldenliste monatlich'!$A$5:$AN$122,MATCH(AI$4,'Saldenliste monatlich'!$A$4:$AN$4,0),FALSE)</x:f>
        <x:v>-1120.26</x:v>
      </x:c>
      <x:c r="AJ57" s="12">
        <x:f>VLOOKUP($B57,'Saldenliste monatlich'!$A$5:$AN$122,MATCH(AJ$4,'Saldenliste monatlich'!$A$4:$AN$4,0),FALSE)</x:f>
        <x:v>-744.74</x:v>
      </x:c>
      <x:c r="AK57" s="12">
        <x:f>VLOOKUP($B57,'Saldenliste monatlich'!$A$5:$AN$122,MATCH(AK$4,'Saldenliste monatlich'!$A$4:$AN$4,0),FALSE)</x:f>
        <x:v>-678.62</x:v>
      </x:c>
      <x:c r="AL57" s="12">
        <x:f>VLOOKUP($B57,'Saldenliste monatlich'!$A$5:$AN$122,MATCH(AL$4,'Saldenliste monatlich'!$A$4:$AN$4,0),FALSE)</x:f>
        <x:v>-715.07</x:v>
      </x:c>
    </x:row>
    <x:row r="58" spans="1:38" hidden="1" outlineLevel="2">
      <x:c r="A58" s="11" t="s">
        <x:v>92</x:v>
      </x:c>
      <x:c r="B58" s="0">
        <x:v>6644</x:v>
      </x:c>
      <x:c r="C58" s="12">
        <x:f>VLOOKUP($B58,'Saldenliste monatlich'!$A$5:$AN$122,MATCH(C$4,'Saldenliste monatlich'!$A$4:$AN$4,0),FALSE)</x:f>
        <x:v>-353.21</x:v>
      </x:c>
      <x:c r="D58" s="12">
        <x:f>VLOOKUP($B58,'Saldenliste monatlich'!$A$5:$AN$122,MATCH(D$4,'Saldenliste monatlich'!$A$4:$AN$4,0),FALSE)</x:f>
        <x:v>-204.43</x:v>
      </x:c>
      <x:c r="E58" s="12">
        <x:f>VLOOKUP($B58,'Saldenliste monatlich'!$A$5:$AN$122,MATCH(E$4,'Saldenliste monatlich'!$A$4:$AN$4,0),FALSE)</x:f>
        <x:v>-524.29</x:v>
      </x:c>
      <x:c r="F58" s="12">
        <x:f>VLOOKUP($B58,'Saldenliste monatlich'!$A$5:$AN$122,MATCH(F$4,'Saldenliste monatlich'!$A$4:$AN$4,0),FALSE)</x:f>
        <x:v>-509.36</x:v>
      </x:c>
      <x:c r="G58" s="12">
        <x:f>VLOOKUP($B58,'Saldenliste monatlich'!$A$5:$AN$122,MATCH(G$4,'Saldenliste monatlich'!$A$4:$AN$4,0),FALSE)</x:f>
        <x:v>-233.23</x:v>
      </x:c>
      <x:c r="H58" s="12">
        <x:f>VLOOKUP($B58,'Saldenliste monatlich'!$A$5:$AN$122,MATCH(H$4,'Saldenliste monatlich'!$A$4:$AN$4,0),FALSE)</x:f>
        <x:v>-266.21</x:v>
      </x:c>
      <x:c r="I58" s="12">
        <x:f>VLOOKUP($B58,'Saldenliste monatlich'!$A$5:$AN$122,MATCH(I$4,'Saldenliste monatlich'!$A$4:$AN$4,0),FALSE)</x:f>
        <x:v>-323.08</x:v>
      </x:c>
      <x:c r="J58" s="12">
        <x:f>VLOOKUP($B58,'Saldenliste monatlich'!$A$5:$AN$122,MATCH(J$4,'Saldenliste monatlich'!$A$4:$AN$4,0),FALSE)</x:f>
        <x:v>-383.35</x:v>
      </x:c>
      <x:c r="K58" s="12">
        <x:f>VLOOKUP($B58,'Saldenliste monatlich'!$A$5:$AN$122,MATCH(K$4,'Saldenliste monatlich'!$A$4:$AN$4,0),FALSE)</x:f>
        <x:v>-360.37</x:v>
      </x:c>
      <x:c r="L58" s="12">
        <x:f>VLOOKUP($B58,'Saldenliste monatlich'!$A$5:$AN$122,MATCH(L$4,'Saldenliste monatlich'!$A$4:$AN$4,0),FALSE)</x:f>
        <x:v>-509.09</x:v>
      </x:c>
      <x:c r="M58" s="12">
        <x:f>VLOOKUP($B58,'Saldenliste monatlich'!$A$5:$AN$122,MATCH(M$4,'Saldenliste monatlich'!$A$4:$AN$4,0),FALSE)</x:f>
        <x:v>-435.1</x:v>
      </x:c>
      <x:c r="N58" s="12">
        <x:f>VLOOKUP($B58,'Saldenliste monatlich'!$A$5:$AN$122,MATCH(N$4,'Saldenliste monatlich'!$A$4:$AN$4,0),FALSE)</x:f>
        <x:v>-359.08</x:v>
      </x:c>
      <x:c r="O58" s="12">
        <x:f>VLOOKUP($B58,'Saldenliste monatlich'!$A$5:$AN$122,MATCH(O$4,'Saldenliste monatlich'!$A$4:$AN$4,0),FALSE)</x:f>
        <x:v>-438.01</x:v>
      </x:c>
      <x:c r="P58" s="12">
        <x:f>VLOOKUP($B58,'Saldenliste monatlich'!$A$5:$AN$122,MATCH(P$4,'Saldenliste monatlich'!$A$4:$AN$4,0),FALSE)</x:f>
        <x:v>-276.22</x:v>
      </x:c>
      <x:c r="Q58" s="12">
        <x:f>VLOOKUP($B58,'Saldenliste monatlich'!$A$5:$AN$122,MATCH(Q$4,'Saldenliste monatlich'!$A$4:$AN$4,0),FALSE)</x:f>
        <x:v>-409.1</x:v>
      </x:c>
      <x:c r="R58" s="12">
        <x:f>VLOOKUP($B58,'Saldenliste monatlich'!$A$5:$AN$122,MATCH(R$4,'Saldenliste monatlich'!$A$4:$AN$4,0),FALSE)</x:f>
        <x:v>-504.93</x:v>
      </x:c>
      <x:c r="S58" s="12">
        <x:f>VLOOKUP($B58,'Saldenliste monatlich'!$A$5:$AN$122,MATCH(S$4,'Saldenliste monatlich'!$A$4:$AN$4,0),FALSE)</x:f>
        <x:v>-201.46</x:v>
      </x:c>
      <x:c r="T58" s="12">
        <x:f>VLOOKUP($B58,'Saldenliste monatlich'!$A$5:$AN$122,MATCH(T$4,'Saldenliste monatlich'!$A$4:$AN$4,0),FALSE)</x:f>
        <x:v>-457.64</x:v>
      </x:c>
      <x:c r="U58" s="12">
        <x:f>VLOOKUP($B58,'Saldenliste monatlich'!$A$5:$AN$122,MATCH(U$4,'Saldenliste monatlich'!$A$4:$AN$4,0),FALSE)</x:f>
        <x:v>-227.09</x:v>
      </x:c>
      <x:c r="V58" s="12">
        <x:f>VLOOKUP($B58,'Saldenliste monatlich'!$A$5:$AN$122,MATCH(V$4,'Saldenliste monatlich'!$A$4:$AN$4,0),FALSE)</x:f>
        <x:v>-275.21</x:v>
      </x:c>
      <x:c r="W58" s="12">
        <x:f>VLOOKUP($B58,'Saldenliste monatlich'!$A$5:$AN$122,MATCH(W$4,'Saldenliste monatlich'!$A$4:$AN$4,0),FALSE)</x:f>
        <x:v>-389.97</x:v>
      </x:c>
      <x:c r="X58" s="12">
        <x:f>VLOOKUP($B58,'Saldenliste monatlich'!$A$5:$AN$122,MATCH(X$4,'Saldenliste monatlich'!$A$4:$AN$4,0),FALSE)</x:f>
        <x:v>-383.41</x:v>
      </x:c>
      <x:c r="Y58" s="12">
        <x:f>VLOOKUP($B58,'Saldenliste monatlich'!$A$5:$AN$122,MATCH(Y$4,'Saldenliste monatlich'!$A$4:$AN$4,0),FALSE)</x:f>
        <x:v>-203.79</x:v>
      </x:c>
      <x:c r="Z58" s="12">
        <x:f>VLOOKUP($B58,'Saldenliste monatlich'!$A$5:$AN$122,MATCH(Z$4,'Saldenliste monatlich'!$A$4:$AN$4,0),FALSE)</x:f>
        <x:v>-498.21</x:v>
      </x:c>
      <x:c r="AA58" s="12">
        <x:f>VLOOKUP($B58,'Saldenliste monatlich'!$A$5:$AN$122,MATCH(AA$4,'Saldenliste monatlich'!$A$4:$AN$4,0),FALSE)</x:f>
        <x:v>-318.23</x:v>
      </x:c>
      <x:c r="AB58" s="12">
        <x:f>VLOOKUP($B58,'Saldenliste monatlich'!$A$5:$AN$122,MATCH(AB$4,'Saldenliste monatlich'!$A$4:$AN$4,0),FALSE)</x:f>
        <x:v>-263.54</x:v>
      </x:c>
      <x:c r="AC58" s="12">
        <x:f>VLOOKUP($B58,'Saldenliste monatlich'!$A$5:$AN$122,MATCH(AC$4,'Saldenliste monatlich'!$A$4:$AN$4,0),FALSE)</x:f>
        <x:v>-316.69</x:v>
      </x:c>
      <x:c r="AD58" s="12">
        <x:f>VLOOKUP($B58,'Saldenliste monatlich'!$A$5:$AN$122,MATCH(AD$4,'Saldenliste monatlich'!$A$4:$AN$4,0),FALSE)</x:f>
        <x:v>-318.96</x:v>
      </x:c>
      <x:c r="AE58" s="12">
        <x:f>VLOOKUP($B58,'Saldenliste monatlich'!$A$5:$AN$122,MATCH(AE$4,'Saldenliste monatlich'!$A$4:$AN$4,0),FALSE)</x:f>
        <x:v>-434.01</x:v>
      </x:c>
      <x:c r="AF58" s="12">
        <x:f>VLOOKUP($B58,'Saldenliste monatlich'!$A$5:$AN$122,MATCH(AF$4,'Saldenliste monatlich'!$A$4:$AN$4,0),FALSE)</x:f>
        <x:v>-494.39</x:v>
      </x:c>
      <x:c r="AG58" s="12">
        <x:f>VLOOKUP($B58,'Saldenliste monatlich'!$A$5:$AN$122,MATCH(AG$4,'Saldenliste monatlich'!$A$4:$AN$4,0),FALSE)</x:f>
        <x:v>-309.88</x:v>
      </x:c>
      <x:c r="AH58" s="12">
        <x:f>VLOOKUP($B58,'Saldenliste monatlich'!$A$5:$AN$122,MATCH(AH$4,'Saldenliste monatlich'!$A$4:$AN$4,0),FALSE)</x:f>
        <x:v>-495.28</x:v>
      </x:c>
      <x:c r="AI58" s="12">
        <x:f>VLOOKUP($B58,'Saldenliste monatlich'!$A$5:$AN$122,MATCH(AI$4,'Saldenliste monatlich'!$A$4:$AN$4,0),FALSE)</x:f>
        <x:v>-480.11</x:v>
      </x:c>
      <x:c r="AJ58" s="12">
        <x:f>VLOOKUP($B58,'Saldenliste monatlich'!$A$5:$AN$122,MATCH(AJ$4,'Saldenliste monatlich'!$A$4:$AN$4,0),FALSE)</x:f>
        <x:v>-319.18</x:v>
      </x:c>
      <x:c r="AK58" s="12">
        <x:f>VLOOKUP($B58,'Saldenliste monatlich'!$A$5:$AN$122,MATCH(AK$4,'Saldenliste monatlich'!$A$4:$AN$4,0),FALSE)</x:f>
        <x:v>-290.84</x:v>
      </x:c>
      <x:c r="AL58" s="12">
        <x:f>VLOOKUP($B58,'Saldenliste monatlich'!$A$5:$AN$122,MATCH(AL$4,'Saldenliste monatlich'!$A$4:$AN$4,0),FALSE)</x:f>
        <x:v>-306.46</x:v>
      </x:c>
    </x:row>
    <x:row r="59" spans="1:38" hidden="1" outlineLevel="2">
      <x:c r="A59" s="11" t="s">
        <x:v>93</x:v>
      </x:c>
      <x:c r="B59" s="0">
        <x:v>6650</x:v>
      </x:c>
      <x:c r="C59" s="12">
        <x:f>VLOOKUP($B59,'Saldenliste monatlich'!$A$5:$AN$122,MATCH(C$4,'Saldenliste monatlich'!$A$4:$AN$4,0),FALSE)</x:f>
        <x:v>-6189.48</x:v>
      </x:c>
      <x:c r="D59" s="12">
        <x:f>VLOOKUP($B59,'Saldenliste monatlich'!$A$5:$AN$122,MATCH(D$4,'Saldenliste monatlich'!$A$4:$AN$4,0),FALSE)</x:f>
        <x:v>-6928.38</x:v>
      </x:c>
      <x:c r="E59" s="12">
        <x:f>VLOOKUP($B59,'Saldenliste monatlich'!$A$5:$AN$122,MATCH(E$4,'Saldenliste monatlich'!$A$4:$AN$4,0),FALSE)</x:f>
        <x:v>-4154.46</x:v>
      </x:c>
      <x:c r="F59" s="12">
        <x:f>VLOOKUP($B59,'Saldenliste monatlich'!$A$5:$AN$122,MATCH(F$4,'Saldenliste monatlich'!$A$4:$AN$4,0),FALSE)</x:f>
        <x:v>-5579.86</x:v>
      </x:c>
      <x:c r="G59" s="12">
        <x:f>VLOOKUP($B59,'Saldenliste monatlich'!$A$5:$AN$122,MATCH(G$4,'Saldenliste monatlich'!$A$4:$AN$4,0),FALSE)</x:f>
        <x:v>-9013.33</x:v>
      </x:c>
      <x:c r="H59" s="12">
        <x:f>VLOOKUP($B59,'Saldenliste monatlich'!$A$5:$AN$122,MATCH(H$4,'Saldenliste monatlich'!$A$4:$AN$4,0),FALSE)</x:f>
        <x:v>-7452.36</x:v>
      </x:c>
      <x:c r="I59" s="12">
        <x:f>VLOOKUP($B59,'Saldenliste monatlich'!$A$5:$AN$122,MATCH(I$4,'Saldenliste monatlich'!$A$4:$AN$4,0),FALSE)</x:f>
        <x:v>-5036.23</x:v>
      </x:c>
      <x:c r="J59" s="12">
        <x:f>VLOOKUP($B59,'Saldenliste monatlich'!$A$5:$AN$122,MATCH(J$4,'Saldenliste monatlich'!$A$4:$AN$4,0),FALSE)</x:f>
        <x:v>-9569.65</x:v>
      </x:c>
      <x:c r="K59" s="12">
        <x:f>VLOOKUP($B59,'Saldenliste monatlich'!$A$5:$AN$122,MATCH(K$4,'Saldenliste monatlich'!$A$4:$AN$4,0),FALSE)</x:f>
        <x:v>-5198.38</x:v>
      </x:c>
      <x:c r="L59" s="12">
        <x:f>VLOOKUP($B59,'Saldenliste monatlich'!$A$5:$AN$122,MATCH(L$4,'Saldenliste monatlich'!$A$4:$AN$4,0),FALSE)</x:f>
        <x:v>-7935.68</x:v>
      </x:c>
      <x:c r="M59" s="12">
        <x:f>VLOOKUP($B59,'Saldenliste monatlich'!$A$5:$AN$122,MATCH(M$4,'Saldenliste monatlich'!$A$4:$AN$4,0),FALSE)</x:f>
        <x:v>-6827.44</x:v>
      </x:c>
      <x:c r="N59" s="12">
        <x:f>VLOOKUP($B59,'Saldenliste monatlich'!$A$5:$AN$122,MATCH(N$4,'Saldenliste monatlich'!$A$4:$AN$4,0),FALSE)</x:f>
        <x:v>-8693.68</x:v>
      </x:c>
      <x:c r="O59" s="12">
        <x:f>VLOOKUP($B59,'Saldenliste monatlich'!$A$5:$AN$122,MATCH(O$4,'Saldenliste monatlich'!$A$4:$AN$4,0),FALSE)</x:f>
        <x:v>-10652.81</x:v>
      </x:c>
      <x:c r="P59" s="12">
        <x:f>VLOOKUP($B59,'Saldenliste monatlich'!$A$5:$AN$122,MATCH(P$4,'Saldenliste monatlich'!$A$4:$AN$4,0),FALSE)</x:f>
        <x:v>-9935.32</x:v>
      </x:c>
      <x:c r="Q59" s="12">
        <x:f>VLOOKUP($B59,'Saldenliste monatlich'!$A$5:$AN$122,MATCH(Q$4,'Saldenliste monatlich'!$A$4:$AN$4,0),FALSE)</x:f>
        <x:v>-8561.54</x:v>
      </x:c>
      <x:c r="R59" s="12">
        <x:f>VLOOKUP($B59,'Saldenliste monatlich'!$A$5:$AN$122,MATCH(R$4,'Saldenliste monatlich'!$A$4:$AN$4,0),FALSE)</x:f>
        <x:v>-5644.56</x:v>
      </x:c>
      <x:c r="S59" s="12">
        <x:f>VLOOKUP($B59,'Saldenliste monatlich'!$A$5:$AN$122,MATCH(S$4,'Saldenliste monatlich'!$A$4:$AN$4,0),FALSE)</x:f>
        <x:v>-8712.49</x:v>
      </x:c>
      <x:c r="T59" s="12">
        <x:f>VLOOKUP($B59,'Saldenliste monatlich'!$A$5:$AN$122,MATCH(T$4,'Saldenliste monatlich'!$A$4:$AN$4,0),FALSE)</x:f>
        <x:v>-5338.57</x:v>
      </x:c>
      <x:c r="U59" s="12">
        <x:f>VLOOKUP($B59,'Saldenliste monatlich'!$A$5:$AN$122,MATCH(U$4,'Saldenliste monatlich'!$A$4:$AN$4,0),FALSE)</x:f>
        <x:v>-10125.52</x:v>
      </x:c>
      <x:c r="V59" s="12">
        <x:f>VLOOKUP($B59,'Saldenliste monatlich'!$A$5:$AN$122,MATCH(V$4,'Saldenliste monatlich'!$A$4:$AN$4,0),FALSE)</x:f>
        <x:v>-6586.33</x:v>
      </x:c>
      <x:c r="W59" s="12">
        <x:f>VLOOKUP($B59,'Saldenliste monatlich'!$A$5:$AN$122,MATCH(W$4,'Saldenliste monatlich'!$A$4:$AN$4,0),FALSE)</x:f>
        <x:v>-7763.19</x:v>
      </x:c>
      <x:c r="X59" s="12">
        <x:f>VLOOKUP($B59,'Saldenliste monatlich'!$A$5:$AN$122,MATCH(X$4,'Saldenliste monatlich'!$A$4:$AN$4,0),FALSE)</x:f>
        <x:v>-7454.6</x:v>
      </x:c>
      <x:c r="Y59" s="12">
        <x:f>VLOOKUP($B59,'Saldenliste monatlich'!$A$5:$AN$122,MATCH(Y$4,'Saldenliste monatlich'!$A$4:$AN$4,0),FALSE)</x:f>
        <x:v>-9193.49</x:v>
      </x:c>
      <x:c r="Z59" s="12">
        <x:f>VLOOKUP($B59,'Saldenliste monatlich'!$A$5:$AN$122,MATCH(Z$4,'Saldenliste monatlich'!$A$4:$AN$4,0),FALSE)</x:f>
        <x:v>-6701.18</x:v>
      </x:c>
      <x:c r="AA59" s="12">
        <x:f>VLOOKUP($B59,'Saldenliste monatlich'!$A$5:$AN$122,MATCH(AA$4,'Saldenliste monatlich'!$A$4:$AN$4,0),FALSE)</x:f>
        <x:v>-10796.32</x:v>
      </x:c>
      <x:c r="AB59" s="12">
        <x:f>VLOOKUP($B59,'Saldenliste monatlich'!$A$5:$AN$122,MATCH(AB$4,'Saldenliste monatlich'!$A$4:$AN$4,0),FALSE)</x:f>
        <x:v>-7605.86</x:v>
      </x:c>
      <x:c r="AC59" s="12">
        <x:f>VLOOKUP($B59,'Saldenliste monatlich'!$A$5:$AN$122,MATCH(AC$4,'Saldenliste monatlich'!$A$4:$AN$4,0),FALSE)</x:f>
        <x:v>-5760.06</x:v>
      </x:c>
      <x:c r="AD59" s="12">
        <x:f>VLOOKUP($B59,'Saldenliste monatlich'!$A$5:$AN$122,MATCH(AD$4,'Saldenliste monatlich'!$A$4:$AN$4,0),FALSE)</x:f>
        <x:v>-10115.68</x:v>
      </x:c>
      <x:c r="AE59" s="12">
        <x:f>VLOOKUP($B59,'Saldenliste monatlich'!$A$5:$AN$122,MATCH(AE$4,'Saldenliste monatlich'!$A$4:$AN$4,0),FALSE)</x:f>
        <x:v>-7532.13</x:v>
      </x:c>
      <x:c r="AF59" s="12">
        <x:f>VLOOKUP($B59,'Saldenliste monatlich'!$A$5:$AN$122,MATCH(AF$4,'Saldenliste monatlich'!$A$4:$AN$4,0),FALSE)</x:f>
        <x:v>-5004.22</x:v>
      </x:c>
      <x:c r="AG59" s="12">
        <x:f>VLOOKUP($B59,'Saldenliste monatlich'!$A$5:$AN$122,MATCH(AG$4,'Saldenliste monatlich'!$A$4:$AN$4,0),FALSE)</x:f>
        <x:v>-7351.25</x:v>
      </x:c>
      <x:c r="AH59" s="12">
        <x:f>VLOOKUP($B59,'Saldenliste monatlich'!$A$5:$AN$122,MATCH(AH$4,'Saldenliste monatlich'!$A$4:$AN$4,0),FALSE)</x:f>
        <x:v>-8260.49</x:v>
      </x:c>
      <x:c r="AI59" s="12">
        <x:f>VLOOKUP($B59,'Saldenliste monatlich'!$A$5:$AN$122,MATCH(AI$4,'Saldenliste monatlich'!$A$4:$AN$4,0),FALSE)</x:f>
        <x:v>-9934</x:v>
      </x:c>
      <x:c r="AJ59" s="12">
        <x:f>VLOOKUP($B59,'Saldenliste monatlich'!$A$5:$AN$122,MATCH(AJ$4,'Saldenliste monatlich'!$A$4:$AN$4,0),FALSE)</x:f>
        <x:v>-6918.63</x:v>
      </x:c>
      <x:c r="AK59" s="12">
        <x:f>VLOOKUP($B59,'Saldenliste monatlich'!$A$5:$AN$122,MATCH(AK$4,'Saldenliste monatlich'!$A$4:$AN$4,0),FALSE)</x:f>
        <x:v>-7137.18</x:v>
      </x:c>
      <x:c r="AL59" s="12">
        <x:f>VLOOKUP($B59,'Saldenliste monatlich'!$A$5:$AN$122,MATCH(AL$4,'Saldenliste monatlich'!$A$4:$AN$4,0),FALSE)</x:f>
        <x:v>-4364.97</x:v>
      </x:c>
    </x:row>
    <x:row r="60" spans="1:38" hidden="1" outlineLevel="2">
      <x:c r="A60" s="11" t="s">
        <x:v>94</x:v>
      </x:c>
      <x:c r="B60" s="0">
        <x:v>6670</x:v>
      </x:c>
      <x:c r="C60" s="12">
        <x:f>VLOOKUP($B60,'Saldenliste monatlich'!$A$5:$AN$122,MATCH(C$4,'Saldenliste monatlich'!$A$4:$AN$4,0),FALSE)</x:f>
        <x:v>-1923.52</x:v>
      </x:c>
      <x:c r="D60" s="12">
        <x:f>VLOOKUP($B60,'Saldenliste monatlich'!$A$5:$AN$122,MATCH(D$4,'Saldenliste monatlich'!$A$4:$AN$4,0),FALSE)</x:f>
        <x:v>-659.61</x:v>
      </x:c>
      <x:c r="E60" s="12">
        <x:f>VLOOKUP($B60,'Saldenliste monatlich'!$A$5:$AN$122,MATCH(E$4,'Saldenliste monatlich'!$A$4:$AN$4,0),FALSE)</x:f>
        <x:v>-949.93</x:v>
      </x:c>
      <x:c r="F60" s="12">
        <x:f>VLOOKUP($B60,'Saldenliste monatlich'!$A$5:$AN$122,MATCH(F$4,'Saldenliste monatlich'!$A$4:$AN$4,0),FALSE)</x:f>
        <x:v>-720.56</x:v>
      </x:c>
      <x:c r="G60" s="12">
        <x:f>VLOOKUP($B60,'Saldenliste monatlich'!$A$5:$AN$122,MATCH(G$4,'Saldenliste monatlich'!$A$4:$AN$4,0),FALSE)</x:f>
        <x:v>-890.78</x:v>
      </x:c>
      <x:c r="H60" s="12">
        <x:f>VLOOKUP($B60,'Saldenliste monatlich'!$A$5:$AN$122,MATCH(H$4,'Saldenliste monatlich'!$A$4:$AN$4,0),FALSE)</x:f>
        <x:v>-1132.13</x:v>
      </x:c>
      <x:c r="I60" s="12">
        <x:f>VLOOKUP($B60,'Saldenliste monatlich'!$A$5:$AN$122,MATCH(I$4,'Saldenliste monatlich'!$A$4:$AN$4,0),FALSE)</x:f>
        <x:v>-585.38</x:v>
      </x:c>
      <x:c r="J60" s="12">
        <x:f>VLOOKUP($B60,'Saldenliste monatlich'!$A$5:$AN$122,MATCH(J$4,'Saldenliste monatlich'!$A$4:$AN$4,0),FALSE)</x:f>
        <x:v>-1907.15</x:v>
      </x:c>
      <x:c r="K60" s="12">
        <x:f>VLOOKUP($B60,'Saldenliste monatlich'!$A$5:$AN$122,MATCH(K$4,'Saldenliste monatlich'!$A$4:$AN$4,0),FALSE)</x:f>
        <x:v>-721.6</x:v>
      </x:c>
      <x:c r="L60" s="12">
        <x:f>VLOOKUP($B60,'Saldenliste monatlich'!$A$5:$AN$122,MATCH(L$4,'Saldenliste monatlich'!$A$4:$AN$4,0),FALSE)</x:f>
        <x:v>-1542.76</x:v>
      </x:c>
      <x:c r="M60" s="12">
        <x:f>VLOOKUP($B60,'Saldenliste monatlich'!$A$5:$AN$122,MATCH(M$4,'Saldenliste monatlich'!$A$4:$AN$4,0),FALSE)</x:f>
        <x:v>-777.72</x:v>
      </x:c>
      <x:c r="N60" s="12">
        <x:f>VLOOKUP($B60,'Saldenliste monatlich'!$A$5:$AN$122,MATCH(N$4,'Saldenliste monatlich'!$A$4:$AN$4,0),FALSE)</x:f>
        <x:v>-1984.59</x:v>
      </x:c>
      <x:c r="O60" s="12">
        <x:f>VLOOKUP($B60,'Saldenliste monatlich'!$A$5:$AN$122,MATCH(O$4,'Saldenliste monatlich'!$A$4:$AN$4,0),FALSE)</x:f>
        <x:v>-1334.59</x:v>
      </x:c>
      <x:c r="P60" s="12">
        <x:f>VLOOKUP($B60,'Saldenliste monatlich'!$A$5:$AN$122,MATCH(P$4,'Saldenliste monatlich'!$A$4:$AN$4,0),FALSE)</x:f>
        <x:v>-1950.27</x:v>
      </x:c>
      <x:c r="Q60" s="12">
        <x:f>VLOOKUP($B60,'Saldenliste monatlich'!$A$5:$AN$122,MATCH(Q$4,'Saldenliste monatlich'!$A$4:$AN$4,0),FALSE)</x:f>
        <x:v>-660.05</x:v>
      </x:c>
      <x:c r="R60" s="12">
        <x:f>VLOOKUP($B60,'Saldenliste monatlich'!$A$5:$AN$122,MATCH(R$4,'Saldenliste monatlich'!$A$4:$AN$4,0),FALSE)</x:f>
        <x:v>-1152.25</x:v>
      </x:c>
      <x:c r="S60" s="12">
        <x:f>VLOOKUP($B60,'Saldenliste monatlich'!$A$5:$AN$122,MATCH(S$4,'Saldenliste monatlich'!$A$4:$AN$4,0),FALSE)</x:f>
        <x:v>-2012.01</x:v>
      </x:c>
      <x:c r="T60" s="12">
        <x:f>VLOOKUP($B60,'Saldenliste monatlich'!$A$5:$AN$122,MATCH(T$4,'Saldenliste monatlich'!$A$4:$AN$4,0),FALSE)</x:f>
        <x:v>-2048.32</x:v>
      </x:c>
      <x:c r="U60" s="12">
        <x:f>VLOOKUP($B60,'Saldenliste monatlich'!$A$5:$AN$122,MATCH(U$4,'Saldenliste monatlich'!$A$4:$AN$4,0),FALSE)</x:f>
        <x:v>-1353.66</x:v>
      </x:c>
      <x:c r="V60" s="12">
        <x:f>VLOOKUP($B60,'Saldenliste monatlich'!$A$5:$AN$122,MATCH(V$4,'Saldenliste monatlich'!$A$4:$AN$4,0),FALSE)</x:f>
        <x:v>-2027.79</x:v>
      </x:c>
      <x:c r="W60" s="12">
        <x:f>VLOOKUP($B60,'Saldenliste monatlich'!$A$5:$AN$122,MATCH(W$4,'Saldenliste monatlich'!$A$4:$AN$4,0),FALSE)</x:f>
        <x:v>-2053.3</x:v>
      </x:c>
      <x:c r="X60" s="12">
        <x:f>VLOOKUP($B60,'Saldenliste monatlich'!$A$5:$AN$122,MATCH(X$4,'Saldenliste monatlich'!$A$4:$AN$4,0),FALSE)</x:f>
        <x:v>-2039.39</x:v>
      </x:c>
      <x:c r="Y60" s="12">
        <x:f>VLOOKUP($B60,'Saldenliste monatlich'!$A$5:$AN$122,MATCH(Y$4,'Saldenliste monatlich'!$A$4:$AN$4,0),FALSE)</x:f>
        <x:v>-1800.16</x:v>
      </x:c>
      <x:c r="Z60" s="12">
        <x:f>VLOOKUP($B60,'Saldenliste monatlich'!$A$5:$AN$122,MATCH(Z$4,'Saldenliste monatlich'!$A$4:$AN$4,0),FALSE)</x:f>
        <x:v>-995.58</x:v>
      </x:c>
      <x:c r="AA60" s="12">
        <x:f>VLOOKUP($B60,'Saldenliste monatlich'!$A$5:$AN$122,MATCH(AA$4,'Saldenliste monatlich'!$A$4:$AN$4,0),FALSE)</x:f>
        <x:v>-1506.4</x:v>
      </x:c>
      <x:c r="AB60" s="12">
        <x:f>VLOOKUP($B60,'Saldenliste monatlich'!$A$5:$AN$122,MATCH(AB$4,'Saldenliste monatlich'!$A$4:$AN$4,0),FALSE)</x:f>
        <x:v>-1378.56</x:v>
      </x:c>
      <x:c r="AC60" s="12">
        <x:f>VLOOKUP($B60,'Saldenliste monatlich'!$A$5:$AN$122,MATCH(AC$4,'Saldenliste monatlich'!$A$4:$AN$4,0),FALSE)</x:f>
        <x:v>-1554.89</x:v>
      </x:c>
      <x:c r="AD60" s="12">
        <x:f>VLOOKUP($B60,'Saldenliste monatlich'!$A$5:$AN$122,MATCH(AD$4,'Saldenliste monatlich'!$A$4:$AN$4,0),FALSE)</x:f>
        <x:v>-2018.4</x:v>
      </x:c>
      <x:c r="AE60" s="12">
        <x:f>VLOOKUP($B60,'Saldenliste monatlich'!$A$5:$AN$122,MATCH(AE$4,'Saldenliste monatlich'!$A$4:$AN$4,0),FALSE)</x:f>
        <x:v>-1650.59</x:v>
      </x:c>
      <x:c r="AF60" s="12">
        <x:f>VLOOKUP($B60,'Saldenliste monatlich'!$A$5:$AN$122,MATCH(AF$4,'Saldenliste monatlich'!$A$4:$AN$4,0),FALSE)</x:f>
        <x:v>-996.28</x:v>
      </x:c>
      <x:c r="AG60" s="12">
        <x:f>VLOOKUP($B60,'Saldenliste monatlich'!$A$5:$AN$122,MATCH(AG$4,'Saldenliste monatlich'!$A$4:$AN$4,0),FALSE)</x:f>
        <x:v>-2122.41</x:v>
      </x:c>
      <x:c r="AH60" s="12">
        <x:f>VLOOKUP($B60,'Saldenliste monatlich'!$A$5:$AN$122,MATCH(AH$4,'Saldenliste monatlich'!$A$4:$AN$4,0),FALSE)</x:f>
        <x:v>-2085.42</x:v>
      </x:c>
      <x:c r="AI60" s="12">
        <x:f>VLOOKUP($B60,'Saldenliste monatlich'!$A$5:$AN$122,MATCH(AI$4,'Saldenliste monatlich'!$A$4:$AN$4,0),FALSE)</x:f>
        <x:v>-842.3</x:v>
      </x:c>
      <x:c r="AJ60" s="12">
        <x:f>VLOOKUP($B60,'Saldenliste monatlich'!$A$5:$AN$122,MATCH(AJ$4,'Saldenliste monatlich'!$A$4:$AN$4,0),FALSE)</x:f>
        <x:v>-2053.88</x:v>
      </x:c>
      <x:c r="AK60" s="12">
        <x:f>VLOOKUP($B60,'Saldenliste monatlich'!$A$5:$AN$122,MATCH(AK$4,'Saldenliste monatlich'!$A$4:$AN$4,0),FALSE)</x:f>
        <x:v>-1906.12</x:v>
      </x:c>
      <x:c r="AL60" s="12">
        <x:f>VLOOKUP($B60,'Saldenliste monatlich'!$A$5:$AN$122,MATCH(AL$4,'Saldenliste monatlich'!$A$4:$AN$4,0),FALSE)</x:f>
        <x:v>-1842.81</x:v>
      </x:c>
    </x:row>
    <x:row r="61" spans="1:38" hidden="1" outlineLevel="2">
      <x:c r="A61" s="11" t="s">
        <x:v>95</x:v>
      </x:c>
      <x:c r="B61" s="0">
        <x:v>6710</x:v>
      </x:c>
      <x:c r="C61" s="12">
        <x:f>VLOOKUP($B61,'Saldenliste monatlich'!$A$5:$AN$122,MATCH(C$4,'Saldenliste monatlich'!$A$4:$AN$4,0),FALSE)</x:f>
        <x:v>-23127.55</x:v>
      </x:c>
      <x:c r="D61" s="12">
        <x:f>VLOOKUP($B61,'Saldenliste monatlich'!$A$5:$AN$122,MATCH(D$4,'Saldenliste monatlich'!$A$4:$AN$4,0),FALSE)</x:f>
        <x:v>-23227.08</x:v>
      </x:c>
      <x:c r="E61" s="12">
        <x:f>VLOOKUP($B61,'Saldenliste monatlich'!$A$5:$AN$122,MATCH(E$4,'Saldenliste monatlich'!$A$4:$AN$4,0),FALSE)</x:f>
        <x:v>-25753.52</x:v>
      </x:c>
      <x:c r="F61" s="12">
        <x:f>VLOOKUP($B61,'Saldenliste monatlich'!$A$5:$AN$122,MATCH(F$4,'Saldenliste monatlich'!$A$4:$AN$4,0),FALSE)</x:f>
        <x:v>-21356.82</x:v>
      </x:c>
      <x:c r="G61" s="12">
        <x:f>VLOOKUP($B61,'Saldenliste monatlich'!$A$5:$AN$122,MATCH(G$4,'Saldenliste monatlich'!$A$4:$AN$4,0),FALSE)</x:f>
        <x:v>-24340.19</x:v>
      </x:c>
      <x:c r="H61" s="12">
        <x:f>VLOOKUP($B61,'Saldenliste monatlich'!$A$5:$AN$122,MATCH(H$4,'Saldenliste monatlich'!$A$4:$AN$4,0),FALSE)</x:f>
        <x:v>-21457.97</x:v>
      </x:c>
      <x:c r="I61" s="12">
        <x:f>VLOOKUP($B61,'Saldenliste monatlich'!$A$5:$AN$122,MATCH(I$4,'Saldenliste monatlich'!$A$4:$AN$4,0),FALSE)</x:f>
        <x:v>-20973.26</x:v>
      </x:c>
      <x:c r="J61" s="12">
        <x:f>VLOOKUP($B61,'Saldenliste monatlich'!$A$5:$AN$122,MATCH(J$4,'Saldenliste monatlich'!$A$4:$AN$4,0),FALSE)</x:f>
        <x:v>-26039.45</x:v>
      </x:c>
      <x:c r="K61" s="12">
        <x:f>VLOOKUP($B61,'Saldenliste monatlich'!$A$5:$AN$122,MATCH(K$4,'Saldenliste monatlich'!$A$4:$AN$4,0),FALSE)</x:f>
        <x:v>-26888.08</x:v>
      </x:c>
      <x:c r="L61" s="12">
        <x:f>VLOOKUP($B61,'Saldenliste monatlich'!$A$5:$AN$122,MATCH(L$4,'Saldenliste monatlich'!$A$4:$AN$4,0),FALSE)</x:f>
        <x:v>-29298.72</x:v>
      </x:c>
      <x:c r="M61" s="12">
        <x:f>VLOOKUP($B61,'Saldenliste monatlich'!$A$5:$AN$122,MATCH(M$4,'Saldenliste monatlich'!$A$4:$AN$4,0),FALSE)</x:f>
        <x:v>-30652.61</x:v>
      </x:c>
      <x:c r="N61" s="12">
        <x:f>VLOOKUP($B61,'Saldenliste monatlich'!$A$5:$AN$122,MATCH(N$4,'Saldenliste monatlich'!$A$4:$AN$4,0),FALSE)</x:f>
        <x:v>-26595.15</x:v>
      </x:c>
      <x:c r="O61" s="12">
        <x:f>VLOOKUP($B61,'Saldenliste monatlich'!$A$5:$AN$122,MATCH(O$4,'Saldenliste monatlich'!$A$4:$AN$4,0),FALSE)</x:f>
        <x:v>-20774.17</x:v>
      </x:c>
      <x:c r="P61" s="12">
        <x:f>VLOOKUP($B61,'Saldenliste monatlich'!$A$5:$AN$122,MATCH(P$4,'Saldenliste monatlich'!$A$4:$AN$4,0),FALSE)</x:f>
        <x:v>-24073.02</x:v>
      </x:c>
      <x:c r="Q61" s="12">
        <x:f>VLOOKUP($B61,'Saldenliste monatlich'!$A$5:$AN$122,MATCH(Q$4,'Saldenliste monatlich'!$A$4:$AN$4,0),FALSE)</x:f>
        <x:v>-28716.02</x:v>
      </x:c>
      <x:c r="R61" s="12">
        <x:f>VLOOKUP($B61,'Saldenliste monatlich'!$A$5:$AN$122,MATCH(R$4,'Saldenliste monatlich'!$A$4:$AN$4,0),FALSE)</x:f>
        <x:v>-25276.56</x:v>
      </x:c>
      <x:c r="S61" s="12">
        <x:f>VLOOKUP($B61,'Saldenliste monatlich'!$A$5:$AN$122,MATCH(S$4,'Saldenliste monatlich'!$A$4:$AN$4,0),FALSE)</x:f>
        <x:v>-24701.18</x:v>
      </x:c>
      <x:c r="T61" s="12">
        <x:f>VLOOKUP($B61,'Saldenliste monatlich'!$A$5:$AN$122,MATCH(T$4,'Saldenliste monatlich'!$A$4:$AN$4,0),FALSE)</x:f>
        <x:v>-22643.8</x:v>
      </x:c>
      <x:c r="U61" s="12">
        <x:f>VLOOKUP($B61,'Saldenliste monatlich'!$A$5:$AN$122,MATCH(U$4,'Saldenliste monatlich'!$A$4:$AN$4,0),FALSE)</x:f>
        <x:v>-20153.8</x:v>
      </x:c>
      <x:c r="V61" s="12">
        <x:f>VLOOKUP($B61,'Saldenliste monatlich'!$A$5:$AN$122,MATCH(V$4,'Saldenliste monatlich'!$A$4:$AN$4,0),FALSE)</x:f>
        <x:v>-25797.16</x:v>
      </x:c>
      <x:c r="W61" s="12">
        <x:f>VLOOKUP($B61,'Saldenliste monatlich'!$A$5:$AN$122,MATCH(W$4,'Saldenliste monatlich'!$A$4:$AN$4,0),FALSE)</x:f>
        <x:v>-26603.51</x:v>
      </x:c>
      <x:c r="X61" s="12">
        <x:f>VLOOKUP($B61,'Saldenliste monatlich'!$A$5:$AN$122,MATCH(X$4,'Saldenliste monatlich'!$A$4:$AN$4,0),FALSE)</x:f>
        <x:v>-29659.26</x:v>
      </x:c>
      <x:c r="Y61" s="12">
        <x:f>VLOOKUP($B61,'Saldenliste monatlich'!$A$5:$AN$122,MATCH(Y$4,'Saldenliste monatlich'!$A$4:$AN$4,0),FALSE)</x:f>
        <x:v>-27775.59</x:v>
      </x:c>
      <x:c r="Z61" s="12">
        <x:f>VLOOKUP($B61,'Saldenliste monatlich'!$A$5:$AN$122,MATCH(Z$4,'Saldenliste monatlich'!$A$4:$AN$4,0),FALSE)</x:f>
        <x:v>-30426.08</x:v>
      </x:c>
      <x:c r="AA61" s="12">
        <x:f>VLOOKUP($B61,'Saldenliste monatlich'!$A$5:$AN$122,MATCH(AA$4,'Saldenliste monatlich'!$A$4:$AN$4,0),FALSE)</x:f>
        <x:v>-20882.91</x:v>
      </x:c>
      <x:c r="AB61" s="12">
        <x:f>VLOOKUP($B61,'Saldenliste monatlich'!$A$5:$AN$122,MATCH(AB$4,'Saldenliste monatlich'!$A$4:$AN$4,0),FALSE)</x:f>
        <x:v>-28854.45</x:v>
      </x:c>
      <x:c r="AC61" s="12">
        <x:f>VLOOKUP($B61,'Saldenliste monatlich'!$A$5:$AN$122,MATCH(AC$4,'Saldenliste monatlich'!$A$4:$AN$4,0),FALSE)</x:f>
        <x:v>-26261.07</x:v>
      </x:c>
      <x:c r="AD61" s="12">
        <x:f>VLOOKUP($B61,'Saldenliste monatlich'!$A$5:$AN$122,MATCH(AD$4,'Saldenliste monatlich'!$A$4:$AN$4,0),FALSE)</x:f>
        <x:v>-27374.41</x:v>
      </x:c>
      <x:c r="AE61" s="12">
        <x:f>VLOOKUP($B61,'Saldenliste monatlich'!$A$5:$AN$122,MATCH(AE$4,'Saldenliste monatlich'!$A$4:$AN$4,0),FALSE)</x:f>
        <x:v>-25437.37</x:v>
      </x:c>
      <x:c r="AF61" s="12">
        <x:f>VLOOKUP($B61,'Saldenliste monatlich'!$A$5:$AN$122,MATCH(AF$4,'Saldenliste monatlich'!$A$4:$AN$4,0),FALSE)</x:f>
        <x:v>-26802.77</x:v>
      </x:c>
      <x:c r="AG61" s="12">
        <x:f>VLOOKUP($B61,'Saldenliste monatlich'!$A$5:$AN$122,MATCH(AG$4,'Saldenliste monatlich'!$A$4:$AN$4,0),FALSE)</x:f>
        <x:v>-23831.57</x:v>
      </x:c>
      <x:c r="AH61" s="12">
        <x:f>VLOOKUP($B61,'Saldenliste monatlich'!$A$5:$AN$122,MATCH(AH$4,'Saldenliste monatlich'!$A$4:$AN$4,0),FALSE)</x:f>
        <x:v>-29733.82</x:v>
      </x:c>
      <x:c r="AI61" s="12">
        <x:f>VLOOKUP($B61,'Saldenliste monatlich'!$A$5:$AN$122,MATCH(AI$4,'Saldenliste monatlich'!$A$4:$AN$4,0),FALSE)</x:f>
        <x:v>-31124.59</x:v>
      </x:c>
      <x:c r="AJ61" s="12">
        <x:f>VLOOKUP($B61,'Saldenliste monatlich'!$A$5:$AN$122,MATCH(AJ$4,'Saldenliste monatlich'!$A$4:$AN$4,0),FALSE)</x:f>
        <x:v>-33156.79</x:v>
      </x:c>
      <x:c r="AK61" s="12">
        <x:f>VLOOKUP($B61,'Saldenliste monatlich'!$A$5:$AN$122,MATCH(AK$4,'Saldenliste monatlich'!$A$4:$AN$4,0),FALSE)</x:f>
        <x:v>-33388.38</x:v>
      </x:c>
      <x:c r="AL61" s="12">
        <x:f>VLOOKUP($B61,'Saldenliste monatlich'!$A$5:$AN$122,MATCH(AL$4,'Saldenliste monatlich'!$A$4:$AN$4,0),FALSE)</x:f>
        <x:v>-28205.68</x:v>
      </x:c>
    </x:row>
    <x:row r="62" spans="1:38" hidden="1" outlineLevel="2">
      <x:c r="A62" s="11" t="s">
        <x:v>96</x:v>
      </x:c>
      <x:c r="B62" s="0">
        <x:v>6740</x:v>
      </x:c>
      <x:c r="C62" s="12">
        <x:f>VLOOKUP($B62,'Saldenliste monatlich'!$A$5:$AN$122,MATCH(C$4,'Saldenliste monatlich'!$A$4:$AN$4,0),FALSE)</x:f>
        <x:v>-40533.72</x:v>
      </x:c>
      <x:c r="D62" s="12">
        <x:f>VLOOKUP($B62,'Saldenliste monatlich'!$A$5:$AN$122,MATCH(D$4,'Saldenliste monatlich'!$A$4:$AN$4,0),FALSE)</x:f>
        <x:v>-49378.29</x:v>
      </x:c>
      <x:c r="E62" s="12">
        <x:f>VLOOKUP($B62,'Saldenliste monatlich'!$A$5:$AN$122,MATCH(E$4,'Saldenliste monatlich'!$A$4:$AN$4,0),FALSE)</x:f>
        <x:v>-45700.65</x:v>
      </x:c>
      <x:c r="F62" s="12">
        <x:f>VLOOKUP($B62,'Saldenliste monatlich'!$A$5:$AN$122,MATCH(F$4,'Saldenliste monatlich'!$A$4:$AN$4,0),FALSE)</x:f>
        <x:v>-54217.17</x:v>
      </x:c>
      <x:c r="G62" s="12">
        <x:f>VLOOKUP($B62,'Saldenliste monatlich'!$A$5:$AN$122,MATCH(G$4,'Saldenliste monatlich'!$A$4:$AN$4,0),FALSE)</x:f>
        <x:v>-52323.36</x:v>
      </x:c>
      <x:c r="H62" s="12">
        <x:f>VLOOKUP($B62,'Saldenliste monatlich'!$A$5:$AN$122,MATCH(H$4,'Saldenliste monatlich'!$A$4:$AN$4,0),FALSE)</x:f>
        <x:v>-42159.71</x:v>
      </x:c>
      <x:c r="I62" s="12">
        <x:f>VLOOKUP($B62,'Saldenliste monatlich'!$A$5:$AN$122,MATCH(I$4,'Saldenliste monatlich'!$A$4:$AN$4,0),FALSE)</x:f>
        <x:v>-42700.14</x:v>
      </x:c>
      <x:c r="J62" s="12">
        <x:f>VLOOKUP($B62,'Saldenliste monatlich'!$A$5:$AN$122,MATCH(J$4,'Saldenliste monatlich'!$A$4:$AN$4,0),FALSE)</x:f>
        <x:v>-55585.6</x:v>
      </x:c>
      <x:c r="K62" s="12">
        <x:f>VLOOKUP($B62,'Saldenliste monatlich'!$A$5:$AN$122,MATCH(K$4,'Saldenliste monatlich'!$A$4:$AN$4,0),FALSE)</x:f>
        <x:v>-50981.23</x:v>
      </x:c>
      <x:c r="L62" s="12">
        <x:f>VLOOKUP($B62,'Saldenliste monatlich'!$A$5:$AN$122,MATCH(L$4,'Saldenliste monatlich'!$A$4:$AN$4,0),FALSE)</x:f>
        <x:v>-56229.37</x:v>
      </x:c>
      <x:c r="M62" s="12">
        <x:f>VLOOKUP($B62,'Saldenliste monatlich'!$A$5:$AN$122,MATCH(M$4,'Saldenliste monatlich'!$A$4:$AN$4,0),FALSE)</x:f>
        <x:v>-59336.71</x:v>
      </x:c>
      <x:c r="N62" s="12">
        <x:f>VLOOKUP($B62,'Saldenliste monatlich'!$A$5:$AN$122,MATCH(N$4,'Saldenliste monatlich'!$A$4:$AN$4,0),FALSE)</x:f>
        <x:v>-57380.53</x:v>
      </x:c>
      <x:c r="O62" s="12">
        <x:f>VLOOKUP($B62,'Saldenliste monatlich'!$A$5:$AN$122,MATCH(O$4,'Saldenliste monatlich'!$A$4:$AN$4,0),FALSE)</x:f>
        <x:v>-49891.99</x:v>
      </x:c>
      <x:c r="P62" s="12">
        <x:f>VLOOKUP($B62,'Saldenliste monatlich'!$A$5:$AN$122,MATCH(P$4,'Saldenliste monatlich'!$A$4:$AN$4,0),FALSE)</x:f>
        <x:v>-58656.2</x:v>
      </x:c>
      <x:c r="Q62" s="12">
        <x:f>VLOOKUP($B62,'Saldenliste monatlich'!$A$5:$AN$122,MATCH(Q$4,'Saldenliste monatlich'!$A$4:$AN$4,0),FALSE)</x:f>
        <x:v>-55942.77</x:v>
      </x:c>
      <x:c r="R62" s="12">
        <x:f>VLOOKUP($B62,'Saldenliste monatlich'!$A$5:$AN$122,MATCH(R$4,'Saldenliste monatlich'!$A$4:$AN$4,0),FALSE)</x:f>
        <x:v>-58473.54</x:v>
      </x:c>
      <x:c r="S62" s="12">
        <x:f>VLOOKUP($B62,'Saldenliste monatlich'!$A$5:$AN$122,MATCH(S$4,'Saldenliste monatlich'!$A$4:$AN$4,0),FALSE)</x:f>
        <x:v>-52480.56</x:v>
      </x:c>
      <x:c r="T62" s="12">
        <x:f>VLOOKUP($B62,'Saldenliste monatlich'!$A$5:$AN$122,MATCH(T$4,'Saldenliste monatlich'!$A$4:$AN$4,0),FALSE)</x:f>
        <x:v>-52213.7</x:v>
      </x:c>
      <x:c r="U62" s="12">
        <x:f>VLOOKUP($B62,'Saldenliste monatlich'!$A$5:$AN$122,MATCH(U$4,'Saldenliste monatlich'!$A$4:$AN$4,0),FALSE)</x:f>
        <x:v>-43522.49</x:v>
      </x:c>
      <x:c r="V62" s="12">
        <x:f>VLOOKUP($B62,'Saldenliste monatlich'!$A$5:$AN$122,MATCH(V$4,'Saldenliste monatlich'!$A$4:$AN$4,0),FALSE)</x:f>
        <x:v>-59684.02</x:v>
      </x:c>
      <x:c r="W62" s="12">
        <x:f>VLOOKUP($B62,'Saldenliste monatlich'!$A$5:$AN$122,MATCH(W$4,'Saldenliste monatlich'!$A$4:$AN$4,0),FALSE)</x:f>
        <x:v>-64786.55</x:v>
      </x:c>
      <x:c r="X62" s="12">
        <x:f>VLOOKUP($B62,'Saldenliste monatlich'!$A$5:$AN$122,MATCH(X$4,'Saldenliste monatlich'!$A$4:$AN$4,0),FALSE)</x:f>
        <x:v>-58304.74</x:v>
      </x:c>
      <x:c r="Y62" s="12">
        <x:f>VLOOKUP($B62,'Saldenliste monatlich'!$A$5:$AN$122,MATCH(Y$4,'Saldenliste monatlich'!$A$4:$AN$4,0),FALSE)</x:f>
        <x:v>-69246.23</x:v>
      </x:c>
      <x:c r="Z62" s="12">
        <x:f>VLOOKUP($B62,'Saldenliste monatlich'!$A$5:$AN$122,MATCH(Z$4,'Saldenliste monatlich'!$A$4:$AN$4,0),FALSE)</x:f>
        <x:v>-73448.87</x:v>
      </x:c>
      <x:c r="AA62" s="12">
        <x:f>VLOOKUP($B62,'Saldenliste monatlich'!$A$5:$AN$122,MATCH(AA$4,'Saldenliste monatlich'!$A$4:$AN$4,0),FALSE)</x:f>
        <x:v>-50162.07</x:v>
      </x:c>
      <x:c r="AB62" s="12">
        <x:f>VLOOKUP($B62,'Saldenliste monatlich'!$A$5:$AN$122,MATCH(AB$4,'Saldenliste monatlich'!$A$4:$AN$4,0),FALSE)</x:f>
        <x:v>-61528.52</x:v>
      </x:c>
      <x:c r="AC62" s="12">
        <x:f>VLOOKUP($B62,'Saldenliste monatlich'!$A$5:$AN$122,MATCH(AC$4,'Saldenliste monatlich'!$A$4:$AN$4,0),FALSE)</x:f>
        <x:v>-56034.03</x:v>
      </x:c>
      <x:c r="AD62" s="12">
        <x:f>VLOOKUP($B62,'Saldenliste monatlich'!$A$5:$AN$122,MATCH(AD$4,'Saldenliste monatlich'!$A$4:$AN$4,0),FALSE)</x:f>
        <x:v>-52847.61</x:v>
      </x:c>
      <x:c r="AE62" s="12">
        <x:f>VLOOKUP($B62,'Saldenliste monatlich'!$A$5:$AN$122,MATCH(AE$4,'Saldenliste monatlich'!$A$4:$AN$4,0),FALSE)</x:f>
        <x:v>-49808.78</x:v>
      </x:c>
      <x:c r="AF62" s="12">
        <x:f>VLOOKUP($B62,'Saldenliste monatlich'!$A$5:$AN$122,MATCH(AF$4,'Saldenliste monatlich'!$A$4:$AN$4,0),FALSE)</x:f>
        <x:v>-50215.19</x:v>
      </x:c>
      <x:c r="AG62" s="12">
        <x:f>VLOOKUP($B62,'Saldenliste monatlich'!$A$5:$AN$122,MATCH(AG$4,'Saldenliste monatlich'!$A$4:$AN$4,0),FALSE)</x:f>
        <x:v>-46766.07</x:v>
      </x:c>
      <x:c r="AH62" s="12">
        <x:f>VLOOKUP($B62,'Saldenliste monatlich'!$A$5:$AN$122,MATCH(AH$4,'Saldenliste monatlich'!$A$4:$AN$4,0),FALSE)</x:f>
        <x:v>-58328.48</x:v>
      </x:c>
      <x:c r="AI62" s="12">
        <x:f>VLOOKUP($B62,'Saldenliste monatlich'!$A$5:$AN$122,MATCH(AI$4,'Saldenliste monatlich'!$A$4:$AN$4,0),FALSE)</x:f>
        <x:v>-63616.45</x:v>
      </x:c>
      <x:c r="AJ62" s="12">
        <x:f>VLOOKUP($B62,'Saldenliste monatlich'!$A$5:$AN$122,MATCH(AJ$4,'Saldenliste monatlich'!$A$4:$AN$4,0),FALSE)</x:f>
        <x:v>-59625.86</x:v>
      </x:c>
      <x:c r="AK62" s="12">
        <x:f>VLOOKUP($B62,'Saldenliste monatlich'!$A$5:$AN$122,MATCH(AK$4,'Saldenliste monatlich'!$A$4:$AN$4,0),FALSE)</x:f>
        <x:v>-64254.34</x:v>
      </x:c>
      <x:c r="AL62" s="12">
        <x:f>VLOOKUP($B62,'Saldenliste monatlich'!$A$5:$AN$122,MATCH(AL$4,'Saldenliste monatlich'!$A$4:$AN$4,0),FALSE)</x:f>
        <x:v>-65887.64</x:v>
      </x:c>
    </x:row>
    <x:row r="63" spans="1:38" hidden="1" outlineLevel="2">
      <x:c r="A63" s="11" t="s">
        <x:v>97</x:v>
      </x:c>
      <x:c r="B63" s="0">
        <x:v>6800</x:v>
      </x:c>
      <x:c r="C63" s="12">
        <x:f>VLOOKUP($B63,'Saldenliste monatlich'!$A$5:$AN$122,MATCH(C$4,'Saldenliste monatlich'!$A$4:$AN$4,0),FALSE)</x:f>
        <x:v>-579.24</x:v>
      </x:c>
      <x:c r="D63" s="12">
        <x:f>VLOOKUP($B63,'Saldenliste monatlich'!$A$5:$AN$122,MATCH(D$4,'Saldenliste monatlich'!$A$4:$AN$4,0),FALSE)</x:f>
        <x:v>-650.82</x:v>
      </x:c>
      <x:c r="E63" s="12">
        <x:f>VLOOKUP($B63,'Saldenliste monatlich'!$A$5:$AN$122,MATCH(E$4,'Saldenliste monatlich'!$A$4:$AN$4,0),FALSE)</x:f>
        <x:v>-684.84</x:v>
      </x:c>
      <x:c r="F63" s="12">
        <x:f>VLOOKUP($B63,'Saldenliste monatlich'!$A$5:$AN$122,MATCH(F$4,'Saldenliste monatlich'!$A$4:$AN$4,0),FALSE)</x:f>
        <x:v>-650.7</x:v>
      </x:c>
      <x:c r="G63" s="12">
        <x:f>VLOOKUP($B63,'Saldenliste monatlich'!$A$5:$AN$122,MATCH(G$4,'Saldenliste monatlich'!$A$4:$AN$4,0),FALSE)</x:f>
        <x:v>-579.21</x:v>
      </x:c>
      <x:c r="H63" s="12">
        <x:f>VLOOKUP($B63,'Saldenliste monatlich'!$A$5:$AN$122,MATCH(H$4,'Saldenliste monatlich'!$A$4:$AN$4,0),FALSE)</x:f>
        <x:v>-681.04</x:v>
      </x:c>
      <x:c r="I63" s="12">
        <x:f>VLOOKUP($B63,'Saldenliste monatlich'!$A$5:$AN$122,MATCH(I$4,'Saldenliste monatlich'!$A$4:$AN$4,0),FALSE)</x:f>
        <x:v>-678.73</x:v>
      </x:c>
      <x:c r="J63" s="12">
        <x:f>VLOOKUP($B63,'Saldenliste monatlich'!$A$5:$AN$122,MATCH(J$4,'Saldenliste monatlich'!$A$4:$AN$4,0),FALSE)</x:f>
        <x:v>-581.57</x:v>
      </x:c>
      <x:c r="K63" s="12">
        <x:f>VLOOKUP($B63,'Saldenliste monatlich'!$A$5:$AN$122,MATCH(K$4,'Saldenliste monatlich'!$A$4:$AN$4,0),FALSE)</x:f>
        <x:v>-618.66</x:v>
      </x:c>
      <x:c r="L63" s="12">
        <x:f>VLOOKUP($B63,'Saldenliste monatlich'!$A$5:$AN$122,MATCH(L$4,'Saldenliste monatlich'!$A$4:$AN$4,0),FALSE)</x:f>
        <x:v>-586.62</x:v>
      </x:c>
      <x:c r="M63" s="12">
        <x:f>VLOOKUP($B63,'Saldenliste monatlich'!$A$5:$AN$122,MATCH(M$4,'Saldenliste monatlich'!$A$4:$AN$4,0),FALSE)</x:f>
        <x:v>-532.25</x:v>
      </x:c>
      <x:c r="N63" s="12">
        <x:f>VLOOKUP($B63,'Saldenliste monatlich'!$A$5:$AN$122,MATCH(N$4,'Saldenliste monatlich'!$A$4:$AN$4,0),FALSE)</x:f>
        <x:v>-540.56</x:v>
      </x:c>
      <x:c r="O63" s="12">
        <x:f>VLOOKUP($B63,'Saldenliste monatlich'!$A$5:$AN$122,MATCH(O$4,'Saldenliste monatlich'!$A$4:$AN$4,0),FALSE)</x:f>
        <x:v>-555</x:v>
      </x:c>
      <x:c r="P63" s="12">
        <x:f>VLOOKUP($B63,'Saldenliste monatlich'!$A$5:$AN$122,MATCH(P$4,'Saldenliste monatlich'!$A$4:$AN$4,0),FALSE)</x:f>
        <x:v>-547.34</x:v>
      </x:c>
      <x:c r="Q63" s="12">
        <x:f>VLOOKUP($B63,'Saldenliste monatlich'!$A$5:$AN$122,MATCH(Q$4,'Saldenliste monatlich'!$A$4:$AN$4,0),FALSE)</x:f>
        <x:v>-550.26</x:v>
      </x:c>
      <x:c r="R63" s="12">
        <x:f>VLOOKUP($B63,'Saldenliste monatlich'!$A$5:$AN$122,MATCH(R$4,'Saldenliste monatlich'!$A$4:$AN$4,0),FALSE)</x:f>
        <x:v>-634.89</x:v>
      </x:c>
      <x:c r="S63" s="12">
        <x:f>VLOOKUP($B63,'Saldenliste monatlich'!$A$5:$AN$122,MATCH(S$4,'Saldenliste monatlich'!$A$4:$AN$4,0),FALSE)</x:f>
        <x:v>-571.11</x:v>
      </x:c>
      <x:c r="T63" s="12">
        <x:f>VLOOKUP($B63,'Saldenliste monatlich'!$A$5:$AN$122,MATCH(T$4,'Saldenliste monatlich'!$A$4:$AN$4,0),FALSE)</x:f>
        <x:v>-530.07</x:v>
      </x:c>
      <x:c r="U63" s="12">
        <x:f>VLOOKUP($B63,'Saldenliste monatlich'!$A$5:$AN$122,MATCH(U$4,'Saldenliste monatlich'!$A$4:$AN$4,0),FALSE)</x:f>
        <x:v>-511.24</x:v>
      </x:c>
      <x:c r="V63" s="12">
        <x:f>VLOOKUP($B63,'Saldenliste monatlich'!$A$5:$AN$122,MATCH(V$4,'Saldenliste monatlich'!$A$4:$AN$4,0),FALSE)</x:f>
        <x:v>-506.29</x:v>
      </x:c>
      <x:c r="W63" s="12">
        <x:f>VLOOKUP($B63,'Saldenliste monatlich'!$A$5:$AN$122,MATCH(W$4,'Saldenliste monatlich'!$A$4:$AN$4,0),FALSE)</x:f>
        <x:v>-598.23</x:v>
      </x:c>
      <x:c r="X63" s="12">
        <x:f>VLOOKUP($B63,'Saldenliste monatlich'!$A$5:$AN$122,MATCH(X$4,'Saldenliste monatlich'!$A$4:$AN$4,0),FALSE)</x:f>
        <x:v>-559.32</x:v>
      </x:c>
      <x:c r="Y63" s="12">
        <x:f>VLOOKUP($B63,'Saldenliste monatlich'!$A$5:$AN$122,MATCH(Y$4,'Saldenliste monatlich'!$A$4:$AN$4,0),FALSE)</x:f>
        <x:v>-718.29</x:v>
      </x:c>
      <x:c r="Z63" s="12">
        <x:f>VLOOKUP($B63,'Saldenliste monatlich'!$A$5:$AN$122,MATCH(Z$4,'Saldenliste monatlich'!$A$4:$AN$4,0),FALSE)</x:f>
        <x:v>-557.36</x:v>
      </x:c>
      <x:c r="AA63" s="12">
        <x:f>VLOOKUP($B63,'Saldenliste monatlich'!$A$5:$AN$122,MATCH(AA$4,'Saldenliste monatlich'!$A$4:$AN$4,0),FALSE)</x:f>
        <x:v>-560.48</x:v>
      </x:c>
      <x:c r="AB63" s="12">
        <x:f>VLOOKUP($B63,'Saldenliste monatlich'!$A$5:$AN$122,MATCH(AB$4,'Saldenliste monatlich'!$A$4:$AN$4,0),FALSE)</x:f>
        <x:v>-543.24</x:v>
      </x:c>
      <x:c r="AC63" s="12">
        <x:f>VLOOKUP($B63,'Saldenliste monatlich'!$A$5:$AN$122,MATCH(AC$4,'Saldenliste monatlich'!$A$4:$AN$4,0),FALSE)</x:f>
        <x:v>-601.44</x:v>
      </x:c>
      <x:c r="AD63" s="12">
        <x:f>VLOOKUP($B63,'Saldenliste monatlich'!$A$5:$AN$122,MATCH(AD$4,'Saldenliste monatlich'!$A$4:$AN$4,0),FALSE)</x:f>
        <x:v>-673.78</x:v>
      </x:c>
      <x:c r="AE63" s="12">
        <x:f>VLOOKUP($B63,'Saldenliste monatlich'!$A$5:$AN$122,MATCH(AE$4,'Saldenliste monatlich'!$A$4:$AN$4,0),FALSE)</x:f>
        <x:v>-586.53</x:v>
      </x:c>
      <x:c r="AF63" s="12">
        <x:f>VLOOKUP($B63,'Saldenliste monatlich'!$A$5:$AN$122,MATCH(AF$4,'Saldenliste monatlich'!$A$4:$AN$4,0),FALSE)</x:f>
        <x:v>-570.69</x:v>
      </x:c>
      <x:c r="AG63" s="12">
        <x:f>VLOOKUP($B63,'Saldenliste monatlich'!$A$5:$AN$122,MATCH(AG$4,'Saldenliste monatlich'!$A$4:$AN$4,0),FALSE)</x:f>
        <x:v>-628.95</x:v>
      </x:c>
      <x:c r="AH63" s="12">
        <x:f>VLOOKUP($B63,'Saldenliste monatlich'!$A$5:$AN$122,MATCH(AH$4,'Saldenliste monatlich'!$A$4:$AN$4,0),FALSE)</x:f>
        <x:v>-526.01</x:v>
      </x:c>
      <x:c r="AI63" s="12">
        <x:f>VLOOKUP($B63,'Saldenliste monatlich'!$A$5:$AN$122,MATCH(AI$4,'Saldenliste monatlich'!$A$4:$AN$4,0),FALSE)</x:f>
        <x:v>-619.45</x:v>
      </x:c>
      <x:c r="AJ63" s="12">
        <x:f>VLOOKUP($B63,'Saldenliste monatlich'!$A$5:$AN$122,MATCH(AJ$4,'Saldenliste monatlich'!$A$4:$AN$4,0),FALSE)</x:f>
        <x:v>-490.03</x:v>
      </x:c>
      <x:c r="AK63" s="12">
        <x:f>VLOOKUP($B63,'Saldenliste monatlich'!$A$5:$AN$122,MATCH(AK$4,'Saldenliste monatlich'!$A$4:$AN$4,0),FALSE)</x:f>
        <x:v>-685.51</x:v>
      </x:c>
      <x:c r="AL63" s="12">
        <x:f>VLOOKUP($B63,'Saldenliste monatlich'!$A$5:$AN$122,MATCH(AL$4,'Saldenliste monatlich'!$A$4:$AN$4,0),FALSE)</x:f>
        <x:v>-556.83</x:v>
      </x:c>
    </x:row>
    <x:row r="64" spans="1:38" hidden="1" outlineLevel="2">
      <x:c r="A64" s="11" t="s">
        <x:v>98</x:v>
      </x:c>
      <x:c r="B64" s="0">
        <x:v>6805</x:v>
      </x:c>
      <x:c r="C64" s="12">
        <x:f>VLOOKUP($B64,'Saldenliste monatlich'!$A$5:$AN$122,MATCH(C$4,'Saldenliste monatlich'!$A$4:$AN$4,0),FALSE)</x:f>
        <x:v>-3305.09</x:v>
      </x:c>
      <x:c r="D64" s="12">
        <x:f>VLOOKUP($B64,'Saldenliste monatlich'!$A$5:$AN$122,MATCH(D$4,'Saldenliste monatlich'!$A$4:$AN$4,0),FALSE)</x:f>
        <x:v>-3088.44</x:v>
      </x:c>
      <x:c r="E64" s="12">
        <x:f>VLOOKUP($B64,'Saldenliste monatlich'!$A$5:$AN$122,MATCH(E$4,'Saldenliste monatlich'!$A$4:$AN$4,0),FALSE)</x:f>
        <x:v>-3283.44</x:v>
      </x:c>
      <x:c r="F64" s="12">
        <x:f>VLOOKUP($B64,'Saldenliste monatlich'!$A$5:$AN$122,MATCH(F$4,'Saldenliste monatlich'!$A$4:$AN$4,0),FALSE)</x:f>
        <x:v>-3353.77</x:v>
      </x:c>
      <x:c r="G64" s="12">
        <x:f>VLOOKUP($B64,'Saldenliste monatlich'!$A$5:$AN$122,MATCH(G$4,'Saldenliste monatlich'!$A$4:$AN$4,0),FALSE)</x:f>
        <x:v>-3329.13</x:v>
      </x:c>
      <x:c r="H64" s="12">
        <x:f>VLOOKUP($B64,'Saldenliste monatlich'!$A$5:$AN$122,MATCH(H$4,'Saldenliste monatlich'!$A$4:$AN$4,0),FALSE)</x:f>
        <x:v>-3271.47</x:v>
      </x:c>
      <x:c r="I64" s="12">
        <x:f>VLOOKUP($B64,'Saldenliste monatlich'!$A$5:$AN$122,MATCH(I$4,'Saldenliste monatlich'!$A$4:$AN$4,0),FALSE)</x:f>
        <x:v>-3092.99</x:v>
      </x:c>
      <x:c r="J64" s="12">
        <x:f>VLOOKUP($B64,'Saldenliste monatlich'!$A$5:$AN$122,MATCH(J$4,'Saldenliste monatlich'!$A$4:$AN$4,0),FALSE)</x:f>
        <x:v>-3196.87</x:v>
      </x:c>
      <x:c r="K64" s="12">
        <x:f>VLOOKUP($B64,'Saldenliste monatlich'!$A$5:$AN$122,MATCH(K$4,'Saldenliste monatlich'!$A$4:$AN$4,0),FALSE)</x:f>
        <x:v>-3066.71</x:v>
      </x:c>
      <x:c r="L64" s="12">
        <x:f>VLOOKUP($B64,'Saldenliste monatlich'!$A$5:$AN$122,MATCH(L$4,'Saldenliste monatlich'!$A$4:$AN$4,0),FALSE)</x:f>
        <x:v>-3330.34</x:v>
      </x:c>
      <x:c r="M64" s="12">
        <x:f>VLOOKUP($B64,'Saldenliste monatlich'!$A$5:$AN$122,MATCH(M$4,'Saldenliste monatlich'!$A$4:$AN$4,0),FALSE)</x:f>
        <x:v>-3257.95</x:v>
      </x:c>
      <x:c r="N64" s="12">
        <x:f>VLOOKUP($B64,'Saldenliste monatlich'!$A$5:$AN$122,MATCH(N$4,'Saldenliste monatlich'!$A$4:$AN$4,0),FALSE)</x:f>
        <x:v>-3153.38</x:v>
      </x:c>
      <x:c r="O64" s="12">
        <x:f>VLOOKUP($B64,'Saldenliste monatlich'!$A$5:$AN$122,MATCH(O$4,'Saldenliste monatlich'!$A$4:$AN$4,0),FALSE)</x:f>
        <x:v>-3188.48</x:v>
      </x:c>
      <x:c r="P64" s="12">
        <x:f>VLOOKUP($B64,'Saldenliste monatlich'!$A$5:$AN$122,MATCH(P$4,'Saldenliste monatlich'!$A$4:$AN$4,0),FALSE)</x:f>
        <x:v>-3286.07</x:v>
      </x:c>
      <x:c r="Q64" s="12">
        <x:f>VLOOKUP($B64,'Saldenliste monatlich'!$A$5:$AN$122,MATCH(Q$4,'Saldenliste monatlich'!$A$4:$AN$4,0),FALSE)</x:f>
        <x:v>-3237.87</x:v>
      </x:c>
      <x:c r="R64" s="12">
        <x:f>VLOOKUP($B64,'Saldenliste monatlich'!$A$5:$AN$122,MATCH(R$4,'Saldenliste monatlich'!$A$4:$AN$4,0),FALSE)</x:f>
        <x:v>-3355.06</x:v>
      </x:c>
      <x:c r="S64" s="12">
        <x:f>VLOOKUP($B64,'Saldenliste monatlich'!$A$5:$AN$122,MATCH(S$4,'Saldenliste monatlich'!$A$4:$AN$4,0),FALSE)</x:f>
        <x:v>-3150.15</x:v>
      </x:c>
      <x:c r="T64" s="12">
        <x:f>VLOOKUP($B64,'Saldenliste monatlich'!$A$5:$AN$122,MATCH(T$4,'Saldenliste monatlich'!$A$4:$AN$4,0),FALSE)</x:f>
        <x:v>-3303.6</x:v>
      </x:c>
      <x:c r="U64" s="12">
        <x:f>VLOOKUP($B64,'Saldenliste monatlich'!$A$5:$AN$122,MATCH(U$4,'Saldenliste monatlich'!$A$4:$AN$4,0),FALSE)</x:f>
        <x:v>-3174.75</x:v>
      </x:c>
      <x:c r="V64" s="12">
        <x:f>VLOOKUP($B64,'Saldenliste monatlich'!$A$5:$AN$122,MATCH(V$4,'Saldenliste monatlich'!$A$4:$AN$4,0),FALSE)</x:f>
        <x:v>-3357.41</x:v>
      </x:c>
      <x:c r="W64" s="12">
        <x:f>VLOOKUP($B64,'Saldenliste monatlich'!$A$5:$AN$122,MATCH(W$4,'Saldenliste monatlich'!$A$4:$AN$4,0),FALSE)</x:f>
        <x:v>-3167.93</x:v>
      </x:c>
      <x:c r="X64" s="12">
        <x:f>VLOOKUP($B64,'Saldenliste monatlich'!$A$5:$AN$122,MATCH(X$4,'Saldenliste monatlich'!$A$4:$AN$4,0),FALSE)</x:f>
        <x:v>-3047.98</x:v>
      </x:c>
      <x:c r="Y64" s="12">
        <x:f>VLOOKUP($B64,'Saldenliste monatlich'!$A$5:$AN$122,MATCH(Y$4,'Saldenliste monatlich'!$A$4:$AN$4,0),FALSE)</x:f>
        <x:v>-3201.48</x:v>
      </x:c>
      <x:c r="Z64" s="12">
        <x:f>VLOOKUP($B64,'Saldenliste monatlich'!$A$5:$AN$122,MATCH(Z$4,'Saldenliste monatlich'!$A$4:$AN$4,0),FALSE)</x:f>
        <x:v>-3298.25</x:v>
      </x:c>
      <x:c r="AA64" s="12">
        <x:f>VLOOKUP($B64,'Saldenliste monatlich'!$A$5:$AN$122,MATCH(AA$4,'Saldenliste monatlich'!$A$4:$AN$4,0),FALSE)</x:f>
        <x:v>-3179.62</x:v>
      </x:c>
      <x:c r="AB64" s="12">
        <x:f>VLOOKUP($B64,'Saldenliste monatlich'!$A$5:$AN$122,MATCH(AB$4,'Saldenliste monatlich'!$A$4:$AN$4,0),FALSE)</x:f>
        <x:v>-3121.3</x:v>
      </x:c>
      <x:c r="AC64" s="12">
        <x:f>VLOOKUP($B64,'Saldenliste monatlich'!$A$5:$AN$122,MATCH(AC$4,'Saldenliste monatlich'!$A$4:$AN$4,0),FALSE)</x:f>
        <x:v>-3098.61</x:v>
      </x:c>
      <x:c r="AD64" s="12">
        <x:f>VLOOKUP($B64,'Saldenliste monatlich'!$A$5:$AN$122,MATCH(AD$4,'Saldenliste monatlich'!$A$4:$AN$4,0),FALSE)</x:f>
        <x:v>-3311.54</x:v>
      </x:c>
      <x:c r="AE64" s="12">
        <x:f>VLOOKUP($B64,'Saldenliste monatlich'!$A$5:$AN$122,MATCH(AE$4,'Saldenliste monatlich'!$A$4:$AN$4,0),FALSE)</x:f>
        <x:v>-3107.29</x:v>
      </x:c>
      <x:c r="AF64" s="12">
        <x:f>VLOOKUP($B64,'Saldenliste monatlich'!$A$5:$AN$122,MATCH(AF$4,'Saldenliste monatlich'!$A$4:$AN$4,0),FALSE)</x:f>
        <x:v>-3050.02</x:v>
      </x:c>
      <x:c r="AG64" s="12">
        <x:f>VLOOKUP($B64,'Saldenliste monatlich'!$A$5:$AN$122,MATCH(AG$4,'Saldenliste monatlich'!$A$4:$AN$4,0),FALSE)</x:f>
        <x:v>-3093.66</x:v>
      </x:c>
      <x:c r="AH64" s="12">
        <x:f>VLOOKUP($B64,'Saldenliste monatlich'!$A$5:$AN$122,MATCH(AH$4,'Saldenliste monatlich'!$A$4:$AN$4,0),FALSE)</x:f>
        <x:v>-3321.56</x:v>
      </x:c>
      <x:c r="AI64" s="12">
        <x:f>VLOOKUP($B64,'Saldenliste monatlich'!$A$5:$AN$122,MATCH(AI$4,'Saldenliste monatlich'!$A$4:$AN$4,0),FALSE)</x:f>
        <x:v>-3275.84</x:v>
      </x:c>
      <x:c r="AJ64" s="12">
        <x:f>VLOOKUP($B64,'Saldenliste monatlich'!$A$5:$AN$122,MATCH(AJ$4,'Saldenliste monatlich'!$A$4:$AN$4,0),FALSE)</x:f>
        <x:v>-3245.59</x:v>
      </x:c>
      <x:c r="AK64" s="12">
        <x:f>VLOOKUP($B64,'Saldenliste monatlich'!$A$5:$AN$122,MATCH(AK$4,'Saldenliste monatlich'!$A$4:$AN$4,0),FALSE)</x:f>
        <x:v>-3087.99</x:v>
      </x:c>
      <x:c r="AL64" s="12">
        <x:f>VLOOKUP($B64,'Saldenliste monatlich'!$A$5:$AN$122,MATCH(AL$4,'Saldenliste monatlich'!$A$4:$AN$4,0),FALSE)</x:f>
        <x:v>-3149.47</x:v>
      </x:c>
    </x:row>
    <x:row r="65" spans="1:38" hidden="1" outlineLevel="2">
      <x:c r="A65" s="11" t="s">
        <x:v>99</x:v>
      </x:c>
      <x:c r="B65" s="0">
        <x:v>6810</x:v>
      </x:c>
      <x:c r="C65" s="12">
        <x:f>VLOOKUP($B65,'Saldenliste monatlich'!$A$5:$AN$122,MATCH(C$4,'Saldenliste monatlich'!$A$4:$AN$4,0),FALSE)</x:f>
        <x:v>-890</x:v>
      </x:c>
      <x:c r="D65" s="12">
        <x:f>VLOOKUP($B65,'Saldenliste monatlich'!$A$5:$AN$122,MATCH(D$4,'Saldenliste monatlich'!$A$4:$AN$4,0),FALSE)</x:f>
        <x:v>-890</x:v>
      </x:c>
      <x:c r="E65" s="12">
        <x:f>VLOOKUP($B65,'Saldenliste monatlich'!$A$5:$AN$122,MATCH(E$4,'Saldenliste monatlich'!$A$4:$AN$4,0),FALSE)</x:f>
        <x:v>-890</x:v>
      </x:c>
      <x:c r="F65" s="12">
        <x:f>VLOOKUP($B65,'Saldenliste monatlich'!$A$5:$AN$122,MATCH(F$4,'Saldenliste monatlich'!$A$4:$AN$4,0),FALSE)</x:f>
        <x:v>-890</x:v>
      </x:c>
      <x:c r="G65" s="12">
        <x:f>VLOOKUP($B65,'Saldenliste monatlich'!$A$5:$AN$122,MATCH(G$4,'Saldenliste monatlich'!$A$4:$AN$4,0),FALSE)</x:f>
        <x:v>-890</x:v>
      </x:c>
      <x:c r="H65" s="12">
        <x:f>VLOOKUP($B65,'Saldenliste monatlich'!$A$5:$AN$122,MATCH(H$4,'Saldenliste monatlich'!$A$4:$AN$4,0),FALSE)</x:f>
        <x:v>-890</x:v>
      </x:c>
      <x:c r="I65" s="12">
        <x:f>VLOOKUP($B65,'Saldenliste monatlich'!$A$5:$AN$122,MATCH(I$4,'Saldenliste monatlich'!$A$4:$AN$4,0),FALSE)</x:f>
        <x:v>-890</x:v>
      </x:c>
      <x:c r="J65" s="12">
        <x:f>VLOOKUP($B65,'Saldenliste monatlich'!$A$5:$AN$122,MATCH(J$4,'Saldenliste monatlich'!$A$4:$AN$4,0),FALSE)</x:f>
        <x:v>-890</x:v>
      </x:c>
      <x:c r="K65" s="12">
        <x:f>VLOOKUP($B65,'Saldenliste monatlich'!$A$5:$AN$122,MATCH(K$4,'Saldenliste monatlich'!$A$4:$AN$4,0),FALSE)</x:f>
        <x:v>-890</x:v>
      </x:c>
      <x:c r="L65" s="12">
        <x:f>VLOOKUP($B65,'Saldenliste monatlich'!$A$5:$AN$122,MATCH(L$4,'Saldenliste monatlich'!$A$4:$AN$4,0),FALSE)</x:f>
        <x:v>-890</x:v>
      </x:c>
      <x:c r="M65" s="12">
        <x:f>VLOOKUP($B65,'Saldenliste monatlich'!$A$5:$AN$122,MATCH(M$4,'Saldenliste monatlich'!$A$4:$AN$4,0),FALSE)</x:f>
        <x:v>-890</x:v>
      </x:c>
      <x:c r="N65" s="12">
        <x:f>VLOOKUP($B65,'Saldenliste monatlich'!$A$5:$AN$122,MATCH(N$4,'Saldenliste monatlich'!$A$4:$AN$4,0),FALSE)</x:f>
        <x:v>-890</x:v>
      </x:c>
      <x:c r="O65" s="12">
        <x:f>VLOOKUP($B65,'Saldenliste monatlich'!$A$5:$AN$122,MATCH(O$4,'Saldenliste monatlich'!$A$4:$AN$4,0),FALSE)</x:f>
        <x:v>-890</x:v>
      </x:c>
      <x:c r="P65" s="12">
        <x:f>VLOOKUP($B65,'Saldenliste monatlich'!$A$5:$AN$122,MATCH(P$4,'Saldenliste monatlich'!$A$4:$AN$4,0),FALSE)</x:f>
        <x:v>-890</x:v>
      </x:c>
      <x:c r="Q65" s="12">
        <x:f>VLOOKUP($B65,'Saldenliste monatlich'!$A$5:$AN$122,MATCH(Q$4,'Saldenliste monatlich'!$A$4:$AN$4,0),FALSE)</x:f>
        <x:v>-890</x:v>
      </x:c>
      <x:c r="R65" s="12">
        <x:f>VLOOKUP($B65,'Saldenliste monatlich'!$A$5:$AN$122,MATCH(R$4,'Saldenliste monatlich'!$A$4:$AN$4,0),FALSE)</x:f>
        <x:v>-890</x:v>
      </x:c>
      <x:c r="S65" s="12">
        <x:f>VLOOKUP($B65,'Saldenliste monatlich'!$A$5:$AN$122,MATCH(S$4,'Saldenliste monatlich'!$A$4:$AN$4,0),FALSE)</x:f>
        <x:v>-890</x:v>
      </x:c>
      <x:c r="T65" s="12">
        <x:f>VLOOKUP($B65,'Saldenliste monatlich'!$A$5:$AN$122,MATCH(T$4,'Saldenliste monatlich'!$A$4:$AN$4,0),FALSE)</x:f>
        <x:v>-890</x:v>
      </x:c>
      <x:c r="U65" s="12">
        <x:f>VLOOKUP($B65,'Saldenliste monatlich'!$A$5:$AN$122,MATCH(U$4,'Saldenliste monatlich'!$A$4:$AN$4,0),FALSE)</x:f>
        <x:v>-890</x:v>
      </x:c>
      <x:c r="V65" s="12">
        <x:f>VLOOKUP($B65,'Saldenliste monatlich'!$A$5:$AN$122,MATCH(V$4,'Saldenliste monatlich'!$A$4:$AN$4,0),FALSE)</x:f>
        <x:v>-890</x:v>
      </x:c>
      <x:c r="W65" s="12">
        <x:f>VLOOKUP($B65,'Saldenliste monatlich'!$A$5:$AN$122,MATCH(W$4,'Saldenliste monatlich'!$A$4:$AN$4,0),FALSE)</x:f>
        <x:v>-890</x:v>
      </x:c>
      <x:c r="X65" s="12">
        <x:f>VLOOKUP($B65,'Saldenliste monatlich'!$A$5:$AN$122,MATCH(X$4,'Saldenliste monatlich'!$A$4:$AN$4,0),FALSE)</x:f>
        <x:v>-890</x:v>
      </x:c>
      <x:c r="Y65" s="12">
        <x:f>VLOOKUP($B65,'Saldenliste monatlich'!$A$5:$AN$122,MATCH(Y$4,'Saldenliste monatlich'!$A$4:$AN$4,0),FALSE)</x:f>
        <x:v>-890</x:v>
      </x:c>
      <x:c r="Z65" s="12">
        <x:f>VLOOKUP($B65,'Saldenliste monatlich'!$A$5:$AN$122,MATCH(Z$4,'Saldenliste monatlich'!$A$4:$AN$4,0),FALSE)</x:f>
        <x:v>-890</x:v>
      </x:c>
      <x:c r="AA65" s="12">
        <x:f>VLOOKUP($B65,'Saldenliste monatlich'!$A$5:$AN$122,MATCH(AA$4,'Saldenliste monatlich'!$A$4:$AN$4,0),FALSE)</x:f>
        <x:v>-890</x:v>
      </x:c>
      <x:c r="AB65" s="12">
        <x:f>VLOOKUP($B65,'Saldenliste monatlich'!$A$5:$AN$122,MATCH(AB$4,'Saldenliste monatlich'!$A$4:$AN$4,0),FALSE)</x:f>
        <x:v>-890</x:v>
      </x:c>
      <x:c r="AC65" s="12">
        <x:f>VLOOKUP($B65,'Saldenliste monatlich'!$A$5:$AN$122,MATCH(AC$4,'Saldenliste monatlich'!$A$4:$AN$4,0),FALSE)</x:f>
        <x:v>-890</x:v>
      </x:c>
      <x:c r="AD65" s="12">
        <x:f>VLOOKUP($B65,'Saldenliste monatlich'!$A$5:$AN$122,MATCH(AD$4,'Saldenliste monatlich'!$A$4:$AN$4,0),FALSE)</x:f>
        <x:v>-890</x:v>
      </x:c>
      <x:c r="AE65" s="12">
        <x:f>VLOOKUP($B65,'Saldenliste monatlich'!$A$5:$AN$122,MATCH(AE$4,'Saldenliste monatlich'!$A$4:$AN$4,0),FALSE)</x:f>
        <x:v>-890</x:v>
      </x:c>
      <x:c r="AF65" s="12">
        <x:f>VLOOKUP($B65,'Saldenliste monatlich'!$A$5:$AN$122,MATCH(AF$4,'Saldenliste monatlich'!$A$4:$AN$4,0),FALSE)</x:f>
        <x:v>-890</x:v>
      </x:c>
      <x:c r="AG65" s="12">
        <x:f>VLOOKUP($B65,'Saldenliste monatlich'!$A$5:$AN$122,MATCH(AG$4,'Saldenliste monatlich'!$A$4:$AN$4,0),FALSE)</x:f>
        <x:v>-890</x:v>
      </x:c>
      <x:c r="AH65" s="12">
        <x:f>VLOOKUP($B65,'Saldenliste monatlich'!$A$5:$AN$122,MATCH(AH$4,'Saldenliste monatlich'!$A$4:$AN$4,0),FALSE)</x:f>
        <x:v>-890</x:v>
      </x:c>
      <x:c r="AI65" s="12">
        <x:f>VLOOKUP($B65,'Saldenliste monatlich'!$A$5:$AN$122,MATCH(AI$4,'Saldenliste monatlich'!$A$4:$AN$4,0),FALSE)</x:f>
        <x:v>-890</x:v>
      </x:c>
      <x:c r="AJ65" s="12">
        <x:f>VLOOKUP($B65,'Saldenliste monatlich'!$A$5:$AN$122,MATCH(AJ$4,'Saldenliste monatlich'!$A$4:$AN$4,0),FALSE)</x:f>
        <x:v>-890</x:v>
      </x:c>
      <x:c r="AK65" s="12">
        <x:f>VLOOKUP($B65,'Saldenliste monatlich'!$A$5:$AN$122,MATCH(AK$4,'Saldenliste monatlich'!$A$4:$AN$4,0),FALSE)</x:f>
        <x:v>-890</x:v>
      </x:c>
      <x:c r="AL65" s="12">
        <x:f>VLOOKUP($B65,'Saldenliste monatlich'!$A$5:$AN$122,MATCH(AL$4,'Saldenliste monatlich'!$A$4:$AN$4,0),FALSE)</x:f>
        <x:v>-890</x:v>
      </x:c>
    </x:row>
    <x:row r="66" spans="1:38" hidden="1" outlineLevel="2">
      <x:c r="A66" s="11" t="s">
        <x:v>100</x:v>
      </x:c>
      <x:c r="B66" s="0">
        <x:v>6815</x:v>
      </x:c>
      <x:c r="C66" s="12">
        <x:f>VLOOKUP($B66,'Saldenliste monatlich'!$A$5:$AN$122,MATCH(C$4,'Saldenliste monatlich'!$A$4:$AN$4,0),FALSE)</x:f>
        <x:v>-996.47</x:v>
      </x:c>
      <x:c r="D66" s="12">
        <x:f>VLOOKUP($B66,'Saldenliste monatlich'!$A$5:$AN$122,MATCH(D$4,'Saldenliste monatlich'!$A$4:$AN$4,0),FALSE)</x:f>
        <x:v>-820.61</x:v>
      </x:c>
      <x:c r="E66" s="12">
        <x:f>VLOOKUP($B66,'Saldenliste monatlich'!$A$5:$AN$122,MATCH(E$4,'Saldenliste monatlich'!$A$4:$AN$4,0),FALSE)</x:f>
        <x:v>-741.6</x:v>
      </x:c>
      <x:c r="F66" s="12">
        <x:f>VLOOKUP($B66,'Saldenliste monatlich'!$A$5:$AN$122,MATCH(F$4,'Saldenliste monatlich'!$A$4:$AN$4,0),FALSE)</x:f>
        <x:v>-1107.15</x:v>
      </x:c>
      <x:c r="G66" s="12">
        <x:f>VLOOKUP($B66,'Saldenliste monatlich'!$A$5:$AN$122,MATCH(G$4,'Saldenliste monatlich'!$A$4:$AN$4,0),FALSE)</x:f>
        <x:v>-718.73</x:v>
      </x:c>
      <x:c r="H66" s="12">
        <x:f>VLOOKUP($B66,'Saldenliste monatlich'!$A$5:$AN$122,MATCH(H$4,'Saldenliste monatlich'!$A$4:$AN$4,0),FALSE)</x:f>
        <x:v>-697.33</x:v>
      </x:c>
      <x:c r="I66" s="12">
        <x:f>VLOOKUP($B66,'Saldenliste monatlich'!$A$5:$AN$122,MATCH(I$4,'Saldenliste monatlich'!$A$4:$AN$4,0),FALSE)</x:f>
        <x:v>-817.45</x:v>
      </x:c>
      <x:c r="J66" s="12">
        <x:f>VLOOKUP($B66,'Saldenliste monatlich'!$A$5:$AN$122,MATCH(J$4,'Saldenliste monatlich'!$A$4:$AN$4,0),FALSE)</x:f>
        <x:v>-1002.94</x:v>
      </x:c>
      <x:c r="K66" s="12">
        <x:f>VLOOKUP($B66,'Saldenliste monatlich'!$A$5:$AN$122,MATCH(K$4,'Saldenliste monatlich'!$A$4:$AN$4,0),FALSE)</x:f>
        <x:v>-1123.39</x:v>
      </x:c>
      <x:c r="L66" s="12">
        <x:f>VLOOKUP($B66,'Saldenliste monatlich'!$A$5:$AN$122,MATCH(L$4,'Saldenliste monatlich'!$A$4:$AN$4,0),FALSE)</x:f>
        <x:v>-1221.74</x:v>
      </x:c>
      <x:c r="M66" s="12">
        <x:f>VLOOKUP($B66,'Saldenliste monatlich'!$A$5:$AN$122,MATCH(M$4,'Saldenliste monatlich'!$A$4:$AN$4,0),FALSE)</x:f>
        <x:v>-606.16</x:v>
      </x:c>
      <x:c r="N66" s="12">
        <x:f>VLOOKUP($B66,'Saldenliste monatlich'!$A$5:$AN$122,MATCH(N$4,'Saldenliste monatlich'!$A$4:$AN$4,0),FALSE)</x:f>
        <x:v>-859.14</x:v>
      </x:c>
      <x:c r="O66" s="12">
        <x:f>VLOOKUP($B66,'Saldenliste monatlich'!$A$5:$AN$122,MATCH(O$4,'Saldenliste monatlich'!$A$4:$AN$4,0),FALSE)</x:f>
        <x:v>-1077.99</x:v>
      </x:c>
      <x:c r="P66" s="12">
        <x:f>VLOOKUP($B66,'Saldenliste monatlich'!$A$5:$AN$122,MATCH(P$4,'Saldenliste monatlich'!$A$4:$AN$4,0),FALSE)</x:f>
        <x:v>-643.45</x:v>
      </x:c>
      <x:c r="Q66" s="12">
        <x:f>VLOOKUP($B66,'Saldenliste monatlich'!$A$5:$AN$122,MATCH(Q$4,'Saldenliste monatlich'!$A$4:$AN$4,0),FALSE)</x:f>
        <x:v>-947.03</x:v>
      </x:c>
      <x:c r="R66" s="12">
        <x:f>VLOOKUP($B66,'Saldenliste monatlich'!$A$5:$AN$122,MATCH(R$4,'Saldenliste monatlich'!$A$4:$AN$4,0),FALSE)</x:f>
        <x:v>-924.47</x:v>
      </x:c>
      <x:c r="S66" s="12">
        <x:f>VLOOKUP($B66,'Saldenliste monatlich'!$A$5:$AN$122,MATCH(S$4,'Saldenliste monatlich'!$A$4:$AN$4,0),FALSE)</x:f>
        <x:v>-1093.65</x:v>
      </x:c>
      <x:c r="T66" s="12">
        <x:f>VLOOKUP($B66,'Saldenliste monatlich'!$A$5:$AN$122,MATCH(T$4,'Saldenliste monatlich'!$A$4:$AN$4,0),FALSE)</x:f>
        <x:v>-671.05</x:v>
      </x:c>
      <x:c r="U66" s="12">
        <x:f>VLOOKUP($B66,'Saldenliste monatlich'!$A$5:$AN$122,MATCH(U$4,'Saldenliste monatlich'!$A$4:$AN$4,0),FALSE)</x:f>
        <x:v>-934.86</x:v>
      </x:c>
      <x:c r="V66" s="12">
        <x:f>VLOOKUP($B66,'Saldenliste monatlich'!$A$5:$AN$122,MATCH(V$4,'Saldenliste monatlich'!$A$4:$AN$4,0),FALSE)</x:f>
        <x:v>-560.34</x:v>
      </x:c>
      <x:c r="W66" s="12">
        <x:f>VLOOKUP($B66,'Saldenliste monatlich'!$A$5:$AN$122,MATCH(W$4,'Saldenliste monatlich'!$A$4:$AN$4,0),FALSE)</x:f>
        <x:v>-1197.66</x:v>
      </x:c>
      <x:c r="X66" s="12">
        <x:f>VLOOKUP($B66,'Saldenliste monatlich'!$A$5:$AN$122,MATCH(X$4,'Saldenliste monatlich'!$A$4:$AN$4,0),FALSE)</x:f>
        <x:v>-571.42</x:v>
      </x:c>
      <x:c r="Y66" s="12">
        <x:f>VLOOKUP($B66,'Saldenliste monatlich'!$A$5:$AN$122,MATCH(Y$4,'Saldenliste monatlich'!$A$4:$AN$4,0),FALSE)</x:f>
        <x:v>-856.89</x:v>
      </x:c>
      <x:c r="Z66" s="12">
        <x:f>VLOOKUP($B66,'Saldenliste monatlich'!$A$5:$AN$122,MATCH(Z$4,'Saldenliste monatlich'!$A$4:$AN$4,0),FALSE)</x:f>
        <x:v>-575.11</x:v>
      </x:c>
      <x:c r="AA66" s="12">
        <x:f>VLOOKUP($B66,'Saldenliste monatlich'!$A$5:$AN$122,MATCH(AA$4,'Saldenliste monatlich'!$A$4:$AN$4,0),FALSE)</x:f>
        <x:v>-702.46</x:v>
      </x:c>
      <x:c r="AB66" s="12">
        <x:f>VLOOKUP($B66,'Saldenliste monatlich'!$A$5:$AN$122,MATCH(AB$4,'Saldenliste monatlich'!$A$4:$AN$4,0),FALSE)</x:f>
        <x:v>-948.99</x:v>
      </x:c>
      <x:c r="AC66" s="12">
        <x:f>VLOOKUP($B66,'Saldenliste monatlich'!$A$5:$AN$122,MATCH(AC$4,'Saldenliste monatlich'!$A$4:$AN$4,0),FALSE)</x:f>
        <x:v>-621.36</x:v>
      </x:c>
      <x:c r="AD66" s="12">
        <x:f>VLOOKUP($B66,'Saldenliste monatlich'!$A$5:$AN$122,MATCH(AD$4,'Saldenliste monatlich'!$A$4:$AN$4,0),FALSE)</x:f>
        <x:v>-814.1</x:v>
      </x:c>
      <x:c r="AE66" s="12">
        <x:f>VLOOKUP($B66,'Saldenliste monatlich'!$A$5:$AN$122,MATCH(AE$4,'Saldenliste monatlich'!$A$4:$AN$4,0),FALSE)</x:f>
        <x:v>-1172.31</x:v>
      </x:c>
      <x:c r="AF66" s="12">
        <x:f>VLOOKUP($B66,'Saldenliste monatlich'!$A$5:$AN$122,MATCH(AF$4,'Saldenliste monatlich'!$A$4:$AN$4,0),FALSE)</x:f>
        <x:v>-754.92</x:v>
      </x:c>
      <x:c r="AG66" s="12">
        <x:f>VLOOKUP($B66,'Saldenliste monatlich'!$A$5:$AN$122,MATCH(AG$4,'Saldenliste monatlich'!$A$4:$AN$4,0),FALSE)</x:f>
        <x:v>-1150.76</x:v>
      </x:c>
      <x:c r="AH66" s="12">
        <x:f>VLOOKUP($B66,'Saldenliste monatlich'!$A$5:$AN$122,MATCH(AH$4,'Saldenliste monatlich'!$A$4:$AN$4,0),FALSE)</x:f>
        <x:v>-1210.68</x:v>
      </x:c>
      <x:c r="AI66" s="12">
        <x:f>VLOOKUP($B66,'Saldenliste monatlich'!$A$5:$AN$122,MATCH(AI$4,'Saldenliste monatlich'!$A$4:$AN$4,0),FALSE)</x:f>
        <x:v>-697.7</x:v>
      </x:c>
      <x:c r="AJ66" s="12">
        <x:f>VLOOKUP($B66,'Saldenliste monatlich'!$A$5:$AN$122,MATCH(AJ$4,'Saldenliste monatlich'!$A$4:$AN$4,0),FALSE)</x:f>
        <x:v>-708.46</x:v>
      </x:c>
      <x:c r="AK66" s="12">
        <x:f>VLOOKUP($B66,'Saldenliste monatlich'!$A$5:$AN$122,MATCH(AK$4,'Saldenliste monatlich'!$A$4:$AN$4,0),FALSE)</x:f>
        <x:v>-843.32</x:v>
      </x:c>
      <x:c r="AL66" s="12">
        <x:f>VLOOKUP($B66,'Saldenliste monatlich'!$A$5:$AN$122,MATCH(AL$4,'Saldenliste monatlich'!$A$4:$AN$4,0),FALSE)</x:f>
        <x:v>-801.2</x:v>
      </x:c>
    </x:row>
    <x:row r="67" spans="1:38" hidden="1" outlineLevel="2">
      <x:c r="A67" s="11" t="s">
        <x:v>101</x:v>
      </x:c>
      <x:c r="B67" s="0">
        <x:v>6820</x:v>
      </x:c>
      <x:c r="C67" s="12">
        <x:f>VLOOKUP($B67,'Saldenliste monatlich'!$A$5:$AN$122,MATCH(C$4,'Saldenliste monatlich'!$A$4:$AN$4,0),FALSE)</x:f>
        <x:v>-240</x:v>
      </x:c>
      <x:c r="D67" s="12">
        <x:f>VLOOKUP($B67,'Saldenliste monatlich'!$A$5:$AN$122,MATCH(D$4,'Saldenliste monatlich'!$A$4:$AN$4,0),FALSE)</x:f>
        <x:v>-240</x:v>
      </x:c>
      <x:c r="E67" s="12">
        <x:f>VLOOKUP($B67,'Saldenliste monatlich'!$A$5:$AN$122,MATCH(E$4,'Saldenliste monatlich'!$A$4:$AN$4,0),FALSE)</x:f>
        <x:v>-240</x:v>
      </x:c>
      <x:c r="F67" s="12">
        <x:f>VLOOKUP($B67,'Saldenliste monatlich'!$A$5:$AN$122,MATCH(F$4,'Saldenliste monatlich'!$A$4:$AN$4,0),FALSE)</x:f>
        <x:v>-240</x:v>
      </x:c>
      <x:c r="G67" s="12">
        <x:f>VLOOKUP($B67,'Saldenliste monatlich'!$A$5:$AN$122,MATCH(G$4,'Saldenliste monatlich'!$A$4:$AN$4,0),FALSE)</x:f>
        <x:v>-240</x:v>
      </x:c>
      <x:c r="H67" s="12">
        <x:f>VLOOKUP($B67,'Saldenliste monatlich'!$A$5:$AN$122,MATCH(H$4,'Saldenliste monatlich'!$A$4:$AN$4,0),FALSE)</x:f>
        <x:v>-240</x:v>
      </x:c>
      <x:c r="I67" s="12">
        <x:f>VLOOKUP($B67,'Saldenliste monatlich'!$A$5:$AN$122,MATCH(I$4,'Saldenliste monatlich'!$A$4:$AN$4,0),FALSE)</x:f>
        <x:v>-240</x:v>
      </x:c>
      <x:c r="J67" s="12">
        <x:f>VLOOKUP($B67,'Saldenliste monatlich'!$A$5:$AN$122,MATCH(J$4,'Saldenliste monatlich'!$A$4:$AN$4,0),FALSE)</x:f>
        <x:v>-240</x:v>
      </x:c>
      <x:c r="K67" s="12">
        <x:f>VLOOKUP($B67,'Saldenliste monatlich'!$A$5:$AN$122,MATCH(K$4,'Saldenliste monatlich'!$A$4:$AN$4,0),FALSE)</x:f>
        <x:v>-240</x:v>
      </x:c>
      <x:c r="L67" s="12">
        <x:f>VLOOKUP($B67,'Saldenliste monatlich'!$A$5:$AN$122,MATCH(L$4,'Saldenliste monatlich'!$A$4:$AN$4,0),FALSE)</x:f>
        <x:v>-240</x:v>
      </x:c>
      <x:c r="M67" s="12">
        <x:f>VLOOKUP($B67,'Saldenliste monatlich'!$A$5:$AN$122,MATCH(M$4,'Saldenliste monatlich'!$A$4:$AN$4,0),FALSE)</x:f>
        <x:v>-240</x:v>
      </x:c>
      <x:c r="N67" s="12">
        <x:f>VLOOKUP($B67,'Saldenliste monatlich'!$A$5:$AN$122,MATCH(N$4,'Saldenliste monatlich'!$A$4:$AN$4,0),FALSE)</x:f>
        <x:v>-240</x:v>
      </x:c>
      <x:c r="O67" s="12">
        <x:f>VLOOKUP($B67,'Saldenliste monatlich'!$A$5:$AN$122,MATCH(O$4,'Saldenliste monatlich'!$A$4:$AN$4,0),FALSE)</x:f>
        <x:v>-240</x:v>
      </x:c>
      <x:c r="P67" s="12">
        <x:f>VLOOKUP($B67,'Saldenliste monatlich'!$A$5:$AN$122,MATCH(P$4,'Saldenliste monatlich'!$A$4:$AN$4,0),FALSE)</x:f>
        <x:v>-240</x:v>
      </x:c>
      <x:c r="Q67" s="12">
        <x:f>VLOOKUP($B67,'Saldenliste monatlich'!$A$5:$AN$122,MATCH(Q$4,'Saldenliste monatlich'!$A$4:$AN$4,0),FALSE)</x:f>
        <x:v>-240</x:v>
      </x:c>
      <x:c r="R67" s="12">
        <x:f>VLOOKUP($B67,'Saldenliste monatlich'!$A$5:$AN$122,MATCH(R$4,'Saldenliste monatlich'!$A$4:$AN$4,0),FALSE)</x:f>
        <x:v>-240</x:v>
      </x:c>
      <x:c r="S67" s="12">
        <x:f>VLOOKUP($B67,'Saldenliste monatlich'!$A$5:$AN$122,MATCH(S$4,'Saldenliste monatlich'!$A$4:$AN$4,0),FALSE)</x:f>
        <x:v>-240</x:v>
      </x:c>
      <x:c r="T67" s="12">
        <x:f>VLOOKUP($B67,'Saldenliste monatlich'!$A$5:$AN$122,MATCH(T$4,'Saldenliste monatlich'!$A$4:$AN$4,0),FALSE)</x:f>
        <x:v>-240</x:v>
      </x:c>
      <x:c r="U67" s="12">
        <x:f>VLOOKUP($B67,'Saldenliste monatlich'!$A$5:$AN$122,MATCH(U$4,'Saldenliste monatlich'!$A$4:$AN$4,0),FALSE)</x:f>
        <x:v>-240</x:v>
      </x:c>
      <x:c r="V67" s="12">
        <x:f>VLOOKUP($B67,'Saldenliste monatlich'!$A$5:$AN$122,MATCH(V$4,'Saldenliste monatlich'!$A$4:$AN$4,0),FALSE)</x:f>
        <x:v>-240</x:v>
      </x:c>
      <x:c r="W67" s="12">
        <x:f>VLOOKUP($B67,'Saldenliste monatlich'!$A$5:$AN$122,MATCH(W$4,'Saldenliste monatlich'!$A$4:$AN$4,0),FALSE)</x:f>
        <x:v>-240</x:v>
      </x:c>
      <x:c r="X67" s="12">
        <x:f>VLOOKUP($B67,'Saldenliste monatlich'!$A$5:$AN$122,MATCH(X$4,'Saldenliste monatlich'!$A$4:$AN$4,0),FALSE)</x:f>
        <x:v>-240</x:v>
      </x:c>
      <x:c r="Y67" s="12">
        <x:f>VLOOKUP($B67,'Saldenliste monatlich'!$A$5:$AN$122,MATCH(Y$4,'Saldenliste monatlich'!$A$4:$AN$4,0),FALSE)</x:f>
        <x:v>-240</x:v>
      </x:c>
      <x:c r="Z67" s="12">
        <x:f>VLOOKUP($B67,'Saldenliste monatlich'!$A$5:$AN$122,MATCH(Z$4,'Saldenliste monatlich'!$A$4:$AN$4,0),FALSE)</x:f>
        <x:v>-240</x:v>
      </x:c>
      <x:c r="AA67" s="12">
        <x:f>VLOOKUP($B67,'Saldenliste monatlich'!$A$5:$AN$122,MATCH(AA$4,'Saldenliste monatlich'!$A$4:$AN$4,0),FALSE)</x:f>
        <x:v>-240</x:v>
      </x:c>
      <x:c r="AB67" s="12">
        <x:f>VLOOKUP($B67,'Saldenliste monatlich'!$A$5:$AN$122,MATCH(AB$4,'Saldenliste monatlich'!$A$4:$AN$4,0),FALSE)</x:f>
        <x:v>-240</x:v>
      </x:c>
      <x:c r="AC67" s="12">
        <x:f>VLOOKUP($B67,'Saldenliste monatlich'!$A$5:$AN$122,MATCH(AC$4,'Saldenliste monatlich'!$A$4:$AN$4,0),FALSE)</x:f>
        <x:v>-240</x:v>
      </x:c>
      <x:c r="AD67" s="12">
        <x:f>VLOOKUP($B67,'Saldenliste monatlich'!$A$5:$AN$122,MATCH(AD$4,'Saldenliste monatlich'!$A$4:$AN$4,0),FALSE)</x:f>
        <x:v>-240</x:v>
      </x:c>
      <x:c r="AE67" s="12">
        <x:f>VLOOKUP($B67,'Saldenliste monatlich'!$A$5:$AN$122,MATCH(AE$4,'Saldenliste monatlich'!$A$4:$AN$4,0),FALSE)</x:f>
        <x:v>-240</x:v>
      </x:c>
      <x:c r="AF67" s="12">
        <x:f>VLOOKUP($B67,'Saldenliste monatlich'!$A$5:$AN$122,MATCH(AF$4,'Saldenliste monatlich'!$A$4:$AN$4,0),FALSE)</x:f>
        <x:v>-240</x:v>
      </x:c>
      <x:c r="AG67" s="12">
        <x:f>VLOOKUP($B67,'Saldenliste monatlich'!$A$5:$AN$122,MATCH(AG$4,'Saldenliste monatlich'!$A$4:$AN$4,0),FALSE)</x:f>
        <x:v>-240</x:v>
      </x:c>
      <x:c r="AH67" s="12">
        <x:f>VLOOKUP($B67,'Saldenliste monatlich'!$A$5:$AN$122,MATCH(AH$4,'Saldenliste monatlich'!$A$4:$AN$4,0),FALSE)</x:f>
        <x:v>-240</x:v>
      </x:c>
      <x:c r="AI67" s="12">
        <x:f>VLOOKUP($B67,'Saldenliste monatlich'!$A$5:$AN$122,MATCH(AI$4,'Saldenliste monatlich'!$A$4:$AN$4,0),FALSE)</x:f>
        <x:v>-240</x:v>
      </x:c>
      <x:c r="AJ67" s="12">
        <x:f>VLOOKUP($B67,'Saldenliste monatlich'!$A$5:$AN$122,MATCH(AJ$4,'Saldenliste monatlich'!$A$4:$AN$4,0),FALSE)</x:f>
        <x:v>-240</x:v>
      </x:c>
      <x:c r="AK67" s="12">
        <x:f>VLOOKUP($B67,'Saldenliste monatlich'!$A$5:$AN$122,MATCH(AK$4,'Saldenliste monatlich'!$A$4:$AN$4,0),FALSE)</x:f>
        <x:v>-240</x:v>
      </x:c>
      <x:c r="AL67" s="12">
        <x:f>VLOOKUP($B67,'Saldenliste monatlich'!$A$5:$AN$122,MATCH(AL$4,'Saldenliste monatlich'!$A$4:$AN$4,0),FALSE)</x:f>
        <x:v>-240</x:v>
      </x:c>
    </x:row>
    <x:row r="68" spans="1:38" hidden="1" outlineLevel="2">
      <x:c r="A68" s="11" t="s">
        <x:v>102</x:v>
      </x:c>
      <x:c r="B68" s="0">
        <x:v>6821</x:v>
      </x:c>
      <x:c r="C68" s="12">
        <x:f>VLOOKUP($B68,'Saldenliste monatlich'!$A$5:$AN$122,MATCH(C$4,'Saldenliste monatlich'!$A$4:$AN$4,0),FALSE)</x:f>
        <x:v>0</x:v>
      </x:c>
      <x:c r="D68" s="12">
        <x:f>VLOOKUP($B68,'Saldenliste monatlich'!$A$5:$AN$122,MATCH(D$4,'Saldenliste monatlich'!$A$4:$AN$4,0),FALSE)</x:f>
        <x:v>0</x:v>
      </x:c>
      <x:c r="E68" s="12">
        <x:f>VLOOKUP($B68,'Saldenliste monatlich'!$A$5:$AN$122,MATCH(E$4,'Saldenliste monatlich'!$A$4:$AN$4,0),FALSE)</x:f>
        <x:v>0</x:v>
      </x:c>
      <x:c r="F68" s="12">
        <x:f>VLOOKUP($B68,'Saldenliste monatlich'!$A$5:$AN$122,MATCH(F$4,'Saldenliste monatlich'!$A$4:$AN$4,0),FALSE)</x:f>
        <x:v>0</x:v>
      </x:c>
      <x:c r="G68" s="12">
        <x:f>VLOOKUP($B68,'Saldenliste monatlich'!$A$5:$AN$122,MATCH(G$4,'Saldenliste monatlich'!$A$4:$AN$4,0),FALSE)</x:f>
        <x:v>0</x:v>
      </x:c>
      <x:c r="H68" s="12">
        <x:f>VLOOKUP($B68,'Saldenliste monatlich'!$A$5:$AN$122,MATCH(H$4,'Saldenliste monatlich'!$A$4:$AN$4,0),FALSE)</x:f>
        <x:v>-5440.9</x:v>
      </x:c>
      <x:c r="I68" s="12">
        <x:f>VLOOKUP($B68,'Saldenliste monatlich'!$A$5:$AN$122,MATCH(I$4,'Saldenliste monatlich'!$A$4:$AN$4,0),FALSE)</x:f>
        <x:v>0</x:v>
      </x:c>
      <x:c r="J68" s="12">
        <x:f>VLOOKUP($B68,'Saldenliste monatlich'!$A$5:$AN$122,MATCH(J$4,'Saldenliste monatlich'!$A$4:$AN$4,0),FALSE)</x:f>
        <x:v>0</x:v>
      </x:c>
      <x:c r="K68" s="12">
        <x:f>VLOOKUP($B68,'Saldenliste monatlich'!$A$5:$AN$122,MATCH(K$4,'Saldenliste monatlich'!$A$4:$AN$4,0),FALSE)</x:f>
        <x:v>0</x:v>
      </x:c>
      <x:c r="L68" s="12">
        <x:f>VLOOKUP($B68,'Saldenliste monatlich'!$A$5:$AN$122,MATCH(L$4,'Saldenliste monatlich'!$A$4:$AN$4,0),FALSE)</x:f>
        <x:v>0</x:v>
      </x:c>
      <x:c r="M68" s="12">
        <x:f>VLOOKUP($B68,'Saldenliste monatlich'!$A$5:$AN$122,MATCH(M$4,'Saldenliste monatlich'!$A$4:$AN$4,0),FALSE)</x:f>
        <x:v>-6838.82</x:v>
      </x:c>
      <x:c r="N68" s="12">
        <x:f>VLOOKUP($B68,'Saldenliste monatlich'!$A$5:$AN$122,MATCH(N$4,'Saldenliste monatlich'!$A$4:$AN$4,0),FALSE)</x:f>
        <x:v>-5045.19</x:v>
      </x:c>
      <x:c r="O68" s="12">
        <x:f>VLOOKUP($B68,'Saldenliste monatlich'!$A$5:$AN$122,MATCH(O$4,'Saldenliste monatlich'!$A$4:$AN$4,0),FALSE)</x:f>
        <x:v>0</x:v>
      </x:c>
      <x:c r="P68" s="12">
        <x:f>VLOOKUP($B68,'Saldenliste monatlich'!$A$5:$AN$122,MATCH(P$4,'Saldenliste monatlich'!$A$4:$AN$4,0),FALSE)</x:f>
        <x:v>0</x:v>
      </x:c>
      <x:c r="Q68" s="12">
        <x:f>VLOOKUP($B68,'Saldenliste monatlich'!$A$5:$AN$122,MATCH(Q$4,'Saldenliste monatlich'!$A$4:$AN$4,0),FALSE)</x:f>
        <x:v>0</x:v>
      </x:c>
      <x:c r="R68" s="12">
        <x:f>VLOOKUP($B68,'Saldenliste monatlich'!$A$5:$AN$122,MATCH(R$4,'Saldenliste monatlich'!$A$4:$AN$4,0),FALSE)</x:f>
        <x:v>0</x:v>
      </x:c>
      <x:c r="S68" s="12">
        <x:f>VLOOKUP($B68,'Saldenliste monatlich'!$A$5:$AN$122,MATCH(S$4,'Saldenliste monatlich'!$A$4:$AN$4,0),FALSE)</x:f>
        <x:v>0</x:v>
      </x:c>
      <x:c r="T68" s="12">
        <x:f>VLOOKUP($B68,'Saldenliste monatlich'!$A$5:$AN$122,MATCH(T$4,'Saldenliste monatlich'!$A$4:$AN$4,0),FALSE)</x:f>
        <x:v>0</x:v>
      </x:c>
      <x:c r="U68" s="12">
        <x:f>VLOOKUP($B68,'Saldenliste monatlich'!$A$5:$AN$122,MATCH(U$4,'Saldenliste monatlich'!$A$4:$AN$4,0),FALSE)</x:f>
        <x:v>0</x:v>
      </x:c>
      <x:c r="V68" s="12">
        <x:f>VLOOKUP($B68,'Saldenliste monatlich'!$A$5:$AN$122,MATCH(V$4,'Saldenliste monatlich'!$A$4:$AN$4,0),FALSE)</x:f>
        <x:v>0</x:v>
      </x:c>
      <x:c r="W68" s="12">
        <x:f>VLOOKUP($B68,'Saldenliste monatlich'!$A$5:$AN$122,MATCH(W$4,'Saldenliste monatlich'!$A$4:$AN$4,0),FALSE)</x:f>
        <x:v>0</x:v>
      </x:c>
      <x:c r="X68" s="12">
        <x:f>VLOOKUP($B68,'Saldenliste monatlich'!$A$5:$AN$122,MATCH(X$4,'Saldenliste monatlich'!$A$4:$AN$4,0),FALSE)</x:f>
        <x:v>0</x:v>
      </x:c>
      <x:c r="Y68" s="12">
        <x:f>VLOOKUP($B68,'Saldenliste monatlich'!$A$5:$AN$122,MATCH(Y$4,'Saldenliste monatlich'!$A$4:$AN$4,0),FALSE)</x:f>
        <x:v>0</x:v>
      </x:c>
      <x:c r="Z68" s="12">
        <x:f>VLOOKUP($B68,'Saldenliste monatlich'!$A$5:$AN$122,MATCH(Z$4,'Saldenliste monatlich'!$A$4:$AN$4,0),FALSE)</x:f>
        <x:v>0</x:v>
      </x:c>
      <x:c r="AA68" s="12">
        <x:f>VLOOKUP($B68,'Saldenliste monatlich'!$A$5:$AN$122,MATCH(AA$4,'Saldenliste monatlich'!$A$4:$AN$4,0),FALSE)</x:f>
        <x:v>-8210.34</x:v>
      </x:c>
      <x:c r="AB68" s="12">
        <x:f>VLOOKUP($B68,'Saldenliste monatlich'!$A$5:$AN$122,MATCH(AB$4,'Saldenliste monatlich'!$A$4:$AN$4,0),FALSE)</x:f>
        <x:v>-8521.46</x:v>
      </x:c>
      <x:c r="AC68" s="12">
        <x:f>VLOOKUP($B68,'Saldenliste monatlich'!$A$5:$AN$122,MATCH(AC$4,'Saldenliste monatlich'!$A$4:$AN$4,0),FALSE)</x:f>
        <x:v>0</x:v>
      </x:c>
      <x:c r="AD68" s="12">
        <x:f>VLOOKUP($B68,'Saldenliste monatlich'!$A$5:$AN$122,MATCH(AD$4,'Saldenliste monatlich'!$A$4:$AN$4,0),FALSE)</x:f>
        <x:v>0</x:v>
      </x:c>
      <x:c r="AE68" s="12">
        <x:f>VLOOKUP($B68,'Saldenliste monatlich'!$A$5:$AN$122,MATCH(AE$4,'Saldenliste monatlich'!$A$4:$AN$4,0),FALSE)</x:f>
        <x:v>0</x:v>
      </x:c>
      <x:c r="AF68" s="12">
        <x:f>VLOOKUP($B68,'Saldenliste monatlich'!$A$5:$AN$122,MATCH(AF$4,'Saldenliste monatlich'!$A$4:$AN$4,0),FALSE)</x:f>
        <x:v>0</x:v>
      </x:c>
      <x:c r="AG68" s="12">
        <x:f>VLOOKUP($B68,'Saldenliste monatlich'!$A$5:$AN$122,MATCH(AG$4,'Saldenliste monatlich'!$A$4:$AN$4,0),FALSE)</x:f>
        <x:v>0</x:v>
      </x:c>
      <x:c r="AH68" s="12">
        <x:f>VLOOKUP($B68,'Saldenliste monatlich'!$A$5:$AN$122,MATCH(AH$4,'Saldenliste monatlich'!$A$4:$AN$4,0),FALSE)</x:f>
        <x:v>0</x:v>
      </x:c>
      <x:c r="AI68" s="12">
        <x:f>VLOOKUP($B68,'Saldenliste monatlich'!$A$5:$AN$122,MATCH(AI$4,'Saldenliste monatlich'!$A$4:$AN$4,0),FALSE)</x:f>
        <x:v>0</x:v>
      </x:c>
      <x:c r="AJ68" s="12">
        <x:f>VLOOKUP($B68,'Saldenliste monatlich'!$A$5:$AN$122,MATCH(AJ$4,'Saldenliste monatlich'!$A$4:$AN$4,0),FALSE)</x:f>
        <x:v>0</x:v>
      </x:c>
      <x:c r="AK68" s="12">
        <x:f>VLOOKUP($B68,'Saldenliste monatlich'!$A$5:$AN$122,MATCH(AK$4,'Saldenliste monatlich'!$A$4:$AN$4,0),FALSE)</x:f>
        <x:v>0</x:v>
      </x:c>
      <x:c r="AL68" s="12">
        <x:f>VLOOKUP($B68,'Saldenliste monatlich'!$A$5:$AN$122,MATCH(AL$4,'Saldenliste monatlich'!$A$4:$AN$4,0),FALSE)</x:f>
        <x:v>0</x:v>
      </x:c>
    </x:row>
    <x:row r="69" spans="1:38" hidden="1" outlineLevel="2">
      <x:c r="A69" s="11" t="s">
        <x:v>103</x:v>
      </x:c>
      <x:c r="B69" s="0">
        <x:v>6825</x:v>
      </x:c>
      <x:c r="C69" s="12">
        <x:f>VLOOKUP($B69,'Saldenliste monatlich'!$A$5:$AN$122,MATCH(C$4,'Saldenliste monatlich'!$A$4:$AN$4,0),FALSE)</x:f>
        <x:v>-3461.89</x:v>
      </x:c>
      <x:c r="D69" s="12">
        <x:f>VLOOKUP($B69,'Saldenliste monatlich'!$A$5:$AN$122,MATCH(D$4,'Saldenliste monatlich'!$A$4:$AN$4,0),FALSE)</x:f>
        <x:v>0</x:v>
      </x:c>
      <x:c r="E69" s="12">
        <x:f>VLOOKUP($B69,'Saldenliste monatlich'!$A$5:$AN$122,MATCH(E$4,'Saldenliste monatlich'!$A$4:$AN$4,0),FALSE)</x:f>
        <x:v>0</x:v>
      </x:c>
      <x:c r="F69" s="12">
        <x:f>VLOOKUP($B69,'Saldenliste monatlich'!$A$5:$AN$122,MATCH(F$4,'Saldenliste monatlich'!$A$4:$AN$4,0),FALSE)</x:f>
        <x:v>0</x:v>
      </x:c>
      <x:c r="G69" s="12">
        <x:f>VLOOKUP($B69,'Saldenliste monatlich'!$A$5:$AN$122,MATCH(G$4,'Saldenliste monatlich'!$A$4:$AN$4,0),FALSE)</x:f>
        <x:v>0</x:v>
      </x:c>
      <x:c r="H69" s="12">
        <x:f>VLOOKUP($B69,'Saldenliste monatlich'!$A$5:$AN$122,MATCH(H$4,'Saldenliste monatlich'!$A$4:$AN$4,0),FALSE)</x:f>
        <x:v>0</x:v>
      </x:c>
      <x:c r="I69" s="12">
        <x:f>VLOOKUP($B69,'Saldenliste monatlich'!$A$5:$AN$122,MATCH(I$4,'Saldenliste monatlich'!$A$4:$AN$4,0),FALSE)</x:f>
        <x:v>0</x:v>
      </x:c>
      <x:c r="J69" s="12">
        <x:f>VLOOKUP($B69,'Saldenliste monatlich'!$A$5:$AN$122,MATCH(J$4,'Saldenliste monatlich'!$A$4:$AN$4,0),FALSE)</x:f>
        <x:v>0</x:v>
      </x:c>
      <x:c r="K69" s="12">
        <x:f>VLOOKUP($B69,'Saldenliste monatlich'!$A$5:$AN$122,MATCH(K$4,'Saldenliste monatlich'!$A$4:$AN$4,0),FALSE)</x:f>
        <x:v>0</x:v>
      </x:c>
      <x:c r="L69" s="12">
        <x:f>VLOOKUP($B69,'Saldenliste monatlich'!$A$5:$AN$122,MATCH(L$4,'Saldenliste monatlich'!$A$4:$AN$4,0),FALSE)</x:f>
        <x:v>0</x:v>
      </x:c>
      <x:c r="M69" s="12">
        <x:f>VLOOKUP($B69,'Saldenliste monatlich'!$A$5:$AN$122,MATCH(M$4,'Saldenliste monatlich'!$A$4:$AN$4,0),FALSE)</x:f>
        <x:v>0</x:v>
      </x:c>
      <x:c r="N69" s="12">
        <x:f>VLOOKUP($B69,'Saldenliste monatlich'!$A$5:$AN$122,MATCH(N$4,'Saldenliste monatlich'!$A$4:$AN$4,0),FALSE)</x:f>
        <x:v>0</x:v>
      </x:c>
      <x:c r="O69" s="12">
        <x:f>VLOOKUP($B69,'Saldenliste monatlich'!$A$5:$AN$122,MATCH(O$4,'Saldenliste monatlich'!$A$4:$AN$4,0),FALSE)</x:f>
        <x:v>0</x:v>
      </x:c>
      <x:c r="P69" s="12">
        <x:f>VLOOKUP($B69,'Saldenliste monatlich'!$A$5:$AN$122,MATCH(P$4,'Saldenliste monatlich'!$A$4:$AN$4,0),FALSE)</x:f>
        <x:v>0</x:v>
      </x:c>
      <x:c r="Q69" s="12">
        <x:f>VLOOKUP($B69,'Saldenliste monatlich'!$A$5:$AN$122,MATCH(Q$4,'Saldenliste monatlich'!$A$4:$AN$4,0),FALSE)</x:f>
        <x:v>0</x:v>
      </x:c>
      <x:c r="R69" s="12">
        <x:f>VLOOKUP($B69,'Saldenliste monatlich'!$A$5:$AN$122,MATCH(R$4,'Saldenliste monatlich'!$A$4:$AN$4,0),FALSE)</x:f>
        <x:v>0</x:v>
      </x:c>
      <x:c r="S69" s="12">
        <x:f>VLOOKUP($B69,'Saldenliste monatlich'!$A$5:$AN$122,MATCH(S$4,'Saldenliste monatlich'!$A$4:$AN$4,0),FALSE)</x:f>
        <x:v>-186000</x:v>
      </x:c>
      <x:c r="T69" s="12">
        <x:f>VLOOKUP($B69,'Saldenliste monatlich'!$A$5:$AN$122,MATCH(T$4,'Saldenliste monatlich'!$A$4:$AN$4,0),FALSE)</x:f>
        <x:v>0</x:v>
      </x:c>
      <x:c r="U69" s="12">
        <x:f>VLOOKUP($B69,'Saldenliste monatlich'!$A$5:$AN$122,MATCH(U$4,'Saldenliste monatlich'!$A$4:$AN$4,0),FALSE)</x:f>
        <x:v>0</x:v>
      </x:c>
      <x:c r="V69" s="12">
        <x:f>VLOOKUP($B69,'Saldenliste monatlich'!$A$5:$AN$122,MATCH(V$4,'Saldenliste monatlich'!$A$4:$AN$4,0),FALSE)</x:f>
        <x:v>0</x:v>
      </x:c>
      <x:c r="W69" s="12">
        <x:f>VLOOKUP($B69,'Saldenliste monatlich'!$A$5:$AN$122,MATCH(W$4,'Saldenliste monatlich'!$A$4:$AN$4,0),FALSE)</x:f>
        <x:v>0</x:v>
      </x:c>
      <x:c r="X69" s="12">
        <x:f>VLOOKUP($B69,'Saldenliste monatlich'!$A$5:$AN$122,MATCH(X$4,'Saldenliste monatlich'!$A$4:$AN$4,0),FALSE)</x:f>
        <x:v>0</x:v>
      </x:c>
      <x:c r="Y69" s="12">
        <x:f>VLOOKUP($B69,'Saldenliste monatlich'!$A$5:$AN$122,MATCH(Y$4,'Saldenliste monatlich'!$A$4:$AN$4,0),FALSE)</x:f>
        <x:v>0</x:v>
      </x:c>
      <x:c r="Z69" s="12">
        <x:f>VLOOKUP($B69,'Saldenliste monatlich'!$A$5:$AN$122,MATCH(Z$4,'Saldenliste monatlich'!$A$4:$AN$4,0),FALSE)</x:f>
        <x:v>-3211.47</x:v>
      </x:c>
      <x:c r="AA69" s="12">
        <x:f>VLOOKUP($B69,'Saldenliste monatlich'!$A$5:$AN$122,MATCH(AA$4,'Saldenliste monatlich'!$A$4:$AN$4,0),FALSE)</x:f>
        <x:v>-2974.84</x:v>
      </x:c>
      <x:c r="AB69" s="12">
        <x:f>VLOOKUP($B69,'Saldenliste monatlich'!$A$5:$AN$122,MATCH(AB$4,'Saldenliste monatlich'!$A$4:$AN$4,0),FALSE)</x:f>
        <x:v>0</x:v>
      </x:c>
      <x:c r="AC69" s="12">
        <x:f>VLOOKUP($B69,'Saldenliste monatlich'!$A$5:$AN$122,MATCH(AC$4,'Saldenliste monatlich'!$A$4:$AN$4,0),FALSE)</x:f>
        <x:v>0</x:v>
      </x:c>
      <x:c r="AD69" s="12">
        <x:f>VLOOKUP($B69,'Saldenliste monatlich'!$A$5:$AN$122,MATCH(AD$4,'Saldenliste monatlich'!$A$4:$AN$4,0),FALSE)</x:f>
        <x:v>0</x:v>
      </x:c>
      <x:c r="AE69" s="12">
        <x:f>VLOOKUP($B69,'Saldenliste monatlich'!$A$5:$AN$122,MATCH(AE$4,'Saldenliste monatlich'!$A$4:$AN$4,0),FALSE)</x:f>
        <x:v>0</x:v>
      </x:c>
      <x:c r="AF69" s="12">
        <x:f>VLOOKUP($B69,'Saldenliste monatlich'!$A$5:$AN$122,MATCH(AF$4,'Saldenliste monatlich'!$A$4:$AN$4,0),FALSE)</x:f>
        <x:v>0</x:v>
      </x:c>
      <x:c r="AG69" s="12">
        <x:f>VLOOKUP($B69,'Saldenliste monatlich'!$A$5:$AN$122,MATCH(AG$4,'Saldenliste monatlich'!$A$4:$AN$4,0),FALSE)</x:f>
        <x:v>0</x:v>
      </x:c>
      <x:c r="AH69" s="12">
        <x:f>VLOOKUP($B69,'Saldenliste monatlich'!$A$5:$AN$122,MATCH(AH$4,'Saldenliste monatlich'!$A$4:$AN$4,0),FALSE)</x:f>
        <x:v>0</x:v>
      </x:c>
      <x:c r="AI69" s="12">
        <x:f>VLOOKUP($B69,'Saldenliste monatlich'!$A$5:$AN$122,MATCH(AI$4,'Saldenliste monatlich'!$A$4:$AN$4,0),FALSE)</x:f>
        <x:v>0</x:v>
      </x:c>
      <x:c r="AJ69" s="12">
        <x:f>VLOOKUP($B69,'Saldenliste monatlich'!$A$5:$AN$122,MATCH(AJ$4,'Saldenliste monatlich'!$A$4:$AN$4,0),FALSE)</x:f>
        <x:v>0</x:v>
      </x:c>
      <x:c r="AK69" s="12">
        <x:f>VLOOKUP($B69,'Saldenliste monatlich'!$A$5:$AN$122,MATCH(AK$4,'Saldenliste monatlich'!$A$4:$AN$4,0),FALSE)</x:f>
        <x:v>0</x:v>
      </x:c>
      <x:c r="AL69" s="12">
        <x:f>VLOOKUP($B69,'Saldenliste monatlich'!$A$5:$AN$122,MATCH(AL$4,'Saldenliste monatlich'!$A$4:$AN$4,0),FALSE)</x:f>
        <x:v>0</x:v>
      </x:c>
    </x:row>
    <x:row r="70" spans="1:38" hidden="1" outlineLevel="2">
      <x:c r="A70" s="11" t="s">
        <x:v>104</x:v>
      </x:c>
      <x:c r="B70" s="0">
        <x:v>6827</x:v>
      </x:c>
      <x:c r="C70" s="12">
        <x:f>VLOOKUP($B70,'Saldenliste monatlich'!$A$5:$AN$122,MATCH(C$4,'Saldenliste monatlich'!$A$4:$AN$4,0),FALSE)</x:f>
        <x:v>0</x:v>
      </x:c>
      <x:c r="D70" s="12">
        <x:f>VLOOKUP($B70,'Saldenliste monatlich'!$A$5:$AN$122,MATCH(D$4,'Saldenliste monatlich'!$A$4:$AN$4,0),FALSE)</x:f>
        <x:v>0</x:v>
      </x:c>
      <x:c r="E70" s="12">
        <x:f>VLOOKUP($B70,'Saldenliste monatlich'!$A$5:$AN$122,MATCH(E$4,'Saldenliste monatlich'!$A$4:$AN$4,0),FALSE)</x:f>
        <x:v>0</x:v>
      </x:c>
      <x:c r="F70" s="12">
        <x:f>VLOOKUP($B70,'Saldenliste monatlich'!$A$5:$AN$122,MATCH(F$4,'Saldenliste monatlich'!$A$4:$AN$4,0),FALSE)</x:f>
        <x:v>0</x:v>
      </x:c>
      <x:c r="G70" s="12">
        <x:f>VLOOKUP($B70,'Saldenliste monatlich'!$A$5:$AN$122,MATCH(G$4,'Saldenliste monatlich'!$A$4:$AN$4,0),FALSE)</x:f>
        <x:v>-2520</x:v>
      </x:c>
      <x:c r="H70" s="12">
        <x:f>VLOOKUP($B70,'Saldenliste monatlich'!$A$5:$AN$122,MATCH(H$4,'Saldenliste monatlich'!$A$4:$AN$4,0),FALSE)</x:f>
        <x:v>0</x:v>
      </x:c>
      <x:c r="I70" s="12">
        <x:f>VLOOKUP($B70,'Saldenliste monatlich'!$A$5:$AN$122,MATCH(I$4,'Saldenliste monatlich'!$A$4:$AN$4,0),FALSE)</x:f>
        <x:v>0</x:v>
      </x:c>
      <x:c r="J70" s="12">
        <x:f>VLOOKUP($B70,'Saldenliste monatlich'!$A$5:$AN$122,MATCH(J$4,'Saldenliste monatlich'!$A$4:$AN$4,0),FALSE)</x:f>
        <x:v>0</x:v>
      </x:c>
      <x:c r="K70" s="12">
        <x:f>VLOOKUP($B70,'Saldenliste monatlich'!$A$5:$AN$122,MATCH(K$4,'Saldenliste monatlich'!$A$4:$AN$4,0),FALSE)</x:f>
        <x:v>0</x:v>
      </x:c>
      <x:c r="L70" s="12">
        <x:f>VLOOKUP($B70,'Saldenliste monatlich'!$A$5:$AN$122,MATCH(L$4,'Saldenliste monatlich'!$A$4:$AN$4,0),FALSE)</x:f>
        <x:v>0</x:v>
      </x:c>
      <x:c r="M70" s="12">
        <x:f>VLOOKUP($B70,'Saldenliste monatlich'!$A$5:$AN$122,MATCH(M$4,'Saldenliste monatlich'!$A$4:$AN$4,0),FALSE)</x:f>
        <x:v>0</x:v>
      </x:c>
      <x:c r="N70" s="12">
        <x:f>VLOOKUP($B70,'Saldenliste monatlich'!$A$5:$AN$122,MATCH(N$4,'Saldenliste monatlich'!$A$4:$AN$4,0),FALSE)</x:f>
        <x:v>-44000</x:v>
      </x:c>
      <x:c r="O70" s="12">
        <x:f>VLOOKUP($B70,'Saldenliste monatlich'!$A$5:$AN$122,MATCH(O$4,'Saldenliste monatlich'!$A$4:$AN$4,0),FALSE)</x:f>
        <x:v>0</x:v>
      </x:c>
      <x:c r="P70" s="12">
        <x:f>VLOOKUP($B70,'Saldenliste monatlich'!$A$5:$AN$122,MATCH(P$4,'Saldenliste monatlich'!$A$4:$AN$4,0),FALSE)</x:f>
        <x:v>0</x:v>
      </x:c>
      <x:c r="Q70" s="12">
        <x:f>VLOOKUP($B70,'Saldenliste monatlich'!$A$5:$AN$122,MATCH(Q$4,'Saldenliste monatlich'!$A$4:$AN$4,0),FALSE)</x:f>
        <x:v>0</x:v>
      </x:c>
      <x:c r="R70" s="12">
        <x:f>VLOOKUP($B70,'Saldenliste monatlich'!$A$5:$AN$122,MATCH(R$4,'Saldenliste monatlich'!$A$4:$AN$4,0),FALSE)</x:f>
        <x:v>0</x:v>
      </x:c>
      <x:c r="S70" s="12">
        <x:f>VLOOKUP($B70,'Saldenliste monatlich'!$A$5:$AN$122,MATCH(S$4,'Saldenliste monatlich'!$A$4:$AN$4,0),FALSE)</x:f>
        <x:v>0</x:v>
      </x:c>
      <x:c r="T70" s="12">
        <x:f>VLOOKUP($B70,'Saldenliste monatlich'!$A$5:$AN$122,MATCH(T$4,'Saldenliste monatlich'!$A$4:$AN$4,0),FALSE)</x:f>
        <x:v>0</x:v>
      </x:c>
      <x:c r="U70" s="12">
        <x:f>VLOOKUP($B70,'Saldenliste monatlich'!$A$5:$AN$122,MATCH(U$4,'Saldenliste monatlich'!$A$4:$AN$4,0),FALSE)</x:f>
        <x:v>0</x:v>
      </x:c>
      <x:c r="V70" s="12">
        <x:f>VLOOKUP($B70,'Saldenliste monatlich'!$A$5:$AN$122,MATCH(V$4,'Saldenliste monatlich'!$A$4:$AN$4,0),FALSE)</x:f>
        <x:v>0</x:v>
      </x:c>
      <x:c r="W70" s="12">
        <x:f>VLOOKUP($B70,'Saldenliste monatlich'!$A$5:$AN$122,MATCH(W$4,'Saldenliste monatlich'!$A$4:$AN$4,0),FALSE)</x:f>
        <x:v>0</x:v>
      </x:c>
      <x:c r="X70" s="12">
        <x:f>VLOOKUP($B70,'Saldenliste monatlich'!$A$5:$AN$122,MATCH(X$4,'Saldenliste monatlich'!$A$4:$AN$4,0),FALSE)</x:f>
        <x:v>0</x:v>
      </x:c>
      <x:c r="Y70" s="12">
        <x:f>VLOOKUP($B70,'Saldenliste monatlich'!$A$5:$AN$122,MATCH(Y$4,'Saldenliste monatlich'!$A$4:$AN$4,0),FALSE)</x:f>
        <x:v>0</x:v>
      </x:c>
      <x:c r="Z70" s="12">
        <x:f>VLOOKUP($B70,'Saldenliste monatlich'!$A$5:$AN$122,MATCH(Z$4,'Saldenliste monatlich'!$A$4:$AN$4,0),FALSE)</x:f>
        <x:v>-46500</x:v>
      </x:c>
      <x:c r="AA70" s="12">
        <x:f>VLOOKUP($B70,'Saldenliste monatlich'!$A$5:$AN$122,MATCH(AA$4,'Saldenliste monatlich'!$A$4:$AN$4,0),FALSE)</x:f>
        <x:v>0</x:v>
      </x:c>
      <x:c r="AB70" s="12">
        <x:f>VLOOKUP($B70,'Saldenliste monatlich'!$A$5:$AN$122,MATCH(AB$4,'Saldenliste monatlich'!$A$4:$AN$4,0),FALSE)</x:f>
        <x:v>0</x:v>
      </x:c>
      <x:c r="AC70" s="12">
        <x:f>VLOOKUP($B70,'Saldenliste monatlich'!$A$5:$AN$122,MATCH(AC$4,'Saldenliste monatlich'!$A$4:$AN$4,0),FALSE)</x:f>
        <x:v>0</x:v>
      </x:c>
      <x:c r="AD70" s="12">
        <x:f>VLOOKUP($B70,'Saldenliste monatlich'!$A$5:$AN$122,MATCH(AD$4,'Saldenliste monatlich'!$A$4:$AN$4,0),FALSE)</x:f>
        <x:v>0</x:v>
      </x:c>
      <x:c r="AE70" s="12">
        <x:f>VLOOKUP($B70,'Saldenliste monatlich'!$A$5:$AN$122,MATCH(AE$4,'Saldenliste monatlich'!$A$4:$AN$4,0),FALSE)</x:f>
        <x:v>-2790</x:v>
      </x:c>
      <x:c r="AF70" s="12">
        <x:f>VLOOKUP($B70,'Saldenliste monatlich'!$A$5:$AN$122,MATCH(AF$4,'Saldenliste monatlich'!$A$4:$AN$4,0),FALSE)</x:f>
        <x:v>0</x:v>
      </x:c>
      <x:c r="AG70" s="12">
        <x:f>VLOOKUP($B70,'Saldenliste monatlich'!$A$5:$AN$122,MATCH(AG$4,'Saldenliste monatlich'!$A$4:$AN$4,0),FALSE)</x:f>
        <x:v>0</x:v>
      </x:c>
      <x:c r="AH70" s="12">
        <x:f>VLOOKUP($B70,'Saldenliste monatlich'!$A$5:$AN$122,MATCH(AH$4,'Saldenliste monatlich'!$A$4:$AN$4,0),FALSE)</x:f>
        <x:v>0</x:v>
      </x:c>
      <x:c r="AI70" s="12">
        <x:f>VLOOKUP($B70,'Saldenliste monatlich'!$A$5:$AN$122,MATCH(AI$4,'Saldenliste monatlich'!$A$4:$AN$4,0),FALSE)</x:f>
        <x:v>0</x:v>
      </x:c>
      <x:c r="AJ70" s="12">
        <x:f>VLOOKUP($B70,'Saldenliste monatlich'!$A$5:$AN$122,MATCH(AJ$4,'Saldenliste monatlich'!$A$4:$AN$4,0),FALSE)</x:f>
        <x:v>0</x:v>
      </x:c>
      <x:c r="AK70" s="12">
        <x:f>VLOOKUP($B70,'Saldenliste monatlich'!$A$5:$AN$122,MATCH(AK$4,'Saldenliste monatlich'!$A$4:$AN$4,0),FALSE)</x:f>
        <x:v>0</x:v>
      </x:c>
      <x:c r="AL70" s="12">
        <x:f>VLOOKUP($B70,'Saldenliste monatlich'!$A$5:$AN$122,MATCH(AL$4,'Saldenliste monatlich'!$A$4:$AN$4,0),FALSE)</x:f>
        <x:v>-49500</x:v>
      </x:c>
    </x:row>
    <x:row r="71" spans="1:38" hidden="1" outlineLevel="2">
      <x:c r="A71" s="11" t="s">
        <x:v>105</x:v>
      </x:c>
      <x:c r="B71" s="0">
        <x:v>6830</x:v>
      </x:c>
      <x:c r="C71" s="12">
        <x:f>VLOOKUP($B71,'Saldenliste monatlich'!$A$5:$AN$122,MATCH(C$4,'Saldenliste monatlich'!$A$4:$AN$4,0),FALSE)</x:f>
        <x:v>-6200</x:v>
      </x:c>
      <x:c r="D71" s="12">
        <x:f>VLOOKUP($B71,'Saldenliste monatlich'!$A$5:$AN$122,MATCH(D$4,'Saldenliste monatlich'!$A$4:$AN$4,0),FALSE)</x:f>
        <x:v>-6200</x:v>
      </x:c>
      <x:c r="E71" s="12">
        <x:f>VLOOKUP($B71,'Saldenliste monatlich'!$A$5:$AN$122,MATCH(E$4,'Saldenliste monatlich'!$A$4:$AN$4,0),FALSE)</x:f>
        <x:v>-6200</x:v>
      </x:c>
      <x:c r="F71" s="12">
        <x:f>VLOOKUP($B71,'Saldenliste monatlich'!$A$5:$AN$122,MATCH(F$4,'Saldenliste monatlich'!$A$4:$AN$4,0),FALSE)</x:f>
        <x:v>-6200</x:v>
      </x:c>
      <x:c r="G71" s="12">
        <x:f>VLOOKUP($B71,'Saldenliste monatlich'!$A$5:$AN$122,MATCH(G$4,'Saldenliste monatlich'!$A$4:$AN$4,0),FALSE)</x:f>
        <x:v>-6200</x:v>
      </x:c>
      <x:c r="H71" s="12">
        <x:f>VLOOKUP($B71,'Saldenliste monatlich'!$A$5:$AN$122,MATCH(H$4,'Saldenliste monatlich'!$A$4:$AN$4,0),FALSE)</x:f>
        <x:v>-6200</x:v>
      </x:c>
      <x:c r="I71" s="12">
        <x:f>VLOOKUP($B71,'Saldenliste monatlich'!$A$5:$AN$122,MATCH(I$4,'Saldenliste monatlich'!$A$4:$AN$4,0),FALSE)</x:f>
        <x:v>-6200</x:v>
      </x:c>
      <x:c r="J71" s="12">
        <x:f>VLOOKUP($B71,'Saldenliste monatlich'!$A$5:$AN$122,MATCH(J$4,'Saldenliste monatlich'!$A$4:$AN$4,0),FALSE)</x:f>
        <x:v>-6200</x:v>
      </x:c>
      <x:c r="K71" s="12">
        <x:f>VLOOKUP($B71,'Saldenliste monatlich'!$A$5:$AN$122,MATCH(K$4,'Saldenliste monatlich'!$A$4:$AN$4,0),FALSE)</x:f>
        <x:v>-6200</x:v>
      </x:c>
      <x:c r="L71" s="12">
        <x:f>VLOOKUP($B71,'Saldenliste monatlich'!$A$5:$AN$122,MATCH(L$4,'Saldenliste monatlich'!$A$4:$AN$4,0),FALSE)</x:f>
        <x:v>-6200</x:v>
      </x:c>
      <x:c r="M71" s="12">
        <x:f>VLOOKUP($B71,'Saldenliste monatlich'!$A$5:$AN$122,MATCH(M$4,'Saldenliste monatlich'!$A$4:$AN$4,0),FALSE)</x:f>
        <x:v>-6200</x:v>
      </x:c>
      <x:c r="N71" s="12">
        <x:f>VLOOKUP($B71,'Saldenliste monatlich'!$A$5:$AN$122,MATCH(N$4,'Saldenliste monatlich'!$A$4:$AN$4,0),FALSE)</x:f>
        <x:v>-6200</x:v>
      </x:c>
      <x:c r="O71" s="12">
        <x:f>VLOOKUP($B71,'Saldenliste monatlich'!$A$5:$AN$122,MATCH(O$4,'Saldenliste monatlich'!$A$4:$AN$4,0),FALSE)</x:f>
        <x:v>-6600</x:v>
      </x:c>
      <x:c r="P71" s="12">
        <x:f>VLOOKUP($B71,'Saldenliste monatlich'!$A$5:$AN$122,MATCH(P$4,'Saldenliste monatlich'!$A$4:$AN$4,0),FALSE)</x:f>
        <x:v>-6600</x:v>
      </x:c>
      <x:c r="Q71" s="12">
        <x:f>VLOOKUP($B71,'Saldenliste monatlich'!$A$5:$AN$122,MATCH(Q$4,'Saldenliste monatlich'!$A$4:$AN$4,0),FALSE)</x:f>
        <x:v>-6600</x:v>
      </x:c>
      <x:c r="R71" s="12">
        <x:f>VLOOKUP($B71,'Saldenliste monatlich'!$A$5:$AN$122,MATCH(R$4,'Saldenliste monatlich'!$A$4:$AN$4,0),FALSE)</x:f>
        <x:v>-6600</x:v>
      </x:c>
      <x:c r="S71" s="12">
        <x:f>VLOOKUP($B71,'Saldenliste monatlich'!$A$5:$AN$122,MATCH(S$4,'Saldenliste monatlich'!$A$4:$AN$4,0),FALSE)</x:f>
        <x:v>-6600</x:v>
      </x:c>
      <x:c r="T71" s="12">
        <x:f>VLOOKUP($B71,'Saldenliste monatlich'!$A$5:$AN$122,MATCH(T$4,'Saldenliste monatlich'!$A$4:$AN$4,0),FALSE)</x:f>
        <x:v>-6600</x:v>
      </x:c>
      <x:c r="U71" s="12">
        <x:f>VLOOKUP($B71,'Saldenliste monatlich'!$A$5:$AN$122,MATCH(U$4,'Saldenliste monatlich'!$A$4:$AN$4,0),FALSE)</x:f>
        <x:v>-6600</x:v>
      </x:c>
      <x:c r="V71" s="12">
        <x:f>VLOOKUP($B71,'Saldenliste monatlich'!$A$5:$AN$122,MATCH(V$4,'Saldenliste monatlich'!$A$4:$AN$4,0),FALSE)</x:f>
        <x:v>-6600</x:v>
      </x:c>
      <x:c r="W71" s="12">
        <x:f>VLOOKUP($B71,'Saldenliste monatlich'!$A$5:$AN$122,MATCH(W$4,'Saldenliste monatlich'!$A$4:$AN$4,0),FALSE)</x:f>
        <x:v>-6600</x:v>
      </x:c>
      <x:c r="X71" s="12">
        <x:f>VLOOKUP($B71,'Saldenliste monatlich'!$A$5:$AN$122,MATCH(X$4,'Saldenliste monatlich'!$A$4:$AN$4,0),FALSE)</x:f>
        <x:v>-6600</x:v>
      </x:c>
      <x:c r="Y71" s="12">
        <x:f>VLOOKUP($B71,'Saldenliste monatlich'!$A$5:$AN$122,MATCH(Y$4,'Saldenliste monatlich'!$A$4:$AN$4,0),FALSE)</x:f>
        <x:v>-6600</x:v>
      </x:c>
      <x:c r="Z71" s="12">
        <x:f>VLOOKUP($B71,'Saldenliste monatlich'!$A$5:$AN$122,MATCH(Z$4,'Saldenliste monatlich'!$A$4:$AN$4,0),FALSE)</x:f>
        <x:v>-6600</x:v>
      </x:c>
      <x:c r="AA71" s="12">
        <x:f>VLOOKUP($B71,'Saldenliste monatlich'!$A$5:$AN$122,MATCH(AA$4,'Saldenliste monatlich'!$A$4:$AN$4,0),FALSE)</x:f>
        <x:v>-6600</x:v>
      </x:c>
      <x:c r="AB71" s="12">
        <x:f>VLOOKUP($B71,'Saldenliste monatlich'!$A$5:$AN$122,MATCH(AB$4,'Saldenliste monatlich'!$A$4:$AN$4,0),FALSE)</x:f>
        <x:v>-6600</x:v>
      </x:c>
      <x:c r="AC71" s="12">
        <x:f>VLOOKUP($B71,'Saldenliste monatlich'!$A$5:$AN$122,MATCH(AC$4,'Saldenliste monatlich'!$A$4:$AN$4,0),FALSE)</x:f>
        <x:v>-6600</x:v>
      </x:c>
      <x:c r="AD71" s="12">
        <x:f>VLOOKUP($B71,'Saldenliste monatlich'!$A$5:$AN$122,MATCH(AD$4,'Saldenliste monatlich'!$A$4:$AN$4,0),FALSE)</x:f>
        <x:v>-6600</x:v>
      </x:c>
      <x:c r="AE71" s="12">
        <x:f>VLOOKUP($B71,'Saldenliste monatlich'!$A$5:$AN$122,MATCH(AE$4,'Saldenliste monatlich'!$A$4:$AN$4,0),FALSE)</x:f>
        <x:v>-6600</x:v>
      </x:c>
      <x:c r="AF71" s="12">
        <x:f>VLOOKUP($B71,'Saldenliste monatlich'!$A$5:$AN$122,MATCH(AF$4,'Saldenliste monatlich'!$A$4:$AN$4,0),FALSE)</x:f>
        <x:v>-6600</x:v>
      </x:c>
      <x:c r="AG71" s="12">
        <x:f>VLOOKUP($B71,'Saldenliste monatlich'!$A$5:$AN$122,MATCH(AG$4,'Saldenliste monatlich'!$A$4:$AN$4,0),FALSE)</x:f>
        <x:v>-6600</x:v>
      </x:c>
      <x:c r="AH71" s="12">
        <x:f>VLOOKUP($B71,'Saldenliste monatlich'!$A$5:$AN$122,MATCH(AH$4,'Saldenliste monatlich'!$A$4:$AN$4,0),FALSE)</x:f>
        <x:v>-6600</x:v>
      </x:c>
      <x:c r="AI71" s="12">
        <x:f>VLOOKUP($B71,'Saldenliste monatlich'!$A$5:$AN$122,MATCH(AI$4,'Saldenliste monatlich'!$A$4:$AN$4,0),FALSE)</x:f>
        <x:v>-6600</x:v>
      </x:c>
      <x:c r="AJ71" s="12">
        <x:f>VLOOKUP($B71,'Saldenliste monatlich'!$A$5:$AN$122,MATCH(AJ$4,'Saldenliste monatlich'!$A$4:$AN$4,0),FALSE)</x:f>
        <x:v>-6600</x:v>
      </x:c>
      <x:c r="AK71" s="12">
        <x:f>VLOOKUP($B71,'Saldenliste monatlich'!$A$5:$AN$122,MATCH(AK$4,'Saldenliste monatlich'!$A$4:$AN$4,0),FALSE)</x:f>
        <x:v>-6600</x:v>
      </x:c>
      <x:c r="AL71" s="12">
        <x:f>VLOOKUP($B71,'Saldenliste monatlich'!$A$5:$AN$122,MATCH(AL$4,'Saldenliste monatlich'!$A$4:$AN$4,0),FALSE)</x:f>
        <x:v>-6600</x:v>
      </x:c>
    </x:row>
    <x:row r="72" spans="1:38" hidden="1" outlineLevel="2">
      <x:c r="A72" s="11" t="s">
        <x:v>106</x:v>
      </x:c>
      <x:c r="B72" s="0">
        <x:v>6840</x:v>
      </x:c>
      <x:c r="C72" s="12">
        <x:f>VLOOKUP($B72,'Saldenliste monatlich'!$A$5:$AN$122,MATCH(C$4,'Saldenliste monatlich'!$A$4:$AN$4,0),FALSE)</x:f>
        <x:v>-2890</x:v>
      </x:c>
      <x:c r="D72" s="12">
        <x:f>VLOOKUP($B72,'Saldenliste monatlich'!$A$5:$AN$122,MATCH(D$4,'Saldenliste monatlich'!$A$4:$AN$4,0),FALSE)</x:f>
        <x:v>-2890</x:v>
      </x:c>
      <x:c r="E72" s="12">
        <x:f>VLOOKUP($B72,'Saldenliste monatlich'!$A$5:$AN$122,MATCH(E$4,'Saldenliste monatlich'!$A$4:$AN$4,0),FALSE)</x:f>
        <x:v>-2890</x:v>
      </x:c>
      <x:c r="F72" s="12">
        <x:f>VLOOKUP($B72,'Saldenliste monatlich'!$A$5:$AN$122,MATCH(F$4,'Saldenliste monatlich'!$A$4:$AN$4,0),FALSE)</x:f>
        <x:v>-2890</x:v>
      </x:c>
      <x:c r="G72" s="12">
        <x:f>VLOOKUP($B72,'Saldenliste monatlich'!$A$5:$AN$122,MATCH(G$4,'Saldenliste monatlich'!$A$4:$AN$4,0),FALSE)</x:f>
        <x:v>-2890</x:v>
      </x:c>
      <x:c r="H72" s="12">
        <x:f>VLOOKUP($B72,'Saldenliste monatlich'!$A$5:$AN$122,MATCH(H$4,'Saldenliste monatlich'!$A$4:$AN$4,0),FALSE)</x:f>
        <x:v>-2890</x:v>
      </x:c>
      <x:c r="I72" s="12">
        <x:f>VLOOKUP($B72,'Saldenliste monatlich'!$A$5:$AN$122,MATCH(I$4,'Saldenliste monatlich'!$A$4:$AN$4,0),FALSE)</x:f>
        <x:v>-2890</x:v>
      </x:c>
      <x:c r="J72" s="12">
        <x:f>VLOOKUP($B72,'Saldenliste monatlich'!$A$5:$AN$122,MATCH(J$4,'Saldenliste monatlich'!$A$4:$AN$4,0),FALSE)</x:f>
        <x:v>-2890</x:v>
      </x:c>
      <x:c r="K72" s="12">
        <x:f>VLOOKUP($B72,'Saldenliste monatlich'!$A$5:$AN$122,MATCH(K$4,'Saldenliste monatlich'!$A$4:$AN$4,0),FALSE)</x:f>
        <x:v>-2890</x:v>
      </x:c>
      <x:c r="L72" s="12">
        <x:f>VLOOKUP($B72,'Saldenliste monatlich'!$A$5:$AN$122,MATCH(L$4,'Saldenliste monatlich'!$A$4:$AN$4,0),FALSE)</x:f>
        <x:v>-2890</x:v>
      </x:c>
      <x:c r="M72" s="12">
        <x:f>VLOOKUP($B72,'Saldenliste monatlich'!$A$5:$AN$122,MATCH(M$4,'Saldenliste monatlich'!$A$4:$AN$4,0),FALSE)</x:f>
        <x:v>-2890</x:v>
      </x:c>
      <x:c r="N72" s="12">
        <x:f>VLOOKUP($B72,'Saldenliste monatlich'!$A$5:$AN$122,MATCH(N$4,'Saldenliste monatlich'!$A$4:$AN$4,0),FALSE)</x:f>
        <x:v>-2890</x:v>
      </x:c>
      <x:c r="O72" s="12">
        <x:f>VLOOKUP($B72,'Saldenliste monatlich'!$A$5:$AN$122,MATCH(O$4,'Saldenliste monatlich'!$A$4:$AN$4,0),FALSE)</x:f>
        <x:v>-2890</x:v>
      </x:c>
      <x:c r="P72" s="12">
        <x:f>VLOOKUP($B72,'Saldenliste monatlich'!$A$5:$AN$122,MATCH(P$4,'Saldenliste monatlich'!$A$4:$AN$4,0),FALSE)</x:f>
        <x:v>-2890</x:v>
      </x:c>
      <x:c r="Q72" s="12">
        <x:f>VLOOKUP($B72,'Saldenliste monatlich'!$A$5:$AN$122,MATCH(Q$4,'Saldenliste monatlich'!$A$4:$AN$4,0),FALSE)</x:f>
        <x:v>-2890</x:v>
      </x:c>
      <x:c r="R72" s="12">
        <x:f>VLOOKUP($B72,'Saldenliste monatlich'!$A$5:$AN$122,MATCH(R$4,'Saldenliste monatlich'!$A$4:$AN$4,0),FALSE)</x:f>
        <x:v>-2890</x:v>
      </x:c>
      <x:c r="S72" s="12">
        <x:f>VLOOKUP($B72,'Saldenliste monatlich'!$A$5:$AN$122,MATCH(S$4,'Saldenliste monatlich'!$A$4:$AN$4,0),FALSE)</x:f>
        <x:v>-2890</x:v>
      </x:c>
      <x:c r="T72" s="12">
        <x:f>VLOOKUP($B72,'Saldenliste monatlich'!$A$5:$AN$122,MATCH(T$4,'Saldenliste monatlich'!$A$4:$AN$4,0),FALSE)</x:f>
        <x:v>-2890</x:v>
      </x:c>
      <x:c r="U72" s="12">
        <x:f>VLOOKUP($B72,'Saldenliste monatlich'!$A$5:$AN$122,MATCH(U$4,'Saldenliste monatlich'!$A$4:$AN$4,0),FALSE)</x:f>
        <x:v>-2890</x:v>
      </x:c>
      <x:c r="V72" s="12">
        <x:f>VLOOKUP($B72,'Saldenliste monatlich'!$A$5:$AN$122,MATCH(V$4,'Saldenliste monatlich'!$A$4:$AN$4,0),FALSE)</x:f>
        <x:v>-2890</x:v>
      </x:c>
      <x:c r="W72" s="12">
        <x:f>VLOOKUP($B72,'Saldenliste monatlich'!$A$5:$AN$122,MATCH(W$4,'Saldenliste monatlich'!$A$4:$AN$4,0),FALSE)</x:f>
        <x:v>-2890</x:v>
      </x:c>
      <x:c r="X72" s="12">
        <x:f>VLOOKUP($B72,'Saldenliste monatlich'!$A$5:$AN$122,MATCH(X$4,'Saldenliste monatlich'!$A$4:$AN$4,0),FALSE)</x:f>
        <x:v>-2890</x:v>
      </x:c>
      <x:c r="Y72" s="12">
        <x:f>VLOOKUP($B72,'Saldenliste monatlich'!$A$5:$AN$122,MATCH(Y$4,'Saldenliste monatlich'!$A$4:$AN$4,0),FALSE)</x:f>
        <x:v>-2890</x:v>
      </x:c>
      <x:c r="Z72" s="12">
        <x:f>VLOOKUP($B72,'Saldenliste monatlich'!$A$5:$AN$122,MATCH(Z$4,'Saldenliste monatlich'!$A$4:$AN$4,0),FALSE)</x:f>
        <x:v>-2890</x:v>
      </x:c>
      <x:c r="AA72" s="12">
        <x:f>VLOOKUP($B72,'Saldenliste monatlich'!$A$5:$AN$122,MATCH(AA$4,'Saldenliste monatlich'!$A$4:$AN$4,0),FALSE)</x:f>
        <x:v>-2890</x:v>
      </x:c>
      <x:c r="AB72" s="12">
        <x:f>VLOOKUP($B72,'Saldenliste monatlich'!$A$5:$AN$122,MATCH(AB$4,'Saldenliste monatlich'!$A$4:$AN$4,0),FALSE)</x:f>
        <x:v>-2890</x:v>
      </x:c>
      <x:c r="AC72" s="12">
        <x:f>VLOOKUP($B72,'Saldenliste monatlich'!$A$5:$AN$122,MATCH(AC$4,'Saldenliste monatlich'!$A$4:$AN$4,0),FALSE)</x:f>
        <x:v>-2890</x:v>
      </x:c>
      <x:c r="AD72" s="12">
        <x:f>VLOOKUP($B72,'Saldenliste monatlich'!$A$5:$AN$122,MATCH(AD$4,'Saldenliste monatlich'!$A$4:$AN$4,0),FALSE)</x:f>
        <x:v>-2890</x:v>
      </x:c>
      <x:c r="AE72" s="12">
        <x:f>VLOOKUP($B72,'Saldenliste monatlich'!$A$5:$AN$122,MATCH(AE$4,'Saldenliste monatlich'!$A$4:$AN$4,0),FALSE)</x:f>
        <x:v>-2890</x:v>
      </x:c>
      <x:c r="AF72" s="12">
        <x:f>VLOOKUP($B72,'Saldenliste monatlich'!$A$5:$AN$122,MATCH(AF$4,'Saldenliste monatlich'!$A$4:$AN$4,0),FALSE)</x:f>
        <x:v>-2890</x:v>
      </x:c>
      <x:c r="AG72" s="12">
        <x:f>VLOOKUP($B72,'Saldenliste monatlich'!$A$5:$AN$122,MATCH(AG$4,'Saldenliste monatlich'!$A$4:$AN$4,0),FALSE)</x:f>
        <x:v>-2890</x:v>
      </x:c>
      <x:c r="AH72" s="12">
        <x:f>VLOOKUP($B72,'Saldenliste monatlich'!$A$5:$AN$122,MATCH(AH$4,'Saldenliste monatlich'!$A$4:$AN$4,0),FALSE)</x:f>
        <x:v>-2890</x:v>
      </x:c>
      <x:c r="AI72" s="12">
        <x:f>VLOOKUP($B72,'Saldenliste monatlich'!$A$5:$AN$122,MATCH(AI$4,'Saldenliste monatlich'!$A$4:$AN$4,0),FALSE)</x:f>
        <x:v>-2890</x:v>
      </x:c>
      <x:c r="AJ72" s="12">
        <x:f>VLOOKUP($B72,'Saldenliste monatlich'!$A$5:$AN$122,MATCH(AJ$4,'Saldenliste monatlich'!$A$4:$AN$4,0),FALSE)</x:f>
        <x:v>-2890</x:v>
      </x:c>
      <x:c r="AK72" s="12">
        <x:f>VLOOKUP($B72,'Saldenliste monatlich'!$A$5:$AN$122,MATCH(AK$4,'Saldenliste monatlich'!$A$4:$AN$4,0),FALSE)</x:f>
        <x:v>-2890</x:v>
      </x:c>
      <x:c r="AL72" s="12">
        <x:f>VLOOKUP($B72,'Saldenliste monatlich'!$A$5:$AN$122,MATCH(AL$4,'Saldenliste monatlich'!$A$4:$AN$4,0),FALSE)</x:f>
        <x:v>-2890</x:v>
      </x:c>
    </x:row>
    <x:row r="73" spans="1:38" hidden="1" outlineLevel="2">
      <x:c r="A73" s="11" t="s">
        <x:v>107</x:v>
      </x:c>
      <x:c r="B73" s="0">
        <x:v>6845</x:v>
      </x:c>
      <x:c r="C73" s="12">
        <x:f>VLOOKUP($B73,'Saldenliste monatlich'!$A$5:$AN$122,MATCH(C$4,'Saldenliste monatlich'!$A$4:$AN$4,0),FALSE)</x:f>
        <x:v>0</x:v>
      </x:c>
      <x:c r="D73" s="12">
        <x:f>VLOOKUP($B73,'Saldenliste monatlich'!$A$5:$AN$122,MATCH(D$4,'Saldenliste monatlich'!$A$4:$AN$4,0),FALSE)</x:f>
        <x:v>0</x:v>
      </x:c>
      <x:c r="E73" s="12">
        <x:f>VLOOKUP($B73,'Saldenliste monatlich'!$A$5:$AN$122,MATCH(E$4,'Saldenliste monatlich'!$A$4:$AN$4,0),FALSE)</x:f>
        <x:v>0</x:v>
      </x:c>
      <x:c r="F73" s="12">
        <x:f>VLOOKUP($B73,'Saldenliste monatlich'!$A$5:$AN$122,MATCH(F$4,'Saldenliste monatlich'!$A$4:$AN$4,0),FALSE)</x:f>
        <x:v>-1583.38</x:v>
      </x:c>
      <x:c r="G73" s="12">
        <x:f>VLOOKUP($B73,'Saldenliste monatlich'!$A$5:$AN$122,MATCH(G$4,'Saldenliste monatlich'!$A$4:$AN$4,0),FALSE)</x:f>
        <x:v>0</x:v>
      </x:c>
      <x:c r="H73" s="12">
        <x:f>VLOOKUP($B73,'Saldenliste monatlich'!$A$5:$AN$122,MATCH(H$4,'Saldenliste monatlich'!$A$4:$AN$4,0),FALSE)</x:f>
        <x:v>0</x:v>
      </x:c>
      <x:c r="I73" s="12">
        <x:f>VLOOKUP($B73,'Saldenliste monatlich'!$A$5:$AN$122,MATCH(I$4,'Saldenliste monatlich'!$A$4:$AN$4,0),FALSE)</x:f>
        <x:v>0</x:v>
      </x:c>
      <x:c r="J73" s="12">
        <x:f>VLOOKUP($B73,'Saldenliste monatlich'!$A$5:$AN$122,MATCH(J$4,'Saldenliste monatlich'!$A$4:$AN$4,0),FALSE)</x:f>
        <x:v>0</x:v>
      </x:c>
      <x:c r="K73" s="12">
        <x:f>VLOOKUP($B73,'Saldenliste monatlich'!$A$5:$AN$122,MATCH(K$4,'Saldenliste monatlich'!$A$4:$AN$4,0),FALSE)</x:f>
        <x:v>0</x:v>
      </x:c>
      <x:c r="L73" s="12">
        <x:f>VLOOKUP($B73,'Saldenliste monatlich'!$A$5:$AN$122,MATCH(L$4,'Saldenliste monatlich'!$A$4:$AN$4,0),FALSE)</x:f>
        <x:v>0</x:v>
      </x:c>
      <x:c r="M73" s="12">
        <x:f>VLOOKUP($B73,'Saldenliste monatlich'!$A$5:$AN$122,MATCH(M$4,'Saldenliste monatlich'!$A$4:$AN$4,0),FALSE)</x:f>
        <x:v>0</x:v>
      </x:c>
      <x:c r="N73" s="12">
        <x:f>VLOOKUP($B73,'Saldenliste monatlich'!$A$5:$AN$122,MATCH(N$4,'Saldenliste monatlich'!$A$4:$AN$4,0),FALSE)</x:f>
        <x:v>0</x:v>
      </x:c>
      <x:c r="O73" s="12">
        <x:f>VLOOKUP($B73,'Saldenliste monatlich'!$A$5:$AN$122,MATCH(O$4,'Saldenliste monatlich'!$A$4:$AN$4,0),FALSE)</x:f>
        <x:v>0</x:v>
      </x:c>
      <x:c r="P73" s="12">
        <x:f>VLOOKUP($B73,'Saldenliste monatlich'!$A$5:$AN$122,MATCH(P$4,'Saldenliste monatlich'!$A$4:$AN$4,0),FALSE)</x:f>
        <x:v>0</x:v>
      </x:c>
      <x:c r="Q73" s="12">
        <x:f>VLOOKUP($B73,'Saldenliste monatlich'!$A$5:$AN$122,MATCH(Q$4,'Saldenliste monatlich'!$A$4:$AN$4,0),FALSE)</x:f>
        <x:v>0</x:v>
      </x:c>
      <x:c r="R73" s="12">
        <x:f>VLOOKUP($B73,'Saldenliste monatlich'!$A$5:$AN$122,MATCH(R$4,'Saldenliste monatlich'!$A$4:$AN$4,0),FALSE)</x:f>
        <x:v>0</x:v>
      </x:c>
      <x:c r="S73" s="12">
        <x:f>VLOOKUP($B73,'Saldenliste monatlich'!$A$5:$AN$122,MATCH(S$4,'Saldenliste monatlich'!$A$4:$AN$4,0),FALSE)</x:f>
        <x:v>0</x:v>
      </x:c>
      <x:c r="T73" s="12">
        <x:f>VLOOKUP($B73,'Saldenliste monatlich'!$A$5:$AN$122,MATCH(T$4,'Saldenliste monatlich'!$A$4:$AN$4,0),FALSE)</x:f>
        <x:v>0</x:v>
      </x:c>
      <x:c r="U73" s="12">
        <x:f>VLOOKUP($B73,'Saldenliste monatlich'!$A$5:$AN$122,MATCH(U$4,'Saldenliste monatlich'!$A$4:$AN$4,0),FALSE)</x:f>
        <x:v>0</x:v>
      </x:c>
      <x:c r="V73" s="12">
        <x:f>VLOOKUP($B73,'Saldenliste monatlich'!$A$5:$AN$122,MATCH(V$4,'Saldenliste monatlich'!$A$4:$AN$4,0),FALSE)</x:f>
        <x:v>0</x:v>
      </x:c>
      <x:c r="W73" s="12">
        <x:f>VLOOKUP($B73,'Saldenliste monatlich'!$A$5:$AN$122,MATCH(W$4,'Saldenliste monatlich'!$A$4:$AN$4,0),FALSE)</x:f>
        <x:v>0</x:v>
      </x:c>
      <x:c r="X73" s="12">
        <x:f>VLOOKUP($B73,'Saldenliste monatlich'!$A$5:$AN$122,MATCH(X$4,'Saldenliste monatlich'!$A$4:$AN$4,0),FALSE)</x:f>
        <x:v>-1847.14</x:v>
      </x:c>
      <x:c r="Y73" s="12">
        <x:f>VLOOKUP($B73,'Saldenliste monatlich'!$A$5:$AN$122,MATCH(Y$4,'Saldenliste monatlich'!$A$4:$AN$4,0),FALSE)</x:f>
        <x:v>-1376</x:v>
      </x:c>
      <x:c r="Z73" s="12">
        <x:f>VLOOKUP($B73,'Saldenliste monatlich'!$A$5:$AN$122,MATCH(Z$4,'Saldenliste monatlich'!$A$4:$AN$4,0),FALSE)</x:f>
        <x:v>0</x:v>
      </x:c>
      <x:c r="AA73" s="12">
        <x:f>VLOOKUP($B73,'Saldenliste monatlich'!$A$5:$AN$122,MATCH(AA$4,'Saldenliste monatlich'!$A$4:$AN$4,0),FALSE)</x:f>
        <x:v>-1253.16</x:v>
      </x:c>
      <x:c r="AB73" s="12">
        <x:f>VLOOKUP($B73,'Saldenliste monatlich'!$A$5:$AN$122,MATCH(AB$4,'Saldenliste monatlich'!$A$4:$AN$4,0),FALSE)</x:f>
        <x:v>0</x:v>
      </x:c>
      <x:c r="AC73" s="12">
        <x:f>VLOOKUP($B73,'Saldenliste monatlich'!$A$5:$AN$122,MATCH(AC$4,'Saldenliste monatlich'!$A$4:$AN$4,0),FALSE)</x:f>
        <x:v>0</x:v>
      </x:c>
      <x:c r="AD73" s="12">
        <x:f>VLOOKUP($B73,'Saldenliste monatlich'!$A$5:$AN$122,MATCH(AD$4,'Saldenliste monatlich'!$A$4:$AN$4,0),FALSE)</x:f>
        <x:v>0</x:v>
      </x:c>
      <x:c r="AE73" s="12">
        <x:f>VLOOKUP($B73,'Saldenliste monatlich'!$A$5:$AN$122,MATCH(AE$4,'Saldenliste monatlich'!$A$4:$AN$4,0),FALSE)</x:f>
        <x:v>0</x:v>
      </x:c>
      <x:c r="AF73" s="12">
        <x:f>VLOOKUP($B73,'Saldenliste monatlich'!$A$5:$AN$122,MATCH(AF$4,'Saldenliste monatlich'!$A$4:$AN$4,0),FALSE)</x:f>
        <x:v>0</x:v>
      </x:c>
      <x:c r="AG73" s="12">
        <x:f>VLOOKUP($B73,'Saldenliste monatlich'!$A$5:$AN$122,MATCH(AG$4,'Saldenliste monatlich'!$A$4:$AN$4,0),FALSE)</x:f>
        <x:v>0</x:v>
      </x:c>
      <x:c r="AH73" s="12">
        <x:f>VLOOKUP($B73,'Saldenliste monatlich'!$A$5:$AN$122,MATCH(AH$4,'Saldenliste monatlich'!$A$4:$AN$4,0),FALSE)</x:f>
        <x:v>0</x:v>
      </x:c>
      <x:c r="AI73" s="12">
        <x:f>VLOOKUP($B73,'Saldenliste monatlich'!$A$5:$AN$122,MATCH(AI$4,'Saldenliste monatlich'!$A$4:$AN$4,0),FALSE)</x:f>
        <x:v>0</x:v>
      </x:c>
      <x:c r="AJ73" s="12">
        <x:f>VLOOKUP($B73,'Saldenliste monatlich'!$A$5:$AN$122,MATCH(AJ$4,'Saldenliste monatlich'!$A$4:$AN$4,0),FALSE)</x:f>
        <x:v>-2154.24</x:v>
      </x:c>
      <x:c r="AK73" s="12">
        <x:f>VLOOKUP($B73,'Saldenliste monatlich'!$A$5:$AN$122,MATCH(AK$4,'Saldenliste monatlich'!$A$4:$AN$4,0),FALSE)</x:f>
        <x:v>0</x:v>
      </x:c>
      <x:c r="AL73" s="12">
        <x:f>VLOOKUP($B73,'Saldenliste monatlich'!$A$5:$AN$122,MATCH(AL$4,'Saldenliste monatlich'!$A$4:$AN$4,0),FALSE)</x:f>
        <x:v>0</x:v>
      </x:c>
    </x:row>
    <x:row r="74" spans="1:38" hidden="1" outlineLevel="2">
      <x:c r="A74" s="11" t="s">
        <x:v>108</x:v>
      </x:c>
      <x:c r="B74" s="0">
        <x:v>6855</x:v>
      </x:c>
      <x:c r="C74" s="12">
        <x:f>VLOOKUP($B74,'Saldenliste monatlich'!$A$5:$AN$122,MATCH(C$4,'Saldenliste monatlich'!$A$4:$AN$4,0),FALSE)</x:f>
        <x:v>-642.75</x:v>
      </x:c>
      <x:c r="D74" s="12">
        <x:f>VLOOKUP($B74,'Saldenliste monatlich'!$A$5:$AN$122,MATCH(D$4,'Saldenliste monatlich'!$A$4:$AN$4,0),FALSE)</x:f>
        <x:v>-656.16</x:v>
      </x:c>
      <x:c r="E74" s="12">
        <x:f>VLOOKUP($B74,'Saldenliste monatlich'!$A$5:$AN$122,MATCH(E$4,'Saldenliste monatlich'!$A$4:$AN$4,0),FALSE)</x:f>
        <x:v>-664.35</x:v>
      </x:c>
      <x:c r="F74" s="12">
        <x:f>VLOOKUP($B74,'Saldenliste monatlich'!$A$5:$AN$122,MATCH(F$4,'Saldenliste monatlich'!$A$4:$AN$4,0),FALSE)</x:f>
        <x:v>-890.95</x:v>
      </x:c>
      <x:c r="G74" s="12">
        <x:f>VLOOKUP($B74,'Saldenliste monatlich'!$A$5:$AN$122,MATCH(G$4,'Saldenliste monatlich'!$A$4:$AN$4,0),FALSE)</x:f>
        <x:v>-722.17</x:v>
      </x:c>
      <x:c r="H74" s="12">
        <x:f>VLOOKUP($B74,'Saldenliste monatlich'!$A$5:$AN$122,MATCH(H$4,'Saldenliste monatlich'!$A$4:$AN$4,0),FALSE)</x:f>
        <x:v>-605.77</x:v>
      </x:c>
      <x:c r="I74" s="12">
        <x:f>VLOOKUP($B74,'Saldenliste monatlich'!$A$5:$AN$122,MATCH(I$4,'Saldenliste monatlich'!$A$4:$AN$4,0),FALSE)</x:f>
        <x:v>-620.76</x:v>
      </x:c>
      <x:c r="J74" s="12">
        <x:f>VLOOKUP($B74,'Saldenliste monatlich'!$A$5:$AN$122,MATCH(J$4,'Saldenliste monatlich'!$A$4:$AN$4,0),FALSE)</x:f>
        <x:v>-906.12</x:v>
      </x:c>
      <x:c r="K74" s="12">
        <x:f>VLOOKUP($B74,'Saldenliste monatlich'!$A$5:$AN$122,MATCH(K$4,'Saldenliste monatlich'!$A$4:$AN$4,0),FALSE)</x:f>
        <x:v>-699.92</x:v>
      </x:c>
      <x:c r="L74" s="12">
        <x:f>VLOOKUP($B74,'Saldenliste monatlich'!$A$5:$AN$122,MATCH(L$4,'Saldenliste monatlich'!$A$4:$AN$4,0),FALSE)</x:f>
        <x:v>-575.88</x:v>
      </x:c>
      <x:c r="M74" s="12">
        <x:f>VLOOKUP($B74,'Saldenliste monatlich'!$A$5:$AN$122,MATCH(M$4,'Saldenliste monatlich'!$A$4:$AN$4,0),FALSE)</x:f>
        <x:v>-912.99</x:v>
      </x:c>
      <x:c r="N74" s="12">
        <x:f>VLOOKUP($B74,'Saldenliste monatlich'!$A$5:$AN$122,MATCH(N$4,'Saldenliste monatlich'!$A$4:$AN$4,0),FALSE)</x:f>
        <x:v>-649.12</x:v>
      </x:c>
      <x:c r="O74" s="12">
        <x:f>VLOOKUP($B74,'Saldenliste monatlich'!$A$5:$AN$122,MATCH(O$4,'Saldenliste monatlich'!$A$4:$AN$4,0),FALSE)</x:f>
        <x:v>-765.37</x:v>
      </x:c>
      <x:c r="P74" s="12">
        <x:f>VLOOKUP($B74,'Saldenliste monatlich'!$A$5:$AN$122,MATCH(P$4,'Saldenliste monatlich'!$A$4:$AN$4,0),FALSE)</x:f>
        <x:v>-882.21</x:v>
      </x:c>
      <x:c r="Q74" s="12">
        <x:f>VLOOKUP($B74,'Saldenliste monatlich'!$A$5:$AN$122,MATCH(Q$4,'Saldenliste monatlich'!$A$4:$AN$4,0),FALSE)</x:f>
        <x:v>-977.16</x:v>
      </x:c>
      <x:c r="R74" s="12">
        <x:f>VLOOKUP($B74,'Saldenliste monatlich'!$A$5:$AN$122,MATCH(R$4,'Saldenliste monatlich'!$A$4:$AN$4,0),FALSE)</x:f>
        <x:v>-554.22</x:v>
      </x:c>
      <x:c r="S74" s="12">
        <x:f>VLOOKUP($B74,'Saldenliste monatlich'!$A$5:$AN$122,MATCH(S$4,'Saldenliste monatlich'!$A$4:$AN$4,0),FALSE)</x:f>
        <x:v>-839.61</x:v>
      </x:c>
      <x:c r="T74" s="12">
        <x:f>VLOOKUP($B74,'Saldenliste monatlich'!$A$5:$AN$122,MATCH(T$4,'Saldenliste monatlich'!$A$4:$AN$4,0),FALSE)</x:f>
        <x:v>-545.34</x:v>
      </x:c>
      <x:c r="U74" s="12">
        <x:f>VLOOKUP($B74,'Saldenliste monatlich'!$A$5:$AN$122,MATCH(U$4,'Saldenliste monatlich'!$A$4:$AN$4,0),FALSE)</x:f>
        <x:v>-631.32</x:v>
      </x:c>
      <x:c r="V74" s="12">
        <x:f>VLOOKUP($B74,'Saldenliste monatlich'!$A$5:$AN$122,MATCH(V$4,'Saldenliste monatlich'!$A$4:$AN$4,0),FALSE)</x:f>
        <x:v>-647.58</x:v>
      </x:c>
      <x:c r="W74" s="12">
        <x:f>VLOOKUP($B74,'Saldenliste monatlich'!$A$5:$AN$122,MATCH(W$4,'Saldenliste monatlich'!$A$4:$AN$4,0),FALSE)</x:f>
        <x:v>-915.24</x:v>
      </x:c>
      <x:c r="X74" s="12">
        <x:f>VLOOKUP($B74,'Saldenliste monatlich'!$A$5:$AN$122,MATCH(X$4,'Saldenliste monatlich'!$A$4:$AN$4,0),FALSE)</x:f>
        <x:v>-904.63</x:v>
      </x:c>
      <x:c r="Y74" s="12">
        <x:f>VLOOKUP($B74,'Saldenliste monatlich'!$A$5:$AN$122,MATCH(Y$4,'Saldenliste monatlich'!$A$4:$AN$4,0),FALSE)</x:f>
        <x:v>-616.62</x:v>
      </x:c>
      <x:c r="Z74" s="12">
        <x:f>VLOOKUP($B74,'Saldenliste monatlich'!$A$5:$AN$122,MATCH(Z$4,'Saldenliste monatlich'!$A$4:$AN$4,0),FALSE)</x:f>
        <x:v>-958.09</x:v>
      </x:c>
      <x:c r="AA74" s="12">
        <x:f>VLOOKUP($B74,'Saldenliste monatlich'!$A$5:$AN$122,MATCH(AA$4,'Saldenliste monatlich'!$A$4:$AN$4,0),FALSE)</x:f>
        <x:v>-688.53</x:v>
      </x:c>
      <x:c r="AB74" s="12">
        <x:f>VLOOKUP($B74,'Saldenliste monatlich'!$A$5:$AN$122,MATCH(AB$4,'Saldenliste monatlich'!$A$4:$AN$4,0),FALSE)</x:f>
        <x:v>-845.84</x:v>
      </x:c>
      <x:c r="AC74" s="12">
        <x:f>VLOOKUP($B74,'Saldenliste monatlich'!$A$5:$AN$122,MATCH(AC$4,'Saldenliste monatlich'!$A$4:$AN$4,0),FALSE)</x:f>
        <x:v>-549.57</x:v>
      </x:c>
      <x:c r="AD74" s="12">
        <x:f>VLOOKUP($B74,'Saldenliste monatlich'!$A$5:$AN$122,MATCH(AD$4,'Saldenliste monatlich'!$A$4:$AN$4,0),FALSE)</x:f>
        <x:v>-860.27</x:v>
      </x:c>
      <x:c r="AE74" s="12">
        <x:f>VLOOKUP($B74,'Saldenliste monatlich'!$A$5:$AN$122,MATCH(AE$4,'Saldenliste monatlich'!$A$4:$AN$4,0),FALSE)</x:f>
        <x:v>-807.07</x:v>
      </x:c>
      <x:c r="AF74" s="12">
        <x:f>VLOOKUP($B74,'Saldenliste monatlich'!$A$5:$AN$122,MATCH(AF$4,'Saldenliste monatlich'!$A$4:$AN$4,0),FALSE)</x:f>
        <x:v>-886.07</x:v>
      </x:c>
      <x:c r="AG74" s="12">
        <x:f>VLOOKUP($B74,'Saldenliste monatlich'!$A$5:$AN$122,MATCH(AG$4,'Saldenliste monatlich'!$A$4:$AN$4,0),FALSE)</x:f>
        <x:v>-922.56</x:v>
      </x:c>
      <x:c r="AH74" s="12">
        <x:f>VLOOKUP($B74,'Saldenliste monatlich'!$A$5:$AN$122,MATCH(AH$4,'Saldenliste monatlich'!$A$4:$AN$4,0),FALSE)</x:f>
        <x:v>-585.72</x:v>
      </x:c>
      <x:c r="AI74" s="12">
        <x:f>VLOOKUP($B74,'Saldenliste monatlich'!$A$5:$AN$122,MATCH(AI$4,'Saldenliste monatlich'!$A$4:$AN$4,0),FALSE)</x:f>
        <x:v>-735.35</x:v>
      </x:c>
      <x:c r="AJ74" s="12">
        <x:f>VLOOKUP($B74,'Saldenliste monatlich'!$A$5:$AN$122,MATCH(AJ$4,'Saldenliste monatlich'!$A$4:$AN$4,0),FALSE)</x:f>
        <x:v>-763.57</x:v>
      </x:c>
      <x:c r="AK74" s="12">
        <x:f>VLOOKUP($B74,'Saldenliste monatlich'!$A$5:$AN$122,MATCH(AK$4,'Saldenliste monatlich'!$A$4:$AN$4,0),FALSE)</x:f>
        <x:v>-732.03</x:v>
      </x:c>
      <x:c r="AL74" s="12">
        <x:f>VLOOKUP($B74,'Saldenliste monatlich'!$A$5:$AN$122,MATCH(AL$4,'Saldenliste monatlich'!$A$4:$AN$4,0),FALSE)</x:f>
        <x:v>-570.98</x:v>
      </x:c>
    </x:row>
    <x:row r="75" spans="1:38" hidden="1" outlineLevel="2">
      <x:c r="A75" s="11" t="s">
        <x:v>109</x:v>
      </x:c>
      <x:c r="B75" s="0">
        <x:v>6859</x:v>
      </x:c>
      <x:c r="C75" s="12">
        <x:f>VLOOKUP($B75,'Saldenliste monatlich'!$A$5:$AN$122,MATCH(C$4,'Saldenliste monatlich'!$A$4:$AN$4,0),FALSE)</x:f>
        <x:v>0</x:v>
      </x:c>
      <x:c r="D75" s="12">
        <x:f>VLOOKUP($B75,'Saldenliste monatlich'!$A$5:$AN$122,MATCH(D$4,'Saldenliste monatlich'!$A$4:$AN$4,0),FALSE)</x:f>
        <x:v>0</x:v>
      </x:c>
      <x:c r="E75" s="12">
        <x:f>VLOOKUP($B75,'Saldenliste monatlich'!$A$5:$AN$122,MATCH(E$4,'Saldenliste monatlich'!$A$4:$AN$4,0),FALSE)</x:f>
        <x:v>-3792.66</x:v>
      </x:c>
      <x:c r="F75" s="12">
        <x:f>VLOOKUP($B75,'Saldenliste monatlich'!$A$5:$AN$122,MATCH(F$4,'Saldenliste monatlich'!$A$4:$AN$4,0),FALSE)</x:f>
        <x:v>0</x:v>
      </x:c>
      <x:c r="G75" s="12">
        <x:f>VLOOKUP($B75,'Saldenliste monatlich'!$A$5:$AN$122,MATCH(G$4,'Saldenliste monatlich'!$A$4:$AN$4,0),FALSE)</x:f>
        <x:v>0</x:v>
      </x:c>
      <x:c r="H75" s="12">
        <x:f>VLOOKUP($B75,'Saldenliste monatlich'!$A$5:$AN$122,MATCH(H$4,'Saldenliste monatlich'!$A$4:$AN$4,0),FALSE)</x:f>
        <x:v>-3500.32</x:v>
      </x:c>
      <x:c r="I75" s="12">
        <x:f>VLOOKUP($B75,'Saldenliste monatlich'!$A$5:$AN$122,MATCH(I$4,'Saldenliste monatlich'!$A$4:$AN$4,0),FALSE)</x:f>
        <x:v>0</x:v>
      </x:c>
      <x:c r="J75" s="12">
        <x:f>VLOOKUP($B75,'Saldenliste monatlich'!$A$5:$AN$122,MATCH(J$4,'Saldenliste monatlich'!$A$4:$AN$4,0),FALSE)</x:f>
        <x:v>0</x:v>
      </x:c>
      <x:c r="K75" s="12">
        <x:f>VLOOKUP($B75,'Saldenliste monatlich'!$A$5:$AN$122,MATCH(K$4,'Saldenliste monatlich'!$A$4:$AN$4,0),FALSE)</x:f>
        <x:v>-4095.44</x:v>
      </x:c>
      <x:c r="L75" s="12">
        <x:f>VLOOKUP($B75,'Saldenliste monatlich'!$A$5:$AN$122,MATCH(L$4,'Saldenliste monatlich'!$A$4:$AN$4,0),FALSE)</x:f>
        <x:v>0</x:v>
      </x:c>
      <x:c r="M75" s="12">
        <x:f>VLOOKUP($B75,'Saldenliste monatlich'!$A$5:$AN$122,MATCH(M$4,'Saldenliste monatlich'!$A$4:$AN$4,0),FALSE)</x:f>
        <x:v>0</x:v>
      </x:c>
      <x:c r="N75" s="12">
        <x:f>VLOOKUP($B75,'Saldenliste monatlich'!$A$5:$AN$122,MATCH(N$4,'Saldenliste monatlich'!$A$4:$AN$4,0),FALSE)</x:f>
        <x:v>-3954.51</x:v>
      </x:c>
      <x:c r="O75" s="12">
        <x:f>VLOOKUP($B75,'Saldenliste monatlich'!$A$5:$AN$122,MATCH(O$4,'Saldenliste monatlich'!$A$4:$AN$4,0),FALSE)</x:f>
        <x:v>0</x:v>
      </x:c>
      <x:c r="P75" s="12">
        <x:f>VLOOKUP($B75,'Saldenliste monatlich'!$A$5:$AN$122,MATCH(P$4,'Saldenliste monatlich'!$A$4:$AN$4,0),FALSE)</x:f>
        <x:v>0</x:v>
      </x:c>
      <x:c r="Q75" s="12">
        <x:f>VLOOKUP($B75,'Saldenliste monatlich'!$A$5:$AN$122,MATCH(Q$4,'Saldenliste monatlich'!$A$4:$AN$4,0),FALSE)</x:f>
        <x:v>-4163.31</x:v>
      </x:c>
      <x:c r="R75" s="12">
        <x:f>VLOOKUP($B75,'Saldenliste monatlich'!$A$5:$AN$122,MATCH(R$4,'Saldenliste monatlich'!$A$4:$AN$4,0),FALSE)</x:f>
        <x:v>0</x:v>
      </x:c>
      <x:c r="S75" s="12">
        <x:f>VLOOKUP($B75,'Saldenliste monatlich'!$A$5:$AN$122,MATCH(S$4,'Saldenliste monatlich'!$A$4:$AN$4,0),FALSE)</x:f>
        <x:v>0</x:v>
      </x:c>
      <x:c r="T75" s="12">
        <x:f>VLOOKUP($B75,'Saldenliste monatlich'!$A$5:$AN$122,MATCH(T$4,'Saldenliste monatlich'!$A$4:$AN$4,0),FALSE)</x:f>
        <x:v>-3871.8</x:v>
      </x:c>
      <x:c r="U75" s="12">
        <x:f>VLOOKUP($B75,'Saldenliste monatlich'!$A$5:$AN$122,MATCH(U$4,'Saldenliste monatlich'!$A$4:$AN$4,0),FALSE)</x:f>
        <x:v>0</x:v>
      </x:c>
      <x:c r="V75" s="12">
        <x:f>VLOOKUP($B75,'Saldenliste monatlich'!$A$5:$AN$122,MATCH(V$4,'Saldenliste monatlich'!$A$4:$AN$4,0),FALSE)</x:f>
        <x:v>0</x:v>
      </x:c>
      <x:c r="W75" s="12">
        <x:f>VLOOKUP($B75,'Saldenliste monatlich'!$A$5:$AN$122,MATCH(W$4,'Saldenliste monatlich'!$A$4:$AN$4,0),FALSE)</x:f>
        <x:v>-4023.37</x:v>
      </x:c>
      <x:c r="X75" s="12">
        <x:f>VLOOKUP($B75,'Saldenliste monatlich'!$A$5:$AN$122,MATCH(X$4,'Saldenliste monatlich'!$A$4:$AN$4,0),FALSE)</x:f>
        <x:v>0</x:v>
      </x:c>
      <x:c r="Y75" s="12">
        <x:f>VLOOKUP($B75,'Saldenliste monatlich'!$A$5:$AN$122,MATCH(Y$4,'Saldenliste monatlich'!$A$4:$AN$4,0),FALSE)</x:f>
        <x:v>0</x:v>
      </x:c>
      <x:c r="Z75" s="12">
        <x:f>VLOOKUP($B75,'Saldenliste monatlich'!$A$5:$AN$122,MATCH(Z$4,'Saldenliste monatlich'!$A$4:$AN$4,0),FALSE)</x:f>
        <x:v>-3822.44</x:v>
      </x:c>
      <x:c r="AA75" s="12">
        <x:f>VLOOKUP($B75,'Saldenliste monatlich'!$A$5:$AN$122,MATCH(AA$4,'Saldenliste monatlich'!$A$4:$AN$4,0),FALSE)</x:f>
        <x:v>0</x:v>
      </x:c>
      <x:c r="AB75" s="12">
        <x:f>VLOOKUP($B75,'Saldenliste monatlich'!$A$5:$AN$122,MATCH(AB$4,'Saldenliste monatlich'!$A$4:$AN$4,0),FALSE)</x:f>
        <x:v>0</x:v>
      </x:c>
      <x:c r="AC75" s="12">
        <x:f>VLOOKUP($B75,'Saldenliste monatlich'!$A$5:$AN$122,MATCH(AC$4,'Saldenliste monatlich'!$A$4:$AN$4,0),FALSE)</x:f>
        <x:v>-3599.23</x:v>
      </x:c>
      <x:c r="AD75" s="12">
        <x:f>VLOOKUP($B75,'Saldenliste monatlich'!$A$5:$AN$122,MATCH(AD$4,'Saldenliste monatlich'!$A$4:$AN$4,0),FALSE)</x:f>
        <x:v>0</x:v>
      </x:c>
      <x:c r="AE75" s="12">
        <x:f>VLOOKUP($B75,'Saldenliste monatlich'!$A$5:$AN$122,MATCH(AE$4,'Saldenliste monatlich'!$A$4:$AN$4,0),FALSE)</x:f>
        <x:v>0</x:v>
      </x:c>
      <x:c r="AF75" s="12">
        <x:f>VLOOKUP($B75,'Saldenliste monatlich'!$A$5:$AN$122,MATCH(AF$4,'Saldenliste monatlich'!$A$4:$AN$4,0),FALSE)</x:f>
        <x:v>-4158.73</x:v>
      </x:c>
      <x:c r="AG75" s="12">
        <x:f>VLOOKUP($B75,'Saldenliste monatlich'!$A$5:$AN$122,MATCH(AG$4,'Saldenliste monatlich'!$A$4:$AN$4,0),FALSE)</x:f>
        <x:v>0</x:v>
      </x:c>
      <x:c r="AH75" s="12">
        <x:f>VLOOKUP($B75,'Saldenliste monatlich'!$A$5:$AN$122,MATCH(AH$4,'Saldenliste monatlich'!$A$4:$AN$4,0),FALSE)</x:f>
        <x:v>0</x:v>
      </x:c>
      <x:c r="AI75" s="12">
        <x:f>VLOOKUP($B75,'Saldenliste monatlich'!$A$5:$AN$122,MATCH(AI$4,'Saldenliste monatlich'!$A$4:$AN$4,0),FALSE)</x:f>
        <x:v>-3967.03</x:v>
      </x:c>
      <x:c r="AJ75" s="12">
        <x:f>VLOOKUP($B75,'Saldenliste monatlich'!$A$5:$AN$122,MATCH(AJ$4,'Saldenliste monatlich'!$A$4:$AN$4,0),FALSE)</x:f>
        <x:v>0</x:v>
      </x:c>
      <x:c r="AK75" s="12">
        <x:f>VLOOKUP($B75,'Saldenliste monatlich'!$A$5:$AN$122,MATCH(AK$4,'Saldenliste monatlich'!$A$4:$AN$4,0),FALSE)</x:f>
        <x:v>0</x:v>
      </x:c>
      <x:c r="AL75" s="12">
        <x:f>VLOOKUP($B75,'Saldenliste monatlich'!$A$5:$AN$122,MATCH(AL$4,'Saldenliste monatlich'!$A$4:$AN$4,0),FALSE)</x:f>
        <x:v>-4069.79</x:v>
      </x:c>
    </x:row>
    <x:row r="76" spans="1:38" hidden="1" outlineLevel="2">
      <x:c r="A76" s="11" t="s">
        <x:v>110</x:v>
      </x:c>
      <x:c r="B76" s="0">
        <x:v>6895</x:v>
      </x:c>
      <x:c r="C76" s="12">
        <x:f>VLOOKUP($B76,'Saldenliste monatlich'!$A$5:$AN$122,MATCH(C$4,'Saldenliste monatlich'!$A$4:$AN$4,0),FALSE)</x:f>
        <x:v>0</x:v>
      </x:c>
      <x:c r="D76" s="12">
        <x:f>VLOOKUP($B76,'Saldenliste monatlich'!$A$5:$AN$122,MATCH(D$4,'Saldenliste monatlich'!$A$4:$AN$4,0),FALSE)</x:f>
        <x:v>0</x:v>
      </x:c>
      <x:c r="E76" s="12">
        <x:f>VLOOKUP($B76,'Saldenliste monatlich'!$A$5:$AN$122,MATCH(E$4,'Saldenliste monatlich'!$A$4:$AN$4,0),FALSE)</x:f>
        <x:v>0</x:v>
      </x:c>
      <x:c r="F76" s="12">
        <x:f>VLOOKUP($B76,'Saldenliste monatlich'!$A$5:$AN$122,MATCH(F$4,'Saldenliste monatlich'!$A$4:$AN$4,0),FALSE)</x:f>
        <x:v>0</x:v>
      </x:c>
      <x:c r="G76" s="12">
        <x:f>VLOOKUP($B76,'Saldenliste monatlich'!$A$5:$AN$122,MATCH(G$4,'Saldenliste monatlich'!$A$4:$AN$4,0),FALSE)</x:f>
        <x:v>0</x:v>
      </x:c>
      <x:c r="H76" s="12">
        <x:f>VLOOKUP($B76,'Saldenliste monatlich'!$A$5:$AN$122,MATCH(H$4,'Saldenliste monatlich'!$A$4:$AN$4,0),FALSE)</x:f>
        <x:v>0</x:v>
      </x:c>
      <x:c r="I76" s="12">
        <x:f>VLOOKUP($B76,'Saldenliste monatlich'!$A$5:$AN$122,MATCH(I$4,'Saldenliste monatlich'!$A$4:$AN$4,0),FALSE)</x:f>
        <x:v>0</x:v>
      </x:c>
      <x:c r="J76" s="12">
        <x:f>VLOOKUP($B76,'Saldenliste monatlich'!$A$5:$AN$122,MATCH(J$4,'Saldenliste monatlich'!$A$4:$AN$4,0),FALSE)</x:f>
        <x:v>0</x:v>
      </x:c>
      <x:c r="K76" s="12">
        <x:f>VLOOKUP($B76,'Saldenliste monatlich'!$A$5:$AN$122,MATCH(K$4,'Saldenliste monatlich'!$A$4:$AN$4,0),FALSE)</x:f>
        <x:v>0</x:v>
      </x:c>
      <x:c r="L76" s="12">
        <x:f>VLOOKUP($B76,'Saldenliste monatlich'!$A$5:$AN$122,MATCH(L$4,'Saldenliste monatlich'!$A$4:$AN$4,0),FALSE)</x:f>
        <x:v>0</x:v>
      </x:c>
      <x:c r="M76" s="12">
        <x:f>VLOOKUP($B76,'Saldenliste monatlich'!$A$5:$AN$122,MATCH(M$4,'Saldenliste monatlich'!$A$4:$AN$4,0),FALSE)</x:f>
        <x:v>0</x:v>
      </x:c>
      <x:c r="N76" s="12">
        <x:f>VLOOKUP($B76,'Saldenliste monatlich'!$A$5:$AN$122,MATCH(N$4,'Saldenliste monatlich'!$A$4:$AN$4,0),FALSE)</x:f>
        <x:v>0</x:v>
      </x:c>
      <x:c r="O76" s="12">
        <x:f>VLOOKUP($B76,'Saldenliste monatlich'!$A$5:$AN$122,MATCH(O$4,'Saldenliste monatlich'!$A$4:$AN$4,0),FALSE)</x:f>
        <x:v>0</x:v>
      </x:c>
      <x:c r="P76" s="12">
        <x:f>VLOOKUP($B76,'Saldenliste monatlich'!$A$5:$AN$122,MATCH(P$4,'Saldenliste monatlich'!$A$4:$AN$4,0),FALSE)</x:f>
        <x:v>0</x:v>
      </x:c>
      <x:c r="Q76" s="12">
        <x:f>VLOOKUP($B76,'Saldenliste monatlich'!$A$5:$AN$122,MATCH(Q$4,'Saldenliste monatlich'!$A$4:$AN$4,0),FALSE)</x:f>
        <x:v>0</x:v>
      </x:c>
      <x:c r="R76" s="12">
        <x:f>VLOOKUP($B76,'Saldenliste monatlich'!$A$5:$AN$122,MATCH(R$4,'Saldenliste monatlich'!$A$4:$AN$4,0),FALSE)</x:f>
        <x:v>0</x:v>
      </x:c>
      <x:c r="S76" s="12">
        <x:f>VLOOKUP($B76,'Saldenliste monatlich'!$A$5:$AN$122,MATCH(S$4,'Saldenliste monatlich'!$A$4:$AN$4,0),FALSE)</x:f>
        <x:v>-158400</x:v>
      </x:c>
      <x:c r="T76" s="12">
        <x:f>VLOOKUP($B76,'Saldenliste monatlich'!$A$5:$AN$122,MATCH(T$4,'Saldenliste monatlich'!$A$4:$AN$4,0),FALSE)</x:f>
        <x:v>0</x:v>
      </x:c>
      <x:c r="U76" s="12">
        <x:f>VLOOKUP($B76,'Saldenliste monatlich'!$A$5:$AN$122,MATCH(U$4,'Saldenliste monatlich'!$A$4:$AN$4,0),FALSE)</x:f>
        <x:v>0</x:v>
      </x:c>
      <x:c r="V76" s="12">
        <x:f>VLOOKUP($B76,'Saldenliste monatlich'!$A$5:$AN$122,MATCH(V$4,'Saldenliste monatlich'!$A$4:$AN$4,0),FALSE)</x:f>
        <x:v>0</x:v>
      </x:c>
      <x:c r="W76" s="12">
        <x:f>VLOOKUP($B76,'Saldenliste monatlich'!$A$5:$AN$122,MATCH(W$4,'Saldenliste monatlich'!$A$4:$AN$4,0),FALSE)</x:f>
        <x:v>0</x:v>
      </x:c>
      <x:c r="X76" s="12">
        <x:f>VLOOKUP($B76,'Saldenliste monatlich'!$A$5:$AN$122,MATCH(X$4,'Saldenliste monatlich'!$A$4:$AN$4,0),FALSE)</x:f>
        <x:v>0</x:v>
      </x:c>
      <x:c r="Y76" s="12">
        <x:f>VLOOKUP($B76,'Saldenliste monatlich'!$A$5:$AN$122,MATCH(Y$4,'Saldenliste monatlich'!$A$4:$AN$4,0),FALSE)</x:f>
        <x:v>0</x:v>
      </x:c>
      <x:c r="Z76" s="12">
        <x:f>VLOOKUP($B76,'Saldenliste monatlich'!$A$5:$AN$122,MATCH(Z$4,'Saldenliste monatlich'!$A$4:$AN$4,0),FALSE)</x:f>
        <x:v>0</x:v>
      </x:c>
      <x:c r="AA76" s="12">
        <x:f>VLOOKUP($B76,'Saldenliste monatlich'!$A$5:$AN$122,MATCH(AA$4,'Saldenliste monatlich'!$A$4:$AN$4,0),FALSE)</x:f>
        <x:v>0</x:v>
      </x:c>
      <x:c r="AB76" s="12">
        <x:f>VLOOKUP($B76,'Saldenliste monatlich'!$A$5:$AN$122,MATCH(AB$4,'Saldenliste monatlich'!$A$4:$AN$4,0),FALSE)</x:f>
        <x:v>0</x:v>
      </x:c>
      <x:c r="AC76" s="12">
        <x:f>VLOOKUP($B76,'Saldenliste monatlich'!$A$5:$AN$122,MATCH(AC$4,'Saldenliste monatlich'!$A$4:$AN$4,0),FALSE)</x:f>
        <x:v>0</x:v>
      </x:c>
      <x:c r="AD76" s="12">
        <x:f>VLOOKUP($B76,'Saldenliste monatlich'!$A$5:$AN$122,MATCH(AD$4,'Saldenliste monatlich'!$A$4:$AN$4,0),FALSE)</x:f>
        <x:v>0</x:v>
      </x:c>
      <x:c r="AE76" s="12">
        <x:f>VLOOKUP($B76,'Saldenliste monatlich'!$A$5:$AN$122,MATCH(AE$4,'Saldenliste monatlich'!$A$4:$AN$4,0),FALSE)</x:f>
        <x:v>0</x:v>
      </x:c>
      <x:c r="AF76" s="12">
        <x:f>VLOOKUP($B76,'Saldenliste monatlich'!$A$5:$AN$122,MATCH(AF$4,'Saldenliste monatlich'!$A$4:$AN$4,0),FALSE)</x:f>
        <x:v>0</x:v>
      </x:c>
      <x:c r="AG76" s="12">
        <x:f>VLOOKUP($B76,'Saldenliste monatlich'!$A$5:$AN$122,MATCH(AG$4,'Saldenliste monatlich'!$A$4:$AN$4,0),FALSE)</x:f>
        <x:v>0</x:v>
      </x:c>
      <x:c r="AH76" s="12">
        <x:f>VLOOKUP($B76,'Saldenliste monatlich'!$A$5:$AN$122,MATCH(AH$4,'Saldenliste monatlich'!$A$4:$AN$4,0),FALSE)</x:f>
        <x:v>0</x:v>
      </x:c>
      <x:c r="AI76" s="12">
        <x:f>VLOOKUP($B76,'Saldenliste monatlich'!$A$5:$AN$122,MATCH(AI$4,'Saldenliste monatlich'!$A$4:$AN$4,0),FALSE)</x:f>
        <x:v>0</x:v>
      </x:c>
      <x:c r="AJ76" s="12">
        <x:f>VLOOKUP($B76,'Saldenliste monatlich'!$A$5:$AN$122,MATCH(AJ$4,'Saldenliste monatlich'!$A$4:$AN$4,0),FALSE)</x:f>
        <x:v>0</x:v>
      </x:c>
      <x:c r="AK76" s="12">
        <x:f>VLOOKUP($B76,'Saldenliste monatlich'!$A$5:$AN$122,MATCH(AK$4,'Saldenliste monatlich'!$A$4:$AN$4,0),FALSE)</x:f>
        <x:v>0</x:v>
      </x:c>
      <x:c r="AL76" s="12">
        <x:f>VLOOKUP($B76,'Saldenliste monatlich'!$A$5:$AN$122,MATCH(AL$4,'Saldenliste monatlich'!$A$4:$AN$4,0),FALSE)</x:f>
        <x:v>0</x:v>
      </x:c>
    </x:row>
    <x:row r="77" spans="1:38" hidden="1" outlineLevel="2">
      <x:c r="A77" s="11" t="s">
        <x:v>111</x:v>
      </x:c>
      <x:c r="B77" s="0">
        <x:v>6923</x:v>
      </x:c>
      <x:c r="C77" s="12">
        <x:f>VLOOKUP($B77,'Saldenliste monatlich'!$A$5:$AN$122,MATCH(C$4,'Saldenliste monatlich'!$A$4:$AN$4,0),FALSE)</x:f>
        <x:v>0</x:v>
      </x:c>
      <x:c r="D77" s="12">
        <x:f>VLOOKUP($B77,'Saldenliste monatlich'!$A$5:$AN$122,MATCH(D$4,'Saldenliste monatlich'!$A$4:$AN$4,0),FALSE)</x:f>
        <x:v>0</x:v>
      </x:c>
      <x:c r="E77" s="12">
        <x:f>VLOOKUP($B77,'Saldenliste monatlich'!$A$5:$AN$122,MATCH(E$4,'Saldenliste monatlich'!$A$4:$AN$4,0),FALSE)</x:f>
        <x:v>0</x:v>
      </x:c>
      <x:c r="F77" s="12">
        <x:f>VLOOKUP($B77,'Saldenliste monatlich'!$A$5:$AN$122,MATCH(F$4,'Saldenliste monatlich'!$A$4:$AN$4,0),FALSE)</x:f>
        <x:v>0</x:v>
      </x:c>
      <x:c r="G77" s="12">
        <x:f>VLOOKUP($B77,'Saldenliste monatlich'!$A$5:$AN$122,MATCH(G$4,'Saldenliste monatlich'!$A$4:$AN$4,0),FALSE)</x:f>
        <x:v>0</x:v>
      </x:c>
      <x:c r="H77" s="12">
        <x:f>VLOOKUP($B77,'Saldenliste monatlich'!$A$5:$AN$122,MATCH(H$4,'Saldenliste monatlich'!$A$4:$AN$4,0),FALSE)</x:f>
        <x:v>0</x:v>
      </x:c>
      <x:c r="I77" s="12">
        <x:f>VLOOKUP($B77,'Saldenliste monatlich'!$A$5:$AN$122,MATCH(I$4,'Saldenliste monatlich'!$A$4:$AN$4,0),FALSE)</x:f>
        <x:v>0</x:v>
      </x:c>
      <x:c r="J77" s="12">
        <x:f>VLOOKUP($B77,'Saldenliste monatlich'!$A$5:$AN$122,MATCH(J$4,'Saldenliste monatlich'!$A$4:$AN$4,0),FALSE)</x:f>
        <x:v>0</x:v>
      </x:c>
      <x:c r="K77" s="12">
        <x:f>VLOOKUP($B77,'Saldenliste monatlich'!$A$5:$AN$122,MATCH(K$4,'Saldenliste monatlich'!$A$4:$AN$4,0),FALSE)</x:f>
        <x:v>0</x:v>
      </x:c>
      <x:c r="L77" s="12">
        <x:f>VLOOKUP($B77,'Saldenliste monatlich'!$A$5:$AN$122,MATCH(L$4,'Saldenliste monatlich'!$A$4:$AN$4,0),FALSE)</x:f>
        <x:v>0</x:v>
      </x:c>
      <x:c r="M77" s="12">
        <x:f>VLOOKUP($B77,'Saldenliste monatlich'!$A$5:$AN$122,MATCH(M$4,'Saldenliste monatlich'!$A$4:$AN$4,0),FALSE)</x:f>
        <x:v>0</x:v>
      </x:c>
      <x:c r="N77" s="12">
        <x:f>VLOOKUP($B77,'Saldenliste monatlich'!$A$5:$AN$122,MATCH(N$4,'Saldenliste monatlich'!$A$4:$AN$4,0),FALSE)</x:f>
        <x:v>0</x:v>
      </x:c>
      <x:c r="O77" s="12">
        <x:f>VLOOKUP($B77,'Saldenliste monatlich'!$A$5:$AN$122,MATCH(O$4,'Saldenliste monatlich'!$A$4:$AN$4,0),FALSE)</x:f>
        <x:v>0</x:v>
      </x:c>
      <x:c r="P77" s="12">
        <x:f>VLOOKUP($B77,'Saldenliste monatlich'!$A$5:$AN$122,MATCH(P$4,'Saldenliste monatlich'!$A$4:$AN$4,0),FALSE)</x:f>
        <x:v>0</x:v>
      </x:c>
      <x:c r="Q77" s="12">
        <x:f>VLOOKUP($B77,'Saldenliste monatlich'!$A$5:$AN$122,MATCH(Q$4,'Saldenliste monatlich'!$A$4:$AN$4,0),FALSE)</x:f>
        <x:v>0</x:v>
      </x:c>
      <x:c r="R77" s="12">
        <x:f>VLOOKUP($B77,'Saldenliste monatlich'!$A$5:$AN$122,MATCH(R$4,'Saldenliste monatlich'!$A$4:$AN$4,0),FALSE)</x:f>
        <x:v>0</x:v>
      </x:c>
      <x:c r="S77" s="12">
        <x:f>VLOOKUP($B77,'Saldenliste monatlich'!$A$5:$AN$122,MATCH(S$4,'Saldenliste monatlich'!$A$4:$AN$4,0),FALSE)</x:f>
        <x:v>0</x:v>
      </x:c>
      <x:c r="T77" s="12">
        <x:f>VLOOKUP($B77,'Saldenliste monatlich'!$A$5:$AN$122,MATCH(T$4,'Saldenliste monatlich'!$A$4:$AN$4,0),FALSE)</x:f>
        <x:v>0</x:v>
      </x:c>
      <x:c r="U77" s="12">
        <x:f>VLOOKUP($B77,'Saldenliste monatlich'!$A$5:$AN$122,MATCH(U$4,'Saldenliste monatlich'!$A$4:$AN$4,0),FALSE)</x:f>
        <x:v>0</x:v>
      </x:c>
      <x:c r="V77" s="12">
        <x:f>VLOOKUP($B77,'Saldenliste monatlich'!$A$5:$AN$122,MATCH(V$4,'Saldenliste monatlich'!$A$4:$AN$4,0),FALSE)</x:f>
        <x:v>0</x:v>
      </x:c>
      <x:c r="W77" s="12">
        <x:f>VLOOKUP($B77,'Saldenliste monatlich'!$A$5:$AN$122,MATCH(W$4,'Saldenliste monatlich'!$A$4:$AN$4,0),FALSE)</x:f>
        <x:v>0</x:v>
      </x:c>
      <x:c r="X77" s="12">
        <x:f>VLOOKUP($B77,'Saldenliste monatlich'!$A$5:$AN$122,MATCH(X$4,'Saldenliste monatlich'!$A$4:$AN$4,0),FALSE)</x:f>
        <x:v>0</x:v>
      </x:c>
      <x:c r="Y77" s="12">
        <x:f>VLOOKUP($B77,'Saldenliste monatlich'!$A$5:$AN$122,MATCH(Y$4,'Saldenliste monatlich'!$A$4:$AN$4,0),FALSE)</x:f>
        <x:v>0</x:v>
      </x:c>
      <x:c r="Z77" s="12">
        <x:f>VLOOKUP($B77,'Saldenliste monatlich'!$A$5:$AN$122,MATCH(Z$4,'Saldenliste monatlich'!$A$4:$AN$4,0),FALSE)</x:f>
        <x:v>-96000</x:v>
      </x:c>
      <x:c r="AA77" s="12">
        <x:f>VLOOKUP($B77,'Saldenliste monatlich'!$A$5:$AN$122,MATCH(AA$4,'Saldenliste monatlich'!$A$4:$AN$4,0),FALSE)</x:f>
        <x:v>0</x:v>
      </x:c>
      <x:c r="AB77" s="12">
        <x:f>VLOOKUP($B77,'Saldenliste monatlich'!$A$5:$AN$122,MATCH(AB$4,'Saldenliste monatlich'!$A$4:$AN$4,0),FALSE)</x:f>
        <x:v>0</x:v>
      </x:c>
      <x:c r="AC77" s="12">
        <x:f>VLOOKUP($B77,'Saldenliste monatlich'!$A$5:$AN$122,MATCH(AC$4,'Saldenliste monatlich'!$A$4:$AN$4,0),FALSE)</x:f>
        <x:v>0</x:v>
      </x:c>
      <x:c r="AD77" s="12">
        <x:f>VLOOKUP($B77,'Saldenliste monatlich'!$A$5:$AN$122,MATCH(AD$4,'Saldenliste monatlich'!$A$4:$AN$4,0),FALSE)</x:f>
        <x:v>0</x:v>
      </x:c>
      <x:c r="AE77" s="12">
        <x:f>VLOOKUP($B77,'Saldenliste monatlich'!$A$5:$AN$122,MATCH(AE$4,'Saldenliste monatlich'!$A$4:$AN$4,0),FALSE)</x:f>
        <x:v>0</x:v>
      </x:c>
      <x:c r="AF77" s="12">
        <x:f>VLOOKUP($B77,'Saldenliste monatlich'!$A$5:$AN$122,MATCH(AF$4,'Saldenliste monatlich'!$A$4:$AN$4,0),FALSE)</x:f>
        <x:v>0</x:v>
      </x:c>
      <x:c r="AG77" s="12">
        <x:f>VLOOKUP($B77,'Saldenliste monatlich'!$A$5:$AN$122,MATCH(AG$4,'Saldenliste monatlich'!$A$4:$AN$4,0),FALSE)</x:f>
        <x:v>0</x:v>
      </x:c>
      <x:c r="AH77" s="12">
        <x:f>VLOOKUP($B77,'Saldenliste monatlich'!$A$5:$AN$122,MATCH(AH$4,'Saldenliste monatlich'!$A$4:$AN$4,0),FALSE)</x:f>
        <x:v>0</x:v>
      </x:c>
      <x:c r="AI77" s="12">
        <x:f>VLOOKUP($B77,'Saldenliste monatlich'!$A$5:$AN$122,MATCH(AI$4,'Saldenliste monatlich'!$A$4:$AN$4,0),FALSE)</x:f>
        <x:v>0</x:v>
      </x:c>
      <x:c r="AJ77" s="12">
        <x:f>VLOOKUP($B77,'Saldenliste monatlich'!$A$5:$AN$122,MATCH(AJ$4,'Saldenliste monatlich'!$A$4:$AN$4,0),FALSE)</x:f>
        <x:v>0</x:v>
      </x:c>
      <x:c r="AK77" s="12">
        <x:f>VLOOKUP($B77,'Saldenliste monatlich'!$A$5:$AN$122,MATCH(AK$4,'Saldenliste monatlich'!$A$4:$AN$4,0),FALSE)</x:f>
        <x:v>0</x:v>
      </x:c>
      <x:c r="AL77" s="12">
        <x:f>VLOOKUP($B77,'Saldenliste monatlich'!$A$5:$AN$122,MATCH(AL$4,'Saldenliste monatlich'!$A$4:$AN$4,0),FALSE)</x:f>
        <x:v>0</x:v>
      </x:c>
    </x:row>
    <x:row r="78" spans="1:38" hidden="1" outlineLevel="2">
      <x:c r="A78" s="11" t="s">
        <x:v>112</x:v>
      </x:c>
      <x:c r="B78" s="0">
        <x:v>6930</x:v>
      </x:c>
      <x:c r="C78" s="12">
        <x:f>VLOOKUP($B78,'Saldenliste monatlich'!$A$5:$AN$122,MATCH(C$4,'Saldenliste monatlich'!$A$4:$AN$4,0),FALSE)</x:f>
        <x:v>0</x:v>
      </x:c>
      <x:c r="D78" s="12">
        <x:f>VLOOKUP($B78,'Saldenliste monatlich'!$A$5:$AN$122,MATCH(D$4,'Saldenliste monatlich'!$A$4:$AN$4,0),FALSE)</x:f>
        <x:v>0</x:v>
      </x:c>
      <x:c r="E78" s="12">
        <x:f>VLOOKUP($B78,'Saldenliste monatlich'!$A$5:$AN$122,MATCH(E$4,'Saldenliste monatlich'!$A$4:$AN$4,0),FALSE)</x:f>
        <x:v>0</x:v>
      </x:c>
      <x:c r="F78" s="12">
        <x:f>VLOOKUP($B78,'Saldenliste monatlich'!$A$5:$AN$122,MATCH(F$4,'Saldenliste monatlich'!$A$4:$AN$4,0),FALSE)</x:f>
        <x:v>0</x:v>
      </x:c>
      <x:c r="G78" s="12">
        <x:f>VLOOKUP($B78,'Saldenliste monatlich'!$A$5:$AN$122,MATCH(G$4,'Saldenliste monatlich'!$A$4:$AN$4,0),FALSE)</x:f>
        <x:v>0</x:v>
      </x:c>
      <x:c r="H78" s="12">
        <x:f>VLOOKUP($B78,'Saldenliste monatlich'!$A$5:$AN$122,MATCH(H$4,'Saldenliste monatlich'!$A$4:$AN$4,0),FALSE)</x:f>
        <x:v>0</x:v>
      </x:c>
      <x:c r="I78" s="12">
        <x:f>VLOOKUP($B78,'Saldenliste monatlich'!$A$5:$AN$122,MATCH(I$4,'Saldenliste monatlich'!$A$4:$AN$4,0),FALSE)</x:f>
        <x:v>0</x:v>
      </x:c>
      <x:c r="J78" s="12">
        <x:f>VLOOKUP($B78,'Saldenliste monatlich'!$A$5:$AN$122,MATCH(J$4,'Saldenliste monatlich'!$A$4:$AN$4,0),FALSE)</x:f>
        <x:v>0</x:v>
      </x:c>
      <x:c r="K78" s="12">
        <x:f>VLOOKUP($B78,'Saldenliste monatlich'!$A$5:$AN$122,MATCH(K$4,'Saldenliste monatlich'!$A$4:$AN$4,0),FALSE)</x:f>
        <x:v>0</x:v>
      </x:c>
      <x:c r="L78" s="12">
        <x:f>VLOOKUP($B78,'Saldenliste monatlich'!$A$5:$AN$122,MATCH(L$4,'Saldenliste monatlich'!$A$4:$AN$4,0),FALSE)</x:f>
        <x:v>0</x:v>
      </x:c>
      <x:c r="M78" s="12">
        <x:f>VLOOKUP($B78,'Saldenliste monatlich'!$A$5:$AN$122,MATCH(M$4,'Saldenliste monatlich'!$A$4:$AN$4,0),FALSE)</x:f>
        <x:v>0</x:v>
      </x:c>
      <x:c r="N78" s="12">
        <x:f>VLOOKUP($B78,'Saldenliste monatlich'!$A$5:$AN$122,MATCH(N$4,'Saldenliste monatlich'!$A$4:$AN$4,0),FALSE)</x:f>
        <x:v>0</x:v>
      </x:c>
      <x:c r="O78" s="12">
        <x:f>VLOOKUP($B78,'Saldenliste monatlich'!$A$5:$AN$122,MATCH(O$4,'Saldenliste monatlich'!$A$4:$AN$4,0),FALSE)</x:f>
        <x:v>0</x:v>
      </x:c>
      <x:c r="P78" s="12">
        <x:f>VLOOKUP($B78,'Saldenliste monatlich'!$A$5:$AN$122,MATCH(P$4,'Saldenliste monatlich'!$A$4:$AN$4,0),FALSE)</x:f>
        <x:v>0</x:v>
      </x:c>
      <x:c r="Q78" s="12">
        <x:f>VLOOKUP($B78,'Saldenliste monatlich'!$A$5:$AN$122,MATCH(Q$4,'Saldenliste monatlich'!$A$4:$AN$4,0),FALSE)</x:f>
        <x:v>0</x:v>
      </x:c>
      <x:c r="R78" s="12">
        <x:f>VLOOKUP($B78,'Saldenliste monatlich'!$A$5:$AN$122,MATCH(R$4,'Saldenliste monatlich'!$A$4:$AN$4,0),FALSE)</x:f>
        <x:v>0</x:v>
      </x:c>
      <x:c r="S78" s="12">
        <x:f>VLOOKUP($B78,'Saldenliste monatlich'!$A$5:$AN$122,MATCH(S$4,'Saldenliste monatlich'!$A$4:$AN$4,0),FALSE)</x:f>
        <x:v>0</x:v>
      </x:c>
      <x:c r="T78" s="12">
        <x:f>VLOOKUP($B78,'Saldenliste monatlich'!$A$5:$AN$122,MATCH(T$4,'Saldenliste monatlich'!$A$4:$AN$4,0),FALSE)</x:f>
        <x:v>0</x:v>
      </x:c>
      <x:c r="U78" s="12">
        <x:f>VLOOKUP($B78,'Saldenliste monatlich'!$A$5:$AN$122,MATCH(U$4,'Saldenliste monatlich'!$A$4:$AN$4,0),FALSE)</x:f>
        <x:v>0</x:v>
      </x:c>
      <x:c r="V78" s="12">
        <x:f>VLOOKUP($B78,'Saldenliste monatlich'!$A$5:$AN$122,MATCH(V$4,'Saldenliste monatlich'!$A$4:$AN$4,0),FALSE)</x:f>
        <x:v>0</x:v>
      </x:c>
      <x:c r="W78" s="12">
        <x:f>VLOOKUP($B78,'Saldenliste monatlich'!$A$5:$AN$122,MATCH(W$4,'Saldenliste monatlich'!$A$4:$AN$4,0),FALSE)</x:f>
        <x:v>0</x:v>
      </x:c>
      <x:c r="X78" s="12">
        <x:f>VLOOKUP($B78,'Saldenliste monatlich'!$A$5:$AN$122,MATCH(X$4,'Saldenliste monatlich'!$A$4:$AN$4,0),FALSE)</x:f>
        <x:v>0</x:v>
      </x:c>
      <x:c r="Y78" s="12">
        <x:f>VLOOKUP($B78,'Saldenliste monatlich'!$A$5:$AN$122,MATCH(Y$4,'Saldenliste monatlich'!$A$4:$AN$4,0),FALSE)</x:f>
        <x:v>0</x:v>
      </x:c>
      <x:c r="Z78" s="12">
        <x:f>VLOOKUP($B78,'Saldenliste monatlich'!$A$5:$AN$122,MATCH(Z$4,'Saldenliste monatlich'!$A$4:$AN$4,0),FALSE)</x:f>
        <x:v>0</x:v>
      </x:c>
      <x:c r="AA78" s="12">
        <x:f>VLOOKUP($B78,'Saldenliste monatlich'!$A$5:$AN$122,MATCH(AA$4,'Saldenliste monatlich'!$A$4:$AN$4,0),FALSE)</x:f>
        <x:v>0</x:v>
      </x:c>
      <x:c r="AB78" s="12">
        <x:f>VLOOKUP($B78,'Saldenliste monatlich'!$A$5:$AN$122,MATCH(AB$4,'Saldenliste monatlich'!$A$4:$AN$4,0),FALSE)</x:f>
        <x:v>0</x:v>
      </x:c>
      <x:c r="AC78" s="12">
        <x:f>VLOOKUP($B78,'Saldenliste monatlich'!$A$5:$AN$122,MATCH(AC$4,'Saldenliste monatlich'!$A$4:$AN$4,0),FALSE)</x:f>
        <x:v>0</x:v>
      </x:c>
      <x:c r="AD78" s="12">
        <x:f>VLOOKUP($B78,'Saldenliste monatlich'!$A$5:$AN$122,MATCH(AD$4,'Saldenliste monatlich'!$A$4:$AN$4,0),FALSE)</x:f>
        <x:v>0</x:v>
      </x:c>
      <x:c r="AE78" s="12">
        <x:f>VLOOKUP($B78,'Saldenliste monatlich'!$A$5:$AN$122,MATCH(AE$4,'Saldenliste monatlich'!$A$4:$AN$4,0),FALSE)</x:f>
        <x:v>-136000</x:v>
      </x:c>
      <x:c r="AF78" s="12">
        <x:f>VLOOKUP($B78,'Saldenliste monatlich'!$A$5:$AN$122,MATCH(AF$4,'Saldenliste monatlich'!$A$4:$AN$4,0),FALSE)</x:f>
        <x:v>0</x:v>
      </x:c>
      <x:c r="AG78" s="12">
        <x:f>VLOOKUP($B78,'Saldenliste monatlich'!$A$5:$AN$122,MATCH(AG$4,'Saldenliste monatlich'!$A$4:$AN$4,0),FALSE)</x:f>
        <x:v>0</x:v>
      </x:c>
      <x:c r="AH78" s="12">
        <x:f>VLOOKUP($B78,'Saldenliste monatlich'!$A$5:$AN$122,MATCH(AH$4,'Saldenliste monatlich'!$A$4:$AN$4,0),FALSE)</x:f>
        <x:v>0</x:v>
      </x:c>
      <x:c r="AI78" s="12">
        <x:f>VLOOKUP($B78,'Saldenliste monatlich'!$A$5:$AN$122,MATCH(AI$4,'Saldenliste monatlich'!$A$4:$AN$4,0),FALSE)</x:f>
        <x:v>0</x:v>
      </x:c>
      <x:c r="AJ78" s="12">
        <x:f>VLOOKUP($B78,'Saldenliste monatlich'!$A$5:$AN$122,MATCH(AJ$4,'Saldenliste monatlich'!$A$4:$AN$4,0),FALSE)</x:f>
        <x:v>0</x:v>
      </x:c>
      <x:c r="AK78" s="12">
        <x:f>VLOOKUP($B78,'Saldenliste monatlich'!$A$5:$AN$122,MATCH(AK$4,'Saldenliste monatlich'!$A$4:$AN$4,0),FALSE)</x:f>
        <x:v>0</x:v>
      </x:c>
      <x:c r="AL78" s="12">
        <x:f>VLOOKUP($B78,'Saldenliste monatlich'!$A$5:$AN$122,MATCH(AL$4,'Saldenliste monatlich'!$A$4:$AN$4,0),FALSE)</x:f>
        <x:v>0</x:v>
      </x:c>
    </x:row>
    <x:row r="79" spans="1:38" hidden="1" outlineLevel="2">
      <x:c r="A79" s="11" t="s">
        <x:v>113</x:v>
      </x:c>
      <x:c r="B79" s="0">
        <x:v>7685</x:v>
      </x:c>
      <x:c r="C79" s="12">
        <x:f>VLOOKUP($B79,'Saldenliste monatlich'!$A$5:$AN$122,MATCH(C$4,'Saldenliste monatlich'!$A$4:$AN$4,0),FALSE)</x:f>
        <x:v>0</x:v>
      </x:c>
      <x:c r="D79" s="12">
        <x:f>VLOOKUP($B79,'Saldenliste monatlich'!$A$5:$AN$122,MATCH(D$4,'Saldenliste monatlich'!$A$4:$AN$4,0),FALSE)</x:f>
        <x:v>0</x:v>
      </x:c>
      <x:c r="E79" s="12">
        <x:f>VLOOKUP($B79,'Saldenliste monatlich'!$A$5:$AN$122,MATCH(E$4,'Saldenliste monatlich'!$A$4:$AN$4,0),FALSE)</x:f>
        <x:v>-5400</x:v>
      </x:c>
      <x:c r="F79" s="12">
        <x:f>VLOOKUP($B79,'Saldenliste monatlich'!$A$5:$AN$122,MATCH(F$4,'Saldenliste monatlich'!$A$4:$AN$4,0),FALSE)</x:f>
        <x:v>0</x:v>
      </x:c>
      <x:c r="G79" s="12">
        <x:f>VLOOKUP($B79,'Saldenliste monatlich'!$A$5:$AN$122,MATCH(G$4,'Saldenliste monatlich'!$A$4:$AN$4,0),FALSE)</x:f>
        <x:v>0</x:v>
      </x:c>
      <x:c r="H79" s="12">
        <x:f>VLOOKUP($B79,'Saldenliste monatlich'!$A$5:$AN$122,MATCH(H$4,'Saldenliste monatlich'!$A$4:$AN$4,0),FALSE)</x:f>
        <x:v>0</x:v>
      </x:c>
      <x:c r="I79" s="12">
        <x:f>VLOOKUP($B79,'Saldenliste monatlich'!$A$5:$AN$122,MATCH(I$4,'Saldenliste monatlich'!$A$4:$AN$4,0),FALSE)</x:f>
        <x:v>0</x:v>
      </x:c>
      <x:c r="J79" s="12">
        <x:f>VLOOKUP($B79,'Saldenliste monatlich'!$A$5:$AN$122,MATCH(J$4,'Saldenliste monatlich'!$A$4:$AN$4,0),FALSE)</x:f>
        <x:v>0</x:v>
      </x:c>
      <x:c r="K79" s="12">
        <x:f>VLOOKUP($B79,'Saldenliste monatlich'!$A$5:$AN$122,MATCH(K$4,'Saldenliste monatlich'!$A$4:$AN$4,0),FALSE)</x:f>
        <x:v>0</x:v>
      </x:c>
      <x:c r="L79" s="12">
        <x:f>VLOOKUP($B79,'Saldenliste monatlich'!$A$5:$AN$122,MATCH(L$4,'Saldenliste monatlich'!$A$4:$AN$4,0),FALSE)</x:f>
        <x:v>0</x:v>
      </x:c>
      <x:c r="M79" s="12">
        <x:f>VLOOKUP($B79,'Saldenliste monatlich'!$A$5:$AN$122,MATCH(M$4,'Saldenliste monatlich'!$A$4:$AN$4,0),FALSE)</x:f>
        <x:v>0</x:v>
      </x:c>
      <x:c r="N79" s="12">
        <x:f>VLOOKUP($B79,'Saldenliste monatlich'!$A$5:$AN$122,MATCH(N$4,'Saldenliste monatlich'!$A$4:$AN$4,0),FALSE)</x:f>
        <x:v>0</x:v>
      </x:c>
      <x:c r="O79" s="12">
        <x:f>VLOOKUP($B79,'Saldenliste monatlich'!$A$5:$AN$122,MATCH(O$4,'Saldenliste monatlich'!$A$4:$AN$4,0),FALSE)</x:f>
        <x:v>0</x:v>
      </x:c>
      <x:c r="P79" s="12">
        <x:f>VLOOKUP($B79,'Saldenliste monatlich'!$A$5:$AN$122,MATCH(P$4,'Saldenliste monatlich'!$A$4:$AN$4,0),FALSE)</x:f>
        <x:v>0</x:v>
      </x:c>
      <x:c r="Q79" s="12">
        <x:f>VLOOKUP($B79,'Saldenliste monatlich'!$A$5:$AN$122,MATCH(Q$4,'Saldenliste monatlich'!$A$4:$AN$4,0),FALSE)</x:f>
        <x:v>-5400</x:v>
      </x:c>
      <x:c r="R79" s="12">
        <x:f>VLOOKUP($B79,'Saldenliste monatlich'!$A$5:$AN$122,MATCH(R$4,'Saldenliste monatlich'!$A$4:$AN$4,0),FALSE)</x:f>
        <x:v>0</x:v>
      </x:c>
      <x:c r="S79" s="12">
        <x:f>VLOOKUP($B79,'Saldenliste monatlich'!$A$5:$AN$122,MATCH(S$4,'Saldenliste monatlich'!$A$4:$AN$4,0),FALSE)</x:f>
        <x:v>0</x:v>
      </x:c>
      <x:c r="T79" s="12">
        <x:f>VLOOKUP($B79,'Saldenliste monatlich'!$A$5:$AN$122,MATCH(T$4,'Saldenliste monatlich'!$A$4:$AN$4,0),FALSE)</x:f>
        <x:v>0</x:v>
      </x:c>
      <x:c r="U79" s="12">
        <x:f>VLOOKUP($B79,'Saldenliste monatlich'!$A$5:$AN$122,MATCH(U$4,'Saldenliste monatlich'!$A$4:$AN$4,0),FALSE)</x:f>
        <x:v>0</x:v>
      </x:c>
      <x:c r="V79" s="12">
        <x:f>VLOOKUP($B79,'Saldenliste monatlich'!$A$5:$AN$122,MATCH(V$4,'Saldenliste monatlich'!$A$4:$AN$4,0),FALSE)</x:f>
        <x:v>0</x:v>
      </x:c>
      <x:c r="W79" s="12">
        <x:f>VLOOKUP($B79,'Saldenliste monatlich'!$A$5:$AN$122,MATCH(W$4,'Saldenliste monatlich'!$A$4:$AN$4,0),FALSE)</x:f>
        <x:v>0</x:v>
      </x:c>
      <x:c r="X79" s="12">
        <x:f>VLOOKUP($B79,'Saldenliste monatlich'!$A$5:$AN$122,MATCH(X$4,'Saldenliste monatlich'!$A$4:$AN$4,0),FALSE)</x:f>
        <x:v>0</x:v>
      </x:c>
      <x:c r="Y79" s="12">
        <x:f>VLOOKUP($B79,'Saldenliste monatlich'!$A$5:$AN$122,MATCH(Y$4,'Saldenliste monatlich'!$A$4:$AN$4,0),FALSE)</x:f>
        <x:v>0</x:v>
      </x:c>
      <x:c r="Z79" s="12">
        <x:f>VLOOKUP($B79,'Saldenliste monatlich'!$A$5:$AN$122,MATCH(Z$4,'Saldenliste monatlich'!$A$4:$AN$4,0),FALSE)</x:f>
        <x:v>0</x:v>
      </x:c>
      <x:c r="AA79" s="12">
        <x:f>VLOOKUP($B79,'Saldenliste monatlich'!$A$5:$AN$122,MATCH(AA$4,'Saldenliste monatlich'!$A$4:$AN$4,0),FALSE)</x:f>
        <x:v>0</x:v>
      </x:c>
      <x:c r="AB79" s="12">
        <x:f>VLOOKUP($B79,'Saldenliste monatlich'!$A$5:$AN$122,MATCH(AB$4,'Saldenliste monatlich'!$A$4:$AN$4,0),FALSE)</x:f>
        <x:v>0</x:v>
      </x:c>
      <x:c r="AC79" s="12">
        <x:f>VLOOKUP($B79,'Saldenliste monatlich'!$A$5:$AN$122,MATCH(AC$4,'Saldenliste monatlich'!$A$4:$AN$4,0),FALSE)</x:f>
        <x:v>-5400</x:v>
      </x:c>
      <x:c r="AD79" s="12">
        <x:f>VLOOKUP($B79,'Saldenliste monatlich'!$A$5:$AN$122,MATCH(AD$4,'Saldenliste monatlich'!$A$4:$AN$4,0),FALSE)</x:f>
        <x:v>0</x:v>
      </x:c>
      <x:c r="AE79" s="12">
        <x:f>VLOOKUP($B79,'Saldenliste monatlich'!$A$5:$AN$122,MATCH(AE$4,'Saldenliste monatlich'!$A$4:$AN$4,0),FALSE)</x:f>
        <x:v>0</x:v>
      </x:c>
      <x:c r="AF79" s="12">
        <x:f>VLOOKUP($B79,'Saldenliste monatlich'!$A$5:$AN$122,MATCH(AF$4,'Saldenliste monatlich'!$A$4:$AN$4,0),FALSE)</x:f>
        <x:v>0</x:v>
      </x:c>
      <x:c r="AG79" s="12">
        <x:f>VLOOKUP($B79,'Saldenliste monatlich'!$A$5:$AN$122,MATCH(AG$4,'Saldenliste monatlich'!$A$4:$AN$4,0),FALSE)</x:f>
        <x:v>0</x:v>
      </x:c>
      <x:c r="AH79" s="12">
        <x:f>VLOOKUP($B79,'Saldenliste monatlich'!$A$5:$AN$122,MATCH(AH$4,'Saldenliste monatlich'!$A$4:$AN$4,0),FALSE)</x:f>
        <x:v>0</x:v>
      </x:c>
      <x:c r="AI79" s="12">
        <x:f>VLOOKUP($B79,'Saldenliste monatlich'!$A$5:$AN$122,MATCH(AI$4,'Saldenliste monatlich'!$A$4:$AN$4,0),FALSE)</x:f>
        <x:v>0</x:v>
      </x:c>
      <x:c r="AJ79" s="12">
        <x:f>VLOOKUP($B79,'Saldenliste monatlich'!$A$5:$AN$122,MATCH(AJ$4,'Saldenliste monatlich'!$A$4:$AN$4,0),FALSE)</x:f>
        <x:v>0</x:v>
      </x:c>
      <x:c r="AK79" s="12">
        <x:f>VLOOKUP($B79,'Saldenliste monatlich'!$A$5:$AN$122,MATCH(AK$4,'Saldenliste monatlich'!$A$4:$AN$4,0),FALSE)</x:f>
        <x:v>0</x:v>
      </x:c>
      <x:c r="AL79" s="12">
        <x:f>VLOOKUP($B79,'Saldenliste monatlich'!$A$5:$AN$122,MATCH(AL$4,'Saldenliste monatlich'!$A$4:$AN$4,0),FALSE)</x:f>
        <x:v>0</x:v>
      </x:c>
    </x:row>
    <x:row r="80" spans="1:38" collapsed="1" outlineLevel="1">
      <x:c r="A80" s="5" t="s">
        <x:v>114</x:v>
      </x:c>
      <x:c r="C80" s="13">
        <x:f>SUM(C41:C79)</x:f>
        <x:v>-368553.50000000006</x:v>
      </x:c>
      <x:c r="D80" s="13">
        <x:f>SUM(D41:D79)</x:f>
        <x:v>-225288.75999999995</x:v>
      </x:c>
      <x:c r="E80" s="13">
        <x:f>SUM(E41:E79)</x:f>
        <x:v>-258479.72999999998</x:v>
      </x:c>
      <x:c r="F80" s="13">
        <x:f>SUM(F41:F79)</x:f>
        <x:v>-229630.95</x:v>
      </x:c>
      <x:c r="G80" s="13">
        <x:f>SUM(G41:G79)</x:f>
        <x:v>-245435.57000000004</x:v>
      </x:c>
      <x:c r="H80" s="13">
        <x:f>SUM(H41:H79)</x:f>
        <x:v>-227289.06999999998</x:v>
      </x:c>
      <x:c r="I80" s="13">
        <x:f>SUM(I41:I79)</x:f>
        <x:v>-224873.28</x:v>
      </x:c>
      <x:c r="J80" s="13">
        <x:f>SUM(J41:J79)</x:f>
        <x:v>-371874.25</x:v>
      </x:c>
      <x:c r="K80" s="13">
        <x:f>SUM(K41:K79)</x:f>
        <x:v>-242347.07000000007</x:v>
      </x:c>
      <x:c r="L80" s="13">
        <x:f>SUM(L41:L79)</x:f>
        <x:v>-365512.51000000007</x:v>
      </x:c>
      <x:c r="M80" s="13">
        <x:f>SUM(M41:M79)</x:f>
        <x:v>-250127.37</x:v>
      </x:c>
      <x:c r="N80" s="13">
        <x:f>SUM(N41:N79)</x:f>
        <x:v>-311222.67999999993</x:v>
      </x:c>
      <x:c r="O80" s="13">
        <x:f>SUM(O41:O79)</x:f>
        <x:v>-397960.68000000005</x:v>
      </x:c>
      <x:c r="P80" s="13">
        <x:f>SUM(P41:P79)</x:f>
        <x:v>-260955.07999999996</x:v>
      </x:c>
      <x:c r="Q80" s="13">
        <x:f>SUM(Q41:Q79)</x:f>
        <x:v>-286735.43</x:v>
      </x:c>
      <x:c r="R80" s="13">
        <x:f>SUM(R41:R79)</x:f>
        <x:v>-250498.67</x:v>
      </x:c>
      <x:c r="S80" s="13">
        <x:f>SUM(S41:S79)</x:f>
        <x:v>-592352.5299999999</x:v>
      </x:c>
      <x:c r="T80" s="13">
        <x:f>SUM(T41:T79)</x:f>
        <x:v>-242616.11</x:v>
      </x:c>
      <x:c r="U80" s="13">
        <x:f>SUM(U41:U79)</x:f>
        <x:v>-234655.62999999998</x:v>
      </x:c>
      <x:c r="V80" s="13">
        <x:f>SUM(V41:V79)</x:f>
        <x:v>-247452.13999999998</x:v>
      </x:c>
      <x:c r="W80" s="13">
        <x:f>SUM(W41:W79)</x:f>
        <x:v>-259837.03000000003</x:v>
      </x:c>
      <x:c r="X80" s="13">
        <x:f>SUM(X41:X79)</x:f>
        <x:v>-378297.75999999995</x:v>
      </x:c>
      <x:c r="Y80" s="13">
        <x:f>SUM(Y41:Y79)</x:f>
        <x:v>-267830.60000000003</x:v>
      </x:c>
      <x:c r="Z80" s="13">
        <x:f>SUM(Z41:Z79)</x:f>
        <x:v>-433990.9199999999</x:v>
      </x:c>
      <x:c r="AA80" s="13">
        <x:f>SUM(AA41:AA79)</x:f>
        <x:v>-404642.5900000001</x:v>
      </x:c>
      <x:c r="AB80" s="13">
        <x:f>SUM(AB41:AB79)</x:f>
        <x:v>-264810.59</x:v>
      </x:c>
      <x:c r="AC80" s="13">
        <x:f>SUM(AC41:AC79)</x:f>
        <x:v>-233051.04</x:v>
      </x:c>
      <x:c r="AD80" s="13">
        <x:f>SUM(AD41:AD79)</x:f>
        <x:v>-274149.77</x:v>
      </x:c>
      <x:c r="AE80" s="13">
        <x:f>SUM(AE41:AE79)</x:f>
        <x:v>-383413.61</x:v>
      </x:c>
      <x:c r="AF80" s="13">
        <x:f>SUM(AF41:AF79)</x:f>
        <x:v>-245682.61000000004</x:v>
      </x:c>
      <x:c r="AG80" s="13">
        <x:f>SUM(AG41:AG79)</x:f>
        <x:v>-235483.19000000003</x:v>
      </x:c>
      <x:c r="AH80" s="13">
        <x:f>SUM(AH41:AH79)</x:f>
        <x:v>-260187.74000000002</x:v>
      </x:c>
      <x:c r="AI80" s="13">
        <x:f>SUM(AI41:AI79)</x:f>
        <x:v>-268532.94999999995</x:v>
      </x:c>
      <x:c r="AJ80" s="13">
        <x:f>SUM(AJ41:AJ79)</x:f>
        <x:v>-382230.38000000006</x:v>
      </x:c>
      <x:c r="AK80" s="13">
        <x:f>SUM(AK41:AK79)</x:f>
        <x:v>-266484.39</x:v>
      </x:c>
      <x:c r="AL80" s="13">
        <x:f>SUM(AL41:AL79)</x:f>
        <x:v>-323304.2299999999</x:v>
      </x:c>
    </x:row>
    <x:row r="81" spans="1:38">
      <x:c r="A81" s="5" t="s">
        <x:v>115</x:v>
      </x:c>
      <x:c r="C81" s="13">
        <x:f>C23+C33+C39+C80</x:f>
        <x:v>-72120.53000000009</x:v>
      </x:c>
      <x:c r="D81" s="13">
        <x:f>D23+D33+D39+D80</x:f>
        <x:v>30360.340000000346</x:v>
      </x:c>
      <x:c r="E81" s="13">
        <x:f>E23+E33+E39+E80</x:f>
        <x:v>447224.4900000007</x:v>
      </x:c>
      <x:c r="F81" s="13">
        <x:f>F23+F33+F39+F80</x:f>
        <x:v>200864.3799999996</x:v>
      </x:c>
      <x:c r="G81" s="13">
        <x:f>G23+G33+G39+G80</x:f>
        <x:v>284966.7200000002</x:v>
      </x:c>
      <x:c r="H81" s="13">
        <x:f>H23+H33+H39+H80</x:f>
        <x:v>366096.0000000001</x:v>
      </x:c>
      <x:c r="I81" s="13">
        <x:f>I23+I33+I39+I80</x:f>
        <x:v>376899.1699999999</x:v>
      </x:c>
      <x:c r="J81" s="13">
        <x:f>J23+J33+J39+J80</x:f>
        <x:v>-297882.1399999999</x:v>
      </x:c>
      <x:c r="K81" s="13">
        <x:f>K23+K33+K39+K80</x:f>
        <x:v>364715.2099999995</x:v>
      </x:c>
      <x:c r="L81" s="13">
        <x:f>L23+L33+L39+L80</x:f>
        <x:v>219625.77999999974</x:v>
      </x:c>
      <x:c r="M81" s="13">
        <x:f>M23+M33+M39+M80</x:f>
        <x:v>98819.60999999999</x:v>
      </x:c>
      <x:c r="N81" s="13">
        <x:f>N23+N33+N39+N80</x:f>
        <x:v>354956.6699999999</x:v>
      </x:c>
      <x:c r="O81" s="13">
        <x:f>O23+O33+O39+O80</x:f>
        <x:v>-64869.350000000035</x:v>
      </x:c>
      <x:c r="P81" s="13">
        <x:f>P23+P33+P39+P80</x:f>
        <x:v>20480.310000000114</x:v>
      </x:c>
      <x:c r="Q81" s="13">
        <x:f>Q23+Q33+Q39+Q80</x:f>
        <x:v>215410.78000000038</x:v>
      </x:c>
      <x:c r="R81" s="13">
        <x:f>R23+R33+R39+R80</x:f>
        <x:v>193311.7200000004</x:v>
      </x:c>
      <x:c r="S81" s="13">
        <x:f>S23+S33+S39+S80</x:f>
        <x:v>338390.1900000002</x:v>
      </x:c>
      <x:c r="T81" s="13">
        <x:f>T23+T33+T39+T80</x:f>
        <x:v>733749.76</x:v>
      </x:c>
      <x:c r="U81" s="13">
        <x:f>U23+U33+U39+U80</x:f>
        <x:v>537789.4200000004</x:v>
      </x:c>
      <x:c r="V81" s="13">
        <x:f>V23+V33+V39+V80</x:f>
        <x:v>-114656.63999999972</x:v>
      </x:c>
      <x:c r="W81" s="13">
        <x:f>W23+W33+W39+W80</x:f>
        <x:v>360080.8100000002</x:v>
      </x:c>
      <x:c r="X81" s="13">
        <x:f>X23+X33+X39+X80</x:f>
        <x:v>308366.4200000001</x:v>
      </x:c>
      <x:c r="Y81" s="13">
        <x:f>Y23+Y33+Y39+Y80</x:f>
        <x:v>-48443.75999999998</x:v>
      </x:c>
      <x:c r="Z81" s="13">
        <x:f>Z23+Z33+Z39+Z80</x:f>
        <x:v>408256.6700000003</x:v>
      </x:c>
      <x:c r="AA81" s="13">
        <x:f>AA23+AA33+AA39+AA80</x:f>
        <x:v>-46030.27999999991</x:v>
      </x:c>
      <x:c r="AB81" s="13">
        <x:f>AB23+AB33+AB39+AB80</x:f>
        <x:v>-150172.20000000004</x:v>
      </x:c>
      <x:c r="AC81" s="13">
        <x:f>AC23+AC33+AC39+AC80</x:f>
        <x:v>445675.58999999997</x:v>
      </x:c>
      <x:c r="AD81" s="13">
        <x:f>AD23+AD33+AD39+AD80</x:f>
        <x:v>20306.259999999776</x:v>
      </x:c>
      <x:c r="AE81" s="13">
        <x:f>AE23+AE33+AE39+AE80</x:f>
        <x:v>405046.1199999999</x:v>
      </x:c>
      <x:c r="AF81" s="13">
        <x:f>AF23+AF33+AF39+AF80</x:f>
        <x:v>282189.4399999999</x:v>
      </x:c>
      <x:c r="AG81" s="13">
        <x:f>AG23+AG33+AG39+AG80</x:f>
        <x:v>348230.74</x:v>
      </x:c>
      <x:c r="AH81" s="13">
        <x:f>AH23+AH33+AH39+AH80</x:f>
        <x:v>-283008.92999999993</x:v>
      </x:c>
      <x:c r="AI81" s="13">
        <x:f>AI23+AI33+AI39+AI80</x:f>
        <x:v>359692.3200000004</x:v>
      </x:c>
      <x:c r="AJ81" s="13">
        <x:f>AJ23+AJ33+AJ39+AJ80</x:f>
        <x:v>244101.18999999965</x:v>
      </x:c>
      <x:c r="AK81" s="13">
        <x:f>AK23+AK33+AK39+AK80</x:f>
        <x:v>147750.24999999977</x:v>
      </x:c>
      <x:c r="AL81" s="13">
        <x:f>AL23+AL33+AL39+AL80</x:f>
        <x:v>594734.8199999994</x:v>
      </x:c>
    </x:row>
    <x:row r="82" spans="1:38" hidden="1" outlineLevel="2">
      <x:c r="A82" s="10" t="s">
        <x:v>116</x:v>
      </x:c>
      <x:c r="B82" s="10"/>
      <x:c r="C82" s="10"/>
      <x:c r="D82" s="10"/>
      <x:c r="E82" s="10"/>
      <x:c r="F82" s="10"/>
      <x:c r="G82" s="10"/>
      <x:c r="H82" s="10"/>
      <x:c r="I82" s="10"/>
      <x:c r="J82" s="10"/>
      <x:c r="K82" s="10"/>
      <x:c r="L82" s="10"/>
      <x:c r="M82" s="10"/>
      <x:c r="N82" s="10"/>
      <x:c r="O82" s="10"/>
      <x:c r="P82" s="10"/>
      <x:c r="Q82" s="10"/>
      <x:c r="R82" s="10"/>
      <x:c r="S82" s="10"/>
      <x:c r="T82" s="10"/>
      <x:c r="U82" s="10"/>
      <x:c r="V82" s="10"/>
      <x:c r="W82" s="10"/>
      <x:c r="X82" s="10"/>
      <x:c r="Y82" s="10"/>
      <x:c r="Z82" s="10"/>
      <x:c r="AA82" s="10"/>
      <x:c r="AB82" s="10"/>
      <x:c r="AC82" s="10"/>
      <x:c r="AD82" s="10"/>
      <x:c r="AE82" s="10"/>
      <x:c r="AF82" s="10"/>
      <x:c r="AG82" s="10"/>
      <x:c r="AH82" s="10"/>
      <x:c r="AI82" s="10"/>
      <x:c r="AJ82" s="10"/>
      <x:c r="AK82" s="10"/>
      <x:c r="AL82" s="10"/>
    </x:row>
    <x:row r="83" spans="1:38" hidden="1" outlineLevel="2">
      <x:c r="A83" s="11" t="s">
        <x:v>117</x:v>
      </x:c>
      <x:c r="B83" s="0">
        <x:v>6200</x:v>
      </x:c>
      <x:c r="C83" s="12">
        <x:f>VLOOKUP($B83,'Saldenliste monatlich'!$A$5:$AN$122,MATCH(C$4,'Saldenliste monatlich'!$A$4:$AN$4,0),FALSE)</x:f>
        <x:v>-1500</x:v>
      </x:c>
      <x:c r="D83" s="12">
        <x:f>VLOOKUP($B83,'Saldenliste monatlich'!$A$5:$AN$122,MATCH(D$4,'Saldenliste monatlich'!$A$4:$AN$4,0),FALSE)</x:f>
        <x:v>-1500</x:v>
      </x:c>
      <x:c r="E83" s="12">
        <x:f>VLOOKUP($B83,'Saldenliste monatlich'!$A$5:$AN$122,MATCH(E$4,'Saldenliste monatlich'!$A$4:$AN$4,0),FALSE)</x:f>
        <x:v>-1500</x:v>
      </x:c>
      <x:c r="F83" s="12">
        <x:f>VLOOKUP($B83,'Saldenliste monatlich'!$A$5:$AN$122,MATCH(F$4,'Saldenliste monatlich'!$A$4:$AN$4,0),FALSE)</x:f>
        <x:v>-1500</x:v>
      </x:c>
      <x:c r="G83" s="12">
        <x:f>VLOOKUP($B83,'Saldenliste monatlich'!$A$5:$AN$122,MATCH(G$4,'Saldenliste monatlich'!$A$4:$AN$4,0),FALSE)</x:f>
        <x:v>-1500</x:v>
      </x:c>
      <x:c r="H83" s="12">
        <x:f>VLOOKUP($B83,'Saldenliste monatlich'!$A$5:$AN$122,MATCH(H$4,'Saldenliste monatlich'!$A$4:$AN$4,0),FALSE)</x:f>
        <x:v>-1500</x:v>
      </x:c>
      <x:c r="I83" s="12">
        <x:f>VLOOKUP($B83,'Saldenliste monatlich'!$A$5:$AN$122,MATCH(I$4,'Saldenliste monatlich'!$A$4:$AN$4,0),FALSE)</x:f>
        <x:v>-1500</x:v>
      </x:c>
      <x:c r="J83" s="12">
        <x:f>VLOOKUP($B83,'Saldenliste monatlich'!$A$5:$AN$122,MATCH(J$4,'Saldenliste monatlich'!$A$4:$AN$4,0),FALSE)</x:f>
        <x:v>-1500</x:v>
      </x:c>
      <x:c r="K83" s="12">
        <x:f>VLOOKUP($B83,'Saldenliste monatlich'!$A$5:$AN$122,MATCH(K$4,'Saldenliste monatlich'!$A$4:$AN$4,0),FALSE)</x:f>
        <x:v>-1500</x:v>
      </x:c>
      <x:c r="L83" s="12">
        <x:f>VLOOKUP($B83,'Saldenliste monatlich'!$A$5:$AN$122,MATCH(L$4,'Saldenliste monatlich'!$A$4:$AN$4,0),FALSE)</x:f>
        <x:v>-1500</x:v>
      </x:c>
      <x:c r="M83" s="12">
        <x:f>VLOOKUP($B83,'Saldenliste monatlich'!$A$5:$AN$122,MATCH(M$4,'Saldenliste monatlich'!$A$4:$AN$4,0),FALSE)</x:f>
        <x:v>-1500</x:v>
      </x:c>
      <x:c r="N83" s="12">
        <x:f>VLOOKUP($B83,'Saldenliste monatlich'!$A$5:$AN$122,MATCH(N$4,'Saldenliste monatlich'!$A$4:$AN$4,0),FALSE)</x:f>
        <x:v>-1500</x:v>
      </x:c>
      <x:c r="O83" s="12">
        <x:f>VLOOKUP($B83,'Saldenliste monatlich'!$A$5:$AN$122,MATCH(O$4,'Saldenliste monatlich'!$A$4:$AN$4,0),FALSE)</x:f>
        <x:v>-1500</x:v>
      </x:c>
      <x:c r="P83" s="12">
        <x:f>VLOOKUP($B83,'Saldenliste monatlich'!$A$5:$AN$122,MATCH(P$4,'Saldenliste monatlich'!$A$4:$AN$4,0),FALSE)</x:f>
        <x:v>-1500</x:v>
      </x:c>
      <x:c r="Q83" s="12">
        <x:f>VLOOKUP($B83,'Saldenliste monatlich'!$A$5:$AN$122,MATCH(Q$4,'Saldenliste monatlich'!$A$4:$AN$4,0),FALSE)</x:f>
        <x:v>-1500</x:v>
      </x:c>
      <x:c r="R83" s="12">
        <x:f>VLOOKUP($B83,'Saldenliste monatlich'!$A$5:$AN$122,MATCH(R$4,'Saldenliste monatlich'!$A$4:$AN$4,0),FALSE)</x:f>
        <x:v>-1500</x:v>
      </x:c>
      <x:c r="S83" s="12">
        <x:f>VLOOKUP($B83,'Saldenliste monatlich'!$A$5:$AN$122,MATCH(S$4,'Saldenliste monatlich'!$A$4:$AN$4,0),FALSE)</x:f>
        <x:v>-1500</x:v>
      </x:c>
      <x:c r="T83" s="12">
        <x:f>VLOOKUP($B83,'Saldenliste monatlich'!$A$5:$AN$122,MATCH(T$4,'Saldenliste monatlich'!$A$4:$AN$4,0),FALSE)</x:f>
        <x:v>-1500</x:v>
      </x:c>
      <x:c r="U83" s="12">
        <x:f>VLOOKUP($B83,'Saldenliste monatlich'!$A$5:$AN$122,MATCH(U$4,'Saldenliste monatlich'!$A$4:$AN$4,0),FALSE)</x:f>
        <x:v>-1500</x:v>
      </x:c>
      <x:c r="V83" s="12">
        <x:f>VLOOKUP($B83,'Saldenliste monatlich'!$A$5:$AN$122,MATCH(V$4,'Saldenliste monatlich'!$A$4:$AN$4,0),FALSE)</x:f>
        <x:v>-1500</x:v>
      </x:c>
      <x:c r="W83" s="12">
        <x:f>VLOOKUP($B83,'Saldenliste monatlich'!$A$5:$AN$122,MATCH(W$4,'Saldenliste monatlich'!$A$4:$AN$4,0),FALSE)</x:f>
        <x:v>-1500</x:v>
      </x:c>
      <x:c r="X83" s="12">
        <x:f>VLOOKUP($B83,'Saldenliste monatlich'!$A$5:$AN$122,MATCH(X$4,'Saldenliste monatlich'!$A$4:$AN$4,0),FALSE)</x:f>
        <x:v>-1500</x:v>
      </x:c>
      <x:c r="Y83" s="12">
        <x:f>VLOOKUP($B83,'Saldenliste monatlich'!$A$5:$AN$122,MATCH(Y$4,'Saldenliste monatlich'!$A$4:$AN$4,0),FALSE)</x:f>
        <x:v>-1500</x:v>
      </x:c>
      <x:c r="Z83" s="12">
        <x:f>VLOOKUP($B83,'Saldenliste monatlich'!$A$5:$AN$122,MATCH(Z$4,'Saldenliste monatlich'!$A$4:$AN$4,0),FALSE)</x:f>
        <x:v>-1500</x:v>
      </x:c>
      <x:c r="AA83" s="12">
        <x:f>VLOOKUP($B83,'Saldenliste monatlich'!$A$5:$AN$122,MATCH(AA$4,'Saldenliste monatlich'!$A$4:$AN$4,0),FALSE)</x:f>
        <x:v>0</x:v>
      </x:c>
      <x:c r="AB83" s="12">
        <x:f>VLOOKUP($B83,'Saldenliste monatlich'!$A$5:$AN$122,MATCH(AB$4,'Saldenliste monatlich'!$A$4:$AN$4,0),FALSE)</x:f>
        <x:v>0</x:v>
      </x:c>
      <x:c r="AC83" s="12">
        <x:f>VLOOKUP($B83,'Saldenliste monatlich'!$A$5:$AN$122,MATCH(AC$4,'Saldenliste monatlich'!$A$4:$AN$4,0),FALSE)</x:f>
        <x:v>-10694.44</x:v>
      </x:c>
      <x:c r="AD83" s="12">
        <x:f>VLOOKUP($B83,'Saldenliste monatlich'!$A$5:$AN$122,MATCH(AD$4,'Saldenliste monatlich'!$A$4:$AN$4,0),FALSE)</x:f>
        <x:v>-10694.44</x:v>
      </x:c>
      <x:c r="AE83" s="12">
        <x:f>VLOOKUP($B83,'Saldenliste monatlich'!$A$5:$AN$122,MATCH(AE$4,'Saldenliste monatlich'!$A$4:$AN$4,0),FALSE)</x:f>
        <x:v>-10694.44</x:v>
      </x:c>
      <x:c r="AF83" s="12">
        <x:f>VLOOKUP($B83,'Saldenliste monatlich'!$A$5:$AN$122,MATCH(AF$4,'Saldenliste monatlich'!$A$4:$AN$4,0),FALSE)</x:f>
        <x:v>-10694.44</x:v>
      </x:c>
      <x:c r="AG83" s="12">
        <x:f>VLOOKUP($B83,'Saldenliste monatlich'!$A$5:$AN$122,MATCH(AG$4,'Saldenliste monatlich'!$A$4:$AN$4,0),FALSE)</x:f>
        <x:v>-10694.44</x:v>
      </x:c>
      <x:c r="AH83" s="12">
        <x:f>VLOOKUP($B83,'Saldenliste monatlich'!$A$5:$AN$122,MATCH(AH$4,'Saldenliste monatlich'!$A$4:$AN$4,0),FALSE)</x:f>
        <x:v>-10694.44</x:v>
      </x:c>
      <x:c r="AI83" s="12">
        <x:f>VLOOKUP($B83,'Saldenliste monatlich'!$A$5:$AN$122,MATCH(AI$4,'Saldenliste monatlich'!$A$4:$AN$4,0),FALSE)</x:f>
        <x:v>-10694.44</x:v>
      </x:c>
      <x:c r="AJ83" s="12">
        <x:f>VLOOKUP($B83,'Saldenliste monatlich'!$A$5:$AN$122,MATCH(AJ$4,'Saldenliste monatlich'!$A$4:$AN$4,0),FALSE)</x:f>
        <x:v>-10694.44</x:v>
      </x:c>
      <x:c r="AK83" s="12">
        <x:f>VLOOKUP($B83,'Saldenliste monatlich'!$A$5:$AN$122,MATCH(AK$4,'Saldenliste monatlich'!$A$4:$AN$4,0),FALSE)</x:f>
        <x:v>-10694.44</x:v>
      </x:c>
      <x:c r="AL83" s="12">
        <x:f>VLOOKUP($B83,'Saldenliste monatlich'!$A$5:$AN$122,MATCH(AL$4,'Saldenliste monatlich'!$A$4:$AN$4,0),FALSE)</x:f>
        <x:v>-10694.44</x:v>
      </x:c>
    </x:row>
    <x:row r="84" spans="1:38" hidden="1" outlineLevel="2">
      <x:c r="A84" s="11" t="s">
        <x:v>118</x:v>
      </x:c>
      <x:c r="B84" s="0">
        <x:v>6220</x:v>
      </x:c>
      <x:c r="C84" s="12">
        <x:f>VLOOKUP($B84,'Saldenliste monatlich'!$A$5:$AN$122,MATCH(C$4,'Saldenliste monatlich'!$A$4:$AN$4,0),FALSE)</x:f>
        <x:v>-8612.96</x:v>
      </x:c>
      <x:c r="D84" s="12">
        <x:f>VLOOKUP($B84,'Saldenliste monatlich'!$A$5:$AN$122,MATCH(D$4,'Saldenliste monatlich'!$A$4:$AN$4,0),FALSE)</x:f>
        <x:v>-8612.96</x:v>
      </x:c>
      <x:c r="E84" s="12">
        <x:f>VLOOKUP($B84,'Saldenliste monatlich'!$A$5:$AN$122,MATCH(E$4,'Saldenliste monatlich'!$A$4:$AN$4,0),FALSE)</x:f>
        <x:v>-8612.96</x:v>
      </x:c>
      <x:c r="F84" s="12">
        <x:f>VLOOKUP($B84,'Saldenliste monatlich'!$A$5:$AN$122,MATCH(F$4,'Saldenliste monatlich'!$A$4:$AN$4,0),FALSE)</x:f>
        <x:v>-10262.96</x:v>
      </x:c>
      <x:c r="G84" s="12">
        <x:f>VLOOKUP($B84,'Saldenliste monatlich'!$A$5:$AN$122,MATCH(G$4,'Saldenliste monatlich'!$A$4:$AN$4,0),FALSE)</x:f>
        <x:v>-10262.96</x:v>
      </x:c>
      <x:c r="H84" s="12">
        <x:f>VLOOKUP($B84,'Saldenliste monatlich'!$A$5:$AN$122,MATCH(H$4,'Saldenliste monatlich'!$A$4:$AN$4,0),FALSE)</x:f>
        <x:v>-10262.96</x:v>
      </x:c>
      <x:c r="I84" s="12">
        <x:f>VLOOKUP($B84,'Saldenliste monatlich'!$A$5:$AN$122,MATCH(I$4,'Saldenliste monatlich'!$A$4:$AN$4,0),FALSE)</x:f>
        <x:v>-10262.96</x:v>
      </x:c>
      <x:c r="J84" s="12">
        <x:f>VLOOKUP($B84,'Saldenliste monatlich'!$A$5:$AN$122,MATCH(J$4,'Saldenliste monatlich'!$A$4:$AN$4,0),FALSE)</x:f>
        <x:v>-10262.96</x:v>
      </x:c>
      <x:c r="K84" s="12">
        <x:f>VLOOKUP($B84,'Saldenliste monatlich'!$A$5:$AN$122,MATCH(K$4,'Saldenliste monatlich'!$A$4:$AN$4,0),FALSE)</x:f>
        <x:v>-10262.96</x:v>
      </x:c>
      <x:c r="L84" s="12">
        <x:f>VLOOKUP($B84,'Saldenliste monatlich'!$A$5:$AN$122,MATCH(L$4,'Saldenliste monatlich'!$A$4:$AN$4,0),FALSE)</x:f>
        <x:v>-10262.96</x:v>
      </x:c>
      <x:c r="M84" s="12">
        <x:f>VLOOKUP($B84,'Saldenliste monatlich'!$A$5:$AN$122,MATCH(M$4,'Saldenliste monatlich'!$A$4:$AN$4,0),FALSE)</x:f>
        <x:v>-10262.96</x:v>
      </x:c>
      <x:c r="N84" s="12">
        <x:f>VLOOKUP($B84,'Saldenliste monatlich'!$A$5:$AN$122,MATCH(N$4,'Saldenliste monatlich'!$A$4:$AN$4,0),FALSE)</x:f>
        <x:v>-10262.96</x:v>
      </x:c>
      <x:c r="O84" s="12">
        <x:f>VLOOKUP($B84,'Saldenliste monatlich'!$A$5:$AN$122,MATCH(O$4,'Saldenliste monatlich'!$A$4:$AN$4,0),FALSE)</x:f>
        <x:v>-10262.96</x:v>
      </x:c>
      <x:c r="P84" s="12">
        <x:f>VLOOKUP($B84,'Saldenliste monatlich'!$A$5:$AN$122,MATCH(P$4,'Saldenliste monatlich'!$A$4:$AN$4,0),FALSE)</x:f>
        <x:v>-10262.96</x:v>
      </x:c>
      <x:c r="Q84" s="12">
        <x:f>VLOOKUP($B84,'Saldenliste monatlich'!$A$5:$AN$122,MATCH(Q$4,'Saldenliste monatlich'!$A$4:$AN$4,0),FALSE)</x:f>
        <x:v>-10262.96</x:v>
      </x:c>
      <x:c r="R84" s="12">
        <x:f>VLOOKUP($B84,'Saldenliste monatlich'!$A$5:$AN$122,MATCH(R$4,'Saldenliste monatlich'!$A$4:$AN$4,0),FALSE)</x:f>
        <x:v>-10262.96</x:v>
      </x:c>
      <x:c r="S84" s="12">
        <x:f>VLOOKUP($B84,'Saldenliste monatlich'!$A$5:$AN$122,MATCH(S$4,'Saldenliste monatlich'!$A$4:$AN$4,0),FALSE)</x:f>
        <x:v>-10262.96</x:v>
      </x:c>
      <x:c r="T84" s="12">
        <x:f>VLOOKUP($B84,'Saldenliste monatlich'!$A$5:$AN$122,MATCH(T$4,'Saldenliste monatlich'!$A$4:$AN$4,0),FALSE)</x:f>
        <x:v>-10262.96</x:v>
      </x:c>
      <x:c r="U84" s="12">
        <x:f>VLOOKUP($B84,'Saldenliste monatlich'!$A$5:$AN$122,MATCH(U$4,'Saldenliste monatlich'!$A$4:$AN$4,0),FALSE)</x:f>
        <x:v>-32262.96</x:v>
      </x:c>
      <x:c r="V84" s="12">
        <x:f>VLOOKUP($B84,'Saldenliste monatlich'!$A$5:$AN$122,MATCH(V$4,'Saldenliste monatlich'!$A$4:$AN$4,0),FALSE)</x:f>
        <x:v>-32262.96</x:v>
      </x:c>
      <x:c r="W84" s="12">
        <x:f>VLOOKUP($B84,'Saldenliste monatlich'!$A$5:$AN$122,MATCH(W$4,'Saldenliste monatlich'!$A$4:$AN$4,0),FALSE)</x:f>
        <x:v>-32262.96</x:v>
      </x:c>
      <x:c r="X84" s="12">
        <x:f>VLOOKUP($B84,'Saldenliste monatlich'!$A$5:$AN$122,MATCH(X$4,'Saldenliste monatlich'!$A$4:$AN$4,0),FALSE)</x:f>
        <x:v>-32262.96</x:v>
      </x:c>
      <x:c r="Y84" s="12">
        <x:f>VLOOKUP($B84,'Saldenliste monatlich'!$A$5:$AN$122,MATCH(Y$4,'Saldenliste monatlich'!$A$4:$AN$4,0),FALSE)</x:f>
        <x:v>-34929.63</x:v>
      </x:c>
      <x:c r="Z84" s="12">
        <x:f>VLOOKUP($B84,'Saldenliste monatlich'!$A$5:$AN$122,MATCH(Z$4,'Saldenliste monatlich'!$A$4:$AN$4,0),FALSE)</x:f>
        <x:v>-34929.63</x:v>
      </x:c>
      <x:c r="AA84" s="12">
        <x:f>VLOOKUP($B84,'Saldenliste monatlich'!$A$5:$AN$122,MATCH(AA$4,'Saldenliste monatlich'!$A$4:$AN$4,0),FALSE)</x:f>
        <x:v>-34929.63</x:v>
      </x:c>
      <x:c r="AB84" s="12">
        <x:f>VLOOKUP($B84,'Saldenliste monatlich'!$A$5:$AN$122,MATCH(AB$4,'Saldenliste monatlich'!$A$4:$AN$4,0),FALSE)</x:f>
        <x:v>-34929.63</x:v>
      </x:c>
      <x:c r="AC84" s="12">
        <x:f>VLOOKUP($B84,'Saldenliste monatlich'!$A$5:$AN$122,MATCH(AC$4,'Saldenliste monatlich'!$A$4:$AN$4,0),FALSE)</x:f>
        <x:v>-34929.63</x:v>
      </x:c>
      <x:c r="AD84" s="12">
        <x:f>VLOOKUP($B84,'Saldenliste monatlich'!$A$5:$AN$122,MATCH(AD$4,'Saldenliste monatlich'!$A$4:$AN$4,0),FALSE)</x:f>
        <x:v>-34929.63</x:v>
      </x:c>
      <x:c r="AE84" s="12">
        <x:f>VLOOKUP($B84,'Saldenliste monatlich'!$A$5:$AN$122,MATCH(AE$4,'Saldenliste monatlich'!$A$4:$AN$4,0),FALSE)</x:f>
        <x:v>-34929.63</x:v>
      </x:c>
      <x:c r="AF84" s="12">
        <x:f>VLOOKUP($B84,'Saldenliste monatlich'!$A$5:$AN$122,MATCH(AF$4,'Saldenliste monatlich'!$A$4:$AN$4,0),FALSE)</x:f>
        <x:v>-34929.63</x:v>
      </x:c>
      <x:c r="AG84" s="12">
        <x:f>VLOOKUP($B84,'Saldenliste monatlich'!$A$5:$AN$122,MATCH(AG$4,'Saldenliste monatlich'!$A$4:$AN$4,0),FALSE)</x:f>
        <x:v>-34929.63</x:v>
      </x:c>
      <x:c r="AH84" s="12">
        <x:f>VLOOKUP($B84,'Saldenliste monatlich'!$A$5:$AN$122,MATCH(AH$4,'Saldenliste monatlich'!$A$4:$AN$4,0),FALSE)</x:f>
        <x:v>-34929.63</x:v>
      </x:c>
      <x:c r="AI84" s="12">
        <x:f>VLOOKUP($B84,'Saldenliste monatlich'!$A$5:$AN$122,MATCH(AI$4,'Saldenliste monatlich'!$A$4:$AN$4,0),FALSE)</x:f>
        <x:v>-34929.63</x:v>
      </x:c>
      <x:c r="AJ84" s="12">
        <x:f>VLOOKUP($B84,'Saldenliste monatlich'!$A$5:$AN$122,MATCH(AJ$4,'Saldenliste monatlich'!$A$4:$AN$4,0),FALSE)</x:f>
        <x:v>-34929.63</x:v>
      </x:c>
      <x:c r="AK84" s="12">
        <x:f>VLOOKUP($B84,'Saldenliste monatlich'!$A$5:$AN$122,MATCH(AK$4,'Saldenliste monatlich'!$A$4:$AN$4,0),FALSE)</x:f>
        <x:v>-34929.63</x:v>
      </x:c>
      <x:c r="AL84" s="12">
        <x:f>VLOOKUP($B84,'Saldenliste monatlich'!$A$5:$AN$122,MATCH(AL$4,'Saldenliste monatlich'!$A$4:$AN$4,0),FALSE)</x:f>
        <x:v>-34929.63</x:v>
      </x:c>
    </x:row>
    <x:row r="85" spans="1:38" hidden="1" outlineLevel="2">
      <x:c r="A85" s="11" t="s">
        <x:v>119</x:v>
      </x:c>
      <x:c r="B85" s="0">
        <x:v>6222</x:v>
      </x:c>
      <x:c r="C85" s="12">
        <x:f>VLOOKUP($B85,'Saldenliste monatlich'!$A$5:$AN$122,MATCH(C$4,'Saldenliste monatlich'!$A$4:$AN$4,0),FALSE)</x:f>
        <x:v>-8000</x:v>
      </x:c>
      <x:c r="D85" s="12">
        <x:f>VLOOKUP($B85,'Saldenliste monatlich'!$A$5:$AN$122,MATCH(D$4,'Saldenliste monatlich'!$A$4:$AN$4,0),FALSE)</x:f>
        <x:v>-8000</x:v>
      </x:c>
      <x:c r="E85" s="12">
        <x:f>VLOOKUP($B85,'Saldenliste monatlich'!$A$5:$AN$122,MATCH(E$4,'Saldenliste monatlich'!$A$4:$AN$4,0),FALSE)</x:f>
        <x:v>-8000</x:v>
      </x:c>
      <x:c r="F85" s="12">
        <x:f>VLOOKUP($B85,'Saldenliste monatlich'!$A$5:$AN$122,MATCH(F$4,'Saldenliste monatlich'!$A$4:$AN$4,0),FALSE)</x:f>
        <x:v>-8000</x:v>
      </x:c>
      <x:c r="G85" s="12">
        <x:f>VLOOKUP($B85,'Saldenliste monatlich'!$A$5:$AN$122,MATCH(G$4,'Saldenliste monatlich'!$A$4:$AN$4,0),FALSE)</x:f>
        <x:v>-8000</x:v>
      </x:c>
      <x:c r="H85" s="12">
        <x:f>VLOOKUP($B85,'Saldenliste monatlich'!$A$5:$AN$122,MATCH(H$4,'Saldenliste monatlich'!$A$4:$AN$4,0),FALSE)</x:f>
        <x:v>-8000</x:v>
      </x:c>
      <x:c r="I85" s="12">
        <x:f>VLOOKUP($B85,'Saldenliste monatlich'!$A$5:$AN$122,MATCH(I$4,'Saldenliste monatlich'!$A$4:$AN$4,0),FALSE)</x:f>
        <x:v>-8000</x:v>
      </x:c>
      <x:c r="J85" s="12">
        <x:f>VLOOKUP($B85,'Saldenliste monatlich'!$A$5:$AN$122,MATCH(J$4,'Saldenliste monatlich'!$A$4:$AN$4,0),FALSE)</x:f>
        <x:v>-8000</x:v>
      </x:c>
      <x:c r="K85" s="12">
        <x:f>VLOOKUP($B85,'Saldenliste monatlich'!$A$5:$AN$122,MATCH(K$4,'Saldenliste monatlich'!$A$4:$AN$4,0),FALSE)</x:f>
        <x:v>-8000</x:v>
      </x:c>
      <x:c r="L85" s="12">
        <x:f>VLOOKUP($B85,'Saldenliste monatlich'!$A$5:$AN$122,MATCH(L$4,'Saldenliste monatlich'!$A$4:$AN$4,0),FALSE)</x:f>
        <x:v>-8000</x:v>
      </x:c>
      <x:c r="M85" s="12">
        <x:f>VLOOKUP($B85,'Saldenliste monatlich'!$A$5:$AN$122,MATCH(M$4,'Saldenliste monatlich'!$A$4:$AN$4,0),FALSE)</x:f>
        <x:v>-8000</x:v>
      </x:c>
      <x:c r="N85" s="12">
        <x:f>VLOOKUP($B85,'Saldenliste monatlich'!$A$5:$AN$122,MATCH(N$4,'Saldenliste monatlich'!$A$4:$AN$4,0),FALSE)</x:f>
        <x:v>-8000</x:v>
      </x:c>
      <x:c r="O85" s="12">
        <x:f>VLOOKUP($B85,'Saldenliste monatlich'!$A$5:$AN$122,MATCH(O$4,'Saldenliste monatlich'!$A$4:$AN$4,0),FALSE)</x:f>
        <x:v>-8000</x:v>
      </x:c>
      <x:c r="P85" s="12">
        <x:f>VLOOKUP($B85,'Saldenliste monatlich'!$A$5:$AN$122,MATCH(P$4,'Saldenliste monatlich'!$A$4:$AN$4,0),FALSE)</x:f>
        <x:v>-8000</x:v>
      </x:c>
      <x:c r="Q85" s="12">
        <x:f>VLOOKUP($B85,'Saldenliste monatlich'!$A$5:$AN$122,MATCH(Q$4,'Saldenliste monatlich'!$A$4:$AN$4,0),FALSE)</x:f>
        <x:v>-8000</x:v>
      </x:c>
      <x:c r="R85" s="12">
        <x:f>VLOOKUP($B85,'Saldenliste monatlich'!$A$5:$AN$122,MATCH(R$4,'Saldenliste monatlich'!$A$4:$AN$4,0),FALSE)</x:f>
        <x:v>-8000</x:v>
      </x:c>
      <x:c r="S85" s="12">
        <x:f>VLOOKUP($B85,'Saldenliste monatlich'!$A$5:$AN$122,MATCH(S$4,'Saldenliste monatlich'!$A$4:$AN$4,0),FALSE)</x:f>
        <x:v>-8775</x:v>
      </x:c>
      <x:c r="T85" s="12">
        <x:f>VLOOKUP($B85,'Saldenliste monatlich'!$A$5:$AN$122,MATCH(T$4,'Saldenliste monatlich'!$A$4:$AN$4,0),FALSE)</x:f>
        <x:v>-8775</x:v>
      </x:c>
      <x:c r="U85" s="12">
        <x:f>VLOOKUP($B85,'Saldenliste monatlich'!$A$5:$AN$122,MATCH(U$4,'Saldenliste monatlich'!$A$4:$AN$4,0),FALSE)</x:f>
        <x:v>-8775</x:v>
      </x:c>
      <x:c r="V85" s="12">
        <x:f>VLOOKUP($B85,'Saldenliste monatlich'!$A$5:$AN$122,MATCH(V$4,'Saldenliste monatlich'!$A$4:$AN$4,0),FALSE)</x:f>
        <x:v>-8775</x:v>
      </x:c>
      <x:c r="W85" s="12">
        <x:f>VLOOKUP($B85,'Saldenliste monatlich'!$A$5:$AN$122,MATCH(W$4,'Saldenliste monatlich'!$A$4:$AN$4,0),FALSE)</x:f>
        <x:v>-8775</x:v>
      </x:c>
      <x:c r="X85" s="12">
        <x:f>VLOOKUP($B85,'Saldenliste monatlich'!$A$5:$AN$122,MATCH(X$4,'Saldenliste monatlich'!$A$4:$AN$4,0),FALSE)</x:f>
        <x:v>-8775</x:v>
      </x:c>
      <x:c r="Y85" s="12">
        <x:f>VLOOKUP($B85,'Saldenliste monatlich'!$A$5:$AN$122,MATCH(Y$4,'Saldenliste monatlich'!$A$4:$AN$4,0),FALSE)</x:f>
        <x:v>-8775</x:v>
      </x:c>
      <x:c r="Z85" s="12">
        <x:f>VLOOKUP($B85,'Saldenliste monatlich'!$A$5:$AN$122,MATCH(Z$4,'Saldenliste monatlich'!$A$4:$AN$4,0),FALSE)</x:f>
        <x:v>-8775</x:v>
      </x:c>
      <x:c r="AA85" s="12">
        <x:f>VLOOKUP($B85,'Saldenliste monatlich'!$A$5:$AN$122,MATCH(AA$4,'Saldenliste monatlich'!$A$4:$AN$4,0),FALSE)</x:f>
        <x:v>-8775</x:v>
      </x:c>
      <x:c r="AB85" s="12">
        <x:f>VLOOKUP($B85,'Saldenliste monatlich'!$A$5:$AN$122,MATCH(AB$4,'Saldenliste monatlich'!$A$4:$AN$4,0),FALSE)</x:f>
        <x:v>-8775</x:v>
      </x:c>
      <x:c r="AC85" s="12">
        <x:f>VLOOKUP($B85,'Saldenliste monatlich'!$A$5:$AN$122,MATCH(AC$4,'Saldenliste monatlich'!$A$4:$AN$4,0),FALSE)</x:f>
        <x:v>-8775</x:v>
      </x:c>
      <x:c r="AD85" s="12">
        <x:f>VLOOKUP($B85,'Saldenliste monatlich'!$A$5:$AN$122,MATCH(AD$4,'Saldenliste monatlich'!$A$4:$AN$4,0),FALSE)</x:f>
        <x:v>-4375</x:v>
      </x:c>
      <x:c r="AE85" s="12">
        <x:f>VLOOKUP($B85,'Saldenliste monatlich'!$A$5:$AN$122,MATCH(AE$4,'Saldenliste monatlich'!$A$4:$AN$4,0),FALSE)</x:f>
        <x:v>-4375</x:v>
      </x:c>
      <x:c r="AF85" s="12">
        <x:f>VLOOKUP($B85,'Saldenliste monatlich'!$A$5:$AN$122,MATCH(AF$4,'Saldenliste monatlich'!$A$4:$AN$4,0),FALSE)</x:f>
        <x:v>-4375</x:v>
      </x:c>
      <x:c r="AG85" s="12">
        <x:f>VLOOKUP($B85,'Saldenliste monatlich'!$A$5:$AN$122,MATCH(AG$4,'Saldenliste monatlich'!$A$4:$AN$4,0),FALSE)</x:f>
        <x:v>-4375</x:v>
      </x:c>
      <x:c r="AH85" s="12">
        <x:f>VLOOKUP($B85,'Saldenliste monatlich'!$A$5:$AN$122,MATCH(AH$4,'Saldenliste monatlich'!$A$4:$AN$4,0),FALSE)</x:f>
        <x:v>-4375</x:v>
      </x:c>
      <x:c r="AI85" s="12">
        <x:f>VLOOKUP($B85,'Saldenliste monatlich'!$A$5:$AN$122,MATCH(AI$4,'Saldenliste monatlich'!$A$4:$AN$4,0),FALSE)</x:f>
        <x:v>-4375</x:v>
      </x:c>
      <x:c r="AJ85" s="12">
        <x:f>VLOOKUP($B85,'Saldenliste monatlich'!$A$5:$AN$122,MATCH(AJ$4,'Saldenliste monatlich'!$A$4:$AN$4,0),FALSE)</x:f>
        <x:v>-4375</x:v>
      </x:c>
      <x:c r="AK85" s="12">
        <x:f>VLOOKUP($B85,'Saldenliste monatlich'!$A$5:$AN$122,MATCH(AK$4,'Saldenliste monatlich'!$A$4:$AN$4,0),FALSE)</x:f>
        <x:v>-4375</x:v>
      </x:c>
      <x:c r="AL85" s="12">
        <x:f>VLOOKUP($B85,'Saldenliste monatlich'!$A$5:$AN$122,MATCH(AL$4,'Saldenliste monatlich'!$A$4:$AN$4,0),FALSE)</x:f>
        <x:v>-4375</x:v>
      </x:c>
    </x:row>
    <x:row r="86" spans="1:38" hidden="1" outlineLevel="2">
      <x:c r="A86" s="11" t="s">
        <x:v>120</x:v>
      </x:c>
      <x:c r="B86" s="0">
        <x:v>6260</x:v>
      </x:c>
      <x:c r="C86" s="12">
        <x:f>VLOOKUP($B86,'Saldenliste monatlich'!$A$5:$AN$122,MATCH(C$4,'Saldenliste monatlich'!$A$4:$AN$4,0),FALSE)</x:f>
        <x:v>-1806.04</x:v>
      </x:c>
      <x:c r="D86" s="12">
        <x:f>VLOOKUP($B86,'Saldenliste monatlich'!$A$5:$AN$122,MATCH(D$4,'Saldenliste monatlich'!$A$4:$AN$4,0),FALSE)</x:f>
        <x:v>0</x:v>
      </x:c>
      <x:c r="E86" s="12">
        <x:f>VLOOKUP($B86,'Saldenliste monatlich'!$A$5:$AN$122,MATCH(E$4,'Saldenliste monatlich'!$A$4:$AN$4,0),FALSE)</x:f>
        <x:v>0</x:v>
      </x:c>
      <x:c r="F86" s="12">
        <x:f>VLOOKUP($B86,'Saldenliste monatlich'!$A$5:$AN$122,MATCH(F$4,'Saldenliste monatlich'!$A$4:$AN$4,0),FALSE)</x:f>
        <x:v>-2588.4</x:v>
      </x:c>
      <x:c r="G86" s="12">
        <x:f>VLOOKUP($B86,'Saldenliste monatlich'!$A$5:$AN$122,MATCH(G$4,'Saldenliste monatlich'!$A$4:$AN$4,0),FALSE)</x:f>
        <x:v>-2774.87</x:v>
      </x:c>
      <x:c r="H86" s="12">
        <x:f>VLOOKUP($B86,'Saldenliste monatlich'!$A$5:$AN$122,MATCH(H$4,'Saldenliste monatlich'!$A$4:$AN$4,0),FALSE)</x:f>
        <x:v>0</x:v>
      </x:c>
      <x:c r="I86" s="12">
        <x:f>VLOOKUP($B86,'Saldenliste monatlich'!$A$5:$AN$122,MATCH(I$4,'Saldenliste monatlich'!$A$4:$AN$4,0),FALSE)</x:f>
        <x:v>0</x:v>
      </x:c>
      <x:c r="J86" s="12">
        <x:f>VLOOKUP($B86,'Saldenliste monatlich'!$A$5:$AN$122,MATCH(J$4,'Saldenliste monatlich'!$A$4:$AN$4,0),FALSE)</x:f>
        <x:v>0</x:v>
      </x:c>
      <x:c r="K86" s="12">
        <x:f>VLOOKUP($B86,'Saldenliste monatlich'!$A$5:$AN$122,MATCH(K$4,'Saldenliste monatlich'!$A$4:$AN$4,0),FALSE)</x:f>
        <x:v>0</x:v>
      </x:c>
      <x:c r="L86" s="12">
        <x:f>VLOOKUP($B86,'Saldenliste monatlich'!$A$5:$AN$122,MATCH(L$4,'Saldenliste monatlich'!$A$4:$AN$4,0),FALSE)</x:f>
        <x:v>0</x:v>
      </x:c>
      <x:c r="M86" s="12">
        <x:f>VLOOKUP($B86,'Saldenliste monatlich'!$A$5:$AN$122,MATCH(M$4,'Saldenliste monatlich'!$A$4:$AN$4,0),FALSE)</x:f>
        <x:v>0</x:v>
      </x:c>
      <x:c r="N86" s="12">
        <x:f>VLOOKUP($B86,'Saldenliste monatlich'!$A$5:$AN$122,MATCH(N$4,'Saldenliste monatlich'!$A$4:$AN$4,0),FALSE)</x:f>
        <x:v>0</x:v>
      </x:c>
      <x:c r="O86" s="12">
        <x:f>VLOOKUP($B86,'Saldenliste monatlich'!$A$5:$AN$122,MATCH(O$4,'Saldenliste monatlich'!$A$4:$AN$4,0),FALSE)</x:f>
        <x:v>0</x:v>
      </x:c>
      <x:c r="P86" s="12">
        <x:f>VLOOKUP($B86,'Saldenliste monatlich'!$A$5:$AN$122,MATCH(P$4,'Saldenliste monatlich'!$A$4:$AN$4,0),FALSE)</x:f>
        <x:v>0</x:v>
      </x:c>
      <x:c r="Q86" s="12">
        <x:f>VLOOKUP($B86,'Saldenliste monatlich'!$A$5:$AN$122,MATCH(Q$4,'Saldenliste monatlich'!$A$4:$AN$4,0),FALSE)</x:f>
        <x:v>0</x:v>
      </x:c>
      <x:c r="R86" s="12">
        <x:f>VLOOKUP($B86,'Saldenliste monatlich'!$A$5:$AN$122,MATCH(R$4,'Saldenliste monatlich'!$A$4:$AN$4,0),FALSE)</x:f>
        <x:v>0</x:v>
      </x:c>
      <x:c r="S86" s="12">
        <x:f>VLOOKUP($B86,'Saldenliste monatlich'!$A$5:$AN$122,MATCH(S$4,'Saldenliste monatlich'!$A$4:$AN$4,0),FALSE)</x:f>
        <x:v>0</x:v>
      </x:c>
      <x:c r="T86" s="12">
        <x:f>VLOOKUP($B86,'Saldenliste monatlich'!$A$5:$AN$122,MATCH(T$4,'Saldenliste monatlich'!$A$4:$AN$4,0),FALSE)</x:f>
        <x:v>0</x:v>
      </x:c>
      <x:c r="U86" s="12">
        <x:f>VLOOKUP($B86,'Saldenliste monatlich'!$A$5:$AN$122,MATCH(U$4,'Saldenliste monatlich'!$A$4:$AN$4,0),FALSE)</x:f>
        <x:v>-1595.25</x:v>
      </x:c>
      <x:c r="V86" s="12">
        <x:f>VLOOKUP($B86,'Saldenliste monatlich'!$A$5:$AN$122,MATCH(V$4,'Saldenliste monatlich'!$A$4:$AN$4,0),FALSE)</x:f>
        <x:v>0</x:v>
      </x:c>
      <x:c r="W86" s="12">
        <x:f>VLOOKUP($B86,'Saldenliste monatlich'!$A$5:$AN$122,MATCH(W$4,'Saldenliste monatlich'!$A$4:$AN$4,0),FALSE)</x:f>
        <x:v>0</x:v>
      </x:c>
      <x:c r="X86" s="12">
        <x:f>VLOOKUP($B86,'Saldenliste monatlich'!$A$5:$AN$122,MATCH(X$4,'Saldenliste monatlich'!$A$4:$AN$4,0),FALSE)</x:f>
        <x:v>-2037.67</x:v>
      </x:c>
      <x:c r="Y86" s="12">
        <x:f>VLOOKUP($B86,'Saldenliste monatlich'!$A$5:$AN$122,MATCH(Y$4,'Saldenliste monatlich'!$A$4:$AN$4,0),FALSE)</x:f>
        <x:v>0</x:v>
      </x:c>
      <x:c r="Z86" s="12">
        <x:f>VLOOKUP($B86,'Saldenliste monatlich'!$A$5:$AN$122,MATCH(Z$4,'Saldenliste monatlich'!$A$4:$AN$4,0),FALSE)</x:f>
        <x:v>0</x:v>
      </x:c>
      <x:c r="AA86" s="12">
        <x:f>VLOOKUP($B86,'Saldenliste monatlich'!$A$5:$AN$122,MATCH(AA$4,'Saldenliste monatlich'!$A$4:$AN$4,0),FALSE)</x:f>
        <x:v>-2235.11</x:v>
      </x:c>
      <x:c r="AB86" s="12">
        <x:f>VLOOKUP($B86,'Saldenliste monatlich'!$A$5:$AN$122,MATCH(AB$4,'Saldenliste monatlich'!$A$4:$AN$4,0),FALSE)</x:f>
        <x:v>-1378.66</x:v>
      </x:c>
      <x:c r="AC86" s="12">
        <x:f>VLOOKUP($B86,'Saldenliste monatlich'!$A$5:$AN$122,MATCH(AC$4,'Saldenliste monatlich'!$A$4:$AN$4,0),FALSE)</x:f>
        <x:v>-2565.5</x:v>
      </x:c>
      <x:c r="AD86" s="12">
        <x:f>VLOOKUP($B86,'Saldenliste monatlich'!$A$5:$AN$122,MATCH(AD$4,'Saldenliste monatlich'!$A$4:$AN$4,0),FALSE)</x:f>
        <x:v>0</x:v>
      </x:c>
      <x:c r="AE86" s="12">
        <x:f>VLOOKUP($B86,'Saldenliste monatlich'!$A$5:$AN$122,MATCH(AE$4,'Saldenliste monatlich'!$A$4:$AN$4,0),FALSE)</x:f>
        <x:v>-2760.91</x:v>
      </x:c>
      <x:c r="AF86" s="12">
        <x:f>VLOOKUP($B86,'Saldenliste monatlich'!$A$5:$AN$122,MATCH(AF$4,'Saldenliste monatlich'!$A$4:$AN$4,0),FALSE)</x:f>
        <x:v>0</x:v>
      </x:c>
      <x:c r="AG86" s="12">
        <x:f>VLOOKUP($B86,'Saldenliste monatlich'!$A$5:$AN$122,MATCH(AG$4,'Saldenliste monatlich'!$A$4:$AN$4,0),FALSE)</x:f>
        <x:v>0</x:v>
      </x:c>
      <x:c r="AH86" s="12">
        <x:f>VLOOKUP($B86,'Saldenliste monatlich'!$A$5:$AN$122,MATCH(AH$4,'Saldenliste monatlich'!$A$4:$AN$4,0),FALSE)</x:f>
        <x:v>0</x:v>
      </x:c>
      <x:c r="AI86" s="12">
        <x:f>VLOOKUP($B86,'Saldenliste monatlich'!$A$5:$AN$122,MATCH(AI$4,'Saldenliste monatlich'!$A$4:$AN$4,0),FALSE)</x:f>
        <x:v>0</x:v>
      </x:c>
      <x:c r="AJ86" s="12">
        <x:f>VLOOKUP($B86,'Saldenliste monatlich'!$A$5:$AN$122,MATCH(AJ$4,'Saldenliste monatlich'!$A$4:$AN$4,0),FALSE)</x:f>
        <x:v>-1406.61</x:v>
      </x:c>
      <x:c r="AK86" s="12">
        <x:f>VLOOKUP($B86,'Saldenliste monatlich'!$A$5:$AN$122,MATCH(AK$4,'Saldenliste monatlich'!$A$4:$AN$4,0),FALSE)</x:f>
        <x:v>0</x:v>
      </x:c>
      <x:c r="AL86" s="12">
        <x:f>VLOOKUP($B86,'Saldenliste monatlich'!$A$5:$AN$122,MATCH(AL$4,'Saldenliste monatlich'!$A$4:$AN$4,0),FALSE)</x:f>
        <x:v>-1698.32</x:v>
      </x:c>
    </x:row>
    <x:row r="87" spans="1:38" collapsed="1" outlineLevel="1">
      <x:c r="A87" s="5" t="s">
        <x:v>121</x:v>
      </x:c>
      <x:c r="C87" s="13">
        <x:f>SUM(C83:C86)</x:f>
        <x:v>-19919</x:v>
      </x:c>
      <x:c r="D87" s="13">
        <x:f>SUM(D83:D86)</x:f>
        <x:v>-18112.96</x:v>
      </x:c>
      <x:c r="E87" s="13">
        <x:f>SUM(E83:E86)</x:f>
        <x:v>-18112.96</x:v>
      </x:c>
      <x:c r="F87" s="13">
        <x:f>SUM(F83:F86)</x:f>
        <x:v>-22351.36</x:v>
      </x:c>
      <x:c r="G87" s="13">
        <x:f>SUM(G83:G86)</x:f>
        <x:v>-22537.829999999998</x:v>
      </x:c>
      <x:c r="H87" s="13">
        <x:f>SUM(H83:H86)</x:f>
        <x:v>-19762.96</x:v>
      </x:c>
      <x:c r="I87" s="13">
        <x:f>SUM(I83:I86)</x:f>
        <x:v>-19762.96</x:v>
      </x:c>
      <x:c r="J87" s="13">
        <x:f>SUM(J83:J86)</x:f>
        <x:v>-19762.96</x:v>
      </x:c>
      <x:c r="K87" s="13">
        <x:f>SUM(K83:K86)</x:f>
        <x:v>-19762.96</x:v>
      </x:c>
      <x:c r="L87" s="13">
        <x:f>SUM(L83:L86)</x:f>
        <x:v>-19762.96</x:v>
      </x:c>
      <x:c r="M87" s="13">
        <x:f>SUM(M83:M86)</x:f>
        <x:v>-19762.96</x:v>
      </x:c>
      <x:c r="N87" s="13">
        <x:f>SUM(N83:N86)</x:f>
        <x:v>-19762.96</x:v>
      </x:c>
      <x:c r="O87" s="13">
        <x:f>SUM(O83:O86)</x:f>
        <x:v>-19762.96</x:v>
      </x:c>
      <x:c r="P87" s="13">
        <x:f>SUM(P83:P86)</x:f>
        <x:v>-19762.96</x:v>
      </x:c>
      <x:c r="Q87" s="13">
        <x:f>SUM(Q83:Q86)</x:f>
        <x:v>-19762.96</x:v>
      </x:c>
      <x:c r="R87" s="13">
        <x:f>SUM(R83:R86)</x:f>
        <x:v>-19762.96</x:v>
      </x:c>
      <x:c r="S87" s="13">
        <x:f>SUM(S83:S86)</x:f>
        <x:v>-20537.96</x:v>
      </x:c>
      <x:c r="T87" s="13">
        <x:f>SUM(T83:T86)</x:f>
        <x:v>-20537.96</x:v>
      </x:c>
      <x:c r="U87" s="13">
        <x:f>SUM(U83:U86)</x:f>
        <x:v>-44133.21</x:v>
      </x:c>
      <x:c r="V87" s="13">
        <x:f>SUM(V83:V86)</x:f>
        <x:v>-42537.96</x:v>
      </x:c>
      <x:c r="W87" s="13">
        <x:f>SUM(W83:W86)</x:f>
        <x:v>-42537.96</x:v>
      </x:c>
      <x:c r="X87" s="13">
        <x:f>SUM(X83:X86)</x:f>
        <x:v>-44575.63</x:v>
      </x:c>
      <x:c r="Y87" s="13">
        <x:f>SUM(Y83:Y86)</x:f>
        <x:v>-45204.63</x:v>
      </x:c>
      <x:c r="Z87" s="13">
        <x:f>SUM(Z83:Z86)</x:f>
        <x:v>-45204.63</x:v>
      </x:c>
      <x:c r="AA87" s="13">
        <x:f>SUM(AA83:AA86)</x:f>
        <x:v>-45939.74</x:v>
      </x:c>
      <x:c r="AB87" s="13">
        <x:f>SUM(AB83:AB86)</x:f>
        <x:v>-45083.29</x:v>
      </x:c>
      <x:c r="AC87" s="13">
        <x:f>SUM(AC83:AC86)</x:f>
        <x:v>-56964.57</x:v>
      </x:c>
      <x:c r="AD87" s="13">
        <x:f>SUM(AD83:AD86)</x:f>
        <x:v>-49999.07</x:v>
      </x:c>
      <x:c r="AE87" s="13">
        <x:f>SUM(AE83:AE86)</x:f>
        <x:v>-52759.979999999996</x:v>
      </x:c>
      <x:c r="AF87" s="13">
        <x:f>SUM(AF83:AF86)</x:f>
        <x:v>-49999.07</x:v>
      </x:c>
      <x:c r="AG87" s="13">
        <x:f>SUM(AG83:AG86)</x:f>
        <x:v>-49999.07</x:v>
      </x:c>
      <x:c r="AH87" s="13">
        <x:f>SUM(AH83:AH86)</x:f>
        <x:v>-49999.07</x:v>
      </x:c>
      <x:c r="AI87" s="13">
        <x:f>SUM(AI83:AI86)</x:f>
        <x:v>-49999.07</x:v>
      </x:c>
      <x:c r="AJ87" s="13">
        <x:f>SUM(AJ83:AJ86)</x:f>
        <x:v>-51405.68</x:v>
      </x:c>
      <x:c r="AK87" s="13">
        <x:f>SUM(AK83:AK86)</x:f>
        <x:v>-49999.07</x:v>
      </x:c>
      <x:c r="AL87" s="13">
        <x:f>SUM(AL83:AL86)</x:f>
        <x:v>-51697.39</x:v>
      </x:c>
    </x:row>
    <x:row r="88" spans="1:38">
      <x:c r="A88" s="5" t="s">
        <x:v>122</x:v>
      </x:c>
      <x:c r="C88" s="13">
        <x:f>C81+C87</x:f>
        <x:v>-92039.53000000009</x:v>
      </x:c>
      <x:c r="D88" s="13">
        <x:f>D81+D87</x:f>
        <x:v>12247.380000000347</x:v>
      </x:c>
      <x:c r="E88" s="13">
        <x:f>E81+E87</x:f>
        <x:v>429111.53000000067</x:v>
      </x:c>
      <x:c r="F88" s="13">
        <x:f>F81+F87</x:f>
        <x:v>178513.0199999996</x:v>
      </x:c>
      <x:c r="G88" s="13">
        <x:f>G81+G87</x:f>
        <x:v>262428.8900000002</x:v>
      </x:c>
      <x:c r="H88" s="13">
        <x:f>H81+H87</x:f>
        <x:v>346333.0400000001</x:v>
      </x:c>
      <x:c r="I88" s="13">
        <x:f>I81+I87</x:f>
        <x:v>357136.2099999999</x:v>
      </x:c>
      <x:c r="J88" s="13">
        <x:f>J81+J87</x:f>
        <x:v>-317645.0999999999</x:v>
      </x:c>
      <x:c r="K88" s="13">
        <x:f>K81+K87</x:f>
        <x:v>344952.2499999995</x:v>
      </x:c>
      <x:c r="L88" s="13">
        <x:f>L81+L87</x:f>
        <x:v>199862.81999999975</x:v>
      </x:c>
      <x:c r="M88" s="13">
        <x:f>M81+M87</x:f>
        <x:v>79056.65</x:v>
      </x:c>
      <x:c r="N88" s="13">
        <x:f>N81+N87</x:f>
        <x:v>335193.7099999999</x:v>
      </x:c>
      <x:c r="O88" s="13">
        <x:f>O81+O87</x:f>
        <x:v>-84632.31000000003</x:v>
      </x:c>
      <x:c r="P88" s="13">
        <x:f>P81+P87</x:f>
        <x:v>717.350000000115</x:v>
      </x:c>
      <x:c r="Q88" s="13">
        <x:f>Q81+Q87</x:f>
        <x:v>195647.82000000039</x:v>
      </x:c>
      <x:c r="R88" s="13">
        <x:f>R81+R87</x:f>
        <x:v>173548.76000000042</x:v>
      </x:c>
      <x:c r="S88" s="13">
        <x:f>S81+S87</x:f>
        <x:v>317852.23000000016</x:v>
      </x:c>
      <x:c r="T88" s="13">
        <x:f>T81+T87</x:f>
        <x:v>713211.8</x:v>
      </x:c>
      <x:c r="U88" s="13">
        <x:f>U81+U87</x:f>
        <x:v>493656.21000000037</x:v>
      </x:c>
      <x:c r="V88" s="13">
        <x:f>V81+V87</x:f>
        <x:v>-157194.59999999971</x:v>
      </x:c>
      <x:c r="W88" s="13">
        <x:f>W81+W87</x:f>
        <x:v>317542.85000000015</x:v>
      </x:c>
      <x:c r="X88" s="13">
        <x:f>X81+X87</x:f>
        <x:v>263790.7900000001</x:v>
      </x:c>
      <x:c r="Y88" s="13">
        <x:f>Y81+Y87</x:f>
        <x:v>-93648.38999999998</x:v>
      </x:c>
      <x:c r="Z88" s="13">
        <x:f>Z81+Z87</x:f>
        <x:v>363052.04000000027</x:v>
      </x:c>
      <x:c r="AA88" s="13">
        <x:f>AA81+AA87</x:f>
        <x:v>-91970.0199999999</x:v>
      </x:c>
      <x:c r="AB88" s="13">
        <x:f>AB81+AB87</x:f>
        <x:v>-195255.49000000005</x:v>
      </x:c>
      <x:c r="AC88" s="13">
        <x:f>AC81+AC87</x:f>
        <x:v>388711.01999999996</x:v>
      </x:c>
      <x:c r="AD88" s="13">
        <x:f>AD81+AD87</x:f>
        <x:v>-29692.810000000223</x:v>
      </x:c>
      <x:c r="AE88" s="13">
        <x:f>AE81+AE87</x:f>
        <x:v>352286.1399999999</x:v>
      </x:c>
      <x:c r="AF88" s="13">
        <x:f>AF81+AF87</x:f>
        <x:v>232190.36999999988</x:v>
      </x:c>
      <x:c r="AG88" s="13">
        <x:f>AG81+AG87</x:f>
        <x:v>298231.67</x:v>
      </x:c>
      <x:c r="AH88" s="13">
        <x:f>AH81+AH87</x:f>
        <x:v>-333007.99999999994</x:v>
      </x:c>
      <x:c r="AI88" s="13">
        <x:f>AI81+AI87</x:f>
        <x:v>309693.2500000004</x:v>
      </x:c>
      <x:c r="AJ88" s="13">
        <x:f>AJ81+AJ87</x:f>
        <x:v>192695.50999999966</x:v>
      </x:c>
      <x:c r="AK88" s="13">
        <x:f>AK81+AK87</x:f>
        <x:v>97751.17999999976</x:v>
      </x:c>
      <x:c r="AL88" s="13">
        <x:f>AL81+AL87</x:f>
        <x:v>543037.4299999994</x:v>
      </x:c>
    </x:row>
    <x:row r="89" spans="1:38" hidden="1" outlineLevel="2">
      <x:c r="A89" s="10" t="s">
        <x:v>123</x:v>
      </x:c>
      <x:c r="B89" s="10"/>
      <x:c r="C89" s="10"/>
      <x:c r="D89" s="10"/>
      <x:c r="E89" s="10"/>
      <x:c r="F89" s="10"/>
      <x:c r="G89" s="10"/>
      <x:c r="H89" s="10"/>
      <x:c r="I89" s="10"/>
      <x:c r="J89" s="10"/>
      <x:c r="K89" s="10"/>
      <x:c r="L89" s="10"/>
      <x:c r="M89" s="10"/>
      <x:c r="N89" s="10"/>
      <x:c r="O89" s="10"/>
      <x:c r="P89" s="10"/>
      <x:c r="Q89" s="10"/>
      <x:c r="R89" s="10"/>
      <x:c r="S89" s="10"/>
      <x:c r="T89" s="10"/>
      <x:c r="U89" s="10"/>
      <x:c r="V89" s="10"/>
      <x:c r="W89" s="10"/>
      <x:c r="X89" s="10"/>
      <x:c r="Y89" s="10"/>
      <x:c r="Z89" s="10"/>
      <x:c r="AA89" s="10"/>
      <x:c r="AB89" s="10"/>
      <x:c r="AC89" s="10"/>
      <x:c r="AD89" s="10"/>
      <x:c r="AE89" s="10"/>
      <x:c r="AF89" s="10"/>
      <x:c r="AG89" s="10"/>
      <x:c r="AH89" s="10"/>
      <x:c r="AI89" s="10"/>
      <x:c r="AJ89" s="10"/>
      <x:c r="AK89" s="10"/>
      <x:c r="AL89" s="10"/>
    </x:row>
    <x:row r="90" spans="1:38" hidden="1" outlineLevel="2">
      <x:c r="A90" s="11" t="s">
        <x:v>124</x:v>
      </x:c>
      <x:c r="B90" s="0">
        <x:v>7100</x:v>
      </x:c>
      <x:c r="C90" s="12">
        <x:f>VLOOKUP($B90,'Saldenliste monatlich'!$A$5:$AN$122,MATCH(C$4,'Saldenliste monatlich'!$A$4:$AN$4,0),FALSE)</x:f>
        <x:v>0</x:v>
      </x:c>
      <x:c r="D90" s="12">
        <x:f>VLOOKUP($B90,'Saldenliste monatlich'!$A$5:$AN$122,MATCH(D$4,'Saldenliste monatlich'!$A$4:$AN$4,0),FALSE)</x:f>
        <x:v>0</x:v>
      </x:c>
      <x:c r="E90" s="12">
        <x:f>VLOOKUP($B90,'Saldenliste monatlich'!$A$5:$AN$122,MATCH(E$4,'Saldenliste monatlich'!$A$4:$AN$4,0),FALSE)</x:f>
        <x:v>0</x:v>
      </x:c>
      <x:c r="F90" s="12">
        <x:f>VLOOKUP($B90,'Saldenliste monatlich'!$A$5:$AN$122,MATCH(F$4,'Saldenliste monatlich'!$A$4:$AN$4,0),FALSE)</x:f>
        <x:v>0</x:v>
      </x:c>
      <x:c r="G90" s="12">
        <x:f>VLOOKUP($B90,'Saldenliste monatlich'!$A$5:$AN$122,MATCH(G$4,'Saldenliste monatlich'!$A$4:$AN$4,0),FALSE)</x:f>
        <x:v>0</x:v>
      </x:c>
      <x:c r="H90" s="12">
        <x:f>VLOOKUP($B90,'Saldenliste monatlich'!$A$5:$AN$122,MATCH(H$4,'Saldenliste monatlich'!$A$4:$AN$4,0),FALSE)</x:f>
        <x:v>0</x:v>
      </x:c>
      <x:c r="I90" s="12">
        <x:f>VLOOKUP($B90,'Saldenliste monatlich'!$A$5:$AN$122,MATCH(I$4,'Saldenliste monatlich'!$A$4:$AN$4,0),FALSE)</x:f>
        <x:v>0</x:v>
      </x:c>
      <x:c r="J90" s="12">
        <x:f>VLOOKUP($B90,'Saldenliste monatlich'!$A$5:$AN$122,MATCH(J$4,'Saldenliste monatlich'!$A$4:$AN$4,0),FALSE)</x:f>
        <x:v>0</x:v>
      </x:c>
      <x:c r="K90" s="12">
        <x:f>VLOOKUP($B90,'Saldenliste monatlich'!$A$5:$AN$122,MATCH(K$4,'Saldenliste monatlich'!$A$4:$AN$4,0),FALSE)</x:f>
        <x:v>0</x:v>
      </x:c>
      <x:c r="L90" s="12">
        <x:f>VLOOKUP($B90,'Saldenliste monatlich'!$A$5:$AN$122,MATCH(L$4,'Saldenliste monatlich'!$A$4:$AN$4,0),FALSE)</x:f>
        <x:v>0</x:v>
      </x:c>
      <x:c r="M90" s="12">
        <x:f>VLOOKUP($B90,'Saldenliste monatlich'!$A$5:$AN$122,MATCH(M$4,'Saldenliste monatlich'!$A$4:$AN$4,0),FALSE)</x:f>
        <x:v>0</x:v>
      </x:c>
      <x:c r="N90" s="12">
        <x:f>VLOOKUP($B90,'Saldenliste monatlich'!$A$5:$AN$122,MATCH(N$4,'Saldenliste monatlich'!$A$4:$AN$4,0),FALSE)</x:f>
        <x:v>0</x:v>
      </x:c>
      <x:c r="O90" s="12">
        <x:f>VLOOKUP($B90,'Saldenliste monatlich'!$A$5:$AN$122,MATCH(O$4,'Saldenliste monatlich'!$A$4:$AN$4,0),FALSE)</x:f>
        <x:v>0</x:v>
      </x:c>
      <x:c r="P90" s="12">
        <x:f>VLOOKUP($B90,'Saldenliste monatlich'!$A$5:$AN$122,MATCH(P$4,'Saldenliste monatlich'!$A$4:$AN$4,0),FALSE)</x:f>
        <x:v>0</x:v>
      </x:c>
      <x:c r="Q90" s="12">
        <x:f>VLOOKUP($B90,'Saldenliste monatlich'!$A$5:$AN$122,MATCH(Q$4,'Saldenliste monatlich'!$A$4:$AN$4,0),FALSE)</x:f>
        <x:v>0</x:v>
      </x:c>
      <x:c r="R90" s="12">
        <x:f>VLOOKUP($B90,'Saldenliste monatlich'!$A$5:$AN$122,MATCH(R$4,'Saldenliste monatlich'!$A$4:$AN$4,0),FALSE)</x:f>
        <x:v>0</x:v>
      </x:c>
      <x:c r="S90" s="12">
        <x:f>VLOOKUP($B90,'Saldenliste monatlich'!$A$5:$AN$122,MATCH(S$4,'Saldenliste monatlich'!$A$4:$AN$4,0),FALSE)</x:f>
        <x:v>0</x:v>
      </x:c>
      <x:c r="T90" s="12">
        <x:f>VLOOKUP($B90,'Saldenliste monatlich'!$A$5:$AN$122,MATCH(T$4,'Saldenliste monatlich'!$A$4:$AN$4,0),FALSE)</x:f>
        <x:v>15315</x:v>
      </x:c>
      <x:c r="U90" s="12">
        <x:f>VLOOKUP($B90,'Saldenliste monatlich'!$A$5:$AN$122,MATCH(U$4,'Saldenliste monatlich'!$A$4:$AN$4,0),FALSE)</x:f>
        <x:v>0</x:v>
      </x:c>
      <x:c r="V90" s="12">
        <x:f>VLOOKUP($B90,'Saldenliste monatlich'!$A$5:$AN$122,MATCH(V$4,'Saldenliste monatlich'!$A$4:$AN$4,0),FALSE)</x:f>
        <x:v>0</x:v>
      </x:c>
      <x:c r="W90" s="12">
        <x:f>VLOOKUP($B90,'Saldenliste monatlich'!$A$5:$AN$122,MATCH(W$4,'Saldenliste monatlich'!$A$4:$AN$4,0),FALSE)</x:f>
        <x:v>5990.25</x:v>
      </x:c>
      <x:c r="X90" s="12">
        <x:f>VLOOKUP($B90,'Saldenliste monatlich'!$A$5:$AN$122,MATCH(X$4,'Saldenliste monatlich'!$A$4:$AN$4,0),FALSE)</x:f>
        <x:v>0</x:v>
      </x:c>
      <x:c r="Y90" s="12">
        <x:f>VLOOKUP($B90,'Saldenliste monatlich'!$A$5:$AN$122,MATCH(Y$4,'Saldenliste monatlich'!$A$4:$AN$4,0),FALSE)</x:f>
        <x:v>0</x:v>
      </x:c>
      <x:c r="Z90" s="12">
        <x:f>VLOOKUP($B90,'Saldenliste monatlich'!$A$5:$AN$122,MATCH(Z$4,'Saldenliste monatlich'!$A$4:$AN$4,0),FALSE)</x:f>
        <x:v>8322.21</x:v>
      </x:c>
      <x:c r="AA90" s="12">
        <x:f>VLOOKUP($B90,'Saldenliste monatlich'!$A$5:$AN$122,MATCH(AA$4,'Saldenliste monatlich'!$A$4:$AN$4,0),FALSE)</x:f>
        <x:v>0</x:v>
      </x:c>
      <x:c r="AB90" s="12">
        <x:f>VLOOKUP($B90,'Saldenliste monatlich'!$A$5:$AN$122,MATCH(AB$4,'Saldenliste monatlich'!$A$4:$AN$4,0),FALSE)</x:f>
        <x:v>0</x:v>
      </x:c>
      <x:c r="AC90" s="12">
        <x:f>VLOOKUP($B90,'Saldenliste monatlich'!$A$5:$AN$122,MATCH(AC$4,'Saldenliste monatlich'!$A$4:$AN$4,0),FALSE)</x:f>
        <x:v>6009.94</x:v>
      </x:c>
      <x:c r="AD90" s="12">
        <x:f>VLOOKUP($B90,'Saldenliste monatlich'!$A$5:$AN$122,MATCH(AD$4,'Saldenliste monatlich'!$A$4:$AN$4,0),FALSE)</x:f>
        <x:v>0</x:v>
      </x:c>
      <x:c r="AE90" s="12">
        <x:f>VLOOKUP($B90,'Saldenliste monatlich'!$A$5:$AN$122,MATCH(AE$4,'Saldenliste monatlich'!$A$4:$AN$4,0),FALSE)</x:f>
        <x:v>0</x:v>
      </x:c>
      <x:c r="AF90" s="12">
        <x:f>VLOOKUP($B90,'Saldenliste monatlich'!$A$5:$AN$122,MATCH(AF$4,'Saldenliste monatlich'!$A$4:$AN$4,0),FALSE)</x:f>
        <x:v>8967.47</x:v>
      </x:c>
      <x:c r="AG90" s="12">
        <x:f>VLOOKUP($B90,'Saldenliste monatlich'!$A$5:$AN$122,MATCH(AG$4,'Saldenliste monatlich'!$A$4:$AN$4,0),FALSE)</x:f>
        <x:v>0</x:v>
      </x:c>
      <x:c r="AH90" s="12">
        <x:f>VLOOKUP($B90,'Saldenliste monatlich'!$A$5:$AN$122,MATCH(AH$4,'Saldenliste monatlich'!$A$4:$AN$4,0),FALSE)</x:f>
        <x:v>0</x:v>
      </x:c>
      <x:c r="AI90" s="12">
        <x:f>VLOOKUP($B90,'Saldenliste monatlich'!$A$5:$AN$122,MATCH(AI$4,'Saldenliste monatlich'!$A$4:$AN$4,0),FALSE)</x:f>
        <x:v>532.26</x:v>
      </x:c>
      <x:c r="AJ90" s="12">
        <x:f>VLOOKUP($B90,'Saldenliste monatlich'!$A$5:$AN$122,MATCH(AJ$4,'Saldenliste monatlich'!$A$4:$AN$4,0),FALSE)</x:f>
        <x:v>0</x:v>
      </x:c>
      <x:c r="AK90" s="12">
        <x:f>VLOOKUP($B90,'Saldenliste monatlich'!$A$5:$AN$122,MATCH(AK$4,'Saldenliste monatlich'!$A$4:$AN$4,0),FALSE)</x:f>
        <x:v>0</x:v>
      </x:c>
      <x:c r="AL90" s="12">
        <x:f>VLOOKUP($B90,'Saldenliste monatlich'!$A$5:$AN$122,MATCH(AL$4,'Saldenliste monatlich'!$A$4:$AN$4,0),FALSE)</x:f>
        <x:v>399.69</x:v>
      </x:c>
    </x:row>
    <x:row r="91" spans="1:38" hidden="1" outlineLevel="2">
      <x:c r="A91" s="11" t="s">
        <x:v>125</x:v>
      </x:c>
      <x:c r="B91" s="0">
        <x:v>7310</x:v>
      </x:c>
      <x:c r="C91" s="12">
        <x:f>VLOOKUP($B91,'Saldenliste monatlich'!$A$5:$AN$122,MATCH(C$4,'Saldenliste monatlich'!$A$4:$AN$4,0),FALSE)</x:f>
        <x:v>0</x:v>
      </x:c>
      <x:c r="D91" s="12">
        <x:f>VLOOKUP($B91,'Saldenliste monatlich'!$A$5:$AN$122,MATCH(D$4,'Saldenliste monatlich'!$A$4:$AN$4,0),FALSE)</x:f>
        <x:v>-1118.45</x:v>
      </x:c>
      <x:c r="E91" s="12">
        <x:f>VLOOKUP($B91,'Saldenliste monatlich'!$A$5:$AN$122,MATCH(E$4,'Saldenliste monatlich'!$A$4:$AN$4,0),FALSE)</x:f>
        <x:v>-788.56</x:v>
      </x:c>
      <x:c r="F91" s="12">
        <x:f>VLOOKUP($B91,'Saldenliste monatlich'!$A$5:$AN$122,MATCH(F$4,'Saldenliste monatlich'!$A$4:$AN$4,0),FALSE)</x:f>
        <x:v>-4965.82</x:v>
      </x:c>
      <x:c r="G91" s="12">
        <x:f>VLOOKUP($B91,'Saldenliste monatlich'!$A$5:$AN$122,MATCH(G$4,'Saldenliste monatlich'!$A$4:$AN$4,0),FALSE)</x:f>
        <x:v>-2336.29</x:v>
      </x:c>
      <x:c r="H91" s="12">
        <x:f>VLOOKUP($B91,'Saldenliste monatlich'!$A$5:$AN$122,MATCH(H$4,'Saldenliste monatlich'!$A$4:$AN$4,0),FALSE)</x:f>
        <x:v>-5794.58</x:v>
      </x:c>
      <x:c r="I91" s="12">
        <x:f>VLOOKUP($B91,'Saldenliste monatlich'!$A$5:$AN$122,MATCH(I$4,'Saldenliste monatlich'!$A$4:$AN$4,0),FALSE)</x:f>
        <x:v>0</x:v>
      </x:c>
      <x:c r="J91" s="12">
        <x:f>VLOOKUP($B91,'Saldenliste monatlich'!$A$5:$AN$122,MATCH(J$4,'Saldenliste monatlich'!$A$4:$AN$4,0),FALSE)</x:f>
        <x:v>0</x:v>
      </x:c>
      <x:c r="K91" s="12">
        <x:f>VLOOKUP($B91,'Saldenliste monatlich'!$A$5:$AN$122,MATCH(K$4,'Saldenliste monatlich'!$A$4:$AN$4,0),FALSE)</x:f>
        <x:v>-8204.11</x:v>
      </x:c>
      <x:c r="L91" s="12">
        <x:f>VLOOKUP($B91,'Saldenliste monatlich'!$A$5:$AN$122,MATCH(L$4,'Saldenliste monatlich'!$A$4:$AN$4,0),FALSE)</x:f>
        <x:v>-651.23</x:v>
      </x:c>
      <x:c r="M91" s="12">
        <x:f>VLOOKUP($B91,'Saldenliste monatlich'!$A$5:$AN$122,MATCH(M$4,'Saldenliste monatlich'!$A$4:$AN$4,0),FALSE)</x:f>
        <x:v>-29.67</x:v>
      </x:c>
      <x:c r="N91" s="12">
        <x:f>VLOOKUP($B91,'Saldenliste monatlich'!$A$5:$AN$122,MATCH(N$4,'Saldenliste monatlich'!$A$4:$AN$4,0),FALSE)</x:f>
        <x:v>0</x:v>
      </x:c>
      <x:c r="O91" s="12">
        <x:f>VLOOKUP($B91,'Saldenliste monatlich'!$A$5:$AN$122,MATCH(O$4,'Saldenliste monatlich'!$A$4:$AN$4,0),FALSE)</x:f>
        <x:v>-8365.4</x:v>
      </x:c>
      <x:c r="P91" s="12">
        <x:f>VLOOKUP($B91,'Saldenliste monatlich'!$A$5:$AN$122,MATCH(P$4,'Saldenliste monatlich'!$A$4:$AN$4,0),FALSE)</x:f>
        <x:v>0</x:v>
      </x:c>
      <x:c r="Q91" s="12">
        <x:f>VLOOKUP($B91,'Saldenliste monatlich'!$A$5:$AN$122,MATCH(Q$4,'Saldenliste monatlich'!$A$4:$AN$4,0),FALSE)</x:f>
        <x:v>-10521.68</x:v>
      </x:c>
      <x:c r="R91" s="12">
        <x:f>VLOOKUP($B91,'Saldenliste monatlich'!$A$5:$AN$122,MATCH(R$4,'Saldenliste monatlich'!$A$4:$AN$4,0),FALSE)</x:f>
        <x:v>0</x:v>
      </x:c>
      <x:c r="S91" s="12">
        <x:f>VLOOKUP($B91,'Saldenliste monatlich'!$A$5:$AN$122,MATCH(S$4,'Saldenliste monatlich'!$A$4:$AN$4,0),FALSE)</x:f>
        <x:v>-2000.8</x:v>
      </x:c>
      <x:c r="T91" s="12">
        <x:f>VLOOKUP($B91,'Saldenliste monatlich'!$A$5:$AN$122,MATCH(T$4,'Saldenliste monatlich'!$A$4:$AN$4,0),FALSE)</x:f>
        <x:v>-10291.09</x:v>
      </x:c>
      <x:c r="U91" s="12">
        <x:f>VLOOKUP($B91,'Saldenliste monatlich'!$A$5:$AN$122,MATCH(U$4,'Saldenliste monatlich'!$A$4:$AN$4,0),FALSE)</x:f>
        <x:v>0</x:v>
      </x:c>
      <x:c r="V91" s="12">
        <x:f>VLOOKUP($B91,'Saldenliste monatlich'!$A$5:$AN$122,MATCH(V$4,'Saldenliste monatlich'!$A$4:$AN$4,0),FALSE)</x:f>
        <x:v>0</x:v>
      </x:c>
      <x:c r="W91" s="12">
        <x:f>VLOOKUP($B91,'Saldenliste monatlich'!$A$5:$AN$122,MATCH(W$4,'Saldenliste monatlich'!$A$4:$AN$4,0),FALSE)</x:f>
        <x:v>0</x:v>
      </x:c>
      <x:c r="X91" s="12">
        <x:f>VLOOKUP($B91,'Saldenliste monatlich'!$A$5:$AN$122,MATCH(X$4,'Saldenliste monatlich'!$A$4:$AN$4,0),FALSE)</x:f>
        <x:v>-3823.89</x:v>
      </x:c>
      <x:c r="Y91" s="12">
        <x:f>VLOOKUP($B91,'Saldenliste monatlich'!$A$5:$AN$122,MATCH(Y$4,'Saldenliste monatlich'!$A$4:$AN$4,0),FALSE)</x:f>
        <x:v>-4216.48</x:v>
      </x:c>
      <x:c r="Z91" s="12">
        <x:f>VLOOKUP($B91,'Saldenliste monatlich'!$A$5:$AN$122,MATCH(Z$4,'Saldenliste monatlich'!$A$4:$AN$4,0),FALSE)</x:f>
        <x:v>-2675.26</x:v>
      </x:c>
      <x:c r="AA91" s="12">
        <x:f>VLOOKUP($B91,'Saldenliste monatlich'!$A$5:$AN$122,MATCH(AA$4,'Saldenliste monatlich'!$A$4:$AN$4,0),FALSE)</x:f>
        <x:v>0</x:v>
      </x:c>
      <x:c r="AB91" s="12">
        <x:f>VLOOKUP($B91,'Saldenliste monatlich'!$A$5:$AN$122,MATCH(AB$4,'Saldenliste monatlich'!$A$4:$AN$4,0),FALSE)</x:f>
        <x:v>0</x:v>
      </x:c>
      <x:c r="AC91" s="12">
        <x:f>VLOOKUP($B91,'Saldenliste monatlich'!$A$5:$AN$122,MATCH(AC$4,'Saldenliste monatlich'!$A$4:$AN$4,0),FALSE)</x:f>
        <x:v>0</x:v>
      </x:c>
      <x:c r="AD91" s="12">
        <x:f>VLOOKUP($B91,'Saldenliste monatlich'!$A$5:$AN$122,MATCH(AD$4,'Saldenliste monatlich'!$A$4:$AN$4,0),FALSE)</x:f>
        <x:v>0</x:v>
      </x:c>
      <x:c r="AE91" s="12">
        <x:f>VLOOKUP($B91,'Saldenliste monatlich'!$A$5:$AN$122,MATCH(AE$4,'Saldenliste monatlich'!$A$4:$AN$4,0),FALSE)</x:f>
        <x:v>-2365.44</x:v>
      </x:c>
      <x:c r="AF91" s="12">
        <x:f>VLOOKUP($B91,'Saldenliste monatlich'!$A$5:$AN$122,MATCH(AF$4,'Saldenliste monatlich'!$A$4:$AN$4,0),FALSE)</x:f>
        <x:v>-3871.69</x:v>
      </x:c>
      <x:c r="AG91" s="12">
        <x:f>VLOOKUP($B91,'Saldenliste monatlich'!$A$5:$AN$122,MATCH(AG$4,'Saldenliste monatlich'!$A$4:$AN$4,0),FALSE)</x:f>
        <x:v>-6802.25</x:v>
      </x:c>
      <x:c r="AH91" s="12">
        <x:f>VLOOKUP($B91,'Saldenliste monatlich'!$A$5:$AN$122,MATCH(AH$4,'Saldenliste monatlich'!$A$4:$AN$4,0),FALSE)</x:f>
        <x:v>0</x:v>
      </x:c>
      <x:c r="AI91" s="12">
        <x:f>VLOOKUP($B91,'Saldenliste monatlich'!$A$5:$AN$122,MATCH(AI$4,'Saldenliste monatlich'!$A$4:$AN$4,0),FALSE)</x:f>
        <x:v>-7019.05</x:v>
      </x:c>
      <x:c r="AJ91" s="12">
        <x:f>VLOOKUP($B91,'Saldenliste monatlich'!$A$5:$AN$122,MATCH(AJ$4,'Saldenliste monatlich'!$A$4:$AN$4,0),FALSE)</x:f>
        <x:v>-2327.08</x:v>
      </x:c>
      <x:c r="AK91" s="12">
        <x:f>VLOOKUP($B91,'Saldenliste monatlich'!$A$5:$AN$122,MATCH(AK$4,'Saldenliste monatlich'!$A$4:$AN$4,0),FALSE)</x:f>
        <x:v>-1276.48</x:v>
      </x:c>
      <x:c r="AL91" s="12">
        <x:f>VLOOKUP($B91,'Saldenliste monatlich'!$A$5:$AN$122,MATCH(AL$4,'Saldenliste monatlich'!$A$4:$AN$4,0),FALSE)</x:f>
        <x:v>-6378.24</x:v>
      </x:c>
    </x:row>
    <x:row r="92" spans="1:38" hidden="1" outlineLevel="2">
      <x:c r="A92" s="11" t="s">
        <x:v>126</x:v>
      </x:c>
      <x:c r="B92" s="0">
        <x:v>7320</x:v>
      </x:c>
      <x:c r="C92" s="12">
        <x:f>VLOOKUP($B92,'Saldenliste monatlich'!$A$5:$AN$122,MATCH(C$4,'Saldenliste monatlich'!$A$4:$AN$4,0),FALSE)</x:f>
        <x:v>0</x:v>
      </x:c>
      <x:c r="D92" s="12">
        <x:f>VLOOKUP($B92,'Saldenliste monatlich'!$A$5:$AN$122,MATCH(D$4,'Saldenliste monatlich'!$A$4:$AN$4,0),FALSE)</x:f>
        <x:v>0</x:v>
      </x:c>
      <x:c r="E92" s="12">
        <x:f>VLOOKUP($B92,'Saldenliste monatlich'!$A$5:$AN$122,MATCH(E$4,'Saldenliste monatlich'!$A$4:$AN$4,0),FALSE)</x:f>
        <x:v>-6937.5</x:v>
      </x:c>
      <x:c r="F92" s="12">
        <x:f>VLOOKUP($B92,'Saldenliste monatlich'!$A$5:$AN$122,MATCH(F$4,'Saldenliste monatlich'!$A$4:$AN$4,0),FALSE)</x:f>
        <x:v>0</x:v>
      </x:c>
      <x:c r="G92" s="12">
        <x:f>VLOOKUP($B92,'Saldenliste monatlich'!$A$5:$AN$122,MATCH(G$4,'Saldenliste monatlich'!$A$4:$AN$4,0),FALSE)</x:f>
        <x:v>0</x:v>
      </x:c>
      <x:c r="H92" s="12">
        <x:f>VLOOKUP($B92,'Saldenliste monatlich'!$A$5:$AN$122,MATCH(H$4,'Saldenliste monatlich'!$A$4:$AN$4,0),FALSE)</x:f>
        <x:v>-6648.44</x:v>
      </x:c>
      <x:c r="I92" s="12">
        <x:f>VLOOKUP($B92,'Saldenliste monatlich'!$A$5:$AN$122,MATCH(I$4,'Saldenliste monatlich'!$A$4:$AN$4,0),FALSE)</x:f>
        <x:v>0</x:v>
      </x:c>
      <x:c r="J92" s="12">
        <x:f>VLOOKUP($B92,'Saldenliste monatlich'!$A$5:$AN$122,MATCH(J$4,'Saldenliste monatlich'!$A$4:$AN$4,0),FALSE)</x:f>
        <x:v>0</x:v>
      </x:c>
      <x:c r="K92" s="12">
        <x:f>VLOOKUP($B92,'Saldenliste monatlich'!$A$5:$AN$122,MATCH(K$4,'Saldenliste monatlich'!$A$4:$AN$4,0),FALSE)</x:f>
        <x:v>-6359.38</x:v>
      </x:c>
      <x:c r="L92" s="12">
        <x:f>VLOOKUP($B92,'Saldenliste monatlich'!$A$5:$AN$122,MATCH(L$4,'Saldenliste monatlich'!$A$4:$AN$4,0),FALSE)</x:f>
        <x:v>0</x:v>
      </x:c>
      <x:c r="M92" s="12">
        <x:f>VLOOKUP($B92,'Saldenliste monatlich'!$A$5:$AN$122,MATCH(M$4,'Saldenliste monatlich'!$A$4:$AN$4,0),FALSE)</x:f>
        <x:v>0</x:v>
      </x:c>
      <x:c r="N92" s="12">
        <x:f>VLOOKUP($B92,'Saldenliste monatlich'!$A$5:$AN$122,MATCH(N$4,'Saldenliste monatlich'!$A$4:$AN$4,0),FALSE)</x:f>
        <x:v>-21070.31</x:v>
      </x:c>
      <x:c r="O92" s="12">
        <x:f>VLOOKUP($B92,'Saldenliste monatlich'!$A$5:$AN$122,MATCH(O$4,'Saldenliste monatlich'!$A$4:$AN$4,0),FALSE)</x:f>
        <x:v>0</x:v>
      </x:c>
      <x:c r="P92" s="12">
        <x:f>VLOOKUP($B92,'Saldenliste monatlich'!$A$5:$AN$122,MATCH(P$4,'Saldenliste monatlich'!$A$4:$AN$4,0),FALSE)</x:f>
        <x:v>0</x:v>
      </x:c>
      <x:c r="Q92" s="12">
        <x:f>VLOOKUP($B92,'Saldenliste monatlich'!$A$5:$AN$122,MATCH(Q$4,'Saldenliste monatlich'!$A$4:$AN$4,0),FALSE)</x:f>
        <x:v>-5781.25</x:v>
      </x:c>
      <x:c r="R92" s="12">
        <x:f>VLOOKUP($B92,'Saldenliste monatlich'!$A$5:$AN$122,MATCH(R$4,'Saldenliste monatlich'!$A$4:$AN$4,0),FALSE)</x:f>
        <x:v>0</x:v>
      </x:c>
      <x:c r="S92" s="12">
        <x:f>VLOOKUP($B92,'Saldenliste monatlich'!$A$5:$AN$122,MATCH(S$4,'Saldenliste monatlich'!$A$4:$AN$4,0),FALSE)</x:f>
        <x:v>0</x:v>
      </x:c>
      <x:c r="T92" s="12">
        <x:f>VLOOKUP($B92,'Saldenliste monatlich'!$A$5:$AN$122,MATCH(T$4,'Saldenliste monatlich'!$A$4:$AN$4,0),FALSE)</x:f>
        <x:v>-5492.19</x:v>
      </x:c>
      <x:c r="U92" s="12">
        <x:f>VLOOKUP($B92,'Saldenliste monatlich'!$A$5:$AN$122,MATCH(U$4,'Saldenliste monatlich'!$A$4:$AN$4,0),FALSE)</x:f>
        <x:v>-10250</x:v>
      </x:c>
      <x:c r="V92" s="12">
        <x:f>VLOOKUP($B92,'Saldenliste monatlich'!$A$5:$AN$122,MATCH(V$4,'Saldenliste monatlich'!$A$4:$AN$4,0),FALSE)</x:f>
        <x:v>-10180.81</x:v>
      </x:c>
      <x:c r="W92" s="12">
        <x:f>VLOOKUP($B92,'Saldenliste monatlich'!$A$5:$AN$122,MATCH(W$4,'Saldenliste monatlich'!$A$4:$AN$4,0),FALSE)</x:f>
        <x:v>-15314.52</x:v>
      </x:c>
      <x:c r="X92" s="12">
        <x:f>VLOOKUP($B92,'Saldenliste monatlich'!$A$5:$AN$122,MATCH(X$4,'Saldenliste monatlich'!$A$4:$AN$4,0),FALSE)</x:f>
        <x:v>-10041.73</x:v>
      </x:c>
      <x:c r="Y92" s="12">
        <x:f>VLOOKUP($B92,'Saldenliste monatlich'!$A$5:$AN$122,MATCH(Y$4,'Saldenliste monatlich'!$A$4:$AN$4,0),FALSE)</x:f>
        <x:v>-9971.83</x:v>
      </x:c>
      <x:c r="Z92" s="12">
        <x:f>VLOOKUP($B92,'Saldenliste monatlich'!$A$5:$AN$122,MATCH(Z$4,'Saldenliste monatlich'!$A$4:$AN$4,0),FALSE)</x:f>
        <x:v>-29815.75</x:v>
      </x:c>
      <x:c r="AA92" s="12">
        <x:f>VLOOKUP($B92,'Saldenliste monatlich'!$A$5:$AN$122,MATCH(AA$4,'Saldenliste monatlich'!$A$4:$AN$4,0),FALSE)</x:f>
        <x:v>-9831.31</x:v>
      </x:c>
      <x:c r="AB92" s="12">
        <x:f>VLOOKUP($B92,'Saldenliste monatlich'!$A$5:$AN$122,MATCH(AB$4,'Saldenliste monatlich'!$A$4:$AN$4,0),FALSE)</x:f>
        <x:v>-9760.69</x:v>
      </x:c>
      <x:c r="AC92" s="12">
        <x:f>VLOOKUP($B92,'Saldenliste monatlich'!$A$5:$AN$122,MATCH(AC$4,'Saldenliste monatlich'!$A$4:$AN$4,0),FALSE)</x:f>
        <x:v>-14314.84</x:v>
      </x:c>
      <x:c r="AD92" s="12">
        <x:f>VLOOKUP($B92,'Saldenliste monatlich'!$A$5:$AN$122,MATCH(AD$4,'Saldenliste monatlich'!$A$4:$AN$4,0),FALSE)</x:f>
        <x:v>-9618.73</x:v>
      </x:c>
      <x:c r="AE92" s="12">
        <x:f>VLOOKUP($B92,'Saldenliste monatlich'!$A$5:$AN$122,MATCH(AE$4,'Saldenliste monatlich'!$A$4:$AN$4,0),FALSE)</x:f>
        <x:v>-9547.39</x:v>
      </x:c>
      <x:c r="AF92" s="12">
        <x:f>VLOOKUP($B92,'Saldenliste monatlich'!$A$5:$AN$122,MATCH(AF$4,'Saldenliste monatlich'!$A$4:$AN$4,0),FALSE)</x:f>
        <x:v>-13811.74</x:v>
      </x:c>
      <x:c r="AG92" s="12">
        <x:f>VLOOKUP($B92,'Saldenliste monatlich'!$A$5:$AN$122,MATCH(AG$4,'Saldenliste monatlich'!$A$4:$AN$4,0),FALSE)</x:f>
        <x:v>-9403.97</x:v>
      </x:c>
      <x:c r="AH92" s="12">
        <x:f>VLOOKUP($B92,'Saldenliste monatlich'!$A$5:$AN$122,MATCH(AH$4,'Saldenliste monatlich'!$A$4:$AN$4,0),FALSE)</x:f>
        <x:v>-9331.89</x:v>
      </x:c>
      <x:c r="AI92" s="12">
        <x:f>VLOOKUP($B92,'Saldenliste monatlich'!$A$5:$AN$122,MATCH(AI$4,'Saldenliste monatlich'!$A$4:$AN$4,0),FALSE)</x:f>
        <x:v>-13306.45</x:v>
      </x:c>
      <x:c r="AJ92" s="12">
        <x:f>VLOOKUP($B92,'Saldenliste monatlich'!$A$5:$AN$122,MATCH(AJ$4,'Saldenliste monatlich'!$A$4:$AN$4,0),FALSE)</x:f>
        <x:v>-9187</x:v>
      </x:c>
      <x:c r="AK92" s="12">
        <x:f>VLOOKUP($B92,'Saldenliste monatlich'!$A$5:$AN$122,MATCH(AK$4,'Saldenliste monatlich'!$A$4:$AN$4,0),FALSE)</x:f>
        <x:v>-9114.18</x:v>
      </x:c>
      <x:c r="AL92" s="12">
        <x:f>VLOOKUP($B92,'Saldenliste monatlich'!$A$5:$AN$122,MATCH(AL$4,'Saldenliste monatlich'!$A$4:$AN$4,0),FALSE)</x:f>
        <x:v>-27798.92</x:v>
      </x:c>
    </x:row>
    <x:row r="93" spans="1:38" collapsed="1" outlineLevel="1">
      <x:c r="A93" s="5" t="s">
        <x:v>127</x:v>
      </x:c>
      <x:c r="C93" s="13">
        <x:f>SUM(C90:C92)</x:f>
        <x:v>0</x:v>
      </x:c>
      <x:c r="D93" s="13">
        <x:f>SUM(D90:D92)</x:f>
        <x:v>-1118.45</x:v>
      </x:c>
      <x:c r="E93" s="13">
        <x:f>SUM(E90:E92)</x:f>
        <x:v>-7726.0599999999995</x:v>
      </x:c>
      <x:c r="F93" s="13">
        <x:f>SUM(F90:F92)</x:f>
        <x:v>-4965.82</x:v>
      </x:c>
      <x:c r="G93" s="13">
        <x:f>SUM(G90:G92)</x:f>
        <x:v>-2336.29</x:v>
      </x:c>
      <x:c r="H93" s="13">
        <x:f>SUM(H90:H92)</x:f>
        <x:v>-12443.02</x:v>
      </x:c>
      <x:c r="I93" s="13">
        <x:f>SUM(I90:I92)</x:f>
        <x:v>0</x:v>
      </x:c>
      <x:c r="J93" s="13">
        <x:f>SUM(J90:J92)</x:f>
        <x:v>0</x:v>
      </x:c>
      <x:c r="K93" s="13">
        <x:f>SUM(K90:K92)</x:f>
        <x:v>-14563.490000000002</x:v>
      </x:c>
      <x:c r="L93" s="13">
        <x:f>SUM(L90:L92)</x:f>
        <x:v>-651.23</x:v>
      </x:c>
      <x:c r="M93" s="13">
        <x:f>SUM(M90:M92)</x:f>
        <x:v>-29.67</x:v>
      </x:c>
      <x:c r="N93" s="13">
        <x:f>SUM(N90:N92)</x:f>
        <x:v>-21070.31</x:v>
      </x:c>
      <x:c r="O93" s="13">
        <x:f>SUM(O90:O92)</x:f>
        <x:v>-8365.4</x:v>
      </x:c>
      <x:c r="P93" s="13">
        <x:f>SUM(P90:P92)</x:f>
        <x:v>0</x:v>
      </x:c>
      <x:c r="Q93" s="13">
        <x:f>SUM(Q90:Q92)</x:f>
        <x:v>-16302.93</x:v>
      </x:c>
      <x:c r="R93" s="13">
        <x:f>SUM(R90:R92)</x:f>
        <x:v>0</x:v>
      </x:c>
      <x:c r="S93" s="13">
        <x:f>SUM(S90:S92)</x:f>
        <x:v>-2000.8</x:v>
      </x:c>
      <x:c r="T93" s="13">
        <x:f>SUM(T90:T92)</x:f>
        <x:v>-468.27999999999975</x:v>
      </x:c>
      <x:c r="U93" s="13">
        <x:f>SUM(U90:U92)</x:f>
        <x:v>-10250</x:v>
      </x:c>
      <x:c r="V93" s="13">
        <x:f>SUM(V90:V92)</x:f>
        <x:v>-10180.81</x:v>
      </x:c>
      <x:c r="W93" s="13">
        <x:f>SUM(W90:W92)</x:f>
        <x:v>-9324.27</x:v>
      </x:c>
      <x:c r="X93" s="13">
        <x:f>SUM(X90:X92)</x:f>
        <x:v>-13865.619999999999</x:v>
      </x:c>
      <x:c r="Y93" s="13">
        <x:f>SUM(Y90:Y92)</x:f>
        <x:v>-14188.31</x:v>
      </x:c>
      <x:c r="Z93" s="13">
        <x:f>SUM(Z90:Z92)</x:f>
        <x:v>-24168.800000000003</x:v>
      </x:c>
      <x:c r="AA93" s="13">
        <x:f>SUM(AA90:AA92)</x:f>
        <x:v>-9831.31</x:v>
      </x:c>
      <x:c r="AB93" s="13">
        <x:f>SUM(AB90:AB92)</x:f>
        <x:v>-9760.69</x:v>
      </x:c>
      <x:c r="AC93" s="13">
        <x:f>SUM(AC90:AC92)</x:f>
        <x:v>-8304.900000000001</x:v>
      </x:c>
      <x:c r="AD93" s="13">
        <x:f>SUM(AD90:AD92)</x:f>
        <x:v>-9618.73</x:v>
      </x:c>
      <x:c r="AE93" s="13">
        <x:f>SUM(AE90:AE92)</x:f>
        <x:v>-11912.83</x:v>
      </x:c>
      <x:c r="AF93" s="13">
        <x:f>SUM(AF90:AF92)</x:f>
        <x:v>-8715.960000000001</x:v>
      </x:c>
      <x:c r="AG93" s="13">
        <x:f>SUM(AG90:AG92)</x:f>
        <x:v>-16206.22</x:v>
      </x:c>
      <x:c r="AH93" s="13">
        <x:f>SUM(AH90:AH92)</x:f>
        <x:v>-9331.89</x:v>
      </x:c>
      <x:c r="AI93" s="13">
        <x:f>SUM(AI90:AI92)</x:f>
        <x:v>-19793.24</x:v>
      </x:c>
      <x:c r="AJ93" s="13">
        <x:f>SUM(AJ90:AJ92)</x:f>
        <x:v>-11514.08</x:v>
      </x:c>
      <x:c r="AK93" s="13">
        <x:f>SUM(AK90:AK92)</x:f>
        <x:v>-10390.66</x:v>
      </x:c>
      <x:c r="AL93" s="13">
        <x:f>SUM(AL90:AL92)</x:f>
        <x:v>-33777.47</x:v>
      </x:c>
    </x:row>
    <x:row r="94" spans="1:38">
      <x:c r="A94" s="5" t="s">
        <x:v>128</x:v>
      </x:c>
      <x:c r="C94" s="13">
        <x:f>C88+C93</x:f>
        <x:v>-92039.53000000009</x:v>
      </x:c>
      <x:c r="D94" s="13">
        <x:f>D88+D93</x:f>
        <x:v>11128.930000000346</x:v>
      </x:c>
      <x:c r="E94" s="13">
        <x:f>E88+E93</x:f>
        <x:v>421385.47000000067</x:v>
      </x:c>
      <x:c r="F94" s="13">
        <x:f>F88+F93</x:f>
        <x:v>173547.1999999996</x:v>
      </x:c>
      <x:c r="G94" s="13">
        <x:f>G88+G93</x:f>
        <x:v>260092.60000000018</x:v>
      </x:c>
      <x:c r="H94" s="13">
        <x:f>H88+H93</x:f>
        <x:v>333890.0200000001</x:v>
      </x:c>
      <x:c r="I94" s="13">
        <x:f>I88+I93</x:f>
        <x:v>357136.2099999999</x:v>
      </x:c>
      <x:c r="J94" s="13">
        <x:f>J88+J93</x:f>
        <x:v>-317645.0999999999</x:v>
      </x:c>
      <x:c r="K94" s="13">
        <x:f>K88+K93</x:f>
        <x:v>330388.7599999995</x:v>
      </x:c>
      <x:c r="L94" s="13">
        <x:f>L88+L93</x:f>
        <x:v>199211.58999999973</x:v>
      </x:c>
      <x:c r="M94" s="13">
        <x:f>M88+M93</x:f>
        <x:v>79026.98</x:v>
      </x:c>
      <x:c r="N94" s="13">
        <x:f>N88+N93</x:f>
        <x:v>314123.3999999999</x:v>
      </x:c>
      <x:c r="O94" s="13">
        <x:f>O88+O93</x:f>
        <x:v>-92997.71000000002</x:v>
      </x:c>
      <x:c r="P94" s="13">
        <x:f>P88+P93</x:f>
        <x:v>717.350000000115</x:v>
      </x:c>
      <x:c r="Q94" s="13">
        <x:f>Q88+Q93</x:f>
        <x:v>179344.8900000004</x:v>
      </x:c>
      <x:c r="R94" s="13">
        <x:f>R88+R93</x:f>
        <x:v>173548.76000000042</x:v>
      </x:c>
      <x:c r="S94" s="13">
        <x:f>S88+S93</x:f>
        <x:v>315851.43000000017</x:v>
      </x:c>
      <x:c r="T94" s="13">
        <x:f>T88+T93</x:f>
        <x:v>712743.52</x:v>
      </x:c>
      <x:c r="U94" s="13">
        <x:f>U88+U93</x:f>
        <x:v>483406.21000000037</x:v>
      </x:c>
      <x:c r="V94" s="13">
        <x:f>V88+V93</x:f>
        <x:v>-167375.4099999997</x:v>
      </x:c>
      <x:c r="W94" s="13">
        <x:f>W88+W93</x:f>
        <x:v>308218.58000000013</x:v>
      </x:c>
      <x:c r="X94" s="13">
        <x:f>X88+X93</x:f>
        <x:v>249925.1700000001</x:v>
      </x:c>
      <x:c r="Y94" s="13">
        <x:f>Y88+Y93</x:f>
        <x:v>-107836.69999999998</x:v>
      </x:c>
      <x:c r="Z94" s="13">
        <x:f>Z88+Z93</x:f>
        <x:v>338883.2400000003</x:v>
      </x:c>
      <x:c r="AA94" s="13">
        <x:f>AA88+AA93</x:f>
        <x:v>-101801.3299999999</x:v>
      </x:c>
      <x:c r="AB94" s="13">
        <x:f>AB88+AB93</x:f>
        <x:v>-205016.18000000005</x:v>
      </x:c>
      <x:c r="AC94" s="13">
        <x:f>AC88+AC93</x:f>
        <x:v>380406.11999999994</x:v>
      </x:c>
      <x:c r="AD94" s="13">
        <x:f>AD88+AD93</x:f>
        <x:v>-39311.54000000023</x:v>
      </x:c>
      <x:c r="AE94" s="13">
        <x:f>AE88+AE93</x:f>
        <x:v>340373.3099999999</x:v>
      </x:c>
      <x:c r="AF94" s="13">
        <x:f>AF88+AF93</x:f>
        <x:v>223474.4099999999</x:v>
      </x:c>
      <x:c r="AG94" s="13">
        <x:f>AG88+AG93</x:f>
        <x:v>282025.45</x:v>
      </x:c>
      <x:c r="AH94" s="13">
        <x:f>AH88+AH93</x:f>
        <x:v>-342339.88999999996</x:v>
      </x:c>
      <x:c r="AI94" s="13">
        <x:f>AI88+AI93</x:f>
        <x:v>289900.0100000004</x:v>
      </x:c>
      <x:c r="AJ94" s="13">
        <x:f>AJ88+AJ93</x:f>
        <x:v>181181.42999999967</x:v>
      </x:c>
      <x:c r="AK94" s="13">
        <x:f>AK88+AK93</x:f>
        <x:v>87360.51999999976</x:v>
      </x:c>
      <x:c r="AL94" s="13">
        <x:f>AL88+AL93</x:f>
        <x:v>509259.9599999994</x:v>
      </x:c>
    </x:row>
    <x:row r="95" spans="1:38" hidden="1" outlineLevel="2">
      <x:c r="A95" s="10" t="s">
        <x:v>129</x:v>
      </x:c>
      <x:c r="B95" s="10"/>
      <x:c r="C95" s="10"/>
      <x:c r="D95" s="10"/>
      <x:c r="E95" s="10"/>
      <x:c r="F95" s="10"/>
      <x:c r="G95" s="10"/>
      <x:c r="H95" s="10"/>
      <x:c r="I95" s="10"/>
      <x:c r="J95" s="10"/>
      <x:c r="K95" s="10"/>
      <x:c r="L95" s="10"/>
      <x:c r="M95" s="10"/>
      <x:c r="N95" s="10"/>
      <x:c r="O95" s="10"/>
      <x:c r="P95" s="10"/>
      <x:c r="Q95" s="10"/>
      <x:c r="R95" s="10"/>
      <x:c r="S95" s="10"/>
      <x:c r="T95" s="10"/>
      <x:c r="U95" s="10"/>
      <x:c r="V95" s="10"/>
      <x:c r="W95" s="10"/>
      <x:c r="X95" s="10"/>
      <x:c r="Y95" s="10"/>
      <x:c r="Z95" s="10"/>
      <x:c r="AA95" s="10"/>
      <x:c r="AB95" s="10"/>
      <x:c r="AC95" s="10"/>
      <x:c r="AD95" s="10"/>
      <x:c r="AE95" s="10"/>
      <x:c r="AF95" s="10"/>
      <x:c r="AG95" s="10"/>
      <x:c r="AH95" s="10"/>
      <x:c r="AI95" s="10"/>
      <x:c r="AJ95" s="10"/>
      <x:c r="AK95" s="10"/>
      <x:c r="AL95" s="10"/>
    </x:row>
    <x:row r="96" spans="1:38" hidden="1" outlineLevel="2">
      <x:c r="A96" s="11" t="s">
        <x:v>130</x:v>
      </x:c>
      <x:c r="B96" s="0">
        <x:v>7600</x:v>
      </x:c>
      <x:c r="C96" s="12">
        <x:f>VLOOKUP($B96,'Saldenliste monatlich'!$A$5:$AN$122,MATCH(C$4,'Saldenliste monatlich'!$A$4:$AN$4,0),FALSE)</x:f>
        <x:v>0</x:v>
      </x:c>
      <x:c r="D96" s="12">
        <x:f>VLOOKUP($B96,'Saldenliste monatlich'!$A$5:$AN$122,MATCH(D$4,'Saldenliste monatlich'!$A$4:$AN$4,0),FALSE)</x:f>
        <x:v>0</x:v>
      </x:c>
      <x:c r="E96" s="12">
        <x:f>VLOOKUP($B96,'Saldenliste monatlich'!$A$5:$AN$122,MATCH(E$4,'Saldenliste monatlich'!$A$4:$AN$4,0),FALSE)</x:f>
        <x:v>-47500</x:v>
      </x:c>
      <x:c r="F96" s="12">
        <x:f>VLOOKUP($B96,'Saldenliste monatlich'!$A$5:$AN$122,MATCH(F$4,'Saldenliste monatlich'!$A$4:$AN$4,0),FALSE)</x:f>
        <x:v>0</x:v>
      </x:c>
      <x:c r="G96" s="12">
        <x:f>VLOOKUP($B96,'Saldenliste monatlich'!$A$5:$AN$122,MATCH(G$4,'Saldenliste monatlich'!$A$4:$AN$4,0),FALSE)</x:f>
        <x:v>0</x:v>
      </x:c>
      <x:c r="H96" s="12">
        <x:f>VLOOKUP($B96,'Saldenliste monatlich'!$A$5:$AN$122,MATCH(H$4,'Saldenliste monatlich'!$A$4:$AN$4,0),FALSE)</x:f>
        <x:v>-47500</x:v>
      </x:c>
      <x:c r="I96" s="12">
        <x:f>VLOOKUP($B96,'Saldenliste monatlich'!$A$5:$AN$122,MATCH(I$4,'Saldenliste monatlich'!$A$4:$AN$4,0),FALSE)</x:f>
        <x:v>0</x:v>
      </x:c>
      <x:c r="J96" s="12">
        <x:f>VLOOKUP($B96,'Saldenliste monatlich'!$A$5:$AN$122,MATCH(J$4,'Saldenliste monatlich'!$A$4:$AN$4,0),FALSE)</x:f>
        <x:v>-1343.6</x:v>
      </x:c>
      <x:c r="K96" s="12">
        <x:f>VLOOKUP($B96,'Saldenliste monatlich'!$A$5:$AN$122,MATCH(K$4,'Saldenliste monatlich'!$A$4:$AN$4,0),FALSE)</x:f>
        <x:v>-47500</x:v>
      </x:c>
      <x:c r="L96" s="12">
        <x:f>VLOOKUP($B96,'Saldenliste monatlich'!$A$5:$AN$122,MATCH(L$4,'Saldenliste monatlich'!$A$4:$AN$4,0),FALSE)</x:f>
        <x:v>0</x:v>
      </x:c>
      <x:c r="M96" s="12">
        <x:f>VLOOKUP($B96,'Saldenliste monatlich'!$A$5:$AN$122,MATCH(M$4,'Saldenliste monatlich'!$A$4:$AN$4,0),FALSE)</x:f>
        <x:v>0</x:v>
      </x:c>
      <x:c r="N96" s="12">
        <x:f>VLOOKUP($B96,'Saldenliste monatlich'!$A$5:$AN$122,MATCH(N$4,'Saldenliste monatlich'!$A$4:$AN$4,0),FALSE)</x:f>
        <x:v>-167782.5</x:v>
      </x:c>
      <x:c r="O96" s="12">
        <x:f>VLOOKUP($B96,'Saldenliste monatlich'!$A$5:$AN$122,MATCH(O$4,'Saldenliste monatlich'!$A$4:$AN$4,0),FALSE)</x:f>
        <x:v>0</x:v>
      </x:c>
      <x:c r="P96" s="12">
        <x:f>VLOOKUP($B96,'Saldenliste monatlich'!$A$5:$AN$122,MATCH(P$4,'Saldenliste monatlich'!$A$4:$AN$4,0),FALSE)</x:f>
        <x:v>0</x:v>
      </x:c>
      <x:c r="Q96" s="12">
        <x:f>VLOOKUP($B96,'Saldenliste monatlich'!$A$5:$AN$122,MATCH(Q$4,'Saldenliste monatlich'!$A$4:$AN$4,0),FALSE)</x:f>
        <x:v>-77900</x:v>
      </x:c>
      <x:c r="R96" s="12">
        <x:f>VLOOKUP($B96,'Saldenliste monatlich'!$A$5:$AN$122,MATCH(R$4,'Saldenliste monatlich'!$A$4:$AN$4,0),FALSE)</x:f>
        <x:v>0</x:v>
      </x:c>
      <x:c r="S96" s="12">
        <x:f>VLOOKUP($B96,'Saldenliste monatlich'!$A$5:$AN$122,MATCH(S$4,'Saldenliste monatlich'!$A$4:$AN$4,0),FALSE)</x:f>
        <x:v>0</x:v>
      </x:c>
      <x:c r="T96" s="12">
        <x:f>VLOOKUP($B96,'Saldenliste monatlich'!$A$5:$AN$122,MATCH(T$4,'Saldenliste monatlich'!$A$4:$AN$4,0),FALSE)</x:f>
        <x:v>-77900</x:v>
      </x:c>
      <x:c r="U96" s="12">
        <x:f>VLOOKUP($B96,'Saldenliste monatlich'!$A$5:$AN$122,MATCH(U$4,'Saldenliste monatlich'!$A$4:$AN$4,0),FALSE)</x:f>
        <x:v>0</x:v>
      </x:c>
      <x:c r="V96" s="12">
        <x:f>VLOOKUP($B96,'Saldenliste monatlich'!$A$5:$AN$122,MATCH(V$4,'Saldenliste monatlich'!$A$4:$AN$4,0),FALSE)</x:f>
        <x:v>-4774.78</x:v>
      </x:c>
      <x:c r="W96" s="12">
        <x:f>VLOOKUP($B96,'Saldenliste monatlich'!$A$5:$AN$122,MATCH(W$4,'Saldenliste monatlich'!$A$4:$AN$4,0),FALSE)</x:f>
        <x:v>-77900</x:v>
      </x:c>
      <x:c r="X96" s="12">
        <x:f>VLOOKUP($B96,'Saldenliste monatlich'!$A$5:$AN$122,MATCH(X$4,'Saldenliste monatlich'!$A$4:$AN$4,0),FALSE)</x:f>
        <x:v>0</x:v>
      </x:c>
      <x:c r="Y96" s="12">
        <x:f>VLOOKUP($B96,'Saldenliste monatlich'!$A$5:$AN$122,MATCH(Y$4,'Saldenliste monatlich'!$A$4:$AN$4,0),FALSE)</x:f>
        <x:v>0</x:v>
      </x:c>
      <x:c r="Z96" s="12">
        <x:f>VLOOKUP($B96,'Saldenliste monatlich'!$A$5:$AN$122,MATCH(Z$4,'Saldenliste monatlich'!$A$4:$AN$4,0),FALSE)</x:f>
        <x:v>-121749.38</x:v>
      </x:c>
      <x:c r="AA96" s="12">
        <x:f>VLOOKUP($B96,'Saldenliste monatlich'!$A$5:$AN$122,MATCH(AA$4,'Saldenliste monatlich'!$A$4:$AN$4,0),FALSE)</x:f>
        <x:v>0</x:v>
      </x:c>
      <x:c r="AB96" s="12">
        <x:f>VLOOKUP($B96,'Saldenliste monatlich'!$A$5:$AN$122,MATCH(AB$4,'Saldenliste monatlich'!$A$4:$AN$4,0),FALSE)</x:f>
        <x:v>0</x:v>
      </x:c>
      <x:c r="AC96" s="12">
        <x:f>VLOOKUP($B96,'Saldenliste monatlich'!$A$5:$AN$122,MATCH(AC$4,'Saldenliste monatlich'!$A$4:$AN$4,0),FALSE)</x:f>
        <x:v>-90100</x:v>
      </x:c>
      <x:c r="AD96" s="12">
        <x:f>VLOOKUP($B96,'Saldenliste monatlich'!$A$5:$AN$122,MATCH(AD$4,'Saldenliste monatlich'!$A$4:$AN$4,0),FALSE)</x:f>
        <x:v>0</x:v>
      </x:c>
      <x:c r="AE96" s="12">
        <x:f>VLOOKUP($B96,'Saldenliste monatlich'!$A$5:$AN$122,MATCH(AE$4,'Saldenliste monatlich'!$A$4:$AN$4,0),FALSE)</x:f>
        <x:v>0</x:v>
      </x:c>
      <x:c r="AF96" s="12">
        <x:f>VLOOKUP($B96,'Saldenliste monatlich'!$A$5:$AN$122,MATCH(AF$4,'Saldenliste monatlich'!$A$4:$AN$4,0),FALSE)</x:f>
        <x:v>-90100</x:v>
      </x:c>
      <x:c r="AG96" s="12">
        <x:f>VLOOKUP($B96,'Saldenliste monatlich'!$A$5:$AN$122,MATCH(AG$4,'Saldenliste monatlich'!$A$4:$AN$4,0),FALSE)</x:f>
        <x:v>0</x:v>
      </x:c>
      <x:c r="AH96" s="12">
        <x:f>VLOOKUP($B96,'Saldenliste monatlich'!$A$5:$AN$122,MATCH(AH$4,'Saldenliste monatlich'!$A$4:$AN$4,0),FALSE)</x:f>
        <x:v>-1828.21</x:v>
      </x:c>
      <x:c r="AI96" s="12">
        <x:f>VLOOKUP($B96,'Saldenliste monatlich'!$A$5:$AN$122,MATCH(AI$4,'Saldenliste monatlich'!$A$4:$AN$4,0),FALSE)</x:f>
        <x:v>-90100</x:v>
      </x:c>
      <x:c r="AJ96" s="12">
        <x:f>VLOOKUP($B96,'Saldenliste monatlich'!$A$5:$AN$122,MATCH(AJ$4,'Saldenliste monatlich'!$A$4:$AN$4,0),FALSE)</x:f>
        <x:v>0</x:v>
      </x:c>
      <x:c r="AK96" s="12">
        <x:f>VLOOKUP($B96,'Saldenliste monatlich'!$A$5:$AN$122,MATCH(AK$4,'Saldenliste monatlich'!$A$4:$AN$4,0),FALSE)</x:f>
        <x:v>0</x:v>
      </x:c>
      <x:c r="AL96" s="12">
        <x:f>VLOOKUP($B96,'Saldenliste monatlich'!$A$5:$AN$122,MATCH(AL$4,'Saldenliste monatlich'!$A$4:$AN$4,0),FALSE)</x:f>
        <x:v>30229.23</x:v>
      </x:c>
    </x:row>
    <x:row r="97" spans="1:38" hidden="1" outlineLevel="2">
      <x:c r="A97" s="11" t="s">
        <x:v>131</x:v>
      </x:c>
      <x:c r="B97" s="0">
        <x:v>7608</x:v>
      </x:c>
      <x:c r="C97" s="12">
        <x:f>VLOOKUP($B97,'Saldenliste monatlich'!$A$5:$AN$122,MATCH(C$4,'Saldenliste monatlich'!$A$4:$AN$4,0),FALSE)</x:f>
        <x:v>0</x:v>
      </x:c>
      <x:c r="D97" s="12">
        <x:f>VLOOKUP($B97,'Saldenliste monatlich'!$A$5:$AN$122,MATCH(D$4,'Saldenliste monatlich'!$A$4:$AN$4,0),FALSE)</x:f>
        <x:v>0</x:v>
      </x:c>
      <x:c r="E97" s="12">
        <x:f>VLOOKUP($B97,'Saldenliste monatlich'!$A$5:$AN$122,MATCH(E$4,'Saldenliste monatlich'!$A$4:$AN$4,0),FALSE)</x:f>
        <x:v>-2612.5</x:v>
      </x:c>
      <x:c r="F97" s="12">
        <x:f>VLOOKUP($B97,'Saldenliste monatlich'!$A$5:$AN$122,MATCH(F$4,'Saldenliste monatlich'!$A$4:$AN$4,0),FALSE)</x:f>
        <x:v>0</x:v>
      </x:c>
      <x:c r="G97" s="12">
        <x:f>VLOOKUP($B97,'Saldenliste monatlich'!$A$5:$AN$122,MATCH(G$4,'Saldenliste monatlich'!$A$4:$AN$4,0),FALSE)</x:f>
        <x:v>0</x:v>
      </x:c>
      <x:c r="H97" s="12">
        <x:f>VLOOKUP($B97,'Saldenliste monatlich'!$A$5:$AN$122,MATCH(H$4,'Saldenliste monatlich'!$A$4:$AN$4,0),FALSE)</x:f>
        <x:v>-2612.5</x:v>
      </x:c>
      <x:c r="I97" s="12">
        <x:f>VLOOKUP($B97,'Saldenliste monatlich'!$A$5:$AN$122,MATCH(I$4,'Saldenliste monatlich'!$A$4:$AN$4,0),FALSE)</x:f>
        <x:v>0</x:v>
      </x:c>
      <x:c r="J97" s="12">
        <x:f>VLOOKUP($B97,'Saldenliste monatlich'!$A$5:$AN$122,MATCH(J$4,'Saldenliste monatlich'!$A$4:$AN$4,0),FALSE)</x:f>
        <x:v>0</x:v>
      </x:c>
      <x:c r="K97" s="12">
        <x:f>VLOOKUP($B97,'Saldenliste monatlich'!$A$5:$AN$122,MATCH(K$4,'Saldenliste monatlich'!$A$4:$AN$4,0),FALSE)</x:f>
        <x:v>-2612.5</x:v>
      </x:c>
      <x:c r="L97" s="12">
        <x:f>VLOOKUP($B97,'Saldenliste monatlich'!$A$5:$AN$122,MATCH(L$4,'Saldenliste monatlich'!$A$4:$AN$4,0),FALSE)</x:f>
        <x:v>0</x:v>
      </x:c>
      <x:c r="M97" s="12">
        <x:f>VLOOKUP($B97,'Saldenliste monatlich'!$A$5:$AN$122,MATCH(M$4,'Saldenliste monatlich'!$A$4:$AN$4,0),FALSE)</x:f>
        <x:v>0</x:v>
      </x:c>
      <x:c r="N97" s="12">
        <x:f>VLOOKUP($B97,'Saldenliste monatlich'!$A$5:$AN$122,MATCH(N$4,'Saldenliste monatlich'!$A$4:$AN$4,0),FALSE)</x:f>
        <x:v>-9301.94</x:v>
      </x:c>
      <x:c r="O97" s="12">
        <x:f>VLOOKUP($B97,'Saldenliste monatlich'!$A$5:$AN$122,MATCH(O$4,'Saldenliste monatlich'!$A$4:$AN$4,0),FALSE)</x:f>
        <x:v>0</x:v>
      </x:c>
      <x:c r="P97" s="12">
        <x:f>VLOOKUP($B97,'Saldenliste monatlich'!$A$5:$AN$122,MATCH(P$4,'Saldenliste monatlich'!$A$4:$AN$4,0),FALSE)</x:f>
        <x:v>0</x:v>
      </x:c>
      <x:c r="Q97" s="12">
        <x:f>VLOOKUP($B97,'Saldenliste monatlich'!$A$5:$AN$122,MATCH(Q$4,'Saldenliste monatlich'!$A$4:$AN$4,0),FALSE)</x:f>
        <x:v>-4284.5</x:v>
      </x:c>
      <x:c r="R97" s="12">
        <x:f>VLOOKUP($B97,'Saldenliste monatlich'!$A$5:$AN$122,MATCH(R$4,'Saldenliste monatlich'!$A$4:$AN$4,0),FALSE)</x:f>
        <x:v>0</x:v>
      </x:c>
      <x:c r="S97" s="12">
        <x:f>VLOOKUP($B97,'Saldenliste monatlich'!$A$5:$AN$122,MATCH(S$4,'Saldenliste monatlich'!$A$4:$AN$4,0),FALSE)</x:f>
        <x:v>0</x:v>
      </x:c>
      <x:c r="T97" s="12">
        <x:f>VLOOKUP($B97,'Saldenliste monatlich'!$A$5:$AN$122,MATCH(T$4,'Saldenliste monatlich'!$A$4:$AN$4,0),FALSE)</x:f>
        <x:v>-4284.5</x:v>
      </x:c>
      <x:c r="U97" s="12">
        <x:f>VLOOKUP($B97,'Saldenliste monatlich'!$A$5:$AN$122,MATCH(U$4,'Saldenliste monatlich'!$A$4:$AN$4,0),FALSE)</x:f>
        <x:v>0</x:v>
      </x:c>
      <x:c r="V97" s="12">
        <x:f>VLOOKUP($B97,'Saldenliste monatlich'!$A$5:$AN$122,MATCH(V$4,'Saldenliste monatlich'!$A$4:$AN$4,0),FALSE)</x:f>
        <x:v>0</x:v>
      </x:c>
      <x:c r="W97" s="12">
        <x:f>VLOOKUP($B97,'Saldenliste monatlich'!$A$5:$AN$122,MATCH(W$4,'Saldenliste monatlich'!$A$4:$AN$4,0),FALSE)</x:f>
        <x:v>-4284.5</x:v>
      </x:c>
      <x:c r="X97" s="12">
        <x:f>VLOOKUP($B97,'Saldenliste monatlich'!$A$5:$AN$122,MATCH(X$4,'Saldenliste monatlich'!$A$4:$AN$4,0),FALSE)</x:f>
        <x:v>0</x:v>
      </x:c>
      <x:c r="Y97" s="12">
        <x:f>VLOOKUP($B97,'Saldenliste monatlich'!$A$5:$AN$122,MATCH(Y$4,'Saldenliste monatlich'!$A$4:$AN$4,0),FALSE)</x:f>
        <x:v>0</x:v>
      </x:c>
      <x:c r="Z97" s="12">
        <x:f>VLOOKUP($B97,'Saldenliste monatlich'!$A$5:$AN$122,MATCH(Z$4,'Saldenliste monatlich'!$A$4:$AN$4,0),FALSE)</x:f>
        <x:v>-6958.83</x:v>
      </x:c>
      <x:c r="AA97" s="12">
        <x:f>VLOOKUP($B97,'Saldenliste monatlich'!$A$5:$AN$122,MATCH(AA$4,'Saldenliste monatlich'!$A$4:$AN$4,0),FALSE)</x:f>
        <x:v>0</x:v>
      </x:c>
      <x:c r="AB97" s="12">
        <x:f>VLOOKUP($B97,'Saldenliste monatlich'!$A$5:$AN$122,MATCH(AB$4,'Saldenliste monatlich'!$A$4:$AN$4,0),FALSE)</x:f>
        <x:v>0</x:v>
      </x:c>
      <x:c r="AC97" s="12">
        <x:f>VLOOKUP($B97,'Saldenliste monatlich'!$A$5:$AN$122,MATCH(AC$4,'Saldenliste monatlich'!$A$4:$AN$4,0),FALSE)</x:f>
        <x:v>-4955.5</x:v>
      </x:c>
      <x:c r="AD97" s="12">
        <x:f>VLOOKUP($B97,'Saldenliste monatlich'!$A$5:$AN$122,MATCH(AD$4,'Saldenliste monatlich'!$A$4:$AN$4,0),FALSE)</x:f>
        <x:v>0</x:v>
      </x:c>
      <x:c r="AE97" s="12">
        <x:f>VLOOKUP($B97,'Saldenliste monatlich'!$A$5:$AN$122,MATCH(AE$4,'Saldenliste monatlich'!$A$4:$AN$4,0),FALSE)</x:f>
        <x:v>0</x:v>
      </x:c>
      <x:c r="AF97" s="12">
        <x:f>VLOOKUP($B97,'Saldenliste monatlich'!$A$5:$AN$122,MATCH(AF$4,'Saldenliste monatlich'!$A$4:$AN$4,0),FALSE)</x:f>
        <x:v>-4955.5</x:v>
      </x:c>
      <x:c r="AG97" s="12">
        <x:f>VLOOKUP($B97,'Saldenliste monatlich'!$A$5:$AN$122,MATCH(AG$4,'Saldenliste monatlich'!$A$4:$AN$4,0),FALSE)</x:f>
        <x:v>0</x:v>
      </x:c>
      <x:c r="AH97" s="12">
        <x:f>VLOOKUP($B97,'Saldenliste monatlich'!$A$5:$AN$122,MATCH(AH$4,'Saldenliste monatlich'!$A$4:$AN$4,0),FALSE)</x:f>
        <x:v>0</x:v>
      </x:c>
      <x:c r="AI97" s="12">
        <x:f>VLOOKUP($B97,'Saldenliste monatlich'!$A$5:$AN$122,MATCH(AI$4,'Saldenliste monatlich'!$A$4:$AN$4,0),FALSE)</x:f>
        <x:v>-4955.5</x:v>
      </x:c>
      <x:c r="AJ97" s="12">
        <x:f>VLOOKUP($B97,'Saldenliste monatlich'!$A$5:$AN$122,MATCH(AJ$4,'Saldenliste monatlich'!$A$4:$AN$4,0),FALSE)</x:f>
        <x:v>0</x:v>
      </x:c>
      <x:c r="AK97" s="12">
        <x:f>VLOOKUP($B97,'Saldenliste monatlich'!$A$5:$AN$122,MATCH(AK$4,'Saldenliste monatlich'!$A$4:$AN$4,0),FALSE)</x:f>
        <x:v>0</x:v>
      </x:c>
      <x:c r="AL97" s="12">
        <x:f>VLOOKUP($B97,'Saldenliste monatlich'!$A$5:$AN$122,MATCH(AL$4,'Saldenliste monatlich'!$A$4:$AN$4,0),FALSE)</x:f>
        <x:v>1562.06</x:v>
      </x:c>
    </x:row>
    <x:row r="98" spans="1:38" hidden="1" outlineLevel="2">
      <x:c r="A98" s="11" t="s">
        <x:v>132</x:v>
      </x:c>
      <x:c r="B98" s="0">
        <x:v>7610</x:v>
      </x:c>
      <x:c r="C98" s="12">
        <x:f>VLOOKUP($B98,'Saldenliste monatlich'!$A$5:$AN$122,MATCH(C$4,'Saldenliste monatlich'!$A$4:$AN$4,0),FALSE)</x:f>
        <x:v>0</x:v>
      </x:c>
      <x:c r="D98" s="12">
        <x:f>VLOOKUP($B98,'Saldenliste monatlich'!$A$5:$AN$122,MATCH(D$4,'Saldenliste monatlich'!$A$4:$AN$4,0),FALSE)</x:f>
        <x:v>0</x:v>
      </x:c>
      <x:c r="E98" s="12">
        <x:f>VLOOKUP($B98,'Saldenliste monatlich'!$A$5:$AN$122,MATCH(E$4,'Saldenliste monatlich'!$A$4:$AN$4,0),FALSE)</x:f>
        <x:v>-45500</x:v>
      </x:c>
      <x:c r="F98" s="12">
        <x:f>VLOOKUP($B98,'Saldenliste monatlich'!$A$5:$AN$122,MATCH(F$4,'Saldenliste monatlich'!$A$4:$AN$4,0),FALSE)</x:f>
        <x:v>0</x:v>
      </x:c>
      <x:c r="G98" s="12">
        <x:f>VLOOKUP($B98,'Saldenliste monatlich'!$A$5:$AN$122,MATCH(G$4,'Saldenliste monatlich'!$A$4:$AN$4,0),FALSE)</x:f>
        <x:v>0</x:v>
      </x:c>
      <x:c r="H98" s="12">
        <x:f>VLOOKUP($B98,'Saldenliste monatlich'!$A$5:$AN$122,MATCH(H$4,'Saldenliste monatlich'!$A$4:$AN$4,0),FALSE)</x:f>
        <x:v>-45500</x:v>
      </x:c>
      <x:c r="I98" s="12">
        <x:f>VLOOKUP($B98,'Saldenliste monatlich'!$A$5:$AN$122,MATCH(I$4,'Saldenliste monatlich'!$A$4:$AN$4,0),FALSE)</x:f>
        <x:v>0</x:v>
      </x:c>
      <x:c r="J98" s="12">
        <x:f>VLOOKUP($B98,'Saldenliste monatlich'!$A$5:$AN$122,MATCH(J$4,'Saldenliste monatlich'!$A$4:$AN$4,0),FALSE)</x:f>
        <x:v>1533.43</x:v>
      </x:c>
      <x:c r="K98" s="12">
        <x:f>VLOOKUP($B98,'Saldenliste monatlich'!$A$5:$AN$122,MATCH(K$4,'Saldenliste monatlich'!$A$4:$AN$4,0),FALSE)</x:f>
        <x:v>-45500</x:v>
      </x:c>
      <x:c r="L98" s="12">
        <x:f>VLOOKUP($B98,'Saldenliste monatlich'!$A$5:$AN$122,MATCH(L$4,'Saldenliste monatlich'!$A$4:$AN$4,0),FALSE)</x:f>
        <x:v>0</x:v>
      </x:c>
      <x:c r="M98" s="12">
        <x:f>VLOOKUP($B98,'Saldenliste monatlich'!$A$5:$AN$122,MATCH(M$4,'Saldenliste monatlich'!$A$4:$AN$4,0),FALSE)</x:f>
        <x:v>0</x:v>
      </x:c>
      <x:c r="N98" s="12">
        <x:f>VLOOKUP($B98,'Saldenliste monatlich'!$A$5:$AN$122,MATCH(N$4,'Saldenliste monatlich'!$A$4:$AN$4,0),FALSE)</x:f>
        <x:v>-163155.73</x:v>
      </x:c>
      <x:c r="O98" s="12">
        <x:f>VLOOKUP($B98,'Saldenliste monatlich'!$A$5:$AN$122,MATCH(O$4,'Saldenliste monatlich'!$A$4:$AN$4,0),FALSE)</x:f>
        <x:v>0</x:v>
      </x:c>
      <x:c r="P98" s="12">
        <x:f>VLOOKUP($B98,'Saldenliste monatlich'!$A$5:$AN$122,MATCH(P$4,'Saldenliste monatlich'!$A$4:$AN$4,0),FALSE)</x:f>
        <x:v>0</x:v>
      </x:c>
      <x:c r="Q98" s="12">
        <x:f>VLOOKUP($B98,'Saldenliste monatlich'!$A$5:$AN$122,MATCH(Q$4,'Saldenliste monatlich'!$A$4:$AN$4,0),FALSE)</x:f>
        <x:v>-74500</x:v>
      </x:c>
      <x:c r="R98" s="12">
        <x:f>VLOOKUP($B98,'Saldenliste monatlich'!$A$5:$AN$122,MATCH(R$4,'Saldenliste monatlich'!$A$4:$AN$4,0),FALSE)</x:f>
        <x:v>0</x:v>
      </x:c>
      <x:c r="S98" s="12">
        <x:f>VLOOKUP($B98,'Saldenliste monatlich'!$A$5:$AN$122,MATCH(S$4,'Saldenliste monatlich'!$A$4:$AN$4,0),FALSE)</x:f>
        <x:v>0</x:v>
      </x:c>
      <x:c r="T98" s="12">
        <x:f>VLOOKUP($B98,'Saldenliste monatlich'!$A$5:$AN$122,MATCH(T$4,'Saldenliste monatlich'!$A$4:$AN$4,0),FALSE)</x:f>
        <x:v>-74500</x:v>
      </x:c>
      <x:c r="U98" s="12">
        <x:f>VLOOKUP($B98,'Saldenliste monatlich'!$A$5:$AN$122,MATCH(U$4,'Saldenliste monatlich'!$A$4:$AN$4,0),FALSE)</x:f>
        <x:v>0</x:v>
      </x:c>
      <x:c r="V98" s="12">
        <x:f>VLOOKUP($B98,'Saldenliste monatlich'!$A$5:$AN$122,MATCH(V$4,'Saldenliste monatlich'!$A$4:$AN$4,0),FALSE)</x:f>
        <x:v>-2361.93</x:v>
      </x:c>
      <x:c r="W98" s="12">
        <x:f>VLOOKUP($B98,'Saldenliste monatlich'!$A$5:$AN$122,MATCH(W$4,'Saldenliste monatlich'!$A$4:$AN$4,0),FALSE)</x:f>
        <x:v>-74500</x:v>
      </x:c>
      <x:c r="X98" s="12">
        <x:f>VLOOKUP($B98,'Saldenliste monatlich'!$A$5:$AN$122,MATCH(X$4,'Saldenliste monatlich'!$A$4:$AN$4,0),FALSE)</x:f>
        <x:v>0</x:v>
      </x:c>
      <x:c r="Y98" s="12">
        <x:f>VLOOKUP($B98,'Saldenliste monatlich'!$A$5:$AN$122,MATCH(Y$4,'Saldenliste monatlich'!$A$4:$AN$4,0),FALSE)</x:f>
        <x:v>0</x:v>
      </x:c>
      <x:c r="Z98" s="12">
        <x:f>VLOOKUP($B98,'Saldenliste monatlich'!$A$5:$AN$122,MATCH(Z$4,'Saldenliste monatlich'!$A$4:$AN$4,0),FALSE)</x:f>
        <x:v>-118752.51</x:v>
      </x:c>
      <x:c r="AA98" s="12">
        <x:f>VLOOKUP($B98,'Saldenliste monatlich'!$A$5:$AN$122,MATCH(AA$4,'Saldenliste monatlich'!$A$4:$AN$4,0),FALSE)</x:f>
        <x:v>0</x:v>
      </x:c>
      <x:c r="AB98" s="12">
        <x:f>VLOOKUP($B98,'Saldenliste monatlich'!$A$5:$AN$122,MATCH(AB$4,'Saldenliste monatlich'!$A$4:$AN$4,0),FALSE)</x:f>
        <x:v>0</x:v>
      </x:c>
      <x:c r="AC98" s="12">
        <x:f>VLOOKUP($B98,'Saldenliste monatlich'!$A$5:$AN$122,MATCH(AC$4,'Saldenliste monatlich'!$A$4:$AN$4,0),FALSE)</x:f>
        <x:v>-86200</x:v>
      </x:c>
      <x:c r="AD98" s="12">
        <x:f>VLOOKUP($B98,'Saldenliste monatlich'!$A$5:$AN$122,MATCH(AD$4,'Saldenliste monatlich'!$A$4:$AN$4,0),FALSE)</x:f>
        <x:v>0</x:v>
      </x:c>
      <x:c r="AE98" s="12">
        <x:f>VLOOKUP($B98,'Saldenliste monatlich'!$A$5:$AN$122,MATCH(AE$4,'Saldenliste monatlich'!$A$4:$AN$4,0),FALSE)</x:f>
        <x:v>0</x:v>
      </x:c>
      <x:c r="AF98" s="12">
        <x:f>VLOOKUP($B98,'Saldenliste monatlich'!$A$5:$AN$122,MATCH(AF$4,'Saldenliste monatlich'!$A$4:$AN$4,0),FALSE)</x:f>
        <x:v>-86200</x:v>
      </x:c>
      <x:c r="AG98" s="12">
        <x:f>VLOOKUP($B98,'Saldenliste monatlich'!$A$5:$AN$122,MATCH(AG$4,'Saldenliste monatlich'!$A$4:$AN$4,0),FALSE)</x:f>
        <x:v>0</x:v>
      </x:c>
      <x:c r="AH98" s="12">
        <x:f>VLOOKUP($B98,'Saldenliste monatlich'!$A$5:$AN$122,MATCH(AH$4,'Saldenliste monatlich'!$A$4:$AN$4,0),FALSE)</x:f>
        <x:v>19.5</x:v>
      </x:c>
      <x:c r="AI98" s="12">
        <x:f>VLOOKUP($B98,'Saldenliste monatlich'!$A$5:$AN$122,MATCH(AI$4,'Saldenliste monatlich'!$A$4:$AN$4,0),FALSE)</x:f>
        <x:v>-86200</x:v>
      </x:c>
      <x:c r="AJ98" s="12">
        <x:f>VLOOKUP($B98,'Saldenliste monatlich'!$A$5:$AN$122,MATCH(AJ$4,'Saldenliste monatlich'!$A$4:$AN$4,0),FALSE)</x:f>
        <x:v>0</x:v>
      </x:c>
      <x:c r="AK98" s="12">
        <x:f>VLOOKUP($B98,'Saldenliste monatlich'!$A$5:$AN$122,MATCH(AK$4,'Saldenliste monatlich'!$A$4:$AN$4,0),FALSE)</x:f>
        <x:v>0</x:v>
      </x:c>
      <x:c r="AL98" s="12">
        <x:f>VLOOKUP($B98,'Saldenliste monatlich'!$A$5:$AN$122,MATCH(AL$4,'Saldenliste monatlich'!$A$4:$AN$4,0),FALSE)</x:f>
        <x:v>27163.81</x:v>
      </x:c>
    </x:row>
    <x:row r="99" spans="1:38" hidden="1" outlineLevel="2">
      <x:c r="A99" s="11" t="s">
        <x:v>133</x:v>
      </x:c>
      <x:c r="B99" s="0">
        <x:v>7630</x:v>
      </x:c>
      <x:c r="C99" s="12">
        <x:f>VLOOKUP($B99,'Saldenliste monatlich'!$A$5:$AN$122,MATCH(C$4,'Saldenliste monatlich'!$A$4:$AN$4,0),FALSE)</x:f>
        <x:v>0</x:v>
      </x:c>
      <x:c r="D99" s="12">
        <x:f>VLOOKUP($B99,'Saldenliste monatlich'!$A$5:$AN$122,MATCH(D$4,'Saldenliste monatlich'!$A$4:$AN$4,0),FALSE)</x:f>
        <x:v>0</x:v>
      </x:c>
      <x:c r="E99" s="12">
        <x:f>VLOOKUP($B99,'Saldenliste monatlich'!$A$5:$AN$122,MATCH(E$4,'Saldenliste monatlich'!$A$4:$AN$4,0),FALSE)</x:f>
        <x:v>0</x:v>
      </x:c>
      <x:c r="F99" s="12">
        <x:f>VLOOKUP($B99,'Saldenliste monatlich'!$A$5:$AN$122,MATCH(F$4,'Saldenliste monatlich'!$A$4:$AN$4,0),FALSE)</x:f>
        <x:v>0</x:v>
      </x:c>
      <x:c r="G99" s="12">
        <x:f>VLOOKUP($B99,'Saldenliste monatlich'!$A$5:$AN$122,MATCH(G$4,'Saldenliste monatlich'!$A$4:$AN$4,0),FALSE)</x:f>
        <x:v>0</x:v>
      </x:c>
      <x:c r="H99" s="12">
        <x:f>VLOOKUP($B99,'Saldenliste monatlich'!$A$5:$AN$122,MATCH(H$4,'Saldenliste monatlich'!$A$4:$AN$4,0),FALSE)</x:f>
        <x:v>0</x:v>
      </x:c>
      <x:c r="I99" s="12">
        <x:f>VLOOKUP($B99,'Saldenliste monatlich'!$A$5:$AN$122,MATCH(I$4,'Saldenliste monatlich'!$A$4:$AN$4,0),FALSE)</x:f>
        <x:v>0</x:v>
      </x:c>
      <x:c r="J99" s="12">
        <x:f>VLOOKUP($B99,'Saldenliste monatlich'!$A$5:$AN$122,MATCH(J$4,'Saldenliste monatlich'!$A$4:$AN$4,0),FALSE)</x:f>
        <x:v>0</x:v>
      </x:c>
      <x:c r="K99" s="12">
        <x:f>VLOOKUP($B99,'Saldenliste monatlich'!$A$5:$AN$122,MATCH(K$4,'Saldenliste monatlich'!$A$4:$AN$4,0),FALSE)</x:f>
        <x:v>0</x:v>
      </x:c>
      <x:c r="L99" s="12">
        <x:f>VLOOKUP($B99,'Saldenliste monatlich'!$A$5:$AN$122,MATCH(L$4,'Saldenliste monatlich'!$A$4:$AN$4,0),FALSE)</x:f>
        <x:v>0</x:v>
      </x:c>
      <x:c r="M99" s="12">
        <x:f>VLOOKUP($B99,'Saldenliste monatlich'!$A$5:$AN$122,MATCH(M$4,'Saldenliste monatlich'!$A$4:$AN$4,0),FALSE)</x:f>
        <x:v>0</x:v>
      </x:c>
      <x:c r="N99" s="12">
        <x:f>VLOOKUP($B99,'Saldenliste monatlich'!$A$5:$AN$122,MATCH(N$4,'Saldenliste monatlich'!$A$4:$AN$4,0),FALSE)</x:f>
        <x:v>0</x:v>
      </x:c>
      <x:c r="O99" s="12">
        <x:f>VLOOKUP($B99,'Saldenliste monatlich'!$A$5:$AN$122,MATCH(O$4,'Saldenliste monatlich'!$A$4:$AN$4,0),FALSE)</x:f>
        <x:v>0</x:v>
      </x:c>
      <x:c r="P99" s="12">
        <x:f>VLOOKUP($B99,'Saldenliste monatlich'!$A$5:$AN$122,MATCH(P$4,'Saldenliste monatlich'!$A$4:$AN$4,0),FALSE)</x:f>
        <x:v>0</x:v>
      </x:c>
      <x:c r="Q99" s="12">
        <x:f>VLOOKUP($B99,'Saldenliste monatlich'!$A$5:$AN$122,MATCH(Q$4,'Saldenliste monatlich'!$A$4:$AN$4,0),FALSE)</x:f>
        <x:v>0</x:v>
      </x:c>
      <x:c r="R99" s="12">
        <x:f>VLOOKUP($B99,'Saldenliste monatlich'!$A$5:$AN$122,MATCH(R$4,'Saldenliste monatlich'!$A$4:$AN$4,0),FALSE)</x:f>
        <x:v>0</x:v>
      </x:c>
      <x:c r="S99" s="12">
        <x:f>VLOOKUP($B99,'Saldenliste monatlich'!$A$5:$AN$122,MATCH(S$4,'Saldenliste monatlich'!$A$4:$AN$4,0),FALSE)</x:f>
        <x:v>0</x:v>
      </x:c>
      <x:c r="T99" s="12">
        <x:f>VLOOKUP($B99,'Saldenliste monatlich'!$A$5:$AN$122,MATCH(T$4,'Saldenliste monatlich'!$A$4:$AN$4,0),FALSE)</x:f>
        <x:v>-4039.33</x:v>
      </x:c>
      <x:c r="U99" s="12">
        <x:f>VLOOKUP($B99,'Saldenliste monatlich'!$A$5:$AN$122,MATCH(U$4,'Saldenliste monatlich'!$A$4:$AN$4,0),FALSE)</x:f>
        <x:v>0</x:v>
      </x:c>
      <x:c r="V99" s="12">
        <x:f>VLOOKUP($B99,'Saldenliste monatlich'!$A$5:$AN$122,MATCH(V$4,'Saldenliste monatlich'!$A$4:$AN$4,0),FALSE)</x:f>
        <x:v>0</x:v>
      </x:c>
      <x:c r="W99" s="12">
        <x:f>VLOOKUP($B99,'Saldenliste monatlich'!$A$5:$AN$122,MATCH(W$4,'Saldenliste monatlich'!$A$4:$AN$4,0),FALSE)</x:f>
        <x:v>-1579.93</x:v>
      </x:c>
      <x:c r="X99" s="12">
        <x:f>VLOOKUP($B99,'Saldenliste monatlich'!$A$5:$AN$122,MATCH(X$4,'Saldenliste monatlich'!$A$4:$AN$4,0),FALSE)</x:f>
        <x:v>0</x:v>
      </x:c>
      <x:c r="Y99" s="12">
        <x:f>VLOOKUP($B99,'Saldenliste monatlich'!$A$5:$AN$122,MATCH(Y$4,'Saldenliste monatlich'!$A$4:$AN$4,0),FALSE)</x:f>
        <x:v>0</x:v>
      </x:c>
      <x:c r="Z99" s="12">
        <x:f>VLOOKUP($B99,'Saldenliste monatlich'!$A$5:$AN$122,MATCH(Z$4,'Saldenliste monatlich'!$A$4:$AN$4,0),FALSE)</x:f>
        <x:v>-2194.98</x:v>
      </x:c>
      <x:c r="AA99" s="12">
        <x:f>VLOOKUP($B99,'Saldenliste monatlich'!$A$5:$AN$122,MATCH(AA$4,'Saldenliste monatlich'!$A$4:$AN$4,0),FALSE)</x:f>
        <x:v>0</x:v>
      </x:c>
      <x:c r="AB99" s="12">
        <x:f>VLOOKUP($B99,'Saldenliste monatlich'!$A$5:$AN$122,MATCH(AB$4,'Saldenliste monatlich'!$A$4:$AN$4,0),FALSE)</x:f>
        <x:v>0</x:v>
      </x:c>
      <x:c r="AC99" s="12">
        <x:f>VLOOKUP($B99,'Saldenliste monatlich'!$A$5:$AN$122,MATCH(AC$4,'Saldenliste monatlich'!$A$4:$AN$4,0),FALSE)</x:f>
        <x:v>-1585.13</x:v>
      </x:c>
      <x:c r="AD99" s="12">
        <x:f>VLOOKUP($B99,'Saldenliste monatlich'!$A$5:$AN$122,MATCH(AD$4,'Saldenliste monatlich'!$A$4:$AN$4,0),FALSE)</x:f>
        <x:v>0</x:v>
      </x:c>
      <x:c r="AE99" s="12">
        <x:f>VLOOKUP($B99,'Saldenliste monatlich'!$A$5:$AN$122,MATCH(AE$4,'Saldenliste monatlich'!$A$4:$AN$4,0),FALSE)</x:f>
        <x:v>0</x:v>
      </x:c>
      <x:c r="AF99" s="12">
        <x:f>VLOOKUP($B99,'Saldenliste monatlich'!$A$5:$AN$122,MATCH(AF$4,'Saldenliste monatlich'!$A$4:$AN$4,0),FALSE)</x:f>
        <x:v>-2365.17</x:v>
      </x:c>
      <x:c r="AG99" s="12">
        <x:f>VLOOKUP($B99,'Saldenliste monatlich'!$A$5:$AN$122,MATCH(AG$4,'Saldenliste monatlich'!$A$4:$AN$4,0),FALSE)</x:f>
        <x:v>0</x:v>
      </x:c>
      <x:c r="AH99" s="12">
        <x:f>VLOOKUP($B99,'Saldenliste monatlich'!$A$5:$AN$122,MATCH(AH$4,'Saldenliste monatlich'!$A$4:$AN$4,0),FALSE)</x:f>
        <x:v>0</x:v>
      </x:c>
      <x:c r="AI99" s="12">
        <x:f>VLOOKUP($B99,'Saldenliste monatlich'!$A$5:$AN$122,MATCH(AI$4,'Saldenliste monatlich'!$A$4:$AN$4,0),FALSE)</x:f>
        <x:v>-140.39</x:v>
      </x:c>
      <x:c r="AJ99" s="12">
        <x:f>VLOOKUP($B99,'Saldenliste monatlich'!$A$5:$AN$122,MATCH(AJ$4,'Saldenliste monatlich'!$A$4:$AN$4,0),FALSE)</x:f>
        <x:v>0</x:v>
      </x:c>
      <x:c r="AK99" s="12">
        <x:f>VLOOKUP($B99,'Saldenliste monatlich'!$A$5:$AN$122,MATCH(AK$4,'Saldenliste monatlich'!$A$4:$AN$4,0),FALSE)</x:f>
        <x:v>0</x:v>
      </x:c>
      <x:c r="AL99" s="12">
        <x:f>VLOOKUP($B99,'Saldenliste monatlich'!$A$5:$AN$122,MATCH(AL$4,'Saldenliste monatlich'!$A$4:$AN$4,0),FALSE)</x:f>
        <x:v>-105.42</x:v>
      </x:c>
    </x:row>
    <x:row r="100" spans="1:38" collapsed="1" outlineLevel="1">
      <x:c r="A100" s="5" t="s">
        <x:v>134</x:v>
      </x:c>
      <x:c r="C100" s="13">
        <x:f>SUM(C96:C99)</x:f>
        <x:v>0</x:v>
      </x:c>
      <x:c r="D100" s="13">
        <x:f>SUM(D96:D99)</x:f>
        <x:v>0</x:v>
      </x:c>
      <x:c r="E100" s="13">
        <x:f>SUM(E96:E99)</x:f>
        <x:v>-95612.5</x:v>
      </x:c>
      <x:c r="F100" s="13">
        <x:f>SUM(F96:F99)</x:f>
        <x:v>0</x:v>
      </x:c>
      <x:c r="G100" s="13">
        <x:f>SUM(G96:G99)</x:f>
        <x:v>0</x:v>
      </x:c>
      <x:c r="H100" s="13">
        <x:f>SUM(H96:H99)</x:f>
        <x:v>-95612.5</x:v>
      </x:c>
      <x:c r="I100" s="13">
        <x:f>SUM(I96:I99)</x:f>
        <x:v>0</x:v>
      </x:c>
      <x:c r="J100" s="13">
        <x:f>SUM(J96:J99)</x:f>
        <x:v>189.83000000000015</x:v>
      </x:c>
      <x:c r="K100" s="13">
        <x:f>SUM(K96:K99)</x:f>
        <x:v>-95612.5</x:v>
      </x:c>
      <x:c r="L100" s="13">
        <x:f>SUM(L96:L99)</x:f>
        <x:v>0</x:v>
      </x:c>
      <x:c r="M100" s="13">
        <x:f>SUM(M96:M99)</x:f>
        <x:v>0</x:v>
      </x:c>
      <x:c r="N100" s="13">
        <x:f>SUM(N96:N99)</x:f>
        <x:v>-340240.17000000004</x:v>
      </x:c>
      <x:c r="O100" s="13">
        <x:f>SUM(O96:O99)</x:f>
        <x:v>0</x:v>
      </x:c>
      <x:c r="P100" s="13">
        <x:f>SUM(P96:P99)</x:f>
        <x:v>0</x:v>
      </x:c>
      <x:c r="Q100" s="13">
        <x:f>SUM(Q96:Q99)</x:f>
        <x:v>-156684.5</x:v>
      </x:c>
      <x:c r="R100" s="13">
        <x:f>SUM(R96:R99)</x:f>
        <x:v>0</x:v>
      </x:c>
      <x:c r="S100" s="13">
        <x:f>SUM(S96:S99)</x:f>
        <x:v>0</x:v>
      </x:c>
      <x:c r="T100" s="13">
        <x:f>SUM(T96:T99)</x:f>
        <x:v>-160723.83</x:v>
      </x:c>
      <x:c r="U100" s="13">
        <x:f>SUM(U96:U99)</x:f>
        <x:v>0</x:v>
      </x:c>
      <x:c r="V100" s="13">
        <x:f>SUM(V96:V99)</x:f>
        <x:v>-7136.709999999999</x:v>
      </x:c>
      <x:c r="W100" s="13">
        <x:f>SUM(W96:W99)</x:f>
        <x:v>-158264.43</x:v>
      </x:c>
      <x:c r="X100" s="13">
        <x:f>SUM(X96:X99)</x:f>
        <x:v>0</x:v>
      </x:c>
      <x:c r="Y100" s="13">
        <x:f>SUM(Y96:Y99)</x:f>
        <x:v>0</x:v>
      </x:c>
      <x:c r="Z100" s="13">
        <x:f>SUM(Z96:Z99)</x:f>
        <x:v>-249655.7</x:v>
      </x:c>
      <x:c r="AA100" s="13">
        <x:f>SUM(AA96:AA99)</x:f>
        <x:v>0</x:v>
      </x:c>
      <x:c r="AB100" s="13">
        <x:f>SUM(AB96:AB99)</x:f>
        <x:v>0</x:v>
      </x:c>
      <x:c r="AC100" s="13">
        <x:f>SUM(AC96:AC99)</x:f>
        <x:v>-182840.63</x:v>
      </x:c>
      <x:c r="AD100" s="13">
        <x:f>SUM(AD96:AD99)</x:f>
        <x:v>0</x:v>
      </x:c>
      <x:c r="AE100" s="13">
        <x:f>SUM(AE96:AE99)</x:f>
        <x:v>0</x:v>
      </x:c>
      <x:c r="AF100" s="13">
        <x:f>SUM(AF96:AF99)</x:f>
        <x:v>-183620.67</x:v>
      </x:c>
      <x:c r="AG100" s="13">
        <x:f>SUM(AG96:AG99)</x:f>
        <x:v>0</x:v>
      </x:c>
      <x:c r="AH100" s="13">
        <x:f>SUM(AH96:AH99)</x:f>
        <x:v>-1808.71</x:v>
      </x:c>
      <x:c r="AI100" s="13">
        <x:f>SUM(AI96:AI99)</x:f>
        <x:v>-181395.89</x:v>
      </x:c>
      <x:c r="AJ100" s="13">
        <x:f>SUM(AJ96:AJ99)</x:f>
        <x:v>0</x:v>
      </x:c>
      <x:c r="AK100" s="13">
        <x:f>SUM(AK96:AK99)</x:f>
        <x:v>0</x:v>
      </x:c>
      <x:c r="AL100" s="13">
        <x:f>SUM(AL96:AL99)</x:f>
        <x:v>58849.68000000001</x:v>
      </x:c>
    </x:row>
    <x:row r="101" spans="1:38">
      <x:c r="A101" s="5" t="s">
        <x:v>135</x:v>
      </x:c>
      <x:c r="C101" s="14">
        <x:f>C94+C100</x:f>
        <x:v>-92039.53000000009</x:v>
      </x:c>
      <x:c r="D101" s="14">
        <x:f>D94+D100</x:f>
        <x:v>11128.930000000346</x:v>
      </x:c>
      <x:c r="E101" s="14">
        <x:f>E94+E100</x:f>
        <x:v>325772.97000000067</x:v>
      </x:c>
      <x:c r="F101" s="14">
        <x:f>F94+F100</x:f>
        <x:v>173547.1999999996</x:v>
      </x:c>
      <x:c r="G101" s="14">
        <x:f>G94+G100</x:f>
        <x:v>260092.60000000018</x:v>
      </x:c>
      <x:c r="H101" s="14">
        <x:f>H94+H100</x:f>
        <x:v>238277.52000000008</x:v>
      </x:c>
      <x:c r="I101" s="14">
        <x:f>I94+I100</x:f>
        <x:v>357136.2099999999</x:v>
      </x:c>
      <x:c r="J101" s="14">
        <x:f>J94+J100</x:f>
        <x:v>-317455.2699999999</x:v>
      </x:c>
      <x:c r="K101" s="14">
        <x:f>K94+K100</x:f>
        <x:v>234776.25999999949</x:v>
      </x:c>
      <x:c r="L101" s="14">
        <x:f>L94+L100</x:f>
        <x:v>199211.58999999973</x:v>
      </x:c>
      <x:c r="M101" s="14">
        <x:f>M94+M100</x:f>
        <x:v>79026.98</x:v>
      </x:c>
      <x:c r="N101" s="14">
        <x:f>N94+N100</x:f>
        <x:v>-26116.770000000135</x:v>
      </x:c>
      <x:c r="O101" s="14">
        <x:f>O94+O100</x:f>
        <x:v>-92997.71000000002</x:v>
      </x:c>
      <x:c r="P101" s="14">
        <x:f>P94+P100</x:f>
        <x:v>717.350000000115</x:v>
      </x:c>
      <x:c r="Q101" s="14">
        <x:f>Q94+Q100</x:f>
        <x:v>22660.390000000392</x:v>
      </x:c>
      <x:c r="R101" s="14">
        <x:f>R94+R100</x:f>
        <x:v>173548.76000000042</x:v>
      </x:c>
      <x:c r="S101" s="14">
        <x:f>S94+S100</x:f>
        <x:v>315851.43000000017</x:v>
      </x:c>
      <x:c r="T101" s="14">
        <x:f>T94+T100</x:f>
        <x:v>552019.6900000001</x:v>
      </x:c>
      <x:c r="U101" s="14">
        <x:f>U94+U100</x:f>
        <x:v>483406.21000000037</x:v>
      </x:c>
      <x:c r="V101" s="14">
        <x:f>V94+V100</x:f>
        <x:v>-174512.1199999997</x:v>
      </x:c>
      <x:c r="W101" s="14">
        <x:f>W94+W100</x:f>
        <x:v>149954.15000000014</x:v>
      </x:c>
      <x:c r="X101" s="14">
        <x:f>X94+X100</x:f>
        <x:v>249925.1700000001</x:v>
      </x:c>
      <x:c r="Y101" s="14">
        <x:f>Y94+Y100</x:f>
        <x:v>-107836.69999999998</x:v>
      </x:c>
      <x:c r="Z101" s="14">
        <x:f>Z94+Z100</x:f>
        <x:v>89227.54000000027</x:v>
      </x:c>
      <x:c r="AA101" s="14">
        <x:f>AA94+AA100</x:f>
        <x:v>-101801.3299999999</x:v>
      </x:c>
      <x:c r="AB101" s="14">
        <x:f>AB94+AB100</x:f>
        <x:v>-205016.18000000005</x:v>
      </x:c>
      <x:c r="AC101" s="14">
        <x:f>AC94+AC100</x:f>
        <x:v>197565.48999999993</x:v>
      </x:c>
      <x:c r="AD101" s="14">
        <x:f>AD94+AD100</x:f>
        <x:v>-39311.54000000023</x:v>
      </x:c>
      <x:c r="AE101" s="14">
        <x:f>AE94+AE100</x:f>
        <x:v>340373.3099999999</x:v>
      </x:c>
      <x:c r="AF101" s="14">
        <x:f>AF94+AF100</x:f>
        <x:v>39853.739999999874</x:v>
      </x:c>
      <x:c r="AG101" s="14">
        <x:f>AG94+AG100</x:f>
        <x:v>282025.45</x:v>
      </x:c>
      <x:c r="AH101" s="14">
        <x:f>AH94+AH100</x:f>
        <x:v>-344148.6</x:v>
      </x:c>
      <x:c r="AI101" s="14">
        <x:f>AI94+AI100</x:f>
        <x:v>108504.1200000004</x:v>
      </x:c>
      <x:c r="AJ101" s="14">
        <x:f>AJ94+AJ100</x:f>
        <x:v>181181.42999999967</x:v>
      </x:c>
      <x:c r="AK101" s="14">
        <x:f>AK94+AK100</x:f>
        <x:v>87360.51999999976</x:v>
      </x:c>
      <x:c r="AL101" s="14">
        <x:f>AL94+AL100</x:f>
        <x:v>568109.6399999994</x:v>
      </x:c>
    </x:row>
  </x:sheetData>
  <x:printOptions horizontalCentered="0" verticalCentered="0" headings="0" gridLines="0"/>
  <x:pageMargins left="0.75" right="0.75" top="0.75" bottom="0.75" header="0.3" footer="0.3"/>
  <x:pageSetup paperSize="9" fitToWidth="3"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1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AN63"/>
  <x:sheetViews>
    <x:sheetView showGridLines="0" workbookViewId="0">
      <x:pane xSplit="2" ySplit="4" topLeftCell="C5" activePane="bottomRight" state="frozenSplit"/>
    </x:sheetView>
  </x:sheetViews>
  <x:sheetFormatPr defaultRowHeight="15" outlineLevelCol="2"/>
  <x:cols>
    <x:col min="1" max="1" width="70.710625" style="0" customWidth="1"/>
    <x:col min="2" max="2" width="6.282054" style="0" customWidth="1"/>
    <x:col min="3" max="40" width="14.710625" style="0" customWidth="1"/>
  </x:cols>
  <x:sheetData>
    <x:row r="1" spans="1:40">
      <x:c r="A1" s="6" t="s">
        <x:v>260</x:v>
      </x:c>
    </x:row>
    <x:row r="2" spans="1:40">
      <x:c r="A2" s="7" t="s">
        <x:v>261</x:v>
      </x:c>
    </x:row>
    <x:row r="4" spans="1:40" s="5" customFormat="1">
      <x:c r="A4" s="8" t="s">
        <x:v>2</x:v>
      </x:c>
      <x:c r="B4" s="8" t="s">
        <x:v>3</x:v>
      </x:c>
      <x:c r="C4" s="9" t="s">
        <x:v>4</x:v>
      </x:c>
      <x:c r="D4" s="9" t="s">
        <x:v>5</x:v>
      </x:c>
      <x:c r="E4" s="9" t="s">
        <x:v>6</x:v>
      </x:c>
      <x:c r="F4" s="9" t="s">
        <x:v>7</x:v>
      </x:c>
      <x:c r="G4" s="9" t="s">
        <x:v>8</x:v>
      </x:c>
      <x:c r="H4" s="9" t="s">
        <x:v>9</x:v>
      </x:c>
      <x:c r="I4" s="9" t="s">
        <x:v>10</x:v>
      </x:c>
      <x:c r="J4" s="9" t="s">
        <x:v>11</x:v>
      </x:c>
      <x:c r="K4" s="9" t="s">
        <x:v>12</x:v>
      </x:c>
      <x:c r="L4" s="9" t="s">
        <x:v>13</x:v>
      </x:c>
      <x:c r="M4" s="9" t="s">
        <x:v>14</x:v>
      </x:c>
      <x:c r="N4" s="9" t="s">
        <x:v>15</x:v>
      </x:c>
      <x:c r="O4" s="9" t="s">
        <x:v>16</x:v>
      </x:c>
      <x:c r="P4" s="9" t="s">
        <x:v>17</x:v>
      </x:c>
      <x:c r="Q4" s="9" t="s">
        <x:v>18</x:v>
      </x:c>
      <x:c r="R4" s="9" t="s">
        <x:v>19</x:v>
      </x:c>
      <x:c r="S4" s="9" t="s">
        <x:v>20</x:v>
      </x:c>
      <x:c r="T4" s="9" t="s">
        <x:v>21</x:v>
      </x:c>
      <x:c r="U4" s="9" t="s">
        <x:v>22</x:v>
      </x:c>
      <x:c r="V4" s="9" t="s">
        <x:v>23</x:v>
      </x:c>
      <x:c r="W4" s="9" t="s">
        <x:v>24</x:v>
      </x:c>
      <x:c r="X4" s="9" t="s">
        <x:v>25</x:v>
      </x:c>
      <x:c r="Y4" s="9" t="s">
        <x:v>26</x:v>
      </x:c>
      <x:c r="Z4" s="9" t="s">
        <x:v>27</x:v>
      </x:c>
      <x:c r="AA4" s="9" t="s">
        <x:v>28</x:v>
      </x:c>
      <x:c r="AB4" s="9" t="s">
        <x:v>29</x:v>
      </x:c>
      <x:c r="AC4" s="9" t="s">
        <x:v>30</x:v>
      </x:c>
      <x:c r="AD4" s="9" t="s">
        <x:v>31</x:v>
      </x:c>
      <x:c r="AE4" s="9" t="s">
        <x:v>32</x:v>
      </x:c>
      <x:c r="AF4" s="9" t="s">
        <x:v>33</x:v>
      </x:c>
      <x:c r="AG4" s="9" t="s">
        <x:v>34</x:v>
      </x:c>
      <x:c r="AH4" s="9" t="s">
        <x:v>35</x:v>
      </x:c>
      <x:c r="AI4" s="9" t="s">
        <x:v>36</x:v>
      </x:c>
      <x:c r="AJ4" s="9" t="s">
        <x:v>37</x:v>
      </x:c>
      <x:c r="AK4" s="9" t="s">
        <x:v>38</x:v>
      </x:c>
      <x:c r="AL4" s="9" t="s">
        <x:v>39</x:v>
      </x:c>
      <x:c r="AM4" s="9" t="s">
        <x:v>262</x:v>
      </x:c>
      <x:c r="AN4" s="9" t="s">
        <x:v>263</x:v>
      </x:c>
    </x:row>
    <x:row r="5" spans="1:40" outlineLevel="1">
      <x:c r="A5" s="10" t="s">
        <x:v>264</x:v>
      </x:c>
      <x:c r="B5" s="10"/>
      <x:c r="C5" s="10"/>
      <x:c r="D5" s="10"/>
      <x:c r="E5" s="10"/>
      <x:c r="F5" s="10"/>
      <x:c r="G5" s="10"/>
      <x:c r="H5" s="10"/>
      <x:c r="I5" s="10"/>
      <x:c r="J5" s="10"/>
      <x:c r="K5" s="10"/>
      <x:c r="L5" s="10"/>
      <x:c r="M5" s="10"/>
      <x:c r="N5" s="10"/>
      <x:c r="O5" s="10"/>
      <x:c r="P5" s="10"/>
      <x:c r="Q5" s="10"/>
      <x:c r="R5" s="10"/>
      <x:c r="S5" s="10"/>
      <x:c r="T5" s="10"/>
      <x:c r="U5" s="10"/>
      <x:c r="V5" s="10"/>
      <x:c r="W5" s="10"/>
      <x:c r="X5" s="10"/>
      <x:c r="Y5" s="10"/>
      <x:c r="Z5" s="10"/>
      <x:c r="AA5" s="10"/>
      <x:c r="AB5" s="10"/>
      <x:c r="AC5" s="10"/>
      <x:c r="AD5" s="10"/>
      <x:c r="AE5" s="10"/>
      <x:c r="AF5" s="10"/>
      <x:c r="AG5" s="10"/>
      <x:c r="AH5" s="10"/>
      <x:c r="AI5" s="10"/>
      <x:c r="AJ5" s="10"/>
      <x:c r="AK5" s="10"/>
      <x:c r="AL5" s="10"/>
      <x:c r="AM5" s="10"/>
      <x:c r="AN5" s="10"/>
    </x:row>
    <x:row r="6" spans="1:40" hidden="1" outlineLevel="2">
      <x:c r="A6" s="16" t="s">
        <x:v>153</x:v>
      </x:c>
      <x:c r="B6" s="0">
        <x:v>1140</x:v>
      </x:c>
      <x:c r="C6" s="12">
        <x:f>VLOOKUP($B6,'Saldenliste monatlich'!$A$5:$AN$122,MATCH(C$4,'Saldenliste monatlich'!$A$4:$AN$4,0),FALSE)</x:f>
        <x:v>1491364.4</x:v>
      </x:c>
      <x:c r="D6" s="12">
        <x:f>VLOOKUP($B6,'Saldenliste monatlich'!$A$5:$AN$122,MATCH(D$4,'Saldenliste monatlich'!$A$4:$AN$4,0),FALSE)</x:f>
        <x:v>1491364.4</x:v>
      </x:c>
      <x:c r="E6" s="12">
        <x:f>VLOOKUP($B6,'Saldenliste monatlich'!$A$5:$AN$122,MATCH(E$4,'Saldenliste monatlich'!$A$4:$AN$4,0),FALSE)</x:f>
        <x:v>1491364.4</x:v>
      </x:c>
      <x:c r="F6" s="12">
        <x:f>VLOOKUP($B6,'Saldenliste monatlich'!$A$5:$AN$122,MATCH(F$4,'Saldenliste monatlich'!$A$4:$AN$4,0),FALSE)</x:f>
        <x:v>1491364.4</x:v>
      </x:c>
      <x:c r="G6" s="12">
        <x:f>VLOOKUP($B6,'Saldenliste monatlich'!$A$5:$AN$122,MATCH(G$4,'Saldenliste monatlich'!$A$4:$AN$4,0),FALSE)</x:f>
        <x:v>1491364.4</x:v>
      </x:c>
      <x:c r="H6" s="12">
        <x:f>VLOOKUP($B6,'Saldenliste monatlich'!$A$5:$AN$122,MATCH(H$4,'Saldenliste monatlich'!$A$4:$AN$4,0),FALSE)</x:f>
        <x:v>1491364.4</x:v>
      </x:c>
      <x:c r="I6" s="12">
        <x:f>VLOOKUP($B6,'Saldenliste monatlich'!$A$5:$AN$122,MATCH(I$4,'Saldenliste monatlich'!$A$4:$AN$4,0),FALSE)</x:f>
        <x:v>1491364.4</x:v>
      </x:c>
      <x:c r="J6" s="12">
        <x:f>VLOOKUP($B6,'Saldenliste monatlich'!$A$5:$AN$122,MATCH(J$4,'Saldenliste monatlich'!$A$4:$AN$4,0),FALSE)</x:f>
        <x:v>1491364.4</x:v>
      </x:c>
      <x:c r="K6" s="12">
        <x:f>VLOOKUP($B6,'Saldenliste monatlich'!$A$5:$AN$122,MATCH(K$4,'Saldenliste monatlich'!$A$4:$AN$4,0),FALSE)</x:f>
        <x:v>1491364.4</x:v>
      </x:c>
      <x:c r="L6" s="12">
        <x:f>VLOOKUP($B6,'Saldenliste monatlich'!$A$5:$AN$122,MATCH(L$4,'Saldenliste monatlich'!$A$4:$AN$4,0),FALSE)</x:f>
        <x:v>1491364.4</x:v>
      </x:c>
      <x:c r="M6" s="12">
        <x:f>VLOOKUP($B6,'Saldenliste monatlich'!$A$5:$AN$122,MATCH(M$4,'Saldenliste monatlich'!$A$4:$AN$4,0),FALSE)</x:f>
        <x:v>1491364.4</x:v>
      </x:c>
      <x:c r="N6" s="12">
        <x:f>VLOOKUP($B6,'Saldenliste monatlich'!$A$5:$AN$122,MATCH(N$4,'Saldenliste monatlich'!$A$4:$AN$4,0),FALSE)</x:f>
        <x:v>1501759.15</x:v>
      </x:c>
      <x:c r="O6" s="12">
        <x:f>VLOOKUP($B6,'Saldenliste monatlich'!$A$5:$AN$122,MATCH(O$4,'Saldenliste monatlich'!$A$4:$AN$4,0),FALSE)</x:f>
        <x:v>1501759.15</x:v>
      </x:c>
      <x:c r="P6" s="12">
        <x:f>VLOOKUP($B6,'Saldenliste monatlich'!$A$5:$AN$122,MATCH(P$4,'Saldenliste monatlich'!$A$4:$AN$4,0),FALSE)</x:f>
        <x:v>1501759.15</x:v>
      </x:c>
      <x:c r="Q6" s="12">
        <x:f>VLOOKUP($B6,'Saldenliste monatlich'!$A$5:$AN$122,MATCH(Q$4,'Saldenliste monatlich'!$A$4:$AN$4,0),FALSE)</x:f>
        <x:v>1501759.15</x:v>
      </x:c>
      <x:c r="R6" s="12">
        <x:f>VLOOKUP($B6,'Saldenliste monatlich'!$A$5:$AN$122,MATCH(R$4,'Saldenliste monatlich'!$A$4:$AN$4,0),FALSE)</x:f>
        <x:v>1501759.15</x:v>
      </x:c>
      <x:c r="S6" s="12">
        <x:f>VLOOKUP($B6,'Saldenliste monatlich'!$A$5:$AN$122,MATCH(S$4,'Saldenliste monatlich'!$A$4:$AN$4,0),FALSE)</x:f>
        <x:v>1501759.15</x:v>
      </x:c>
      <x:c r="T6" s="12">
        <x:f>VLOOKUP($B6,'Saldenliste monatlich'!$A$5:$AN$122,MATCH(T$4,'Saldenliste monatlich'!$A$4:$AN$4,0),FALSE)</x:f>
        <x:v>1501759.15</x:v>
      </x:c>
      <x:c r="U6" s="12">
        <x:f>VLOOKUP($B6,'Saldenliste monatlich'!$A$5:$AN$122,MATCH(U$4,'Saldenliste monatlich'!$A$4:$AN$4,0),FALSE)</x:f>
        <x:v>1501759.15</x:v>
      </x:c>
      <x:c r="V6" s="12">
        <x:f>VLOOKUP($B6,'Saldenliste monatlich'!$A$5:$AN$122,MATCH(V$4,'Saldenliste monatlich'!$A$4:$AN$4,0),FALSE)</x:f>
        <x:v>1501759.15</x:v>
      </x:c>
      <x:c r="W6" s="12">
        <x:f>VLOOKUP($B6,'Saldenliste monatlich'!$A$5:$AN$122,MATCH(W$4,'Saldenliste monatlich'!$A$4:$AN$4,0),FALSE)</x:f>
        <x:v>1501759.15</x:v>
      </x:c>
      <x:c r="X6" s="12">
        <x:f>VLOOKUP($B6,'Saldenliste monatlich'!$A$5:$AN$122,MATCH(X$4,'Saldenliste monatlich'!$A$4:$AN$4,0),FALSE)</x:f>
        <x:v>1501759.15</x:v>
      </x:c>
      <x:c r="Y6" s="12">
        <x:f>VLOOKUP($B6,'Saldenliste monatlich'!$A$5:$AN$122,MATCH(Y$4,'Saldenliste monatlich'!$A$4:$AN$4,0),FALSE)</x:f>
        <x:v>1501759.15</x:v>
      </x:c>
      <x:c r="Z6" s="12">
        <x:f>VLOOKUP($B6,'Saldenliste monatlich'!$A$5:$AN$122,MATCH(Z$4,'Saldenliste monatlich'!$A$4:$AN$4,0),FALSE)</x:f>
        <x:v>1578275.64</x:v>
      </x:c>
      <x:c r="AA6" s="12">
        <x:f>VLOOKUP($B6,'Saldenliste monatlich'!$A$5:$AN$122,MATCH(AA$4,'Saldenliste monatlich'!$A$4:$AN$4,0),FALSE)</x:f>
        <x:v>1578275.64</x:v>
      </x:c>
      <x:c r="AB6" s="12">
        <x:f>VLOOKUP($B6,'Saldenliste monatlich'!$A$5:$AN$122,MATCH(AB$4,'Saldenliste monatlich'!$A$4:$AN$4,0),FALSE)</x:f>
        <x:v>1578275.64</x:v>
      </x:c>
      <x:c r="AC6" s="12">
        <x:f>VLOOKUP($B6,'Saldenliste monatlich'!$A$5:$AN$122,MATCH(AC$4,'Saldenliste monatlich'!$A$4:$AN$4,0),FALSE)</x:f>
        <x:v>1578275.64</x:v>
      </x:c>
      <x:c r="AD6" s="12">
        <x:f>VLOOKUP($B6,'Saldenliste monatlich'!$A$5:$AN$122,MATCH(AD$4,'Saldenliste monatlich'!$A$4:$AN$4,0),FALSE)</x:f>
        <x:v>1578275.64</x:v>
      </x:c>
      <x:c r="AE6" s="12">
        <x:f>VLOOKUP($B6,'Saldenliste monatlich'!$A$5:$AN$122,MATCH(AE$4,'Saldenliste monatlich'!$A$4:$AN$4,0),FALSE)</x:f>
        <x:v>1578275.64</x:v>
      </x:c>
      <x:c r="AF6" s="12">
        <x:f>VLOOKUP($B6,'Saldenliste monatlich'!$A$5:$AN$122,MATCH(AF$4,'Saldenliste monatlich'!$A$4:$AN$4,0),FALSE)</x:f>
        <x:v>1578275.64</x:v>
      </x:c>
      <x:c r="AG6" s="12">
        <x:f>VLOOKUP($B6,'Saldenliste monatlich'!$A$5:$AN$122,MATCH(AG$4,'Saldenliste monatlich'!$A$4:$AN$4,0),FALSE)</x:f>
        <x:v>1578275.64</x:v>
      </x:c>
      <x:c r="AH6" s="12">
        <x:f>VLOOKUP($B6,'Saldenliste monatlich'!$A$5:$AN$122,MATCH(AH$4,'Saldenliste monatlich'!$A$4:$AN$4,0),FALSE)</x:f>
        <x:v>1578275.64</x:v>
      </x:c>
      <x:c r="AI6" s="12">
        <x:f>VLOOKUP($B6,'Saldenliste monatlich'!$A$5:$AN$122,MATCH(AI$4,'Saldenliste monatlich'!$A$4:$AN$4,0),FALSE)</x:f>
        <x:v>1578275.64</x:v>
      </x:c>
      <x:c r="AJ6" s="12">
        <x:f>VLOOKUP($B6,'Saldenliste monatlich'!$A$5:$AN$122,MATCH(AJ$4,'Saldenliste monatlich'!$A$4:$AN$4,0),FALSE)</x:f>
        <x:v>1578275.64</x:v>
      </x:c>
      <x:c r="AK6" s="12">
        <x:f>VLOOKUP($B6,'Saldenliste monatlich'!$A$5:$AN$122,MATCH(AK$4,'Saldenliste monatlich'!$A$4:$AN$4,0),FALSE)</x:f>
        <x:v>1578275.64</x:v>
      </x:c>
      <x:c r="AL6" s="12">
        <x:f>VLOOKUP($B6,'Saldenliste monatlich'!$A$5:$AN$122,MATCH(AL$4,'Saldenliste monatlich'!$A$4:$AN$4,0),FALSE)</x:f>
        <x:v>1802641.5</x:v>
      </x:c>
      <x:c r="AM6" s="12">
        <x:f>IF(COUNT(AA6:AL6)=0,"",SUM(AA6:AL6)/COUNT(AA6:AL6))</x:f>
        <x:v>1596972.7950000002</x:v>
      </x:c>
      <x:c r="AN6" s="12">
        <x:f>IF(COUNT(O6:AL6)=0,"",SUM(O6:AL6)/COUNT(O6:AL6))</x:f>
        <x:v>1552554.1595833336</x:v>
      </x:c>
    </x:row>
    <x:row r="7" spans="1:40" collapsed="1" outlineLevel="1">
      <x:c r="A7" s="17" t="s">
        <x:v>265</x:v>
      </x:c>
      <x:c r="C7" s="13">
        <x:f>SUM(C6:C6)</x:f>
        <x:v>1491364.4</x:v>
      </x:c>
      <x:c r="D7" s="13">
        <x:f>SUM(D6:D6)</x:f>
        <x:v>1491364.4</x:v>
      </x:c>
      <x:c r="E7" s="13">
        <x:f>SUM(E6:E6)</x:f>
        <x:v>1491364.4</x:v>
      </x:c>
      <x:c r="F7" s="13">
        <x:f>SUM(F6:F6)</x:f>
        <x:v>1491364.4</x:v>
      </x:c>
      <x:c r="G7" s="13">
        <x:f>SUM(G6:G6)</x:f>
        <x:v>1491364.4</x:v>
      </x:c>
      <x:c r="H7" s="13">
        <x:f>SUM(H6:H6)</x:f>
        <x:v>1491364.4</x:v>
      </x:c>
      <x:c r="I7" s="13">
        <x:f>SUM(I6:I6)</x:f>
        <x:v>1491364.4</x:v>
      </x:c>
      <x:c r="J7" s="13">
        <x:f>SUM(J6:J6)</x:f>
        <x:v>1491364.4</x:v>
      </x:c>
      <x:c r="K7" s="13">
        <x:f>SUM(K6:K6)</x:f>
        <x:v>1491364.4</x:v>
      </x:c>
      <x:c r="L7" s="13">
        <x:f>SUM(L6:L6)</x:f>
        <x:v>1491364.4</x:v>
      </x:c>
      <x:c r="M7" s="13">
        <x:f>SUM(M6:M6)</x:f>
        <x:v>1491364.4</x:v>
      </x:c>
      <x:c r="N7" s="13">
        <x:f>SUM(N6:N6)</x:f>
        <x:v>1501759.15</x:v>
      </x:c>
      <x:c r="O7" s="13">
        <x:f>SUM(O6:O6)</x:f>
        <x:v>1501759.15</x:v>
      </x:c>
      <x:c r="P7" s="13">
        <x:f>SUM(P6:P6)</x:f>
        <x:v>1501759.15</x:v>
      </x:c>
      <x:c r="Q7" s="13">
        <x:f>SUM(Q6:Q6)</x:f>
        <x:v>1501759.15</x:v>
      </x:c>
      <x:c r="R7" s="13">
        <x:f>SUM(R6:R6)</x:f>
        <x:v>1501759.15</x:v>
      </x:c>
      <x:c r="S7" s="13">
        <x:f>SUM(S6:S6)</x:f>
        <x:v>1501759.15</x:v>
      </x:c>
      <x:c r="T7" s="13">
        <x:f>SUM(T6:T6)</x:f>
        <x:v>1501759.15</x:v>
      </x:c>
      <x:c r="U7" s="13">
        <x:f>SUM(U6:U6)</x:f>
        <x:v>1501759.15</x:v>
      </x:c>
      <x:c r="V7" s="13">
        <x:f>SUM(V6:V6)</x:f>
        <x:v>1501759.15</x:v>
      </x:c>
      <x:c r="W7" s="13">
        <x:f>SUM(W6:W6)</x:f>
        <x:v>1501759.15</x:v>
      </x:c>
      <x:c r="X7" s="13">
        <x:f>SUM(X6:X6)</x:f>
        <x:v>1501759.15</x:v>
      </x:c>
      <x:c r="Y7" s="13">
        <x:f>SUM(Y6:Y6)</x:f>
        <x:v>1501759.15</x:v>
      </x:c>
      <x:c r="Z7" s="13">
        <x:f>SUM(Z6:Z6)</x:f>
        <x:v>1578275.64</x:v>
      </x:c>
      <x:c r="AA7" s="13">
        <x:f>SUM(AA6:AA6)</x:f>
        <x:v>1578275.64</x:v>
      </x:c>
      <x:c r="AB7" s="13">
        <x:f>SUM(AB6:AB6)</x:f>
        <x:v>1578275.64</x:v>
      </x:c>
      <x:c r="AC7" s="13">
        <x:f>SUM(AC6:AC6)</x:f>
        <x:v>1578275.64</x:v>
      </x:c>
      <x:c r="AD7" s="13">
        <x:f>SUM(AD6:AD6)</x:f>
        <x:v>1578275.64</x:v>
      </x:c>
      <x:c r="AE7" s="13">
        <x:f>SUM(AE6:AE6)</x:f>
        <x:v>1578275.64</x:v>
      </x:c>
      <x:c r="AF7" s="13">
        <x:f>SUM(AF6:AF6)</x:f>
        <x:v>1578275.64</x:v>
      </x:c>
      <x:c r="AG7" s="13">
        <x:f>SUM(AG6:AG6)</x:f>
        <x:v>1578275.64</x:v>
      </x:c>
      <x:c r="AH7" s="13">
        <x:f>SUM(AH6:AH6)</x:f>
        <x:v>1578275.64</x:v>
      </x:c>
      <x:c r="AI7" s="13">
        <x:f>SUM(AI6:AI6)</x:f>
        <x:v>1578275.64</x:v>
      </x:c>
      <x:c r="AJ7" s="13">
        <x:f>SUM(AJ6:AJ6)</x:f>
        <x:v>1578275.64</x:v>
      </x:c>
      <x:c r="AK7" s="13">
        <x:f>SUM(AK6:AK6)</x:f>
        <x:v>1578275.64</x:v>
      </x:c>
      <x:c r="AL7" s="13">
        <x:f>SUM(AL6:AL6)</x:f>
        <x:v>1802641.5</x:v>
      </x:c>
      <x:c r="AM7" s="13">
        <x:f>IF(COUNT(AA7:AL7)=0,"",SUM(AA7:AL7)/COUNT(AA7:AL7))</x:f>
        <x:v>1596972.7950000002</x:v>
      </x:c>
      <x:c r="AN7" s="13">
        <x:f>IF(COUNT(O7:AL7)=0,"",SUM(O7:AL7)/COUNT(O7:AL7))</x:f>
        <x:v>1552554.1595833336</x:v>
      </x:c>
    </x:row>
    <x:row r="8" spans="1:40" hidden="1" outlineLevel="2">
      <x:c r="A8" s="16" t="s">
        <x:v>155</x:v>
      </x:c>
      <x:c r="B8" s="0">
        <x:v>1200</x:v>
      </x:c>
      <x:c r="C8" s="12">
        <x:f>VLOOKUP($B8,'Saldenliste monatlich'!$A$5:$AN$122,MATCH(C$4,'Saldenliste monatlich'!$A$4:$AN$4,0),FALSE)</x:f>
        <x:v>2616581.48</x:v>
      </x:c>
      <x:c r="D8" s="12">
        <x:f>VLOOKUP($B8,'Saldenliste monatlich'!$A$5:$AN$122,MATCH(D$4,'Saldenliste monatlich'!$A$4:$AN$4,0),FALSE)</x:f>
        <x:v>2658919.5</x:v>
      </x:c>
      <x:c r="E8" s="12">
        <x:f>VLOOKUP($B8,'Saldenliste monatlich'!$A$5:$AN$122,MATCH(E$4,'Saldenliste monatlich'!$A$4:$AN$4,0),FALSE)</x:f>
        <x:v>3122013.73</x:v>
      </x:c>
      <x:c r="F8" s="12">
        <x:f>VLOOKUP($B8,'Saldenliste monatlich'!$A$5:$AN$122,MATCH(F$4,'Saldenliste monatlich'!$A$4:$AN$4,0),FALSE)</x:f>
        <x:v>3116793.81</x:v>
      </x:c>
      <x:c r="G8" s="12">
        <x:f>VLOOKUP($B8,'Saldenliste monatlich'!$A$5:$AN$122,MATCH(G$4,'Saldenliste monatlich'!$A$4:$AN$4,0),FALSE)</x:f>
        <x:v>3044301.68</x:v>
      </x:c>
      <x:c r="H8" s="12">
        <x:f>VLOOKUP($B8,'Saldenliste monatlich'!$A$5:$AN$122,MATCH(H$4,'Saldenliste monatlich'!$A$4:$AN$4,0),FALSE)</x:f>
        <x:v>3072851.52</x:v>
      </x:c>
      <x:c r="I8" s="12">
        <x:f>VLOOKUP($B8,'Saldenliste monatlich'!$A$5:$AN$122,MATCH(I$4,'Saldenliste monatlich'!$A$4:$AN$4,0),FALSE)</x:f>
        <x:v>2887817.44</x:v>
      </x:c>
      <x:c r="J8" s="12">
        <x:f>VLOOKUP($B8,'Saldenliste monatlich'!$A$5:$AN$122,MATCH(J$4,'Saldenliste monatlich'!$A$4:$AN$4,0),FALSE)</x:f>
        <x:v>2699075.56</x:v>
      </x:c>
      <x:c r="K8" s="12">
        <x:f>VLOOKUP($B8,'Saldenliste monatlich'!$A$5:$AN$122,MATCH(K$4,'Saldenliste monatlich'!$A$4:$AN$4,0),FALSE)</x:f>
        <x:v>3137736.67</x:v>
      </x:c>
      <x:c r="L8" s="12">
        <x:f>VLOOKUP($B8,'Saldenliste monatlich'!$A$5:$AN$122,MATCH(L$4,'Saldenliste monatlich'!$A$4:$AN$4,0),FALSE)</x:f>
        <x:v>3376383.7</x:v>
      </x:c>
      <x:c r="M8" s="12">
        <x:f>VLOOKUP($B8,'Saldenliste monatlich'!$A$5:$AN$122,MATCH(M$4,'Saldenliste monatlich'!$A$4:$AN$4,0),FALSE)</x:f>
        <x:v>3521613.77</x:v>
      </x:c>
      <x:c r="N8" s="12">
        <x:f>VLOOKUP($B8,'Saldenliste monatlich'!$A$5:$AN$122,MATCH(N$4,'Saldenliste monatlich'!$A$4:$AN$4,0),FALSE)</x:f>
        <x:v>3672967.52</x:v>
      </x:c>
      <x:c r="O8" s="12">
        <x:f>VLOOKUP($B8,'Saldenliste monatlich'!$A$5:$AN$122,MATCH(O$4,'Saldenliste monatlich'!$A$4:$AN$4,0),FALSE)</x:f>
        <x:v>3054825.98</x:v>
      </x:c>
      <x:c r="P8" s="12">
        <x:f>VLOOKUP($B8,'Saldenliste monatlich'!$A$5:$AN$122,MATCH(P$4,'Saldenliste monatlich'!$A$4:$AN$4,0),FALSE)</x:f>
        <x:v>3051081.48</x:v>
      </x:c>
      <x:c r="Q8" s="12">
        <x:f>VLOOKUP($B8,'Saldenliste monatlich'!$A$5:$AN$122,MATCH(Q$4,'Saldenliste monatlich'!$A$4:$AN$4,0),FALSE)</x:f>
        <x:v>3313263.91</x:v>
      </x:c>
      <x:c r="R8" s="12">
        <x:f>VLOOKUP($B8,'Saldenliste monatlich'!$A$5:$AN$122,MATCH(R$4,'Saldenliste monatlich'!$A$4:$AN$4,0),FALSE)</x:f>
        <x:v>3273269.4</x:v>
      </x:c>
      <x:c r="S8" s="12">
        <x:f>VLOOKUP($B8,'Saldenliste monatlich'!$A$5:$AN$122,MATCH(S$4,'Saldenliste monatlich'!$A$4:$AN$4,0),FALSE)</x:f>
        <x:v>3397539.92</x:v>
      </x:c>
      <x:c r="T8" s="12">
        <x:f>VLOOKUP($B8,'Saldenliste monatlich'!$A$5:$AN$122,MATCH(T$4,'Saldenliste monatlich'!$A$4:$AN$4,0),FALSE)</x:f>
        <x:v>3800663.54</x:v>
      </x:c>
      <x:c r="U8" s="12">
        <x:f>VLOOKUP($B8,'Saldenliste monatlich'!$A$5:$AN$122,MATCH(U$4,'Saldenliste monatlich'!$A$4:$AN$4,0),FALSE)</x:f>
        <x:v>3472662.4</x:v>
      </x:c>
      <x:c r="V8" s="12">
        <x:f>VLOOKUP($B8,'Saldenliste monatlich'!$A$5:$AN$122,MATCH(V$4,'Saldenliste monatlich'!$A$4:$AN$4,0),FALSE)</x:f>
        <x:v>3177151.36</x:v>
      </x:c>
      <x:c r="W8" s="12">
        <x:f>VLOOKUP($B8,'Saldenliste monatlich'!$A$5:$AN$122,MATCH(W$4,'Saldenliste monatlich'!$A$4:$AN$4,0),FALSE)</x:f>
        <x:v>3447809.97</x:v>
      </x:c>
      <x:c r="X8" s="12">
        <x:f>VLOOKUP($B8,'Saldenliste monatlich'!$A$5:$AN$122,MATCH(X$4,'Saldenliste monatlich'!$A$4:$AN$4,0),FALSE)</x:f>
        <x:v>3738052.82</x:v>
      </x:c>
      <x:c r="Y8" s="12">
        <x:f>VLOOKUP($B8,'Saldenliste monatlich'!$A$5:$AN$122,MATCH(Y$4,'Saldenliste monatlich'!$A$4:$AN$4,0),FALSE)</x:f>
        <x:v>3734056.83</x:v>
      </x:c>
      <x:c r="Z8" s="12">
        <x:f>VLOOKUP($B8,'Saldenliste monatlich'!$A$5:$AN$122,MATCH(Z$4,'Saldenliste monatlich'!$A$4:$AN$4,0),FALSE)</x:f>
        <x:v>4059566.34</x:v>
      </x:c>
      <x:c r="AA8" s="12">
        <x:f>VLOOKUP($B8,'Saldenliste monatlich'!$A$5:$AN$122,MATCH(AA$4,'Saldenliste monatlich'!$A$4:$AN$4,0),FALSE)</x:f>
        <x:v>3262028.59</x:v>
      </x:c>
      <x:c r="AB8" s="12">
        <x:f>VLOOKUP($B8,'Saldenliste monatlich'!$A$5:$AN$122,MATCH(AB$4,'Saldenliste monatlich'!$A$4:$AN$4,0),FALSE)</x:f>
        <x:v>3000471.3</x:v>
      </x:c>
      <x:c r="AC8" s="12">
        <x:f>VLOOKUP($B8,'Saldenliste monatlich'!$A$5:$AN$122,MATCH(AC$4,'Saldenliste monatlich'!$A$4:$AN$4,0),FALSE)</x:f>
        <x:v>3555549.62</x:v>
      </x:c>
      <x:c r="AD8" s="12">
        <x:f>VLOOKUP($B8,'Saldenliste monatlich'!$A$5:$AN$122,MATCH(AD$4,'Saldenliste monatlich'!$A$4:$AN$4,0),FALSE)</x:f>
        <x:v>3322274.57</x:v>
      </x:c>
      <x:c r="AE8" s="12">
        <x:f>VLOOKUP($B8,'Saldenliste monatlich'!$A$5:$AN$122,MATCH(AE$4,'Saldenliste monatlich'!$A$4:$AN$4,0),FALSE)</x:f>
        <x:v>3534146.37</x:v>
      </x:c>
      <x:c r="AF8" s="12">
        <x:f>VLOOKUP($B8,'Saldenliste monatlich'!$A$5:$AN$122,MATCH(AF$4,'Saldenliste monatlich'!$A$4:$AN$4,0),FALSE)</x:f>
        <x:v>3349549.89</x:v>
      </x:c>
      <x:c r="AG8" s="12">
        <x:f>VLOOKUP($B8,'Saldenliste monatlich'!$A$5:$AN$122,MATCH(AG$4,'Saldenliste monatlich'!$A$4:$AN$4,0),FALSE)</x:f>
        <x:v>3190675.55</x:v>
      </x:c>
      <x:c r="AH8" s="12">
        <x:f>VLOOKUP($B8,'Saldenliste monatlich'!$A$5:$AN$122,MATCH(AH$4,'Saldenliste monatlich'!$A$4:$AN$4,0),FALSE)</x:f>
        <x:v>2992507.17</x:v>
      </x:c>
      <x:c r="AI8" s="12">
        <x:f>VLOOKUP($B8,'Saldenliste monatlich'!$A$5:$AN$122,MATCH(AI$4,'Saldenliste monatlich'!$A$4:$AN$4,0),FALSE)</x:f>
        <x:v>3559606.85</x:v>
      </x:c>
      <x:c r="AJ8" s="12">
        <x:f>VLOOKUP($B8,'Saldenliste monatlich'!$A$5:$AN$122,MATCH(AJ$4,'Saldenliste monatlich'!$A$4:$AN$4,0),FALSE)</x:f>
        <x:v>3835053.89</x:v>
      </x:c>
      <x:c r="AK8" s="12">
        <x:f>VLOOKUP($B8,'Saldenliste monatlich'!$A$5:$AN$122,MATCH(AK$4,'Saldenliste monatlich'!$A$4:$AN$4,0),FALSE)</x:f>
        <x:v>4047651.91</x:v>
      </x:c>
      <x:c r="AL8" s="12">
        <x:f>VLOOKUP($B8,'Saldenliste monatlich'!$A$5:$AN$122,MATCH(AL$4,'Saldenliste monatlich'!$A$4:$AN$4,0),FALSE)</x:f>
        <x:v>4115181.56</x:v>
      </x:c>
      <x:c r="AM8" s="12">
        <x:f>IF(COUNT(AA8:AL8)=0,"",SUM(AA8:AL8)/COUNT(AA8:AL8))</x:f>
        <x:v>3480391.4391666674</x:v>
      </x:c>
      <x:c r="AN8" s="12">
        <x:f>IF(COUNT(O8:AL8)=0,"",SUM(O8:AL8)/COUNT(O8:AL8))</x:f>
        <x:v>3470193.3841666654</x:v>
      </x:c>
    </x:row>
    <x:row r="9" spans="1:40" hidden="1" outlineLevel="2">
      <x:c r="A9" s="16" t="s">
        <x:v>156</x:v>
      </x:c>
      <x:c r="B9" s="0">
        <x:v>1240</x:v>
      </x:c>
      <x:c r="C9" s="12">
        <x:f>VLOOKUP($B9,'Saldenliste monatlich'!$A$5:$AN$122,MATCH(C$4,'Saldenliste monatlich'!$A$4:$AN$4,0),FALSE)</x:f>
        <x:v>0</x:v>
      </x:c>
      <x:c r="D9" s="12">
        <x:f>VLOOKUP($B9,'Saldenliste monatlich'!$A$5:$AN$122,MATCH(D$4,'Saldenliste monatlich'!$A$4:$AN$4,0),FALSE)</x:f>
        <x:v>0</x:v>
      </x:c>
      <x:c r="E9" s="12">
        <x:f>VLOOKUP($B9,'Saldenliste monatlich'!$A$5:$AN$122,MATCH(E$4,'Saldenliste monatlich'!$A$4:$AN$4,0),FALSE)</x:f>
        <x:v>0</x:v>
      </x:c>
      <x:c r="F9" s="12">
        <x:f>VLOOKUP($B9,'Saldenliste monatlich'!$A$5:$AN$122,MATCH(F$4,'Saldenliste monatlich'!$A$4:$AN$4,0),FALSE)</x:f>
        <x:v>0</x:v>
      </x:c>
      <x:c r="G9" s="12">
        <x:f>VLOOKUP($B9,'Saldenliste monatlich'!$A$5:$AN$122,MATCH(G$4,'Saldenliste monatlich'!$A$4:$AN$4,0),FALSE)</x:f>
        <x:v>0</x:v>
      </x:c>
      <x:c r="H9" s="12">
        <x:f>VLOOKUP($B9,'Saldenliste monatlich'!$A$5:$AN$122,MATCH(H$4,'Saldenliste monatlich'!$A$4:$AN$4,0),FALSE)</x:f>
        <x:v>0</x:v>
      </x:c>
      <x:c r="I9" s="12">
        <x:f>VLOOKUP($B9,'Saldenliste monatlich'!$A$5:$AN$122,MATCH(I$4,'Saldenliste monatlich'!$A$4:$AN$4,0),FALSE)</x:f>
        <x:v>0</x:v>
      </x:c>
      <x:c r="J9" s="12">
        <x:f>VLOOKUP($B9,'Saldenliste monatlich'!$A$5:$AN$122,MATCH(J$4,'Saldenliste monatlich'!$A$4:$AN$4,0),FALSE)</x:f>
        <x:v>0</x:v>
      </x:c>
      <x:c r="K9" s="12">
        <x:f>VLOOKUP($B9,'Saldenliste monatlich'!$A$5:$AN$122,MATCH(K$4,'Saldenliste monatlich'!$A$4:$AN$4,0),FALSE)</x:f>
        <x:v>0</x:v>
      </x:c>
      <x:c r="L9" s="12">
        <x:f>VLOOKUP($B9,'Saldenliste monatlich'!$A$5:$AN$122,MATCH(L$4,'Saldenliste monatlich'!$A$4:$AN$4,0),FALSE)</x:f>
        <x:v>0</x:v>
      </x:c>
      <x:c r="M9" s="12">
        <x:f>VLOOKUP($B9,'Saldenliste monatlich'!$A$5:$AN$122,MATCH(M$4,'Saldenliste monatlich'!$A$4:$AN$4,0),FALSE)</x:f>
        <x:v>0</x:v>
      </x:c>
      <x:c r="N9" s="12">
        <x:f>VLOOKUP($B9,'Saldenliste monatlich'!$A$5:$AN$122,MATCH(N$4,'Saldenliste monatlich'!$A$4:$AN$4,0),FALSE)</x:f>
        <x:v>0</x:v>
      </x:c>
      <x:c r="O9" s="12">
        <x:f>VLOOKUP($B9,'Saldenliste monatlich'!$A$5:$AN$122,MATCH(O$4,'Saldenliste monatlich'!$A$4:$AN$4,0),FALSE)</x:f>
        <x:v>0</x:v>
      </x:c>
      <x:c r="P9" s="12">
        <x:f>VLOOKUP($B9,'Saldenliste monatlich'!$A$5:$AN$122,MATCH(P$4,'Saldenliste monatlich'!$A$4:$AN$4,0),FALSE)</x:f>
        <x:v>0</x:v>
      </x:c>
      <x:c r="Q9" s="12">
        <x:f>VLOOKUP($B9,'Saldenliste monatlich'!$A$5:$AN$122,MATCH(Q$4,'Saldenliste monatlich'!$A$4:$AN$4,0),FALSE)</x:f>
        <x:v>0</x:v>
      </x:c>
      <x:c r="R9" s="12">
        <x:f>VLOOKUP($B9,'Saldenliste monatlich'!$A$5:$AN$122,MATCH(R$4,'Saldenliste monatlich'!$A$4:$AN$4,0),FALSE)</x:f>
        <x:v>0</x:v>
      </x:c>
      <x:c r="S9" s="12">
        <x:f>VLOOKUP($B9,'Saldenliste monatlich'!$A$5:$AN$122,MATCH(S$4,'Saldenliste monatlich'!$A$4:$AN$4,0),FALSE)</x:f>
        <x:v>0</x:v>
      </x:c>
      <x:c r="T9" s="12">
        <x:f>VLOOKUP($B9,'Saldenliste monatlich'!$A$5:$AN$122,MATCH(T$4,'Saldenliste monatlich'!$A$4:$AN$4,0),FALSE)</x:f>
        <x:v>0</x:v>
      </x:c>
      <x:c r="U9" s="12">
        <x:f>VLOOKUP($B9,'Saldenliste monatlich'!$A$5:$AN$122,MATCH(U$4,'Saldenliste monatlich'!$A$4:$AN$4,0),FALSE)</x:f>
        <x:v>0</x:v>
      </x:c>
      <x:c r="V9" s="12">
        <x:f>VLOOKUP($B9,'Saldenliste monatlich'!$A$5:$AN$122,MATCH(V$4,'Saldenliste monatlich'!$A$4:$AN$4,0),FALSE)</x:f>
        <x:v>0</x:v>
      </x:c>
      <x:c r="W9" s="12">
        <x:f>VLOOKUP($B9,'Saldenliste monatlich'!$A$5:$AN$122,MATCH(W$4,'Saldenliste monatlich'!$A$4:$AN$4,0),FALSE)</x:f>
        <x:v>190400</x:v>
      </x:c>
      <x:c r="X9" s="12">
        <x:f>VLOOKUP($B9,'Saldenliste monatlich'!$A$5:$AN$122,MATCH(X$4,'Saldenliste monatlich'!$A$4:$AN$4,0),FALSE)</x:f>
        <x:v>190400</x:v>
      </x:c>
      <x:c r="Y9" s="12">
        <x:f>VLOOKUP($B9,'Saldenliste monatlich'!$A$5:$AN$122,MATCH(Y$4,'Saldenliste monatlich'!$A$4:$AN$4,0),FALSE)</x:f>
        <x:v>190400</x:v>
      </x:c>
      <x:c r="Z9" s="12">
        <x:f>VLOOKUP($B9,'Saldenliste monatlich'!$A$5:$AN$122,MATCH(Z$4,'Saldenliste monatlich'!$A$4:$AN$4,0),FALSE)</x:f>
        <x:v>190400</x:v>
      </x:c>
      <x:c r="AA9" s="12">
        <x:f>VLOOKUP($B9,'Saldenliste monatlich'!$A$5:$AN$122,MATCH(AA$4,'Saldenliste monatlich'!$A$4:$AN$4,0),FALSE)</x:f>
        <x:v>190400</x:v>
      </x:c>
      <x:c r="AB9" s="12">
        <x:f>VLOOKUP($B9,'Saldenliste monatlich'!$A$5:$AN$122,MATCH(AB$4,'Saldenliste monatlich'!$A$4:$AN$4,0),FALSE)</x:f>
        <x:v>190400</x:v>
      </x:c>
      <x:c r="AC9" s="12">
        <x:f>VLOOKUP($B9,'Saldenliste monatlich'!$A$5:$AN$122,MATCH(AC$4,'Saldenliste monatlich'!$A$4:$AN$4,0),FALSE)</x:f>
        <x:v>190400</x:v>
      </x:c>
      <x:c r="AD9" s="12">
        <x:f>VLOOKUP($B9,'Saldenliste monatlich'!$A$5:$AN$122,MATCH(AD$4,'Saldenliste monatlich'!$A$4:$AN$4,0),FALSE)</x:f>
        <x:v>190400</x:v>
      </x:c>
      <x:c r="AE9" s="12">
        <x:f>VLOOKUP($B9,'Saldenliste monatlich'!$A$5:$AN$122,MATCH(AE$4,'Saldenliste monatlich'!$A$4:$AN$4,0),FALSE)</x:f>
        <x:v>0</x:v>
      </x:c>
      <x:c r="AF9" s="12">
        <x:f>VLOOKUP($B9,'Saldenliste monatlich'!$A$5:$AN$122,MATCH(AF$4,'Saldenliste monatlich'!$A$4:$AN$4,0),FALSE)</x:f>
        <x:v>0</x:v>
      </x:c>
      <x:c r="AG9" s="12">
        <x:f>VLOOKUP($B9,'Saldenliste monatlich'!$A$5:$AN$122,MATCH(AG$4,'Saldenliste monatlich'!$A$4:$AN$4,0),FALSE)</x:f>
        <x:v>0</x:v>
      </x:c>
      <x:c r="AH9" s="12">
        <x:f>VLOOKUP($B9,'Saldenliste monatlich'!$A$5:$AN$122,MATCH(AH$4,'Saldenliste monatlich'!$A$4:$AN$4,0),FALSE)</x:f>
        <x:v>0</x:v>
      </x:c>
      <x:c r="AI9" s="12">
        <x:f>VLOOKUP($B9,'Saldenliste monatlich'!$A$5:$AN$122,MATCH(AI$4,'Saldenliste monatlich'!$A$4:$AN$4,0),FALSE)</x:f>
        <x:v>0</x:v>
      </x:c>
      <x:c r="AJ9" s="12">
        <x:f>VLOOKUP($B9,'Saldenliste monatlich'!$A$5:$AN$122,MATCH(AJ$4,'Saldenliste monatlich'!$A$4:$AN$4,0),FALSE)</x:f>
        <x:v>0</x:v>
      </x:c>
      <x:c r="AK9" s="12">
        <x:f>VLOOKUP($B9,'Saldenliste monatlich'!$A$5:$AN$122,MATCH(AK$4,'Saldenliste monatlich'!$A$4:$AN$4,0),FALSE)</x:f>
        <x:v>0</x:v>
      </x:c>
      <x:c r="AL9" s="12">
        <x:f>VLOOKUP($B9,'Saldenliste monatlich'!$A$5:$AN$122,MATCH(AL$4,'Saldenliste monatlich'!$A$4:$AN$4,0),FALSE)</x:f>
        <x:v>0</x:v>
      </x:c>
      <x:c r="AM9" s="12">
        <x:f>IF(COUNT(AA9:AL9)=0,"",SUM(AA9:AL9)/COUNT(AA9:AL9))</x:f>
        <x:v>63466.666666666664</x:v>
      </x:c>
      <x:c r="AN9" s="12">
        <x:f>IF(COUNT(O9:AL9)=0,"",SUM(O9:AL9)/COUNT(O9:AL9))</x:f>
        <x:v>63466.666666666664</x:v>
      </x:c>
    </x:row>
    <x:row r="10" spans="1:40" hidden="1" outlineLevel="2">
      <x:c r="A10" s="16" t="s">
        <x:v>157</x:v>
      </x:c>
      <x:c r="B10" s="0">
        <x:v>1246</x:v>
      </x:c>
      <x:c r="C10" s="12">
        <x:f>VLOOKUP($B10,'Saldenliste monatlich'!$A$5:$AN$122,MATCH(C$4,'Saldenliste monatlich'!$A$4:$AN$4,0),FALSE)</x:f>
        <x:v>0</x:v>
      </x:c>
      <x:c r="D10" s="12">
        <x:f>VLOOKUP($B10,'Saldenliste monatlich'!$A$5:$AN$122,MATCH(D$4,'Saldenliste monatlich'!$A$4:$AN$4,0),FALSE)</x:f>
        <x:v>0</x:v>
      </x:c>
      <x:c r="E10" s="12">
        <x:f>VLOOKUP($B10,'Saldenliste monatlich'!$A$5:$AN$122,MATCH(E$4,'Saldenliste monatlich'!$A$4:$AN$4,0),FALSE)</x:f>
        <x:v>0</x:v>
      </x:c>
      <x:c r="F10" s="12">
        <x:f>VLOOKUP($B10,'Saldenliste monatlich'!$A$5:$AN$122,MATCH(F$4,'Saldenliste monatlich'!$A$4:$AN$4,0),FALSE)</x:f>
        <x:v>0</x:v>
      </x:c>
      <x:c r="G10" s="12">
        <x:f>VLOOKUP($B10,'Saldenliste monatlich'!$A$5:$AN$122,MATCH(G$4,'Saldenliste monatlich'!$A$4:$AN$4,0),FALSE)</x:f>
        <x:v>0</x:v>
      </x:c>
      <x:c r="H10" s="12">
        <x:f>VLOOKUP($B10,'Saldenliste monatlich'!$A$5:$AN$122,MATCH(H$4,'Saldenliste monatlich'!$A$4:$AN$4,0),FALSE)</x:f>
        <x:v>0</x:v>
      </x:c>
      <x:c r="I10" s="12">
        <x:f>VLOOKUP($B10,'Saldenliste monatlich'!$A$5:$AN$122,MATCH(I$4,'Saldenliste monatlich'!$A$4:$AN$4,0),FALSE)</x:f>
        <x:v>0</x:v>
      </x:c>
      <x:c r="J10" s="12">
        <x:f>VLOOKUP($B10,'Saldenliste monatlich'!$A$5:$AN$122,MATCH(J$4,'Saldenliste monatlich'!$A$4:$AN$4,0),FALSE)</x:f>
        <x:v>0</x:v>
      </x:c>
      <x:c r="K10" s="12">
        <x:f>VLOOKUP($B10,'Saldenliste monatlich'!$A$5:$AN$122,MATCH(K$4,'Saldenliste monatlich'!$A$4:$AN$4,0),FALSE)</x:f>
        <x:v>0</x:v>
      </x:c>
      <x:c r="L10" s="12">
        <x:f>VLOOKUP($B10,'Saldenliste monatlich'!$A$5:$AN$122,MATCH(L$4,'Saldenliste monatlich'!$A$4:$AN$4,0),FALSE)</x:f>
        <x:v>0</x:v>
      </x:c>
      <x:c r="M10" s="12">
        <x:f>VLOOKUP($B10,'Saldenliste monatlich'!$A$5:$AN$122,MATCH(M$4,'Saldenliste monatlich'!$A$4:$AN$4,0),FALSE)</x:f>
        <x:v>0</x:v>
      </x:c>
      <x:c r="N10" s="12">
        <x:f>VLOOKUP($B10,'Saldenliste monatlich'!$A$5:$AN$122,MATCH(N$4,'Saldenliste monatlich'!$A$4:$AN$4,0),FALSE)</x:f>
        <x:v>0</x:v>
      </x:c>
      <x:c r="O10" s="12">
        <x:f>VLOOKUP($B10,'Saldenliste monatlich'!$A$5:$AN$122,MATCH(O$4,'Saldenliste monatlich'!$A$4:$AN$4,0),FALSE)</x:f>
        <x:v>0</x:v>
      </x:c>
      <x:c r="P10" s="12">
        <x:f>VLOOKUP($B10,'Saldenliste monatlich'!$A$5:$AN$122,MATCH(P$4,'Saldenliste monatlich'!$A$4:$AN$4,0),FALSE)</x:f>
        <x:v>0</x:v>
      </x:c>
      <x:c r="Q10" s="12">
        <x:f>VLOOKUP($B10,'Saldenliste monatlich'!$A$5:$AN$122,MATCH(Q$4,'Saldenliste monatlich'!$A$4:$AN$4,0),FALSE)</x:f>
        <x:v>0</x:v>
      </x:c>
      <x:c r="R10" s="12">
        <x:f>VLOOKUP($B10,'Saldenliste monatlich'!$A$5:$AN$122,MATCH(R$4,'Saldenliste monatlich'!$A$4:$AN$4,0),FALSE)</x:f>
        <x:v>0</x:v>
      </x:c>
      <x:c r="S10" s="12">
        <x:f>VLOOKUP($B10,'Saldenliste monatlich'!$A$5:$AN$122,MATCH(S$4,'Saldenliste monatlich'!$A$4:$AN$4,0),FALSE)</x:f>
        <x:v>0</x:v>
      </x:c>
      <x:c r="T10" s="12">
        <x:f>VLOOKUP($B10,'Saldenliste monatlich'!$A$5:$AN$122,MATCH(T$4,'Saldenliste monatlich'!$A$4:$AN$4,0),FALSE)</x:f>
        <x:v>0</x:v>
      </x:c>
      <x:c r="U10" s="12">
        <x:f>VLOOKUP($B10,'Saldenliste monatlich'!$A$5:$AN$122,MATCH(U$4,'Saldenliste monatlich'!$A$4:$AN$4,0),FALSE)</x:f>
        <x:v>0</x:v>
      </x:c>
      <x:c r="V10" s="12">
        <x:f>VLOOKUP($B10,'Saldenliste monatlich'!$A$5:$AN$122,MATCH(V$4,'Saldenliste monatlich'!$A$4:$AN$4,0),FALSE)</x:f>
        <x:v>0</x:v>
      </x:c>
      <x:c r="W10" s="12">
        <x:f>VLOOKUP($B10,'Saldenliste monatlich'!$A$5:$AN$122,MATCH(W$4,'Saldenliste monatlich'!$A$4:$AN$4,0),FALSE)</x:f>
        <x:v>0</x:v>
      </x:c>
      <x:c r="X10" s="12">
        <x:f>VLOOKUP($B10,'Saldenliste monatlich'!$A$5:$AN$122,MATCH(X$4,'Saldenliste monatlich'!$A$4:$AN$4,0),FALSE)</x:f>
        <x:v>0</x:v>
      </x:c>
      <x:c r="Y10" s="12">
        <x:f>VLOOKUP($B10,'Saldenliste monatlich'!$A$5:$AN$122,MATCH(Y$4,'Saldenliste monatlich'!$A$4:$AN$4,0),FALSE)</x:f>
        <x:v>0</x:v>
      </x:c>
      <x:c r="Z10" s="12">
        <x:f>VLOOKUP($B10,'Saldenliste monatlich'!$A$5:$AN$122,MATCH(Z$4,'Saldenliste monatlich'!$A$4:$AN$4,0),FALSE)</x:f>
        <x:v>-96000</x:v>
      </x:c>
      <x:c r="AA10" s="12">
        <x:f>VLOOKUP($B10,'Saldenliste monatlich'!$A$5:$AN$122,MATCH(AA$4,'Saldenliste monatlich'!$A$4:$AN$4,0),FALSE)</x:f>
        <x:v>-96000</x:v>
      </x:c>
      <x:c r="AB10" s="12">
        <x:f>VLOOKUP($B10,'Saldenliste monatlich'!$A$5:$AN$122,MATCH(AB$4,'Saldenliste monatlich'!$A$4:$AN$4,0),FALSE)</x:f>
        <x:v>-96000</x:v>
      </x:c>
      <x:c r="AC10" s="12">
        <x:f>VLOOKUP($B10,'Saldenliste monatlich'!$A$5:$AN$122,MATCH(AC$4,'Saldenliste monatlich'!$A$4:$AN$4,0),FALSE)</x:f>
        <x:v>-96000</x:v>
      </x:c>
      <x:c r="AD10" s="12">
        <x:f>VLOOKUP($B10,'Saldenliste monatlich'!$A$5:$AN$122,MATCH(AD$4,'Saldenliste monatlich'!$A$4:$AN$4,0),FALSE)</x:f>
        <x:v>-96000</x:v>
      </x:c>
      <x:c r="AE10" s="12">
        <x:f>VLOOKUP($B10,'Saldenliste monatlich'!$A$5:$AN$122,MATCH(AE$4,'Saldenliste monatlich'!$A$4:$AN$4,0),FALSE)</x:f>
        <x:v>0</x:v>
      </x:c>
      <x:c r="AF10" s="12">
        <x:f>VLOOKUP($B10,'Saldenliste monatlich'!$A$5:$AN$122,MATCH(AF$4,'Saldenliste monatlich'!$A$4:$AN$4,0),FALSE)</x:f>
        <x:v>0</x:v>
      </x:c>
      <x:c r="AG10" s="12">
        <x:f>VLOOKUP($B10,'Saldenliste monatlich'!$A$5:$AN$122,MATCH(AG$4,'Saldenliste monatlich'!$A$4:$AN$4,0),FALSE)</x:f>
        <x:v>0</x:v>
      </x:c>
      <x:c r="AH10" s="12">
        <x:f>VLOOKUP($B10,'Saldenliste monatlich'!$A$5:$AN$122,MATCH(AH$4,'Saldenliste monatlich'!$A$4:$AN$4,0),FALSE)</x:f>
        <x:v>0</x:v>
      </x:c>
      <x:c r="AI10" s="12">
        <x:f>VLOOKUP($B10,'Saldenliste monatlich'!$A$5:$AN$122,MATCH(AI$4,'Saldenliste monatlich'!$A$4:$AN$4,0),FALSE)</x:f>
        <x:v>0</x:v>
      </x:c>
      <x:c r="AJ10" s="12">
        <x:f>VLOOKUP($B10,'Saldenliste monatlich'!$A$5:$AN$122,MATCH(AJ$4,'Saldenliste monatlich'!$A$4:$AN$4,0),FALSE)</x:f>
        <x:v>0</x:v>
      </x:c>
      <x:c r="AK10" s="12">
        <x:f>VLOOKUP($B10,'Saldenliste monatlich'!$A$5:$AN$122,MATCH(AK$4,'Saldenliste monatlich'!$A$4:$AN$4,0),FALSE)</x:f>
        <x:v>0</x:v>
      </x:c>
      <x:c r="AL10" s="12">
        <x:f>VLOOKUP($B10,'Saldenliste monatlich'!$A$5:$AN$122,MATCH(AL$4,'Saldenliste monatlich'!$A$4:$AN$4,0),FALSE)</x:f>
        <x:v>0</x:v>
      </x:c>
      <x:c r="AM10" s="12">
        <x:f>IF(COUNT(AA10:AL10)=0,"",SUM(AA10:AL10)/COUNT(AA10:AL10))</x:f>
        <x:v>-32000</x:v>
      </x:c>
      <x:c r="AN10" s="12">
        <x:f>IF(COUNT(O10:AL10)=0,"",SUM(O10:AL10)/COUNT(O10:AL10))</x:f>
        <x:v>-20000</x:v>
      </x:c>
    </x:row>
    <x:row r="11" spans="1:40" collapsed="1" outlineLevel="1">
      <x:c r="A11" s="17" t="s">
        <x:v>155</x:v>
      </x:c>
      <x:c r="C11" s="13">
        <x:f>SUM(C8:C10)</x:f>
        <x:v>2616581.48</x:v>
      </x:c>
      <x:c r="D11" s="13">
        <x:f>SUM(D8:D10)</x:f>
        <x:v>2658919.5</x:v>
      </x:c>
      <x:c r="E11" s="13">
        <x:f>SUM(E8:E10)</x:f>
        <x:v>3122013.73</x:v>
      </x:c>
      <x:c r="F11" s="13">
        <x:f>SUM(F8:F10)</x:f>
        <x:v>3116793.81</x:v>
      </x:c>
      <x:c r="G11" s="13">
        <x:f>SUM(G8:G10)</x:f>
        <x:v>3044301.68</x:v>
      </x:c>
      <x:c r="H11" s="13">
        <x:f>SUM(H8:H10)</x:f>
        <x:v>3072851.52</x:v>
      </x:c>
      <x:c r="I11" s="13">
        <x:f>SUM(I8:I10)</x:f>
        <x:v>2887817.44</x:v>
      </x:c>
      <x:c r="J11" s="13">
        <x:f>SUM(J8:J10)</x:f>
        <x:v>2699075.56</x:v>
      </x:c>
      <x:c r="K11" s="13">
        <x:f>SUM(K8:K10)</x:f>
        <x:v>3137736.67</x:v>
      </x:c>
      <x:c r="L11" s="13">
        <x:f>SUM(L8:L10)</x:f>
        <x:v>3376383.7</x:v>
      </x:c>
      <x:c r="M11" s="13">
        <x:f>SUM(M8:M10)</x:f>
        <x:v>3521613.77</x:v>
      </x:c>
      <x:c r="N11" s="13">
        <x:f>SUM(N8:N10)</x:f>
        <x:v>3672967.52</x:v>
      </x:c>
      <x:c r="O11" s="13">
        <x:f>SUM(O8:O10)</x:f>
        <x:v>3054825.98</x:v>
      </x:c>
      <x:c r="P11" s="13">
        <x:f>SUM(P8:P10)</x:f>
        <x:v>3051081.48</x:v>
      </x:c>
      <x:c r="Q11" s="13">
        <x:f>SUM(Q8:Q10)</x:f>
        <x:v>3313263.91</x:v>
      </x:c>
      <x:c r="R11" s="13">
        <x:f>SUM(R8:R10)</x:f>
        <x:v>3273269.4</x:v>
      </x:c>
      <x:c r="S11" s="13">
        <x:f>SUM(S8:S10)</x:f>
        <x:v>3397539.92</x:v>
      </x:c>
      <x:c r="T11" s="13">
        <x:f>SUM(T8:T10)</x:f>
        <x:v>3800663.54</x:v>
      </x:c>
      <x:c r="U11" s="13">
        <x:f>SUM(U8:U10)</x:f>
        <x:v>3472662.4</x:v>
      </x:c>
      <x:c r="V11" s="13">
        <x:f>SUM(V8:V10)</x:f>
        <x:v>3177151.36</x:v>
      </x:c>
      <x:c r="W11" s="13">
        <x:f>SUM(W8:W10)</x:f>
        <x:v>3638209.97</x:v>
      </x:c>
      <x:c r="X11" s="13">
        <x:f>SUM(X8:X10)</x:f>
        <x:v>3928452.82</x:v>
      </x:c>
      <x:c r="Y11" s="13">
        <x:f>SUM(Y8:Y10)</x:f>
        <x:v>3924456.83</x:v>
      </x:c>
      <x:c r="Z11" s="13">
        <x:f>SUM(Z8:Z10)</x:f>
        <x:v>4153966.34</x:v>
      </x:c>
      <x:c r="AA11" s="13">
        <x:f>SUM(AA8:AA10)</x:f>
        <x:v>3356428.59</x:v>
      </x:c>
      <x:c r="AB11" s="13">
        <x:f>SUM(AB8:AB10)</x:f>
        <x:v>3094871.3</x:v>
      </x:c>
      <x:c r="AC11" s="13">
        <x:f>SUM(AC8:AC10)</x:f>
        <x:v>3649949.62</x:v>
      </x:c>
      <x:c r="AD11" s="13">
        <x:f>SUM(AD8:AD10)</x:f>
        <x:v>3416674.57</x:v>
      </x:c>
      <x:c r="AE11" s="13">
        <x:f>SUM(AE8:AE10)</x:f>
        <x:v>3534146.37</x:v>
      </x:c>
      <x:c r="AF11" s="13">
        <x:f>SUM(AF8:AF10)</x:f>
        <x:v>3349549.89</x:v>
      </x:c>
      <x:c r="AG11" s="13">
        <x:f>SUM(AG8:AG10)</x:f>
        <x:v>3190675.55</x:v>
      </x:c>
      <x:c r="AH11" s="13">
        <x:f>SUM(AH8:AH10)</x:f>
        <x:v>2992507.17</x:v>
      </x:c>
      <x:c r="AI11" s="13">
        <x:f>SUM(AI8:AI10)</x:f>
        <x:v>3559606.85</x:v>
      </x:c>
      <x:c r="AJ11" s="13">
        <x:f>SUM(AJ8:AJ10)</x:f>
        <x:v>3835053.89</x:v>
      </x:c>
      <x:c r="AK11" s="13">
        <x:f>SUM(AK8:AK10)</x:f>
        <x:v>4047651.91</x:v>
      </x:c>
      <x:c r="AL11" s="13">
        <x:f>SUM(AL8:AL10)</x:f>
        <x:v>4115181.56</x:v>
      </x:c>
      <x:c r="AM11" s="13">
        <x:f>IF(COUNT(AA11:AL11)=0,"",SUM(AA11:AL11)/COUNT(AA11:AL11))</x:f>
        <x:v>3511858.1058333344</x:v>
      </x:c>
      <x:c r="AN11" s="13">
        <x:f>IF(COUNT(O11:AL11)=0,"",SUM(O11:AL11)/COUNT(O11:AL11))</x:f>
        <x:v>3513660.050833332</x:v>
      </x:c>
    </x:row>
    <x:row r="12" spans="1:40" hidden="1" outlineLevel="2">
      <x:c r="A12" s="16" t="s">
        <x:v>188</x:v>
      </x:c>
      <x:c r="B12" s="0">
        <x:v>3300</x:v>
      </x:c>
      <x:c r="C12" s="12">
        <x:f>VLOOKUP($B12,'Saldenliste monatlich'!$A$5:$AN$122,MATCH(C$4,'Saldenliste monatlich'!$A$4:$AN$4,0),FALSE)</x:f>
        <x:v>-1256033.74</x:v>
      </x:c>
      <x:c r="D12" s="12">
        <x:f>VLOOKUP($B12,'Saldenliste monatlich'!$A$5:$AN$122,MATCH(D$4,'Saldenliste monatlich'!$A$4:$AN$4,0),FALSE)</x:f>
        <x:v>-1264422.71</x:v>
      </x:c>
      <x:c r="E12" s="12">
        <x:f>VLOOKUP($B12,'Saldenliste monatlich'!$A$5:$AN$122,MATCH(E$4,'Saldenliste monatlich'!$A$4:$AN$4,0),FALSE)</x:f>
        <x:v>-1462997.6</x:v>
      </x:c>
      <x:c r="F12" s="12">
        <x:f>VLOOKUP($B12,'Saldenliste monatlich'!$A$5:$AN$122,MATCH(F$4,'Saldenliste monatlich'!$A$4:$AN$4,0),FALSE)</x:f>
        <x:v>-1328992.38</x:v>
      </x:c>
      <x:c r="G12" s="12">
        <x:f>VLOOKUP($B12,'Saldenliste monatlich'!$A$5:$AN$122,MATCH(G$4,'Saldenliste monatlich'!$A$4:$AN$4,0),FALSE)</x:f>
        <x:v>-1289891.26</x:v>
      </x:c>
      <x:c r="H12" s="12">
        <x:f>VLOOKUP($B12,'Saldenliste monatlich'!$A$5:$AN$122,MATCH(H$4,'Saldenliste monatlich'!$A$4:$AN$4,0),FALSE)</x:f>
        <x:v>-1184655.54</x:v>
      </x:c>
      <x:c r="I12" s="12">
        <x:f>VLOOKUP($B12,'Saldenliste monatlich'!$A$5:$AN$122,MATCH(I$4,'Saldenliste monatlich'!$A$4:$AN$4,0),FALSE)</x:f>
        <x:v>-1084432.13</x:v>
      </x:c>
      <x:c r="J12" s="12">
        <x:f>VLOOKUP($B12,'Saldenliste monatlich'!$A$5:$AN$122,MATCH(J$4,'Saldenliste monatlich'!$A$4:$AN$4,0),FALSE)</x:f>
        <x:v>-1441261.81</x:v>
      </x:c>
      <x:c r="K12" s="12">
        <x:f>VLOOKUP($B12,'Saldenliste monatlich'!$A$5:$AN$122,MATCH(K$4,'Saldenliste monatlich'!$A$4:$AN$4,0),FALSE)</x:f>
        <x:v>-1336288.94</x:v>
      </x:c>
      <x:c r="L12" s="12">
        <x:f>VLOOKUP($B12,'Saldenliste monatlich'!$A$5:$AN$122,MATCH(L$4,'Saldenliste monatlich'!$A$4:$AN$4,0),FALSE)</x:f>
        <x:v>-1600488.02</x:v>
      </x:c>
      <x:c r="M12" s="12">
        <x:f>VLOOKUP($B12,'Saldenliste monatlich'!$A$5:$AN$122,MATCH(M$4,'Saldenliste monatlich'!$A$4:$AN$4,0),FALSE)</x:f>
        <x:v>-1600500.45</x:v>
      </x:c>
      <x:c r="N12" s="12">
        <x:f>VLOOKUP($B12,'Saldenliste monatlich'!$A$5:$AN$122,MATCH(N$4,'Saldenliste monatlich'!$A$4:$AN$4,0),FALSE)</x:f>
        <x:v>-1553219.02</x:v>
      </x:c>
      <x:c r="O12" s="12">
        <x:f>VLOOKUP($B12,'Saldenliste monatlich'!$A$5:$AN$122,MATCH(O$4,'Saldenliste monatlich'!$A$4:$AN$4,0),FALSE)</x:f>
        <x:v>-1287095.2</x:v>
      </x:c>
      <x:c r="P12" s="12">
        <x:f>VLOOKUP($B12,'Saldenliste monatlich'!$A$5:$AN$122,MATCH(P$4,'Saldenliste monatlich'!$A$4:$AN$4,0),FALSE)</x:f>
        <x:v>-1509640.86</x:v>
      </x:c>
      <x:c r="Q12" s="12">
        <x:f>VLOOKUP($B12,'Saldenliste monatlich'!$A$5:$AN$122,MATCH(Q$4,'Saldenliste monatlich'!$A$4:$AN$4,0),FALSE)</x:f>
        <x:v>-1442478.71</x:v>
      </x:c>
      <x:c r="R12" s="12">
        <x:f>VLOOKUP($B12,'Saldenliste monatlich'!$A$5:$AN$122,MATCH(R$4,'Saldenliste monatlich'!$A$4:$AN$4,0),FALSE)</x:f>
        <x:v>-1396552.8</x:v>
      </x:c>
      <x:c r="S12" s="12">
        <x:f>VLOOKUP($B12,'Saldenliste monatlich'!$A$5:$AN$122,MATCH(S$4,'Saldenliste monatlich'!$A$4:$AN$4,0),FALSE)</x:f>
        <x:v>-2136511.72</x:v>
      </x:c>
      <x:c r="T12" s="12">
        <x:f>VLOOKUP($B12,'Saldenliste monatlich'!$A$5:$AN$122,MATCH(T$4,'Saldenliste monatlich'!$A$4:$AN$4,0),FALSE)</x:f>
        <x:v>-4448792.07</x:v>
      </x:c>
      <x:c r="U12" s="12">
        <x:f>VLOOKUP($B12,'Saldenliste monatlich'!$A$5:$AN$122,MATCH(U$4,'Saldenliste monatlich'!$A$4:$AN$4,0),FALSE)</x:f>
        <x:v>-1126806.51</x:v>
      </x:c>
      <x:c r="V12" s="12">
        <x:f>VLOOKUP($B12,'Saldenliste monatlich'!$A$5:$AN$122,MATCH(V$4,'Saldenliste monatlich'!$A$4:$AN$4,0),FALSE)</x:f>
        <x:v>-1380225.98</x:v>
      </x:c>
      <x:c r="W12" s="12">
        <x:f>VLOOKUP($B12,'Saldenliste monatlich'!$A$5:$AN$122,MATCH(W$4,'Saldenliste monatlich'!$A$4:$AN$4,0),FALSE)</x:f>
        <x:v>-1481126.94</x:v>
      </x:c>
      <x:c r="X12" s="12">
        <x:f>VLOOKUP($B12,'Saldenliste monatlich'!$A$5:$AN$122,MATCH(X$4,'Saldenliste monatlich'!$A$4:$AN$4,0),FALSE)</x:f>
        <x:v>-1746295.03</x:v>
      </x:c>
      <x:c r="Y12" s="12">
        <x:f>VLOOKUP($B12,'Saldenliste monatlich'!$A$5:$AN$122,MATCH(Y$4,'Saldenliste monatlich'!$A$4:$AN$4,0),FALSE)</x:f>
        <x:v>-1895734.91</x:v>
      </x:c>
      <x:c r="Z12" s="12">
        <x:f>VLOOKUP($B12,'Saldenliste monatlich'!$A$5:$AN$122,MATCH(Z$4,'Saldenliste monatlich'!$A$4:$AN$4,0),FALSE)</x:f>
        <x:v>-1751374.66</x:v>
      </x:c>
      <x:c r="AA12" s="12">
        <x:f>VLOOKUP($B12,'Saldenliste monatlich'!$A$5:$AN$122,MATCH(AA$4,'Saldenliste monatlich'!$A$4:$AN$4,0),FALSE)</x:f>
        <x:v>-1334359.43</x:v>
      </x:c>
      <x:c r="AB12" s="12">
        <x:f>VLOOKUP($B12,'Saldenliste monatlich'!$A$5:$AN$122,MATCH(AB$4,'Saldenliste monatlich'!$A$4:$AN$4,0),FALSE)</x:f>
        <x:v>-1476821.42</x:v>
      </x:c>
      <x:c r="AC12" s="12">
        <x:f>VLOOKUP($B12,'Saldenliste monatlich'!$A$5:$AN$122,MATCH(AC$4,'Saldenliste monatlich'!$A$4:$AN$4,0),FALSE)</x:f>
        <x:v>-1968987.54</x:v>
      </x:c>
      <x:c r="AD12" s="12">
        <x:f>VLOOKUP($B12,'Saldenliste monatlich'!$A$5:$AN$122,MATCH(AD$4,'Saldenliste monatlich'!$A$4:$AN$4,0),FALSE)</x:f>
        <x:v>-1953569.96</x:v>
      </x:c>
      <x:c r="AE12" s="12">
        <x:f>VLOOKUP($B12,'Saldenliste monatlich'!$A$5:$AN$122,MATCH(AE$4,'Saldenliste monatlich'!$A$4:$AN$4,0),FALSE)</x:f>
        <x:v>-1513543.16</x:v>
      </x:c>
      <x:c r="AF12" s="12">
        <x:f>VLOOKUP($B12,'Saldenliste monatlich'!$A$5:$AN$122,MATCH(AF$4,'Saldenliste monatlich'!$A$4:$AN$4,0),FALSE)</x:f>
        <x:v>-1316518.44</x:v>
      </x:c>
      <x:c r="AG12" s="12">
        <x:f>VLOOKUP($B12,'Saldenliste monatlich'!$A$5:$AN$122,MATCH(AG$4,'Saldenliste monatlich'!$A$4:$AN$4,0),FALSE)</x:f>
        <x:v>-1245725</x:v>
      </x:c>
      <x:c r="AH12" s="12">
        <x:f>VLOOKUP($B12,'Saldenliste monatlich'!$A$5:$AN$122,MATCH(AH$4,'Saldenliste monatlich'!$A$4:$AN$4,0),FALSE)</x:f>
        <x:v>-1515651.95</x:v>
      </x:c>
      <x:c r="AI12" s="12">
        <x:f>VLOOKUP($B12,'Saldenliste monatlich'!$A$5:$AN$122,MATCH(AI$4,'Saldenliste monatlich'!$A$4:$AN$4,0),FALSE)</x:f>
        <x:v>-1552057.94</x:v>
      </x:c>
      <x:c r="AJ12" s="12">
        <x:f>VLOOKUP($B12,'Saldenliste monatlich'!$A$5:$AN$122,MATCH(AJ$4,'Saldenliste monatlich'!$A$4:$AN$4,0),FALSE)</x:f>
        <x:v>-1780668.82</x:v>
      </x:c>
      <x:c r="AK12" s="12">
        <x:f>VLOOKUP($B12,'Saldenliste monatlich'!$A$5:$AN$122,MATCH(AK$4,'Saldenliste monatlich'!$A$4:$AN$4,0),FALSE)</x:f>
        <x:v>-1828905.04</x:v>
      </x:c>
      <x:c r="AL12" s="12">
        <x:f>VLOOKUP($B12,'Saldenliste monatlich'!$A$5:$AN$122,MATCH(AL$4,'Saldenliste monatlich'!$A$4:$AN$4,0),FALSE)</x:f>
        <x:v>-1796236.88</x:v>
      </x:c>
      <x:c r="AM12" s="12">
        <x:f>IF(COUNT(AA12:AL12)=0,"",SUM(AA12:AL12)/COUNT(AA12:AL12))</x:f>
        <x:v>-1606920.4649999999</x:v>
      </x:c>
      <x:c r="AN12" s="12">
        <x:f>IF(COUNT(O12:AL12)=0,"",SUM(O12:AL12)/COUNT(O12:AL12))</x:f>
        <x:v>-1703570.040416667</x:v>
      </x:c>
    </x:row>
    <x:row r="13" spans="1:40" collapsed="1" outlineLevel="1">
      <x:c r="A13" s="17" t="s">
        <x:v>188</x:v>
      </x:c>
      <x:c r="C13" s="13">
        <x:f>SUM(C12:C12)</x:f>
        <x:v>-1256033.74</x:v>
      </x:c>
      <x:c r="D13" s="13">
        <x:f>SUM(D12:D12)</x:f>
        <x:v>-1264422.71</x:v>
      </x:c>
      <x:c r="E13" s="13">
        <x:f>SUM(E12:E12)</x:f>
        <x:v>-1462997.6</x:v>
      </x:c>
      <x:c r="F13" s="13">
        <x:f>SUM(F12:F12)</x:f>
        <x:v>-1328992.38</x:v>
      </x:c>
      <x:c r="G13" s="13">
        <x:f>SUM(G12:G12)</x:f>
        <x:v>-1289891.26</x:v>
      </x:c>
      <x:c r="H13" s="13">
        <x:f>SUM(H12:H12)</x:f>
        <x:v>-1184655.54</x:v>
      </x:c>
      <x:c r="I13" s="13">
        <x:f>SUM(I12:I12)</x:f>
        <x:v>-1084432.13</x:v>
      </x:c>
      <x:c r="J13" s="13">
        <x:f>SUM(J12:J12)</x:f>
        <x:v>-1441261.81</x:v>
      </x:c>
      <x:c r="K13" s="13">
        <x:f>SUM(K12:K12)</x:f>
        <x:v>-1336288.94</x:v>
      </x:c>
      <x:c r="L13" s="13">
        <x:f>SUM(L12:L12)</x:f>
        <x:v>-1600488.02</x:v>
      </x:c>
      <x:c r="M13" s="13">
        <x:f>SUM(M12:M12)</x:f>
        <x:v>-1600500.45</x:v>
      </x:c>
      <x:c r="N13" s="13">
        <x:f>SUM(N12:N12)</x:f>
        <x:v>-1553219.02</x:v>
      </x:c>
      <x:c r="O13" s="13">
        <x:f>SUM(O12:O12)</x:f>
        <x:v>-1287095.2</x:v>
      </x:c>
      <x:c r="P13" s="13">
        <x:f>SUM(P12:P12)</x:f>
        <x:v>-1509640.86</x:v>
      </x:c>
      <x:c r="Q13" s="13">
        <x:f>SUM(Q12:Q12)</x:f>
        <x:v>-1442478.71</x:v>
      </x:c>
      <x:c r="R13" s="13">
        <x:f>SUM(R12:R12)</x:f>
        <x:v>-1396552.8</x:v>
      </x:c>
      <x:c r="S13" s="13">
        <x:f>SUM(S12:S12)</x:f>
        <x:v>-2136511.72</x:v>
      </x:c>
      <x:c r="T13" s="13">
        <x:f>SUM(T12:T12)</x:f>
        <x:v>-4448792.07</x:v>
      </x:c>
      <x:c r="U13" s="13">
        <x:f>SUM(U12:U12)</x:f>
        <x:v>-1126806.51</x:v>
      </x:c>
      <x:c r="V13" s="13">
        <x:f>SUM(V12:V12)</x:f>
        <x:v>-1380225.98</x:v>
      </x:c>
      <x:c r="W13" s="13">
        <x:f>SUM(W12:W12)</x:f>
        <x:v>-1481126.94</x:v>
      </x:c>
      <x:c r="X13" s="13">
        <x:f>SUM(X12:X12)</x:f>
        <x:v>-1746295.03</x:v>
      </x:c>
      <x:c r="Y13" s="13">
        <x:f>SUM(Y12:Y12)</x:f>
        <x:v>-1895734.91</x:v>
      </x:c>
      <x:c r="Z13" s="13">
        <x:f>SUM(Z12:Z12)</x:f>
        <x:v>-1751374.66</x:v>
      </x:c>
      <x:c r="AA13" s="13">
        <x:f>SUM(AA12:AA12)</x:f>
        <x:v>-1334359.43</x:v>
      </x:c>
      <x:c r="AB13" s="13">
        <x:f>SUM(AB12:AB12)</x:f>
        <x:v>-1476821.42</x:v>
      </x:c>
      <x:c r="AC13" s="13">
        <x:f>SUM(AC12:AC12)</x:f>
        <x:v>-1968987.54</x:v>
      </x:c>
      <x:c r="AD13" s="13">
        <x:f>SUM(AD12:AD12)</x:f>
        <x:v>-1953569.96</x:v>
      </x:c>
      <x:c r="AE13" s="13">
        <x:f>SUM(AE12:AE12)</x:f>
        <x:v>-1513543.16</x:v>
      </x:c>
      <x:c r="AF13" s="13">
        <x:f>SUM(AF12:AF12)</x:f>
        <x:v>-1316518.44</x:v>
      </x:c>
      <x:c r="AG13" s="13">
        <x:f>SUM(AG12:AG12)</x:f>
        <x:v>-1245725</x:v>
      </x:c>
      <x:c r="AH13" s="13">
        <x:f>SUM(AH12:AH12)</x:f>
        <x:v>-1515651.95</x:v>
      </x:c>
      <x:c r="AI13" s="13">
        <x:f>SUM(AI12:AI12)</x:f>
        <x:v>-1552057.94</x:v>
      </x:c>
      <x:c r="AJ13" s="13">
        <x:f>SUM(AJ12:AJ12)</x:f>
        <x:v>-1780668.82</x:v>
      </x:c>
      <x:c r="AK13" s="13">
        <x:f>SUM(AK12:AK12)</x:f>
        <x:v>-1828905.04</x:v>
      </x:c>
      <x:c r="AL13" s="13">
        <x:f>SUM(AL12:AL12)</x:f>
        <x:v>-1796236.88</x:v>
      </x:c>
      <x:c r="AM13" s="13">
        <x:f>IF(COUNT(AA13:AL13)=0,"",SUM(AA13:AL13)/COUNT(AA13:AL13))</x:f>
        <x:v>-1606920.4649999999</x:v>
      </x:c>
      <x:c r="AN13" s="13">
        <x:f>IF(COUNT(O13:AL13)=0,"",SUM(O13:AL13)/COUNT(O13:AL13))</x:f>
        <x:v>-1703570.040416667</x:v>
      </x:c>
    </x:row>
    <x:row r="14" spans="1:40">
      <x:c r="A14" s="5" t="s">
        <x:v>266</x:v>
      </x:c>
      <x:c r="C14" s="13">
        <x:f>C7+C11+C13</x:f>
        <x:v>2851912.1399999997</x:v>
      </x:c>
      <x:c r="D14" s="13">
        <x:f>D7+D11+D13</x:f>
        <x:v>2885861.19</x:v>
      </x:c>
      <x:c r="E14" s="13">
        <x:f>E7+E11+E13</x:f>
        <x:v>3150380.53</x:v>
      </x:c>
      <x:c r="F14" s="13">
        <x:f>F7+F11+F13</x:f>
        <x:v>3279165.83</x:v>
      </x:c>
      <x:c r="G14" s="13">
        <x:f>G7+G11+G13</x:f>
        <x:v>3245774.8200000003</x:v>
      </x:c>
      <x:c r="H14" s="13">
        <x:f>H7+H11+H13</x:f>
        <x:v>3379560.38</x:v>
      </x:c>
      <x:c r="I14" s="13">
        <x:f>I7+I11+I13</x:f>
        <x:v>3294749.71</x:v>
      </x:c>
      <x:c r="J14" s="13">
        <x:f>J7+J11+J13</x:f>
        <x:v>2749178.15</x:v>
      </x:c>
      <x:c r="K14" s="13">
        <x:f>K7+K11+K13</x:f>
        <x:v>3292812.1300000004</x:v>
      </x:c>
      <x:c r="L14" s="13">
        <x:f>L7+L11+L13</x:f>
        <x:v>3267260.0799999996</x:v>
      </x:c>
      <x:c r="M14" s="13">
        <x:f>M7+M11+M13</x:f>
        <x:v>3412477.7199999997</x:v>
      </x:c>
      <x:c r="N14" s="13">
        <x:f>N7+N11+N13</x:f>
        <x:v>3621507.65</x:v>
      </x:c>
      <x:c r="O14" s="13">
        <x:f>O7+O11+O13</x:f>
        <x:v>3269489.9299999997</x:v>
      </x:c>
      <x:c r="P14" s="13">
        <x:f>P7+P11+P13</x:f>
        <x:v>3043199.7699999996</x:v>
      </x:c>
      <x:c r="Q14" s="13">
        <x:f>Q7+Q11+Q13</x:f>
        <x:v>3372544.3500000006</x:v>
      </x:c>
      <x:c r="R14" s="13">
        <x:f>R7+R11+R13</x:f>
        <x:v>3378475.75</x:v>
      </x:c>
      <x:c r="S14" s="13">
        <x:f>S7+S11+S13</x:f>
        <x:v>2762787.35</x:v>
      </x:c>
      <x:c r="T14" s="13">
        <x:f>T7+T11+T13</x:f>
        <x:v>853630.6199999992</x:v>
      </x:c>
      <x:c r="U14" s="13">
        <x:f>U7+U11+U13</x:f>
        <x:v>3847615.04</x:v>
      </x:c>
      <x:c r="V14" s="13">
        <x:f>V7+V11+V13</x:f>
        <x:v>3298684.53</x:v>
      </x:c>
      <x:c r="W14" s="13">
        <x:f>W7+W11+W13</x:f>
        <x:v>3658842.18</x:v>
      </x:c>
      <x:c r="X14" s="13">
        <x:f>X7+X11+X13</x:f>
        <x:v>3683916.9399999995</x:v>
      </x:c>
      <x:c r="Y14" s="13">
        <x:f>Y7+Y11+Y13</x:f>
        <x:v>3530481.0700000003</x:v>
      </x:c>
      <x:c r="Z14" s="13">
        <x:f>Z7+Z11+Z13</x:f>
        <x:v>3980867.3199999994</x:v>
      </x:c>
      <x:c r="AA14" s="13">
        <x:f>AA7+AA11+AA13</x:f>
        <x:v>3600344.8</x:v>
      </x:c>
      <x:c r="AB14" s="13">
        <x:f>AB7+AB11+AB13</x:f>
        <x:v>3196325.5199999996</x:v>
      </x:c>
      <x:c r="AC14" s="13">
        <x:f>AC7+AC11+AC13</x:f>
        <x:v>3259237.7199999997</x:v>
      </x:c>
      <x:c r="AD14" s="13">
        <x:f>AD7+AD11+AD13</x:f>
        <x:v>3041380.25</x:v>
      </x:c>
      <x:c r="AE14" s="13">
        <x:f>AE7+AE11+AE13</x:f>
        <x:v>3598878.8499999996</x:v>
      </x:c>
      <x:c r="AF14" s="13">
        <x:f>AF7+AF11+AF13</x:f>
        <x:v>3611307.0900000003</x:v>
      </x:c>
      <x:c r="AG14" s="13">
        <x:f>AG7+AG11+AG13</x:f>
        <x:v>3523226.1899999995</x:v>
      </x:c>
      <x:c r="AH14" s="13">
        <x:f>AH7+AH11+AH13</x:f>
        <x:v>3055130.8599999994</x:v>
      </x:c>
      <x:c r="AI14" s="13">
        <x:f>AI7+AI11+AI13</x:f>
        <x:v>3585824.5500000003</x:v>
      </x:c>
      <x:c r="AJ14" s="13">
        <x:f>AJ7+AJ11+AJ13</x:f>
        <x:v>3632660.71</x:v>
      </x:c>
      <x:c r="AK14" s="13">
        <x:f>AK7+AK11+AK13</x:f>
        <x:v>3797022.51</x:v>
      </x:c>
      <x:c r="AL14" s="13">
        <x:f>AL7+AL11+AL13</x:f>
        <x:v>4121586.1800000006</x:v>
      </x:c>
      <x:c r="AM14" s="13">
        <x:f>IF(COUNT(AA14:AL14)=0,"",SUM(AA14:AL14)/COUNT(AA14:AL14))</x:f>
        <x:v>3501910.435833333</x:v>
      </x:c>
      <x:c r="AN14" s="13">
        <x:f>IF(COUNT(O14:AL14)=0,"",SUM(O14:AL14)/COUNT(O14:AL14))</x:f>
        <x:v>3362644.1700000004</x:v>
      </x:c>
    </x:row>
    <x:row r="15" spans="1:40" outlineLevel="1">
      <x:c r="A15" s="10" t="s">
        <x:v>267</x:v>
      </x:c>
      <x:c r="B15" s="10"/>
      <x:c r="C15" s="10"/>
      <x:c r="D15" s="10"/>
      <x:c r="E15" s="10"/>
      <x:c r="F15" s="10"/>
      <x:c r="G15" s="10"/>
      <x:c r="H15" s="10"/>
      <x:c r="I15" s="10"/>
      <x:c r="J15" s="10"/>
      <x:c r="K15" s="10"/>
      <x:c r="L15" s="10"/>
      <x:c r="M15" s="10"/>
      <x:c r="N15" s="10"/>
      <x:c r="O15" s="10"/>
      <x:c r="P15" s="10"/>
      <x:c r="Q15" s="10"/>
      <x:c r="R15" s="10"/>
      <x:c r="S15" s="10"/>
      <x:c r="T15" s="10"/>
      <x:c r="U15" s="10"/>
      <x:c r="V15" s="10"/>
      <x:c r="W15" s="10"/>
      <x:c r="X15" s="10"/>
      <x:c r="Y15" s="10"/>
      <x:c r="Z15" s="10"/>
      <x:c r="AA15" s="10"/>
      <x:c r="AB15" s="10"/>
      <x:c r="AC15" s="10"/>
      <x:c r="AD15" s="10"/>
      <x:c r="AE15" s="10"/>
      <x:c r="AF15" s="10"/>
      <x:c r="AG15" s="10"/>
      <x:c r="AH15" s="10"/>
      <x:c r="AI15" s="10"/>
      <x:c r="AJ15" s="10"/>
      <x:c r="AK15" s="10"/>
      <x:c r="AL15" s="10"/>
      <x:c r="AM15" s="10"/>
      <x:c r="AN15" s="10"/>
    </x:row>
    <x:row r="16" spans="1:40" hidden="1" outlineLevel="2">
      <x:c r="A16" s="16" t="s">
        <x:v>268</x:v>
      </x:c>
      <x:c r="B16" s="0">
        <x:v>1340</x:v>
      </x:c>
      <x:c r="C16" s="12">
        <x:f>VLOOKUP($B16,'Saldenliste monatlich'!$A$5:$AN$122,MATCH(C$4,'Saldenliste monatlich'!$A$4:$AN$4,0),FALSE)</x:f>
        <x:v>0</x:v>
      </x:c>
      <x:c r="D16" s="12">
        <x:f>VLOOKUP($B16,'Saldenliste monatlich'!$A$5:$AN$122,MATCH(D$4,'Saldenliste monatlich'!$A$4:$AN$4,0),FALSE)</x:f>
        <x:v>0</x:v>
      </x:c>
      <x:c r="E16" s="12">
        <x:f>VLOOKUP($B16,'Saldenliste monatlich'!$A$5:$AN$122,MATCH(E$4,'Saldenliste monatlich'!$A$4:$AN$4,0),FALSE)</x:f>
        <x:v>0</x:v>
      </x:c>
      <x:c r="F16" s="12">
        <x:f>VLOOKUP($B16,'Saldenliste monatlich'!$A$5:$AN$122,MATCH(F$4,'Saldenliste monatlich'!$A$4:$AN$4,0),FALSE)</x:f>
        <x:v>0</x:v>
      </x:c>
      <x:c r="G16" s="12">
        <x:f>VLOOKUP($B16,'Saldenliste monatlich'!$A$5:$AN$122,MATCH(G$4,'Saldenliste monatlich'!$A$4:$AN$4,0),FALSE)</x:f>
        <x:v>0</x:v>
      </x:c>
      <x:c r="H16" s="12">
        <x:f>VLOOKUP($B16,'Saldenliste monatlich'!$A$5:$AN$122,MATCH(H$4,'Saldenliste monatlich'!$A$4:$AN$4,0),FALSE)</x:f>
        <x:v>0</x:v>
      </x:c>
      <x:c r="I16" s="12">
        <x:f>VLOOKUP($B16,'Saldenliste monatlich'!$A$5:$AN$122,MATCH(I$4,'Saldenliste monatlich'!$A$4:$AN$4,0),FALSE)</x:f>
        <x:v>0</x:v>
      </x:c>
      <x:c r="J16" s="12">
        <x:f>VLOOKUP($B16,'Saldenliste monatlich'!$A$5:$AN$122,MATCH(J$4,'Saldenliste monatlich'!$A$4:$AN$4,0),FALSE)</x:f>
        <x:v>0</x:v>
      </x:c>
      <x:c r="K16" s="12">
        <x:f>VLOOKUP($B16,'Saldenliste monatlich'!$A$5:$AN$122,MATCH(K$4,'Saldenliste monatlich'!$A$4:$AN$4,0),FALSE)</x:f>
        <x:v>0</x:v>
      </x:c>
      <x:c r="L16" s="12">
        <x:f>VLOOKUP($B16,'Saldenliste monatlich'!$A$5:$AN$122,MATCH(L$4,'Saldenliste monatlich'!$A$4:$AN$4,0),FALSE)</x:f>
        <x:v>0</x:v>
      </x:c>
      <x:c r="M16" s="12">
        <x:f>VLOOKUP($B16,'Saldenliste monatlich'!$A$5:$AN$122,MATCH(M$4,'Saldenliste monatlich'!$A$4:$AN$4,0),FALSE)</x:f>
        <x:v>0</x:v>
      </x:c>
      <x:c r="N16" s="12">
        <x:f>VLOOKUP($B16,'Saldenliste monatlich'!$A$5:$AN$122,MATCH(N$4,'Saldenliste monatlich'!$A$4:$AN$4,0),FALSE)</x:f>
        <x:v>0</x:v>
      </x:c>
      <x:c r="O16" s="12">
        <x:f>VLOOKUP($B16,'Saldenliste monatlich'!$A$5:$AN$122,MATCH(O$4,'Saldenliste monatlich'!$A$4:$AN$4,0),FALSE)</x:f>
        <x:v>0</x:v>
      </x:c>
      <x:c r="P16" s="12">
        <x:f>VLOOKUP($B16,'Saldenliste monatlich'!$A$5:$AN$122,MATCH(P$4,'Saldenliste monatlich'!$A$4:$AN$4,0),FALSE)</x:f>
        <x:v>0</x:v>
      </x:c>
      <x:c r="Q16" s="12">
        <x:f>VLOOKUP($B16,'Saldenliste monatlich'!$A$5:$AN$122,MATCH(Q$4,'Saldenliste monatlich'!$A$4:$AN$4,0),FALSE)</x:f>
        <x:v>1500</x:v>
      </x:c>
      <x:c r="R16" s="12">
        <x:f>VLOOKUP($B16,'Saldenliste monatlich'!$A$5:$AN$122,MATCH(R$4,'Saldenliste monatlich'!$A$4:$AN$4,0),FALSE)</x:f>
        <x:v>1250</x:v>
      </x:c>
      <x:c r="S16" s="12">
        <x:f>VLOOKUP($B16,'Saldenliste monatlich'!$A$5:$AN$122,MATCH(S$4,'Saldenliste monatlich'!$A$4:$AN$4,0),FALSE)</x:f>
        <x:v>1000</x:v>
      </x:c>
      <x:c r="T16" s="12">
        <x:f>VLOOKUP($B16,'Saldenliste monatlich'!$A$5:$AN$122,MATCH(T$4,'Saldenliste monatlich'!$A$4:$AN$4,0),FALSE)</x:f>
        <x:v>750</x:v>
      </x:c>
      <x:c r="U16" s="12">
        <x:f>VLOOKUP($B16,'Saldenliste monatlich'!$A$5:$AN$122,MATCH(U$4,'Saldenliste monatlich'!$A$4:$AN$4,0),FALSE)</x:f>
        <x:v>500</x:v>
      </x:c>
      <x:c r="V16" s="12">
        <x:f>VLOOKUP($B16,'Saldenliste monatlich'!$A$5:$AN$122,MATCH(V$4,'Saldenliste monatlich'!$A$4:$AN$4,0),FALSE)</x:f>
        <x:v>250</x:v>
      </x:c>
      <x:c r="W16" s="12">
        <x:f>VLOOKUP($B16,'Saldenliste monatlich'!$A$5:$AN$122,MATCH(W$4,'Saldenliste monatlich'!$A$4:$AN$4,0),FALSE)</x:f>
        <x:v>0</x:v>
      </x:c>
      <x:c r="X16" s="12">
        <x:f>VLOOKUP($B16,'Saldenliste monatlich'!$A$5:$AN$122,MATCH(X$4,'Saldenliste monatlich'!$A$4:$AN$4,0),FALSE)</x:f>
        <x:v>0</x:v>
      </x:c>
      <x:c r="Y16" s="12">
        <x:f>VLOOKUP($B16,'Saldenliste monatlich'!$A$5:$AN$122,MATCH(Y$4,'Saldenliste monatlich'!$A$4:$AN$4,0),FALSE)</x:f>
        <x:v>0</x:v>
      </x:c>
      <x:c r="Z16" s="12">
        <x:f>VLOOKUP($B16,'Saldenliste monatlich'!$A$5:$AN$122,MATCH(Z$4,'Saldenliste monatlich'!$A$4:$AN$4,0),FALSE)</x:f>
        <x:v>0</x:v>
      </x:c>
      <x:c r="AA16" s="12">
        <x:f>VLOOKUP($B16,'Saldenliste monatlich'!$A$5:$AN$122,MATCH(AA$4,'Saldenliste monatlich'!$A$4:$AN$4,0),FALSE)</x:f>
        <x:v>0</x:v>
      </x:c>
      <x:c r="AB16" s="12">
        <x:f>VLOOKUP($B16,'Saldenliste monatlich'!$A$5:$AN$122,MATCH(AB$4,'Saldenliste monatlich'!$A$4:$AN$4,0),FALSE)</x:f>
        <x:v>0</x:v>
      </x:c>
      <x:c r="AC16" s="12">
        <x:f>VLOOKUP($B16,'Saldenliste monatlich'!$A$5:$AN$122,MATCH(AC$4,'Saldenliste monatlich'!$A$4:$AN$4,0),FALSE)</x:f>
        <x:v>0</x:v>
      </x:c>
      <x:c r="AD16" s="12">
        <x:f>VLOOKUP($B16,'Saldenliste monatlich'!$A$5:$AN$122,MATCH(AD$4,'Saldenliste monatlich'!$A$4:$AN$4,0),FALSE)</x:f>
        <x:v>0</x:v>
      </x:c>
      <x:c r="AE16" s="12">
        <x:f>VLOOKUP($B16,'Saldenliste monatlich'!$A$5:$AN$122,MATCH(AE$4,'Saldenliste monatlich'!$A$4:$AN$4,0),FALSE)</x:f>
        <x:v>0</x:v>
      </x:c>
      <x:c r="AF16" s="12">
        <x:f>VLOOKUP($B16,'Saldenliste monatlich'!$A$5:$AN$122,MATCH(AF$4,'Saldenliste monatlich'!$A$4:$AN$4,0),FALSE)</x:f>
        <x:v>0</x:v>
      </x:c>
      <x:c r="AG16" s="12">
        <x:f>VLOOKUP($B16,'Saldenliste monatlich'!$A$5:$AN$122,MATCH(AG$4,'Saldenliste monatlich'!$A$4:$AN$4,0),FALSE)</x:f>
        <x:v>0</x:v>
      </x:c>
      <x:c r="AH16" s="12">
        <x:f>VLOOKUP($B16,'Saldenliste monatlich'!$A$5:$AN$122,MATCH(AH$4,'Saldenliste monatlich'!$A$4:$AN$4,0),FALSE)</x:f>
        <x:v>0</x:v>
      </x:c>
      <x:c r="AI16" s="12">
        <x:f>VLOOKUP($B16,'Saldenliste monatlich'!$A$5:$AN$122,MATCH(AI$4,'Saldenliste monatlich'!$A$4:$AN$4,0),FALSE)</x:f>
        <x:v>0</x:v>
      </x:c>
      <x:c r="AJ16" s="12">
        <x:f>VLOOKUP($B16,'Saldenliste monatlich'!$A$5:$AN$122,MATCH(AJ$4,'Saldenliste monatlich'!$A$4:$AN$4,0),FALSE)</x:f>
        <x:v>0</x:v>
      </x:c>
      <x:c r="AK16" s="12">
        <x:f>VLOOKUP($B16,'Saldenliste monatlich'!$A$5:$AN$122,MATCH(AK$4,'Saldenliste monatlich'!$A$4:$AN$4,0),FALSE)</x:f>
        <x:v>0</x:v>
      </x:c>
      <x:c r="AL16" s="12">
        <x:f>VLOOKUP($B16,'Saldenliste monatlich'!$A$5:$AN$122,MATCH(AL$4,'Saldenliste monatlich'!$A$4:$AN$4,0),FALSE)</x:f>
        <x:v>0</x:v>
      </x:c>
      <x:c r="AM16" s="12">
        <x:f>IF(COUNT(AA16:AL16)=0,"",SUM(AA16:AL16)/COUNT(AA16:AL16))</x:f>
        <x:v>0</x:v>
      </x:c>
      <x:c r="AN16" s="12">
        <x:f>IF(COUNT(O16:AL16)=0,"",SUM(O16:AL16)/COUNT(O16:AL16))</x:f>
        <x:v>218.75</x:v>
      </x:c>
    </x:row>
    <x:row r="17" spans="1:40" hidden="1" outlineLevel="2">
      <x:c r="A17" s="16" t="s">
        <x:v>213</x:v>
      </x:c>
      <x:c r="B17" s="0">
        <x:v>1401</x:v>
      </x:c>
      <x:c r="C17" s="12">
        <x:f>VLOOKUP($B17,'Saldenliste monatlich'!$A$5:$AN$122,MATCH(C$4,'Saldenliste monatlich'!$A$4:$AN$4,0),FALSE)</x:f>
        <x:v>6528.54</x:v>
      </x:c>
      <x:c r="D17" s="12">
        <x:f>VLOOKUP($B17,'Saldenliste monatlich'!$A$5:$AN$122,MATCH(D$4,'Saldenliste monatlich'!$A$4:$AN$4,0),FALSE)</x:f>
        <x:v>13720.98</x:v>
      </x:c>
      <x:c r="E17" s="12">
        <x:f>VLOOKUP($B17,'Saldenliste monatlich'!$A$5:$AN$122,MATCH(E$4,'Saldenliste monatlich'!$A$4:$AN$4,0),FALSE)</x:f>
        <x:v>20906.14</x:v>
      </x:c>
      <x:c r="F17" s="12">
        <x:f>VLOOKUP($B17,'Saldenliste monatlich'!$A$5:$AN$122,MATCH(F$4,'Saldenliste monatlich'!$A$4:$AN$4,0),FALSE)</x:f>
        <x:v>28348.69</x:v>
      </x:c>
      <x:c r="G17" s="12">
        <x:f>VLOOKUP($B17,'Saldenliste monatlich'!$A$5:$AN$122,MATCH(G$4,'Saldenliste monatlich'!$A$4:$AN$4,0),FALSE)</x:f>
        <x:v>35375.19</x:v>
      </x:c>
      <x:c r="H17" s="12">
        <x:f>VLOOKUP($B17,'Saldenliste monatlich'!$A$5:$AN$122,MATCH(H$4,'Saldenliste monatlich'!$A$4:$AN$4,0),FALSE)</x:f>
        <x:v>42128.89</x:v>
      </x:c>
      <x:c r="I17" s="12">
        <x:f>VLOOKUP($B17,'Saldenliste monatlich'!$A$5:$AN$122,MATCH(I$4,'Saldenliste monatlich'!$A$4:$AN$4,0),FALSE)</x:f>
        <x:v>48129.86</x:v>
      </x:c>
      <x:c r="J17" s="12">
        <x:f>VLOOKUP($B17,'Saldenliste monatlich'!$A$5:$AN$122,MATCH(J$4,'Saldenliste monatlich'!$A$4:$AN$4,0),FALSE)</x:f>
        <x:v>55466.89</x:v>
      </x:c>
      <x:c r="K17" s="12">
        <x:f>VLOOKUP($B17,'Saldenliste monatlich'!$A$5:$AN$122,MATCH(K$4,'Saldenliste monatlich'!$A$4:$AN$4,0),FALSE)</x:f>
        <x:v>63130.39</x:v>
      </x:c>
      <x:c r="L17" s="12">
        <x:f>VLOOKUP($B17,'Saldenliste monatlich'!$A$5:$AN$122,MATCH(L$4,'Saldenliste monatlich'!$A$4:$AN$4,0),FALSE)</x:f>
        <x:v>71517.66</x:v>
      </x:c>
      <x:c r="M17" s="12">
        <x:f>VLOOKUP($B17,'Saldenliste monatlich'!$A$5:$AN$122,MATCH(M$4,'Saldenliste monatlich'!$A$4:$AN$4,0),FALSE)</x:f>
        <x:v>80727.8</x:v>
      </x:c>
      <x:c r="N17" s="12">
        <x:f>VLOOKUP($B17,'Saldenliste monatlich'!$A$5:$AN$122,MATCH(N$4,'Saldenliste monatlich'!$A$4:$AN$4,0),FALSE)</x:f>
        <x:v>0</x:v>
      </x:c>
      <x:c r="O17" s="12">
        <x:f>VLOOKUP($B17,'Saldenliste monatlich'!$A$5:$AN$122,MATCH(O$4,'Saldenliste monatlich'!$A$4:$AN$4,0),FALSE)</x:f>
        <x:v>7269.37</x:v>
      </x:c>
      <x:c r="P17" s="12">
        <x:f>VLOOKUP($B17,'Saldenliste monatlich'!$A$5:$AN$122,MATCH(P$4,'Saldenliste monatlich'!$A$4:$AN$4,0),FALSE)</x:f>
        <x:v>15741.41</x:v>
      </x:c>
      <x:c r="Q17" s="12">
        <x:f>VLOOKUP($B17,'Saldenliste monatlich'!$A$5:$AN$122,MATCH(Q$4,'Saldenliste monatlich'!$A$4:$AN$4,0),FALSE)</x:f>
        <x:v>23850.88</x:v>
      </x:c>
      <x:c r="R17" s="12">
        <x:f>VLOOKUP($B17,'Saldenliste monatlich'!$A$5:$AN$122,MATCH(R$4,'Saldenliste monatlich'!$A$4:$AN$4,0),FALSE)</x:f>
        <x:v>31764.94</x:v>
      </x:c>
      <x:c r="S17" s="12">
        <x:f>VLOOKUP($B17,'Saldenliste monatlich'!$A$5:$AN$122,MATCH(S$4,'Saldenliste monatlich'!$A$4:$AN$4,0),FALSE)</x:f>
        <x:v>39509.48</x:v>
      </x:c>
      <x:c r="T17" s="12">
        <x:f>VLOOKUP($B17,'Saldenliste monatlich'!$A$5:$AN$122,MATCH(T$4,'Saldenliste monatlich'!$A$4:$AN$4,0),FALSE)</x:f>
        <x:v>46845.03</x:v>
      </x:c>
      <x:c r="U17" s="12">
        <x:f>VLOOKUP($B17,'Saldenliste monatlich'!$A$5:$AN$122,MATCH(U$4,'Saldenliste monatlich'!$A$4:$AN$4,0),FALSE)</x:f>
        <x:v>53119.15</x:v>
      </x:c>
      <x:c r="V17" s="12">
        <x:f>VLOOKUP($B17,'Saldenliste monatlich'!$A$5:$AN$122,MATCH(V$4,'Saldenliste monatlich'!$A$4:$AN$4,0),FALSE)</x:f>
        <x:v>61013.36</x:v>
      </x:c>
      <x:c r="W17" s="12">
        <x:f>VLOOKUP($B17,'Saldenliste monatlich'!$A$5:$AN$122,MATCH(W$4,'Saldenliste monatlich'!$A$4:$AN$4,0),FALSE)</x:f>
        <x:v>69493.68</x:v>
      </x:c>
      <x:c r="X17" s="12">
        <x:f>VLOOKUP($B17,'Saldenliste monatlich'!$A$5:$AN$122,MATCH(X$4,'Saldenliste monatlich'!$A$4:$AN$4,0),FALSE)</x:f>
        <x:v>78679.97</x:v>
      </x:c>
      <x:c r="Y17" s="12">
        <x:f>VLOOKUP($B17,'Saldenliste monatlich'!$A$5:$AN$122,MATCH(Y$4,'Saldenliste monatlich'!$A$4:$AN$4,0),FALSE)</x:f>
        <x:v>88910.88</x:v>
      </x:c>
      <x:c r="Z17" s="12">
        <x:f>VLOOKUP($B17,'Saldenliste monatlich'!$A$5:$AN$122,MATCH(Z$4,'Saldenliste monatlich'!$A$4:$AN$4,0),FALSE)</x:f>
        <x:v>0</x:v>
      </x:c>
      <x:c r="AA17" s="12">
        <x:f>VLOOKUP($B17,'Saldenliste monatlich'!$A$5:$AN$122,MATCH(AA$4,'Saldenliste monatlich'!$A$4:$AN$4,0),FALSE)</x:f>
        <x:v>7560.72</x:v>
      </x:c>
      <x:c r="AB17" s="12">
        <x:f>VLOOKUP($B17,'Saldenliste monatlich'!$A$5:$AN$122,MATCH(AB$4,'Saldenliste monatlich'!$A$4:$AN$4,0),FALSE)</x:f>
        <x:v>15945.54</x:v>
      </x:c>
      <x:c r="AC17" s="12">
        <x:f>VLOOKUP($B17,'Saldenliste monatlich'!$A$5:$AN$122,MATCH(AC$4,'Saldenliste monatlich'!$A$4:$AN$4,0),FALSE)</x:f>
        <x:v>24564.65</x:v>
      </x:c>
      <x:c r="AD17" s="12">
        <x:f>VLOOKUP($B17,'Saldenliste monatlich'!$A$5:$AN$122,MATCH(AD$4,'Saldenliste monatlich'!$A$4:$AN$4,0),FALSE)</x:f>
        <x:v>32976.56</x:v>
      </x:c>
      <x:c r="AE17" s="12">
        <x:f>VLOOKUP($B17,'Saldenliste monatlich'!$A$5:$AN$122,MATCH(AE$4,'Saldenliste monatlich'!$A$4:$AN$4,0),FALSE)</x:f>
        <x:v>41304.43</x:v>
      </x:c>
      <x:c r="AF17" s="12">
        <x:f>VLOOKUP($B17,'Saldenliste monatlich'!$A$5:$AN$122,MATCH(AF$4,'Saldenliste monatlich'!$A$4:$AN$4,0),FALSE)</x:f>
        <x:v>48779.82</x:v>
      </x:c>
      <x:c r="AG17" s="12">
        <x:f>VLOOKUP($B17,'Saldenliste monatlich'!$A$5:$AN$122,MATCH(AG$4,'Saldenliste monatlich'!$A$4:$AN$4,0),FALSE)</x:f>
        <x:v>55800.1</x:v>
      </x:c>
      <x:c r="AH17" s="12">
        <x:f>VLOOKUP($B17,'Saldenliste monatlich'!$A$5:$AN$122,MATCH(AH$4,'Saldenliste monatlich'!$A$4:$AN$4,0),FALSE)</x:f>
        <x:v>64367.1</x:v>
      </x:c>
      <x:c r="AI17" s="12">
        <x:f>VLOOKUP($B17,'Saldenliste monatlich'!$A$5:$AN$122,MATCH(AI$4,'Saldenliste monatlich'!$A$4:$AN$4,0),FALSE)</x:f>
        <x:v>73193.44</x:v>
      </x:c>
      <x:c r="AJ17" s="12">
        <x:f>VLOOKUP($B17,'Saldenliste monatlich'!$A$5:$AN$122,MATCH(AJ$4,'Saldenliste monatlich'!$A$4:$AN$4,0),FALSE)</x:f>
        <x:v>82637.72</x:v>
      </x:c>
      <x:c r="AK17" s="12">
        <x:f>VLOOKUP($B17,'Saldenliste monatlich'!$A$5:$AN$122,MATCH(AK$4,'Saldenliste monatlich'!$A$4:$AN$4,0),FALSE)</x:f>
        <x:v>93229.16</x:v>
      </x:c>
      <x:c r="AL17" s="12">
        <x:f>VLOOKUP($B17,'Saldenliste monatlich'!$A$5:$AN$122,MATCH(AL$4,'Saldenliste monatlich'!$A$4:$AN$4,0),FALSE)</x:f>
        <x:v>0</x:v>
      </x:c>
      <x:c r="AM17" s="12">
        <x:f>IF(COUNT(AA17:AL17)=0,"",SUM(AA17:AL17)/COUNT(AA17:AL17))</x:f>
        <x:v>45029.93666666667</x:v>
      </x:c>
      <x:c r="AN17" s="12">
        <x:f>IF(COUNT(O17:AL17)=0,"",SUM(O17:AL17)/COUNT(O17:AL17))</x:f>
        <x:v>44023.22458333333</x:v>
      </x:c>
    </x:row>
    <x:row r="18" spans="1:40" hidden="1" outlineLevel="2">
      <x:c r="A18" s="16" t="s">
        <x:v>214</x:v>
      </x:c>
      <x:c r="B18" s="0">
        <x:v>1406</x:v>
      </x:c>
      <x:c r="C18" s="12">
        <x:f>VLOOKUP($B18,'Saldenliste monatlich'!$A$5:$AN$122,MATCH(C$4,'Saldenliste monatlich'!$A$4:$AN$4,0),FALSE)</x:f>
        <x:v>238380.79</x:v>
      </x:c>
      <x:c r="D18" s="12">
        <x:f>VLOOKUP($B18,'Saldenliste monatlich'!$A$5:$AN$122,MATCH(D$4,'Saldenliste monatlich'!$A$4:$AN$4,0),FALSE)</x:f>
        <x:v>495027.09</x:v>
      </x:c>
      <x:c r="E18" s="12">
        <x:f>VLOOKUP($B18,'Saldenliste monatlich'!$A$5:$AN$122,MATCH(E$4,'Saldenliste monatlich'!$A$4:$AN$4,0),FALSE)</x:f>
        <x:v>787628.82</x:v>
      </x:c>
      <x:c r="F18" s="12">
        <x:f>VLOOKUP($B18,'Saldenliste monatlich'!$A$5:$AN$122,MATCH(F$4,'Saldenliste monatlich'!$A$4:$AN$4,0),FALSE)</x:f>
        <x:v>1055364.84</x:v>
      </x:c>
      <x:c r="G18" s="12">
        <x:f>VLOOKUP($B18,'Saldenliste monatlich'!$A$5:$AN$122,MATCH(G$4,'Saldenliste monatlich'!$A$4:$AN$4,0),FALSE)</x:f>
        <x:v>1316635.37</x:v>
      </x:c>
      <x:c r="H18" s="12">
        <x:f>VLOOKUP($B18,'Saldenliste monatlich'!$A$5:$AN$122,MATCH(H$4,'Saldenliste monatlich'!$A$4:$AN$4,0),FALSE)</x:f>
        <x:v>1559755.62</x:v>
      </x:c>
      <x:c r="I18" s="12">
        <x:f>VLOOKUP($B18,'Saldenliste monatlich'!$A$5:$AN$122,MATCH(I$4,'Saldenliste monatlich'!$A$4:$AN$4,0),FALSE)</x:f>
        <x:v>1782797.17</x:v>
      </x:c>
      <x:c r="J18" s="12">
        <x:f>VLOOKUP($B18,'Saldenliste monatlich'!$A$5:$AN$122,MATCH(J$4,'Saldenliste monatlich'!$A$4:$AN$4,0),FALSE)</x:f>
        <x:v>2070279.55</x:v>
      </x:c>
      <x:c r="K18" s="12">
        <x:f>VLOOKUP($B18,'Saldenliste monatlich'!$A$5:$AN$122,MATCH(K$4,'Saldenliste monatlich'!$A$4:$AN$4,0),FALSE)</x:f>
        <x:v>2342665.6</x:v>
      </x:c>
      <x:c r="L18" s="12">
        <x:f>VLOOKUP($B18,'Saldenliste monatlich'!$A$5:$AN$122,MATCH(L$4,'Saldenliste monatlich'!$A$4:$AN$4,0),FALSE)</x:f>
        <x:v>2659880.51</x:v>
      </x:c>
      <x:c r="M18" s="12">
        <x:f>VLOOKUP($B18,'Saldenliste monatlich'!$A$5:$AN$122,MATCH(M$4,'Saldenliste monatlich'!$A$4:$AN$4,0),FALSE)</x:f>
        <x:v>3009875.59</x:v>
      </x:c>
      <x:c r="N18" s="12">
        <x:f>VLOOKUP($B18,'Saldenliste monatlich'!$A$5:$AN$122,MATCH(N$4,'Saldenliste monatlich'!$A$4:$AN$4,0),FALSE)</x:f>
        <x:v>0</x:v>
      </x:c>
      <x:c r="O18" s="12">
        <x:f>VLOOKUP($B18,'Saldenliste monatlich'!$A$5:$AN$122,MATCH(O$4,'Saldenliste monatlich'!$A$4:$AN$4,0),FALSE)</x:f>
        <x:v>262171.98</x:v>
      </x:c>
      <x:c r="P18" s="12">
        <x:f>VLOOKUP($B18,'Saldenliste monatlich'!$A$5:$AN$122,MATCH(P$4,'Saldenliste monatlich'!$A$4:$AN$4,0),FALSE)</x:f>
        <x:v>565838.5</x:v>
      </x:c>
      <x:c r="Q18" s="12">
        <x:f>VLOOKUP($B18,'Saldenliste monatlich'!$A$5:$AN$122,MATCH(Q$4,'Saldenliste monatlich'!$A$4:$AN$4,0),FALSE)</x:f>
        <x:v>862240.76</x:v>
      </x:c>
      <x:c r="R18" s="12">
        <x:f>VLOOKUP($B18,'Saldenliste monatlich'!$A$5:$AN$122,MATCH(R$4,'Saldenliste monatlich'!$A$4:$AN$4,0),FALSE)</x:f>
        <x:v>1144737.27</x:v>
      </x:c>
      <x:c r="S18" s="12">
        <x:f>VLOOKUP($B18,'Saldenliste monatlich'!$A$5:$AN$122,MATCH(S$4,'Saldenliste monatlich'!$A$4:$AN$4,0),FALSE)</x:f>
        <x:v>1545123.49</x:v>
      </x:c>
      <x:c r="T18" s="12">
        <x:f>VLOOKUP($B18,'Saldenliste monatlich'!$A$5:$AN$122,MATCH(T$4,'Saldenliste monatlich'!$A$4:$AN$4,0),FALSE)</x:f>
        <x:v>2312956.87</x:v>
      </x:c>
      <x:c r="U18" s="12">
        <x:f>VLOOKUP($B18,'Saldenliste monatlich'!$A$5:$AN$122,MATCH(U$4,'Saldenliste monatlich'!$A$4:$AN$4,0),FALSE)</x:f>
        <x:v>2545878.02</x:v>
      </x:c>
      <x:c r="V18" s="12">
        <x:f>VLOOKUP($B18,'Saldenliste monatlich'!$A$5:$AN$122,MATCH(V$4,'Saldenliste monatlich'!$A$4:$AN$4,0),FALSE)</x:f>
        <x:v>2826107.29</x:v>
      </x:c>
      <x:c r="W18" s="12">
        <x:f>VLOOKUP($B18,'Saldenliste monatlich'!$A$5:$AN$122,MATCH(W$4,'Saldenliste monatlich'!$A$4:$AN$4,0),FALSE)</x:f>
        <x:v>3126732.77</x:v>
      </x:c>
      <x:c r="X18" s="12">
        <x:f>VLOOKUP($B18,'Saldenliste monatlich'!$A$5:$AN$122,MATCH(X$4,'Saldenliste monatlich'!$A$4:$AN$4,0),FALSE)</x:f>
        <x:v>3471391.84</x:v>
      </x:c>
      <x:c r="Y18" s="12">
        <x:f>VLOOKUP($B18,'Saldenliste monatlich'!$A$5:$AN$122,MATCH(Y$4,'Saldenliste monatlich'!$A$4:$AN$4,0),FALSE)</x:f>
        <x:v>3875315.74</x:v>
      </x:c>
      <x:c r="Z18" s="12">
        <x:f>VLOOKUP($B18,'Saldenliste monatlich'!$A$5:$AN$122,MATCH(Z$4,'Saldenliste monatlich'!$A$4:$AN$4,0),FALSE)</x:f>
        <x:v>0</x:v>
      </x:c>
      <x:c r="AA18" s="12">
        <x:f>VLOOKUP($B18,'Saldenliste monatlich'!$A$5:$AN$122,MATCH(AA$4,'Saldenliste monatlich'!$A$4:$AN$4,0),FALSE)</x:f>
        <x:v>270798.19</x:v>
      </x:c>
      <x:c r="AB18" s="12">
        <x:f>VLOOKUP($B18,'Saldenliste monatlich'!$A$5:$AN$122,MATCH(AB$4,'Saldenliste monatlich'!$A$4:$AN$4,0),FALSE)</x:f>
        <x:v>569385.72</x:v>
      </x:c>
      <x:c r="AC18" s="12">
        <x:f>VLOOKUP($B18,'Saldenliste monatlich'!$A$5:$AN$122,MATCH(AC$4,'Saldenliste monatlich'!$A$4:$AN$4,0),FALSE)</x:f>
        <x:v>946392.02</x:v>
      </x:c>
      <x:c r="AD18" s="12">
        <x:f>VLOOKUP($B18,'Saldenliste monatlich'!$A$5:$AN$122,MATCH(AD$4,'Saldenliste monatlich'!$A$4:$AN$4,0),FALSE)</x:f>
        <x:v>1247426.76</x:v>
      </x:c>
      <x:c r="AE18" s="12">
        <x:f>VLOOKUP($B18,'Saldenliste monatlich'!$A$5:$AN$122,MATCH(AE$4,'Saldenliste monatlich'!$A$4:$AN$4,0),FALSE)</x:f>
        <x:v>1550572.26</x:v>
      </x:c>
      <x:c r="AF18" s="12">
        <x:f>VLOOKUP($B18,'Saldenliste monatlich'!$A$5:$AN$122,MATCH(AF$4,'Saldenliste monatlich'!$A$4:$AN$4,0),FALSE)</x:f>
        <x:v>1819385.54</x:v>
      </x:c>
      <x:c r="AG18" s="12">
        <x:f>VLOOKUP($B18,'Saldenliste monatlich'!$A$5:$AN$122,MATCH(AG$4,'Saldenliste monatlich'!$A$4:$AN$4,0),FALSE)</x:f>
        <x:v>2074012.5</x:v>
      </x:c>
      <x:c r="AH18" s="12">
        <x:f>VLOOKUP($B18,'Saldenliste monatlich'!$A$5:$AN$122,MATCH(AH$4,'Saldenliste monatlich'!$A$4:$AN$4,0),FALSE)</x:f>
        <x:v>2379287.88</x:v>
      </x:c>
      <x:c r="AI18" s="12">
        <x:f>VLOOKUP($B18,'Saldenliste monatlich'!$A$5:$AN$122,MATCH(AI$4,'Saldenliste monatlich'!$A$4:$AN$4,0),FALSE)</x:f>
        <x:v>2692591.23</x:v>
      </x:c>
      <x:c r="AJ18" s="12">
        <x:f>VLOOKUP($B18,'Saldenliste monatlich'!$A$5:$AN$122,MATCH(AJ$4,'Saldenliste monatlich'!$A$4:$AN$4,0),FALSE)</x:f>
        <x:v>3044697.45</x:v>
      </x:c>
      <x:c r="AK18" s="12">
        <x:f>VLOOKUP($B18,'Saldenliste monatlich'!$A$5:$AN$122,MATCH(AK$4,'Saldenliste monatlich'!$A$4:$AN$4,0),FALSE)</x:f>
        <x:v>3440016.42</x:v>
      </x:c>
      <x:c r="AL18" s="12">
        <x:f>VLOOKUP($B18,'Saldenliste monatlich'!$A$5:$AN$122,MATCH(AL$4,'Saldenliste monatlich'!$A$4:$AN$4,0),FALSE)</x:f>
        <x:v>0</x:v>
      </x:c>
      <x:c r="AM18" s="12">
        <x:f>IF(COUNT(AA18:AL18)=0,"",SUM(AA18:AL18)/COUNT(AA18:AL18))</x:f>
        <x:v>1669547.1641666666</x:v>
      </x:c>
      <x:c r="AN18" s="12">
        <x:f>IF(COUNT(O18:AL18)=0,"",SUM(O18:AL18)/COUNT(O18:AL18))</x:f>
        <x:v>1773877.5208333337</x:v>
      </x:c>
    </x:row>
    <x:row r="19" spans="1:40" hidden="1" outlineLevel="2">
      <x:c r="A19" s="16" t="s">
        <x:v>215</x:v>
      </x:c>
      <x:c r="B19" s="0">
        <x:v>1407</x:v>
      </x:c>
      <x:c r="C19" s="12">
        <x:f>VLOOKUP($B19,'Saldenliste monatlich'!$A$5:$AN$122,MATCH(C$4,'Saldenliste monatlich'!$A$4:$AN$4,0),FALSE)</x:f>
        <x:v>47974.28</x:v>
      </x:c>
      <x:c r="D19" s="12">
        <x:f>VLOOKUP($B19,'Saldenliste monatlich'!$A$5:$AN$122,MATCH(D$4,'Saldenliste monatlich'!$A$4:$AN$4,0),FALSE)</x:f>
        <x:v>100839.73</x:v>
      </x:c>
      <x:c r="E19" s="12">
        <x:f>VLOOKUP($B19,'Saldenliste monatlich'!$A$5:$AN$122,MATCH(E$4,'Saldenliste monatlich'!$A$4:$AN$4,0),FALSE)</x:f>
        <x:v>153651.53</x:v>
      </x:c>
      <x:c r="F19" s="12">
        <x:f>VLOOKUP($B19,'Saldenliste monatlich'!$A$5:$AN$122,MATCH(F$4,'Saldenliste monatlich'!$A$4:$AN$4,0),FALSE)</x:f>
        <x:v>208359.58</x:v>
      </x:c>
      <x:c r="G19" s="12">
        <x:f>VLOOKUP($B19,'Saldenliste monatlich'!$A$5:$AN$122,MATCH(G$4,'Saldenliste monatlich'!$A$4:$AN$4,0),FALSE)</x:f>
        <x:v>260002.47</x:v>
      </x:c>
      <x:c r="H19" s="12">
        <x:f>VLOOKUP($B19,'Saldenliste monatlich'!$A$5:$AN$122,MATCH(H$4,'Saldenliste monatlich'!$A$4:$AN$4,0),FALSE)</x:f>
        <x:v>309635.57</x:v>
      </x:c>
      <x:c r="I19" s="12">
        <x:f>VLOOKUP($B19,'Saldenliste monatlich'!$A$5:$AN$122,MATCH(I$4,'Saldenliste monatlich'!$A$4:$AN$4,0),FALSE)</x:f>
        <x:v>353723.02</x:v>
      </x:c>
      <x:c r="J19" s="12">
        <x:f>VLOOKUP($B19,'Saldenliste monatlich'!$A$5:$AN$122,MATCH(J$4,'Saldenliste monatlich'!$A$4:$AN$4,0),FALSE)</x:f>
        <x:v>407653.7</x:v>
      </x:c>
      <x:c r="K19" s="12">
        <x:f>VLOOKUP($B19,'Saldenliste monatlich'!$A$5:$AN$122,MATCH(K$4,'Saldenliste monatlich'!$A$4:$AN$4,0),FALSE)</x:f>
        <x:v>463989.62</x:v>
      </x:c>
      <x:c r="L19" s="12">
        <x:f>VLOOKUP($B19,'Saldenliste monatlich'!$A$5:$AN$122,MATCH(L$4,'Saldenliste monatlich'!$A$4:$AN$4,0),FALSE)</x:f>
        <x:v>525657.8</x:v>
      </x:c>
      <x:c r="M19" s="12">
        <x:f>VLOOKUP($B19,'Saldenliste monatlich'!$A$5:$AN$122,MATCH(M$4,'Saldenliste monatlich'!$A$4:$AN$4,0),FALSE)</x:f>
        <x:v>593388.35</x:v>
      </x:c>
      <x:c r="N19" s="12">
        <x:f>VLOOKUP($B19,'Saldenliste monatlich'!$A$5:$AN$122,MATCH(N$4,'Saldenliste monatlich'!$A$4:$AN$4,0),FALSE)</x:f>
        <x:v>0</x:v>
      </x:c>
      <x:c r="O19" s="12">
        <x:f>VLOOKUP($B19,'Saldenliste monatlich'!$A$5:$AN$122,MATCH(O$4,'Saldenliste monatlich'!$A$4:$AN$4,0),FALSE)</x:f>
        <x:v>53432.2</x:v>
      </x:c>
      <x:c r="P19" s="12">
        <x:f>VLOOKUP($B19,'Saldenliste monatlich'!$A$5:$AN$122,MATCH(P$4,'Saldenliste monatlich'!$A$4:$AN$4,0),FALSE)</x:f>
        <x:v>115724.9</x:v>
      </x:c>
      <x:c r="Q19" s="12">
        <x:f>VLOOKUP($B19,'Saldenliste monatlich'!$A$5:$AN$122,MATCH(Q$4,'Saldenliste monatlich'!$A$4:$AN$4,0),FALSE)</x:f>
        <x:v>175346.42</x:v>
      </x:c>
      <x:c r="R19" s="12">
        <x:f>VLOOKUP($B19,'Saldenliste monatlich'!$A$5:$AN$122,MATCH(R$4,'Saldenliste monatlich'!$A$4:$AN$4,0),FALSE)</x:f>
        <x:v>233528.24</x:v>
      </x:c>
      <x:c r="S19" s="12">
        <x:f>VLOOKUP($B19,'Saldenliste monatlich'!$A$5:$AN$122,MATCH(S$4,'Saldenliste monatlich'!$A$4:$AN$4,0),FALSE)</x:f>
        <x:v>290461.15</x:v>
      </x:c>
      <x:c r="T19" s="12">
        <x:f>VLOOKUP($B19,'Saldenliste monatlich'!$A$5:$AN$122,MATCH(T$4,'Saldenliste monatlich'!$A$4:$AN$4,0),FALSE)</x:f>
        <x:v>344380.92</x:v>
      </x:c>
      <x:c r="U19" s="12">
        <x:f>VLOOKUP($B19,'Saldenliste monatlich'!$A$5:$AN$122,MATCH(U$4,'Saldenliste monatlich'!$A$4:$AN$4,0),FALSE)</x:f>
        <x:v>390480.78</x:v>
      </x:c>
      <x:c r="V19" s="12">
        <x:f>VLOOKUP($B19,'Saldenliste monatlich'!$A$5:$AN$122,MATCH(V$4,'Saldenliste monatlich'!$A$4:$AN$4,0),FALSE)</x:f>
        <x:v>448516.4</x:v>
      </x:c>
      <x:c r="W19" s="12">
        <x:f>VLOOKUP($B19,'Saldenliste monatlich'!$A$5:$AN$122,MATCH(W$4,'Saldenliste monatlich'!$A$4:$AN$4,0),FALSE)</x:f>
        <x:v>510870.09</x:v>
      </x:c>
      <x:c r="X19" s="12">
        <x:f>VLOOKUP($B19,'Saldenliste monatlich'!$A$5:$AN$122,MATCH(X$4,'Saldenliste monatlich'!$A$4:$AN$4,0),FALSE)</x:f>
        <x:v>578424.89</x:v>
      </x:c>
      <x:c r="Y19" s="12">
        <x:f>VLOOKUP($B19,'Saldenliste monatlich'!$A$5:$AN$122,MATCH(Y$4,'Saldenliste monatlich'!$A$4:$AN$4,0),FALSE)</x:f>
        <x:v>653675.77</x:v>
      </x:c>
      <x:c r="Z19" s="12">
        <x:f>VLOOKUP($B19,'Saldenliste monatlich'!$A$5:$AN$122,MATCH(Z$4,'Saldenliste monatlich'!$A$4:$AN$4,0),FALSE)</x:f>
        <x:v>0</x:v>
      </x:c>
      <x:c r="AA19" s="12">
        <x:f>VLOOKUP($B19,'Saldenliste monatlich'!$A$5:$AN$122,MATCH(AA$4,'Saldenliste monatlich'!$A$4:$AN$4,0),FALSE)</x:f>
        <x:v>55578.67</x:v>
      </x:c>
      <x:c r="AB19" s="12">
        <x:f>VLOOKUP($B19,'Saldenliste monatlich'!$A$5:$AN$122,MATCH(AB$4,'Saldenliste monatlich'!$A$4:$AN$4,0),FALSE)</x:f>
        <x:v>117228.77</x:v>
      </x:c>
      <x:c r="AC19" s="12">
        <x:f>VLOOKUP($B19,'Saldenliste monatlich'!$A$5:$AN$122,MATCH(AC$4,'Saldenliste monatlich'!$A$4:$AN$4,0),FALSE)</x:f>
        <x:v>180604.97</x:v>
      </x:c>
      <x:c r="AD19" s="12">
        <x:f>VLOOKUP($B19,'Saldenliste monatlich'!$A$5:$AN$122,MATCH(AD$4,'Saldenliste monatlich'!$A$4:$AN$4,0),FALSE)</x:f>
        <x:v>242454.63</x:v>
      </x:c>
      <x:c r="AE19" s="12">
        <x:f>VLOOKUP($B19,'Saldenliste monatlich'!$A$5:$AN$122,MATCH(AE$4,'Saldenliste monatlich'!$A$4:$AN$4,0),FALSE)</x:f>
        <x:v>303685.17</x:v>
      </x:c>
      <x:c r="AF19" s="12">
        <x:f>VLOOKUP($B19,'Saldenliste monatlich'!$A$5:$AN$122,MATCH(AF$4,'Saldenliste monatlich'!$A$4:$AN$4,0),FALSE)</x:f>
        <x:v>358635.19</x:v>
      </x:c>
      <x:c r="AG19" s="12">
        <x:f>VLOOKUP($B19,'Saldenliste monatlich'!$A$5:$AN$122,MATCH(AG$4,'Saldenliste monatlich'!$A$4:$AN$4,0),FALSE)</x:f>
        <x:v>410232.23</x:v>
      </x:c>
      <x:c r="AH19" s="12">
        <x:f>VLOOKUP($B19,'Saldenliste monatlich'!$A$5:$AN$122,MATCH(AH$4,'Saldenliste monatlich'!$A$4:$AN$4,0),FALSE)</x:f>
        <x:v>473224.55</x:v>
      </x:c>
      <x:c r="AI19" s="12">
        <x:f>VLOOKUP($B19,'Saldenliste monatlich'!$A$5:$AN$122,MATCH(AI$4,'Saldenliste monatlich'!$A$4:$AN$4,0),FALSE)</x:f>
        <x:v>538127.48</x:v>
      </x:c>
      <x:c r="AJ19" s="12">
        <x:f>VLOOKUP($B19,'Saldenliste monatlich'!$A$5:$AN$122,MATCH(AJ$4,'Saldenliste monatlich'!$A$4:$AN$4,0),FALSE)</x:f>
        <x:v>607582.99</x:v>
      </x:c>
      <x:c r="AK19" s="12">
        <x:f>VLOOKUP($B19,'Saldenliste monatlich'!$A$5:$AN$122,MATCH(AK$4,'Saldenliste monatlich'!$A$4:$AN$4,0),FALSE)</x:f>
        <x:v>685490.01</x:v>
      </x:c>
      <x:c r="AL19" s="12">
        <x:f>VLOOKUP($B19,'Saldenliste monatlich'!$A$5:$AN$122,MATCH(AL$4,'Saldenliste monatlich'!$A$4:$AN$4,0),FALSE)</x:f>
        <x:v>0</x:v>
      </x:c>
      <x:c r="AM19" s="12">
        <x:f>IF(COUNT(AA19:AL19)=0,"",SUM(AA19:AL19)/COUNT(AA19:AL19))</x:f>
        <x:v>331070.38833333325</x:v>
      </x:c>
      <x:c r="AN19" s="12">
        <x:f>IF(COUNT(O19:AL19)=0,"",SUM(O19:AL19)/COUNT(O19:AL19))</x:f>
        <x:v>323653.60083333333</x:v>
      </x:c>
    </x:row>
    <x:row r="20" spans="1:40" hidden="1" outlineLevel="2">
      <x:c r="A20" s="16" t="s">
        <x:v>160</x:v>
      </x:c>
      <x:c r="B20" s="0">
        <x:v>1460</x:v>
      </x:c>
      <x:c r="C20" s="12">
        <x:f>VLOOKUP($B20,'Saldenliste monatlich'!$A$5:$AN$122,MATCH(C$4,'Saldenliste monatlich'!$A$4:$AN$4,0),FALSE)</x:f>
        <x:v>0</x:v>
      </x:c>
      <x:c r="D20" s="12">
        <x:f>VLOOKUP($B20,'Saldenliste monatlich'!$A$5:$AN$122,MATCH(D$4,'Saldenliste monatlich'!$A$4:$AN$4,0),FALSE)</x:f>
        <x:v>0</x:v>
      </x:c>
      <x:c r="E20" s="12">
        <x:f>VLOOKUP($B20,'Saldenliste monatlich'!$A$5:$AN$122,MATCH(E$4,'Saldenliste monatlich'!$A$4:$AN$4,0),FALSE)</x:f>
        <x:v>600000</x:v>
      </x:c>
      <x:c r="F20" s="12">
        <x:f>VLOOKUP($B20,'Saldenliste monatlich'!$A$5:$AN$122,MATCH(F$4,'Saldenliste monatlich'!$A$4:$AN$4,0),FALSE)</x:f>
        <x:v>0</x:v>
      </x:c>
      <x:c r="G20" s="12">
        <x:f>VLOOKUP($B20,'Saldenliste monatlich'!$A$5:$AN$122,MATCH(G$4,'Saldenliste monatlich'!$A$4:$AN$4,0),FALSE)</x:f>
        <x:v>700000</x:v>
      </x:c>
      <x:c r="H20" s="12">
        <x:f>VLOOKUP($B20,'Saldenliste monatlich'!$A$5:$AN$122,MATCH(H$4,'Saldenliste monatlich'!$A$4:$AN$4,0),FALSE)</x:f>
        <x:v>0</x:v>
      </x:c>
      <x:c r="I20" s="12">
        <x:f>VLOOKUP($B20,'Saldenliste monatlich'!$A$5:$AN$122,MATCH(I$4,'Saldenliste monatlich'!$A$4:$AN$4,0),FALSE)</x:f>
        <x:v>0</x:v>
      </x:c>
      <x:c r="J20" s="12">
        <x:f>VLOOKUP($B20,'Saldenliste monatlich'!$A$5:$AN$122,MATCH(J$4,'Saldenliste monatlich'!$A$4:$AN$4,0),FALSE)</x:f>
        <x:v>1000000</x:v>
      </x:c>
      <x:c r="K20" s="12">
        <x:f>VLOOKUP($B20,'Saldenliste monatlich'!$A$5:$AN$122,MATCH(K$4,'Saldenliste monatlich'!$A$4:$AN$4,0),FALSE)</x:f>
        <x:v>0</x:v>
      </x:c>
      <x:c r="L20" s="12">
        <x:f>VLOOKUP($B20,'Saldenliste monatlich'!$A$5:$AN$122,MATCH(L$4,'Saldenliste monatlich'!$A$4:$AN$4,0),FALSE)</x:f>
        <x:v>0</x:v>
      </x:c>
      <x:c r="M20" s="12">
        <x:f>VLOOKUP($B20,'Saldenliste monatlich'!$A$5:$AN$122,MATCH(M$4,'Saldenliste monatlich'!$A$4:$AN$4,0),FALSE)</x:f>
        <x:v>0</x:v>
      </x:c>
      <x:c r="N20" s="12">
        <x:f>VLOOKUP($B20,'Saldenliste monatlich'!$A$5:$AN$122,MATCH(N$4,'Saldenliste monatlich'!$A$4:$AN$4,0),FALSE)</x:f>
        <x:v>1050000</x:v>
      </x:c>
      <x:c r="O20" s="12">
        <x:f>VLOOKUP($B20,'Saldenliste monatlich'!$A$5:$AN$122,MATCH(O$4,'Saldenliste monatlich'!$A$4:$AN$4,0),FALSE)</x:f>
        <x:v>0</x:v>
      </x:c>
      <x:c r="P20" s="12">
        <x:f>VLOOKUP($B20,'Saldenliste monatlich'!$A$5:$AN$122,MATCH(P$4,'Saldenliste monatlich'!$A$4:$AN$4,0),FALSE)</x:f>
        <x:v>1300000</x:v>
      </x:c>
      <x:c r="Q20" s="12">
        <x:f>VLOOKUP($B20,'Saldenliste monatlich'!$A$5:$AN$122,MATCH(Q$4,'Saldenliste monatlich'!$A$4:$AN$4,0),FALSE)</x:f>
        <x:v>0</x:v>
      </x:c>
      <x:c r="R20" s="12">
        <x:f>VLOOKUP($B20,'Saldenliste monatlich'!$A$5:$AN$122,MATCH(R$4,'Saldenliste monatlich'!$A$4:$AN$4,0),FALSE)</x:f>
        <x:v>0</x:v>
      </x:c>
      <x:c r="S20" s="12">
        <x:f>VLOOKUP($B20,'Saldenliste monatlich'!$A$5:$AN$122,MATCH(S$4,'Saldenliste monatlich'!$A$4:$AN$4,0),FALSE)</x:f>
        <x:v>1250000</x:v>
      </x:c>
      <x:c r="T20" s="12">
        <x:f>VLOOKUP($B20,'Saldenliste monatlich'!$A$5:$AN$122,MATCH(T$4,'Saldenliste monatlich'!$A$4:$AN$4,0),FALSE)</x:f>
        <x:v>0</x:v>
      </x:c>
      <x:c r="U20" s="12">
        <x:f>VLOOKUP($B20,'Saldenliste monatlich'!$A$5:$AN$122,MATCH(U$4,'Saldenliste monatlich'!$A$4:$AN$4,0),FALSE)</x:f>
        <x:v>0</x:v>
      </x:c>
      <x:c r="V20" s="12">
        <x:f>VLOOKUP($B20,'Saldenliste monatlich'!$A$5:$AN$122,MATCH(V$4,'Saldenliste monatlich'!$A$4:$AN$4,0),FALSE)</x:f>
        <x:v>0</x:v>
      </x:c>
      <x:c r="W20" s="12">
        <x:f>VLOOKUP($B20,'Saldenliste monatlich'!$A$5:$AN$122,MATCH(W$4,'Saldenliste monatlich'!$A$4:$AN$4,0),FALSE)</x:f>
        <x:v>0</x:v>
      </x:c>
      <x:c r="X20" s="12">
        <x:f>VLOOKUP($B20,'Saldenliste monatlich'!$A$5:$AN$122,MATCH(X$4,'Saldenliste monatlich'!$A$4:$AN$4,0),FALSE)</x:f>
        <x:v>500000</x:v>
      </x:c>
      <x:c r="Y20" s="12">
        <x:f>VLOOKUP($B20,'Saldenliste monatlich'!$A$5:$AN$122,MATCH(Y$4,'Saldenliste monatlich'!$A$4:$AN$4,0),FALSE)</x:f>
        <x:v>0</x:v>
      </x:c>
      <x:c r="Z20" s="12">
        <x:f>VLOOKUP($B20,'Saldenliste monatlich'!$A$5:$AN$122,MATCH(Z$4,'Saldenliste monatlich'!$A$4:$AN$4,0),FALSE)</x:f>
        <x:v>0</x:v>
      </x:c>
      <x:c r="AA20" s="12">
        <x:f>VLOOKUP($B20,'Saldenliste monatlich'!$A$5:$AN$122,MATCH(AA$4,'Saldenliste monatlich'!$A$4:$AN$4,0),FALSE)</x:f>
        <x:v>0</x:v>
      </x:c>
      <x:c r="AB20" s="12">
        <x:f>VLOOKUP($B20,'Saldenliste monatlich'!$A$5:$AN$122,MATCH(AB$4,'Saldenliste monatlich'!$A$4:$AN$4,0),FALSE)</x:f>
        <x:v>0</x:v>
      </x:c>
      <x:c r="AC20" s="12">
        <x:f>VLOOKUP($B20,'Saldenliste monatlich'!$A$5:$AN$122,MATCH(AC$4,'Saldenliste monatlich'!$A$4:$AN$4,0),FALSE)</x:f>
        <x:v>0</x:v>
      </x:c>
      <x:c r="AD20" s="12">
        <x:f>VLOOKUP($B20,'Saldenliste monatlich'!$A$5:$AN$122,MATCH(AD$4,'Saldenliste monatlich'!$A$4:$AN$4,0),FALSE)</x:f>
        <x:v>0</x:v>
      </x:c>
      <x:c r="AE20" s="12">
        <x:f>VLOOKUP($B20,'Saldenliste monatlich'!$A$5:$AN$122,MATCH(AE$4,'Saldenliste monatlich'!$A$4:$AN$4,0),FALSE)</x:f>
        <x:v>0</x:v>
      </x:c>
      <x:c r="AF20" s="12">
        <x:f>VLOOKUP($B20,'Saldenliste monatlich'!$A$5:$AN$122,MATCH(AF$4,'Saldenliste monatlich'!$A$4:$AN$4,0),FALSE)</x:f>
        <x:v>850000</x:v>
      </x:c>
      <x:c r="AG20" s="12">
        <x:f>VLOOKUP($B20,'Saldenliste monatlich'!$A$5:$AN$122,MATCH(AG$4,'Saldenliste monatlich'!$A$4:$AN$4,0),FALSE)</x:f>
        <x:v>0</x:v>
      </x:c>
      <x:c r="AH20" s="12">
        <x:f>VLOOKUP($B20,'Saldenliste monatlich'!$A$5:$AN$122,MATCH(AH$4,'Saldenliste monatlich'!$A$4:$AN$4,0),FALSE)</x:f>
        <x:v>700000</x:v>
      </x:c>
      <x:c r="AI20" s="12">
        <x:f>VLOOKUP($B20,'Saldenliste monatlich'!$A$5:$AN$122,MATCH(AI$4,'Saldenliste monatlich'!$A$4:$AN$4,0),FALSE)</x:f>
        <x:v>0</x:v>
      </x:c>
      <x:c r="AJ20" s="12">
        <x:f>VLOOKUP($B20,'Saldenliste monatlich'!$A$5:$AN$122,MATCH(AJ$4,'Saldenliste monatlich'!$A$4:$AN$4,0),FALSE)</x:f>
        <x:v>0</x:v>
      </x:c>
      <x:c r="AK20" s="12">
        <x:f>VLOOKUP($B20,'Saldenliste monatlich'!$A$5:$AN$122,MATCH(AK$4,'Saldenliste monatlich'!$A$4:$AN$4,0),FALSE)</x:f>
        <x:v>300000</x:v>
      </x:c>
      <x:c r="AL20" s="12">
        <x:f>VLOOKUP($B20,'Saldenliste monatlich'!$A$5:$AN$122,MATCH(AL$4,'Saldenliste monatlich'!$A$4:$AN$4,0),FALSE)</x:f>
        <x:v>0</x:v>
      </x:c>
      <x:c r="AM20" s="12">
        <x:f>IF(COUNT(AA20:AL20)=0,"",SUM(AA20:AL20)/COUNT(AA20:AL20))</x:f>
        <x:v>154166.66666666666</x:v>
      </x:c>
      <x:c r="AN20" s="12">
        <x:f>IF(COUNT(O20:AL20)=0,"",SUM(O20:AL20)/COUNT(O20:AL20))</x:f>
        <x:v>204166.66666666666</x:v>
      </x:c>
    </x:row>
    <x:row r="21" spans="1:40" collapsed="1" outlineLevel="1">
      <x:c r="A21" s="17" t="s">
        <x:v>269</x:v>
      </x:c>
      <x:c r="C21" s="13">
        <x:f>SUM(C16:C20)</x:f>
        <x:v>292883.61</x:v>
      </x:c>
      <x:c r="D21" s="13">
        <x:f>SUM(D16:D20)</x:f>
        <x:v>609587.8</x:v>
      </x:c>
      <x:c r="E21" s="13">
        <x:f>SUM(E16:E20)</x:f>
        <x:v>1562186.49</x:v>
      </x:c>
      <x:c r="F21" s="13">
        <x:f>SUM(F16:F20)</x:f>
        <x:v>1292073.11</x:v>
      </x:c>
      <x:c r="G21" s="13">
        <x:f>SUM(G16:G20)</x:f>
        <x:v>2312013.0300000003</x:v>
      </x:c>
      <x:c r="H21" s="13">
        <x:f>SUM(H16:H20)</x:f>
        <x:v>1911520.08</x:v>
      </x:c>
      <x:c r="I21" s="13">
        <x:f>SUM(I16:I20)</x:f>
        <x:v>2184650.05</x:v>
      </x:c>
      <x:c r="J21" s="13">
        <x:f>SUM(J16:J20)</x:f>
        <x:v>3533400.14</x:v>
      </x:c>
      <x:c r="K21" s="13">
        <x:f>SUM(K16:K20)</x:f>
        <x:v>2869785.6100000003</x:v>
      </x:c>
      <x:c r="L21" s="13">
        <x:f>SUM(L16:L20)</x:f>
        <x:v>3257055.9699999997</x:v>
      </x:c>
      <x:c r="M21" s="13">
        <x:f>SUM(M16:M20)</x:f>
        <x:v>3683991.7399999998</x:v>
      </x:c>
      <x:c r="N21" s="13">
        <x:f>SUM(N16:N20)</x:f>
        <x:v>1050000</x:v>
      </x:c>
      <x:c r="O21" s="13">
        <x:f>SUM(O16:O20)</x:f>
        <x:v>322873.55</x:v>
      </x:c>
      <x:c r="P21" s="13">
        <x:f>SUM(P16:P20)</x:f>
        <x:v>1997304.81</x:v>
      </x:c>
      <x:c r="Q21" s="13">
        <x:f>SUM(Q16:Q20)</x:f>
        <x:v>1062938.06</x:v>
      </x:c>
      <x:c r="R21" s="13">
        <x:f>SUM(R16:R20)</x:f>
        <x:v>1411280.45</x:v>
      </x:c>
      <x:c r="S21" s="13">
        <x:f>SUM(S16:S20)</x:f>
        <x:v>3126094.12</x:v>
      </x:c>
      <x:c r="T21" s="13">
        <x:f>SUM(T16:T20)</x:f>
        <x:v>2704932.82</x:v>
      </x:c>
      <x:c r="U21" s="13">
        <x:f>SUM(U16:U20)</x:f>
        <x:v>2989977.95</x:v>
      </x:c>
      <x:c r="V21" s="13">
        <x:f>SUM(V16:V20)</x:f>
        <x:v>3335887.05</x:v>
      </x:c>
      <x:c r="W21" s="13">
        <x:f>SUM(W16:W20)</x:f>
        <x:v>3707096.54</x:v>
      </x:c>
      <x:c r="X21" s="13">
        <x:f>SUM(X16:X20)</x:f>
        <x:v>4628496.7</x:v>
      </x:c>
      <x:c r="Y21" s="13">
        <x:f>SUM(Y16:Y20)</x:f>
        <x:v>4617902.390000001</x:v>
      </x:c>
      <x:c r="Z21" s="13">
        <x:f>SUM(Z16:Z20)</x:f>
        <x:v>0</x:v>
      </x:c>
      <x:c r="AA21" s="13">
        <x:f>SUM(AA16:AA20)</x:f>
        <x:v>333937.57999999996</x:v>
      </x:c>
      <x:c r="AB21" s="13">
        <x:f>SUM(AB16:AB20)</x:f>
        <x:v>702560.03</x:v>
      </x:c>
      <x:c r="AC21" s="13">
        <x:f>SUM(AC16:AC20)</x:f>
        <x:v>1151561.6400000001</x:v>
      </x:c>
      <x:c r="AD21" s="13">
        <x:f>SUM(AD16:AD20)</x:f>
        <x:v>1522857.9500000002</x:v>
      </x:c>
      <x:c r="AE21" s="13">
        <x:f>SUM(AE16:AE20)</x:f>
        <x:v>1895561.8599999999</x:v>
      </x:c>
      <x:c r="AF21" s="13">
        <x:f>SUM(AF16:AF20)</x:f>
        <x:v>3076800.5500000003</x:v>
      </x:c>
      <x:c r="AG21" s="13">
        <x:f>SUM(AG16:AG20)</x:f>
        <x:v>2540044.83</x:v>
      </x:c>
      <x:c r="AH21" s="13">
        <x:f>SUM(AH16:AH20)</x:f>
        <x:v>3616879.53</x:v>
      </x:c>
      <x:c r="AI21" s="13">
        <x:f>SUM(AI16:AI20)</x:f>
        <x:v>3303912.15</x:v>
      </x:c>
      <x:c r="AJ21" s="13">
        <x:f>SUM(AJ16:AJ20)</x:f>
        <x:v>3734918.16</x:v>
      </x:c>
      <x:c r="AK21" s="13">
        <x:f>SUM(AK16:AK20)</x:f>
        <x:v>4518735.59</x:v>
      </x:c>
      <x:c r="AL21" s="13">
        <x:f>SUM(AL16:AL20)</x:f>
        <x:v>0</x:v>
      </x:c>
      <x:c r="AM21" s="13">
        <x:f>IF(COUNT(AA21:AL21)=0,"",SUM(AA21:AL21)/COUNT(AA21:AL21))</x:f>
        <x:v>2199814.1558333333</x:v>
      </x:c>
      <x:c r="AN21" s="13">
        <x:f>IF(COUNT(O21:AL21)=0,"",SUM(O21:AL21)/COUNT(O21:AL21))</x:f>
        <x:v>2345939.762916667</x:v>
      </x:c>
    </x:row>
    <x:row r="22" spans="1:40" hidden="1" outlineLevel="2">
      <x:c r="A22" s="16" t="s">
        <x:v>166</x:v>
      </x:c>
      <x:c r="B22" s="0">
        <x:v>1900</x:v>
      </x:c>
      <x:c r="C22" s="12">
        <x:f>VLOOKUP($B22,'Saldenliste monatlich'!$A$5:$AN$122,MATCH(C$4,'Saldenliste monatlich'!$A$4:$AN$4,0),FALSE)</x:f>
        <x:v>117000</x:v>
      </x:c>
      <x:c r="D22" s="12">
        <x:f>VLOOKUP($B22,'Saldenliste monatlich'!$A$5:$AN$122,MATCH(D$4,'Saldenliste monatlich'!$A$4:$AN$4,0),FALSE)</x:f>
        <x:v>104000</x:v>
      </x:c>
      <x:c r="E22" s="12">
        <x:f>VLOOKUP($B22,'Saldenliste monatlich'!$A$5:$AN$122,MATCH(E$4,'Saldenliste monatlich'!$A$4:$AN$4,0),FALSE)</x:f>
        <x:v>91000</x:v>
      </x:c>
      <x:c r="F22" s="12">
        <x:f>VLOOKUP($B22,'Saldenliste monatlich'!$A$5:$AN$122,MATCH(F$4,'Saldenliste monatlich'!$A$4:$AN$4,0),FALSE)</x:f>
        <x:v>78000</x:v>
      </x:c>
      <x:c r="G22" s="12">
        <x:f>VLOOKUP($B22,'Saldenliste monatlich'!$A$5:$AN$122,MATCH(G$4,'Saldenliste monatlich'!$A$4:$AN$4,0),FALSE)</x:f>
        <x:v>65000</x:v>
      </x:c>
      <x:c r="H22" s="12">
        <x:f>VLOOKUP($B22,'Saldenliste monatlich'!$A$5:$AN$122,MATCH(H$4,'Saldenliste monatlich'!$A$4:$AN$4,0),FALSE)</x:f>
        <x:v>52000</x:v>
      </x:c>
      <x:c r="I22" s="12">
        <x:f>VLOOKUP($B22,'Saldenliste monatlich'!$A$5:$AN$122,MATCH(I$4,'Saldenliste monatlich'!$A$4:$AN$4,0),FALSE)</x:f>
        <x:v>39000</x:v>
      </x:c>
      <x:c r="J22" s="12">
        <x:f>VLOOKUP($B22,'Saldenliste monatlich'!$A$5:$AN$122,MATCH(J$4,'Saldenliste monatlich'!$A$4:$AN$4,0),FALSE)</x:f>
        <x:v>26000</x:v>
      </x:c>
      <x:c r="K22" s="12">
        <x:f>VLOOKUP($B22,'Saldenliste monatlich'!$A$5:$AN$122,MATCH(K$4,'Saldenliste monatlich'!$A$4:$AN$4,0),FALSE)</x:f>
        <x:v>13000</x:v>
      </x:c>
      <x:c r="L22" s="12">
        <x:f>VLOOKUP($B22,'Saldenliste monatlich'!$A$5:$AN$122,MATCH(L$4,'Saldenliste monatlich'!$A$4:$AN$4,0),FALSE)</x:f>
        <x:v>0</x:v>
      </x:c>
      <x:c r="M22" s="12">
        <x:f>VLOOKUP($B22,'Saldenliste monatlich'!$A$5:$AN$122,MATCH(M$4,'Saldenliste monatlich'!$A$4:$AN$4,0),FALSE)</x:f>
        <x:v>143000</x:v>
      </x:c>
      <x:c r="N22" s="12">
        <x:f>VLOOKUP($B22,'Saldenliste monatlich'!$A$5:$AN$122,MATCH(N$4,'Saldenliste monatlich'!$A$4:$AN$4,0),FALSE)</x:f>
        <x:v>130000</x:v>
      </x:c>
      <x:c r="O22" s="12">
        <x:f>VLOOKUP($B22,'Saldenliste monatlich'!$A$5:$AN$122,MATCH(O$4,'Saldenliste monatlich'!$A$4:$AN$4,0),FALSE)</x:f>
        <x:v>117000</x:v>
      </x:c>
      <x:c r="P22" s="12">
        <x:f>VLOOKUP($B22,'Saldenliste monatlich'!$A$5:$AN$122,MATCH(P$4,'Saldenliste monatlich'!$A$4:$AN$4,0),FALSE)</x:f>
        <x:v>104000</x:v>
      </x:c>
      <x:c r="Q22" s="12">
        <x:f>VLOOKUP($B22,'Saldenliste monatlich'!$A$5:$AN$122,MATCH(Q$4,'Saldenliste monatlich'!$A$4:$AN$4,0),FALSE)</x:f>
        <x:v>91000</x:v>
      </x:c>
      <x:c r="R22" s="12">
        <x:f>VLOOKUP($B22,'Saldenliste monatlich'!$A$5:$AN$122,MATCH(R$4,'Saldenliste monatlich'!$A$4:$AN$4,0),FALSE)</x:f>
        <x:v>78000</x:v>
      </x:c>
      <x:c r="S22" s="12">
        <x:f>VLOOKUP($B22,'Saldenliste monatlich'!$A$5:$AN$122,MATCH(S$4,'Saldenliste monatlich'!$A$4:$AN$4,0),FALSE)</x:f>
        <x:v>65000</x:v>
      </x:c>
      <x:c r="T22" s="12">
        <x:f>VLOOKUP($B22,'Saldenliste monatlich'!$A$5:$AN$122,MATCH(T$4,'Saldenliste monatlich'!$A$4:$AN$4,0),FALSE)</x:f>
        <x:v>52000</x:v>
      </x:c>
      <x:c r="U22" s="12">
        <x:f>VLOOKUP($B22,'Saldenliste monatlich'!$A$5:$AN$122,MATCH(U$4,'Saldenliste monatlich'!$A$4:$AN$4,0),FALSE)</x:f>
        <x:v>39000</x:v>
      </x:c>
      <x:c r="V22" s="12">
        <x:f>VLOOKUP($B22,'Saldenliste monatlich'!$A$5:$AN$122,MATCH(V$4,'Saldenliste monatlich'!$A$4:$AN$4,0),FALSE)</x:f>
        <x:v>26000</x:v>
      </x:c>
      <x:c r="W22" s="12">
        <x:f>VLOOKUP($B22,'Saldenliste monatlich'!$A$5:$AN$122,MATCH(W$4,'Saldenliste monatlich'!$A$4:$AN$4,0),FALSE)</x:f>
        <x:v>13000</x:v>
      </x:c>
      <x:c r="X22" s="12">
        <x:f>VLOOKUP($B22,'Saldenliste monatlich'!$A$5:$AN$122,MATCH(X$4,'Saldenliste monatlich'!$A$4:$AN$4,0),FALSE)</x:f>
        <x:v>0</x:v>
      </x:c>
      <x:c r="Y22" s="12">
        <x:f>VLOOKUP($B22,'Saldenliste monatlich'!$A$5:$AN$122,MATCH(Y$4,'Saldenliste monatlich'!$A$4:$AN$4,0),FALSE)</x:f>
        <x:v>151800</x:v>
      </x:c>
      <x:c r="Z22" s="12">
        <x:f>VLOOKUP($B22,'Saldenliste monatlich'!$A$5:$AN$122,MATCH(Z$4,'Saldenliste monatlich'!$A$4:$AN$4,0),FALSE)</x:f>
        <x:v>138000</x:v>
      </x:c>
      <x:c r="AA22" s="12">
        <x:f>VLOOKUP($B22,'Saldenliste monatlich'!$A$5:$AN$122,MATCH(AA$4,'Saldenliste monatlich'!$A$4:$AN$4,0),FALSE)</x:f>
        <x:v>124200</x:v>
      </x:c>
      <x:c r="AB22" s="12">
        <x:f>VLOOKUP($B22,'Saldenliste monatlich'!$A$5:$AN$122,MATCH(AB$4,'Saldenliste monatlich'!$A$4:$AN$4,0),FALSE)</x:f>
        <x:v>110400</x:v>
      </x:c>
      <x:c r="AC22" s="12">
        <x:f>VLOOKUP($B22,'Saldenliste monatlich'!$A$5:$AN$122,MATCH(AC$4,'Saldenliste monatlich'!$A$4:$AN$4,0),FALSE)</x:f>
        <x:v>96600</x:v>
      </x:c>
      <x:c r="AD22" s="12">
        <x:f>VLOOKUP($B22,'Saldenliste monatlich'!$A$5:$AN$122,MATCH(AD$4,'Saldenliste monatlich'!$A$4:$AN$4,0),FALSE)</x:f>
        <x:v>82800</x:v>
      </x:c>
      <x:c r="AE22" s="12">
        <x:f>VLOOKUP($B22,'Saldenliste monatlich'!$A$5:$AN$122,MATCH(AE$4,'Saldenliste monatlich'!$A$4:$AN$4,0),FALSE)</x:f>
        <x:v>69000</x:v>
      </x:c>
      <x:c r="AF22" s="12">
        <x:f>VLOOKUP($B22,'Saldenliste monatlich'!$A$5:$AN$122,MATCH(AF$4,'Saldenliste monatlich'!$A$4:$AN$4,0),FALSE)</x:f>
        <x:v>55200</x:v>
      </x:c>
      <x:c r="AG22" s="12">
        <x:f>VLOOKUP($B22,'Saldenliste monatlich'!$A$5:$AN$122,MATCH(AG$4,'Saldenliste monatlich'!$A$4:$AN$4,0),FALSE)</x:f>
        <x:v>41400</x:v>
      </x:c>
      <x:c r="AH22" s="12">
        <x:f>VLOOKUP($B22,'Saldenliste monatlich'!$A$5:$AN$122,MATCH(AH$4,'Saldenliste monatlich'!$A$4:$AN$4,0),FALSE)</x:f>
        <x:v>27600</x:v>
      </x:c>
      <x:c r="AI22" s="12">
        <x:f>VLOOKUP($B22,'Saldenliste monatlich'!$A$5:$AN$122,MATCH(AI$4,'Saldenliste monatlich'!$A$4:$AN$4,0),FALSE)</x:f>
        <x:v>13800</x:v>
      </x:c>
      <x:c r="AJ22" s="12">
        <x:f>VLOOKUP($B22,'Saldenliste monatlich'!$A$5:$AN$122,MATCH(AJ$4,'Saldenliste monatlich'!$A$4:$AN$4,0),FALSE)</x:f>
        <x:v>0</x:v>
      </x:c>
      <x:c r="AK22" s="12">
        <x:f>VLOOKUP($B22,'Saldenliste monatlich'!$A$5:$AN$122,MATCH(AK$4,'Saldenliste monatlich'!$A$4:$AN$4,0),FALSE)</x:f>
        <x:v>151800</x:v>
      </x:c>
      <x:c r="AL22" s="12">
        <x:f>VLOOKUP($B22,'Saldenliste monatlich'!$A$5:$AN$122,MATCH(AL$4,'Saldenliste monatlich'!$A$4:$AN$4,0),FALSE)</x:f>
        <x:v>138000</x:v>
      </x:c>
      <x:c r="AM22" s="12">
        <x:f>IF(COUNT(AA22:AL22)=0,"",SUM(AA22:AL22)/COUNT(AA22:AL22))</x:f>
        <x:v>75900</x:v>
      </x:c>
      <x:c r="AN22" s="12">
        <x:f>IF(COUNT(O22:AL22)=0,"",SUM(O22:AL22)/COUNT(O22:AL22))</x:f>
        <x:v>74400</x:v>
      </x:c>
    </x:row>
    <x:row r="23" spans="1:40" collapsed="1" outlineLevel="1">
      <x:c r="A23" s="17" t="s">
        <x:v>270</x:v>
      </x:c>
      <x:c r="C23" s="13">
        <x:f>SUM(C22:C22)</x:f>
        <x:v>117000</x:v>
      </x:c>
      <x:c r="D23" s="13">
        <x:f>SUM(D22:D22)</x:f>
        <x:v>104000</x:v>
      </x:c>
      <x:c r="E23" s="13">
        <x:f>SUM(E22:E22)</x:f>
        <x:v>91000</x:v>
      </x:c>
      <x:c r="F23" s="13">
        <x:f>SUM(F22:F22)</x:f>
        <x:v>78000</x:v>
      </x:c>
      <x:c r="G23" s="13">
        <x:f>SUM(G22:G22)</x:f>
        <x:v>65000</x:v>
      </x:c>
      <x:c r="H23" s="13">
        <x:f>SUM(H22:H22)</x:f>
        <x:v>52000</x:v>
      </x:c>
      <x:c r="I23" s="13">
        <x:f>SUM(I22:I22)</x:f>
        <x:v>39000</x:v>
      </x:c>
      <x:c r="J23" s="13">
        <x:f>SUM(J22:J22)</x:f>
        <x:v>26000</x:v>
      </x:c>
      <x:c r="K23" s="13">
        <x:f>SUM(K22:K22)</x:f>
        <x:v>13000</x:v>
      </x:c>
      <x:c r="L23" s="13">
        <x:f>SUM(L22:L22)</x:f>
        <x:v>0</x:v>
      </x:c>
      <x:c r="M23" s="13">
        <x:f>SUM(M22:M22)</x:f>
        <x:v>143000</x:v>
      </x:c>
      <x:c r="N23" s="13">
        <x:f>SUM(N22:N22)</x:f>
        <x:v>130000</x:v>
      </x:c>
      <x:c r="O23" s="13">
        <x:f>SUM(O22:O22)</x:f>
        <x:v>117000</x:v>
      </x:c>
      <x:c r="P23" s="13">
        <x:f>SUM(P22:P22)</x:f>
        <x:v>104000</x:v>
      </x:c>
      <x:c r="Q23" s="13">
        <x:f>SUM(Q22:Q22)</x:f>
        <x:v>91000</x:v>
      </x:c>
      <x:c r="R23" s="13">
        <x:f>SUM(R22:R22)</x:f>
        <x:v>78000</x:v>
      </x:c>
      <x:c r="S23" s="13">
        <x:f>SUM(S22:S22)</x:f>
        <x:v>65000</x:v>
      </x:c>
      <x:c r="T23" s="13">
        <x:f>SUM(T22:T22)</x:f>
        <x:v>52000</x:v>
      </x:c>
      <x:c r="U23" s="13">
        <x:f>SUM(U22:U22)</x:f>
        <x:v>39000</x:v>
      </x:c>
      <x:c r="V23" s="13">
        <x:f>SUM(V22:V22)</x:f>
        <x:v>26000</x:v>
      </x:c>
      <x:c r="W23" s="13">
        <x:f>SUM(W22:W22)</x:f>
        <x:v>13000</x:v>
      </x:c>
      <x:c r="X23" s="13">
        <x:f>SUM(X22:X22)</x:f>
        <x:v>0</x:v>
      </x:c>
      <x:c r="Y23" s="13">
        <x:f>SUM(Y22:Y22)</x:f>
        <x:v>151800</x:v>
      </x:c>
      <x:c r="Z23" s="13">
        <x:f>SUM(Z22:Z22)</x:f>
        <x:v>138000</x:v>
      </x:c>
      <x:c r="AA23" s="13">
        <x:f>SUM(AA22:AA22)</x:f>
        <x:v>124200</x:v>
      </x:c>
      <x:c r="AB23" s="13">
        <x:f>SUM(AB22:AB22)</x:f>
        <x:v>110400</x:v>
      </x:c>
      <x:c r="AC23" s="13">
        <x:f>SUM(AC22:AC22)</x:f>
        <x:v>96600</x:v>
      </x:c>
      <x:c r="AD23" s="13">
        <x:f>SUM(AD22:AD22)</x:f>
        <x:v>82800</x:v>
      </x:c>
      <x:c r="AE23" s="13">
        <x:f>SUM(AE22:AE22)</x:f>
        <x:v>69000</x:v>
      </x:c>
      <x:c r="AF23" s="13">
        <x:f>SUM(AF22:AF22)</x:f>
        <x:v>55200</x:v>
      </x:c>
      <x:c r="AG23" s="13">
        <x:f>SUM(AG22:AG22)</x:f>
        <x:v>41400</x:v>
      </x:c>
      <x:c r="AH23" s="13">
        <x:f>SUM(AH22:AH22)</x:f>
        <x:v>27600</x:v>
      </x:c>
      <x:c r="AI23" s="13">
        <x:f>SUM(AI22:AI22)</x:f>
        <x:v>13800</x:v>
      </x:c>
      <x:c r="AJ23" s="13">
        <x:f>SUM(AJ22:AJ22)</x:f>
        <x:v>0</x:v>
      </x:c>
      <x:c r="AK23" s="13">
        <x:f>SUM(AK22:AK22)</x:f>
        <x:v>151800</x:v>
      </x:c>
      <x:c r="AL23" s="13">
        <x:f>SUM(AL22:AL22)</x:f>
        <x:v>138000</x:v>
      </x:c>
      <x:c r="AM23" s="13">
        <x:f>IF(COUNT(AA23:AL23)=0,"",SUM(AA23:AL23)/COUNT(AA23:AL23))</x:f>
        <x:v>75900</x:v>
      </x:c>
      <x:c r="AN23" s="13">
        <x:f>IF(COUNT(O23:AL23)=0,"",SUM(O23:AL23)/COUNT(O23:AL23))</x:f>
        <x:v>74400</x:v>
      </x:c>
    </x:row>
    <x:row r="24" spans="1:40" hidden="1" outlineLevel="2">
      <x:c r="A24" s="16" t="s">
        <x:v>183</x:v>
      </x:c>
      <x:c r="B24" s="0">
        <x:v>3079</x:v>
      </x:c>
      <x:c r="C24" s="12">
        <x:f>VLOOKUP($B24,'Saldenliste monatlich'!$A$5:$AN$122,MATCH(C$4,'Saldenliste monatlich'!$A$4:$AN$4,0),FALSE)</x:f>
        <x:v>-58000</x:v>
      </x:c>
      <x:c r="D24" s="12">
        <x:f>VLOOKUP($B24,'Saldenliste monatlich'!$A$5:$AN$122,MATCH(D$4,'Saldenliste monatlich'!$A$4:$AN$4,0),FALSE)</x:f>
        <x:v>-58000</x:v>
      </x:c>
      <x:c r="E24" s="12">
        <x:f>VLOOKUP($B24,'Saldenliste monatlich'!$A$5:$AN$122,MATCH(E$4,'Saldenliste monatlich'!$A$4:$AN$4,0),FALSE)</x:f>
        <x:v>-58000</x:v>
      </x:c>
      <x:c r="F24" s="12">
        <x:f>VLOOKUP($B24,'Saldenliste monatlich'!$A$5:$AN$122,MATCH(F$4,'Saldenliste monatlich'!$A$4:$AN$4,0),FALSE)</x:f>
        <x:v>-58000</x:v>
      </x:c>
      <x:c r="G24" s="12">
        <x:f>VLOOKUP($B24,'Saldenliste monatlich'!$A$5:$AN$122,MATCH(G$4,'Saldenliste monatlich'!$A$4:$AN$4,0),FALSE)</x:f>
        <x:v>-58000</x:v>
      </x:c>
      <x:c r="H24" s="12">
        <x:f>VLOOKUP($B24,'Saldenliste monatlich'!$A$5:$AN$122,MATCH(H$4,'Saldenliste monatlich'!$A$4:$AN$4,0),FALSE)</x:f>
        <x:v>-58000</x:v>
      </x:c>
      <x:c r="I24" s="12">
        <x:f>VLOOKUP($B24,'Saldenliste monatlich'!$A$5:$AN$122,MATCH(I$4,'Saldenliste monatlich'!$A$4:$AN$4,0),FALSE)</x:f>
        <x:v>-58000</x:v>
      </x:c>
      <x:c r="J24" s="12">
        <x:f>VLOOKUP($B24,'Saldenliste monatlich'!$A$5:$AN$122,MATCH(J$4,'Saldenliste monatlich'!$A$4:$AN$4,0),FALSE)</x:f>
        <x:v>-58000</x:v>
      </x:c>
      <x:c r="K24" s="12">
        <x:f>VLOOKUP($B24,'Saldenliste monatlich'!$A$5:$AN$122,MATCH(K$4,'Saldenliste monatlich'!$A$4:$AN$4,0),FALSE)</x:f>
        <x:v>-58000</x:v>
      </x:c>
      <x:c r="L24" s="12">
        <x:f>VLOOKUP($B24,'Saldenliste monatlich'!$A$5:$AN$122,MATCH(L$4,'Saldenliste monatlich'!$A$4:$AN$4,0),FALSE)</x:f>
        <x:v>-58000</x:v>
      </x:c>
      <x:c r="M24" s="12">
        <x:f>VLOOKUP($B24,'Saldenliste monatlich'!$A$5:$AN$122,MATCH(M$4,'Saldenliste monatlich'!$A$4:$AN$4,0),FALSE)</x:f>
        <x:v>-58000</x:v>
      </x:c>
      <x:c r="N24" s="12">
        <x:f>VLOOKUP($B24,'Saldenliste monatlich'!$A$5:$AN$122,MATCH(N$4,'Saldenliste monatlich'!$A$4:$AN$4,0),FALSE)</x:f>
        <x:v>-64750</x:v>
      </x:c>
      <x:c r="O24" s="12">
        <x:f>VLOOKUP($B24,'Saldenliste monatlich'!$A$5:$AN$122,MATCH(O$4,'Saldenliste monatlich'!$A$4:$AN$4,0),FALSE)</x:f>
        <x:v>-64750</x:v>
      </x:c>
      <x:c r="P24" s="12">
        <x:f>VLOOKUP($B24,'Saldenliste monatlich'!$A$5:$AN$122,MATCH(P$4,'Saldenliste monatlich'!$A$4:$AN$4,0),FALSE)</x:f>
        <x:v>-64750</x:v>
      </x:c>
      <x:c r="Q24" s="12">
        <x:f>VLOOKUP($B24,'Saldenliste monatlich'!$A$5:$AN$122,MATCH(Q$4,'Saldenliste monatlich'!$A$4:$AN$4,0),FALSE)</x:f>
        <x:v>-64750</x:v>
      </x:c>
      <x:c r="R24" s="12">
        <x:f>VLOOKUP($B24,'Saldenliste monatlich'!$A$5:$AN$122,MATCH(R$4,'Saldenliste monatlich'!$A$4:$AN$4,0),FALSE)</x:f>
        <x:v>-64750</x:v>
      </x:c>
      <x:c r="S24" s="12">
        <x:f>VLOOKUP($B24,'Saldenliste monatlich'!$A$5:$AN$122,MATCH(S$4,'Saldenliste monatlich'!$A$4:$AN$4,0),FALSE)</x:f>
        <x:v>-64750</x:v>
      </x:c>
      <x:c r="T24" s="12">
        <x:f>VLOOKUP($B24,'Saldenliste monatlich'!$A$5:$AN$122,MATCH(T$4,'Saldenliste monatlich'!$A$4:$AN$4,0),FALSE)</x:f>
        <x:v>-64750</x:v>
      </x:c>
      <x:c r="U24" s="12">
        <x:f>VLOOKUP($B24,'Saldenliste monatlich'!$A$5:$AN$122,MATCH(U$4,'Saldenliste monatlich'!$A$4:$AN$4,0),FALSE)</x:f>
        <x:v>-64750</x:v>
      </x:c>
      <x:c r="V24" s="12">
        <x:f>VLOOKUP($B24,'Saldenliste monatlich'!$A$5:$AN$122,MATCH(V$4,'Saldenliste monatlich'!$A$4:$AN$4,0),FALSE)</x:f>
        <x:v>-64750</x:v>
      </x:c>
      <x:c r="W24" s="12">
        <x:f>VLOOKUP($B24,'Saldenliste monatlich'!$A$5:$AN$122,MATCH(W$4,'Saldenliste monatlich'!$A$4:$AN$4,0),FALSE)</x:f>
        <x:v>-64750</x:v>
      </x:c>
      <x:c r="X24" s="12">
        <x:f>VLOOKUP($B24,'Saldenliste monatlich'!$A$5:$AN$122,MATCH(X$4,'Saldenliste monatlich'!$A$4:$AN$4,0),FALSE)</x:f>
        <x:v>-64750</x:v>
      </x:c>
      <x:c r="Y24" s="12">
        <x:f>VLOOKUP($B24,'Saldenliste monatlich'!$A$5:$AN$122,MATCH(Y$4,'Saldenliste monatlich'!$A$4:$AN$4,0),FALSE)</x:f>
        <x:v>-64750</x:v>
      </x:c>
      <x:c r="Z24" s="12">
        <x:f>VLOOKUP($B24,'Saldenliste monatlich'!$A$5:$AN$122,MATCH(Z$4,'Saldenliste monatlich'!$A$4:$AN$4,0),FALSE)</x:f>
        <x:v>-71050</x:v>
      </x:c>
      <x:c r="AA24" s="12">
        <x:f>VLOOKUP($B24,'Saldenliste monatlich'!$A$5:$AN$122,MATCH(AA$4,'Saldenliste monatlich'!$A$4:$AN$4,0),FALSE)</x:f>
        <x:v>-71050</x:v>
      </x:c>
      <x:c r="AB24" s="12">
        <x:f>VLOOKUP($B24,'Saldenliste monatlich'!$A$5:$AN$122,MATCH(AB$4,'Saldenliste monatlich'!$A$4:$AN$4,0),FALSE)</x:f>
        <x:v>-71050</x:v>
      </x:c>
      <x:c r="AC24" s="12">
        <x:f>VLOOKUP($B24,'Saldenliste monatlich'!$A$5:$AN$122,MATCH(AC$4,'Saldenliste monatlich'!$A$4:$AN$4,0),FALSE)</x:f>
        <x:v>-71050</x:v>
      </x:c>
      <x:c r="AD24" s="12">
        <x:f>VLOOKUP($B24,'Saldenliste monatlich'!$A$5:$AN$122,MATCH(AD$4,'Saldenliste monatlich'!$A$4:$AN$4,0),FALSE)</x:f>
        <x:v>-71050</x:v>
      </x:c>
      <x:c r="AE24" s="12">
        <x:f>VLOOKUP($B24,'Saldenliste monatlich'!$A$5:$AN$122,MATCH(AE$4,'Saldenliste monatlich'!$A$4:$AN$4,0),FALSE)</x:f>
        <x:v>-71050</x:v>
      </x:c>
      <x:c r="AF24" s="12">
        <x:f>VLOOKUP($B24,'Saldenliste monatlich'!$A$5:$AN$122,MATCH(AF$4,'Saldenliste monatlich'!$A$4:$AN$4,0),FALSE)</x:f>
        <x:v>-71050</x:v>
      </x:c>
      <x:c r="AG24" s="12">
        <x:f>VLOOKUP($B24,'Saldenliste monatlich'!$A$5:$AN$122,MATCH(AG$4,'Saldenliste monatlich'!$A$4:$AN$4,0),FALSE)</x:f>
        <x:v>-71050</x:v>
      </x:c>
      <x:c r="AH24" s="12">
        <x:f>VLOOKUP($B24,'Saldenliste monatlich'!$A$5:$AN$122,MATCH(AH$4,'Saldenliste monatlich'!$A$4:$AN$4,0),FALSE)</x:f>
        <x:v>-71050</x:v>
      </x:c>
      <x:c r="AI24" s="12">
        <x:f>VLOOKUP($B24,'Saldenliste monatlich'!$A$5:$AN$122,MATCH(AI$4,'Saldenliste monatlich'!$A$4:$AN$4,0),FALSE)</x:f>
        <x:v>-71050</x:v>
      </x:c>
      <x:c r="AJ24" s="12">
        <x:f>VLOOKUP($B24,'Saldenliste monatlich'!$A$5:$AN$122,MATCH(AJ$4,'Saldenliste monatlich'!$A$4:$AN$4,0),FALSE)</x:f>
        <x:v>-71050</x:v>
      </x:c>
      <x:c r="AK24" s="12">
        <x:f>VLOOKUP($B24,'Saldenliste monatlich'!$A$5:$AN$122,MATCH(AK$4,'Saldenliste monatlich'!$A$4:$AN$4,0),FALSE)</x:f>
        <x:v>-71050</x:v>
      </x:c>
      <x:c r="AL24" s="12">
        <x:f>VLOOKUP($B24,'Saldenliste monatlich'!$A$5:$AN$122,MATCH(AL$4,'Saldenliste monatlich'!$A$4:$AN$4,0),FALSE)</x:f>
        <x:v>-67400</x:v>
      </x:c>
      <x:c r="AM24" s="12">
        <x:f>IF(COUNT(AA24:AL24)=0,"",SUM(AA24:AL24)/COUNT(AA24:AL24))</x:f>
        <x:v>-70745.83333333333</x:v>
      </x:c>
      <x:c r="AN24" s="12">
        <x:f>IF(COUNT(O24:AL24)=0,"",SUM(O24:AL24)/COUNT(O24:AL24))</x:f>
        <x:v>-68010.41666666667</x:v>
      </x:c>
    </x:row>
    <x:row r="25" spans="1:40" hidden="1" outlineLevel="2">
      <x:c r="A25" s="16" t="s">
        <x:v>184</x:v>
      </x:c>
      <x:c r="B25" s="0">
        <x:v>3095</x:v>
      </x:c>
      <x:c r="C25" s="12">
        <x:f>VLOOKUP($B25,'Saldenliste monatlich'!$A$5:$AN$122,MATCH(C$4,'Saldenliste monatlich'!$A$4:$AN$4,0),FALSE)</x:f>
        <x:v>-42000</x:v>
      </x:c>
      <x:c r="D25" s="12">
        <x:f>VLOOKUP($B25,'Saldenliste monatlich'!$A$5:$AN$122,MATCH(D$4,'Saldenliste monatlich'!$A$4:$AN$4,0),FALSE)</x:f>
        <x:v>-42000</x:v>
      </x:c>
      <x:c r="E25" s="12">
        <x:f>VLOOKUP($B25,'Saldenliste monatlich'!$A$5:$AN$122,MATCH(E$4,'Saldenliste monatlich'!$A$4:$AN$4,0),FALSE)</x:f>
        <x:v>-42000</x:v>
      </x:c>
      <x:c r="F25" s="12">
        <x:f>VLOOKUP($B25,'Saldenliste monatlich'!$A$5:$AN$122,MATCH(F$4,'Saldenliste monatlich'!$A$4:$AN$4,0),FALSE)</x:f>
        <x:v>-42000</x:v>
      </x:c>
      <x:c r="G25" s="12">
        <x:f>VLOOKUP($B25,'Saldenliste monatlich'!$A$5:$AN$122,MATCH(G$4,'Saldenliste monatlich'!$A$4:$AN$4,0),FALSE)</x:f>
        <x:v>0</x:v>
      </x:c>
      <x:c r="H25" s="12">
        <x:f>VLOOKUP($B25,'Saldenliste monatlich'!$A$5:$AN$122,MATCH(H$4,'Saldenliste monatlich'!$A$4:$AN$4,0),FALSE)</x:f>
        <x:v>0</x:v>
      </x:c>
      <x:c r="I25" s="12">
        <x:f>VLOOKUP($B25,'Saldenliste monatlich'!$A$5:$AN$122,MATCH(I$4,'Saldenliste monatlich'!$A$4:$AN$4,0),FALSE)</x:f>
        <x:v>0</x:v>
      </x:c>
      <x:c r="J25" s="12">
        <x:f>VLOOKUP($B25,'Saldenliste monatlich'!$A$5:$AN$122,MATCH(J$4,'Saldenliste monatlich'!$A$4:$AN$4,0),FALSE)</x:f>
        <x:v>0</x:v>
      </x:c>
      <x:c r="K25" s="12">
        <x:f>VLOOKUP($B25,'Saldenliste monatlich'!$A$5:$AN$122,MATCH(K$4,'Saldenliste monatlich'!$A$4:$AN$4,0),FALSE)</x:f>
        <x:v>0</x:v>
      </x:c>
      <x:c r="L25" s="12">
        <x:f>VLOOKUP($B25,'Saldenliste monatlich'!$A$5:$AN$122,MATCH(L$4,'Saldenliste monatlich'!$A$4:$AN$4,0),FALSE)</x:f>
        <x:v>0</x:v>
      </x:c>
      <x:c r="M25" s="12">
        <x:f>VLOOKUP($B25,'Saldenliste monatlich'!$A$5:$AN$122,MATCH(M$4,'Saldenliste monatlich'!$A$4:$AN$4,0),FALSE)</x:f>
        <x:v>0</x:v>
      </x:c>
      <x:c r="N25" s="12">
        <x:f>VLOOKUP($B25,'Saldenliste monatlich'!$A$5:$AN$122,MATCH(N$4,'Saldenliste monatlich'!$A$4:$AN$4,0),FALSE)</x:f>
        <x:v>-44000</x:v>
      </x:c>
      <x:c r="O25" s="12">
        <x:f>VLOOKUP($B25,'Saldenliste monatlich'!$A$5:$AN$122,MATCH(O$4,'Saldenliste monatlich'!$A$4:$AN$4,0),FALSE)</x:f>
        <x:v>-44000</x:v>
      </x:c>
      <x:c r="P25" s="12">
        <x:f>VLOOKUP($B25,'Saldenliste monatlich'!$A$5:$AN$122,MATCH(P$4,'Saldenliste monatlich'!$A$4:$AN$4,0),FALSE)</x:f>
        <x:v>-44000</x:v>
      </x:c>
      <x:c r="Q25" s="12">
        <x:f>VLOOKUP($B25,'Saldenliste monatlich'!$A$5:$AN$122,MATCH(Q$4,'Saldenliste monatlich'!$A$4:$AN$4,0),FALSE)</x:f>
        <x:v>-44000</x:v>
      </x:c>
      <x:c r="R25" s="12">
        <x:f>VLOOKUP($B25,'Saldenliste monatlich'!$A$5:$AN$122,MATCH(R$4,'Saldenliste monatlich'!$A$4:$AN$4,0),FALSE)</x:f>
        <x:v>-44000</x:v>
      </x:c>
      <x:c r="S25" s="12">
        <x:f>VLOOKUP($B25,'Saldenliste monatlich'!$A$5:$AN$122,MATCH(S$4,'Saldenliste monatlich'!$A$4:$AN$4,0),FALSE)</x:f>
        <x:v>0</x:v>
      </x:c>
      <x:c r="T25" s="12">
        <x:f>VLOOKUP($B25,'Saldenliste monatlich'!$A$5:$AN$122,MATCH(T$4,'Saldenliste monatlich'!$A$4:$AN$4,0),FALSE)</x:f>
        <x:v>0</x:v>
      </x:c>
      <x:c r="U25" s="12">
        <x:f>VLOOKUP($B25,'Saldenliste monatlich'!$A$5:$AN$122,MATCH(U$4,'Saldenliste monatlich'!$A$4:$AN$4,0),FALSE)</x:f>
        <x:v>0</x:v>
      </x:c>
      <x:c r="V25" s="12">
        <x:f>VLOOKUP($B25,'Saldenliste monatlich'!$A$5:$AN$122,MATCH(V$4,'Saldenliste monatlich'!$A$4:$AN$4,0),FALSE)</x:f>
        <x:v>0</x:v>
      </x:c>
      <x:c r="W25" s="12">
        <x:f>VLOOKUP($B25,'Saldenliste monatlich'!$A$5:$AN$122,MATCH(W$4,'Saldenliste monatlich'!$A$4:$AN$4,0),FALSE)</x:f>
        <x:v>0</x:v>
      </x:c>
      <x:c r="X25" s="12">
        <x:f>VLOOKUP($B25,'Saldenliste monatlich'!$A$5:$AN$122,MATCH(X$4,'Saldenliste monatlich'!$A$4:$AN$4,0),FALSE)</x:f>
        <x:v>0</x:v>
      </x:c>
      <x:c r="Y25" s="12">
        <x:f>VLOOKUP($B25,'Saldenliste monatlich'!$A$5:$AN$122,MATCH(Y$4,'Saldenliste monatlich'!$A$4:$AN$4,0),FALSE)</x:f>
        <x:v>0</x:v>
      </x:c>
      <x:c r="Z25" s="12">
        <x:f>VLOOKUP($B25,'Saldenliste monatlich'!$A$5:$AN$122,MATCH(Z$4,'Saldenliste monatlich'!$A$4:$AN$4,0),FALSE)</x:f>
        <x:v>-46500</x:v>
      </x:c>
      <x:c r="AA25" s="12">
        <x:f>VLOOKUP($B25,'Saldenliste monatlich'!$A$5:$AN$122,MATCH(AA$4,'Saldenliste monatlich'!$A$4:$AN$4,0),FALSE)</x:f>
        <x:v>-46500</x:v>
      </x:c>
      <x:c r="AB25" s="12">
        <x:f>VLOOKUP($B25,'Saldenliste monatlich'!$A$5:$AN$122,MATCH(AB$4,'Saldenliste monatlich'!$A$4:$AN$4,0),FALSE)</x:f>
        <x:v>-46500</x:v>
      </x:c>
      <x:c r="AC25" s="12">
        <x:f>VLOOKUP($B25,'Saldenliste monatlich'!$A$5:$AN$122,MATCH(AC$4,'Saldenliste monatlich'!$A$4:$AN$4,0),FALSE)</x:f>
        <x:v>-46500</x:v>
      </x:c>
      <x:c r="AD25" s="12">
        <x:f>VLOOKUP($B25,'Saldenliste monatlich'!$A$5:$AN$122,MATCH(AD$4,'Saldenliste monatlich'!$A$4:$AN$4,0),FALSE)</x:f>
        <x:v>-46500</x:v>
      </x:c>
      <x:c r="AE25" s="12">
        <x:f>VLOOKUP($B25,'Saldenliste monatlich'!$A$5:$AN$122,MATCH(AE$4,'Saldenliste monatlich'!$A$4:$AN$4,0),FALSE)</x:f>
        <x:v>0</x:v>
      </x:c>
      <x:c r="AF25" s="12">
        <x:f>VLOOKUP($B25,'Saldenliste monatlich'!$A$5:$AN$122,MATCH(AF$4,'Saldenliste monatlich'!$A$4:$AN$4,0),FALSE)</x:f>
        <x:v>0</x:v>
      </x:c>
      <x:c r="AG25" s="12">
        <x:f>VLOOKUP($B25,'Saldenliste monatlich'!$A$5:$AN$122,MATCH(AG$4,'Saldenliste monatlich'!$A$4:$AN$4,0),FALSE)</x:f>
        <x:v>0</x:v>
      </x:c>
      <x:c r="AH25" s="12">
        <x:f>VLOOKUP($B25,'Saldenliste monatlich'!$A$5:$AN$122,MATCH(AH$4,'Saldenliste monatlich'!$A$4:$AN$4,0),FALSE)</x:f>
        <x:v>0</x:v>
      </x:c>
      <x:c r="AI25" s="12">
        <x:f>VLOOKUP($B25,'Saldenliste monatlich'!$A$5:$AN$122,MATCH(AI$4,'Saldenliste monatlich'!$A$4:$AN$4,0),FALSE)</x:f>
        <x:v>0</x:v>
      </x:c>
      <x:c r="AJ25" s="12">
        <x:f>VLOOKUP($B25,'Saldenliste monatlich'!$A$5:$AN$122,MATCH(AJ$4,'Saldenliste monatlich'!$A$4:$AN$4,0),FALSE)</x:f>
        <x:v>0</x:v>
      </x:c>
      <x:c r="AK25" s="12">
        <x:f>VLOOKUP($B25,'Saldenliste monatlich'!$A$5:$AN$122,MATCH(AK$4,'Saldenliste monatlich'!$A$4:$AN$4,0),FALSE)</x:f>
        <x:v>0</x:v>
      </x:c>
      <x:c r="AL25" s="12">
        <x:f>VLOOKUP($B25,'Saldenliste monatlich'!$A$5:$AN$122,MATCH(AL$4,'Saldenliste monatlich'!$A$4:$AN$4,0),FALSE)</x:f>
        <x:v>-49500</x:v>
      </x:c>
      <x:c r="AM25" s="12">
        <x:f>IF(COUNT(AA25:AL25)=0,"",SUM(AA25:AL25)/COUNT(AA25:AL25))</x:f>
        <x:v>-19625</x:v>
      </x:c>
      <x:c r="AN25" s="12">
        <x:f>IF(COUNT(O25:AL25)=0,"",SUM(O25:AL25)/COUNT(O25:AL25))</x:f>
        <x:v>-19083.333333333332</x:v>
      </x:c>
    </x:row>
    <x:row r="26" spans="1:40" collapsed="1" outlineLevel="1">
      <x:c r="A26" s="17" t="s">
        <x:v>271</x:v>
      </x:c>
      <x:c r="C26" s="13">
        <x:f>SUM(C24:C25)</x:f>
        <x:v>-100000</x:v>
      </x:c>
      <x:c r="D26" s="13">
        <x:f>SUM(D24:D25)</x:f>
        <x:v>-100000</x:v>
      </x:c>
      <x:c r="E26" s="13">
        <x:f>SUM(E24:E25)</x:f>
        <x:v>-100000</x:v>
      </x:c>
      <x:c r="F26" s="13">
        <x:f>SUM(F24:F25)</x:f>
        <x:v>-100000</x:v>
      </x:c>
      <x:c r="G26" s="13">
        <x:f>SUM(G24:G25)</x:f>
        <x:v>-58000</x:v>
      </x:c>
      <x:c r="H26" s="13">
        <x:f>SUM(H24:H25)</x:f>
        <x:v>-58000</x:v>
      </x:c>
      <x:c r="I26" s="13">
        <x:f>SUM(I24:I25)</x:f>
        <x:v>-58000</x:v>
      </x:c>
      <x:c r="J26" s="13">
        <x:f>SUM(J24:J25)</x:f>
        <x:v>-58000</x:v>
      </x:c>
      <x:c r="K26" s="13">
        <x:f>SUM(K24:K25)</x:f>
        <x:v>-58000</x:v>
      </x:c>
      <x:c r="L26" s="13">
        <x:f>SUM(L24:L25)</x:f>
        <x:v>-58000</x:v>
      </x:c>
      <x:c r="M26" s="13">
        <x:f>SUM(M24:M25)</x:f>
        <x:v>-58000</x:v>
      </x:c>
      <x:c r="N26" s="13">
        <x:f>SUM(N24:N25)</x:f>
        <x:v>-108750</x:v>
      </x:c>
      <x:c r="O26" s="13">
        <x:f>SUM(O24:O25)</x:f>
        <x:v>-108750</x:v>
      </x:c>
      <x:c r="P26" s="13">
        <x:f>SUM(P24:P25)</x:f>
        <x:v>-108750</x:v>
      </x:c>
      <x:c r="Q26" s="13">
        <x:f>SUM(Q24:Q25)</x:f>
        <x:v>-108750</x:v>
      </x:c>
      <x:c r="R26" s="13">
        <x:f>SUM(R24:R25)</x:f>
        <x:v>-108750</x:v>
      </x:c>
      <x:c r="S26" s="13">
        <x:f>SUM(S24:S25)</x:f>
        <x:v>-64750</x:v>
      </x:c>
      <x:c r="T26" s="13">
        <x:f>SUM(T24:T25)</x:f>
        <x:v>-64750</x:v>
      </x:c>
      <x:c r="U26" s="13">
        <x:f>SUM(U24:U25)</x:f>
        <x:v>-64750</x:v>
      </x:c>
      <x:c r="V26" s="13">
        <x:f>SUM(V24:V25)</x:f>
        <x:v>-64750</x:v>
      </x:c>
      <x:c r="W26" s="13">
        <x:f>SUM(W24:W25)</x:f>
        <x:v>-64750</x:v>
      </x:c>
      <x:c r="X26" s="13">
        <x:f>SUM(X24:X25)</x:f>
        <x:v>-64750</x:v>
      </x:c>
      <x:c r="Y26" s="13">
        <x:f>SUM(Y24:Y25)</x:f>
        <x:v>-64750</x:v>
      </x:c>
      <x:c r="Z26" s="13">
        <x:f>SUM(Z24:Z25)</x:f>
        <x:v>-117550</x:v>
      </x:c>
      <x:c r="AA26" s="13">
        <x:f>SUM(AA24:AA25)</x:f>
        <x:v>-117550</x:v>
      </x:c>
      <x:c r="AB26" s="13">
        <x:f>SUM(AB24:AB25)</x:f>
        <x:v>-117550</x:v>
      </x:c>
      <x:c r="AC26" s="13">
        <x:f>SUM(AC24:AC25)</x:f>
        <x:v>-117550</x:v>
      </x:c>
      <x:c r="AD26" s="13">
        <x:f>SUM(AD24:AD25)</x:f>
        <x:v>-117550</x:v>
      </x:c>
      <x:c r="AE26" s="13">
        <x:f>SUM(AE24:AE25)</x:f>
        <x:v>-71050</x:v>
      </x:c>
      <x:c r="AF26" s="13">
        <x:f>SUM(AF24:AF25)</x:f>
        <x:v>-71050</x:v>
      </x:c>
      <x:c r="AG26" s="13">
        <x:f>SUM(AG24:AG25)</x:f>
        <x:v>-71050</x:v>
      </x:c>
      <x:c r="AH26" s="13">
        <x:f>SUM(AH24:AH25)</x:f>
        <x:v>-71050</x:v>
      </x:c>
      <x:c r="AI26" s="13">
        <x:f>SUM(AI24:AI25)</x:f>
        <x:v>-71050</x:v>
      </x:c>
      <x:c r="AJ26" s="13">
        <x:f>SUM(AJ24:AJ25)</x:f>
        <x:v>-71050</x:v>
      </x:c>
      <x:c r="AK26" s="13">
        <x:f>SUM(AK24:AK25)</x:f>
        <x:v>-71050</x:v>
      </x:c>
      <x:c r="AL26" s="13">
        <x:f>SUM(AL24:AL25)</x:f>
        <x:v>-116900</x:v>
      </x:c>
      <x:c r="AM26" s="13">
        <x:f>IF(COUNT(AA26:AL26)=0,"",SUM(AA26:AL26)/COUNT(AA26:AL26))</x:f>
        <x:v>-90370.83333333333</x:v>
      </x:c>
      <x:c r="AN26" s="13">
        <x:f>IF(COUNT(O26:AL26)=0,"",SUM(O26:AL26)/COUNT(O26:AL26))</x:f>
        <x:v>-87093.75</x:v>
      </x:c>
    </x:row>
    <x:row r="27" spans="1:40" hidden="1" outlineLevel="2">
      <x:c r="A27" s="16" t="s">
        <x:v>190</x:v>
      </x:c>
      <x:c r="B27" s="0">
        <x:v>3500</x:v>
      </x:c>
      <x:c r="C27" s="12">
        <x:f>VLOOKUP($B27,'Saldenliste monatlich'!$A$5:$AN$122,MATCH(C$4,'Saldenliste monatlich'!$A$4:$AN$4,0),FALSE)</x:f>
        <x:v>0</x:v>
      </x:c>
      <x:c r="D27" s="12">
        <x:f>VLOOKUP($B27,'Saldenliste monatlich'!$A$5:$AN$122,MATCH(D$4,'Saldenliste monatlich'!$A$4:$AN$4,0),FALSE)</x:f>
        <x:v>0</x:v>
      </x:c>
      <x:c r="E27" s="12">
        <x:f>VLOOKUP($B27,'Saldenliste monatlich'!$A$5:$AN$122,MATCH(E$4,'Saldenliste monatlich'!$A$4:$AN$4,0),FALSE)</x:f>
        <x:v>0</x:v>
      </x:c>
      <x:c r="F27" s="12">
        <x:f>VLOOKUP($B27,'Saldenliste monatlich'!$A$5:$AN$122,MATCH(F$4,'Saldenliste monatlich'!$A$4:$AN$4,0),FALSE)</x:f>
        <x:v>0</x:v>
      </x:c>
      <x:c r="G27" s="12">
        <x:f>VLOOKUP($B27,'Saldenliste monatlich'!$A$5:$AN$122,MATCH(G$4,'Saldenliste monatlich'!$A$4:$AN$4,0),FALSE)</x:f>
        <x:v>0</x:v>
      </x:c>
      <x:c r="H27" s="12">
        <x:f>VLOOKUP($B27,'Saldenliste monatlich'!$A$5:$AN$122,MATCH(H$4,'Saldenliste monatlich'!$A$4:$AN$4,0),FALSE)</x:f>
        <x:v>0</x:v>
      </x:c>
      <x:c r="I27" s="12">
        <x:f>VLOOKUP($B27,'Saldenliste monatlich'!$A$5:$AN$122,MATCH(I$4,'Saldenliste monatlich'!$A$4:$AN$4,0),FALSE)</x:f>
        <x:v>0</x:v>
      </x:c>
      <x:c r="J27" s="12">
        <x:f>VLOOKUP($B27,'Saldenliste monatlich'!$A$5:$AN$122,MATCH(J$4,'Saldenliste monatlich'!$A$4:$AN$4,0),FALSE)</x:f>
        <x:v>0</x:v>
      </x:c>
      <x:c r="K27" s="12">
        <x:f>VLOOKUP($B27,'Saldenliste monatlich'!$A$5:$AN$122,MATCH(K$4,'Saldenliste monatlich'!$A$4:$AN$4,0),FALSE)</x:f>
        <x:v>0</x:v>
      </x:c>
      <x:c r="L27" s="12">
        <x:f>VLOOKUP($B27,'Saldenliste monatlich'!$A$5:$AN$122,MATCH(L$4,'Saldenliste monatlich'!$A$4:$AN$4,0),FALSE)</x:f>
        <x:v>0</x:v>
      </x:c>
      <x:c r="M27" s="12">
        <x:f>VLOOKUP($B27,'Saldenliste monatlich'!$A$5:$AN$122,MATCH(M$4,'Saldenliste monatlich'!$A$4:$AN$4,0),FALSE)</x:f>
        <x:v>0</x:v>
      </x:c>
      <x:c r="N27" s="12">
        <x:f>VLOOKUP($B27,'Saldenliste monatlich'!$A$5:$AN$122,MATCH(N$4,'Saldenliste monatlich'!$A$4:$AN$4,0),FALSE)</x:f>
        <x:v>-15000</x:v>
      </x:c>
      <x:c r="O27" s="12">
        <x:f>VLOOKUP($B27,'Saldenliste monatlich'!$A$5:$AN$122,MATCH(O$4,'Saldenliste monatlich'!$A$4:$AN$4,0),FALSE)</x:f>
        <x:v>0</x:v>
      </x:c>
      <x:c r="P27" s="12">
        <x:f>VLOOKUP($B27,'Saldenliste monatlich'!$A$5:$AN$122,MATCH(P$4,'Saldenliste monatlich'!$A$4:$AN$4,0),FALSE)</x:f>
        <x:v>0</x:v>
      </x:c>
      <x:c r="Q27" s="12">
        <x:f>VLOOKUP($B27,'Saldenliste monatlich'!$A$5:$AN$122,MATCH(Q$4,'Saldenliste monatlich'!$A$4:$AN$4,0),FALSE)</x:f>
        <x:v>0</x:v>
      </x:c>
      <x:c r="R27" s="12">
        <x:f>VLOOKUP($B27,'Saldenliste monatlich'!$A$5:$AN$122,MATCH(R$4,'Saldenliste monatlich'!$A$4:$AN$4,0),FALSE)</x:f>
        <x:v>0</x:v>
      </x:c>
      <x:c r="S27" s="12">
        <x:f>VLOOKUP($B27,'Saldenliste monatlich'!$A$5:$AN$122,MATCH(S$4,'Saldenliste monatlich'!$A$4:$AN$4,0),FALSE)</x:f>
        <x:v>0</x:v>
      </x:c>
      <x:c r="T27" s="12">
        <x:f>VLOOKUP($B27,'Saldenliste monatlich'!$A$5:$AN$122,MATCH(T$4,'Saldenliste monatlich'!$A$4:$AN$4,0),FALSE)</x:f>
        <x:v>0</x:v>
      </x:c>
      <x:c r="U27" s="12">
        <x:f>VLOOKUP($B27,'Saldenliste monatlich'!$A$5:$AN$122,MATCH(U$4,'Saldenliste monatlich'!$A$4:$AN$4,0),FALSE)</x:f>
        <x:v>0</x:v>
      </x:c>
      <x:c r="V27" s="12">
        <x:f>VLOOKUP($B27,'Saldenliste monatlich'!$A$5:$AN$122,MATCH(V$4,'Saldenliste monatlich'!$A$4:$AN$4,0),FALSE)</x:f>
        <x:v>0</x:v>
      </x:c>
      <x:c r="W27" s="12">
        <x:f>VLOOKUP($B27,'Saldenliste monatlich'!$A$5:$AN$122,MATCH(W$4,'Saldenliste monatlich'!$A$4:$AN$4,0),FALSE)</x:f>
        <x:v>0</x:v>
      </x:c>
      <x:c r="X27" s="12">
        <x:f>VLOOKUP($B27,'Saldenliste monatlich'!$A$5:$AN$122,MATCH(X$4,'Saldenliste monatlich'!$A$4:$AN$4,0),FALSE)</x:f>
        <x:v>0</x:v>
      </x:c>
      <x:c r="Y27" s="12">
        <x:f>VLOOKUP($B27,'Saldenliste monatlich'!$A$5:$AN$122,MATCH(Y$4,'Saldenliste monatlich'!$A$4:$AN$4,0),FALSE)</x:f>
        <x:v>0</x:v>
      </x:c>
      <x:c r="Z27" s="12">
        <x:f>VLOOKUP($B27,'Saldenliste monatlich'!$A$5:$AN$122,MATCH(Z$4,'Saldenliste monatlich'!$A$4:$AN$4,0),FALSE)</x:f>
        <x:v>-15000</x:v>
      </x:c>
      <x:c r="AA27" s="12">
        <x:f>VLOOKUP($B27,'Saldenliste monatlich'!$A$5:$AN$122,MATCH(AA$4,'Saldenliste monatlich'!$A$4:$AN$4,0),FALSE)</x:f>
        <x:v>0</x:v>
      </x:c>
      <x:c r="AB27" s="12">
        <x:f>VLOOKUP($B27,'Saldenliste monatlich'!$A$5:$AN$122,MATCH(AB$4,'Saldenliste monatlich'!$A$4:$AN$4,0),FALSE)</x:f>
        <x:v>0</x:v>
      </x:c>
      <x:c r="AC27" s="12">
        <x:f>VLOOKUP($B27,'Saldenliste monatlich'!$A$5:$AN$122,MATCH(AC$4,'Saldenliste monatlich'!$A$4:$AN$4,0),FALSE)</x:f>
        <x:v>0</x:v>
      </x:c>
      <x:c r="AD27" s="12">
        <x:f>VLOOKUP($B27,'Saldenliste monatlich'!$A$5:$AN$122,MATCH(AD$4,'Saldenliste monatlich'!$A$4:$AN$4,0),FALSE)</x:f>
        <x:v>0</x:v>
      </x:c>
      <x:c r="AE27" s="12">
        <x:f>VLOOKUP($B27,'Saldenliste monatlich'!$A$5:$AN$122,MATCH(AE$4,'Saldenliste monatlich'!$A$4:$AN$4,0),FALSE)</x:f>
        <x:v>0</x:v>
      </x:c>
      <x:c r="AF27" s="12">
        <x:f>VLOOKUP($B27,'Saldenliste monatlich'!$A$5:$AN$122,MATCH(AF$4,'Saldenliste monatlich'!$A$4:$AN$4,0),FALSE)</x:f>
        <x:v>0</x:v>
      </x:c>
      <x:c r="AG27" s="12">
        <x:f>VLOOKUP($B27,'Saldenliste monatlich'!$A$5:$AN$122,MATCH(AG$4,'Saldenliste monatlich'!$A$4:$AN$4,0),FALSE)</x:f>
        <x:v>0</x:v>
      </x:c>
      <x:c r="AH27" s="12">
        <x:f>VLOOKUP($B27,'Saldenliste monatlich'!$A$5:$AN$122,MATCH(AH$4,'Saldenliste monatlich'!$A$4:$AN$4,0),FALSE)</x:f>
        <x:v>0</x:v>
      </x:c>
      <x:c r="AI27" s="12">
        <x:f>VLOOKUP($B27,'Saldenliste monatlich'!$A$5:$AN$122,MATCH(AI$4,'Saldenliste monatlich'!$A$4:$AN$4,0),FALSE)</x:f>
        <x:v>0</x:v>
      </x:c>
      <x:c r="AJ27" s="12">
        <x:f>VLOOKUP($B27,'Saldenliste monatlich'!$A$5:$AN$122,MATCH(AJ$4,'Saldenliste monatlich'!$A$4:$AN$4,0),FALSE)</x:f>
        <x:v>0</x:v>
      </x:c>
      <x:c r="AK27" s="12">
        <x:f>VLOOKUP($B27,'Saldenliste monatlich'!$A$5:$AN$122,MATCH(AK$4,'Saldenliste monatlich'!$A$4:$AN$4,0),FALSE)</x:f>
        <x:v>0</x:v>
      </x:c>
      <x:c r="AL27" s="12">
        <x:f>VLOOKUP($B27,'Saldenliste monatlich'!$A$5:$AN$122,MATCH(AL$4,'Saldenliste monatlich'!$A$4:$AN$4,0),FALSE)</x:f>
        <x:v>-15000</x:v>
      </x:c>
      <x:c r="AM27" s="12">
        <x:f>IF(COUNT(AA27:AL27)=0,"",SUM(AA27:AL27)/COUNT(AA27:AL27))</x:f>
        <x:v>-1250</x:v>
      </x:c>
      <x:c r="AN27" s="12">
        <x:f>IF(COUNT(O27:AL27)=0,"",SUM(O27:AL27)/COUNT(O27:AL27))</x:f>
        <x:v>-1250</x:v>
      </x:c>
    </x:row>
    <x:row r="28" spans="1:40" hidden="1" outlineLevel="2">
      <x:c r="A28" s="16" t="s">
        <x:v>192</x:v>
      </x:c>
      <x:c r="B28" s="0">
        <x:v>3730</x:v>
      </x:c>
      <x:c r="C28" s="12">
        <x:f>VLOOKUP($B28,'Saldenliste monatlich'!$A$5:$AN$122,MATCH(C$4,'Saldenliste monatlich'!$A$4:$AN$4,0),FALSE)</x:f>
        <x:v>-44788.38</x:v>
      </x:c>
      <x:c r="D28" s="12">
        <x:f>VLOOKUP($B28,'Saldenliste monatlich'!$A$5:$AN$122,MATCH(D$4,'Saldenliste monatlich'!$A$4:$AN$4,0),FALSE)</x:f>
        <x:v>-44788.38</x:v>
      </x:c>
      <x:c r="E28" s="12">
        <x:f>VLOOKUP($B28,'Saldenliste monatlich'!$A$5:$AN$122,MATCH(E$4,'Saldenliste monatlich'!$A$4:$AN$4,0),FALSE)</x:f>
        <x:v>-44788.38</x:v>
      </x:c>
      <x:c r="F28" s="12">
        <x:f>VLOOKUP($B28,'Saldenliste monatlich'!$A$5:$AN$122,MATCH(F$4,'Saldenliste monatlich'!$A$4:$AN$4,0),FALSE)</x:f>
        <x:v>-45502.38</x:v>
      </x:c>
      <x:c r="G28" s="12">
        <x:f>VLOOKUP($B28,'Saldenliste monatlich'!$A$5:$AN$122,MATCH(G$4,'Saldenliste monatlich'!$A$4:$AN$4,0),FALSE)</x:f>
        <x:v>-45502.38</x:v>
      </x:c>
      <x:c r="H28" s="12">
        <x:f>VLOOKUP($B28,'Saldenliste monatlich'!$A$5:$AN$122,MATCH(H$4,'Saldenliste monatlich'!$A$4:$AN$4,0),FALSE)</x:f>
        <x:v>-45502.38</x:v>
      </x:c>
      <x:c r="I28" s="12">
        <x:f>VLOOKUP($B28,'Saldenliste monatlich'!$A$5:$AN$122,MATCH(I$4,'Saldenliste monatlich'!$A$4:$AN$4,0),FALSE)</x:f>
        <x:v>-46020.88</x:v>
      </x:c>
      <x:c r="J28" s="12">
        <x:f>VLOOKUP($B28,'Saldenliste monatlich'!$A$5:$AN$122,MATCH(J$4,'Saldenliste monatlich'!$A$4:$AN$4,0),FALSE)</x:f>
        <x:v>-46020.88</x:v>
      </x:c>
      <x:c r="K28" s="12">
        <x:f>VLOOKUP($B28,'Saldenliste monatlich'!$A$5:$AN$122,MATCH(K$4,'Saldenliste monatlich'!$A$4:$AN$4,0),FALSE)</x:f>
        <x:v>-46020.88</x:v>
      </x:c>
      <x:c r="L28" s="12">
        <x:f>VLOOKUP($B28,'Saldenliste monatlich'!$A$5:$AN$122,MATCH(L$4,'Saldenliste monatlich'!$A$4:$AN$4,0),FALSE)</x:f>
        <x:v>-46020.88</x:v>
      </x:c>
      <x:c r="M28" s="12">
        <x:f>VLOOKUP($B28,'Saldenliste monatlich'!$A$5:$AN$122,MATCH(M$4,'Saldenliste monatlich'!$A$4:$AN$4,0),FALSE)</x:f>
        <x:v>-67563.28</x:v>
      </x:c>
      <x:c r="N28" s="12">
        <x:f>VLOOKUP($B28,'Saldenliste monatlich'!$A$5:$AN$122,MATCH(N$4,'Saldenliste monatlich'!$A$4:$AN$4,0),FALSE)</x:f>
        <x:v>-46020.88</x:v>
      </x:c>
      <x:c r="O28" s="12">
        <x:f>VLOOKUP($B28,'Saldenliste monatlich'!$A$5:$AN$122,MATCH(O$4,'Saldenliste monatlich'!$A$4:$AN$4,0),FALSE)</x:f>
        <x:v>-46020.88</x:v>
      </x:c>
      <x:c r="P28" s="12">
        <x:f>VLOOKUP($B28,'Saldenliste monatlich'!$A$5:$AN$122,MATCH(P$4,'Saldenliste monatlich'!$A$4:$AN$4,0),FALSE)</x:f>
        <x:v>-46547.88</x:v>
      </x:c>
      <x:c r="Q28" s="12">
        <x:f>VLOOKUP($B28,'Saldenliste monatlich'!$A$5:$AN$122,MATCH(Q$4,'Saldenliste monatlich'!$A$4:$AN$4,0),FALSE)</x:f>
        <x:v>-46547.88</x:v>
      </x:c>
      <x:c r="R28" s="12">
        <x:f>VLOOKUP($B28,'Saldenliste monatlich'!$A$5:$AN$122,MATCH(R$4,'Saldenliste monatlich'!$A$4:$AN$4,0),FALSE)</x:f>
        <x:v>-50074.01</x:v>
      </x:c>
      <x:c r="S28" s="12">
        <x:f>VLOOKUP($B28,'Saldenliste monatlich'!$A$5:$AN$122,MATCH(S$4,'Saldenliste monatlich'!$A$4:$AN$4,0),FALSE)</x:f>
        <x:v>-50074.01</x:v>
      </x:c>
      <x:c r="T28" s="12">
        <x:f>VLOOKUP($B28,'Saldenliste monatlich'!$A$5:$AN$122,MATCH(T$4,'Saldenliste monatlich'!$A$4:$AN$4,0),FALSE)</x:f>
        <x:v>-50074.01</x:v>
      </x:c>
      <x:c r="U28" s="12">
        <x:f>VLOOKUP($B28,'Saldenliste monatlich'!$A$5:$AN$122,MATCH(U$4,'Saldenliste monatlich'!$A$4:$AN$4,0),FALSE)</x:f>
        <x:v>-50074.01</x:v>
      </x:c>
      <x:c r="V28" s="12">
        <x:f>VLOOKUP($B28,'Saldenliste monatlich'!$A$5:$AN$122,MATCH(V$4,'Saldenliste monatlich'!$A$4:$AN$4,0),FALSE)</x:f>
        <x:v>-50074.01</x:v>
      </x:c>
      <x:c r="W28" s="12">
        <x:f>VLOOKUP($B28,'Saldenliste monatlich'!$A$5:$AN$122,MATCH(W$4,'Saldenliste monatlich'!$A$4:$AN$4,0),FALSE)</x:f>
        <x:v>-50943.05</x:v>
      </x:c>
      <x:c r="X28" s="12">
        <x:f>VLOOKUP($B28,'Saldenliste monatlich'!$A$5:$AN$122,MATCH(X$4,'Saldenliste monatlich'!$A$4:$AN$4,0),FALSE)</x:f>
        <x:v>-50943.05</x:v>
      </x:c>
      <x:c r="Y28" s="12">
        <x:f>VLOOKUP($B28,'Saldenliste monatlich'!$A$5:$AN$122,MATCH(Y$4,'Saldenliste monatlich'!$A$4:$AN$4,0),FALSE)</x:f>
        <x:v>-74890.53</x:v>
      </x:c>
      <x:c r="Z28" s="12">
        <x:f>VLOOKUP($B28,'Saldenliste monatlich'!$A$5:$AN$122,MATCH(Z$4,'Saldenliste monatlich'!$A$4:$AN$4,0),FALSE)</x:f>
        <x:v>-50943.05</x:v>
      </x:c>
      <x:c r="AA28" s="12">
        <x:f>VLOOKUP($B28,'Saldenliste monatlich'!$A$5:$AN$122,MATCH(AA$4,'Saldenliste monatlich'!$A$4:$AN$4,0),FALSE)</x:f>
        <x:v>-50264.11</x:v>
      </x:c>
      <x:c r="AB28" s="12">
        <x:f>VLOOKUP($B28,'Saldenliste monatlich'!$A$5:$AN$122,MATCH(AB$4,'Saldenliste monatlich'!$A$4:$AN$4,0),FALSE)</x:f>
        <x:v>-50264.11</x:v>
      </x:c>
      <x:c r="AC28" s="12">
        <x:f>VLOOKUP($B28,'Saldenliste monatlich'!$A$5:$AN$122,MATCH(AC$4,'Saldenliste monatlich'!$A$4:$AN$4,0),FALSE)</x:f>
        <x:v>-51096.94</x:v>
      </x:c>
      <x:c r="AD28" s="12">
        <x:f>VLOOKUP($B28,'Saldenliste monatlich'!$A$5:$AN$122,MATCH(AD$4,'Saldenliste monatlich'!$A$4:$AN$4,0),FALSE)</x:f>
        <x:v>-53039.28</x:v>
      </x:c>
      <x:c r="AE28" s="12">
        <x:f>VLOOKUP($B28,'Saldenliste monatlich'!$A$5:$AN$122,MATCH(AE$4,'Saldenliste monatlich'!$A$4:$AN$4,0),FALSE)</x:f>
        <x:v>-53039.28</x:v>
      </x:c>
      <x:c r="AF28" s="12">
        <x:f>VLOOKUP($B28,'Saldenliste monatlich'!$A$5:$AN$122,MATCH(AF$4,'Saldenliste monatlich'!$A$4:$AN$4,0),FALSE)</x:f>
        <x:v>-54016.51</x:v>
      </x:c>
      <x:c r="AG28" s="12">
        <x:f>VLOOKUP($B28,'Saldenliste monatlich'!$A$5:$AN$122,MATCH(AG$4,'Saldenliste monatlich'!$A$4:$AN$4,0),FALSE)</x:f>
        <x:v>-54016.51</x:v>
      </x:c>
      <x:c r="AH28" s="12">
        <x:f>VLOOKUP($B28,'Saldenliste monatlich'!$A$5:$AN$122,MATCH(AH$4,'Saldenliste monatlich'!$A$4:$AN$4,0),FALSE)</x:f>
        <x:v>-54016.51</x:v>
      </x:c>
      <x:c r="AI28" s="12">
        <x:f>VLOOKUP($B28,'Saldenliste monatlich'!$A$5:$AN$122,MATCH(AI$4,'Saldenliste monatlich'!$A$4:$AN$4,0),FALSE)</x:f>
        <x:v>-54608.49</x:v>
      </x:c>
      <x:c r="AJ28" s="12">
        <x:f>VLOOKUP($B28,'Saldenliste monatlich'!$A$5:$AN$122,MATCH(AJ$4,'Saldenliste monatlich'!$A$4:$AN$4,0),FALSE)</x:f>
        <x:v>-54608.49</x:v>
      </x:c>
      <x:c r="AK28" s="12">
        <x:f>VLOOKUP($B28,'Saldenliste monatlich'!$A$5:$AN$122,MATCH(AK$4,'Saldenliste monatlich'!$A$4:$AN$4,0),FALSE)</x:f>
        <x:v>-80330.46</x:v>
      </x:c>
      <x:c r="AL28" s="12">
        <x:f>VLOOKUP($B28,'Saldenliste monatlich'!$A$5:$AN$122,MATCH(AL$4,'Saldenliste monatlich'!$A$4:$AN$4,0),FALSE)</x:f>
        <x:v>-54608.49</x:v>
      </x:c>
      <x:c r="AM28" s="12">
        <x:f>IF(COUNT(AA28:AL28)=0,"",SUM(AA28:AL28)/COUNT(AA28:AL28))</x:f>
        <x:v>-55325.76499999999</x:v>
      </x:c>
      <x:c r="AN28" s="12">
        <x:f>IF(COUNT(O28:AL28)=0,"",SUM(O28:AL28)/COUNT(O28:AL28))</x:f>
        <x:v>-53379.81458333333</x:v>
      </x:c>
    </x:row>
    <x:row r="29" spans="1:40" hidden="1" outlineLevel="2">
      <x:c r="A29" s="16" t="s">
        <x:v>216</x:v>
      </x:c>
      <x:c r="B29" s="0">
        <x:v>3801</x:v>
      </x:c>
      <x:c r="C29" s="12">
        <x:f>VLOOKUP($B29,'Saldenliste monatlich'!$A$5:$AN$122,MATCH(C$4,'Saldenliste monatlich'!$A$4:$AN$4,0),FALSE)</x:f>
        <x:v>-4684.29</x:v>
      </x:c>
      <x:c r="D29" s="12">
        <x:f>VLOOKUP($B29,'Saldenliste monatlich'!$A$5:$AN$122,MATCH(D$4,'Saldenliste monatlich'!$A$4:$AN$4,0),FALSE)</x:f>
        <x:v>-10454.01</x:v>
      </x:c>
      <x:c r="E29" s="12">
        <x:f>VLOOKUP($B29,'Saldenliste monatlich'!$A$5:$AN$122,MATCH(E$4,'Saldenliste monatlich'!$A$4:$AN$4,0),FALSE)</x:f>
        <x:v>-15463.9</x:v>
      </x:c>
      <x:c r="F29" s="12">
        <x:f>VLOOKUP($B29,'Saldenliste monatlich'!$A$5:$AN$122,MATCH(F$4,'Saldenliste monatlich'!$A$4:$AN$4,0),FALSE)</x:f>
        <x:v>-20668.71</x:v>
      </x:c>
      <x:c r="G29" s="12">
        <x:f>VLOOKUP($B29,'Saldenliste monatlich'!$A$5:$AN$122,MATCH(G$4,'Saldenliste monatlich'!$A$4:$AN$4,0),FALSE)</x:f>
        <x:v>-26285.11</x:v>
      </x:c>
      <x:c r="H29" s="12">
        <x:f>VLOOKUP($B29,'Saldenliste monatlich'!$A$5:$AN$122,MATCH(H$4,'Saldenliste monatlich'!$A$4:$AN$4,0),FALSE)</x:f>
        <x:v>-31978.41</x:v>
      </x:c>
      <x:c r="I29" s="12">
        <x:f>VLOOKUP($B29,'Saldenliste monatlich'!$A$5:$AN$122,MATCH(I$4,'Saldenliste monatlich'!$A$4:$AN$4,0),FALSE)</x:f>
        <x:v>-37356.82</x:v>
      </x:c>
      <x:c r="J29" s="12">
        <x:f>VLOOKUP($B29,'Saldenliste monatlich'!$A$5:$AN$122,MATCH(J$4,'Saldenliste monatlich'!$A$4:$AN$4,0),FALSE)</x:f>
        <x:v>-42195.1</x:v>
      </x:c>
      <x:c r="K29" s="12">
        <x:f>VLOOKUP($B29,'Saldenliste monatlich'!$A$5:$AN$122,MATCH(K$4,'Saldenliste monatlich'!$A$4:$AN$4,0),FALSE)</x:f>
        <x:v>-47652.77</x:v>
      </x:c>
      <x:c r="L29" s="12">
        <x:f>VLOOKUP($B29,'Saldenliste monatlich'!$A$5:$AN$122,MATCH(L$4,'Saldenliste monatlich'!$A$4:$AN$4,0),FALSE)</x:f>
        <x:v>-52893.13</x:v>
      </x:c>
      <x:c r="M29" s="12">
        <x:f>VLOOKUP($B29,'Saldenliste monatlich'!$A$5:$AN$122,MATCH(M$4,'Saldenliste monatlich'!$A$4:$AN$4,0),FALSE)</x:f>
        <x:v>-58294.17</x:v>
      </x:c>
      <x:c r="N29" s="12">
        <x:f>VLOOKUP($B29,'Saldenliste monatlich'!$A$5:$AN$122,MATCH(N$4,'Saldenliste monatlich'!$A$4:$AN$4,0),FALSE)</x:f>
        <x:v>0</x:v>
      </x:c>
      <x:c r="O29" s="12">
        <x:f>VLOOKUP($B29,'Saldenliste monatlich'!$A$5:$AN$122,MATCH(O$4,'Saldenliste monatlich'!$A$4:$AN$4,0),FALSE)</x:f>
        <x:v>-5874.19</x:v>
      </x:c>
      <x:c r="P29" s="12">
        <x:f>VLOOKUP($B29,'Saldenliste monatlich'!$A$5:$AN$122,MATCH(P$4,'Saldenliste monatlich'!$A$4:$AN$4,0),FALSE)</x:f>
        <x:v>-11835.01</x:v>
      </x:c>
      <x:c r="Q29" s="12">
        <x:f>VLOOKUP($B29,'Saldenliste monatlich'!$A$5:$AN$122,MATCH(Q$4,'Saldenliste monatlich'!$A$4:$AN$4,0),FALSE)</x:f>
        <x:v>-17316.51</x:v>
      </x:c>
      <x:c r="R29" s="12">
        <x:f>VLOOKUP($B29,'Saldenliste monatlich'!$A$5:$AN$122,MATCH(R$4,'Saldenliste monatlich'!$A$4:$AN$4,0),FALSE)</x:f>
        <x:v>-23081.48</x:v>
      </x:c>
      <x:c r="S29" s="12">
        <x:f>VLOOKUP($B29,'Saldenliste monatlich'!$A$5:$AN$122,MATCH(S$4,'Saldenliste monatlich'!$A$4:$AN$4,0),FALSE)</x:f>
        <x:v>-28965.66</x:v>
      </x:c>
      <x:c r="T29" s="12">
        <x:f>VLOOKUP($B29,'Saldenliste monatlich'!$A$5:$AN$122,MATCH(T$4,'Saldenliste monatlich'!$A$4:$AN$4,0),FALSE)</x:f>
        <x:v>-34355.18</x:v>
      </x:c>
      <x:c r="U29" s="12">
        <x:f>VLOOKUP($B29,'Saldenliste monatlich'!$A$5:$AN$122,MATCH(U$4,'Saldenliste monatlich'!$A$4:$AN$4,0),FALSE)</x:f>
        <x:v>-39604.9</x:v>
      </x:c>
      <x:c r="V29" s="12">
        <x:f>VLOOKUP($B29,'Saldenliste monatlich'!$A$5:$AN$122,MATCH(V$4,'Saldenliste monatlich'!$A$4:$AN$4,0),FALSE)</x:f>
        <x:v>-44524.65</x:v>
      </x:c>
      <x:c r="W29" s="12">
        <x:f>VLOOKUP($B29,'Saldenliste monatlich'!$A$5:$AN$122,MATCH(W$4,'Saldenliste monatlich'!$A$4:$AN$4,0),FALSE)</x:f>
        <x:v>-50519.41</x:v>
      </x:c>
      <x:c r="X29" s="12">
        <x:f>VLOOKUP($B29,'Saldenliste monatlich'!$A$5:$AN$122,MATCH(X$4,'Saldenliste monatlich'!$A$4:$AN$4,0),FALSE)</x:f>
        <x:v>-56261.67</x:v>
      </x:c>
      <x:c r="Y29" s="12">
        <x:f>VLOOKUP($B29,'Saldenliste monatlich'!$A$5:$AN$122,MATCH(Y$4,'Saldenliste monatlich'!$A$4:$AN$4,0),FALSE)</x:f>
        <x:v>-61567.7</x:v>
      </x:c>
      <x:c r="Z29" s="12">
        <x:f>VLOOKUP($B29,'Saldenliste monatlich'!$A$5:$AN$122,MATCH(Z$4,'Saldenliste monatlich'!$A$4:$AN$4,0),FALSE)</x:f>
        <x:v>0</x:v>
      </x:c>
      <x:c r="AA29" s="12">
        <x:f>VLOOKUP($B29,'Saldenliste monatlich'!$A$5:$AN$122,MATCH(AA$4,'Saldenliste monatlich'!$A$4:$AN$4,0),FALSE)</x:f>
        <x:v>-5656.07</x:v>
      </x:c>
      <x:c r="AB29" s="12">
        <x:f>VLOOKUP($B29,'Saldenliste monatlich'!$A$5:$AN$122,MATCH(AB$4,'Saldenliste monatlich'!$A$4:$AN$4,0),FALSE)</x:f>
        <x:v>-11846.82</x:v>
      </x:c>
      <x:c r="AC29" s="12">
        <x:f>VLOOKUP($B29,'Saldenliste monatlich'!$A$5:$AN$122,MATCH(AC$4,'Saldenliste monatlich'!$A$4:$AN$4,0),FALSE)</x:f>
        <x:v>-17697.96</x:v>
      </x:c>
      <x:c r="AD29" s="12">
        <x:f>VLOOKUP($B29,'Saldenliste monatlich'!$A$5:$AN$122,MATCH(AD$4,'Saldenliste monatlich'!$A$4:$AN$4,0),FALSE)</x:f>
        <x:v>-22875.87</x:v>
      </x:c>
      <x:c r="AE29" s="12">
        <x:f>VLOOKUP($B29,'Saldenliste monatlich'!$A$5:$AN$122,MATCH(AE$4,'Saldenliste monatlich'!$A$4:$AN$4,0),FALSE)</x:f>
        <x:v>-29276.28</x:v>
      </x:c>
      <x:c r="AF29" s="12">
        <x:f>VLOOKUP($B29,'Saldenliste monatlich'!$A$5:$AN$122,MATCH(AF$4,'Saldenliste monatlich'!$A$4:$AN$4,0),FALSE)</x:f>
        <x:v>-34927.05</x:v>
      </x:c>
      <x:c r="AG29" s="12">
        <x:f>VLOOKUP($B29,'Saldenliste monatlich'!$A$5:$AN$122,MATCH(AG$4,'Saldenliste monatlich'!$A$4:$AN$4,0),FALSE)</x:f>
        <x:v>-40723.56</x:v>
      </x:c>
      <x:c r="AH29" s="12">
        <x:f>VLOOKUP($B29,'Saldenliste monatlich'!$A$5:$AN$122,MATCH(AH$4,'Saldenliste monatlich'!$A$4:$AN$4,0),FALSE)</x:f>
        <x:v>-46737.15</x:v>
      </x:c>
      <x:c r="AI29" s="12">
        <x:f>VLOOKUP($B29,'Saldenliste monatlich'!$A$5:$AN$122,MATCH(AI$4,'Saldenliste monatlich'!$A$4:$AN$4,0),FALSE)</x:f>
        <x:v>-52908.85</x:v>
      </x:c>
      <x:c r="AJ29" s="12">
        <x:f>VLOOKUP($B29,'Saldenliste monatlich'!$A$5:$AN$122,MATCH(AJ$4,'Saldenliste monatlich'!$A$4:$AN$4,0),FALSE)</x:f>
        <x:v>-58878.84</x:v>
      </x:c>
      <x:c r="AK29" s="12">
        <x:f>VLOOKUP($B29,'Saldenliste monatlich'!$A$5:$AN$122,MATCH(AK$4,'Saldenliste monatlich'!$A$4:$AN$4,0),FALSE)</x:f>
        <x:v>-65162.1</x:v>
      </x:c>
      <x:c r="AL29" s="12">
        <x:f>VLOOKUP($B29,'Saldenliste monatlich'!$A$5:$AN$122,MATCH(AL$4,'Saldenliste monatlich'!$A$4:$AN$4,0),FALSE)</x:f>
        <x:v>0</x:v>
      </x:c>
      <x:c r="AM29" s="12">
        <x:f>IF(COUNT(AA29:AL29)=0,"",SUM(AA29:AL29)/COUNT(AA29:AL29))</x:f>
        <x:v>-32224.212499999994</x:v>
      </x:c>
      <x:c r="AN29" s="12">
        <x:f>IF(COUNT(O29:AL29)=0,"",SUM(O29:AL29)/COUNT(O29:AL29))</x:f>
        <x:v>-31691.537916666664</x:v>
      </x:c>
    </x:row>
    <x:row r="30" spans="1:40" hidden="1" outlineLevel="2">
      <x:c r="A30" s="16" t="s">
        <x:v>217</x:v>
      </x:c>
      <x:c r="B30" s="0">
        <x:v>3806</x:v>
      </x:c>
      <x:c r="C30" s="12">
        <x:f>VLOOKUP($B30,'Saldenliste monatlich'!$A$5:$AN$122,MATCH(C$4,'Saldenliste monatlich'!$A$4:$AN$4,0),FALSE)</x:f>
        <x:v>-299160.05</x:v>
      </x:c>
      <x:c r="D30" s="12">
        <x:f>VLOOKUP($B30,'Saldenliste monatlich'!$A$5:$AN$122,MATCH(D$4,'Saldenliste monatlich'!$A$4:$AN$4,0),FALSE)</x:f>
        <x:v>-633977.86</x:v>
      </x:c>
      <x:c r="E30" s="12">
        <x:f>VLOOKUP($B30,'Saldenliste monatlich'!$A$5:$AN$122,MATCH(E$4,'Saldenliste monatlich'!$A$4:$AN$4,0),FALSE)</x:f>
        <x:v>-1018078.35</x:v>
      </x:c>
      <x:c r="F30" s="12">
        <x:f>VLOOKUP($B30,'Saldenliste monatlich'!$A$5:$AN$122,MATCH(F$4,'Saldenliste monatlich'!$A$4:$AN$4,0),FALSE)</x:f>
        <x:v>-1405356.71</x:v>
      </x:c>
      <x:c r="G30" s="12">
        <x:f>VLOOKUP($B30,'Saldenliste monatlich'!$A$5:$AN$122,MATCH(G$4,'Saldenliste monatlich'!$A$4:$AN$4,0),FALSE)</x:f>
        <x:v>-1773430.4</x:v>
      </x:c>
      <x:c r="H30" s="12">
        <x:f>VLOOKUP($B30,'Saldenliste monatlich'!$A$5:$AN$122,MATCH(H$4,'Saldenliste monatlich'!$A$4:$AN$4,0),FALSE)</x:f>
        <x:v>-2143690.95</x:v>
      </x:c>
      <x:c r="I30" s="12">
        <x:f>VLOOKUP($B30,'Saldenliste monatlich'!$A$5:$AN$122,MATCH(I$4,'Saldenliste monatlich'!$A$4:$AN$4,0),FALSE)</x:f>
        <x:v>-2464559.15</x:v>
      </x:c>
      <x:c r="J30" s="12">
        <x:f>VLOOKUP($B30,'Saldenliste monatlich'!$A$5:$AN$122,MATCH(J$4,'Saldenliste monatlich'!$A$4:$AN$4,0),FALSE)</x:f>
        <x:v>-2776838.12</x:v>
      </x:c>
      <x:c r="K30" s="12">
        <x:f>VLOOKUP($B30,'Saldenliste monatlich'!$A$5:$AN$122,MATCH(K$4,'Saldenliste monatlich'!$A$4:$AN$4,0),FALSE)</x:f>
        <x:v>-3170337.17</x:v>
      </x:c>
      <x:c r="L30" s="12">
        <x:f>VLOOKUP($B30,'Saldenliste monatlich'!$A$5:$AN$122,MATCH(L$4,'Saldenliste monatlich'!$A$4:$AN$4,0),FALSE)</x:f>
        <x:v>-3579357.8</x:v>
      </x:c>
      <x:c r="M30" s="12">
        <x:f>VLOOKUP($B30,'Saldenliste monatlich'!$A$5:$AN$122,MATCH(M$4,'Saldenliste monatlich'!$A$4:$AN$4,0),FALSE)</x:f>
        <x:v>-4003908.16</x:v>
      </x:c>
      <x:c r="N30" s="12">
        <x:f>VLOOKUP($B30,'Saldenliste monatlich'!$A$5:$AN$122,MATCH(N$4,'Saldenliste monatlich'!$A$4:$AN$4,0),FALSE)</x:f>
        <x:v>0</x:v>
      </x:c>
      <x:c r="O30" s="12">
        <x:f>VLOOKUP($B30,'Saldenliste monatlich'!$A$5:$AN$122,MATCH(O$4,'Saldenliste monatlich'!$A$4:$AN$4,0),FALSE)</x:f>
        <x:v>-329123.17</x:v>
      </x:c>
      <x:c r="P30" s="12">
        <x:f>VLOOKUP($B30,'Saldenliste monatlich'!$A$5:$AN$122,MATCH(P$4,'Saldenliste monatlich'!$A$4:$AN$4,0),FALSE)</x:f>
        <x:v>-684475.77</x:v>
      </x:c>
      <x:c r="Q30" s="12">
        <x:f>VLOOKUP($B30,'Saldenliste monatlich'!$A$5:$AN$122,MATCH(Q$4,'Saldenliste monatlich'!$A$4:$AN$4,0),FALSE)</x:f>
        <x:v>-1110259.31</x:v>
      </x:c>
      <x:c r="R30" s="12">
        <x:f>VLOOKUP($B30,'Saldenliste monatlich'!$A$5:$AN$122,MATCH(R$4,'Saldenliste monatlich'!$A$4:$AN$4,0),FALSE)</x:f>
        <x:v>-1503796.11</x:v>
      </x:c>
      <x:c r="S30" s="12">
        <x:f>VLOOKUP($B30,'Saldenliste monatlich'!$A$5:$AN$122,MATCH(S$4,'Saldenliste monatlich'!$A$4:$AN$4,0),FALSE)</x:f>
        <x:v>-1967839.41</x:v>
      </x:c>
      <x:c r="T30" s="12">
        <x:f>VLOOKUP($B30,'Saldenliste monatlich'!$A$5:$AN$122,MATCH(T$4,'Saldenliste monatlich'!$A$4:$AN$4,0),FALSE)</x:f>
        <x:v>-2431733.8</x:v>
      </x:c>
      <x:c r="U30" s="12">
        <x:f>VLOOKUP($B30,'Saldenliste monatlich'!$A$5:$AN$122,MATCH(U$4,'Saldenliste monatlich'!$A$4:$AN$4,0),FALSE)</x:f>
        <x:v>-2802506.86</x:v>
      </x:c>
      <x:c r="V30" s="12">
        <x:f>VLOOKUP($B30,'Saldenliste monatlich'!$A$5:$AN$122,MATCH(V$4,'Saldenliste monatlich'!$A$4:$AN$4,0),FALSE)</x:f>
        <x:v>-3140357.37</x:v>
      </x:c>
      <x:c r="W30" s="12">
        <x:f>VLOOKUP($B30,'Saldenliste monatlich'!$A$5:$AN$122,MATCH(W$4,'Saldenliste monatlich'!$A$4:$AN$4,0),FALSE)</x:f>
        <x:v>-3576603.16</x:v>
      </x:c>
      <x:c r="X30" s="12">
        <x:f>VLOOKUP($B30,'Saldenliste monatlich'!$A$5:$AN$122,MATCH(X$4,'Saldenliste monatlich'!$A$4:$AN$4,0),FALSE)</x:f>
        <x:v>-4031334.09</x:v>
      </x:c>
      <x:c r="Y30" s="12">
        <x:f>VLOOKUP($B30,'Saldenliste monatlich'!$A$5:$AN$122,MATCH(Y$4,'Saldenliste monatlich'!$A$4:$AN$4,0),FALSE)</x:f>
        <x:v>-4467680.12</x:v>
      </x:c>
      <x:c r="Z30" s="12">
        <x:f>VLOOKUP($B30,'Saldenliste monatlich'!$A$5:$AN$122,MATCH(Z$4,'Saldenliste monatlich'!$A$4:$AN$4,0),FALSE)</x:f>
        <x:v>0</x:v>
      </x:c>
      <x:c r="AA30" s="12">
        <x:f>VLOOKUP($B30,'Saldenliste monatlich'!$A$5:$AN$122,MATCH(AA$4,'Saldenliste monatlich'!$A$4:$AN$4,0),FALSE)</x:f>
        <x:v>-344937.05</x:v>
      </x:c>
      <x:c r="AB30" s="12">
        <x:f>VLOOKUP($B30,'Saldenliste monatlich'!$A$5:$AN$122,MATCH(AB$4,'Saldenliste monatlich'!$A$4:$AN$4,0),FALSE)</x:f>
        <x:v>-704286.24</x:v>
      </x:c>
      <x:c r="AC30" s="12">
        <x:f>VLOOKUP($B30,'Saldenliste monatlich'!$A$5:$AN$122,MATCH(AC$4,'Saldenliste monatlich'!$A$4:$AN$4,0),FALSE)</x:f>
        <x:v>-1157274.38</x:v>
      </x:c>
      <x:c r="AD30" s="12">
        <x:f>VLOOKUP($B30,'Saldenliste monatlich'!$A$5:$AN$122,MATCH(AD$4,'Saldenliste monatlich'!$A$4:$AN$4,0),FALSE)</x:f>
        <x:v>-1558639.54</x:v>
      </x:c>
      <x:c r="AE30" s="12">
        <x:f>VLOOKUP($B30,'Saldenliste monatlich'!$A$5:$AN$122,MATCH(AE$4,'Saldenliste monatlich'!$A$4:$AN$4,0),FALSE)</x:f>
        <x:v>-1964903.26</x:v>
      </x:c>
      <x:c r="AF30" s="12">
        <x:f>VLOOKUP($B30,'Saldenliste monatlich'!$A$5:$AN$122,MATCH(AF$4,'Saldenliste monatlich'!$A$4:$AN$4,0),FALSE)</x:f>
        <x:v>-2362538.11</x:v>
      </x:c>
      <x:c r="AG30" s="12">
        <x:f>VLOOKUP($B30,'Saldenliste monatlich'!$A$5:$AN$122,MATCH(AG$4,'Saldenliste monatlich'!$A$4:$AN$4,0),FALSE)</x:f>
        <x:v>-2731082.87</x:v>
      </x:c>
      <x:c r="AH30" s="12">
        <x:f>VLOOKUP($B30,'Saldenliste monatlich'!$A$5:$AN$122,MATCH(AH$4,'Saldenliste monatlich'!$A$4:$AN$4,0),FALSE)</x:f>
        <x:v>-3071508.89</x:v>
      </x:c>
      <x:c r="AI30" s="12">
        <x:f>VLOOKUP($B30,'Saldenliste monatlich'!$A$5:$AN$122,MATCH(AI$4,'Saldenliste monatlich'!$A$4:$AN$4,0),FALSE)</x:f>
        <x:v>-3524371.96</x:v>
      </x:c>
      <x:c r="AJ30" s="12">
        <x:f>VLOOKUP($B30,'Saldenliste monatlich'!$A$5:$AN$122,MATCH(AJ$4,'Saldenliste monatlich'!$A$4:$AN$4,0),FALSE)</x:f>
        <x:v>-3995538.79</x:v>
      </x:c>
      <x:c r="AK30" s="12">
        <x:f>VLOOKUP($B30,'Saldenliste monatlich'!$A$5:$AN$122,MATCH(AK$4,'Saldenliste monatlich'!$A$4:$AN$4,0),FALSE)</x:f>
        <x:v>-4484418.58</x:v>
      </x:c>
      <x:c r="AL30" s="12">
        <x:f>VLOOKUP($B30,'Saldenliste monatlich'!$A$5:$AN$122,MATCH(AL$4,'Saldenliste monatlich'!$A$4:$AN$4,0),FALSE)</x:f>
        <x:v>0</x:v>
      </x:c>
      <x:c r="AM30" s="12">
        <x:f>IF(COUNT(AA30:AL30)=0,"",SUM(AA30:AL30)/COUNT(AA30:AL30))</x:f>
        <x:v>-2158291.6391666667</x:v>
      </x:c>
      <x:c r="AN30" s="12">
        <x:f>IF(COUNT(O30:AL30)=0,"",SUM(O30:AL30)/COUNT(O30:AL30))</x:f>
        <x:v>-2164383.7016666667</x:v>
      </x:c>
    </x:row>
    <x:row r="31" spans="1:40" hidden="1" outlineLevel="2">
      <x:c r="A31" s="16" t="s">
        <x:v>272</x:v>
      </x:c>
      <x:c r="B31" s="0">
        <x:v>3820</x:v>
      </x:c>
      <x:c r="C31" s="12">
        <x:f>VLOOKUP($B31,'Saldenliste monatlich'!$A$5:$AN$122,MATCH(C$4,'Saldenliste monatlich'!$A$4:$AN$4,0),FALSE)</x:f>
        <x:v>0</x:v>
      </x:c>
      <x:c r="D31" s="12">
        <x:f>VLOOKUP($B31,'Saldenliste monatlich'!$A$5:$AN$122,MATCH(D$4,'Saldenliste monatlich'!$A$4:$AN$4,0),FALSE)</x:f>
        <x:v>0</x:v>
      </x:c>
      <x:c r="E31" s="12">
        <x:f>VLOOKUP($B31,'Saldenliste monatlich'!$A$5:$AN$122,MATCH(E$4,'Saldenliste monatlich'!$A$4:$AN$4,0),FALSE)</x:f>
        <x:v>58935.01</x:v>
      </x:c>
      <x:c r="F31" s="12">
        <x:f>VLOOKUP($B31,'Saldenliste monatlich'!$A$5:$AN$122,MATCH(F$4,'Saldenliste monatlich'!$A$4:$AN$4,0),FALSE)</x:f>
        <x:v>135683.8</x:v>
      </x:c>
      <x:c r="G31" s="12">
        <x:f>VLOOKUP($B31,'Saldenliste monatlich'!$A$5:$AN$122,MATCH(G$4,'Saldenliste monatlich'!$A$4:$AN$4,0),FALSE)</x:f>
        <x:v>225007.29</x:v>
      </x:c>
      <x:c r="H31" s="12">
        <x:f>VLOOKUP($B31,'Saldenliste monatlich'!$A$5:$AN$122,MATCH(H$4,'Saldenliste monatlich'!$A$4:$AN$4,0),FALSE)</x:f>
        <x:v>342311.89</x:v>
      </x:c>
      <x:c r="I31" s="12">
        <x:f>VLOOKUP($B31,'Saldenliste monatlich'!$A$5:$AN$122,MATCH(I$4,'Saldenliste monatlich'!$A$4:$AN$4,0),FALSE)</x:f>
        <x:v>447704.95</x:v>
      </x:c>
      <x:c r="J31" s="12">
        <x:f>VLOOKUP($B31,'Saldenliste monatlich'!$A$5:$AN$122,MATCH(J$4,'Saldenliste monatlich'!$A$4:$AN$4,0),FALSE)</x:f>
        <x:v>573784.85</x:v>
      </x:c>
      <x:c r="K31" s="12">
        <x:f>VLOOKUP($B31,'Saldenliste monatlich'!$A$5:$AN$122,MATCH(K$4,'Saldenliste monatlich'!$A$4:$AN$4,0),FALSE)</x:f>
        <x:v>670988.94</x:v>
      </x:c>
      <x:c r="L31" s="12">
        <x:f>VLOOKUP($B31,'Saldenliste monatlich'!$A$5:$AN$122,MATCH(L$4,'Saldenliste monatlich'!$A$4:$AN$4,0),FALSE)</x:f>
        <x:v>693286.78</x:v>
      </x:c>
      <x:c r="M31" s="12">
        <x:f>VLOOKUP($B31,'Saldenliste monatlich'!$A$5:$AN$122,MATCH(M$4,'Saldenliste monatlich'!$A$4:$AN$4,0),FALSE)</x:f>
        <x:v>812193.95</x:v>
      </x:c>
      <x:c r="N31" s="12">
        <x:f>VLOOKUP($B31,'Saldenliste monatlich'!$A$5:$AN$122,MATCH(N$4,'Saldenliste monatlich'!$A$4:$AN$4,0),FALSE)</x:f>
        <x:v>0</x:v>
      </x:c>
      <x:c r="O31" s="12">
        <x:f>VLOOKUP($B31,'Saldenliste monatlich'!$A$5:$AN$122,MATCH(O$4,'Saldenliste monatlich'!$A$4:$AN$4,0),FALSE)</x:f>
        <x:v>0</x:v>
      </x:c>
      <x:c r="P31" s="12">
        <x:f>VLOOKUP($B31,'Saldenliste monatlich'!$A$5:$AN$122,MATCH(P$4,'Saldenliste monatlich'!$A$4:$AN$4,0),FALSE)</x:f>
        <x:v>0</x:v>
      </x:c>
      <x:c r="Q31" s="12">
        <x:f>VLOOKUP($B31,'Saldenliste monatlich'!$A$5:$AN$122,MATCH(Q$4,'Saldenliste monatlich'!$A$4:$AN$4,0),FALSE)</x:f>
        <x:v>65556.01</x:v>
      </x:c>
      <x:c r="R31" s="12">
        <x:f>VLOOKUP($B31,'Saldenliste monatlich'!$A$5:$AN$122,MATCH(R$4,'Saldenliste monatlich'!$A$4:$AN$4,0),FALSE)</x:f>
        <x:v>114730.87</x:v>
      </x:c>
      <x:c r="S31" s="12">
        <x:f>VLOOKUP($B31,'Saldenliste monatlich'!$A$5:$AN$122,MATCH(S$4,'Saldenliste monatlich'!$A$4:$AN$4,0),FALSE)</x:f>
        <x:v>241484.18</x:v>
      </x:c>
      <x:c r="T31" s="12">
        <x:f>VLOOKUP($B31,'Saldenliste monatlich'!$A$5:$AN$122,MATCH(T$4,'Saldenliste monatlich'!$A$4:$AN$4,0),FALSE)</x:f>
        <x:v>350375.38</x:v>
      </x:c>
      <x:c r="U31" s="12">
        <x:f>VLOOKUP($B31,'Saldenliste monatlich'!$A$5:$AN$122,MATCH(U$4,'Saldenliste monatlich'!$A$4:$AN$4,0),FALSE)</x:f>
        <x:v>412172.1</x:v>
      </x:c>
      <x:c r="V31" s="12">
        <x:f>VLOOKUP($B31,'Saldenliste monatlich'!$A$5:$AN$122,MATCH(V$4,'Saldenliste monatlich'!$A$4:$AN$4,0),FALSE)</x:f>
        <x:v>106287.08</x:v>
      </x:c>
      <x:c r="W31" s="12">
        <x:f>VLOOKUP($B31,'Saldenliste monatlich'!$A$5:$AN$122,MATCH(W$4,'Saldenliste monatlich'!$A$4:$AN$4,0),FALSE)</x:f>
        <x:v>243114.59</x:v>
      </x:c>
      <x:c r="X31" s="12">
        <x:f>VLOOKUP($B31,'Saldenliste monatlich'!$A$5:$AN$122,MATCH(X$4,'Saldenliste monatlich'!$A$4:$AN$4,0),FALSE)</x:f>
        <x:v>297761.37</x:v>
      </x:c>
      <x:c r="Y31" s="12">
        <x:f>VLOOKUP($B31,'Saldenliste monatlich'!$A$5:$AN$122,MATCH(Y$4,'Saldenliste monatlich'!$A$4:$AN$4,0),FALSE)</x:f>
        <x:v>430896.12</x:v>
      </x:c>
      <x:c r="Z31" s="12">
        <x:f>VLOOKUP($B31,'Saldenliste monatlich'!$A$5:$AN$122,MATCH(Z$4,'Saldenliste monatlich'!$A$4:$AN$4,0),FALSE)</x:f>
        <x:v>0</x:v>
      </x:c>
      <x:c r="AA31" s="12">
        <x:f>VLOOKUP($B31,'Saldenliste monatlich'!$A$5:$AN$122,MATCH(AA$4,'Saldenliste monatlich'!$A$4:$AN$4,0),FALSE)</x:f>
        <x:v>0</x:v>
      </x:c>
      <x:c r="AB31" s="12">
        <x:f>VLOOKUP($B31,'Saldenliste monatlich'!$A$5:$AN$122,MATCH(AB$4,'Saldenliste monatlich'!$A$4:$AN$4,0),FALSE)</x:f>
        <x:v>0</x:v>
      </x:c>
      <x:c r="AC31" s="12">
        <x:f>VLOOKUP($B31,'Saldenliste monatlich'!$A$5:$AN$122,MATCH(AC$4,'Saldenliste monatlich'!$A$4:$AN$4,0),FALSE)</x:f>
        <x:v>72234.21</x:v>
      </x:c>
      <x:c r="AD31" s="12">
        <x:f>VLOOKUP($B31,'Saldenliste monatlich'!$A$5:$AN$122,MATCH(AD$4,'Saldenliste monatlich'!$A$4:$AN$4,0),FALSE)</x:f>
        <x:v>130801.8</x:v>
      </x:c>
      <x:c r="AE31" s="12">
        <x:f>VLOOKUP($B31,'Saldenliste monatlich'!$A$5:$AN$122,MATCH(AE$4,'Saldenliste monatlich'!$A$4:$AN$4,0),FALSE)</x:f>
        <x:v>204015.67</x:v>
      </x:c>
      <x:c r="AF31" s="12">
        <x:f>VLOOKUP($B31,'Saldenliste monatlich'!$A$5:$AN$122,MATCH(AF$4,'Saldenliste monatlich'!$A$4:$AN$4,0),FALSE)</x:f>
        <x:v>301112.09</x:v>
      </x:c>
      <x:c r="AG31" s="12">
        <x:f>VLOOKUP($B31,'Saldenliste monatlich'!$A$5:$AN$122,MATCH(AG$4,'Saldenliste monatlich'!$A$4:$AN$4,0),FALSE)</x:f>
        <x:v>402302.85</x:v>
      </x:c>
      <x:c r="AH31" s="12">
        <x:f>VLOOKUP($B31,'Saldenliste monatlich'!$A$5:$AN$122,MATCH(AH$4,'Saldenliste monatlich'!$A$4:$AN$4,0),FALSE)</x:f>
        <x:v>529299.8</x:v>
      </x:c>
      <x:c r="AI31" s="12">
        <x:f>VLOOKUP($B31,'Saldenliste monatlich'!$A$5:$AN$122,MATCH(AI$4,'Saldenliste monatlich'!$A$4:$AN$4,0),FALSE)</x:f>
        <x:v>641993.83</x:v>
      </x:c>
      <x:c r="AJ31" s="12">
        <x:f>VLOOKUP($B31,'Saldenliste monatlich'!$A$5:$AN$122,MATCH(AJ$4,'Saldenliste monatlich'!$A$4:$AN$4,0),FALSE)</x:f>
        <x:v>674591.06</x:v>
      </x:c>
      <x:c r="AK31" s="12">
        <x:f>VLOOKUP($B31,'Saldenliste monatlich'!$A$5:$AN$122,MATCH(AK$4,'Saldenliste monatlich'!$A$4:$AN$4,0),FALSE)</x:f>
        <x:v>811496.14</x:v>
      </x:c>
      <x:c r="AL31" s="12">
        <x:f>VLOOKUP($B31,'Saldenliste monatlich'!$A$5:$AN$122,MATCH(AL$4,'Saldenliste monatlich'!$A$4:$AN$4,0),FALSE)</x:f>
        <x:v>0</x:v>
      </x:c>
      <x:c r="AM31" s="12">
        <x:f>IF(COUNT(AA31:AL31)=0,"",SUM(AA31:AL31)/COUNT(AA31:AL31))</x:f>
        <x:v>313987.28750000003</x:v>
      </x:c>
      <x:c r="AN31" s="12">
        <x:f>IF(COUNT(O31:AL31)=0,"",SUM(O31:AL31)/COUNT(O31:AL31))</x:f>
        <x:v>251259.38124999998</x:v>
      </x:c>
    </x:row>
    <x:row r="32" spans="1:40" hidden="1" outlineLevel="2">
      <x:c r="A32" s="16" t="s">
        <x:v>273</x:v>
      </x:c>
      <x:c r="B32" s="0">
        <x:v>3830</x:v>
      </x:c>
      <x:c r="C32" s="12">
        <x:f>VLOOKUP($B32,'Saldenliste monatlich'!$A$5:$AN$122,MATCH(C$4,'Saldenliste monatlich'!$A$4:$AN$4,0),FALSE)</x:f>
        <x:v>0</x:v>
      </x:c>
      <x:c r="D32" s="12">
        <x:f>VLOOKUP($B32,'Saldenliste monatlich'!$A$5:$AN$122,MATCH(D$4,'Saldenliste monatlich'!$A$4:$AN$4,0),FALSE)</x:f>
        <x:v>19500</x:v>
      </x:c>
      <x:c r="E32" s="12">
        <x:f>VLOOKUP($B32,'Saldenliste monatlich'!$A$5:$AN$122,MATCH(E$4,'Saldenliste monatlich'!$A$4:$AN$4,0),FALSE)</x:f>
        <x:v>19500</x:v>
      </x:c>
      <x:c r="F32" s="12">
        <x:f>VLOOKUP($B32,'Saldenliste monatlich'!$A$5:$AN$122,MATCH(F$4,'Saldenliste monatlich'!$A$4:$AN$4,0),FALSE)</x:f>
        <x:v>19500</x:v>
      </x:c>
      <x:c r="G32" s="12">
        <x:f>VLOOKUP($B32,'Saldenliste monatlich'!$A$5:$AN$122,MATCH(G$4,'Saldenliste monatlich'!$A$4:$AN$4,0),FALSE)</x:f>
        <x:v>19500</x:v>
      </x:c>
      <x:c r="H32" s="12">
        <x:f>VLOOKUP($B32,'Saldenliste monatlich'!$A$5:$AN$122,MATCH(H$4,'Saldenliste monatlich'!$A$4:$AN$4,0),FALSE)</x:f>
        <x:v>19500</x:v>
      </x:c>
      <x:c r="I32" s="12">
        <x:f>VLOOKUP($B32,'Saldenliste monatlich'!$A$5:$AN$122,MATCH(I$4,'Saldenliste monatlich'!$A$4:$AN$4,0),FALSE)</x:f>
        <x:v>19500</x:v>
      </x:c>
      <x:c r="J32" s="12">
        <x:f>VLOOKUP($B32,'Saldenliste monatlich'!$A$5:$AN$122,MATCH(J$4,'Saldenliste monatlich'!$A$4:$AN$4,0),FALSE)</x:f>
        <x:v>19500</x:v>
      </x:c>
      <x:c r="K32" s="12">
        <x:f>VLOOKUP($B32,'Saldenliste monatlich'!$A$5:$AN$122,MATCH(K$4,'Saldenliste monatlich'!$A$4:$AN$4,0),FALSE)</x:f>
        <x:v>19500</x:v>
      </x:c>
      <x:c r="L32" s="12">
        <x:f>VLOOKUP($B32,'Saldenliste monatlich'!$A$5:$AN$122,MATCH(L$4,'Saldenliste monatlich'!$A$4:$AN$4,0),FALSE)</x:f>
        <x:v>19500</x:v>
      </x:c>
      <x:c r="M32" s="12">
        <x:f>VLOOKUP($B32,'Saldenliste monatlich'!$A$5:$AN$122,MATCH(M$4,'Saldenliste monatlich'!$A$4:$AN$4,0),FALSE)</x:f>
        <x:v>19500</x:v>
      </x:c>
      <x:c r="N32" s="12">
        <x:f>VLOOKUP($B32,'Saldenliste monatlich'!$A$5:$AN$122,MATCH(N$4,'Saldenliste monatlich'!$A$4:$AN$4,0),FALSE)</x:f>
        <x:v>0</x:v>
      </x:c>
      <x:c r="O32" s="12">
        <x:f>VLOOKUP($B32,'Saldenliste monatlich'!$A$5:$AN$122,MATCH(O$4,'Saldenliste monatlich'!$A$4:$AN$4,0),FALSE)</x:f>
        <x:v>0</x:v>
      </x:c>
      <x:c r="P32" s="12">
        <x:f>VLOOKUP($B32,'Saldenliste monatlich'!$A$5:$AN$122,MATCH(P$4,'Saldenliste monatlich'!$A$4:$AN$4,0),FALSE)</x:f>
        <x:v>101907.66</x:v>
      </x:c>
      <x:c r="Q32" s="12">
        <x:f>VLOOKUP($B32,'Saldenliste monatlich'!$A$5:$AN$122,MATCH(Q$4,'Saldenliste monatlich'!$A$4:$AN$4,0),FALSE)</x:f>
        <x:v>101907.66</x:v>
      </x:c>
      <x:c r="R32" s="12">
        <x:f>VLOOKUP($B32,'Saldenliste monatlich'!$A$5:$AN$122,MATCH(R$4,'Saldenliste monatlich'!$A$4:$AN$4,0),FALSE)</x:f>
        <x:v>101907.66</x:v>
      </x:c>
      <x:c r="S32" s="12">
        <x:f>VLOOKUP($B32,'Saldenliste monatlich'!$A$5:$AN$122,MATCH(S$4,'Saldenliste monatlich'!$A$4:$AN$4,0),FALSE)</x:f>
        <x:v>101907.66</x:v>
      </x:c>
      <x:c r="T32" s="12">
        <x:f>VLOOKUP($B32,'Saldenliste monatlich'!$A$5:$AN$122,MATCH(T$4,'Saldenliste monatlich'!$A$4:$AN$4,0),FALSE)</x:f>
        <x:v>101907.66</x:v>
      </x:c>
      <x:c r="U32" s="12">
        <x:f>VLOOKUP($B32,'Saldenliste monatlich'!$A$5:$AN$122,MATCH(U$4,'Saldenliste monatlich'!$A$4:$AN$4,0),FALSE)</x:f>
        <x:v>101907.66</x:v>
      </x:c>
      <x:c r="V32" s="12">
        <x:f>VLOOKUP($B32,'Saldenliste monatlich'!$A$5:$AN$122,MATCH(V$4,'Saldenliste monatlich'!$A$4:$AN$4,0),FALSE)</x:f>
        <x:v>101907.66</x:v>
      </x:c>
      <x:c r="W32" s="12">
        <x:f>VLOOKUP($B32,'Saldenliste monatlich'!$A$5:$AN$122,MATCH(W$4,'Saldenliste monatlich'!$A$4:$AN$4,0),FALSE)</x:f>
        <x:v>101907.66</x:v>
      </x:c>
      <x:c r="X32" s="12">
        <x:f>VLOOKUP($B32,'Saldenliste monatlich'!$A$5:$AN$122,MATCH(X$4,'Saldenliste monatlich'!$A$4:$AN$4,0),FALSE)</x:f>
        <x:v>101907.66</x:v>
      </x:c>
      <x:c r="Y32" s="12">
        <x:f>VLOOKUP($B32,'Saldenliste monatlich'!$A$5:$AN$122,MATCH(Y$4,'Saldenliste monatlich'!$A$4:$AN$4,0),FALSE)</x:f>
        <x:v>101907.66</x:v>
      </x:c>
      <x:c r="Z32" s="12">
        <x:f>VLOOKUP($B32,'Saldenliste monatlich'!$A$5:$AN$122,MATCH(Z$4,'Saldenliste monatlich'!$A$4:$AN$4,0),FALSE)</x:f>
        <x:v>0</x:v>
      </x:c>
      <x:c r="AA32" s="12">
        <x:f>VLOOKUP($B32,'Saldenliste monatlich'!$A$5:$AN$122,MATCH(AA$4,'Saldenliste monatlich'!$A$4:$AN$4,0),FALSE)</x:f>
        <x:v>0</x:v>
      </x:c>
      <x:c r="AB32" s="12">
        <x:f>VLOOKUP($B32,'Saldenliste monatlich'!$A$5:$AN$122,MATCH(AB$4,'Saldenliste monatlich'!$A$4:$AN$4,0),FALSE)</x:f>
        <x:v>66119.25</x:v>
      </x:c>
      <x:c r="AC32" s="12">
        <x:f>VLOOKUP($B32,'Saldenliste monatlich'!$A$5:$AN$122,MATCH(AC$4,'Saldenliste monatlich'!$A$4:$AN$4,0),FALSE)</x:f>
        <x:v>66119.25</x:v>
      </x:c>
      <x:c r="AD32" s="12">
        <x:f>VLOOKUP($B32,'Saldenliste monatlich'!$A$5:$AN$122,MATCH(AD$4,'Saldenliste monatlich'!$A$4:$AN$4,0),FALSE)</x:f>
        <x:v>66119.25</x:v>
      </x:c>
      <x:c r="AE32" s="12">
        <x:f>VLOOKUP($B32,'Saldenliste monatlich'!$A$5:$AN$122,MATCH(AE$4,'Saldenliste monatlich'!$A$4:$AN$4,0),FALSE)</x:f>
        <x:v>66119.25</x:v>
      </x:c>
      <x:c r="AF32" s="12">
        <x:f>VLOOKUP($B32,'Saldenliste monatlich'!$A$5:$AN$122,MATCH(AF$4,'Saldenliste monatlich'!$A$4:$AN$4,0),FALSE)</x:f>
        <x:v>66119.25</x:v>
      </x:c>
      <x:c r="AG32" s="12">
        <x:f>VLOOKUP($B32,'Saldenliste monatlich'!$A$5:$AN$122,MATCH(AG$4,'Saldenliste monatlich'!$A$4:$AN$4,0),FALSE)</x:f>
        <x:v>66119.25</x:v>
      </x:c>
      <x:c r="AH32" s="12">
        <x:f>VLOOKUP($B32,'Saldenliste monatlich'!$A$5:$AN$122,MATCH(AH$4,'Saldenliste monatlich'!$A$4:$AN$4,0),FALSE)</x:f>
        <x:v>66119.25</x:v>
      </x:c>
      <x:c r="AI32" s="12">
        <x:f>VLOOKUP($B32,'Saldenliste monatlich'!$A$5:$AN$122,MATCH(AI$4,'Saldenliste monatlich'!$A$4:$AN$4,0),FALSE)</x:f>
        <x:v>66119.25</x:v>
      </x:c>
      <x:c r="AJ32" s="12">
        <x:f>VLOOKUP($B32,'Saldenliste monatlich'!$A$5:$AN$122,MATCH(AJ$4,'Saldenliste monatlich'!$A$4:$AN$4,0),FALSE)</x:f>
        <x:v>66119.25</x:v>
      </x:c>
      <x:c r="AK32" s="12">
        <x:f>VLOOKUP($B32,'Saldenliste monatlich'!$A$5:$AN$122,MATCH(AK$4,'Saldenliste monatlich'!$A$4:$AN$4,0),FALSE)</x:f>
        <x:v>66119.25</x:v>
      </x:c>
      <x:c r="AL32" s="12">
        <x:f>VLOOKUP($B32,'Saldenliste monatlich'!$A$5:$AN$122,MATCH(AL$4,'Saldenliste monatlich'!$A$4:$AN$4,0),FALSE)</x:f>
        <x:v>0</x:v>
      </x:c>
      <x:c r="AM32" s="12">
        <x:f>IF(COUNT(AA32:AL32)=0,"",SUM(AA32:AL32)/COUNT(AA32:AL32))</x:f>
        <x:v>55099.375</x:v>
      </x:c>
      <x:c r="AN32" s="12">
        <x:f>IF(COUNT(O32:AL32)=0,"",SUM(O32:AL32)/COUNT(O32:AL32))</x:f>
        <x:v>70011.21250000001</x:v>
      </x:c>
    </x:row>
    <x:row r="33" spans="1:40" hidden="1" outlineLevel="2">
      <x:c r="A33" s="16" t="s">
        <x:v>218</x:v>
      </x:c>
      <x:c r="B33" s="0">
        <x:v>3837</x:v>
      </x:c>
      <x:c r="C33" s="12">
        <x:f>VLOOKUP($B33,'Saldenliste monatlich'!$A$5:$AN$122,MATCH(C$4,'Saldenliste monatlich'!$A$4:$AN$4,0),FALSE)</x:f>
        <x:v>-47974.28</x:v>
      </x:c>
      <x:c r="D33" s="12">
        <x:f>VLOOKUP($B33,'Saldenliste monatlich'!$A$5:$AN$122,MATCH(D$4,'Saldenliste monatlich'!$A$4:$AN$4,0),FALSE)</x:f>
        <x:v>-100839.73</x:v>
      </x:c>
      <x:c r="E33" s="12">
        <x:f>VLOOKUP($B33,'Saldenliste monatlich'!$A$5:$AN$122,MATCH(E$4,'Saldenliste monatlich'!$A$4:$AN$4,0),FALSE)</x:f>
        <x:v>-153651.53</x:v>
      </x:c>
      <x:c r="F33" s="12">
        <x:f>VLOOKUP($B33,'Saldenliste monatlich'!$A$5:$AN$122,MATCH(F$4,'Saldenliste monatlich'!$A$4:$AN$4,0),FALSE)</x:f>
        <x:v>-208359.58</x:v>
      </x:c>
      <x:c r="G33" s="12">
        <x:f>VLOOKUP($B33,'Saldenliste monatlich'!$A$5:$AN$122,MATCH(G$4,'Saldenliste monatlich'!$A$4:$AN$4,0),FALSE)</x:f>
        <x:v>-260002.47</x:v>
      </x:c>
      <x:c r="H33" s="12">
        <x:f>VLOOKUP($B33,'Saldenliste monatlich'!$A$5:$AN$122,MATCH(H$4,'Saldenliste monatlich'!$A$4:$AN$4,0),FALSE)</x:f>
        <x:v>-309635.57</x:v>
      </x:c>
      <x:c r="I33" s="12">
        <x:f>VLOOKUP($B33,'Saldenliste monatlich'!$A$5:$AN$122,MATCH(I$4,'Saldenliste monatlich'!$A$4:$AN$4,0),FALSE)</x:f>
        <x:v>-353723.02</x:v>
      </x:c>
      <x:c r="J33" s="12">
        <x:f>VLOOKUP($B33,'Saldenliste monatlich'!$A$5:$AN$122,MATCH(J$4,'Saldenliste monatlich'!$A$4:$AN$4,0),FALSE)</x:f>
        <x:v>-407653.7</x:v>
      </x:c>
      <x:c r="K33" s="12">
        <x:f>VLOOKUP($B33,'Saldenliste monatlich'!$A$5:$AN$122,MATCH(K$4,'Saldenliste monatlich'!$A$4:$AN$4,0),FALSE)</x:f>
        <x:v>-463989.62</x:v>
      </x:c>
      <x:c r="L33" s="12">
        <x:f>VLOOKUP($B33,'Saldenliste monatlich'!$A$5:$AN$122,MATCH(L$4,'Saldenliste monatlich'!$A$4:$AN$4,0),FALSE)</x:f>
        <x:v>-525657.8</x:v>
      </x:c>
      <x:c r="M33" s="12">
        <x:f>VLOOKUP($B33,'Saldenliste monatlich'!$A$5:$AN$122,MATCH(M$4,'Saldenliste monatlich'!$A$4:$AN$4,0),FALSE)</x:f>
        <x:v>-593388.35</x:v>
      </x:c>
      <x:c r="N33" s="12">
        <x:f>VLOOKUP($B33,'Saldenliste monatlich'!$A$5:$AN$122,MATCH(N$4,'Saldenliste monatlich'!$A$4:$AN$4,0),FALSE)</x:f>
        <x:v>0</x:v>
      </x:c>
      <x:c r="O33" s="12">
        <x:f>VLOOKUP($B33,'Saldenliste monatlich'!$A$5:$AN$122,MATCH(O$4,'Saldenliste monatlich'!$A$4:$AN$4,0),FALSE)</x:f>
        <x:v>-53432.2</x:v>
      </x:c>
      <x:c r="P33" s="12">
        <x:f>VLOOKUP($B33,'Saldenliste monatlich'!$A$5:$AN$122,MATCH(P$4,'Saldenliste monatlich'!$A$4:$AN$4,0),FALSE)</x:f>
        <x:v>-115724.9</x:v>
      </x:c>
      <x:c r="Q33" s="12">
        <x:f>VLOOKUP($B33,'Saldenliste monatlich'!$A$5:$AN$122,MATCH(Q$4,'Saldenliste monatlich'!$A$4:$AN$4,0),FALSE)</x:f>
        <x:v>-175346.42</x:v>
      </x:c>
      <x:c r="R33" s="12">
        <x:f>VLOOKUP($B33,'Saldenliste monatlich'!$A$5:$AN$122,MATCH(R$4,'Saldenliste monatlich'!$A$4:$AN$4,0),FALSE)</x:f>
        <x:v>-233528.24</x:v>
      </x:c>
      <x:c r="S33" s="12">
        <x:f>VLOOKUP($B33,'Saldenliste monatlich'!$A$5:$AN$122,MATCH(S$4,'Saldenliste monatlich'!$A$4:$AN$4,0),FALSE)</x:f>
        <x:v>-290461.15</x:v>
      </x:c>
      <x:c r="T33" s="12">
        <x:f>VLOOKUP($B33,'Saldenliste monatlich'!$A$5:$AN$122,MATCH(T$4,'Saldenliste monatlich'!$A$4:$AN$4,0),FALSE)</x:f>
        <x:v>-344380.92</x:v>
      </x:c>
      <x:c r="U33" s="12">
        <x:f>VLOOKUP($B33,'Saldenliste monatlich'!$A$5:$AN$122,MATCH(U$4,'Saldenliste monatlich'!$A$4:$AN$4,0),FALSE)</x:f>
        <x:v>-390480.78</x:v>
      </x:c>
      <x:c r="V33" s="12">
        <x:f>VLOOKUP($B33,'Saldenliste monatlich'!$A$5:$AN$122,MATCH(V$4,'Saldenliste monatlich'!$A$4:$AN$4,0),FALSE)</x:f>
        <x:v>-448516.4</x:v>
      </x:c>
      <x:c r="W33" s="12">
        <x:f>VLOOKUP($B33,'Saldenliste monatlich'!$A$5:$AN$122,MATCH(W$4,'Saldenliste monatlich'!$A$4:$AN$4,0),FALSE)</x:f>
        <x:v>-510870.09</x:v>
      </x:c>
      <x:c r="X33" s="12">
        <x:f>VLOOKUP($B33,'Saldenliste monatlich'!$A$5:$AN$122,MATCH(X$4,'Saldenliste monatlich'!$A$4:$AN$4,0),FALSE)</x:f>
        <x:v>-578424.89</x:v>
      </x:c>
      <x:c r="Y33" s="12">
        <x:f>VLOOKUP($B33,'Saldenliste monatlich'!$A$5:$AN$122,MATCH(Y$4,'Saldenliste monatlich'!$A$4:$AN$4,0),FALSE)</x:f>
        <x:v>-653675.77</x:v>
      </x:c>
      <x:c r="Z33" s="12">
        <x:f>VLOOKUP($B33,'Saldenliste monatlich'!$A$5:$AN$122,MATCH(Z$4,'Saldenliste monatlich'!$A$4:$AN$4,0),FALSE)</x:f>
        <x:v>0</x:v>
      </x:c>
      <x:c r="AA33" s="12">
        <x:f>VLOOKUP($B33,'Saldenliste monatlich'!$A$5:$AN$122,MATCH(AA$4,'Saldenliste monatlich'!$A$4:$AN$4,0),FALSE)</x:f>
        <x:v>-55578.67</x:v>
      </x:c>
      <x:c r="AB33" s="12">
        <x:f>VLOOKUP($B33,'Saldenliste monatlich'!$A$5:$AN$122,MATCH(AB$4,'Saldenliste monatlich'!$A$4:$AN$4,0),FALSE)</x:f>
        <x:v>-117228.77</x:v>
      </x:c>
      <x:c r="AC33" s="12">
        <x:f>VLOOKUP($B33,'Saldenliste monatlich'!$A$5:$AN$122,MATCH(AC$4,'Saldenliste monatlich'!$A$4:$AN$4,0),FALSE)</x:f>
        <x:v>-180604.97</x:v>
      </x:c>
      <x:c r="AD33" s="12">
        <x:f>VLOOKUP($B33,'Saldenliste monatlich'!$A$5:$AN$122,MATCH(AD$4,'Saldenliste monatlich'!$A$4:$AN$4,0),FALSE)</x:f>
        <x:v>-242454.63</x:v>
      </x:c>
      <x:c r="AE33" s="12">
        <x:f>VLOOKUP($B33,'Saldenliste monatlich'!$A$5:$AN$122,MATCH(AE$4,'Saldenliste monatlich'!$A$4:$AN$4,0),FALSE)</x:f>
        <x:v>-303685.17</x:v>
      </x:c>
      <x:c r="AF33" s="12">
        <x:f>VLOOKUP($B33,'Saldenliste monatlich'!$A$5:$AN$122,MATCH(AF$4,'Saldenliste monatlich'!$A$4:$AN$4,0),FALSE)</x:f>
        <x:v>-358635.19</x:v>
      </x:c>
      <x:c r="AG33" s="12">
        <x:f>VLOOKUP($B33,'Saldenliste monatlich'!$A$5:$AN$122,MATCH(AG$4,'Saldenliste monatlich'!$A$4:$AN$4,0),FALSE)</x:f>
        <x:v>-410232.23</x:v>
      </x:c>
      <x:c r="AH33" s="12">
        <x:f>VLOOKUP($B33,'Saldenliste monatlich'!$A$5:$AN$122,MATCH(AH$4,'Saldenliste monatlich'!$A$4:$AN$4,0),FALSE)</x:f>
        <x:v>-473224.55</x:v>
      </x:c>
      <x:c r="AI33" s="12">
        <x:f>VLOOKUP($B33,'Saldenliste monatlich'!$A$5:$AN$122,MATCH(AI$4,'Saldenliste monatlich'!$A$4:$AN$4,0),FALSE)</x:f>
        <x:v>-538127.48</x:v>
      </x:c>
      <x:c r="AJ33" s="12">
        <x:f>VLOOKUP($B33,'Saldenliste monatlich'!$A$5:$AN$122,MATCH(AJ$4,'Saldenliste monatlich'!$A$4:$AN$4,0),FALSE)</x:f>
        <x:v>-607582.99</x:v>
      </x:c>
      <x:c r="AK33" s="12">
        <x:f>VLOOKUP($B33,'Saldenliste monatlich'!$A$5:$AN$122,MATCH(AK$4,'Saldenliste monatlich'!$A$4:$AN$4,0),FALSE)</x:f>
        <x:v>-685490.01</x:v>
      </x:c>
      <x:c r="AL33" s="12">
        <x:f>VLOOKUP($B33,'Saldenliste monatlich'!$A$5:$AN$122,MATCH(AL$4,'Saldenliste monatlich'!$A$4:$AN$4,0),FALSE)</x:f>
        <x:v>0</x:v>
      </x:c>
      <x:c r="AM33" s="12">
        <x:f>IF(COUNT(AA33:AL33)=0,"",SUM(AA33:AL33)/COUNT(AA33:AL33))</x:f>
        <x:v>-331070.38833333325</x:v>
      </x:c>
      <x:c r="AN33" s="12">
        <x:f>IF(COUNT(O33:AL33)=0,"",SUM(O33:AL33)/COUNT(O33:AL33))</x:f>
        <x:v>-323653.60083333333</x:v>
      </x:c>
    </x:row>
    <x:row r="34" spans="1:40" hidden="1" outlineLevel="2">
      <x:c r="A34" s="16" t="s">
        <x:v>186</x:v>
      </x:c>
      <x:c r="B34" s="0">
        <x:v>3841</x:v>
      </x:c>
      <x:c r="C34" s="12">
        <x:f>VLOOKUP($B34,'Saldenliste monatlich'!$A$5:$AN$122,MATCH(C$4,'Saldenliste monatlich'!$A$4:$AN$4,0),FALSE)</x:f>
        <x:v>-52899.2</x:v>
      </x:c>
      <x:c r="D34" s="12">
        <x:f>VLOOKUP($B34,'Saldenliste monatlich'!$A$5:$AN$122,MATCH(D$4,'Saldenliste monatlich'!$A$4:$AN$4,0),FALSE)</x:f>
        <x:v>0</x:v>
      </x:c>
      <x:c r="E34" s="12">
        <x:f>VLOOKUP($B34,'Saldenliste monatlich'!$A$5:$AN$122,MATCH(E$4,'Saldenliste monatlich'!$A$4:$AN$4,0),FALSE)</x:f>
        <x:v>0</x:v>
      </x:c>
      <x:c r="F34" s="12">
        <x:f>VLOOKUP($B34,'Saldenliste monatlich'!$A$5:$AN$122,MATCH(F$4,'Saldenliste monatlich'!$A$4:$AN$4,0),FALSE)</x:f>
        <x:v>0</x:v>
      </x:c>
      <x:c r="G34" s="12">
        <x:f>VLOOKUP($B34,'Saldenliste monatlich'!$A$5:$AN$122,MATCH(G$4,'Saldenliste monatlich'!$A$4:$AN$4,0),FALSE)</x:f>
        <x:v>0</x:v>
      </x:c>
      <x:c r="H34" s="12">
        <x:f>VLOOKUP($B34,'Saldenliste monatlich'!$A$5:$AN$122,MATCH(H$4,'Saldenliste monatlich'!$A$4:$AN$4,0),FALSE)</x:f>
        <x:v>0</x:v>
      </x:c>
      <x:c r="I34" s="12">
        <x:f>VLOOKUP($B34,'Saldenliste monatlich'!$A$5:$AN$122,MATCH(I$4,'Saldenliste monatlich'!$A$4:$AN$4,0),FALSE)</x:f>
        <x:v>0</x:v>
      </x:c>
      <x:c r="J34" s="12">
        <x:f>VLOOKUP($B34,'Saldenliste monatlich'!$A$5:$AN$122,MATCH(J$4,'Saldenliste monatlich'!$A$4:$AN$4,0),FALSE)</x:f>
        <x:v>0</x:v>
      </x:c>
      <x:c r="K34" s="12">
        <x:f>VLOOKUP($B34,'Saldenliste monatlich'!$A$5:$AN$122,MATCH(K$4,'Saldenliste monatlich'!$A$4:$AN$4,0),FALSE)</x:f>
        <x:v>0</x:v>
      </x:c>
      <x:c r="L34" s="12">
        <x:f>VLOOKUP($B34,'Saldenliste monatlich'!$A$5:$AN$122,MATCH(L$4,'Saldenliste monatlich'!$A$4:$AN$4,0),FALSE)</x:f>
        <x:v>0</x:v>
      </x:c>
      <x:c r="M34" s="12">
        <x:f>VLOOKUP($B34,'Saldenliste monatlich'!$A$5:$AN$122,MATCH(M$4,'Saldenliste monatlich'!$A$4:$AN$4,0),FALSE)</x:f>
        <x:v>0</x:v>
      </x:c>
      <x:c r="N34" s="12">
        <x:f>VLOOKUP($B34,'Saldenliste monatlich'!$A$5:$AN$122,MATCH(N$4,'Saldenliste monatlich'!$A$4:$AN$4,0),FALSE)</x:f>
        <x:v>-200631.51</x:v>
      </x:c>
      <x:c r="O34" s="12">
        <x:f>VLOOKUP($B34,'Saldenliste monatlich'!$A$5:$AN$122,MATCH(O$4,'Saldenliste monatlich'!$A$4:$AN$4,0),FALSE)</x:f>
        <x:v>-129885.33</x:v>
      </x:c>
      <x:c r="P34" s="12">
        <x:f>VLOOKUP($B34,'Saldenliste monatlich'!$A$5:$AN$122,MATCH(P$4,'Saldenliste monatlich'!$A$4:$AN$4,0),FALSE)</x:f>
        <x:v>0</x:v>
      </x:c>
      <x:c r="Q34" s="12">
        <x:f>VLOOKUP($B34,'Saldenliste monatlich'!$A$5:$AN$122,MATCH(Q$4,'Saldenliste monatlich'!$A$4:$AN$4,0),FALSE)</x:f>
        <x:v>0</x:v>
      </x:c>
      <x:c r="R34" s="12">
        <x:f>VLOOKUP($B34,'Saldenliste monatlich'!$A$5:$AN$122,MATCH(R$4,'Saldenliste monatlich'!$A$4:$AN$4,0),FALSE)</x:f>
        <x:v>0</x:v>
      </x:c>
      <x:c r="S34" s="12">
        <x:f>VLOOKUP($B34,'Saldenliste monatlich'!$A$5:$AN$122,MATCH(S$4,'Saldenliste monatlich'!$A$4:$AN$4,0),FALSE)</x:f>
        <x:v>0</x:v>
      </x:c>
      <x:c r="T34" s="12">
        <x:f>VLOOKUP($B34,'Saldenliste monatlich'!$A$5:$AN$122,MATCH(T$4,'Saldenliste monatlich'!$A$4:$AN$4,0),FALSE)</x:f>
        <x:v>0</x:v>
      </x:c>
      <x:c r="U34" s="12">
        <x:f>VLOOKUP($B34,'Saldenliste monatlich'!$A$5:$AN$122,MATCH(U$4,'Saldenliste monatlich'!$A$4:$AN$4,0),FALSE)</x:f>
        <x:v>0</x:v>
      </x:c>
      <x:c r="V34" s="12">
        <x:f>VLOOKUP($B34,'Saldenliste monatlich'!$A$5:$AN$122,MATCH(V$4,'Saldenliste monatlich'!$A$4:$AN$4,0),FALSE)</x:f>
        <x:v>0</x:v>
      </x:c>
      <x:c r="W34" s="12">
        <x:f>VLOOKUP($B34,'Saldenliste monatlich'!$A$5:$AN$122,MATCH(W$4,'Saldenliste monatlich'!$A$4:$AN$4,0),FALSE)</x:f>
        <x:v>0</x:v>
      </x:c>
      <x:c r="X34" s="12">
        <x:f>VLOOKUP($B34,'Saldenliste monatlich'!$A$5:$AN$122,MATCH(X$4,'Saldenliste monatlich'!$A$4:$AN$4,0),FALSE)</x:f>
        <x:v>0</x:v>
      </x:c>
      <x:c r="Y34" s="12">
        <x:f>VLOOKUP($B34,'Saldenliste monatlich'!$A$5:$AN$122,MATCH(Y$4,'Saldenliste monatlich'!$A$4:$AN$4,0),FALSE)</x:f>
        <x:v>0</x:v>
      </x:c>
      <x:c r="Z34" s="12">
        <x:f>VLOOKUP($B34,'Saldenliste monatlich'!$A$5:$AN$122,MATCH(Z$4,'Saldenliste monatlich'!$A$4:$AN$4,0),FALSE)</x:f>
        <x:v>-87880.18</x:v>
      </x:c>
      <x:c r="AA34" s="12">
        <x:f>VLOOKUP($B34,'Saldenliste monatlich'!$A$5:$AN$122,MATCH(AA$4,'Saldenliste monatlich'!$A$4:$AN$4,0),FALSE)</x:f>
        <x:v>-60382.93</x:v>
      </x:c>
      <x:c r="AB34" s="12">
        <x:f>VLOOKUP($B34,'Saldenliste monatlich'!$A$5:$AN$122,MATCH(AB$4,'Saldenliste monatlich'!$A$4:$AN$4,0),FALSE)</x:f>
        <x:v>0</x:v>
      </x:c>
      <x:c r="AC34" s="12">
        <x:f>VLOOKUP($B34,'Saldenliste monatlich'!$A$5:$AN$122,MATCH(AC$4,'Saldenliste monatlich'!$A$4:$AN$4,0),FALSE)</x:f>
        <x:v>0</x:v>
      </x:c>
      <x:c r="AD34" s="12">
        <x:f>VLOOKUP($B34,'Saldenliste monatlich'!$A$5:$AN$122,MATCH(AD$4,'Saldenliste monatlich'!$A$4:$AN$4,0),FALSE)</x:f>
        <x:v>0</x:v>
      </x:c>
      <x:c r="AE34" s="12">
        <x:f>VLOOKUP($B34,'Saldenliste monatlich'!$A$5:$AN$122,MATCH(AE$4,'Saldenliste monatlich'!$A$4:$AN$4,0),FALSE)</x:f>
        <x:v>0</x:v>
      </x:c>
      <x:c r="AF34" s="12">
        <x:f>VLOOKUP($B34,'Saldenliste monatlich'!$A$5:$AN$122,MATCH(AF$4,'Saldenliste monatlich'!$A$4:$AN$4,0),FALSE)</x:f>
        <x:v>0</x:v>
      </x:c>
      <x:c r="AG34" s="12">
        <x:f>VLOOKUP($B34,'Saldenliste monatlich'!$A$5:$AN$122,MATCH(AG$4,'Saldenliste monatlich'!$A$4:$AN$4,0),FALSE)</x:f>
        <x:v>0</x:v>
      </x:c>
      <x:c r="AH34" s="12">
        <x:f>VLOOKUP($B34,'Saldenliste monatlich'!$A$5:$AN$122,MATCH(AH$4,'Saldenliste monatlich'!$A$4:$AN$4,0),FALSE)</x:f>
        <x:v>0</x:v>
      </x:c>
      <x:c r="AI34" s="12">
        <x:f>VLOOKUP($B34,'Saldenliste monatlich'!$A$5:$AN$122,MATCH(AI$4,'Saldenliste monatlich'!$A$4:$AN$4,0),FALSE)</x:f>
        <x:v>0</x:v>
      </x:c>
      <x:c r="AJ34" s="12">
        <x:f>VLOOKUP($B34,'Saldenliste monatlich'!$A$5:$AN$122,MATCH(AJ$4,'Saldenliste monatlich'!$A$4:$AN$4,0),FALSE)</x:f>
        <x:v>0</x:v>
      </x:c>
      <x:c r="AK34" s="12">
        <x:f>VLOOKUP($B34,'Saldenliste monatlich'!$A$5:$AN$122,MATCH(AK$4,'Saldenliste monatlich'!$A$4:$AN$4,0),FALSE)</x:f>
        <x:v>0</x:v>
      </x:c>
      <x:c r="AL34" s="12">
        <x:f>VLOOKUP($B34,'Saldenliste monatlich'!$A$5:$AN$122,MATCH(AL$4,'Saldenliste monatlich'!$A$4:$AN$4,0),FALSE)</x:f>
        <x:v>-182024.28</x:v>
      </x:c>
      <x:c r="AM34" s="12">
        <x:f>IF(COUNT(AA34:AL34)=0,"",SUM(AA34:AL34)/COUNT(AA34:AL34))</x:f>
        <x:v>-20200.600833333334</x:v>
      </x:c>
      <x:c r="AN34" s="12">
        <x:f>IF(COUNT(O34:AL34)=0,"",SUM(O34:AL34)/COUNT(O34:AL34))</x:f>
        <x:v>-19173.86333333333</x:v>
      </x:c>
    </x:row>
    <x:row r="35" spans="1:40" collapsed="1" outlineLevel="1">
      <x:c r="A35" s="17" t="s">
        <x:v>274</x:v>
      </x:c>
      <x:c r="C35" s="13">
        <x:f>SUM(C27:C34)</x:f>
        <x:v>-449506.2</x:v>
      </x:c>
      <x:c r="D35" s="13">
        <x:f>SUM(D27:D34)</x:f>
        <x:v>-770559.98</x:v>
      </x:c>
      <x:c r="E35" s="13">
        <x:f>SUM(E27:E34)</x:f>
        <x:v>-1153547.15</x:v>
      </x:c>
      <x:c r="F35" s="13">
        <x:f>SUM(F27:F34)</x:f>
        <x:v>-1524703.58</x:v>
      </x:c>
      <x:c r="G35" s="13">
        <x:f>SUM(G27:G34)</x:f>
        <x:v>-1860713.0699999998</x:v>
      </x:c>
      <x:c r="H35" s="13">
        <x:f>SUM(H27:H34)</x:f>
        <x:v>-2168995.42</x:v>
      </x:c>
      <x:c r="I35" s="13">
        <x:f>SUM(I27:I34)</x:f>
        <x:v>-2434454.92</x:v>
      </x:c>
      <x:c r="J35" s="13">
        <x:f>SUM(J27:J34)</x:f>
        <x:v>-2679422.95</x:v>
      </x:c>
      <x:c r="K35" s="13">
        <x:f>SUM(K27:K34)</x:f>
        <x:v>-3037511.5</x:v>
      </x:c>
      <x:c r="L35" s="13">
        <x:f>SUM(L27:L34)</x:f>
        <x:v>-3491142.829999999</x:v>
      </x:c>
      <x:c r="M35" s="13">
        <x:f>SUM(M27:M34)</x:f>
        <x:v>-3891460.0100000002</x:v>
      </x:c>
      <x:c r="N35" s="13">
        <x:f>SUM(N27:N34)</x:f>
        <x:v>-261652.39</x:v>
      </x:c>
      <x:c r="O35" s="13">
        <x:f>SUM(O27:O34)</x:f>
        <x:v>-564335.77</x:v>
      </x:c>
      <x:c r="P35" s="13">
        <x:f>SUM(P27:P34)</x:f>
        <x:v>-756675.9</x:v>
      </x:c>
      <x:c r="Q35" s="13">
        <x:f>SUM(Q27:Q34)</x:f>
        <x:v>-1182006.45</x:v>
      </x:c>
      <x:c r="R35" s="13">
        <x:f>SUM(R27:R34)</x:f>
        <x:v>-1593841.31</x:v>
      </x:c>
      <x:c r="S35" s="13">
        <x:f>SUM(S27:S34)</x:f>
        <x:v>-1993948.3900000001</x:v>
      </x:c>
      <x:c r="T35" s="13">
        <x:f>SUM(T27:T34)</x:f>
        <x:v>-2408260.87</x:v>
      </x:c>
      <x:c r="U35" s="13">
        <x:f>SUM(U27:U34)</x:f>
        <x:v>-2768586.79</x:v>
      </x:c>
      <x:c r="V35" s="13">
        <x:f>SUM(V27:V34)</x:f>
        <x:v>-3475277.69</x:v>
      </x:c>
      <x:c r="W35" s="13">
        <x:f>SUM(W27:W34)</x:f>
        <x:v>-3843913.46</x:v>
      </x:c>
      <x:c r="X35" s="13">
        <x:f>SUM(X27:X34)</x:f>
        <x:v>-4317294.67</x:v>
      </x:c>
      <x:c r="Y35" s="13">
        <x:f>SUM(Y27:Y34)</x:f>
        <x:v>-4725010.34</x:v>
      </x:c>
      <x:c r="Z35" s="13">
        <x:f>SUM(Z27:Z34)</x:f>
        <x:v>-153823.22999999998</x:v>
      </x:c>
      <x:c r="AA35" s="13">
        <x:f>SUM(AA27:AA34)</x:f>
        <x:v>-516818.82999999996</x:v>
      </x:c>
      <x:c r="AB35" s="13">
        <x:f>SUM(AB27:AB34)</x:f>
        <x:v>-817506.6900000001</x:v>
      </x:c>
      <x:c r="AC35" s="13">
        <x:f>SUM(AC27:AC34)</x:f>
        <x:v>-1268320.7899999998</x:v>
      </x:c>
      <x:c r="AD35" s="13">
        <x:f>SUM(AD27:AD34)</x:f>
        <x:v>-1680088.27</x:v>
      </x:c>
      <x:c r="AE35" s="13">
        <x:f>SUM(AE27:AE34)</x:f>
        <x:v>-2080769.07</x:v>
      </x:c>
      <x:c r="AF35" s="13">
        <x:f>SUM(AF27:AF34)</x:f>
        <x:v>-2442885.52</x:v>
      </x:c>
      <x:c r="AG35" s="13">
        <x:f>SUM(AG27:AG34)</x:f>
        <x:v>-2767633.07</x:v>
      </x:c>
      <x:c r="AH35" s="13">
        <x:f>SUM(AH27:AH34)</x:f>
        <x:v>-3050068.05</x:v>
      </x:c>
      <x:c r="AI35" s="13">
        <x:f>SUM(AI27:AI34)</x:f>
        <x:v>-3461903.6999999997</x:v>
      </x:c>
      <x:c r="AJ35" s="13">
        <x:f>SUM(AJ27:AJ34)</x:f>
        <x:v>-3975898.8</x:v>
      </x:c>
      <x:c r="AK35" s="13">
        <x:f>SUM(AK27:AK34)</x:f>
        <x:v>-4437785.76</x:v>
      </x:c>
      <x:c r="AL35" s="13">
        <x:f>SUM(AL27:AL34)</x:f>
        <x:v>-251632.77</x:v>
      </x:c>
      <x:c r="AM35" s="13">
        <x:f>IF(COUNT(AA35:AL35)=0,"",SUM(AA35:AL35)/COUNT(AA35:AL35))</x:f>
        <x:v>-2229275.943333333</x:v>
      </x:c>
      <x:c r="AN35" s="13">
        <x:f>IF(COUNT(O35:AL35)=0,"",SUM(O35:AL35)/COUNT(O35:AL35))</x:f>
        <x:v>-2272261.924583333</x:v>
      </x:c>
    </x:row>
    <x:row r="36" spans="1:40" hidden="1" outlineLevel="2">
      <x:c r="A36" s="16" t="s">
        <x:v>194</x:v>
      </x:c>
      <x:c r="B36" s="0">
        <x:v>3900</x:v>
      </x:c>
      <x:c r="C36" s="12">
        <x:f>VLOOKUP($B36,'Saldenliste monatlich'!$A$5:$AN$122,MATCH(C$4,'Saldenliste monatlich'!$A$4:$AN$4,0),FALSE)</x:f>
        <x:v>-336800</x:v>
      </x:c>
      <x:c r="D36" s="12">
        <x:f>VLOOKUP($B36,'Saldenliste monatlich'!$A$5:$AN$122,MATCH(D$4,'Saldenliste monatlich'!$A$4:$AN$4,0),FALSE)</x:f>
        <x:v>-300400</x:v>
      </x:c>
      <x:c r="E36" s="12">
        <x:f>VLOOKUP($B36,'Saldenliste monatlich'!$A$5:$AN$122,MATCH(E$4,'Saldenliste monatlich'!$A$4:$AN$4,0),FALSE)</x:f>
        <x:v>-309600</x:v>
      </x:c>
      <x:c r="F36" s="12">
        <x:f>VLOOKUP($B36,'Saldenliste monatlich'!$A$5:$AN$122,MATCH(F$4,'Saldenliste monatlich'!$A$4:$AN$4,0),FALSE)</x:f>
        <x:v>-297200</x:v>
      </x:c>
      <x:c r="G36" s="12">
        <x:f>VLOOKUP($B36,'Saldenliste monatlich'!$A$5:$AN$122,MATCH(G$4,'Saldenliste monatlich'!$A$4:$AN$4,0),FALSE)</x:f>
        <x:v>-277600</x:v>
      </x:c>
      <x:c r="H36" s="12">
        <x:f>VLOOKUP($B36,'Saldenliste monatlich'!$A$5:$AN$122,MATCH(H$4,'Saldenliste monatlich'!$A$4:$AN$4,0),FALSE)</x:f>
        <x:v>-313200</x:v>
      </x:c>
      <x:c r="I36" s="12">
        <x:f>VLOOKUP($B36,'Saldenliste monatlich'!$A$5:$AN$122,MATCH(I$4,'Saldenliste monatlich'!$A$4:$AN$4,0),FALSE)</x:f>
        <x:v>-286400</x:v>
      </x:c>
      <x:c r="J36" s="12">
        <x:f>VLOOKUP($B36,'Saldenliste monatlich'!$A$5:$AN$122,MATCH(J$4,'Saldenliste monatlich'!$A$4:$AN$4,0),FALSE)</x:f>
        <x:v>-370000</x:v>
      </x:c>
      <x:c r="K36" s="12">
        <x:f>VLOOKUP($B36,'Saldenliste monatlich'!$A$5:$AN$122,MATCH(K$4,'Saldenliste monatlich'!$A$4:$AN$4,0),FALSE)</x:f>
        <x:v>-386400</x:v>
      </x:c>
      <x:c r="L36" s="12">
        <x:f>VLOOKUP($B36,'Saldenliste monatlich'!$A$5:$AN$122,MATCH(L$4,'Saldenliste monatlich'!$A$4:$AN$4,0),FALSE)</x:f>
        <x:v>-378800</x:v>
      </x:c>
      <x:c r="M36" s="12">
        <x:f>VLOOKUP($B36,'Saldenliste monatlich'!$A$5:$AN$122,MATCH(M$4,'Saldenliste monatlich'!$A$4:$AN$4,0),FALSE)</x:f>
        <x:v>-361600</x:v>
      </x:c>
      <x:c r="N36" s="12">
        <x:f>VLOOKUP($B36,'Saldenliste monatlich'!$A$5:$AN$122,MATCH(N$4,'Saldenliste monatlich'!$A$4:$AN$4,0),FALSE)</x:f>
        <x:v>-368400</x:v>
      </x:c>
      <x:c r="O36" s="12">
        <x:f>VLOOKUP($B36,'Saldenliste monatlich'!$A$5:$AN$122,MATCH(O$4,'Saldenliste monatlich'!$A$4:$AN$4,0),FALSE)</x:f>
        <x:v>-338120</x:v>
      </x:c>
      <x:c r="P36" s="12">
        <x:f>VLOOKUP($B36,'Saldenliste monatlich'!$A$5:$AN$122,MATCH(P$4,'Saldenliste monatlich'!$A$4:$AN$4,0),FALSE)</x:f>
        <x:v>-302700</x:v>
      </x:c>
      <x:c r="Q36" s="12">
        <x:f>VLOOKUP($B36,'Saldenliste monatlich'!$A$5:$AN$122,MATCH(Q$4,'Saldenliste monatlich'!$A$4:$AN$4,0),FALSE)</x:f>
        <x:v>-365470</x:v>
      </x:c>
      <x:c r="R36" s="12">
        <x:f>VLOOKUP($B36,'Saldenliste monatlich'!$A$5:$AN$122,MATCH(R$4,'Saldenliste monatlich'!$A$4:$AN$4,0),FALSE)</x:f>
        <x:v>-350160</x:v>
      </x:c>
      <x:c r="S36" s="12">
        <x:f>VLOOKUP($B36,'Saldenliste monatlich'!$A$5:$AN$122,MATCH(S$4,'Saldenliste monatlich'!$A$4:$AN$4,0),FALSE)</x:f>
        <x:v>-327120</x:v>
      </x:c>
      <x:c r="T36" s="12">
        <x:f>VLOOKUP($B36,'Saldenliste monatlich'!$A$5:$AN$122,MATCH(T$4,'Saldenliste monatlich'!$A$4:$AN$4,0),FALSE)</x:f>
        <x:v>-445240</x:v>
      </x:c>
      <x:c r="U36" s="12">
        <x:f>VLOOKUP($B36,'Saldenliste monatlich'!$A$5:$AN$122,MATCH(U$4,'Saldenliste monatlich'!$A$4:$AN$4,0),FALSE)</x:f>
        <x:v>-406500</x:v>
      </x:c>
      <x:c r="V36" s="12">
        <x:f>VLOOKUP($B36,'Saldenliste monatlich'!$A$5:$AN$122,MATCH(V$4,'Saldenliste monatlich'!$A$4:$AN$4,0),FALSE)</x:f>
        <x:v>-483080</x:v>
      </x:c>
      <x:c r="W36" s="12">
        <x:f>VLOOKUP($B36,'Saldenliste monatlich'!$A$5:$AN$122,MATCH(W$4,'Saldenliste monatlich'!$A$4:$AN$4,0),FALSE)</x:f>
        <x:v>-521780</x:v>
      </x:c>
      <x:c r="X36" s="12">
        <x:f>VLOOKUP($B36,'Saldenliste monatlich'!$A$5:$AN$122,MATCH(X$4,'Saldenliste monatlich'!$A$4:$AN$4,0),FALSE)</x:f>
        <x:v>-499060</x:v>
      </x:c>
      <x:c r="Y36" s="12">
        <x:f>VLOOKUP($B36,'Saldenliste monatlich'!$A$5:$AN$122,MATCH(Y$4,'Saldenliste monatlich'!$A$4:$AN$4,0),FALSE)</x:f>
        <x:v>-466080</x:v>
      </x:c>
      <x:c r="Z36" s="12">
        <x:f>VLOOKUP($B36,'Saldenliste monatlich'!$A$5:$AN$122,MATCH(Z$4,'Saldenliste monatlich'!$A$4:$AN$4,0),FALSE)</x:f>
        <x:v>-458020</x:v>
      </x:c>
      <x:c r="AA36" s="12">
        <x:f>VLOOKUP($B36,'Saldenliste monatlich'!$A$5:$AN$122,MATCH(AA$4,'Saldenliste monatlich'!$A$4:$AN$4,0),FALSE)</x:f>
        <x:v>-411026</x:v>
      </x:c>
      <x:c r="AB36" s="12">
        <x:f>VLOOKUP($B36,'Saldenliste monatlich'!$A$5:$AN$122,MATCH(AB$4,'Saldenliste monatlich'!$A$4:$AN$4,0),FALSE)</x:f>
        <x:v>-415835</x:v>
      </x:c>
      <x:c r="AC36" s="12">
        <x:f>VLOOKUP($B36,'Saldenliste monatlich'!$A$5:$AN$122,MATCH(AC$4,'Saldenliste monatlich'!$A$4:$AN$4,0),FALSE)</x:f>
        <x:v>-465943.5</x:v>
      </x:c>
      <x:c r="AD36" s="12">
        <x:f>VLOOKUP($B36,'Saldenliste monatlich'!$A$5:$AN$122,MATCH(AD$4,'Saldenliste monatlich'!$A$4:$AN$4,0),FALSE)</x:f>
        <x:v>-434068</x:v>
      </x:c>
      <x:c r="AE36" s="12">
        <x:f>VLOOKUP($B36,'Saldenliste monatlich'!$A$5:$AN$122,MATCH(AE$4,'Saldenliste monatlich'!$A$4:$AN$4,0),FALSE)</x:f>
        <x:v>-394076</x:v>
      </x:c>
      <x:c r="AF36" s="12">
        <x:f>VLOOKUP($B36,'Saldenliste monatlich'!$A$5:$AN$122,MATCH(AF$4,'Saldenliste monatlich'!$A$4:$AN$4,0),FALSE)</x:f>
        <x:v>-412882</x:v>
      </x:c>
      <x:c r="AG36" s="12">
        <x:f>VLOOKUP($B36,'Saldenliste monatlich'!$A$5:$AN$122,MATCH(AG$4,'Saldenliste monatlich'!$A$4:$AN$4,0),FALSE)</x:f>
        <x:v>-372825</x:v>
      </x:c>
      <x:c r="AH36" s="12">
        <x:f>VLOOKUP($B36,'Saldenliste monatlich'!$A$5:$AN$122,MATCH(AH$4,'Saldenliste monatlich'!$A$4:$AN$4,0),FALSE)</x:f>
        <x:v>-453854</x:v>
      </x:c>
      <x:c r="AI36" s="12">
        <x:f>VLOOKUP($B36,'Saldenliste monatlich'!$A$5:$AN$122,MATCH(AI$4,'Saldenliste monatlich'!$A$4:$AN$4,0),FALSE)</x:f>
        <x:v>-498109</x:v>
      </x:c>
      <x:c r="AJ36" s="12">
        <x:f>VLOOKUP($B36,'Saldenliste monatlich'!$A$5:$AN$122,MATCH(AJ$4,'Saldenliste monatlich'!$A$4:$AN$4,0),FALSE)</x:f>
        <x:v>-519673</x:v>
      </x:c>
      <x:c r="AK36" s="12">
        <x:f>VLOOKUP($B36,'Saldenliste monatlich'!$A$5:$AN$122,MATCH(AK$4,'Saldenliste monatlich'!$A$4:$AN$4,0),FALSE)</x:f>
        <x:v>-484864</x:v>
      </x:c>
      <x:c r="AL36" s="12">
        <x:f>VLOOKUP($B36,'Saldenliste monatlich'!$A$5:$AN$122,MATCH(AL$4,'Saldenliste monatlich'!$A$4:$AN$4,0),FALSE)</x:f>
        <x:v>-408307</x:v>
      </x:c>
      <x:c r="AM36" s="12">
        <x:f>IF(COUNT(AA36:AL36)=0,"",SUM(AA36:AL36)/COUNT(AA36:AL36))</x:f>
        <x:v>-439288.5416666667</x:v>
      </x:c>
      <x:c r="AN36" s="12">
        <x:f>IF(COUNT(O36:AL36)=0,"",SUM(O36:AL36)/COUNT(O36:AL36))</x:f>
        <x:v>-426449.6875</x:v>
      </x:c>
    </x:row>
    <x:row r="37" spans="1:40" collapsed="1" outlineLevel="1">
      <x:c r="A37" s="17" t="s">
        <x:v>275</x:v>
      </x:c>
      <x:c r="C37" s="13">
        <x:f>SUM(C36:C36)</x:f>
        <x:v>-336800</x:v>
      </x:c>
      <x:c r="D37" s="13">
        <x:f>SUM(D36:D36)</x:f>
        <x:v>-300400</x:v>
      </x:c>
      <x:c r="E37" s="13">
        <x:f>SUM(E36:E36)</x:f>
        <x:v>-309600</x:v>
      </x:c>
      <x:c r="F37" s="13">
        <x:f>SUM(F36:F36)</x:f>
        <x:v>-297200</x:v>
      </x:c>
      <x:c r="G37" s="13">
        <x:f>SUM(G36:G36)</x:f>
        <x:v>-277600</x:v>
      </x:c>
      <x:c r="H37" s="13">
        <x:f>SUM(H36:H36)</x:f>
        <x:v>-313200</x:v>
      </x:c>
      <x:c r="I37" s="13">
        <x:f>SUM(I36:I36)</x:f>
        <x:v>-286400</x:v>
      </x:c>
      <x:c r="J37" s="13">
        <x:f>SUM(J36:J36)</x:f>
        <x:v>-370000</x:v>
      </x:c>
      <x:c r="K37" s="13">
        <x:f>SUM(K36:K36)</x:f>
        <x:v>-386400</x:v>
      </x:c>
      <x:c r="L37" s="13">
        <x:f>SUM(L36:L36)</x:f>
        <x:v>-378800</x:v>
      </x:c>
      <x:c r="M37" s="13">
        <x:f>SUM(M36:M36)</x:f>
        <x:v>-361600</x:v>
      </x:c>
      <x:c r="N37" s="13">
        <x:f>SUM(N36:N36)</x:f>
        <x:v>-368400</x:v>
      </x:c>
      <x:c r="O37" s="13">
        <x:f>SUM(O36:O36)</x:f>
        <x:v>-338120</x:v>
      </x:c>
      <x:c r="P37" s="13">
        <x:f>SUM(P36:P36)</x:f>
        <x:v>-302700</x:v>
      </x:c>
      <x:c r="Q37" s="13">
        <x:f>SUM(Q36:Q36)</x:f>
        <x:v>-365470</x:v>
      </x:c>
      <x:c r="R37" s="13">
        <x:f>SUM(R36:R36)</x:f>
        <x:v>-350160</x:v>
      </x:c>
      <x:c r="S37" s="13">
        <x:f>SUM(S36:S36)</x:f>
        <x:v>-327120</x:v>
      </x:c>
      <x:c r="T37" s="13">
        <x:f>SUM(T36:T36)</x:f>
        <x:v>-445240</x:v>
      </x:c>
      <x:c r="U37" s="13">
        <x:f>SUM(U36:U36)</x:f>
        <x:v>-406500</x:v>
      </x:c>
      <x:c r="V37" s="13">
        <x:f>SUM(V36:V36)</x:f>
        <x:v>-483080</x:v>
      </x:c>
      <x:c r="W37" s="13">
        <x:f>SUM(W36:W36)</x:f>
        <x:v>-521780</x:v>
      </x:c>
      <x:c r="X37" s="13">
        <x:f>SUM(X36:X36)</x:f>
        <x:v>-499060</x:v>
      </x:c>
      <x:c r="Y37" s="13">
        <x:f>SUM(Y36:Y36)</x:f>
        <x:v>-466080</x:v>
      </x:c>
      <x:c r="Z37" s="13">
        <x:f>SUM(Z36:Z36)</x:f>
        <x:v>-458020</x:v>
      </x:c>
      <x:c r="AA37" s="13">
        <x:f>SUM(AA36:AA36)</x:f>
        <x:v>-411026</x:v>
      </x:c>
      <x:c r="AB37" s="13">
        <x:f>SUM(AB36:AB36)</x:f>
        <x:v>-415835</x:v>
      </x:c>
      <x:c r="AC37" s="13">
        <x:f>SUM(AC36:AC36)</x:f>
        <x:v>-465943.5</x:v>
      </x:c>
      <x:c r="AD37" s="13">
        <x:f>SUM(AD36:AD36)</x:f>
        <x:v>-434068</x:v>
      </x:c>
      <x:c r="AE37" s="13">
        <x:f>SUM(AE36:AE36)</x:f>
        <x:v>-394076</x:v>
      </x:c>
      <x:c r="AF37" s="13">
        <x:f>SUM(AF36:AF36)</x:f>
        <x:v>-412882</x:v>
      </x:c>
      <x:c r="AG37" s="13">
        <x:f>SUM(AG36:AG36)</x:f>
        <x:v>-372825</x:v>
      </x:c>
      <x:c r="AH37" s="13">
        <x:f>SUM(AH36:AH36)</x:f>
        <x:v>-453854</x:v>
      </x:c>
      <x:c r="AI37" s="13">
        <x:f>SUM(AI36:AI36)</x:f>
        <x:v>-498109</x:v>
      </x:c>
      <x:c r="AJ37" s="13">
        <x:f>SUM(AJ36:AJ36)</x:f>
        <x:v>-519673</x:v>
      </x:c>
      <x:c r="AK37" s="13">
        <x:f>SUM(AK36:AK36)</x:f>
        <x:v>-484864</x:v>
      </x:c>
      <x:c r="AL37" s="13">
        <x:f>SUM(AL36:AL36)</x:f>
        <x:v>-408307</x:v>
      </x:c>
      <x:c r="AM37" s="13">
        <x:f>IF(COUNT(AA37:AL37)=0,"",SUM(AA37:AL37)/COUNT(AA37:AL37))</x:f>
        <x:v>-439288.5416666667</x:v>
      </x:c>
      <x:c r="AN37" s="13">
        <x:f>IF(COUNT(O37:AL37)=0,"",SUM(O37:AL37)/COUNT(O37:AL37))</x:f>
        <x:v>-426449.6875</x:v>
      </x:c>
    </x:row>
    <x:row r="38" spans="1:40">
      <x:c r="A38" s="5" t="s">
        <x:v>276</x:v>
      </x:c>
      <x:c r="C38" s="13">
        <x:f>C21+C23+C26+C35+C37</x:f>
        <x:v>-476422.59</x:v>
      </x:c>
      <x:c r="D38" s="13">
        <x:f>D21+D23+D26+D35+D37</x:f>
        <x:v>-457372.17999999993</x:v>
      </x:c>
      <x:c r="E38" s="13">
        <x:f>E21+E23+E26+E35+E37</x:f>
        <x:v>90039.34000000008</x:v>
      </x:c>
      <x:c r="F38" s="13">
        <x:f>F21+F23+F26+F35+F37</x:f>
        <x:v>-551830.47</x:v>
      </x:c>
      <x:c r="G38" s="13">
        <x:f>G21+G23+G26+G35+G37</x:f>
        <x:v>180699.96000000043</x:v>
      </x:c>
      <x:c r="H38" s="13">
        <x:f>H21+H23+H26+H35+H37</x:f>
        <x:v>-576675.3399999999</x:v>
      </x:c>
      <x:c r="I38" s="13">
        <x:f>I21+I23+I26+I35+I37</x:f>
        <x:v>-555204.8700000001</x:v>
      </x:c>
      <x:c r="J38" s="13">
        <x:f>J21+J23+J26+J35+J37</x:f>
        <x:v>451977.18999999994</x:v>
      </x:c>
      <x:c r="K38" s="13">
        <x:f>K21+K23+K26+K35+K37</x:f>
        <x:v>-599125.8899999997</x:v>
      </x:c>
      <x:c r="L38" s="13">
        <x:f>L21+L23+L26+L35+L37</x:f>
        <x:v>-670886.8599999994</x:v>
      </x:c>
      <x:c r="M38" s="13">
        <x:f>M21+M23+M26+M35+M37</x:f>
        <x:v>-484068.2700000005</x:v>
      </x:c>
      <x:c r="N38" s="13">
        <x:f>N21+N23+N26+N35+N37</x:f>
        <x:v>441197.61</x:v>
      </x:c>
      <x:c r="O38" s="13">
        <x:f>O21+O23+O26+O35+O37</x:f>
        <x:v>-571332.22</x:v>
      </x:c>
      <x:c r="P38" s="13">
        <x:f>P21+P23+P26+P35+P37</x:f>
        <x:v>933178.9100000001</x:v>
      </x:c>
      <x:c r="Q38" s="13">
        <x:f>Q21+Q23+Q26+Q35+Q37</x:f>
        <x:v>-502288.3899999999</x:v>
      </x:c>
      <x:c r="R38" s="13">
        <x:f>R21+R23+R26+R35+R37</x:f>
        <x:v>-563470.8600000001</x:v>
      </x:c>
      <x:c r="S38" s="13">
        <x:f>S21+S23+S26+S35+S37</x:f>
        <x:v>805275.73</x:v>
      </x:c>
      <x:c r="T38" s="13">
        <x:f>T21+T23+T26+T35+T37</x:f>
        <x:v>-161318.05000000028</x:v>
      </x:c>
      <x:c r="U38" s="13">
        <x:f>U21+U23+U26+U35+U37</x:f>
        <x:v>-210858.83999999985</x:v>
      </x:c>
      <x:c r="V38" s="13">
        <x:f>V21+V23+V26+V35+V37</x:f>
        <x:v>-661220.6400000001</x:v>
      </x:c>
      <x:c r="W38" s="13">
        <x:f>W21+W23+W26+W35+W37</x:f>
        <x:v>-710346.9199999999</x:v>
      </x:c>
      <x:c r="X38" s="13">
        <x:f>X21+X23+X26+X35+X37</x:f>
        <x:v>-252607.96999999974</x:v>
      </x:c>
      <x:c r="Y38" s="13">
        <x:f>Y21+Y23+Y26+Y35+Y37</x:f>
        <x:v>-486137.94999999925</x:v>
      </x:c>
      <x:c r="Z38" s="13">
        <x:f>Z21+Z23+Z26+Z35+Z37</x:f>
        <x:v>-591393.23</x:v>
      </x:c>
      <x:c r="AA38" s="13">
        <x:f>AA21+AA23+AA26+AA35+AA37</x:f>
        <x:v>-587257.25</x:v>
      </x:c>
      <x:c r="AB38" s="13">
        <x:f>AB21+AB23+AB26+AB35+AB37</x:f>
        <x:v>-537931.66</x:v>
      </x:c>
      <x:c r="AC38" s="13">
        <x:f>AC21+AC23+AC26+AC35+AC37</x:f>
        <x:v>-603652.6499999997</x:v>
      </x:c>
      <x:c r="AD38" s="13">
        <x:f>AD21+AD23+AD26+AD35+AD37</x:f>
        <x:v>-626048.3199999998</x:v>
      </x:c>
      <x:c r="AE38" s="13">
        <x:f>AE21+AE23+AE26+AE35+AE37</x:f>
        <x:v>-581333.2100000002</x:v>
      </x:c>
      <x:c r="AF38" s="13">
        <x:f>AF21+AF23+AF26+AF35+AF37</x:f>
        <x:v>205183.03000000026</x:v>
      </x:c>
      <x:c r="AG38" s="13">
        <x:f>AG21+AG23+AG26+AG35+AG37</x:f>
        <x:v>-630063.2399999998</x:v>
      </x:c>
      <x:c r="AH38" s="13">
        <x:f>AH21+AH23+AH26+AH35+AH37</x:f>
        <x:v>69507.47999999998</x:v>
      </x:c>
      <x:c r="AI38" s="13">
        <x:f>AI21+AI23+AI26+AI35+AI37</x:f>
        <x:v>-713350.5499999998</x:v>
      </x:c>
      <x:c r="AJ38" s="13">
        <x:f>AJ21+AJ23+AJ26+AJ35+AJ37</x:f>
        <x:v>-831703.6399999997</x:v>
      </x:c>
      <x:c r="AK38" s="13">
        <x:f>AK21+AK23+AK26+AK35+AK37</x:f>
        <x:v>-323164.1699999999</x:v>
      </x:c>
      <x:c r="AL38" s="13">
        <x:f>AL21+AL23+AL26+AL35+AL37</x:f>
        <x:v>-638839.77</x:v>
      </x:c>
      <x:c r="AM38" s="13">
        <x:f>IF(COUNT(AA38:AL38)=0,"",SUM(AA38:AL38)/COUNT(AA38:AL38))</x:f>
        <x:v>-483221.1624999999</x:v>
      </x:c>
      <x:c r="AN38" s="13">
        <x:f>IF(COUNT(O38:AL38)=0,"",SUM(O38:AL38)/COUNT(O38:AL38))</x:f>
        <x:v>-365465.59916666656</x:v>
      </x:c>
    </x:row>
    <x:row r="39" spans="1:40">
      <x:c r="A39" s="5" t="s">
        <x:v>277</x:v>
      </x:c>
      <x:c r="C39" s="13">
        <x:f>C14+C38</x:f>
        <x:v>2375489.55</x:v>
      </x:c>
      <x:c r="D39" s="13">
        <x:f>D14+D38</x:f>
        <x:v>2428489.01</x:v>
      </x:c>
      <x:c r="E39" s="13">
        <x:f>E14+E38</x:f>
        <x:v>3240419.87</x:v>
      </x:c>
      <x:c r="F39" s="13">
        <x:f>F14+F38</x:f>
        <x:v>2727335.3600000003</x:v>
      </x:c>
      <x:c r="G39" s="13">
        <x:f>G14+G38</x:f>
        <x:v>3426474.7800000007</x:v>
      </x:c>
      <x:c r="H39" s="13">
        <x:f>H14+H38</x:f>
        <x:v>2802885.04</x:v>
      </x:c>
      <x:c r="I39" s="13">
        <x:f>I14+I38</x:f>
        <x:v>2739544.84</x:v>
      </x:c>
      <x:c r="J39" s="13">
        <x:f>J14+J38</x:f>
        <x:v>3201155.34</x:v>
      </x:c>
      <x:c r="K39" s="13">
        <x:f>K14+K38</x:f>
        <x:v>2693686.2400000007</x:v>
      </x:c>
      <x:c r="L39" s="13">
        <x:f>L14+L38</x:f>
        <x:v>2596373.22</x:v>
      </x:c>
      <x:c r="M39" s="13">
        <x:f>M14+M38</x:f>
        <x:v>2928409.4499999993</x:v>
      </x:c>
      <x:c r="N39" s="13">
        <x:f>N14+N38</x:f>
        <x:v>4062705.26</x:v>
      </x:c>
      <x:c r="O39" s="13">
        <x:f>O14+O38</x:f>
        <x:v>2698157.71</x:v>
      </x:c>
      <x:c r="P39" s="13">
        <x:f>P14+P38</x:f>
        <x:v>3976378.6799999997</x:v>
      </x:c>
      <x:c r="Q39" s="13">
        <x:f>Q14+Q38</x:f>
        <x:v>2870255.960000001</x:v>
      </x:c>
      <x:c r="R39" s="13">
        <x:f>R14+R38</x:f>
        <x:v>2815004.8899999997</x:v>
      </x:c>
      <x:c r="S39" s="13">
        <x:f>S14+S38</x:f>
        <x:v>3568063.08</x:v>
      </x:c>
      <x:c r="T39" s="13">
        <x:f>T14+T38</x:f>
        <x:v>692312.5699999989</x:v>
      </x:c>
      <x:c r="U39" s="13">
        <x:f>U14+U38</x:f>
        <x:v>3636756.2</x:v>
      </x:c>
      <x:c r="V39" s="13">
        <x:f>V14+V38</x:f>
        <x:v>2637463.8899999997</x:v>
      </x:c>
      <x:c r="W39" s="13">
        <x:f>W14+W38</x:f>
        <x:v>2948495.2600000002</x:v>
      </x:c>
      <x:c r="X39" s="13">
        <x:f>X14+X38</x:f>
        <x:v>3431308.9699999997</x:v>
      </x:c>
      <x:c r="Y39" s="13">
        <x:f>Y14+Y38</x:f>
        <x:v>3044343.120000001</x:v>
      </x:c>
      <x:c r="Z39" s="13">
        <x:f>Z14+Z38</x:f>
        <x:v>3389474.0899999994</x:v>
      </x:c>
      <x:c r="AA39" s="13">
        <x:f>AA14+AA38</x:f>
        <x:v>3013087.55</x:v>
      </x:c>
      <x:c r="AB39" s="13">
        <x:f>AB14+AB38</x:f>
        <x:v>2658393.8599999994</x:v>
      </x:c>
      <x:c r="AC39" s="13">
        <x:f>AC14+AC38</x:f>
        <x:v>2655585.0700000003</x:v>
      </x:c>
      <x:c r="AD39" s="13">
        <x:f>AD14+AD38</x:f>
        <x:v>2415331.93</x:v>
      </x:c>
      <x:c r="AE39" s="13">
        <x:f>AE14+AE38</x:f>
        <x:v>3017545.6399999997</x:v>
      </x:c>
      <x:c r="AF39" s="13">
        <x:f>AF14+AF38</x:f>
        <x:v>3816490.1200000006</x:v>
      </x:c>
      <x:c r="AG39" s="13">
        <x:f>AG14+AG38</x:f>
        <x:v>2893162.9499999997</x:v>
      </x:c>
      <x:c r="AH39" s="13">
        <x:f>AH14+AH38</x:f>
        <x:v>3124638.3399999994</x:v>
      </x:c>
      <x:c r="AI39" s="13">
        <x:f>AI14+AI38</x:f>
        <x:v>2872474.0000000005</x:v>
      </x:c>
      <x:c r="AJ39" s="13">
        <x:f>AJ14+AJ38</x:f>
        <x:v>2800957.0700000003</x:v>
      </x:c>
      <x:c r="AK39" s="13">
        <x:f>AK14+AK38</x:f>
        <x:v>3473858.34</x:v>
      </x:c>
      <x:c r="AL39" s="13">
        <x:f>AL14+AL38</x:f>
        <x:v>3482746.4100000006</x:v>
      </x:c>
      <x:c r="AM39" s="13">
        <x:f>IF(COUNT(AA39:AL39)=0,"",SUM(AA39:AL39)/COUNT(AA39:AL39))</x:f>
        <x:v>3018689.2733333334</x:v>
      </x:c>
      <x:c r="AN39" s="13">
        <x:f>IF(COUNT(O39:AL39)=0,"",SUM(O39:AL39)/COUNT(O39:AL39))</x:f>
        <x:v>2997178.570833333</x:v>
      </x:c>
    </x:row>
    <x:row r="40" spans="1:40" ht="15" customHeight="1">
      <x:c r="A40" s="19" t="s">
        <x:v>278</x:v>
      </x:c>
      <x:c r="B40" s="19"/>
      <x:c r="C40" s="19"/>
      <x:c r="D40" s="19"/>
      <x:c r="E40" s="19"/>
      <x:c r="F40" s="19"/>
      <x:c r="G40" s="19"/>
      <x:c r="H40" s="19"/>
      <x:c r="I40" s="19"/>
      <x:c r="J40" s="19"/>
      <x:c r="K40" s="19"/>
      <x:c r="L40" s="19"/>
      <x:c r="M40" s="19"/>
      <x:c r="N40" s="19"/>
      <x:c r="O40" s="19"/>
      <x:c r="P40" s="19"/>
      <x:c r="Q40" s="19"/>
      <x:c r="R40" s="19"/>
      <x:c r="S40" s="19"/>
      <x:c r="T40" s="19"/>
      <x:c r="U40" s="19"/>
      <x:c r="V40" s="19"/>
      <x:c r="W40" s="19"/>
      <x:c r="X40" s="19"/>
      <x:c r="Y40" s="19"/>
      <x:c r="Z40" s="19"/>
      <x:c r="AA40" s="19"/>
      <x:c r="AB40" s="19"/>
      <x:c r="AC40" s="19"/>
      <x:c r="AD40" s="19"/>
      <x:c r="AE40" s="19"/>
      <x:c r="AF40" s="19"/>
      <x:c r="AG40" s="19"/>
      <x:c r="AH40" s="19"/>
      <x:c r="AI40" s="19"/>
      <x:c r="AJ40" s="19"/>
      <x:c r="AK40" s="19"/>
      <x:c r="AL40" s="19"/>
      <x:c r="AM40" s="19"/>
      <x:c r="AN40" s="19"/>
    </x:row>
    <x:row r="42" spans="1:40">
      <x:c r="A42" s="10" t="s">
        <x:v>279</x:v>
      </x:c>
      <x:c r="B42" s="10"/>
      <x:c r="C42" s="10"/>
      <x:c r="D42" s="10"/>
      <x:c r="E42" s="10"/>
      <x:c r="F42" s="10"/>
      <x:c r="G42" s="10"/>
      <x:c r="H42" s="10"/>
      <x:c r="I42" s="10"/>
      <x:c r="J42" s="10"/>
      <x:c r="K42" s="10"/>
      <x:c r="L42" s="10"/>
      <x:c r="M42" s="10"/>
      <x:c r="N42" s="10"/>
      <x:c r="O42" s="10"/>
      <x:c r="P42" s="10"/>
      <x:c r="Q42" s="10"/>
      <x:c r="R42" s="10"/>
      <x:c r="S42" s="10"/>
      <x:c r="T42" s="10"/>
      <x:c r="U42" s="10"/>
      <x:c r="V42" s="10"/>
      <x:c r="W42" s="10"/>
      <x:c r="X42" s="10"/>
      <x:c r="Y42" s="10"/>
      <x:c r="Z42" s="10"/>
      <x:c r="AA42" s="10"/>
      <x:c r="AB42" s="10"/>
      <x:c r="AC42" s="10"/>
      <x:c r="AD42" s="10"/>
      <x:c r="AE42" s="10"/>
      <x:c r="AF42" s="10"/>
      <x:c r="AG42" s="10"/>
      <x:c r="AH42" s="10"/>
      <x:c r="AI42" s="10"/>
      <x:c r="AJ42" s="10"/>
      <x:c r="AK42" s="10"/>
      <x:c r="AL42" s="10"/>
      <x:c r="AM42" s="10"/>
      <x:c r="AN42" s="10"/>
    </x:row>
    <x:row r="43" spans="1:40" outlineLevel="1">
      <x:c r="A43" s="0" t="s">
        <x:v>280</x:v>
      </x:c>
      <x:c r="C43" s="12">
        <x:f>C11</x:f>
        <x:v>2616581.48</x:v>
      </x:c>
      <x:c r="D43" s="12">
        <x:f>D11</x:f>
        <x:v>2658919.5</x:v>
      </x:c>
      <x:c r="E43" s="12">
        <x:f>E11</x:f>
        <x:v>3122013.73</x:v>
      </x:c>
      <x:c r="F43" s="12">
        <x:f>F11</x:f>
        <x:v>3116793.81</x:v>
      </x:c>
      <x:c r="G43" s="12">
        <x:f>G11</x:f>
        <x:v>3044301.68</x:v>
      </x:c>
      <x:c r="H43" s="12">
        <x:f>H11</x:f>
        <x:v>3072851.52</x:v>
      </x:c>
      <x:c r="I43" s="12">
        <x:f>I11</x:f>
        <x:v>2887817.44</x:v>
      </x:c>
      <x:c r="J43" s="12">
        <x:f>J11</x:f>
        <x:v>2699075.56</x:v>
      </x:c>
      <x:c r="K43" s="12">
        <x:f>K11</x:f>
        <x:v>3137736.67</x:v>
      </x:c>
      <x:c r="L43" s="12">
        <x:f>L11</x:f>
        <x:v>3376383.7</x:v>
      </x:c>
      <x:c r="M43" s="12">
        <x:f>M11</x:f>
        <x:v>3521613.77</x:v>
      </x:c>
      <x:c r="N43" s="12">
        <x:f>N11</x:f>
        <x:v>3672967.52</x:v>
      </x:c>
      <x:c r="O43" s="12">
        <x:f>O11</x:f>
        <x:v>3054825.98</x:v>
      </x:c>
      <x:c r="P43" s="12">
        <x:f>P11</x:f>
        <x:v>3051081.48</x:v>
      </x:c>
      <x:c r="Q43" s="12">
        <x:f>Q11</x:f>
        <x:v>3313263.91</x:v>
      </x:c>
      <x:c r="R43" s="12">
        <x:f>R11</x:f>
        <x:v>3273269.4</x:v>
      </x:c>
      <x:c r="S43" s="12">
        <x:f>S11</x:f>
        <x:v>3397539.92</x:v>
      </x:c>
      <x:c r="T43" s="12">
        <x:f>T11</x:f>
        <x:v>3800663.54</x:v>
      </x:c>
      <x:c r="U43" s="12">
        <x:f>U11</x:f>
        <x:v>3472662.4</x:v>
      </x:c>
      <x:c r="V43" s="12">
        <x:f>V11</x:f>
        <x:v>3177151.36</x:v>
      </x:c>
      <x:c r="W43" s="12">
        <x:f>W11</x:f>
        <x:v>3638209.97</x:v>
      </x:c>
      <x:c r="X43" s="12">
        <x:f>X11</x:f>
        <x:v>3928452.82</x:v>
      </x:c>
      <x:c r="Y43" s="12">
        <x:f>Y11</x:f>
        <x:v>3924456.83</x:v>
      </x:c>
      <x:c r="Z43" s="12">
        <x:f>Z11</x:f>
        <x:v>4153966.34</x:v>
      </x:c>
      <x:c r="AA43" s="12">
        <x:f>AA11</x:f>
        <x:v>3356428.59</x:v>
      </x:c>
      <x:c r="AB43" s="12">
        <x:f>AB11</x:f>
        <x:v>3094871.3</x:v>
      </x:c>
      <x:c r="AC43" s="12">
        <x:f>AC11</x:f>
        <x:v>3649949.62</x:v>
      </x:c>
      <x:c r="AD43" s="12">
        <x:f>AD11</x:f>
        <x:v>3416674.57</x:v>
      </x:c>
      <x:c r="AE43" s="12">
        <x:f>AE11</x:f>
        <x:v>3534146.37</x:v>
      </x:c>
      <x:c r="AF43" s="12">
        <x:f>AF11</x:f>
        <x:v>3349549.89</x:v>
      </x:c>
      <x:c r="AG43" s="12">
        <x:f>AG11</x:f>
        <x:v>3190675.55</x:v>
      </x:c>
      <x:c r="AH43" s="12">
        <x:f>AH11</x:f>
        <x:v>2992507.17</x:v>
      </x:c>
      <x:c r="AI43" s="12">
        <x:f>AI11</x:f>
        <x:v>3559606.85</x:v>
      </x:c>
      <x:c r="AJ43" s="12">
        <x:f>AJ11</x:f>
        <x:v>3835053.89</x:v>
      </x:c>
      <x:c r="AK43" s="12">
        <x:f>AK11</x:f>
        <x:v>4047651.91</x:v>
      </x:c>
      <x:c r="AL43" s="12">
        <x:f>AL11</x:f>
        <x:v>4115181.56</x:v>
      </x:c>
      <x:c r="AM43" s="12">
        <x:f>IF(COUNT(AA43:AL43)=0,"",SUM(AA43:AL43)/COUNT(AA43:AL43))</x:f>
        <x:v>3511858.1058333344</x:v>
      </x:c>
      <x:c r="AN43" s="12">
        <x:f>IF(COUNT(O43:AL43)=0,"",SUM(O43:AL43)/COUNT(O43:AL43))</x:f>
        <x:v>3513660.050833332</x:v>
      </x:c>
    </x:row>
    <x:row r="44" spans="1:40" outlineLevel="1">
      <x:c r="A44" s="0" t="s">
        <x:v>281</x:v>
      </x:c>
      <x:c r="C44" s="12">
        <x:f>C7</x:f>
        <x:v>1491364.4</x:v>
      </x:c>
      <x:c r="D44" s="12">
        <x:f>D7</x:f>
        <x:v>1491364.4</x:v>
      </x:c>
      <x:c r="E44" s="12">
        <x:f>E7</x:f>
        <x:v>1491364.4</x:v>
      </x:c>
      <x:c r="F44" s="12">
        <x:f>F7</x:f>
        <x:v>1491364.4</x:v>
      </x:c>
      <x:c r="G44" s="12">
        <x:f>G7</x:f>
        <x:v>1491364.4</x:v>
      </x:c>
      <x:c r="H44" s="12">
        <x:f>H7</x:f>
        <x:v>1491364.4</x:v>
      </x:c>
      <x:c r="I44" s="12">
        <x:f>I7</x:f>
        <x:v>1491364.4</x:v>
      </x:c>
      <x:c r="J44" s="12">
        <x:f>J7</x:f>
        <x:v>1491364.4</x:v>
      </x:c>
      <x:c r="K44" s="12">
        <x:f>K7</x:f>
        <x:v>1491364.4</x:v>
      </x:c>
      <x:c r="L44" s="12">
        <x:f>L7</x:f>
        <x:v>1491364.4</x:v>
      </x:c>
      <x:c r="M44" s="12">
        <x:f>M7</x:f>
        <x:v>1491364.4</x:v>
      </x:c>
      <x:c r="N44" s="12">
        <x:f>N7</x:f>
        <x:v>1501759.15</x:v>
      </x:c>
      <x:c r="O44" s="12">
        <x:f>O7</x:f>
        <x:v>1501759.15</x:v>
      </x:c>
      <x:c r="P44" s="12">
        <x:f>P7</x:f>
        <x:v>1501759.15</x:v>
      </x:c>
      <x:c r="Q44" s="12">
        <x:f>Q7</x:f>
        <x:v>1501759.15</x:v>
      </x:c>
      <x:c r="R44" s="12">
        <x:f>R7</x:f>
        <x:v>1501759.15</x:v>
      </x:c>
      <x:c r="S44" s="12">
        <x:f>S7</x:f>
        <x:v>1501759.15</x:v>
      </x:c>
      <x:c r="T44" s="12">
        <x:f>T7</x:f>
        <x:v>1501759.15</x:v>
      </x:c>
      <x:c r="U44" s="12">
        <x:f>U7</x:f>
        <x:v>1501759.15</x:v>
      </x:c>
      <x:c r="V44" s="12">
        <x:f>V7</x:f>
        <x:v>1501759.15</x:v>
      </x:c>
      <x:c r="W44" s="12">
        <x:f>W7</x:f>
        <x:v>1501759.15</x:v>
      </x:c>
      <x:c r="X44" s="12">
        <x:f>X7</x:f>
        <x:v>1501759.15</x:v>
      </x:c>
      <x:c r="Y44" s="12">
        <x:f>Y7</x:f>
        <x:v>1501759.15</x:v>
      </x:c>
      <x:c r="Z44" s="12">
        <x:f>Z7</x:f>
        <x:v>1578275.64</x:v>
      </x:c>
      <x:c r="AA44" s="12">
        <x:f>AA7</x:f>
        <x:v>1578275.64</x:v>
      </x:c>
      <x:c r="AB44" s="12">
        <x:f>AB7</x:f>
        <x:v>1578275.64</x:v>
      </x:c>
      <x:c r="AC44" s="12">
        <x:f>AC7</x:f>
        <x:v>1578275.64</x:v>
      </x:c>
      <x:c r="AD44" s="12">
        <x:f>AD7</x:f>
        <x:v>1578275.64</x:v>
      </x:c>
      <x:c r="AE44" s="12">
        <x:f>AE7</x:f>
        <x:v>1578275.64</x:v>
      </x:c>
      <x:c r="AF44" s="12">
        <x:f>AF7</x:f>
        <x:v>1578275.64</x:v>
      </x:c>
      <x:c r="AG44" s="12">
        <x:f>AG7</x:f>
        <x:v>1578275.64</x:v>
      </x:c>
      <x:c r="AH44" s="12">
        <x:f>AH7</x:f>
        <x:v>1578275.64</x:v>
      </x:c>
      <x:c r="AI44" s="12">
        <x:f>AI7</x:f>
        <x:v>1578275.64</x:v>
      </x:c>
      <x:c r="AJ44" s="12">
        <x:f>AJ7</x:f>
        <x:v>1578275.64</x:v>
      </x:c>
      <x:c r="AK44" s="12">
        <x:f>AK7</x:f>
        <x:v>1578275.64</x:v>
      </x:c>
      <x:c r="AL44" s="12">
        <x:f>AL7</x:f>
        <x:v>1802641.5</x:v>
      </x:c>
      <x:c r="AM44" s="12">
        <x:f>IF(COUNT(AA44:AL44)=0,"",SUM(AA44:AL44)/COUNT(AA44:AL44))</x:f>
        <x:v>1596972.7950000002</x:v>
      </x:c>
      <x:c r="AN44" s="12">
        <x:f>IF(COUNT(O44:AL44)=0,"",SUM(O44:AL44)/COUNT(O44:AL44))</x:f>
        <x:v>1552554.1595833336</x:v>
      </x:c>
    </x:row>
    <x:row r="45" spans="1:40" outlineLevel="1">
      <x:c r="A45" s="0" t="s">
        <x:v>282</x:v>
      </x:c>
      <x:c r="C45" s="12">
        <x:f>-C13</x:f>
        <x:v>1256033.74</x:v>
      </x:c>
      <x:c r="D45" s="12">
        <x:f>-D13</x:f>
        <x:v>1264422.71</x:v>
      </x:c>
      <x:c r="E45" s="12">
        <x:f>-E13</x:f>
        <x:v>1462997.6</x:v>
      </x:c>
      <x:c r="F45" s="12">
        <x:f>-F13</x:f>
        <x:v>1328992.38</x:v>
      </x:c>
      <x:c r="G45" s="12">
        <x:f>-G13</x:f>
        <x:v>1289891.26</x:v>
      </x:c>
      <x:c r="H45" s="12">
        <x:f>-H13</x:f>
        <x:v>1184655.54</x:v>
      </x:c>
      <x:c r="I45" s="12">
        <x:f>-I13</x:f>
        <x:v>1084432.13</x:v>
      </x:c>
      <x:c r="J45" s="12">
        <x:f>-J13</x:f>
        <x:v>1441261.81</x:v>
      </x:c>
      <x:c r="K45" s="12">
        <x:f>-K13</x:f>
        <x:v>1336288.94</x:v>
      </x:c>
      <x:c r="L45" s="12">
        <x:f>-L13</x:f>
        <x:v>1600488.02</x:v>
      </x:c>
      <x:c r="M45" s="12">
        <x:f>-M13</x:f>
        <x:v>1600500.45</x:v>
      </x:c>
      <x:c r="N45" s="12">
        <x:f>-N13</x:f>
        <x:v>1553219.02</x:v>
      </x:c>
      <x:c r="O45" s="12">
        <x:f>-O13</x:f>
        <x:v>1287095.2</x:v>
      </x:c>
      <x:c r="P45" s="12">
        <x:f>-P13</x:f>
        <x:v>1509640.86</x:v>
      </x:c>
      <x:c r="Q45" s="12">
        <x:f>-Q13</x:f>
        <x:v>1442478.71</x:v>
      </x:c>
      <x:c r="R45" s="12">
        <x:f>-R13</x:f>
        <x:v>1396552.8</x:v>
      </x:c>
      <x:c r="S45" s="12">
        <x:f>-S13</x:f>
        <x:v>2136511.72</x:v>
      </x:c>
      <x:c r="T45" s="12">
        <x:f>-T13</x:f>
        <x:v>4448792.07</x:v>
      </x:c>
      <x:c r="U45" s="12">
        <x:f>-U13</x:f>
        <x:v>1126806.51</x:v>
      </x:c>
      <x:c r="V45" s="12">
        <x:f>-V13</x:f>
        <x:v>1380225.98</x:v>
      </x:c>
      <x:c r="W45" s="12">
        <x:f>-W13</x:f>
        <x:v>1481126.94</x:v>
      </x:c>
      <x:c r="X45" s="12">
        <x:f>-X13</x:f>
        <x:v>1746295.03</x:v>
      </x:c>
      <x:c r="Y45" s="12">
        <x:f>-Y13</x:f>
        <x:v>1895734.91</x:v>
      </x:c>
      <x:c r="Z45" s="12">
        <x:f>-Z13</x:f>
        <x:v>1751374.66</x:v>
      </x:c>
      <x:c r="AA45" s="12">
        <x:f>-AA13</x:f>
        <x:v>1334359.43</x:v>
      </x:c>
      <x:c r="AB45" s="12">
        <x:f>-AB13</x:f>
        <x:v>1476821.42</x:v>
      </x:c>
      <x:c r="AC45" s="12">
        <x:f>-AC13</x:f>
        <x:v>1968987.54</x:v>
      </x:c>
      <x:c r="AD45" s="12">
        <x:f>-AD13</x:f>
        <x:v>1953569.96</x:v>
      </x:c>
      <x:c r="AE45" s="12">
        <x:f>-AE13</x:f>
        <x:v>1513543.16</x:v>
      </x:c>
      <x:c r="AF45" s="12">
        <x:f>-AF13</x:f>
        <x:v>1316518.44</x:v>
      </x:c>
      <x:c r="AG45" s="12">
        <x:f>-AG13</x:f>
        <x:v>1245725</x:v>
      </x:c>
      <x:c r="AH45" s="12">
        <x:f>-AH13</x:f>
        <x:v>1515651.95</x:v>
      </x:c>
      <x:c r="AI45" s="12">
        <x:f>-AI13</x:f>
        <x:v>1552057.94</x:v>
      </x:c>
      <x:c r="AJ45" s="12">
        <x:f>-AJ13</x:f>
        <x:v>1780668.82</x:v>
      </x:c>
      <x:c r="AK45" s="12">
        <x:f>-AK13</x:f>
        <x:v>1828905.04</x:v>
      </x:c>
      <x:c r="AL45" s="12">
        <x:f>-AL13</x:f>
        <x:v>1796236.88</x:v>
      </x:c>
      <x:c r="AM45" s="12">
        <x:f>IF(COUNT(AA45:AL45)=0,"",SUM(AA45:AL45)/COUNT(AA45:AL45))</x:f>
        <x:v>1606920.4649999999</x:v>
      </x:c>
      <x:c r="AN45" s="12">
        <x:f>IF(COUNT(O45:AL45)=0,"",SUM(O45:AL45)/COUNT(O45:AL45))</x:f>
        <x:v>1703570.040416667</x:v>
      </x:c>
    </x:row>
    <x:row r="46" spans="1:40" outlineLevel="1">
      <x:c r="A46" s="0" t="s">
        <x:v>283</x:v>
      </x:c>
      <x:c r="C46" s="12"/>
      <x:c r="D46" s="12"/>
      <x:c r="E46" s="12"/>
      <x:c r="F46" s="12"/>
      <x:c r="G46" s="12"/>
      <x:c r="H46" s="12"/>
      <x:c r="I46" s="12"/>
      <x:c r="J46" s="12"/>
      <x:c r="K46" s="12"/>
      <x:c r="L46" s="12"/>
      <x:c r="M46" s="12"/>
      <x:c r="N46" s="12">
        <x:f>SUM('GuV monatlich'!C13:N13)</x:f>
        <x:v>28639330.45</x:v>
      </x:c>
      <x:c r="O46" s="12">
        <x:f>SUM('GuV monatlich'!D13:O13)</x:f>
        <x:v>28829814.79</x:v>
      </x:c>
      <x:c r="P46" s="12">
        <x:f>SUM('GuV monatlich'!E13:P13)</x:f>
        <x:v>29148623.04</x:v>
      </x:c>
      <x:c r="Q46" s="12">
        <x:f>SUM('GuV monatlich'!F13:Q13)</x:f>
        <x:v>29157629.060000002</x:v>
      </x:c>
      <x:c r="R46" s="12">
        <x:f>SUM('GuV monatlich'!G13:R13)</x:f>
        <x:v>29287830.110000003</x:v>
      </x:c>
      <x:c r="S46" s="12">
        <x:f>SUM('GuV monatlich'!H13:S13)</x:f>
        <x:v>29629637.730000004</x:v>
      </x:c>
      <x:c r="T46" s="12">
        <x:f>SUM('GuV monatlich'!I13:T13)</x:f>
        <x:v>30182413.89</x:v>
      </x:c>
      <x:c r="U46" s="12">
        <x:f>SUM('GuV monatlich'!J13:U13)</x:f>
        <x:v>30437125.49</x:v>
      </x:c>
      <x:c r="V46" s="12">
        <x:f>SUM('GuV monatlich'!K13:V13)</x:f>
        <x:v>30640489.38</x:v>
      </x:c>
      <x:c r="W46" s="12">
        <x:f>SUM('GuV monatlich'!L13:W13)</x:f>
        <x:v>30863326.73</x:v>
      </x:c>
      <x:c r="X46" s="12">
        <x:f>SUM('GuV monatlich'!M13:X13)</x:f>
        <x:v>31172478.02</x:v>
      </x:c>
      <x:c r="Y46" s="12">
        <x:f>SUM('GuV monatlich'!N13:Y13)</x:f>
        <x:v>31310729.21</x:v>
      </x:c>
      <x:c r="Z46" s="12">
        <x:f>SUM('GuV monatlich'!O13:Z13)</x:f>
        <x:v>31684920.13</x:v>
      </x:c>
      <x:c r="AA46" s="12">
        <x:f>SUM('GuV monatlich'!P13:AA13)</x:f>
        <x:v>31801539.26</x:v>
      </x:c>
      <x:c r="AB46" s="12">
        <x:f>SUM('GuV monatlich'!Q13:AB13)</x:f>
        <x:v>31625143</x:v>
      </x:c>
      <x:c r="AC46" s="12">
        <x:f>SUM('GuV monatlich'!R13:AC13)</x:f>
        <x:v>31939891.46</x:v>
      </x:c>
      <x:c r="AD46" s="12">
        <x:f>SUM('GuV monatlich'!S13:AD13)</x:f>
        <x:v>31915596.78</x:v>
      </x:c>
      <x:c r="AE46" s="12">
        <x:f>SUM('GuV monatlich'!T13:AE13)</x:f>
        <x:v>32073408.03</x:v>
      </x:c>
      <x:c r="AF46" s="12">
        <x:f>SUM('GuV monatlich'!U13:AF13)</x:f>
        <x:v>31671897.209999997</x:v>
      </x:c>
      <x:c r="AG46" s="12">
        <x:f>SUM('GuV monatlich'!V13:AG13)</x:f>
        <x:v>31666845.36</x:v>
      </x:c>
      <x:c r="AH46" s="12">
        <x:f>SUM('GuV monatlich'!W13:AH13)</x:f>
        <x:v>31694641.439999998</x:v>
      </x:c>
      <x:c r="AI46" s="12">
        <x:f>SUM('GuV monatlich'!X13:AI13)</x:f>
        <x:v>31805877.95</x:v>
      </x:c>
      <x:c r="AJ46" s="12">
        <x:f>SUM('GuV monatlich'!Y13:AJ13)</x:f>
        <x:v>31821616.009999998</x:v>
      </x:c>
      <x:c r="AK46" s="12">
        <x:f>SUM('GuV monatlich'!Z13:AK13)</x:f>
        <x:v>32126261.52</x:v>
      </x:c>
      <x:c r="AL46" s="12">
        <x:f>SUM('GuV monatlich'!AA13:AL13)</x:f>
        <x:v>32141167.35</x:v>
      </x:c>
      <x:c r="AM46" s="12">
        <x:f>IF(AND(COUNT(AA46:AL46)&gt;0,COUNT(AA46:AL46)=MAX(COUNT(AA46:AL46),COUNT(AA47:AL47),COUNT(AA48:AL48),COUNT(AA49:AL49),COUNT(AA50:AL50),COUNT(AA51:AL51),COUNT(AA52:AL52),COUNT(AA53:AL53),COUNT(AA54:AL54),COUNT(AA55:AL55))),SUM(AA46:AL46)/COUNT(AA46:AL46),IF(COUNTIF(AA46:AL46,"n. m.*")&gt;0,"n. m.: ein Monat nicht aussagekräftig",""))</x:f>
        <x:v>31856990.4475</x:v>
      </x:c>
      <x:c r="AN46" s="12">
        <x:f>IF(AND(COUNT(O46:AL46)&gt;0,COUNT(O46:AL46)=MAX(COUNT(O46:AL46),COUNT(O47:AL47),COUNT(O48:AL48),COUNT(O49:AL49),COUNT(O50:AL50),COUNT(O51:AL51),COUNT(O52:AL52),COUNT(O53:AL53),COUNT(O54:AL54),COUNT(O55:AL55))),SUM(O46:AL46)/COUNT(O46:AL46),IF(COUNTIF(O46:AL46,"n. m.*")&gt;0,"n. m.: ein Monat nicht aussagekräftig",""))</x:f>
        <x:v>31026204.28958333</x:v>
      </x:c>
    </x:row>
    <x:row r="47" spans="1:40" outlineLevel="1">
      <x:c r="A47" s="0" t="s">
        <x:v>284</x:v>
      </x:c>
      <x:c r="C47" s="12"/>
      <x:c r="D47" s="12"/>
      <x:c r="E47" s="12"/>
      <x:c r="F47" s="12"/>
      <x:c r="G47" s="12"/>
      <x:c r="H47" s="12"/>
      <x:c r="I47" s="12"/>
      <x:c r="J47" s="12"/>
      <x:c r="K47" s="12"/>
      <x:c r="L47" s="12"/>
      <x:c r="M47" s="12"/>
      <x:c r="N47" s="12">
        <x:f>-(SUM('GuV monatlich'!C22:N22))</x:f>
        <x:v>18903770.31</x:v>
      </x:c>
      <x:c r="O47" s="12">
        <x:f>-(SUM('GuV monatlich'!D22:O22))</x:f>
        <x:v>19048193.590000004</x:v>
      </x:c>
      <x:c r="P47" s="12">
        <x:f>-(SUM('GuV monatlich'!E22:P22))</x:f>
        <x:v>19328021.85</x:v>
      </x:c>
      <x:c r="Q47" s="12">
        <x:f>-(SUM('GuV monatlich'!F22:Q22))</x:f>
        <x:v>19527392.18</x:v>
      </x:c>
      <x:c r="R47" s="12">
        <x:f>-(SUM('GuV monatlich'!G22:R22))</x:f>
        <x:v>19611465.919999998</x:v>
      </x:c>
      <x:c r="S47" s="12">
        <x:f>-(SUM('GuV monatlich'!H22:S22))</x:f>
        <x:v>19777200.86</x:v>
      </x:c>
      <x:c r="T47" s="12">
        <x:f>-(SUM('GuV monatlich'!I22:T22))</x:f>
        <x:v>19914183.970000003</x:v>
      </x:c>
      <x:c r="U47" s="12">
        <x:f>-(SUM('GuV monatlich'!J22:U22))</x:f>
        <x:v>19969141.220000003</x:v>
      </x:c>
      <x:c r="V47" s="12">
        <x:f>-(SUM('GuV monatlich'!K22:V22))</x:f>
        <x:v>20084619.970000003</x:v>
      </x:c>
      <x:c r="W47" s="12">
        <x:f>-(SUM('GuV monatlich'!L22:W22))</x:f>
        <x:v>20259294.49</x:v>
      </x:c>
      <x:c r="X47" s="12">
        <x:f>-(SUM('GuV monatlich'!M22:X22))</x:f>
        <x:v>20431612.62</x:v>
      </x:c>
      <x:c r="Y47" s="12">
        <x:f>-(SUM('GuV monatlich'!N22:Y22))</x:f>
        <x:v>20646998.14</x:v>
      </x:c>
      <x:c r="Z47" s="12">
        <x:f>-(SUM('GuV monatlich'!O22:Z22))</x:f>
        <x:v>20810263.549999997</x:v>
      </x:c>
      <x:c r="AA47" s="12">
        <x:f>-(SUM('GuV monatlich'!P22:AA22))</x:f>
        <x:v>20871335.59</x:v>
      </x:c>
      <x:c r="AB47" s="12">
        <x:f>-(SUM('GuV monatlich'!Q22:AB22))</x:f>
        <x:v>20835501.22</x:v>
      </x:c>
      <x:c r="AC47" s="12">
        <x:f>-(SUM('GuV monatlich'!R22:AC22))</x:f>
        <x:v>20941466.36</x:v>
      </x:c>
      <x:c r="AD47" s="12">
        <x:f>-(SUM('GuV monatlich'!S22:AD22))</x:f>
        <x:v>21042946.36</x:v>
      </x:c>
      <x:c r="AE47" s="12">
        <x:f>-(SUM('GuV monatlich'!T22:AE22))</x:f>
        <x:v>21161086.45</x:v>
      </x:c>
      <x:c r="AF47" s="12">
        <x:f>-(SUM('GuV monatlich'!U22:AF22))</x:f>
        <x:v>21180199.68</x:v>
      </x:c>
      <x:c r="AG47" s="12">
        <x:f>-(SUM('GuV monatlich'!V22:AG22))</x:f>
        <x:v>21336009.18</x:v>
      </x:c>
      <x:c r="AH47" s="12">
        <x:f>-(SUM('GuV monatlich'!W22:AH22))</x:f>
        <x:v>21491552.180000003</x:v>
      </x:c>
      <x:c r="AI47" s="12">
        <x:f>-(SUM('GuV monatlich'!X22:AI22))</x:f>
        <x:v>21568583.520000003</x:v>
      </x:c>
      <x:c r="AJ47" s="12">
        <x:f>-(SUM('GuV monatlich'!Y22:AJ22))</x:f>
        <x:v>21618756.45</x:v>
      </x:c>
      <x:c r="AK47" s="12">
        <x:f>-(SUM('GuV monatlich'!Z22:AK22))</x:f>
        <x:v>21690026.28</x:v>
      </x:c>
      <x:c r="AL47" s="12">
        <x:f>-(SUM('GuV monatlich'!AA22:AL22))</x:f>
        <x:v>21613192.91</x:v>
      </x:c>
      <x:c r="AM47" s="12">
        <x:f>IF(AND(COUNT(AA47:AL47)&gt;0,COUNT(AA47:AL47)=MAX(COUNT(AA46:AL46),COUNT(AA47:AL47),COUNT(AA48:AL48),COUNT(AA49:AL49),COUNT(AA50:AL50),COUNT(AA51:AL51),COUNT(AA52:AL52),COUNT(AA53:AL53),COUNT(AA54:AL54),COUNT(AA55:AL55))),SUM(AA47:AL47)/COUNT(AA47:AL47),IF(COUNTIF(AA47:AL47,"n. m.*")&gt;0,"n. m.: ein Monat nicht aussagekräftig",""))</x:f>
        <x:v>21279221.348333333</x:v>
      </x:c>
      <x:c r="AN47" s="12">
        <x:f>IF(AND(COUNT(O47:AL47)&gt;0,COUNT(O47:AL47)=MAX(COUNT(O46:AL46),COUNT(O47:AL47),COUNT(O48:AL48),COUNT(O49:AL49),COUNT(O50:AL50),COUNT(O51:AL51),COUNT(O52:AL52),COUNT(O53:AL53),COUNT(O54:AL54),COUNT(O55:AL55))),SUM(O47:AL47)/COUNT(O47:AL47),IF(COUNTIF(O47:AL47,"n. m.*")&gt;0,"n. m.: ein Monat nicht aussagekräftig",""))</x:f>
        <x:v>20614960.18916667</x:v>
      </x:c>
    </x:row>
    <x:row r="48" spans="1:40" outlineLevel="1">
      <x:c r="A48" s="11" t="s">
        <x:v>285</x:v>
      </x:c>
      <x:c r="C48" s="20" t="str">
        <x:f>IF(NOT(ISNUMBER(C46)),"",IF(C46&gt;0,C43*365/C46,IF(C43=0,0,"n. m.: keine Umsatzerlöse")))</x:f>
        <x:v/>
      </x:c>
      <x:c r="D48" s="20" t="str">
        <x:f>IF(NOT(ISNUMBER(D46)),"",IF(D46&gt;0,D43*365/D46,IF(D43=0,0,"n. m.: keine Umsatzerlöse")))</x:f>
        <x:v/>
      </x:c>
      <x:c r="E48" s="20" t="str">
        <x:f>IF(NOT(ISNUMBER(E46)),"",IF(E46&gt;0,E43*365/E46,IF(E43=0,0,"n. m.: keine Umsatzerlöse")))</x:f>
        <x:v/>
      </x:c>
      <x:c r="F48" s="20" t="str">
        <x:f>IF(NOT(ISNUMBER(F46)),"",IF(F46&gt;0,F43*365/F46,IF(F43=0,0,"n. m.: keine Umsatzerlöse")))</x:f>
        <x:v/>
      </x:c>
      <x:c r="G48" s="20" t="str">
        <x:f>IF(NOT(ISNUMBER(G46)),"",IF(G46&gt;0,G43*365/G46,IF(G43=0,0,"n. m.: keine Umsatzerlöse")))</x:f>
        <x:v/>
      </x:c>
      <x:c r="H48" s="20" t="str">
        <x:f>IF(NOT(ISNUMBER(H46)),"",IF(H46&gt;0,H43*365/H46,IF(H43=0,0,"n. m.: keine Umsatzerlöse")))</x:f>
        <x:v/>
      </x:c>
      <x:c r="I48" s="20" t="str">
        <x:f>IF(NOT(ISNUMBER(I46)),"",IF(I46&gt;0,I43*365/I46,IF(I43=0,0,"n. m.: keine Umsatzerlöse")))</x:f>
        <x:v/>
      </x:c>
      <x:c r="J48" s="20" t="str">
        <x:f>IF(NOT(ISNUMBER(J46)),"",IF(J46&gt;0,J43*365/J46,IF(J43=0,0,"n. m.: keine Umsatzerlöse")))</x:f>
        <x:v/>
      </x:c>
      <x:c r="K48" s="20" t="str">
        <x:f>IF(NOT(ISNUMBER(K46)),"",IF(K46&gt;0,K43*365/K46,IF(K43=0,0,"n. m.: keine Umsatzerlöse")))</x:f>
        <x:v/>
      </x:c>
      <x:c r="L48" s="20" t="str">
        <x:f>IF(NOT(ISNUMBER(L46)),"",IF(L46&gt;0,L43*365/L46,IF(L43=0,0,"n. m.: keine Umsatzerlöse")))</x:f>
        <x:v/>
      </x:c>
      <x:c r="M48" s="20" t="str">
        <x:f>IF(NOT(ISNUMBER(M46)),"",IF(M46&gt;0,M43*365/M46,IF(M43=0,0,"n. m.: keine Umsatzerlöse")))</x:f>
        <x:v/>
      </x:c>
      <x:c r="N48" s="20">
        <x:f>IF(NOT(ISNUMBER(N46)),"",IF(N46&gt;0,N43*365/N46,IF(N43=0,0,"n. m.: keine Umsatzerlöse")))</x:f>
        <x:v>46.810910860522576</x:v>
      </x:c>
      <x:c r="O48" s="20">
        <x:f>IF(NOT(ISNUMBER(O46)),"",IF(O46&gt;0,O43*365/O46,IF(O43=0,0,"n. m.: keine Umsatzerlöse")))</x:f>
        <x:v>38.675638078908385</x:v>
      </x:c>
      <x:c r="P48" s="20">
        <x:f>IF(NOT(ISNUMBER(P46)),"",IF(P46&gt;0,P43*365/P46,IF(P43=0,0,"n. m.: keine Umsatzerlöse")))</x:f>
        <x:v>38.205740925455395</x:v>
      </x:c>
      <x:c r="Q48" s="20">
        <x:f>IF(NOT(ISNUMBER(Q46)),"",IF(Q46&gt;0,Q43*365/Q46,IF(Q43=0,0,"n. m.: keine Umsatzerlöse")))</x:f>
        <x:v>41.47598299784393</x:v>
      </x:c>
      <x:c r="R48" s="20">
        <x:f>IF(NOT(ISNUMBER(R46)),"",IF(R46&gt;0,R43*365/R46,IF(R43=0,0,"n. m.: keine Umsatzerlöse")))</x:f>
        <x:v>40.79316653069728</x:v>
      </x:c>
      <x:c r="S48" s="20">
        <x:f>IF(NOT(ISNUMBER(S46)),"",IF(S46&gt;0,S43*365/S46,IF(S43=0,0,"n. m.: keine Umsatzerlöse")))</x:f>
        <x:v>41.85343344729446</x:v>
      </x:c>
      <x:c r="T48" s="20">
        <x:f>IF(NOT(ISNUMBER(T46)),"",IF(T46&gt;0,T43*365/T46,IF(T43=0,0,"n. m.: keine Umsatzerlöse")))</x:f>
        <x:v>45.96193654874037</x:v>
      </x:c>
      <x:c r="U48" s="20">
        <x:f>IF(NOT(ISNUMBER(U46)),"",IF(U46&gt;0,U43*365/U46,IF(U43=0,0,"n. m.: keine Umsatzerlöse")))</x:f>
        <x:v>41.64393830213827</x:v>
      </x:c>
      <x:c r="V48" s="20">
        <x:f>IF(NOT(ISNUMBER(V46)),"",IF(V46&gt;0,V43*365/V46,IF(V43=0,0,"n. m.: keine Umsatzerlöse")))</x:f>
        <x:v>37.8473147741872</x:v>
      </x:c>
      <x:c r="W48" s="20">
        <x:f>IF(NOT(ISNUMBER(W46)),"",IF(W46&gt;0,W43*365/W46,IF(W43=0,0,"n. m.: keine Umsatzerlöse")))</x:f>
        <x:v>43.02668505787484</x:v>
      </x:c>
      <x:c r="X48" s="20">
        <x:f>IF(NOT(ISNUMBER(X46)),"",IF(X46&gt;0,X43*365/X46,IF(X43=0,0,"n. m.: keine Umsatzerlöse")))</x:f>
        <x:v>45.99843741585225</x:v>
      </x:c>
      <x:c r="Y48" s="20">
        <x:f>IF(NOT(ISNUMBER(Y46)),"",IF(Y46&gt;0,Y43*365/Y46,IF(Y43=0,0,"n. m.: keine Umsatzerlöse")))</x:f>
        <x:v>45.74875063888683</x:v>
      </x:c>
      <x:c r="Z48" s="20">
        <x:f>IF(NOT(ISNUMBER(Z46)),"",IF(Z46&gt;0,Z43*365/Z46,IF(Z43=0,0,"n. m.: keine Umsatzerlöse")))</x:f>
        <x:v>47.85234451843954</x:v>
      </x:c>
      <x:c r="AA48" s="20">
        <x:f>IF(NOT(ISNUMBER(AA46)),"",IF(AA46&gt;0,AA43*365/AA46,IF(AA43=0,0,"n. m.: keine Umsatzerlöse")))</x:f>
        <x:v>38.52318044525999</x:v>
      </x:c>
      <x:c r="AB48" s="20">
        <x:f>IF(NOT(ISNUMBER(AB46)),"",IF(AB46&gt;0,AB43*365/AB46,IF(AB43=0,0,"n. m.: keine Umsatzerlöse")))</x:f>
        <x:v>35.71930171193218</x:v>
      </x:c>
      <x:c r="AC48" s="20">
        <x:f>IF(NOT(ISNUMBER(AC46)),"",IF(AC46&gt;0,AC43*365/AC46,IF(AC43=0,0,"n. m.: keine Umsatzerlöse")))</x:f>
        <x:v>41.71058668024666</x:v>
      </x:c>
      <x:c r="AD48" s="20">
        <x:f>IF(NOT(ISNUMBER(AD46)),"",IF(AD46&gt;0,AD43*365/AD46,IF(AD43=0,0,"n. m.: keine Umsatzerlöse")))</x:f>
        <x:v>39.074507258829954</x:v>
      </x:c>
      <x:c r="AE48" s="20">
        <x:f>IF(NOT(ISNUMBER(AE46)),"",IF(AE46&gt;0,AE43*365/AE46,IF(AE43=0,0,"n. m.: keine Umsatzerlöse")))</x:f>
        <x:v>40.21909439257054</x:v>
      </x:c>
      <x:c r="AF48" s="20">
        <x:f>IF(NOT(ISNUMBER(AF46)),"",IF(AF46&gt;0,AF43*365/AF46,IF(AF43=0,0,"n. m.: keine Umsatzerlöse")))</x:f>
        <x:v>38.601593764455146</x:v>
      </x:c>
      <x:c r="AG48" s="20">
        <x:f>IF(NOT(ISNUMBER(AG46)),"",IF(AG46&gt;0,AG43*365/AG46,IF(AG43=0,0,"n. m.: keine Umsatzerlöse")))</x:f>
        <x:v>36.77652644304952</x:v>
      </x:c>
      <x:c r="AH48" s="20">
        <x:f>IF(NOT(ISNUMBER(AH46)),"",IF(AH46&gt;0,AH43*365/AH46,IF(AH43=0,0,"n. m.: keine Umsatzerlöse")))</x:f>
        <x:v>34.462138311857174</x:v>
      </x:c>
      <x:c r="AI48" s="20">
        <x:f>IF(NOT(ISNUMBER(AI46)),"",IF(AI46&gt;0,AI43*365/AI46,IF(AI43=0,0,"n. m.: keine Umsatzerlöse")))</x:f>
        <x:v>40.84957196567498</x:v>
      </x:c>
      <x:c r="AJ48" s="20">
        <x:f>IF(NOT(ISNUMBER(AJ46)),"",IF(AJ46&gt;0,AJ43*365/AJ46,IF(AJ43=0,0,"n. m.: keine Umsatzerlöse")))</x:f>
        <x:v>43.9887989789743</x:v>
      </x:c>
      <x:c r="AK48" s="20">
        <x:f>IF(NOT(ISNUMBER(AK46)),"",IF(AK46&gt;0,AK43*365/AK46,IF(AK43=0,0,"n. m.: keine Umsatzerlöse")))</x:f>
        <x:v>45.987079642935065</x:v>
      </x:c>
      <x:c r="AL48" s="20">
        <x:f>IF(NOT(ISNUMBER(AL46)),"",IF(AL46&gt;0,AL43*365/AL46,IF(AL43=0,0,"n. m.: keine Umsatzerlöse")))</x:f>
        <x:v>46.732629622427204</x:v>
      </x:c>
      <x:c r="AM48" s="20">
        <x:f>IF(AND(COUNT(AA48:AL48)&gt;0,COUNT(AA48:AL48)=MAX(COUNT(AA46:AL46),COUNT(AA47:AL47),COUNT(AA48:AL48),COUNT(AA49:AL49),COUNT(AA50:AL50),COUNT(AA51:AL51),COUNT(AA52:AL52),COUNT(AA53:AL53),COUNT(AA54:AL54),COUNT(AA55:AL55))),SUM(AA48:AL48)/COUNT(AA48:AL48),IF(COUNTIF(AA48:AL48,"n. m.*")&gt;0,"n. m.: ein Monat nicht aussagekräftig",""))</x:f>
        <x:v>40.22041743485106</x:v>
      </x:c>
      <x:c r="AN48" s="20">
        <x:f>IF(AND(COUNT(O48:AL48)&gt;0,COUNT(O48:AL48)=MAX(COUNT(O46:AL46),COUNT(O47:AL47),COUNT(O48:AL48),COUNT(O49:AL49),COUNT(O50:AL50),COUNT(O51:AL51),COUNT(O52:AL52),COUNT(O53:AL53),COUNT(O54:AL54),COUNT(O55:AL55))),SUM(O48:AL48)/COUNT(O48:AL48),IF(COUNTIF(O48:AL48,"n. m.*")&gt;0,"n. m.: ein Monat nicht aussagekräftig",""))</x:f>
        <x:v>41.32201576893882</x:v>
      </x:c>
    </x:row>
    <x:row r="49" spans="1:40" outlineLevel="1">
      <x:c r="A49" s="11" t="s">
        <x:v>286</x:v>
      </x:c>
      <x:c r="C49" s="20" t="str">
        <x:f>IF(NOT(ISNUMBER(C47)),"",IF(C47&gt;0,C44*365/C47,IF(C44=0,0,"n. m.: kein Materialaufwand")))</x:f>
        <x:v/>
      </x:c>
      <x:c r="D49" s="20" t="str">
        <x:f>IF(NOT(ISNUMBER(D47)),"",IF(D47&gt;0,D44*365/D47,IF(D44=0,0,"n. m.: kein Materialaufwand")))</x:f>
        <x:v/>
      </x:c>
      <x:c r="E49" s="20" t="str">
        <x:f>IF(NOT(ISNUMBER(E47)),"",IF(E47&gt;0,E44*365/E47,IF(E44=0,0,"n. m.: kein Materialaufwand")))</x:f>
        <x:v/>
      </x:c>
      <x:c r="F49" s="20" t="str">
        <x:f>IF(NOT(ISNUMBER(F47)),"",IF(F47&gt;0,F44*365/F47,IF(F44=0,0,"n. m.: kein Materialaufwand")))</x:f>
        <x:v/>
      </x:c>
      <x:c r="G49" s="20" t="str">
        <x:f>IF(NOT(ISNUMBER(G47)),"",IF(G47&gt;0,G44*365/G47,IF(G44=0,0,"n. m.: kein Materialaufwand")))</x:f>
        <x:v/>
      </x:c>
      <x:c r="H49" s="20" t="str">
        <x:f>IF(NOT(ISNUMBER(H47)),"",IF(H47&gt;0,H44*365/H47,IF(H44=0,0,"n. m.: kein Materialaufwand")))</x:f>
        <x:v/>
      </x:c>
      <x:c r="I49" s="20" t="str">
        <x:f>IF(NOT(ISNUMBER(I47)),"",IF(I47&gt;0,I44*365/I47,IF(I44=0,0,"n. m.: kein Materialaufwand")))</x:f>
        <x:v/>
      </x:c>
      <x:c r="J49" s="20" t="str">
        <x:f>IF(NOT(ISNUMBER(J47)),"",IF(J47&gt;0,J44*365/J47,IF(J44=0,0,"n. m.: kein Materialaufwand")))</x:f>
        <x:v/>
      </x:c>
      <x:c r="K49" s="20" t="str">
        <x:f>IF(NOT(ISNUMBER(K47)),"",IF(K47&gt;0,K44*365/K47,IF(K44=0,0,"n. m.: kein Materialaufwand")))</x:f>
        <x:v/>
      </x:c>
      <x:c r="L49" s="20" t="str">
        <x:f>IF(NOT(ISNUMBER(L47)),"",IF(L47&gt;0,L44*365/L47,IF(L44=0,0,"n. m.: kein Materialaufwand")))</x:f>
        <x:v/>
      </x:c>
      <x:c r="M49" s="20" t="str">
        <x:f>IF(NOT(ISNUMBER(M47)),"",IF(M47&gt;0,M44*365/M47,IF(M44=0,0,"n. m.: kein Materialaufwand")))</x:f>
        <x:v/>
      </x:c>
      <x:c r="N49" s="20">
        <x:f>IF(NOT(ISNUMBER(N47)),"",IF(N47&gt;0,N44*365/N47,IF(N44=0,0,"n. m.: kein Materialaufwand")))</x:f>
        <x:v>28.99644254881978</x:v>
      </x:c>
      <x:c r="O49" s="20">
        <x:f>IF(NOT(ISNUMBER(O47)),"",IF(O47&gt;0,O44*365/O47,IF(O44=0,0,"n. m.: kein Materialaufwand")))</x:f>
        <x:v>28.77659170987037</x:v>
      </x:c>
      <x:c r="P49" s="20">
        <x:f>IF(NOT(ISNUMBER(P47)),"",IF(P47&gt;0,P44*365/P47,IF(P44=0,0,"n. m.: kein Materialaufwand")))</x:f>
        <x:v>28.359968443951235</x:v>
      </x:c>
      <x:c r="Q49" s="20">
        <x:f>IF(NOT(ISNUMBER(Q47)),"",IF(Q47&gt;0,Q44*365/Q47,IF(Q44=0,0,"n. m.: kein Materialaufwand")))</x:f>
        <x:v>28.07041947523379</x:v>
      </x:c>
      <x:c r="R49" s="20">
        <x:f>IF(NOT(ISNUMBER(R47)),"",IF(R47&gt;0,R44*365/R47,IF(R44=0,0,"n. m.: kein Materialaufwand")))</x:f>
        <x:v>27.95008246634936</x:v>
      </x:c>
      <x:c r="S49" s="20">
        <x:f>IF(NOT(ISNUMBER(S47)),"",IF(S47&gt;0,S44*365/S47,IF(S44=0,0,"n. m.: kein Materialaufwand")))</x:f>
        <x:v>27.71585795331807</x:v>
      </x:c>
      <x:c r="T49" s="20">
        <x:f>IF(NOT(ISNUMBER(T47)),"",IF(T47&gt;0,T44*365/T47,IF(T44=0,0,"n. m.: kein Materialaufwand")))</x:f>
        <x:v>27.525209698562403</x:v>
      </x:c>
      <x:c r="U49" s="20">
        <x:f>IF(NOT(ISNUMBER(U47)),"",IF(U47&gt;0,U44*365/U47,IF(U44=0,0,"n. m.: kein Materialaufwand")))</x:f>
        <x:v>27.449457325736713</x:v>
      </x:c>
      <x:c r="V49" s="20">
        <x:f>IF(NOT(ISNUMBER(V47)),"",IF(V47&gt;0,V44*365/V47,IF(V44=0,0,"n. m.: kein Materialaufwand")))</x:f>
        <x:v>27.291633626563456</x:v>
      </x:c>
      <x:c r="W49" s="20">
        <x:f>IF(NOT(ISNUMBER(W47)),"",IF(W47&gt;0,W44*365/W47,IF(W44=0,0,"n. m.: kein Materialaufwand")))</x:f>
        <x:v>27.056326666289554</x:v>
      </x:c>
      <x:c r="X49" s="20">
        <x:f>IF(NOT(ISNUMBER(X47)),"",IF(X47&gt;0,X44*365/X47,IF(X44=0,0,"n. m.: kein Materialaufwand")))</x:f>
        <x:v>26.828136375952884</x:v>
      </x:c>
      <x:c r="Y49" s="20">
        <x:f>IF(NOT(ISNUMBER(Y47)),"",IF(Y47&gt;0,Y44*365/Y47,IF(Y44=0,0,"n. m.: kein Materialaufwand")))</x:f>
        <x:v>26.548270408765582</x:v>
      </x:c>
      <x:c r="Z49" s="20">
        <x:f>IF(NOT(ISNUMBER(Z47)),"",IF(Z47&gt;0,Z44*365/Z47,IF(Z44=0,0,"n. m.: kein Materialaufwand")))</x:f>
        <x:v>27.682042911945725</x:v>
      </x:c>
      <x:c r="AA49" s="20">
        <x:f>IF(NOT(ISNUMBER(AA47)),"",IF(AA47&gt;0,AA44*365/AA47,IF(AA44=0,0,"n. m.: kein Materialaufwand")))</x:f>
        <x:v>27.601041922588333</x:v>
      </x:c>
      <x:c r="AB49" s="20">
        <x:f>IF(NOT(ISNUMBER(AB47)),"",IF(AB47&gt;0,AB44*365/AB47,IF(AB44=0,0,"n. m.: kein Materialaufwand")))</x:f>
        <x:v>27.64851214843969</x:v>
      </x:c>
      <x:c r="AC49" s="20">
        <x:f>IF(NOT(ISNUMBER(AC47)),"",IF(AC47&gt;0,AC44*365/AC47,IF(AC44=0,0,"n. m.: kein Materialaufwand")))</x:f>
        <x:v>27.508608933916122</x:v>
      </x:c>
      <x:c r="AD49" s="20">
        <x:f>IF(NOT(ISNUMBER(AD47)),"",IF(AD47&gt;0,AD44*365/AD47,IF(AD44=0,0,"n. m.: kein Materialaufwand")))</x:f>
        <x:v>27.375948155959655</x:v>
      </x:c>
      <x:c r="AE49" s="20">
        <x:f>IF(NOT(ISNUMBER(AE47)),"",IF(AE47&gt;0,AE44*365/AE47,IF(AE44=0,0,"n. m.: kein Materialaufwand")))</x:f>
        <x:v>27.223111155523867</x:v>
      </x:c>
      <x:c r="AF49" s="20">
        <x:f>IF(NOT(ISNUMBER(AF47)),"",IF(AF47&gt;0,AF44*365/AF47,IF(AF44=0,0,"n. m.: kein Materialaufwand")))</x:f>
        <x:v>27.19854474006545</x:v>
      </x:c>
      <x:c r="AG49" s="20">
        <x:f>IF(NOT(ISNUMBER(AG47)),"",IF(AG47&gt;0,AG44*365/AG47,IF(AG44=0,0,"n. m.: kein Materialaufwand")))</x:f>
        <x:v>26.99992316932439</x:v>
      </x:c>
      <x:c r="AH49" s="20">
        <x:f>IF(NOT(ISNUMBER(AH47)),"",IF(AH47&gt;0,AH44*365/AH47,IF(AH44=0,0,"n. m.: kein Materialaufwand")))</x:f>
        <x:v>26.80451387480938</x:v>
      </x:c>
      <x:c r="AI49" s="20">
        <x:f>IF(NOT(ISNUMBER(AI47)),"",IF(AI47&gt;0,AI44*365/AI47,IF(AI44=0,0,"n. m.: kein Materialaufwand")))</x:f>
        <x:v>26.708782617357517</x:v>
      </x:c>
      <x:c r="AJ49" s="20">
        <x:f>IF(NOT(ISNUMBER(AJ47)),"",IF(AJ47&gt;0,AJ44*365/AJ47,IF(AJ44=0,0,"n. m.: kein Materialaufwand")))</x:f>
        <x:v>26.64679672636767</x:v>
      </x:c>
      <x:c r="AK49" s="20">
        <x:f>IF(NOT(ISNUMBER(AK47)),"",IF(AK47&gt;0,AK44*365/AK47,IF(AK44=0,0,"n. m.: kein Materialaufwand")))</x:f>
        <x:v>26.55923977054766</x:v>
      </x:c>
      <x:c r="AL49" s="20">
        <x:f>IF(NOT(ISNUMBER(AL47)),"",IF(AL47&gt;0,AL44*365/AL47,IF(AL44=0,0,"n. m.: kein Materialaufwand")))</x:f>
        <x:v>30.442709239668744</x:v>
      </x:c>
      <x:c r="AM49" s="20">
        <x:f>IF(AND(COUNT(AA49:AL49)&gt;0,COUNT(AA49:AL49)=MAX(COUNT(AA46:AL46),COUNT(AA47:AL47),COUNT(AA48:AL48),COUNT(AA49:AL49),COUNT(AA50:AL50),COUNT(AA51:AL51),COUNT(AA52:AL52),COUNT(AA53:AL53),COUNT(AA54:AL54),COUNT(AA55:AL55))),SUM(AA49:AL49)/COUNT(AA49:AL49),IF(COUNTIF(AA49:AL49,"n. m.*")&gt;0,"n. m.: ein Monat nicht aussagekräftig",""))</x:f>
        <x:v>27.39314437121404</x:v>
      </x:c>
      <x:c r="AN49" s="20">
        <x:f>IF(AND(COUNT(O49:AL49)&gt;0,COUNT(O49:AL49)=MAX(COUNT(O46:AL46),COUNT(O47:AL47),COUNT(O48:AL48),COUNT(O49:AL49),COUNT(O50:AL50),COUNT(O51:AL51),COUNT(O52:AL52),COUNT(O53:AL53),COUNT(O54:AL54),COUNT(O55:AL55))),SUM(O49:AL49)/COUNT(O49:AL49),IF(COUNTIF(O49:AL49,"n. m.*")&gt;0,"n. m.: ein Monat nicht aussagekräftig",""))</x:f>
        <x:v>27.498822063212813</x:v>
      </x:c>
    </x:row>
    <x:row r="50" spans="1:40" outlineLevel="1">
      <x:c r="A50" s="11" t="s">
        <x:v>287</x:v>
      </x:c>
      <x:c r="C50" s="20" t="str">
        <x:f>IF(NOT(ISNUMBER(C47)),"",IF(C47&gt;0,C45*365/C47,IF(C45=0,0,"n. m.: kein Materialaufwand")))</x:f>
        <x:v/>
      </x:c>
      <x:c r="D50" s="20" t="str">
        <x:f>IF(NOT(ISNUMBER(D47)),"",IF(D47&gt;0,D45*365/D47,IF(D45=0,0,"n. m.: kein Materialaufwand")))</x:f>
        <x:v/>
      </x:c>
      <x:c r="E50" s="20" t="str">
        <x:f>IF(NOT(ISNUMBER(E47)),"",IF(E47&gt;0,E45*365/E47,IF(E45=0,0,"n. m.: kein Materialaufwand")))</x:f>
        <x:v/>
      </x:c>
      <x:c r="F50" s="20" t="str">
        <x:f>IF(NOT(ISNUMBER(F47)),"",IF(F47&gt;0,F45*365/F47,IF(F45=0,0,"n. m.: kein Materialaufwand")))</x:f>
        <x:v/>
      </x:c>
      <x:c r="G50" s="20" t="str">
        <x:f>IF(NOT(ISNUMBER(G47)),"",IF(G47&gt;0,G45*365/G47,IF(G45=0,0,"n. m.: kein Materialaufwand")))</x:f>
        <x:v/>
      </x:c>
      <x:c r="H50" s="20" t="str">
        <x:f>IF(NOT(ISNUMBER(H47)),"",IF(H47&gt;0,H45*365/H47,IF(H45=0,0,"n. m.: kein Materialaufwand")))</x:f>
        <x:v/>
      </x:c>
      <x:c r="I50" s="20" t="str">
        <x:f>IF(NOT(ISNUMBER(I47)),"",IF(I47&gt;0,I45*365/I47,IF(I45=0,0,"n. m.: kein Materialaufwand")))</x:f>
        <x:v/>
      </x:c>
      <x:c r="J50" s="20" t="str">
        <x:f>IF(NOT(ISNUMBER(J47)),"",IF(J47&gt;0,J45*365/J47,IF(J45=0,0,"n. m.: kein Materialaufwand")))</x:f>
        <x:v/>
      </x:c>
      <x:c r="K50" s="20" t="str">
        <x:f>IF(NOT(ISNUMBER(K47)),"",IF(K47&gt;0,K45*365/K47,IF(K45=0,0,"n. m.: kein Materialaufwand")))</x:f>
        <x:v/>
      </x:c>
      <x:c r="L50" s="20" t="str">
        <x:f>IF(NOT(ISNUMBER(L47)),"",IF(L47&gt;0,L45*365/L47,IF(L45=0,0,"n. m.: kein Materialaufwand")))</x:f>
        <x:v/>
      </x:c>
      <x:c r="M50" s="20" t="str">
        <x:f>IF(NOT(ISNUMBER(M47)),"",IF(M47&gt;0,M45*365/M47,IF(M45=0,0,"n. m.: kein Materialaufwand")))</x:f>
        <x:v/>
      </x:c>
      <x:c r="N50" s="20">
        <x:f>IF(NOT(ISNUMBER(N47)),"",IF(N47&gt;0,N45*365/N47,IF(N45=0,0,"n. m.: kein Materialaufwand")))</x:f>
        <x:v>29.990046059758754</x:v>
      </x:c>
      <x:c r="O50" s="20">
        <x:f>IF(NOT(ISNUMBER(O47)),"",IF(O47&gt;0,O45*365/O47,IF(O45=0,0,"n. m.: kein Materialaufwand")))</x:f>
        <x:v>24.66321784164521</x:v>
      </x:c>
      <x:c r="P50" s="20">
        <x:f>IF(NOT(ISNUMBER(P47)),"",IF(P47&gt;0,P45*365/P47,IF(P45=0,0,"n. m.: kein Materialaufwand")))</x:f>
        <x:v>28.508810584772807</x:v>
      </x:c>
      <x:c r="Q50" s="20">
        <x:f>IF(NOT(ISNUMBER(Q47)),"",IF(Q47&gt;0,Q45*365/Q47,IF(Q45=0,0,"n. m.: kein Materialaufwand")))</x:f>
        <x:v>26.962367749711472</x:v>
      </x:c>
      <x:c r="R50" s="20">
        <x:f>IF(NOT(ISNUMBER(R47)),"",IF(R47&gt;0,R45*365/R47,IF(R45=0,0,"n. m.: kein Materialaufwand")))</x:f>
        <x:v>25.992028034995563</x:v>
      </x:c>
      <x:c r="S50" s="20">
        <x:f>IF(NOT(ISNUMBER(S47)),"",IF(S47&gt;0,S45*365/S47,IF(S45=0,0,"n. m.: kein Materialaufwand")))</x:f>
        <x:v>39.430594011775646</x:v>
      </x:c>
      <x:c r="T50" s="20">
        <x:f>IF(NOT(ISNUMBER(T47)),"",IF(T47&gt;0,T45*365/T47,IF(T45=0,0,"n. m.: kein Materialaufwand")))</x:f>
        <x:v>81.54032864194735</x:v>
      </x:c>
      <x:c r="U50" s="20">
        <x:f>IF(NOT(ISNUMBER(U47)),"",IF(U47&gt;0,U45*365/U47,IF(U45=0,0,"n. m.: kein Materialaufwand")))</x:f>
        <x:v>20.595997174784863</x:v>
      </x:c>
      <x:c r="V50" s="20">
        <x:f>IF(NOT(ISNUMBER(V47)),"",IF(V47&gt;0,V45*365/V47,IF(V45=0,0,"n. m.: kein Materialaufwand")))</x:f>
        <x:v>25.082998008052424</x:v>
      </x:c>
      <x:c r="W50" s="20">
        <x:f>IF(NOT(ISNUMBER(W47)),"",IF(W47&gt;0,W45*365/W47,IF(W45=0,0,"n. m.: kein Materialaufwand")))</x:f>
        <x:v>26.6846080630718</x:v>
      </x:c>
      <x:c r="X50" s="20">
        <x:f>IF(NOT(ISNUMBER(X47)),"",IF(X47&gt;0,X45*365/X47,IF(X45=0,0,"n. m.: kein Materialaufwand")))</x:f>
        <x:v>31.19664109753467</x:v>
      </x:c>
      <x:c r="Y50" s="20">
        <x:f>IF(NOT(ISNUMBER(Y47)),"",IF(Y47&gt;0,Y45*365/Y47,IF(Y45=0,0,"n. m.: kein Materialaufwand")))</x:f>
        <x:v>33.51301905769436</x:v>
      </x:c>
      <x:c r="Z50" s="20">
        <x:f>IF(NOT(ISNUMBER(Z47)),"",IF(Z47&gt;0,Z45*365/Z47,IF(Z45=0,0,"n. m.: kein Materialaufwand")))</x:f>
        <x:v>30.718099718636196</x:v>
      </x:c>
      <x:c r="AA50" s="20">
        <x:f>IF(NOT(ISNUMBER(AA47)),"",IF(AA47&gt;0,AA45*365/AA47,IF(AA45=0,0,"n. m.: kein Materialaufwand")))</x:f>
        <x:v>23.335410896433196</x:v>
      </x:c>
      <x:c r="AB50" s="20">
        <x:f>IF(NOT(ISNUMBER(AB47)),"",IF(AB47&gt;0,AB45*365/AB47,IF(AB45=0,0,"n. m.: kein Materialaufwand")))</x:f>
        <x:v>25.87121915658912</x:v>
      </x:c>
      <x:c r="AC50" s="20">
        <x:f>IF(NOT(ISNUMBER(AC47)),"",IF(AC47&gt;0,AC45*365/AC47,IF(AC45=0,0,"n. m.: kein Materialaufwand")))</x:f>
        <x:v>34.3185352804492</x:v>
      </x:c>
      <x:c r="AD50" s="20">
        <x:f>IF(NOT(ISNUMBER(AD47)),"",IF(AD47&gt;0,AD45*365/AD47,IF(AD45=0,0,"n. m.: kein Materialaufwand")))</x:f>
        <x:v>33.88560818438545</x:v>
      </x:c>
      <x:c r="AE50" s="20">
        <x:f>IF(NOT(ISNUMBER(AE47)),"",IF(AE47&gt;0,AE45*365/AE47,IF(AE45=0,0,"n. m.: kein Materialaufwand")))</x:f>
        <x:v>26.106563796019085</x:v>
      </x:c>
      <x:c r="AF50" s="20">
        <x:f>IF(NOT(ISNUMBER(AF47)),"",IF(AF47&gt;0,AF45*365/AF47,IF(AF45=0,0,"n. m.: kein Materialaufwand")))</x:f>
        <x:v>22.68766290497975</x:v>
      </x:c>
      <x:c r="AG50" s="20">
        <x:f>IF(NOT(ISNUMBER(AG47)),"",IF(AG47&gt;0,AG45*365/AG47,IF(AG45=0,0,"n. m.: kein Materialaufwand")))</x:f>
        <x:v>21.310903138634664</x:v>
      </x:c>
      <x:c r="AH50" s="20">
        <x:f>IF(NOT(ISNUMBER(AH47)),"",IF(AH47&gt;0,AH45*365/AH47,IF(AH45=0,0,"n. m.: kein Materialaufwand")))</x:f>
        <x:v>25.740949612044258</x:v>
      </x:c>
      <x:c r="AI50" s="20">
        <x:f>IF(NOT(ISNUMBER(AI47)),"",IF(AI47&gt;0,AI45*365/AI47,IF(AI45=0,0,"n. m.: kein Materialaufwand")))</x:f>
        <x:v>26.26510672686029</x:v>
      </x:c>
      <x:c r="AJ50" s="20">
        <x:f>IF(NOT(ISNUMBER(AJ47)),"",IF(AJ47&gt;0,AJ45*365/AJ47,IF(AJ45=0,0,"n. m.: kein Materialaufwand")))</x:f>
        <x:v>30.063899410828512</x:v>
      </x:c>
      <x:c r="AK50" s="20">
        <x:f>IF(NOT(ISNUMBER(AK47)),"",IF(AK47&gt;0,AK45*365/AK47,IF(AK45=0,0,"n. m.: kein Materialaufwand")))</x:f>
        <x:v>30.776834061078876</x:v>
      </x:c>
      <x:c r="AL50" s="20">
        <x:f>IF(NOT(ISNUMBER(AL47)),"",IF(AL47&gt;0,AL45*365/AL47,IF(AL45=0,0,"n. m.: kein Materialaufwand")))</x:f>
        <x:v>30.334549084446216</x:v>
      </x:c>
      <x:c r="AM50" s="20">
        <x:f>IF(AND(COUNT(AA50:AL50)&gt;0,COUNT(AA50:AL50)=MAX(COUNT(AA46:AL46),COUNT(AA47:AL47),COUNT(AA48:AL48),COUNT(AA49:AL49),COUNT(AA50:AL50),COUNT(AA51:AL51),COUNT(AA52:AL52),COUNT(AA53:AL53),COUNT(AA54:AL54),COUNT(AA55:AL55))),SUM(AA50:AL50)/COUNT(AA50:AL50),IF(COUNTIF(AA50:AL50,"n. m.*")&gt;0,"n. m.: ein Monat nicht aussagekräftig",""))</x:f>
        <x:v>27.55810352106239</x:v>
      </x:c>
      <x:c r="AN50" s="20">
        <x:f>IF(AND(COUNT(O50:AL50)&gt;0,COUNT(O50:AL50)=MAX(COUNT(O46:AL46),COUNT(O47:AL47),COUNT(O48:AL48),COUNT(O49:AL49),COUNT(O50:AL50),COUNT(O51:AL51),COUNT(O52:AL52),COUNT(O53:AL53),COUNT(O54:AL54),COUNT(O55:AL55))),SUM(O50:AL50)/COUNT(O50:AL50),IF(COUNTIF(O50:AL50,"n. m.*")&gt;0,"n. m.: ein Monat nicht aussagekräftig",""))</x:f>
        <x:v>30.232748009890447</x:v>
      </x:c>
    </x:row>
    <x:row r="51" spans="1:40" outlineLevel="1">
      <x:c r="A51" s="5" t="s">
        <x:v>288</x:v>
      </x:c>
      <x:c r="C51" s="21" t="str">
        <x:f>IF(AND(ISNUMBER(C48),ISNUMBER(C49),ISNUMBER(C50)),C48+C49-C50,IF(OR(AND(NOT(ISNUMBER(C48)),C48&lt;&gt;""),AND(NOT(ISNUMBER(C49)),C49&lt;&gt;""),AND(NOT(ISNUMBER(C50)),C50&lt;&gt;"")),"n. m.: Tage nicht aussagekräftig",""))</x:f>
        <x:v/>
      </x:c>
      <x:c r="D51" s="21" t="str">
        <x:f>IF(AND(ISNUMBER(D48),ISNUMBER(D49),ISNUMBER(D50)),D48+D49-D50,IF(OR(AND(NOT(ISNUMBER(D48)),D48&lt;&gt;""),AND(NOT(ISNUMBER(D49)),D49&lt;&gt;""),AND(NOT(ISNUMBER(D50)),D50&lt;&gt;"")),"n. m.: Tage nicht aussagekräftig",""))</x:f>
        <x:v/>
      </x:c>
      <x:c r="E51" s="21" t="str">
        <x:f>IF(AND(ISNUMBER(E48),ISNUMBER(E49),ISNUMBER(E50)),E48+E49-E50,IF(OR(AND(NOT(ISNUMBER(E48)),E48&lt;&gt;""),AND(NOT(ISNUMBER(E49)),E49&lt;&gt;""),AND(NOT(ISNUMBER(E50)),E50&lt;&gt;"")),"n. m.: Tage nicht aussagekräftig",""))</x:f>
        <x:v/>
      </x:c>
      <x:c r="F51" s="21" t="str">
        <x:f>IF(AND(ISNUMBER(F48),ISNUMBER(F49),ISNUMBER(F50)),F48+F49-F50,IF(OR(AND(NOT(ISNUMBER(F48)),F48&lt;&gt;""),AND(NOT(ISNUMBER(F49)),F49&lt;&gt;""),AND(NOT(ISNUMBER(F50)),F50&lt;&gt;"")),"n. m.: Tage nicht aussagekräftig",""))</x:f>
        <x:v/>
      </x:c>
      <x:c r="G51" s="21" t="str">
        <x:f>IF(AND(ISNUMBER(G48),ISNUMBER(G49),ISNUMBER(G50)),G48+G49-G50,IF(OR(AND(NOT(ISNUMBER(G48)),G48&lt;&gt;""),AND(NOT(ISNUMBER(G49)),G49&lt;&gt;""),AND(NOT(ISNUMBER(G50)),G50&lt;&gt;"")),"n. m.: Tage nicht aussagekräftig",""))</x:f>
        <x:v/>
      </x:c>
      <x:c r="H51" s="21" t="str">
        <x:f>IF(AND(ISNUMBER(H48),ISNUMBER(H49),ISNUMBER(H50)),H48+H49-H50,IF(OR(AND(NOT(ISNUMBER(H48)),H48&lt;&gt;""),AND(NOT(ISNUMBER(H49)),H49&lt;&gt;""),AND(NOT(ISNUMBER(H50)),H50&lt;&gt;"")),"n. m.: Tage nicht aussagekräftig",""))</x:f>
        <x:v/>
      </x:c>
      <x:c r="I51" s="21" t="str">
        <x:f>IF(AND(ISNUMBER(I48),ISNUMBER(I49),ISNUMBER(I50)),I48+I49-I50,IF(OR(AND(NOT(ISNUMBER(I48)),I48&lt;&gt;""),AND(NOT(ISNUMBER(I49)),I49&lt;&gt;""),AND(NOT(ISNUMBER(I50)),I50&lt;&gt;"")),"n. m.: Tage nicht aussagekräftig",""))</x:f>
        <x:v/>
      </x:c>
      <x:c r="J51" s="21" t="str">
        <x:f>IF(AND(ISNUMBER(J48),ISNUMBER(J49),ISNUMBER(J50)),J48+J49-J50,IF(OR(AND(NOT(ISNUMBER(J48)),J48&lt;&gt;""),AND(NOT(ISNUMBER(J49)),J49&lt;&gt;""),AND(NOT(ISNUMBER(J50)),J50&lt;&gt;"")),"n. m.: Tage nicht aussagekräftig",""))</x:f>
        <x:v/>
      </x:c>
      <x:c r="K51" s="21" t="str">
        <x:f>IF(AND(ISNUMBER(K48),ISNUMBER(K49),ISNUMBER(K50)),K48+K49-K50,IF(OR(AND(NOT(ISNUMBER(K48)),K48&lt;&gt;""),AND(NOT(ISNUMBER(K49)),K49&lt;&gt;""),AND(NOT(ISNUMBER(K50)),K50&lt;&gt;"")),"n. m.: Tage nicht aussagekräftig",""))</x:f>
        <x:v/>
      </x:c>
      <x:c r="L51" s="21" t="str">
        <x:f>IF(AND(ISNUMBER(L48),ISNUMBER(L49),ISNUMBER(L50)),L48+L49-L50,IF(OR(AND(NOT(ISNUMBER(L48)),L48&lt;&gt;""),AND(NOT(ISNUMBER(L49)),L49&lt;&gt;""),AND(NOT(ISNUMBER(L50)),L50&lt;&gt;"")),"n. m.: Tage nicht aussagekräftig",""))</x:f>
        <x:v/>
      </x:c>
      <x:c r="M51" s="21" t="str">
        <x:f>IF(AND(ISNUMBER(M48),ISNUMBER(M49),ISNUMBER(M50)),M48+M49-M50,IF(OR(AND(NOT(ISNUMBER(M48)),M48&lt;&gt;""),AND(NOT(ISNUMBER(M49)),M49&lt;&gt;""),AND(NOT(ISNUMBER(M50)),M50&lt;&gt;"")),"n. m.: Tage nicht aussagekräftig",""))</x:f>
        <x:v/>
      </x:c>
      <x:c r="N51" s="21">
        <x:f>IF(AND(ISNUMBER(N48),ISNUMBER(N49),ISNUMBER(N50)),N48+N49-N50,IF(OR(AND(NOT(ISNUMBER(N48)),N48&lt;&gt;""),AND(NOT(ISNUMBER(N49)),N49&lt;&gt;""),AND(NOT(ISNUMBER(N50)),N50&lt;&gt;"")),"n. m.: Tage nicht aussagekräftig",""))</x:f>
        <x:v>45.8173073495836</x:v>
      </x:c>
      <x:c r="O51" s="21">
        <x:f>IF(AND(ISNUMBER(O48),ISNUMBER(O49),ISNUMBER(O50)),O48+O49-O50,IF(OR(AND(NOT(ISNUMBER(O48)),O48&lt;&gt;""),AND(NOT(ISNUMBER(O49)),O49&lt;&gt;""),AND(NOT(ISNUMBER(O50)),O50&lt;&gt;"")),"n. m.: Tage nicht aussagekräftig",""))</x:f>
        <x:v>42.789011947133545</x:v>
      </x:c>
      <x:c r="P51" s="21">
        <x:f>IF(AND(ISNUMBER(P48),ISNUMBER(P49),ISNUMBER(P50)),P48+P49-P50,IF(OR(AND(NOT(ISNUMBER(P48)),P48&lt;&gt;""),AND(NOT(ISNUMBER(P49)),P49&lt;&gt;""),AND(NOT(ISNUMBER(P50)),P50&lt;&gt;"")),"n. m.: Tage nicht aussagekräftig",""))</x:f>
        <x:v>38.05689878463383</x:v>
      </x:c>
      <x:c r="Q51" s="21">
        <x:f>IF(AND(ISNUMBER(Q48),ISNUMBER(Q49),ISNUMBER(Q50)),Q48+Q49-Q50,IF(OR(AND(NOT(ISNUMBER(Q48)),Q48&lt;&gt;""),AND(NOT(ISNUMBER(Q49)),Q49&lt;&gt;""),AND(NOT(ISNUMBER(Q50)),Q50&lt;&gt;"")),"n. m.: Tage nicht aussagekräftig",""))</x:f>
        <x:v>42.584034723366244</x:v>
      </x:c>
      <x:c r="R51" s="21">
        <x:f>IF(AND(ISNUMBER(R48),ISNUMBER(R49),ISNUMBER(R50)),R48+R49-R50,IF(OR(AND(NOT(ISNUMBER(R48)),R48&lt;&gt;""),AND(NOT(ISNUMBER(R49)),R49&lt;&gt;""),AND(NOT(ISNUMBER(R50)),R50&lt;&gt;"")),"n. m.: Tage nicht aussagekräftig",""))</x:f>
        <x:v>42.75122096205107</x:v>
      </x:c>
      <x:c r="S51" s="21">
        <x:f>IF(AND(ISNUMBER(S48),ISNUMBER(S49),ISNUMBER(S50)),S48+S49-S50,IF(OR(AND(NOT(ISNUMBER(S48)),S48&lt;&gt;""),AND(NOT(ISNUMBER(S49)),S49&lt;&gt;""),AND(NOT(ISNUMBER(S50)),S50&lt;&gt;"")),"n. m.: Tage nicht aussagekräftig",""))</x:f>
        <x:v>30.13869738883688</x:v>
      </x:c>
      <x:c r="T51" s="21">
        <x:f>IF(AND(ISNUMBER(T48),ISNUMBER(T49),ISNUMBER(T50)),T48+T49-T50,IF(OR(AND(NOT(ISNUMBER(T48)),T48&lt;&gt;""),AND(NOT(ISNUMBER(T49)),T49&lt;&gt;""),AND(NOT(ISNUMBER(T50)),T50&lt;&gt;"")),"n. m.: Tage nicht aussagekräftig",""))</x:f>
        <x:v>-8.05318239464458</x:v>
      </x:c>
      <x:c r="U51" s="21">
        <x:f>IF(AND(ISNUMBER(U48),ISNUMBER(U49),ISNUMBER(U50)),U48+U49-U50,IF(OR(AND(NOT(ISNUMBER(U48)),U48&lt;&gt;""),AND(NOT(ISNUMBER(U49)),U49&lt;&gt;""),AND(NOT(ISNUMBER(U50)),U50&lt;&gt;"")),"n. m.: Tage nicht aussagekräftig",""))</x:f>
        <x:v>48.49739845309012</x:v>
      </x:c>
      <x:c r="V51" s="21">
        <x:f>IF(AND(ISNUMBER(V48),ISNUMBER(V49),ISNUMBER(V50)),V48+V49-V50,IF(OR(AND(NOT(ISNUMBER(V48)),V48&lt;&gt;""),AND(NOT(ISNUMBER(V49)),V49&lt;&gt;""),AND(NOT(ISNUMBER(V50)),V50&lt;&gt;"")),"n. m.: Tage nicht aussagekräftig",""))</x:f>
        <x:v>40.05595039269822</x:v>
      </x:c>
      <x:c r="W51" s="21">
        <x:f>IF(AND(ISNUMBER(W48),ISNUMBER(W49),ISNUMBER(W50)),W48+W49-W50,IF(OR(AND(NOT(ISNUMBER(W48)),W48&lt;&gt;""),AND(NOT(ISNUMBER(W49)),W49&lt;&gt;""),AND(NOT(ISNUMBER(W50)),W50&lt;&gt;"")),"n. m.: Tage nicht aussagekräftig",""))</x:f>
        <x:v>43.398403661092594</x:v>
      </x:c>
      <x:c r="X51" s="21">
        <x:f>IF(AND(ISNUMBER(X48),ISNUMBER(X49),ISNUMBER(X50)),X48+X49-X50,IF(OR(AND(NOT(ISNUMBER(X48)),X48&lt;&gt;""),AND(NOT(ISNUMBER(X49)),X49&lt;&gt;""),AND(NOT(ISNUMBER(X50)),X50&lt;&gt;"")),"n. m.: Tage nicht aussagekräftig",""))</x:f>
        <x:v>41.629932694270465</x:v>
      </x:c>
      <x:c r="Y51" s="21">
        <x:f>IF(AND(ISNUMBER(Y48),ISNUMBER(Y49),ISNUMBER(Y50)),Y48+Y49-Y50,IF(OR(AND(NOT(ISNUMBER(Y48)),Y48&lt;&gt;""),AND(NOT(ISNUMBER(Y49)),Y49&lt;&gt;""),AND(NOT(ISNUMBER(Y50)),Y50&lt;&gt;"")),"n. m.: Tage nicht aussagekräftig",""))</x:f>
        <x:v>38.78400198995805</x:v>
      </x:c>
      <x:c r="Z51" s="21">
        <x:f>IF(AND(ISNUMBER(Z48),ISNUMBER(Z49),ISNUMBER(Z50)),Z48+Z49-Z50,IF(OR(AND(NOT(ISNUMBER(Z48)),Z48&lt;&gt;""),AND(NOT(ISNUMBER(Z49)),Z49&lt;&gt;""),AND(NOT(ISNUMBER(Z50)),Z50&lt;&gt;"")),"n. m.: Tage nicht aussagekräftig",""))</x:f>
        <x:v>44.81628771174907</x:v>
      </x:c>
      <x:c r="AA51" s="21">
        <x:f>IF(AND(ISNUMBER(AA48),ISNUMBER(AA49),ISNUMBER(AA50)),AA48+AA49-AA50,IF(OR(AND(NOT(ISNUMBER(AA48)),AA48&lt;&gt;""),AND(NOT(ISNUMBER(AA49)),AA49&lt;&gt;""),AND(NOT(ISNUMBER(AA50)),AA50&lt;&gt;"")),"n. m.: Tage nicht aussagekräftig",""))</x:f>
        <x:v>42.78881147141512</x:v>
      </x:c>
      <x:c r="AB51" s="21">
        <x:f>IF(AND(ISNUMBER(AB48),ISNUMBER(AB49),ISNUMBER(AB50)),AB48+AB49-AB50,IF(OR(AND(NOT(ISNUMBER(AB48)),AB48&lt;&gt;""),AND(NOT(ISNUMBER(AB49)),AB49&lt;&gt;""),AND(NOT(ISNUMBER(AB50)),AB50&lt;&gt;"")),"n. m.: Tage nicht aussagekräftig",""))</x:f>
        <x:v>37.49659470378275</x:v>
      </x:c>
      <x:c r="AC51" s="21">
        <x:f>IF(AND(ISNUMBER(AC48),ISNUMBER(AC49),ISNUMBER(AC50)),AC48+AC49-AC50,IF(OR(AND(NOT(ISNUMBER(AC48)),AC48&lt;&gt;""),AND(NOT(ISNUMBER(AC49)),AC49&lt;&gt;""),AND(NOT(ISNUMBER(AC50)),AC50&lt;&gt;"")),"n. m.: Tage nicht aussagekräftig",""))</x:f>
        <x:v>34.900660333713574</x:v>
      </x:c>
      <x:c r="AD51" s="21">
        <x:f>IF(AND(ISNUMBER(AD48),ISNUMBER(AD49),ISNUMBER(AD50)),AD48+AD49-AD50,IF(OR(AND(NOT(ISNUMBER(AD48)),AD48&lt;&gt;""),AND(NOT(ISNUMBER(AD49)),AD49&lt;&gt;""),AND(NOT(ISNUMBER(AD50)),AD50&lt;&gt;"")),"n. m.: Tage nicht aussagekräftig",""))</x:f>
        <x:v>32.56484723040417</x:v>
      </x:c>
      <x:c r="AE51" s="21">
        <x:f>IF(AND(ISNUMBER(AE48),ISNUMBER(AE49),ISNUMBER(AE50)),AE48+AE49-AE50,IF(OR(AND(NOT(ISNUMBER(AE48)),AE48&lt;&gt;""),AND(NOT(ISNUMBER(AE49)),AE49&lt;&gt;""),AND(NOT(ISNUMBER(AE50)),AE50&lt;&gt;"")),"n. m.: Tage nicht aussagekräftig",""))</x:f>
        <x:v>41.33564175207532</x:v>
      </x:c>
      <x:c r="AF51" s="21">
        <x:f>IF(AND(ISNUMBER(AF48),ISNUMBER(AF49),ISNUMBER(AF50)),AF48+AF49-AF50,IF(OR(AND(NOT(ISNUMBER(AF48)),AF48&lt;&gt;""),AND(NOT(ISNUMBER(AF49)),AF49&lt;&gt;""),AND(NOT(ISNUMBER(AF50)),AF50&lt;&gt;"")),"n. m.: Tage nicht aussagekräftig",""))</x:f>
        <x:v>43.11247559954084</x:v>
      </x:c>
      <x:c r="AG51" s="21">
        <x:f>IF(AND(ISNUMBER(AG48),ISNUMBER(AG49),ISNUMBER(AG50)),AG48+AG49-AG50,IF(OR(AND(NOT(ISNUMBER(AG48)),AG48&lt;&gt;""),AND(NOT(ISNUMBER(AG49)),AG49&lt;&gt;""),AND(NOT(ISNUMBER(AG50)),AG50&lt;&gt;"")),"n. m.: Tage nicht aussagekräftig",""))</x:f>
        <x:v>42.465546473739245</x:v>
      </x:c>
      <x:c r="AH51" s="21">
        <x:f>IF(AND(ISNUMBER(AH48),ISNUMBER(AH49),ISNUMBER(AH50)),AH48+AH49-AH50,IF(OR(AND(NOT(ISNUMBER(AH48)),AH48&lt;&gt;""),AND(NOT(ISNUMBER(AH49)),AH49&lt;&gt;""),AND(NOT(ISNUMBER(AH50)),AH50&lt;&gt;"")),"n. m.: Tage nicht aussagekräftig",""))</x:f>
        <x:v>35.5257025746223</x:v>
      </x:c>
      <x:c r="AI51" s="21">
        <x:f>IF(AND(ISNUMBER(AI48),ISNUMBER(AI49),ISNUMBER(AI50)),AI48+AI49-AI50,IF(OR(AND(NOT(ISNUMBER(AI48)),AI48&lt;&gt;""),AND(NOT(ISNUMBER(AI49)),AI49&lt;&gt;""),AND(NOT(ISNUMBER(AI50)),AI50&lt;&gt;"")),"n. m.: Tage nicht aussagekräftig",""))</x:f>
        <x:v>41.29324785617221</x:v>
      </x:c>
      <x:c r="AJ51" s="21">
        <x:f>IF(AND(ISNUMBER(AJ48),ISNUMBER(AJ49),ISNUMBER(AJ50)),AJ48+AJ49-AJ50,IF(OR(AND(NOT(ISNUMBER(AJ48)),AJ48&lt;&gt;""),AND(NOT(ISNUMBER(AJ49)),AJ49&lt;&gt;""),AND(NOT(ISNUMBER(AJ50)),AJ50&lt;&gt;"")),"n. m.: Tage nicht aussagekräftig",""))</x:f>
        <x:v>40.57169629451346</x:v>
      </x:c>
      <x:c r="AK51" s="21">
        <x:f>IF(AND(ISNUMBER(AK48),ISNUMBER(AK49),ISNUMBER(AK50)),AK48+AK49-AK50,IF(OR(AND(NOT(ISNUMBER(AK48)),AK48&lt;&gt;""),AND(NOT(ISNUMBER(AK49)),AK49&lt;&gt;""),AND(NOT(ISNUMBER(AK50)),AK50&lt;&gt;"")),"n. m.: Tage nicht aussagekräftig",""))</x:f>
        <x:v>41.76948535240385</x:v>
      </x:c>
      <x:c r="AL51" s="21">
        <x:f>IF(AND(ISNUMBER(AL48),ISNUMBER(AL49),ISNUMBER(AL50)),AL48+AL49-AL50,IF(OR(AND(NOT(ISNUMBER(AL48)),AL48&lt;&gt;""),AND(NOT(ISNUMBER(AL49)),AL49&lt;&gt;""),AND(NOT(ISNUMBER(AL50)),AL50&lt;&gt;"")),"n. m.: Tage nicht aussagekräftig",""))</x:f>
        <x:v>46.840789777649725</x:v>
      </x:c>
      <x:c r="AM51" s="21">
        <x:f>IF(AND(COUNT(AA51:AL51)&gt;0,COUNT(AA51:AL51)=MAX(COUNT(AA46:AL46),COUNT(AA47:AL47),COUNT(AA48:AL48),COUNT(AA49:AL49),COUNT(AA50:AL50),COUNT(AA51:AL51),COUNT(AA52:AL52),COUNT(AA53:AL53),COUNT(AA54:AL54),COUNT(AA55:AL55))),SUM(AA51:AL51)/COUNT(AA51:AL51),IF(COUNTIF(AA51:AL51,"n. m.*")&gt;0,"n. m.: ein Monat nicht aussagekräftig",""))</x:f>
        <x:v>40.05545828500272</x:v>
      </x:c>
      <x:c r="AN51" s="21">
        <x:f>IF(AND(COUNT(O51:AL51)&gt;0,COUNT(O51:AL51)=MAX(COUNT(O46:AL46),COUNT(O47:AL47),COUNT(O48:AL48),COUNT(O49:AL49),COUNT(O50:AL50),COUNT(O51:AL51),COUNT(O52:AL52),COUNT(O53:AL53),COUNT(O54:AL54),COUNT(O55:AL55))),SUM(O51:AL51)/COUNT(O51:AL51),IF(COUNTIF(O51:AL51,"n. m.*")&gt;0,"n. m.: ein Monat nicht aussagekräftig",""))</x:f>
        <x:v>38.58808982226117</x:v>
      </x:c>
    </x:row>
    <x:row r="52" spans="1:40" outlineLevel="1">
      <x:c r="A52" s="11" t="s">
        <x:v>289</x:v>
      </x:c>
      <x:c r="C52" s="22"/>
      <x:c r="D52" s="22"/>
      <x:c r="E52" s="22"/>
      <x:c r="F52" s="22"/>
      <x:c r="G52" s="22"/>
      <x:c r="H52" s="22"/>
      <x:c r="I52" s="22"/>
      <x:c r="J52" s="22"/>
      <x:c r="K52" s="22"/>
      <x:c r="L52" s="22"/>
      <x:c r="M52" s="22"/>
      <x:c r="N52" s="22">
        <x:v>0.158199147483911</x:v>
      </x:c>
      <x:c r="O52" s="22">
        <x:v>0.158225778109482</x:v>
      </x:c>
      <x:c r="P52" s="22">
        <x:v>0.15719986331814</x:v>
      </x:c>
      <x:c r="Q52" s="22">
        <x:v>0.15824798059901</x:v>
      </x:c>
      <x:c r="R52" s="22">
        <x:v>0.157796169953268</x:v>
      </x:c>
      <x:c r="S52" s="22">
        <x:v>0.157617128489947</x:v>
      </x:c>
      <x:c r="T52" s="22">
        <x:v>0.157303179682823</x:v>
      </x:c>
      <x:c r="U52" s="22">
        <x:v>0.157696706286438</x:v>
      </x:c>
      <x:c r="V52" s="22">
        <x:v>0.157530814953322</x:v>
      </x:c>
      <x:c r="W52" s="22">
        <x:v>0.157658574477982</x:v>
      </x:c>
      <x:c r="X52" s="22">
        <x:v>0.157669630449225</x:v>
      </x:c>
      <x:c r="Y52" s="22">
        <x:v>0.15744289855522</x:v>
      </x:c>
      <x:c r="Z52" s="22">
        <x:v>0.157300206560439</x:v>
      </x:c>
      <x:c r="AA52" s="22">
        <x:v>0.157313639798956</x:v>
      </x:c>
      <x:c r="AB52" s="22">
        <x:v>0.158083045082199</x:v>
      </x:c>
      <x:c r="AC52" s="22">
        <x:v>0.157463867186229</x:v>
      </x:c>
      <x:c r="AD52" s="22">
        <x:v>0.157909238371447</x:v>
      </x:c>
      <x:c r="AE52" s="22">
        <x:v>0.157757638295477</x:v>
      </x:c>
      <x:c r="AF52" s="22">
        <x:v>0.158269535918969</x:v>
      </x:c>
      <x:c r="AG52" s="22">
        <x:v>0.158249586942752</x:v>
      </x:c>
      <x:c r="AH52" s="22">
        <x:v>0.15819990349763</x:v>
      </x:c>
      <x:c r="AI52" s="22">
        <x:v>0.158141460446622</x:v>
      </x:c>
      <x:c r="AJ52" s="22">
        <x:v>0.158322495658824</x:v>
      </x:c>
      <x:c r="AK52" s="22">
        <x:v>0.158497625474724</x:v>
      </x:c>
      <x:c r="AL52" s="22">
        <x:v>0.158943264591788</x:v>
      </x:c>
      <x:c r="AM52" s="22">
        <x:f>IF(AND(COUNT(AA52:AL52)&gt;0,COUNT(AA52:AL52)=MAX(COUNT(AA46:AL46),COUNT(AA47:AL47),COUNT(AA48:AL48),COUNT(AA49:AL49),COUNT(AA50:AL50),COUNT(AA51:AL51),COUNT(AA52:AL52),COUNT(AA53:AL53),COUNT(AA54:AL54),COUNT(AA55:AL55))),SUM(AA52:AL52)/COUNT(AA52:AL52),IF(COUNTIF(AA52:AL52,"n. m.*")&gt;0,"n. m.: ein Monat nicht aussagekräftig",""))</x:f>
        <x:v>0.15809594177213485</x:v>
      </x:c>
      <x:c r="AN52" s="22">
        <x:f>IF(AND(COUNT(O52:AL52)&gt;0,COUNT(O52:AL52)=MAX(COUNT(O46:AL46),COUNT(O47:AL47),COUNT(O48:AL48),COUNT(O49:AL49),COUNT(O50:AL50),COUNT(O51:AL51),COUNT(O52:AL52),COUNT(O53:AL53),COUNT(O54:AL54),COUNT(O55:AL55))),SUM(O52:AL52)/COUNT(O52:AL52),IF(COUNTIF(O52:AL52,"n. m.*")&gt;0,"n. m.: ein Monat nicht aussagekräftig",""))</x:f>
        <x:v>0.1578683430292048</x:v>
      </x:c>
    </x:row>
    <x:row r="53" spans="1:40" outlineLevel="1">
      <x:c r="A53" s="11" t="s">
        <x:v>290</x:v>
      </x:c>
      <x:c r="C53" s="20" t="str">
        <x:f>IF(ISNUMBER(C48),IF((1+C52)&gt;0,C48/(1+C52),""),IF(C48="","",C48))</x:f>
        <x:v/>
      </x:c>
      <x:c r="D53" s="20" t="str">
        <x:f>IF(ISNUMBER(D48),IF((1+D52)&gt;0,D48/(1+D52),""),IF(D48="","",D48))</x:f>
        <x:v/>
      </x:c>
      <x:c r="E53" s="20" t="str">
        <x:f>IF(ISNUMBER(E48),IF((1+E52)&gt;0,E48/(1+E52),""),IF(E48="","",E48))</x:f>
        <x:v/>
      </x:c>
      <x:c r="F53" s="20" t="str">
        <x:f>IF(ISNUMBER(F48),IF((1+F52)&gt;0,F48/(1+F52),""),IF(F48="","",F48))</x:f>
        <x:v/>
      </x:c>
      <x:c r="G53" s="20" t="str">
        <x:f>IF(ISNUMBER(G48),IF((1+G52)&gt;0,G48/(1+G52),""),IF(G48="","",G48))</x:f>
        <x:v/>
      </x:c>
      <x:c r="H53" s="20" t="str">
        <x:f>IF(ISNUMBER(H48),IF((1+H52)&gt;0,H48/(1+H52),""),IF(H48="","",H48))</x:f>
        <x:v/>
      </x:c>
      <x:c r="I53" s="20" t="str">
        <x:f>IF(ISNUMBER(I48),IF((1+I52)&gt;0,I48/(1+I52),""),IF(I48="","",I48))</x:f>
        <x:v/>
      </x:c>
      <x:c r="J53" s="20" t="str">
        <x:f>IF(ISNUMBER(J48),IF((1+J52)&gt;0,J48/(1+J52),""),IF(J48="","",J48))</x:f>
        <x:v/>
      </x:c>
      <x:c r="K53" s="20" t="str">
        <x:f>IF(ISNUMBER(K48),IF((1+K52)&gt;0,K48/(1+K52),""),IF(K48="","",K48))</x:f>
        <x:v/>
      </x:c>
      <x:c r="L53" s="20" t="str">
        <x:f>IF(ISNUMBER(L48),IF((1+L52)&gt;0,L48/(1+L52),""),IF(L48="","",L48))</x:f>
        <x:v/>
      </x:c>
      <x:c r="M53" s="20" t="str">
        <x:f>IF(ISNUMBER(M48),IF((1+M52)&gt;0,M48/(1+M52),""),IF(M48="","",M48))</x:f>
        <x:v/>
      </x:c>
      <x:c r="N53" s="20">
        <x:f>IF(ISNUMBER(N48),IF((1+N52)&gt;0,N48/(1+N52),""),IF(N48="","",N48))</x:f>
        <x:v>40.41697920622313</x:v>
      </x:c>
      <x:c r="O53" s="20">
        <x:f>IF(ISNUMBER(O48),IF((1+O52)&gt;0,O48/(1+O52),""),IF(O48="","",O48))</x:f>
        <x:v>33.39214064293822</x:v>
      </x:c>
      <x:c r="P53" s="20">
        <x:f>IF(ISNUMBER(P48),IF((1+P52)&gt;0,P48/(1+P52),""),IF(P48="","",P48))</x:f>
        <x:v>33.01568046845834</x:v>
      </x:c>
      <x:c r="Q53" s="20">
        <x:f>IF(ISNUMBER(Q48),IF((1+Q52)&gt;0,Q48/(1+Q52),""),IF(Q48="","",Q48))</x:f>
        <x:v>35.80924266010276</x:v>
      </x:c>
      <x:c r="R53" s="20">
        <x:f>IF(ISNUMBER(R48),IF((1+R52)&gt;0,R48/(1+R52),""),IF(R48="","",R48))</x:f>
        <x:v>35.23346128562837</x:v>
      </x:c>
      <x:c r="S53" s="20">
        <x:f>IF(ISNUMBER(S48),IF((1+S52)&gt;0,S48/(1+S52),""),IF(S48="","",S48))</x:f>
        <x:v>36.154815281534525</x:v>
      </x:c>
      <x:c r="T53" s="20">
        <x:f>IF(ISNUMBER(T48),IF((1+T52)&gt;0,T48/(1+T52),""),IF(T48="","",T48))</x:f>
        <x:v>39.71468959528561</x:v>
      </x:c>
      <x:c r="U53" s="20">
        <x:f>IF(ISNUMBER(U48),IF((1+U52)&gt;0,U48/(1+U52),""),IF(U48="","",U48))</x:f>
        <x:v>35.97137149652966</x:v>
      </x:c>
      <x:c r="V53" s="20">
        <x:f>IF(ISNUMBER(V48),IF((1+V52)&gt;0,V48/(1+V52),""),IF(V48="","",V48))</x:f>
        <x:v>32.6965937193762</x:v>
      </x:c>
      <x:c r="W53" s="20">
        <x:f>IF(ISNUMBER(W48),IF((1+W52)&gt;0,W48/(1+W52),""),IF(W48="","",W48))</x:f>
        <x:v>37.16699034279315</x:v>
      </x:c>
      <x:c r="X53" s="20">
        <x:f>IF(ISNUMBER(X48),IF((1+X52)&gt;0,X48/(1+X52),""),IF(X48="","",X48))</x:f>
        <x:v>39.733647843904215</x:v>
      </x:c>
      <x:c r="Y53" s="20">
        <x:f>IF(ISNUMBER(Y48),IF((1+Y52)&gt;0,Y48/(1+Y52),""),IF(Y48="","",Y48))</x:f>
        <x:v>39.52570852177051</x:v>
      </x:c>
      <x:c r="Z53" s="20">
        <x:f>IF(ISNUMBER(Z48),IF((1+Z52)&gt;0,Z48/(1+Z52),""),IF(Z48="","",Z48))</x:f>
        <x:v>41.34825540268363</x:v>
      </x:c>
      <x:c r="AA53" s="20">
        <x:f>IF(ISNUMBER(AA48),IF((1+AA52)&gt;0,AA48/(1+AA52),""),IF(AA48="","",AA48))</x:f>
        <x:v>33.28672463581444</x:v>
      </x:c>
      <x:c r="AB53" s="20">
        <x:f>IF(ISNUMBER(AB48),IF((1+AB52)&gt;0,AB48/(1+AB52),""),IF(AB48="","",AB48))</x:f>
        <x:v>30.843471773129078</x:v>
      </x:c>
      <x:c r="AC53" s="20">
        <x:f>IF(ISNUMBER(AC48),IF((1+AC52)&gt;0,AC48/(1+AC52),""),IF(AC48="","",AC48))</x:f>
        <x:v>36.036189001427964</x:v>
      </x:c>
      <x:c r="AD53" s="20">
        <x:f>IF(ISNUMBER(AD48),IF((1+AD52)&gt;0,AD48/(1+AD52),""),IF(AD48="","",AD48))</x:f>
        <x:v>33.74574272659461</x:v>
      </x:c>
      <x:c r="AE53" s="20">
        <x:f>IF(ISNUMBER(AE48),IF((1+AE52)&gt;0,AE48/(1+AE52),""),IF(AE48="","",AE48))</x:f>
        <x:v>34.738785616464234</x:v>
      </x:c>
      <x:c r="AF53" s="20">
        <x:f>IF(ISNUMBER(AF48),IF((1+AF52)&gt;0,AF48/(1+AF52),""),IF(AF48="","",AF48))</x:f>
        <x:v>33.3269524643318</x:v>
      </x:c>
      <x:c r="AG53" s="20">
        <x:f>IF(ISNUMBER(AG48),IF((1+AG52)&gt;0,AG48/(1+AG52),""),IF(AG48="","",AG48))</x:f>
        <x:v>31.751814857212853</x:v>
      </x:c>
      <x:c r="AH53" s="20">
        <x:f>IF(ISNUMBER(AH48),IF((1+AH52)&gt;0,AH48/(1+AH52),""),IF(AH48="","",AH48))</x:f>
        <x:v>29.754913817369076</x:v>
      </x:c>
      <x:c r="AI53" s="20">
        <x:f>IF(ISNUMBER(AI48),IF((1+AI52)&gt;0,AI48/(1+AI52),""),IF(AI48="","",AI48))</x:f>
        <x:v>35.27166012165897</x:v>
      </x:c>
      <x:c r="AJ53" s="20">
        <x:f>IF(ISNUMBER(AJ48),IF((1+AJ52)&gt;0,AJ48/(1+AJ52),""),IF(AJ48="","",AJ48))</x:f>
        <x:v>37.97629688090845</x:v>
      </x:c>
      <x:c r="AK53" s="20">
        <x:f>IF(ISNUMBER(AK48),IF((1+AK52)&gt;0,AK48/(1+AK52),""),IF(AK48="","",AK48))</x:f>
        <x:v>39.695445749481514</x:v>
      </x:c>
      <x:c r="AL53" s="20">
        <x:f>IF(ISNUMBER(AL48),IF((1+AL52)&gt;0,AL48/(1+AL52),""),IF(AL48="","",AL48))</x:f>
        <x:v>40.32348351313619</x:v>
      </x:c>
      <x:c r="AM53" s="20">
        <x:f>IF(AND(COUNT(AA53:AL53)&gt;0,COUNT(AA53:AL53)=MAX(COUNT(AA46:AL46),COUNT(AA47:AL47),COUNT(AA48:AL48),COUNT(AA49:AL49),COUNT(AA50:AL50),COUNT(AA51:AL51),COUNT(AA52:AL52),COUNT(AA53:AL53),COUNT(AA54:AL54),COUNT(AA55:AL55))),SUM(AA53:AL53)/COUNT(AA53:AL53),IF(COUNTIF(AA53:AL53,"n. m.*")&gt;0,"n. m.: ein Monat nicht aussagekräftig",""))</x:f>
        <x:v>34.729290096460765</x:v>
      </x:c>
      <x:c r="AN53" s="20">
        <x:f>IF(AND(COUNT(O53:AL53)&gt;0,COUNT(O53:AL53)=MAX(COUNT(O46:AL46),COUNT(O47:AL47),COUNT(O48:AL48),COUNT(O49:AL49),COUNT(O50:AL50),COUNT(O51:AL51),COUNT(O52:AL52),COUNT(O53:AL53),COUNT(O54:AL54),COUNT(O55:AL55))),SUM(O53:AL53)/COUNT(O53:AL53),IF(COUNTIF(O53:AL53,"n. m.*")&gt;0,"n. m.: ein Monat nicht aussagekräftig",""))</x:f>
        <x:v>35.68808660077227</x:v>
      </x:c>
    </x:row>
    <x:row r="54" spans="1:40" outlineLevel="1">
      <x:c r="A54" s="11" t="s">
        <x:v>291</x:v>
      </x:c>
      <x:c r="C54" s="22"/>
      <x:c r="D54" s="22"/>
      <x:c r="E54" s="22"/>
      <x:c r="F54" s="22"/>
      <x:c r="G54" s="22"/>
      <x:c r="H54" s="22"/>
      <x:c r="I54" s="22"/>
      <x:c r="J54" s="22"/>
      <x:c r="K54" s="22"/>
      <x:c r="L54" s="22"/>
      <x:c r="M54" s="22"/>
      <x:c r="N54" s="22">
        <x:v>0.147078889946584</x:v>
      </x:c>
      <x:c r="O54" s="22">
        <x:v>0.147051112514444</x:v>
      </x:c>
      <x:c r="P54" s="22">
        <x:v>0.147071676323669</x:v>
      </x:c>
      <x:c r="Q54" s="22">
        <x:v>0.147080094163398</x:v>
      </x:c>
      <x:c r="R54" s="22">
        <x:v>0.147045745283074</x:v>
      </x:c>
      <x:c r="S54" s="22">
        <x:v>0.147075986758219</x:v>
      </x:c>
      <x:c r="T54" s="22">
        <x:v>0.147105902366533</x:v>
      </x:c>
      <x:c r="U54" s="22">
        <x:v>0.147099726354682</x:v>
      </x:c>
      <x:c r="V54" s="22">
        <x:v>0.14709444640789</x:v>
      </x:c>
      <x:c r="W54" s="22">
        <x:v>0.147098221735756</x:v>
      </x:c>
      <x:c r="X54" s="22">
        <x:v>0.147104897386215</x:v>
      </x:c>
      <x:c r="Y54" s="22">
        <x:v>0.147103384468073</x:v>
      </x:c>
      <x:c r="Z54" s="22">
        <x:v>0.146992226294991</x:v>
      </x:c>
      <x:c r="AA54" s="22">
        <x:v>0.146991299371848</x:v>
      </x:c>
      <x:c r="AB54" s="22">
        <x:v>0.146955348132489</x:v>
      </x:c>
      <x:c r="AC54" s="22">
        <x:v>0.146952143741858</x:v>
      </x:c>
      <x:c r="AD54" s="22">
        <x:v>0.146944882337285</x:v>
      </x:c>
      <x:c r="AE54" s="22">
        <x:v>0.146934906454201</x:v>
      </x:c>
      <x:c r="AF54" s="22">
        <x:v>0.146913808420715</x:v>
      </x:c>
      <x:c r="AG54" s="22">
        <x:v>0.146910853100786</x:v>
      </x:c>
      <x:c r="AH54" s="22">
        <x:v>0.146938406321288</x:v>
      </x:c>
      <x:c r="AI54" s="22">
        <x:v>0.146946504742005</x:v>
      </x:c>
      <x:c r="AJ54" s="22">
        <x:v>0.146938045962399</x:v>
      </x:c>
      <x:c r="AK54" s="22">
        <x:v>0.146928587082376</x:v>
      </x:c>
      <x:c r="AL54" s="22">
        <x:v>0.146615490436577</x:v>
      </x:c>
      <x:c r="AM54" s="22">
        <x:f>IF(AND(COUNT(AA54:AL54)&gt;0,COUNT(AA54:AL54)=MAX(COUNT(AA46:AL46),COUNT(AA47:AL47),COUNT(AA48:AL48),COUNT(AA49:AL49),COUNT(AA50:AL50),COUNT(AA51:AL51),COUNT(AA52:AL52),COUNT(AA53:AL53),COUNT(AA54:AL54),COUNT(AA55:AL55))),SUM(AA54:AL54)/COUNT(AA54:AL54),IF(COUNTIF(AA54:AL54,"n. m.*")&gt;0,"n. m.: ein Monat nicht aussagekräftig",""))</x:f>
        <x:v>0.14691418967531872</x:v>
      </x:c>
      <x:c r="AN54" s="22">
        <x:f>IF(AND(COUNT(O54:AL54)&gt;0,COUNT(O54:AL54)=MAX(COUNT(O46:AL46),COUNT(O47:AL47),COUNT(O48:AL48),COUNT(O49:AL49),COUNT(O50:AL50),COUNT(O51:AL51),COUNT(O52:AL52),COUNT(O53:AL53),COUNT(O54:AL54),COUNT(O55:AL55))),SUM(O54:AL54)/COUNT(O54:AL54),IF(COUNTIF(O54:AL54,"n. m.*")&gt;0,"n. m.: ein Monat nicht aussagekräftig",""))</x:f>
        <x:v>0.14699557067336533</x:v>
      </x:c>
    </x:row>
    <x:row r="55" spans="1:40" outlineLevel="1">
      <x:c r="A55" s="11" t="s">
        <x:v>292</x:v>
      </x:c>
      <x:c r="C55" s="20" t="str">
        <x:f>IF(ISNUMBER(C50),IF((1+C54)&gt;0,C50/(1+C54),""),IF(C50="","",C50))</x:f>
        <x:v/>
      </x:c>
      <x:c r="D55" s="20" t="str">
        <x:f>IF(ISNUMBER(D50),IF((1+D54)&gt;0,D50/(1+D54),""),IF(D50="","",D50))</x:f>
        <x:v/>
      </x:c>
      <x:c r="E55" s="20" t="str">
        <x:f>IF(ISNUMBER(E50),IF((1+E54)&gt;0,E50/(1+E54),""),IF(E50="","",E50))</x:f>
        <x:v/>
      </x:c>
      <x:c r="F55" s="20" t="str">
        <x:f>IF(ISNUMBER(F50),IF((1+F54)&gt;0,F50/(1+F54),""),IF(F50="","",F50))</x:f>
        <x:v/>
      </x:c>
      <x:c r="G55" s="20" t="str">
        <x:f>IF(ISNUMBER(G50),IF((1+G54)&gt;0,G50/(1+G54),""),IF(G50="","",G50))</x:f>
        <x:v/>
      </x:c>
      <x:c r="H55" s="20" t="str">
        <x:f>IF(ISNUMBER(H50),IF((1+H54)&gt;0,H50/(1+H54),""),IF(H50="","",H50))</x:f>
        <x:v/>
      </x:c>
      <x:c r="I55" s="20" t="str">
        <x:f>IF(ISNUMBER(I50),IF((1+I54)&gt;0,I50/(1+I54),""),IF(I50="","",I50))</x:f>
        <x:v/>
      </x:c>
      <x:c r="J55" s="20" t="str">
        <x:f>IF(ISNUMBER(J50),IF((1+J54)&gt;0,J50/(1+J54),""),IF(J50="","",J50))</x:f>
        <x:v/>
      </x:c>
      <x:c r="K55" s="20" t="str">
        <x:f>IF(ISNUMBER(K50),IF((1+K54)&gt;0,K50/(1+K54),""),IF(K50="","",K50))</x:f>
        <x:v/>
      </x:c>
      <x:c r="L55" s="20" t="str">
        <x:f>IF(ISNUMBER(L50),IF((1+L54)&gt;0,L50/(1+L54),""),IF(L50="","",L50))</x:f>
        <x:v/>
      </x:c>
      <x:c r="M55" s="20" t="str">
        <x:f>IF(ISNUMBER(M50),IF((1+M54)&gt;0,M50/(1+M54),""),IF(M50="","",M50))</x:f>
        <x:v/>
      </x:c>
      <x:c r="N55" s="20">
        <x:f>IF(ISNUMBER(N50),IF((1+N54)&gt;0,N50/(1+N54),""),IF(N50="","",N50))</x:f>
        <x:v>26.144710989455387</x:v>
      </x:c>
      <x:c r="O55" s="20">
        <x:f>IF(ISNUMBER(O50),IF((1+O54)&gt;0,O50/(1+O54),""),IF(O50="","",O50))</x:f>
        <x:v>21.50141137789502</x:v>
      </x:c>
      <x:c r="P55" s="20">
        <x:f>IF(ISNUMBER(P50),IF((1+P54)&gt;0,P50/(1+P54),""),IF(P50="","",P50))</x:f>
        <x:v>24.85355638467398</x:v>
      </x:c>
      <x:c r="Q55" s="20">
        <x:f>IF(ISNUMBER(Q50),IF((1+Q54)&gt;0,Q50/(1+Q54),""),IF(Q50="","",Q50))</x:f>
        <x:v>23.50521806358778</x:v>
      </x:c>
      <x:c r="R55" s="20">
        <x:f>IF(ISNUMBER(R50),IF((1+R54)&gt;0,R50/(1+R54),""),IF(R50="","",R50))</x:f>
        <x:v>22.659975107253562</x:v>
      </x:c>
      <x:c r="S55" s="20">
        <x:f>IF(ISNUMBER(S50),IF((1+S54)&gt;0,S50/(1+S54),""),IF(S50="","",S50))</x:f>
        <x:v>34.37487530639662</x:v>
      </x:c>
      <x:c r="T55" s="20">
        <x:f>IF(ISNUMBER(T50),IF((1+T54)&gt;0,T50/(1+T54),""),IF(T50="","",T50))</x:f>
        <x:v>71.08352286717891</x:v>
      </x:c>
      <x:c r="U55" s="20">
        <x:f>IF(ISNUMBER(U50),IF((1+U54)&gt;0,U50/(1+U54),""),IF(U50="","",U50))</x:f>
        <x:v>17.954844466954917</x:v>
      </x:c>
      <x:c r="V55" s="20">
        <x:f>IF(ISNUMBER(V50),IF((1+V54)&gt;0,V50/(1+V54),""),IF(V50="","",V50))</x:f>
        <x:v>21.86654994852384</x:v>
      </x:c>
      <x:c r="W55" s="20">
        <x:f>IF(ISNUMBER(W50),IF((1+W54)&gt;0,W50/(1+W54),""),IF(W50="","",W50))</x:f>
        <x:v>23.26270545750949</x:v>
      </x:c>
      <x:c r="X55" s="20">
        <x:f>IF(ISNUMBER(X50),IF((1+X54)&gt;0,X50/(1+X54),""),IF(X50="","",X50))</x:f>
        <x:v>27.19597934645655</x:v>
      </x:c>
      <x:c r="Y55" s="20">
        <x:f>IF(ISNUMBER(Y50),IF((1+Y54)&gt;0,Y50/(1+Y54),""),IF(Y50="","",Y50))</x:f>
        <x:v>29.215343195273366</x:v>
      </x:c>
      <x:c r="Z55" s="20">
        <x:f>IF(ISNUMBER(Z50),IF((1+Z54)&gt;0,Z50/(1+Z54),""),IF(Z50="","",Z50))</x:f>
        <x:v>26.781436712837774</x:v>
      </x:c>
      <x:c r="AA55" s="20">
        <x:f>IF(ISNUMBER(AA50),IF((1+AA54)&gt;0,AA50/(1+AA54),""),IF(AA50="","",AA50))</x:f>
        <x:v>20.34488919768866</x:v>
      </x:c>
      <x:c r="AB55" s="20">
        <x:f>IF(ISNUMBER(AB50),IF((1+AB54)&gt;0,AB50/(1+AB54),""),IF(AB50="","",AB50))</x:f>
        <x:v>22.5564309881056</x:v>
      </x:c>
      <x:c r="AC55" s="20">
        <x:f>IF(ISNUMBER(AC50),IF((1+AC54)&gt;0,AC50/(1+AC54),""),IF(AC50="","",AC50))</x:f>
        <x:v>29.92150585157562</x:v>
      </x:c>
      <x:c r="AD55" s="20">
        <x:f>IF(ISNUMBER(AD50),IF((1+AD54)&gt;0,AD50/(1+AD54),""),IF(AD50="","",AD50))</x:f>
        <x:v>29.54423417046175</x:v>
      </x:c>
      <x:c r="AE55" s="20">
        <x:f>IF(ISNUMBER(AE50),IF((1+AE54)&gt;0,AE50/(1+AE54),""),IF(AE50="","",AE50))</x:f>
        <x:v>22.762027425539493</x:v>
      </x:c>
      <x:c r="AF55" s="20">
        <x:f>IF(ISNUMBER(AF50),IF((1+AF54)&gt;0,AF50/(1+AF54),""),IF(AF50="","",AF50))</x:f>
        <x:v>19.781489017226473</x:v>
      </x:c>
      <x:c r="AG55" s="20">
        <x:f>IF(ISNUMBER(AG50),IF((1+AG54)&gt;0,AG50/(1+AG54),""),IF(AG50="","",AG50))</x:f>
        <x:v>18.581133033154714</x:v>
      </x:c>
      <x:c r="AH55" s="20">
        <x:f>IF(ISNUMBER(AH50),IF((1+AH54)&gt;0,AH50/(1+AH54),""),IF(AH50="","",AH50))</x:f>
        <x:v>22.44318393226213</x:v>
      </x:c>
      <x:c r="AI55" s="20">
        <x:f>IF(ISNUMBER(AI50),IF((1+AI54)&gt;0,AI50/(1+AI54),""),IF(AI50="","",AI50))</x:f>
        <x:v>22.900027698125637</x:v>
      </x:c>
      <x:c r="AJ55" s="20">
        <x:f>IF(ISNUMBER(AJ50),IF((1+AJ54)&gt;0,AJ50/(1+AJ54),""),IF(AJ50="","",AJ50))</x:f>
        <x:v>26.212313312531034</x:v>
      </x:c>
      <x:c r="AK55" s="20">
        <x:f>IF(ISNUMBER(AK50),IF((1+AK54)&gt;0,AK50/(1+AK54),""),IF(AK50="","",AK50))</x:f>
        <x:v>26.83413283766062</x:v>
      </x:c>
      <x:c r="AL55" s="20">
        <x:f>IF(ISNUMBER(AL50),IF((1+AL54)&gt;0,AL50/(1+AL54),""),IF(AL50="","",AL50))</x:f>
        <x:v>26.4557293508186</x:v>
      </x:c>
      <x:c r="AM55" s="20">
        <x:f>IF(AND(COUNT(AA55:AL55)&gt;0,COUNT(AA55:AL55)=MAX(COUNT(AA46:AL46),COUNT(AA47:AL47),COUNT(AA48:AL48),COUNT(AA49:AL49),COUNT(AA50:AL50),COUNT(AA51:AL51),COUNT(AA52:AL52),COUNT(AA53:AL53),COUNT(AA54:AL54),COUNT(AA55:AL55))),SUM(AA55:AL55)/COUNT(AA55:AL55),IF(COUNTIF(AA55:AL55,"n. m.*")&gt;0,"n. m.: ein Monat nicht aussagekräftig",""))</x:f>
        <x:v>24.02809140126253</x:v>
      </x:c>
      <x:c r="AN55" s="20">
        <x:f>IF(AND(COUNT(O55:AL55)&gt;0,COUNT(O55:AL55)=MAX(COUNT(O46:AL46),COUNT(O47:AL47),COUNT(O48:AL48),COUNT(O49:AL49),COUNT(O50:AL50),COUNT(O51:AL51),COUNT(O52:AL52),COUNT(O53:AL53),COUNT(O54:AL54),COUNT(O55:AL55))),SUM(O55:AL55)/COUNT(O55:AL55),IF(COUNTIF(O55:AL55,"n. m.*")&gt;0,"n. m.: ein Monat nicht aussagekräftig",""))</x:f>
        <x:v>26.358021460403844</x:v>
      </x:c>
    </x:row>
    <x:row r="56" spans="1:40" ht="30" customHeight="1">
      <x:c r="A56" s="19" t="s">
        <x:v>293</x:v>
      </x:c>
      <x:c r="B56" s="19"/>
      <x:c r="C56" s="19"/>
      <x:c r="D56" s="19"/>
      <x:c r="E56" s="19"/>
      <x:c r="F56" s="19"/>
      <x:c r="G56" s="19"/>
      <x:c r="H56" s="19"/>
      <x:c r="I56" s="19"/>
      <x:c r="J56" s="19"/>
      <x:c r="K56" s="19"/>
      <x:c r="L56" s="19"/>
      <x:c r="M56" s="19"/>
      <x:c r="N56" s="19"/>
      <x:c r="O56" s="19"/>
      <x:c r="P56" s="19"/>
      <x:c r="Q56" s="19"/>
      <x:c r="R56" s="19"/>
      <x:c r="S56" s="19"/>
      <x:c r="T56" s="19"/>
      <x:c r="U56" s="19"/>
      <x:c r="V56" s="19"/>
      <x:c r="W56" s="19"/>
      <x:c r="X56" s="19"/>
      <x:c r="Y56" s="19"/>
      <x:c r="Z56" s="19"/>
      <x:c r="AA56" s="19"/>
      <x:c r="AB56" s="19"/>
      <x:c r="AC56" s="19"/>
      <x:c r="AD56" s="19"/>
      <x:c r="AE56" s="19"/>
      <x:c r="AF56" s="19"/>
      <x:c r="AG56" s="19"/>
      <x:c r="AH56" s="19"/>
      <x:c r="AI56" s="19"/>
      <x:c r="AJ56" s="19"/>
      <x:c r="AK56" s="19"/>
      <x:c r="AL56" s="19"/>
      <x:c r="AM56" s="19"/>
      <x:c r="AN56" s="19"/>
    </x:row>
    <x:row r="58" spans="1:40">
      <x:c r="A58" s="10" t="s">
        <x:v>294</x:v>
      </x:c>
      <x:c r="B58" s="10"/>
      <x:c r="C58" s="10"/>
      <x:c r="D58" s="10"/>
      <x:c r="E58" s="10"/>
      <x:c r="F58" s="10"/>
      <x:c r="G58" s="10"/>
      <x:c r="H58" s="10"/>
      <x:c r="I58" s="10"/>
      <x:c r="J58" s="10"/>
      <x:c r="K58" s="10"/>
      <x:c r="L58" s="10"/>
      <x:c r="M58" s="10"/>
      <x:c r="N58" s="10"/>
      <x:c r="O58" s="10"/>
      <x:c r="P58" s="10"/>
      <x:c r="Q58" s="10"/>
      <x:c r="R58" s="10"/>
      <x:c r="S58" s="10"/>
      <x:c r="T58" s="10"/>
      <x:c r="U58" s="10"/>
      <x:c r="V58" s="10"/>
      <x:c r="W58" s="10"/>
      <x:c r="X58" s="10"/>
      <x:c r="Y58" s="10"/>
      <x:c r="Z58" s="10"/>
      <x:c r="AA58" s="10"/>
      <x:c r="AB58" s="10"/>
      <x:c r="AC58" s="10"/>
      <x:c r="AD58" s="10"/>
      <x:c r="AE58" s="10"/>
      <x:c r="AF58" s="10"/>
      <x:c r="AG58" s="10"/>
      <x:c r="AH58" s="10"/>
      <x:c r="AI58" s="10"/>
      <x:c r="AJ58" s="10"/>
      <x:c r="AK58" s="10"/>
      <x:c r="AL58" s="10"/>
      <x:c r="AM58" s="10"/>
      <x:c r="AN58" s="10"/>
    </x:row>
    <x:row r="59" spans="1:40" outlineLevel="1">
      <x:c r="A59" s="11" t="s">
        <x:v>295</x:v>
      </x:c>
      <x:c r="C59" s="12">
        <x:f>C11-C10</x:f>
        <x:v>2616581.48</x:v>
      </x:c>
      <x:c r="D59" s="12">
        <x:f>D11-D10</x:f>
        <x:v>2658919.5</x:v>
      </x:c>
      <x:c r="E59" s="12">
        <x:f>E11-E10</x:f>
        <x:v>3122013.73</x:v>
      </x:c>
      <x:c r="F59" s="12">
        <x:f>F11-F10</x:f>
        <x:v>3116793.81</x:v>
      </x:c>
      <x:c r="G59" s="12">
        <x:f>G11-G10</x:f>
        <x:v>3044301.68</x:v>
      </x:c>
      <x:c r="H59" s="12">
        <x:f>H11-H10</x:f>
        <x:v>3072851.52</x:v>
      </x:c>
      <x:c r="I59" s="12">
        <x:f>I11-I10</x:f>
        <x:v>2887817.44</x:v>
      </x:c>
      <x:c r="J59" s="12">
        <x:f>J11-J10</x:f>
        <x:v>2699075.56</x:v>
      </x:c>
      <x:c r="K59" s="12">
        <x:f>K11-K10</x:f>
        <x:v>3137736.67</x:v>
      </x:c>
      <x:c r="L59" s="12">
        <x:f>L11-L10</x:f>
        <x:v>3376383.7</x:v>
      </x:c>
      <x:c r="M59" s="12">
        <x:f>M11-M10</x:f>
        <x:v>3521613.77</x:v>
      </x:c>
      <x:c r="N59" s="12">
        <x:f>N11-N10</x:f>
        <x:v>3672967.52</x:v>
      </x:c>
      <x:c r="O59" s="12">
        <x:f>O11-O10</x:f>
        <x:v>3054825.98</x:v>
      </x:c>
      <x:c r="P59" s="12">
        <x:f>P11-P10</x:f>
        <x:v>3051081.48</x:v>
      </x:c>
      <x:c r="Q59" s="12">
        <x:f>Q11-Q10</x:f>
        <x:v>3313263.91</x:v>
      </x:c>
      <x:c r="R59" s="12">
        <x:f>R11-R10</x:f>
        <x:v>3273269.4</x:v>
      </x:c>
      <x:c r="S59" s="12">
        <x:f>S11-S10</x:f>
        <x:v>3397539.92</x:v>
      </x:c>
      <x:c r="T59" s="12">
        <x:f>T11-T10</x:f>
        <x:v>3800663.54</x:v>
      </x:c>
      <x:c r="U59" s="12">
        <x:f>U11-U10</x:f>
        <x:v>3472662.4</x:v>
      </x:c>
      <x:c r="V59" s="12">
        <x:f>V11-V10</x:f>
        <x:v>3177151.36</x:v>
      </x:c>
      <x:c r="W59" s="12">
        <x:f>W11-W10</x:f>
        <x:v>3638209.97</x:v>
      </x:c>
      <x:c r="X59" s="12">
        <x:f>X11-X10</x:f>
        <x:v>3928452.82</x:v>
      </x:c>
      <x:c r="Y59" s="12">
        <x:f>Y11-Y10</x:f>
        <x:v>3924456.83</x:v>
      </x:c>
      <x:c r="Z59" s="12">
        <x:f>Z11-Z10</x:f>
        <x:v>4249966.34</x:v>
      </x:c>
      <x:c r="AA59" s="12">
        <x:f>AA11-AA10</x:f>
        <x:v>3452428.59</x:v>
      </x:c>
      <x:c r="AB59" s="12">
        <x:f>AB11-AB10</x:f>
        <x:v>3190871.3</x:v>
      </x:c>
      <x:c r="AC59" s="12">
        <x:f>AC11-AC10</x:f>
        <x:v>3745949.62</x:v>
      </x:c>
      <x:c r="AD59" s="12">
        <x:f>AD11-AD10</x:f>
        <x:v>3512674.57</x:v>
      </x:c>
      <x:c r="AE59" s="12">
        <x:f>AE11-AE10</x:f>
        <x:v>3534146.37</x:v>
      </x:c>
      <x:c r="AF59" s="12">
        <x:f>AF11-AF10</x:f>
        <x:v>3349549.89</x:v>
      </x:c>
      <x:c r="AG59" s="12">
        <x:f>AG11-AG10</x:f>
        <x:v>3190675.55</x:v>
      </x:c>
      <x:c r="AH59" s="12">
        <x:f>AH11-AH10</x:f>
        <x:v>2992507.17</x:v>
      </x:c>
      <x:c r="AI59" s="12">
        <x:f>AI11-AI10</x:f>
        <x:v>3559606.85</x:v>
      </x:c>
      <x:c r="AJ59" s="12">
        <x:f>AJ11-AJ10</x:f>
        <x:v>3835053.89</x:v>
      </x:c>
      <x:c r="AK59" s="12">
        <x:f>AK11-AK10</x:f>
        <x:v>4047651.91</x:v>
      </x:c>
      <x:c r="AL59" s="12">
        <x:f>AL11-AL10</x:f>
        <x:v>4115181.56</x:v>
      </x:c>
      <x:c r="AM59" s="12">
        <x:f>IF(COUNT(AA59:AL59)=0,"",SUM(AA59:AL59)/COUNT(AA59:AL59))</x:f>
        <x:v>3543858.1058333344</x:v>
      </x:c>
      <x:c r="AN59" s="12">
        <x:f>IF(COUNT(O59:AL59)=0,"",SUM(O59:AL59)/COUNT(O59:AL59))</x:f>
        <x:v>3533660.050833332</x:v>
      </x:c>
    </x:row>
    <x:row r="60" spans="1:40" outlineLevel="1">
      <x:c r="A60" s="11" t="s">
        <x:v>296</x:v>
      </x:c>
      <x:c r="C60" s="12">
        <x:f>-C10</x:f>
        <x:v>0</x:v>
      </x:c>
      <x:c r="D60" s="12">
        <x:f>-D10</x:f>
        <x:v>0</x:v>
      </x:c>
      <x:c r="E60" s="12">
        <x:f>-E10</x:f>
        <x:v>0</x:v>
      </x:c>
      <x:c r="F60" s="12">
        <x:f>-F10</x:f>
        <x:v>0</x:v>
      </x:c>
      <x:c r="G60" s="12">
        <x:f>-G10</x:f>
        <x:v>0</x:v>
      </x:c>
      <x:c r="H60" s="12">
        <x:f>-H10</x:f>
        <x:v>0</x:v>
      </x:c>
      <x:c r="I60" s="12">
        <x:f>-I10</x:f>
        <x:v>0</x:v>
      </x:c>
      <x:c r="J60" s="12">
        <x:f>-J10</x:f>
        <x:v>0</x:v>
      </x:c>
      <x:c r="K60" s="12">
        <x:f>-K10</x:f>
        <x:v>0</x:v>
      </x:c>
      <x:c r="L60" s="12">
        <x:f>-L10</x:f>
        <x:v>0</x:v>
      </x:c>
      <x:c r="M60" s="12">
        <x:f>-M10</x:f>
        <x:v>0</x:v>
      </x:c>
      <x:c r="N60" s="12">
        <x:f>-N10</x:f>
        <x:v>0</x:v>
      </x:c>
      <x:c r="O60" s="12">
        <x:f>-O10</x:f>
        <x:v>0</x:v>
      </x:c>
      <x:c r="P60" s="12">
        <x:f>-P10</x:f>
        <x:v>0</x:v>
      </x:c>
      <x:c r="Q60" s="12">
        <x:f>-Q10</x:f>
        <x:v>0</x:v>
      </x:c>
      <x:c r="R60" s="12">
        <x:f>-R10</x:f>
        <x:v>0</x:v>
      </x:c>
      <x:c r="S60" s="12">
        <x:f>-S10</x:f>
        <x:v>0</x:v>
      </x:c>
      <x:c r="T60" s="12">
        <x:f>-T10</x:f>
        <x:v>0</x:v>
      </x:c>
      <x:c r="U60" s="12">
        <x:f>-U10</x:f>
        <x:v>0</x:v>
      </x:c>
      <x:c r="V60" s="12">
        <x:f>-V10</x:f>
        <x:v>0</x:v>
      </x:c>
      <x:c r="W60" s="12">
        <x:f>-W10</x:f>
        <x:v>0</x:v>
      </x:c>
      <x:c r="X60" s="12">
        <x:f>-X10</x:f>
        <x:v>0</x:v>
      </x:c>
      <x:c r="Y60" s="12">
        <x:f>-Y10</x:f>
        <x:v>0</x:v>
      </x:c>
      <x:c r="Z60" s="12">
        <x:f>-Z10</x:f>
        <x:v>96000</x:v>
      </x:c>
      <x:c r="AA60" s="12">
        <x:f>-AA10</x:f>
        <x:v>96000</x:v>
      </x:c>
      <x:c r="AB60" s="12">
        <x:f>-AB10</x:f>
        <x:v>96000</x:v>
      </x:c>
      <x:c r="AC60" s="12">
        <x:f>-AC10</x:f>
        <x:v>96000</x:v>
      </x:c>
      <x:c r="AD60" s="12">
        <x:f>-AD10</x:f>
        <x:v>96000</x:v>
      </x:c>
      <x:c r="AE60" s="12">
        <x:f>-AE10</x:f>
        <x:v>0</x:v>
      </x:c>
      <x:c r="AF60" s="12">
        <x:f>-AF10</x:f>
        <x:v>0</x:v>
      </x:c>
      <x:c r="AG60" s="12">
        <x:f>-AG10</x:f>
        <x:v>0</x:v>
      </x:c>
      <x:c r="AH60" s="12">
        <x:f>-AH10</x:f>
        <x:v>0</x:v>
      </x:c>
      <x:c r="AI60" s="12">
        <x:f>-AI10</x:f>
        <x:v>0</x:v>
      </x:c>
      <x:c r="AJ60" s="12">
        <x:f>-AJ10</x:f>
        <x:v>0</x:v>
      </x:c>
      <x:c r="AK60" s="12">
        <x:f>-AK10</x:f>
        <x:v>0</x:v>
      </x:c>
      <x:c r="AL60" s="12">
        <x:f>-AL10</x:f>
        <x:v>0</x:v>
      </x:c>
      <x:c r="AM60" s="12">
        <x:f>IF(COUNT(AA60:AL60)=0,"",SUM(AA60:AL60)/COUNT(AA60:AL60))</x:f>
        <x:v>32000</x:v>
      </x:c>
      <x:c r="AN60" s="12">
        <x:f>IF(COUNT(O60:AL60)=0,"",SUM(O60:AL60)/COUNT(O60:AL60))</x:f>
        <x:v>20000</x:v>
      </x:c>
    </x:row>
    <x:row r="61" spans="1:40" outlineLevel="1">
      <x:c r="A61" s="11" t="s">
        <x:v>297</x:v>
      </x:c>
      <x:c r="C61" s="22">
        <x:f>IF(C59&gt;0,C60/C59,"n. m.: keine Bezugsgröße")</x:f>
        <x:v>0</x:v>
      </x:c>
      <x:c r="D61" s="22">
        <x:f>IF(D59&gt;0,D60/D59,"n. m.: keine Bezugsgröße")</x:f>
        <x:v>0</x:v>
      </x:c>
      <x:c r="E61" s="22">
        <x:f>IF(E59&gt;0,E60/E59,"n. m.: keine Bezugsgröße")</x:f>
        <x:v>0</x:v>
      </x:c>
      <x:c r="F61" s="22">
        <x:f>IF(F59&gt;0,F60/F59,"n. m.: keine Bezugsgröße")</x:f>
        <x:v>0</x:v>
      </x:c>
      <x:c r="G61" s="22">
        <x:f>IF(G59&gt;0,G60/G59,"n. m.: keine Bezugsgröße")</x:f>
        <x:v>0</x:v>
      </x:c>
      <x:c r="H61" s="22">
        <x:f>IF(H59&gt;0,H60/H59,"n. m.: keine Bezugsgröße")</x:f>
        <x:v>0</x:v>
      </x:c>
      <x:c r="I61" s="22">
        <x:f>IF(I59&gt;0,I60/I59,"n. m.: keine Bezugsgröße")</x:f>
        <x:v>0</x:v>
      </x:c>
      <x:c r="J61" s="22">
        <x:f>IF(J59&gt;0,J60/J59,"n. m.: keine Bezugsgröße")</x:f>
        <x:v>0</x:v>
      </x:c>
      <x:c r="K61" s="22">
        <x:f>IF(K59&gt;0,K60/K59,"n. m.: keine Bezugsgröße")</x:f>
        <x:v>0</x:v>
      </x:c>
      <x:c r="L61" s="22">
        <x:f>IF(L59&gt;0,L60/L59,"n. m.: keine Bezugsgröße")</x:f>
        <x:v>0</x:v>
      </x:c>
      <x:c r="M61" s="22">
        <x:f>IF(M59&gt;0,M60/M59,"n. m.: keine Bezugsgröße")</x:f>
        <x:v>0</x:v>
      </x:c>
      <x:c r="N61" s="22">
        <x:f>IF(N59&gt;0,N60/N59,"n. m.: keine Bezugsgröße")</x:f>
        <x:v>0</x:v>
      </x:c>
      <x:c r="O61" s="22">
        <x:f>IF(O59&gt;0,O60/O59,"n. m.: keine Bezugsgröße")</x:f>
        <x:v>0</x:v>
      </x:c>
      <x:c r="P61" s="22">
        <x:f>IF(P59&gt;0,P60/P59,"n. m.: keine Bezugsgröße")</x:f>
        <x:v>0</x:v>
      </x:c>
      <x:c r="Q61" s="22">
        <x:f>IF(Q59&gt;0,Q60/Q59,"n. m.: keine Bezugsgröße")</x:f>
        <x:v>0</x:v>
      </x:c>
      <x:c r="R61" s="22">
        <x:f>IF(R59&gt;0,R60/R59,"n. m.: keine Bezugsgröße")</x:f>
        <x:v>0</x:v>
      </x:c>
      <x:c r="S61" s="22">
        <x:f>IF(S59&gt;0,S60/S59,"n. m.: keine Bezugsgröße")</x:f>
        <x:v>0</x:v>
      </x:c>
      <x:c r="T61" s="22">
        <x:f>IF(T59&gt;0,T60/T59,"n. m.: keine Bezugsgröße")</x:f>
        <x:v>0</x:v>
      </x:c>
      <x:c r="U61" s="22">
        <x:f>IF(U59&gt;0,U60/U59,"n. m.: keine Bezugsgröße")</x:f>
        <x:v>0</x:v>
      </x:c>
      <x:c r="V61" s="22">
        <x:f>IF(V59&gt;0,V60/V59,"n. m.: keine Bezugsgröße")</x:f>
        <x:v>0</x:v>
      </x:c>
      <x:c r="W61" s="22">
        <x:f>IF(W59&gt;0,W60/W59,"n. m.: keine Bezugsgröße")</x:f>
        <x:v>0</x:v>
      </x:c>
      <x:c r="X61" s="22">
        <x:f>IF(X59&gt;0,X60/X59,"n. m.: keine Bezugsgröße")</x:f>
        <x:v>0</x:v>
      </x:c>
      <x:c r="Y61" s="22">
        <x:f>IF(Y59&gt;0,Y60/Y59,"n. m.: keine Bezugsgröße")</x:f>
        <x:v>0</x:v>
      </x:c>
      <x:c r="Z61" s="22">
        <x:f>IF(Z59&gt;0,Z60/Z59,"n. m.: keine Bezugsgröße")</x:f>
        <x:v>0.022588414194358065</x:v>
      </x:c>
      <x:c r="AA61" s="22">
        <x:f>IF(AA59&gt;0,AA60/AA59,"n. m.: keine Bezugsgröße")</x:f>
        <x:v>0.027806512864035807</x:v>
      </x:c>
      <x:c r="AB61" s="22">
        <x:f>IF(AB59&gt;0,AB60/AB59,"n. m.: keine Bezugsgröße")</x:f>
        <x:v>0.030085826401083617</x:v>
      </x:c>
      <x:c r="AC61" s="22">
        <x:f>IF(AC59&gt;0,AC60/AC59,"n. m.: keine Bezugsgröße")</x:f>
        <x:v>0.025627680491869507</x:v>
      </x:c>
      <x:c r="AD61" s="22">
        <x:f>IF(AD59&gt;0,AD60/AD59,"n. m.: keine Bezugsgröße")</x:f>
        <x:v>0.02732960258257001</x:v>
      </x:c>
      <x:c r="AE61" s="22">
        <x:f>IF(AE59&gt;0,AE60/AE59,"n. m.: keine Bezugsgröße")</x:f>
        <x:v>0</x:v>
      </x:c>
      <x:c r="AF61" s="22">
        <x:f>IF(AF59&gt;0,AF60/AF59,"n. m.: keine Bezugsgröße")</x:f>
        <x:v>0</x:v>
      </x:c>
      <x:c r="AG61" s="22">
        <x:f>IF(AG59&gt;0,AG60/AG59,"n. m.: keine Bezugsgröße")</x:f>
        <x:v>0</x:v>
      </x:c>
      <x:c r="AH61" s="22">
        <x:f>IF(AH59&gt;0,AH60/AH59,"n. m.: keine Bezugsgröße")</x:f>
        <x:v>0</x:v>
      </x:c>
      <x:c r="AI61" s="22">
        <x:f>IF(AI59&gt;0,AI60/AI59,"n. m.: keine Bezugsgröße")</x:f>
        <x:v>0</x:v>
      </x:c>
      <x:c r="AJ61" s="22">
        <x:f>IF(AJ59&gt;0,AJ60/AJ59,"n. m.: keine Bezugsgröße")</x:f>
        <x:v>0</x:v>
      </x:c>
      <x:c r="AK61" s="22">
        <x:f>IF(AK59&gt;0,AK60/AK59,"n. m.: keine Bezugsgröße")</x:f>
        <x:v>0</x:v>
      </x:c>
      <x:c r="AL61" s="22">
        <x:f>IF(AL59&gt;0,AL60/AL59,"n. m.: keine Bezugsgröße")</x:f>
        <x:v>0</x:v>
      </x:c>
      <x:c r="AM61" s="22">
        <x:f>IF(COUNT(AA61:AL61)=12,SUM(AA61:AL61)/12,"n. m.: ein Monat nicht aussagekräftig oder leer")</x:f>
        <x:v>0.009237468528296579</x:v>
      </x:c>
      <x:c r="AN61" s="22">
        <x:f>IF(COUNT(O61:AL61)=24,SUM(O61:AL61)/24,"n. m.: ein Monat nicht aussagekräftig oder leer")</x:f>
        <x:v>0.0055599181889132085</x:v>
      </x:c>
    </x:row>
    <x:row r="62" spans="1:40" ht="15" customHeight="1">
      <x:c r="A62" s="19" t="s">
        <x:v>298</x:v>
      </x:c>
      <x:c r="B62" s="19"/>
      <x:c r="C62" s="19"/>
      <x:c r="D62" s="19"/>
      <x:c r="E62" s="19"/>
      <x:c r="F62" s="19"/>
      <x:c r="G62" s="19"/>
      <x:c r="H62" s="19"/>
      <x:c r="I62" s="19"/>
      <x:c r="J62" s="19"/>
      <x:c r="K62" s="19"/>
      <x:c r="L62" s="19"/>
      <x:c r="M62" s="19"/>
      <x:c r="N62" s="19"/>
      <x:c r="O62" s="19"/>
      <x:c r="P62" s="19"/>
      <x:c r="Q62" s="19"/>
      <x:c r="R62" s="19"/>
      <x:c r="S62" s="19"/>
      <x:c r="T62" s="19"/>
      <x:c r="U62" s="19"/>
      <x:c r="V62" s="19"/>
      <x:c r="W62" s="19"/>
      <x:c r="X62" s="19"/>
      <x:c r="Y62" s="19"/>
      <x:c r="Z62" s="19"/>
      <x:c r="AA62" s="19"/>
      <x:c r="AB62" s="19"/>
      <x:c r="AC62" s="19"/>
      <x:c r="AD62" s="19"/>
      <x:c r="AE62" s="19"/>
      <x:c r="AF62" s="19"/>
      <x:c r="AG62" s="19"/>
      <x:c r="AH62" s="19"/>
      <x:c r="AI62" s="19"/>
      <x:c r="AJ62" s="19"/>
      <x:c r="AK62" s="19"/>
      <x:c r="AL62" s="19"/>
      <x:c r="AM62" s="19"/>
      <x:c r="AN62" s="19"/>
    </x:row>
    <x:row r="63" spans="1:40" ht="15" customHeight="1">
      <x:c r="A63" s="19" t="s">
        <x:v>299</x:v>
      </x:c>
      <x:c r="B63" s="19"/>
      <x:c r="C63" s="19"/>
      <x:c r="D63" s="19"/>
      <x:c r="E63" s="19"/>
      <x:c r="F63" s="19"/>
      <x:c r="G63" s="19"/>
      <x:c r="H63" s="19"/>
      <x:c r="I63" s="19"/>
      <x:c r="J63" s="19"/>
      <x:c r="K63" s="19"/>
      <x:c r="L63" s="19"/>
      <x:c r="M63" s="19"/>
      <x:c r="N63" s="19"/>
      <x:c r="O63" s="19"/>
      <x:c r="P63" s="19"/>
      <x:c r="Q63" s="19"/>
      <x:c r="R63" s="19"/>
      <x:c r="S63" s="19"/>
      <x:c r="T63" s="19"/>
      <x:c r="U63" s="19"/>
      <x:c r="V63" s="19"/>
      <x:c r="W63" s="19"/>
      <x:c r="X63" s="19"/>
      <x:c r="Y63" s="19"/>
      <x:c r="Z63" s="19"/>
      <x:c r="AA63" s="19"/>
      <x:c r="AB63" s="19"/>
      <x:c r="AC63" s="19"/>
      <x:c r="AD63" s="19"/>
      <x:c r="AE63" s="19"/>
      <x:c r="AF63" s="19"/>
      <x:c r="AG63" s="19"/>
      <x:c r="AH63" s="19"/>
      <x:c r="AI63" s="19"/>
      <x:c r="AJ63" s="19"/>
      <x:c r="AK63" s="19"/>
      <x:c r="AL63" s="19"/>
      <x:c r="AM63" s="19"/>
      <x:c r="AN63" s="19"/>
    </x:row>
  </x:sheetData>
  <x:mergeCells count="4">
    <x:mergeCell ref="A40:AN40"/>
    <x:mergeCell ref="A56:AN56"/>
    <x:mergeCell ref="A62:AN62"/>
    <x:mergeCell ref="A63:AN63"/>
  </x:mergeCells>
  <x:printOptions horizontalCentered="0" verticalCentered="0" headings="0" gridLines="0"/>
  <x:pageMargins left="0.75" right="0.75" top="0.75" bottom="0.75" header="0.3" footer="0.3"/>
  <x:pageSetup paperSize="9" fitToWidth="3"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1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AL56"/>
  <x:sheetViews>
    <x:sheetView showGridLines="0" workbookViewId="0">
      <x:pane xSplit="2" ySplit="4" topLeftCell="C5" activePane="bottomRight" state="frozenSplit"/>
    </x:sheetView>
  </x:sheetViews>
  <x:sheetFormatPr defaultRowHeight="15" outlineLevelCol="2"/>
  <x:cols>
    <x:col min="1" max="1" width="70.710625" style="0" customWidth="1"/>
    <x:col min="2" max="2" width="6.282054" style="0" customWidth="1"/>
    <x:col min="3" max="38" width="14.710625" style="0" customWidth="1"/>
  </x:cols>
  <x:sheetData>
    <x:row r="1" spans="1:38">
      <x:c r="A1" s="6" t="s">
        <x:v>300</x:v>
      </x:c>
    </x:row>
    <x:row r="2" spans="1:38">
      <x:c r="A2" s="7" t="s">
        <x:v>301</x:v>
      </x:c>
    </x:row>
    <x:row r="4" spans="1:38" s="5" customFormat="1">
      <x:c r="A4" s="8" t="s">
        <x:v>2</x:v>
      </x:c>
      <x:c r="B4" s="8" t="s">
        <x:v>3</x:v>
      </x:c>
      <x:c r="C4" s="9" t="s">
        <x:v>4</x:v>
      </x:c>
      <x:c r="D4" s="9" t="s">
        <x:v>5</x:v>
      </x:c>
      <x:c r="E4" s="9" t="s">
        <x:v>6</x:v>
      </x:c>
      <x:c r="F4" s="9" t="s">
        <x:v>7</x:v>
      </x:c>
      <x:c r="G4" s="9" t="s">
        <x:v>8</x:v>
      </x:c>
      <x:c r="H4" s="9" t="s">
        <x:v>9</x:v>
      </x:c>
      <x:c r="I4" s="9" t="s">
        <x:v>10</x:v>
      </x:c>
      <x:c r="J4" s="9" t="s">
        <x:v>11</x:v>
      </x:c>
      <x:c r="K4" s="9" t="s">
        <x:v>12</x:v>
      </x:c>
      <x:c r="L4" s="9" t="s">
        <x:v>13</x:v>
      </x:c>
      <x:c r="M4" s="9" t="s">
        <x:v>14</x:v>
      </x:c>
      <x:c r="N4" s="9" t="s">
        <x:v>15</x:v>
      </x:c>
      <x:c r="O4" s="9" t="s">
        <x:v>16</x:v>
      </x:c>
      <x:c r="P4" s="9" t="s">
        <x:v>17</x:v>
      </x:c>
      <x:c r="Q4" s="9" t="s">
        <x:v>18</x:v>
      </x:c>
      <x:c r="R4" s="9" t="s">
        <x:v>19</x:v>
      </x:c>
      <x:c r="S4" s="9" t="s">
        <x:v>20</x:v>
      </x:c>
      <x:c r="T4" s="9" t="s">
        <x:v>21</x:v>
      </x:c>
      <x:c r="U4" s="9" t="s">
        <x:v>22</x:v>
      </x:c>
      <x:c r="V4" s="9" t="s">
        <x:v>23</x:v>
      </x:c>
      <x:c r="W4" s="9" t="s">
        <x:v>24</x:v>
      </x:c>
      <x:c r="X4" s="9" t="s">
        <x:v>25</x:v>
      </x:c>
      <x:c r="Y4" s="9" t="s">
        <x:v>26</x:v>
      </x:c>
      <x:c r="Z4" s="9" t="s">
        <x:v>27</x:v>
      </x:c>
      <x:c r="AA4" s="9" t="s">
        <x:v>28</x:v>
      </x:c>
      <x:c r="AB4" s="9" t="s">
        <x:v>29</x:v>
      </x:c>
      <x:c r="AC4" s="9" t="s">
        <x:v>30</x:v>
      </x:c>
      <x:c r="AD4" s="9" t="s">
        <x:v>31</x:v>
      </x:c>
      <x:c r="AE4" s="9" t="s">
        <x:v>32</x:v>
      </x:c>
      <x:c r="AF4" s="9" t="s">
        <x:v>33</x:v>
      </x:c>
      <x:c r="AG4" s="9" t="s">
        <x:v>34</x:v>
      </x:c>
      <x:c r="AH4" s="9" t="s">
        <x:v>35</x:v>
      </x:c>
      <x:c r="AI4" s="9" t="s">
        <x:v>36</x:v>
      </x:c>
      <x:c r="AJ4" s="9" t="s">
        <x:v>37</x:v>
      </x:c>
      <x:c r="AK4" s="9" t="s">
        <x:v>38</x:v>
      </x:c>
      <x:c r="AL4" s="9" t="s">
        <x:v>39</x:v>
      </x:c>
    </x:row>
    <x:row r="5" spans="1:38">
      <x:c r="A5" s="10" t="s">
        <x:v>302</x:v>
      </x:c>
      <x:c r="B5" s="10"/>
      <x:c r="C5" s="10"/>
      <x:c r="D5" s="10"/>
      <x:c r="E5" s="10"/>
      <x:c r="F5" s="10"/>
      <x:c r="G5" s="10"/>
      <x:c r="H5" s="10"/>
      <x:c r="I5" s="10"/>
      <x:c r="J5" s="10"/>
      <x:c r="K5" s="10"/>
      <x:c r="L5" s="10"/>
      <x:c r="M5" s="10"/>
      <x:c r="N5" s="10"/>
      <x:c r="O5" s="10"/>
      <x:c r="P5" s="10"/>
      <x:c r="Q5" s="10"/>
      <x:c r="R5" s="10"/>
      <x:c r="S5" s="10"/>
      <x:c r="T5" s="10"/>
      <x:c r="U5" s="10"/>
      <x:c r="V5" s="10"/>
      <x:c r="W5" s="10"/>
      <x:c r="X5" s="10"/>
      <x:c r="Y5" s="10"/>
      <x:c r="Z5" s="10"/>
      <x:c r="AA5" s="10"/>
      <x:c r="AB5" s="10"/>
      <x:c r="AC5" s="10"/>
      <x:c r="AD5" s="10"/>
      <x:c r="AE5" s="10"/>
      <x:c r="AF5" s="10"/>
      <x:c r="AG5" s="10"/>
      <x:c r="AH5" s="10"/>
      <x:c r="AI5" s="10"/>
      <x:c r="AJ5" s="10"/>
      <x:c r="AK5" s="10"/>
      <x:c r="AL5" s="10"/>
    </x:row>
    <x:row r="6" spans="1:38" hidden="1" outlineLevel="1">
      <x:c r="A6" s="16" t="s">
        <x:v>196</x:v>
      </x:c>
      <x:c r="B6" s="0">
        <x:v>3150</x:v>
      </x:c>
      <x:c r="C6" s="12">
        <x:f>-VLOOKUP($B6,'Saldenliste monatlich'!$A$5:$AN$122,MATCH(C$4,'Saldenliste monatlich'!$A$4:$AN$4,0),FALSE)</x:f>
        <x:v>0</x:v>
      </x:c>
      <x:c r="D6" s="12">
        <x:f>-VLOOKUP($B6,'Saldenliste monatlich'!$A$5:$AN$122,MATCH(D$4,'Saldenliste monatlich'!$A$4:$AN$4,0),FALSE)</x:f>
        <x:v>0</x:v>
      </x:c>
      <x:c r="E6" s="12">
        <x:f>-VLOOKUP($B6,'Saldenliste monatlich'!$A$5:$AN$122,MATCH(E$4,'Saldenliste monatlich'!$A$4:$AN$4,0),FALSE)</x:f>
        <x:v>0</x:v>
      </x:c>
      <x:c r="F6" s="12">
        <x:f>-VLOOKUP($B6,'Saldenliste monatlich'!$A$5:$AN$122,MATCH(F$4,'Saldenliste monatlich'!$A$4:$AN$4,0),FALSE)</x:f>
        <x:v>0</x:v>
      </x:c>
      <x:c r="G6" s="12">
        <x:f>-VLOOKUP($B6,'Saldenliste monatlich'!$A$5:$AN$122,MATCH(G$4,'Saldenliste monatlich'!$A$4:$AN$4,0),FALSE)</x:f>
        <x:v>0</x:v>
      </x:c>
      <x:c r="H6" s="12">
        <x:f>-VLOOKUP($B6,'Saldenliste monatlich'!$A$5:$AN$122,MATCH(H$4,'Saldenliste monatlich'!$A$4:$AN$4,0),FALSE)</x:f>
        <x:v>0</x:v>
      </x:c>
      <x:c r="I6" s="12">
        <x:f>-VLOOKUP($B6,'Saldenliste monatlich'!$A$5:$AN$122,MATCH(I$4,'Saldenliste monatlich'!$A$4:$AN$4,0),FALSE)</x:f>
        <x:v>0</x:v>
      </x:c>
      <x:c r="J6" s="12">
        <x:f>-VLOOKUP($B6,'Saldenliste monatlich'!$A$5:$AN$122,MATCH(J$4,'Saldenliste monatlich'!$A$4:$AN$4,0),FALSE)</x:f>
        <x:v>0</x:v>
      </x:c>
      <x:c r="K6" s="12">
        <x:f>-VLOOKUP($B6,'Saldenliste monatlich'!$A$5:$AN$122,MATCH(K$4,'Saldenliste monatlich'!$A$4:$AN$4,0),FALSE)</x:f>
        <x:v>0</x:v>
      </x:c>
      <x:c r="L6" s="12">
        <x:f>-VLOOKUP($B6,'Saldenliste monatlich'!$A$5:$AN$122,MATCH(L$4,'Saldenliste monatlich'!$A$4:$AN$4,0),FALSE)</x:f>
        <x:v>0</x:v>
      </x:c>
      <x:c r="M6" s="12">
        <x:f>-VLOOKUP($B6,'Saldenliste monatlich'!$A$5:$AN$122,MATCH(M$4,'Saldenliste monatlich'!$A$4:$AN$4,0),FALSE)</x:f>
        <x:v>0</x:v>
      </x:c>
      <x:c r="N6" s="12">
        <x:f>-VLOOKUP($B6,'Saldenliste monatlich'!$A$5:$AN$122,MATCH(N$4,'Saldenliste monatlich'!$A$4:$AN$4,0),FALSE)</x:f>
        <x:v>0</x:v>
      </x:c>
      <x:c r="O6" s="12">
        <x:f>-VLOOKUP($B6,'Saldenliste monatlich'!$A$5:$AN$122,MATCH(O$4,'Saldenliste monatlich'!$A$4:$AN$4,0),FALSE)</x:f>
        <x:v>0</x:v>
      </x:c>
      <x:c r="P6" s="12">
        <x:f>-VLOOKUP($B6,'Saldenliste monatlich'!$A$5:$AN$122,MATCH(P$4,'Saldenliste monatlich'!$A$4:$AN$4,0),FALSE)</x:f>
        <x:v>0</x:v>
      </x:c>
      <x:c r="Q6" s="12">
        <x:f>-VLOOKUP($B6,'Saldenliste monatlich'!$A$5:$AN$122,MATCH(Q$4,'Saldenliste monatlich'!$A$4:$AN$4,0),FALSE)</x:f>
        <x:v>0</x:v>
      </x:c>
      <x:c r="R6" s="12">
        <x:f>-VLOOKUP($B6,'Saldenliste monatlich'!$A$5:$AN$122,MATCH(R$4,'Saldenliste monatlich'!$A$4:$AN$4,0),FALSE)</x:f>
        <x:v>0</x:v>
      </x:c>
      <x:c r="S6" s="12">
        <x:f>-VLOOKUP($B6,'Saldenliste monatlich'!$A$5:$AN$122,MATCH(S$4,'Saldenliste monatlich'!$A$4:$AN$4,0),FALSE)</x:f>
        <x:v>0</x:v>
      </x:c>
      <x:c r="T6" s="12">
        <x:f>-VLOOKUP($B6,'Saldenliste monatlich'!$A$5:$AN$122,MATCH(T$4,'Saldenliste monatlich'!$A$4:$AN$4,0),FALSE)</x:f>
        <x:v>3000000</x:v>
      </x:c>
      <x:c r="U6" s="12">
        <x:f>-VLOOKUP($B6,'Saldenliste monatlich'!$A$5:$AN$122,MATCH(U$4,'Saldenliste monatlich'!$A$4:$AN$4,0),FALSE)</x:f>
        <x:v>2979750</x:v>
      </x:c>
      <x:c r="V6" s="12">
        <x:f>-VLOOKUP($B6,'Saldenliste monatlich'!$A$5:$AN$122,MATCH(V$4,'Saldenliste monatlich'!$A$4:$AN$4,0),FALSE)</x:f>
        <x:v>2959430.81</x:v>
      </x:c>
      <x:c r="W6" s="12">
        <x:f>-VLOOKUP($B6,'Saldenliste monatlich'!$A$5:$AN$122,MATCH(W$4,'Saldenliste monatlich'!$A$4:$AN$4,0),FALSE)</x:f>
        <x:v>2939042.2</x:v>
      </x:c>
      <x:c r="X6" s="12">
        <x:f>-VLOOKUP($B6,'Saldenliste monatlich'!$A$5:$AN$122,MATCH(X$4,'Saldenliste monatlich'!$A$4:$AN$4,0),FALSE)</x:f>
        <x:v>2918583.93</x:v>
      </x:c>
      <x:c r="Y6" s="12">
        <x:f>-VLOOKUP($B6,'Saldenliste monatlich'!$A$5:$AN$122,MATCH(Y$4,'Saldenliste monatlich'!$A$4:$AN$4,0),FALSE)</x:f>
        <x:v>2898055.76</x:v>
      </x:c>
      <x:c r="Z6" s="12">
        <x:f>-VLOOKUP($B6,'Saldenliste monatlich'!$A$5:$AN$122,MATCH(Z$4,'Saldenliste monatlich'!$A$4:$AN$4,0),FALSE)</x:f>
        <x:v>2877457.45</x:v>
      </x:c>
      <x:c r="AA6" s="12">
        <x:f>-VLOOKUP($B6,'Saldenliste monatlich'!$A$5:$AN$122,MATCH(AA$4,'Saldenliste monatlich'!$A$4:$AN$4,0),FALSE)</x:f>
        <x:v>2856788.76</x:v>
      </x:c>
      <x:c r="AB6" s="12">
        <x:f>-VLOOKUP($B6,'Saldenliste monatlich'!$A$5:$AN$122,MATCH(AB$4,'Saldenliste monatlich'!$A$4:$AN$4,0),FALSE)</x:f>
        <x:v>2836049.45</x:v>
      </x:c>
      <x:c r="AC6" s="12">
        <x:f>-VLOOKUP($B6,'Saldenliste monatlich'!$A$5:$AN$122,MATCH(AC$4,'Saldenliste monatlich'!$A$4:$AN$4,0),FALSE)</x:f>
        <x:v>2815239.29</x:v>
      </x:c>
      <x:c r="AD6" s="12">
        <x:f>-VLOOKUP($B6,'Saldenliste monatlich'!$A$5:$AN$122,MATCH(AD$4,'Saldenliste monatlich'!$A$4:$AN$4,0),FALSE)</x:f>
        <x:v>2794358.02</x:v>
      </x:c>
      <x:c r="AE6" s="12">
        <x:f>-VLOOKUP($B6,'Saldenliste monatlich'!$A$5:$AN$122,MATCH(AE$4,'Saldenliste monatlich'!$A$4:$AN$4,0),FALSE)</x:f>
        <x:v>2773405.41</x:v>
      </x:c>
      <x:c r="AF6" s="12">
        <x:f>-VLOOKUP($B6,'Saldenliste monatlich'!$A$5:$AN$122,MATCH(AF$4,'Saldenliste monatlich'!$A$4:$AN$4,0),FALSE)</x:f>
        <x:v>2752381.21</x:v>
      </x:c>
      <x:c r="AG6" s="12">
        <x:f>-VLOOKUP($B6,'Saldenliste monatlich'!$A$5:$AN$122,MATCH(AG$4,'Saldenliste monatlich'!$A$4:$AN$4,0),FALSE)</x:f>
        <x:v>2731285.18</x:v>
      </x:c>
      <x:c r="AH6" s="12">
        <x:f>-VLOOKUP($B6,'Saldenliste monatlich'!$A$5:$AN$122,MATCH(AH$4,'Saldenliste monatlich'!$A$4:$AN$4,0),FALSE)</x:f>
        <x:v>2710117.07</x:v>
      </x:c>
      <x:c r="AI6" s="12">
        <x:f>-VLOOKUP($B6,'Saldenliste monatlich'!$A$5:$AN$122,MATCH(AI$4,'Saldenliste monatlich'!$A$4:$AN$4,0),FALSE)</x:f>
        <x:v>2688876.64</x:v>
      </x:c>
      <x:c r="AJ6" s="12">
        <x:f>-VLOOKUP($B6,'Saldenliste monatlich'!$A$5:$AN$122,MATCH(AJ$4,'Saldenliste monatlich'!$A$4:$AN$4,0),FALSE)</x:f>
        <x:v>2667563.64</x:v>
      </x:c>
      <x:c r="AK6" s="12">
        <x:f>-VLOOKUP($B6,'Saldenliste monatlich'!$A$5:$AN$122,MATCH(AK$4,'Saldenliste monatlich'!$A$4:$AN$4,0),FALSE)</x:f>
        <x:v>2646177.82</x:v>
      </x:c>
      <x:c r="AL6" s="12">
        <x:f>-VLOOKUP($B6,'Saldenliste monatlich'!$A$5:$AN$122,MATCH(AL$4,'Saldenliste monatlich'!$A$4:$AN$4,0),FALSE)</x:f>
        <x:v>2624718.93</x:v>
      </x:c>
    </x:row>
    <x:row r="7" spans="1:38" hidden="1" outlineLevel="1">
      <x:c r="A7" s="16" t="s">
        <x:v>197</x:v>
      </x:c>
      <x:c r="B7" s="0">
        <x:v>3160</x:v>
      </x:c>
      <x:c r="C7" s="12">
        <x:f>-VLOOKUP($B7,'Saldenliste monatlich'!$A$5:$AN$122,MATCH(C$4,'Saldenliste monatlich'!$A$4:$AN$4,0),FALSE)</x:f>
        <x:v>1500000</x:v>
      </x:c>
      <x:c r="D7" s="12">
        <x:f>-VLOOKUP($B7,'Saldenliste monatlich'!$A$5:$AN$122,MATCH(D$4,'Saldenliste monatlich'!$A$4:$AN$4,0),FALSE)</x:f>
        <x:v>1500000</x:v>
      </x:c>
      <x:c r="E7" s="12">
        <x:f>-VLOOKUP($B7,'Saldenliste monatlich'!$A$5:$AN$122,MATCH(E$4,'Saldenliste monatlich'!$A$4:$AN$4,0),FALSE)</x:f>
        <x:v>1437500</x:v>
      </x:c>
      <x:c r="F7" s="12">
        <x:f>-VLOOKUP($B7,'Saldenliste monatlich'!$A$5:$AN$122,MATCH(F$4,'Saldenliste monatlich'!$A$4:$AN$4,0),FALSE)</x:f>
        <x:v>1437500</x:v>
      </x:c>
      <x:c r="G7" s="12">
        <x:f>-VLOOKUP($B7,'Saldenliste monatlich'!$A$5:$AN$122,MATCH(G$4,'Saldenliste monatlich'!$A$4:$AN$4,0),FALSE)</x:f>
        <x:v>1437500</x:v>
      </x:c>
      <x:c r="H7" s="12">
        <x:f>-VLOOKUP($B7,'Saldenliste monatlich'!$A$5:$AN$122,MATCH(H$4,'Saldenliste monatlich'!$A$4:$AN$4,0),FALSE)</x:f>
        <x:v>1375000</x:v>
      </x:c>
      <x:c r="I7" s="12">
        <x:f>-VLOOKUP($B7,'Saldenliste monatlich'!$A$5:$AN$122,MATCH(I$4,'Saldenliste monatlich'!$A$4:$AN$4,0),FALSE)</x:f>
        <x:v>1375000</x:v>
      </x:c>
      <x:c r="J7" s="12">
        <x:f>-VLOOKUP($B7,'Saldenliste monatlich'!$A$5:$AN$122,MATCH(J$4,'Saldenliste monatlich'!$A$4:$AN$4,0),FALSE)</x:f>
        <x:v>1375000</x:v>
      </x:c>
      <x:c r="K7" s="12">
        <x:f>-VLOOKUP($B7,'Saldenliste monatlich'!$A$5:$AN$122,MATCH(K$4,'Saldenliste monatlich'!$A$4:$AN$4,0),FALSE)</x:f>
        <x:v>1312500</x:v>
      </x:c>
      <x:c r="L7" s="12">
        <x:f>-VLOOKUP($B7,'Saldenliste monatlich'!$A$5:$AN$122,MATCH(L$4,'Saldenliste monatlich'!$A$4:$AN$4,0),FALSE)</x:f>
        <x:v>1312500</x:v>
      </x:c>
      <x:c r="M7" s="12">
        <x:f>-VLOOKUP($B7,'Saldenliste monatlich'!$A$5:$AN$122,MATCH(M$4,'Saldenliste monatlich'!$A$4:$AN$4,0),FALSE)</x:f>
        <x:v>1312500</x:v>
      </x:c>
      <x:c r="N7" s="12">
        <x:f>-VLOOKUP($B7,'Saldenliste monatlich'!$A$5:$AN$122,MATCH(N$4,'Saldenliste monatlich'!$A$4:$AN$4,0),FALSE)</x:f>
        <x:v>1250000</x:v>
      </x:c>
      <x:c r="O7" s="12">
        <x:f>-VLOOKUP($B7,'Saldenliste monatlich'!$A$5:$AN$122,MATCH(O$4,'Saldenliste monatlich'!$A$4:$AN$4,0),FALSE)</x:f>
        <x:v>1250000</x:v>
      </x:c>
      <x:c r="P7" s="12">
        <x:f>-VLOOKUP($B7,'Saldenliste monatlich'!$A$5:$AN$122,MATCH(P$4,'Saldenliste monatlich'!$A$4:$AN$4,0),FALSE)</x:f>
        <x:v>1250000</x:v>
      </x:c>
      <x:c r="Q7" s="12">
        <x:f>-VLOOKUP($B7,'Saldenliste monatlich'!$A$5:$AN$122,MATCH(Q$4,'Saldenliste monatlich'!$A$4:$AN$4,0),FALSE)</x:f>
        <x:v>1187500</x:v>
      </x:c>
      <x:c r="R7" s="12">
        <x:f>-VLOOKUP($B7,'Saldenliste monatlich'!$A$5:$AN$122,MATCH(R$4,'Saldenliste monatlich'!$A$4:$AN$4,0),FALSE)</x:f>
        <x:v>1187500</x:v>
      </x:c>
      <x:c r="S7" s="12">
        <x:f>-VLOOKUP($B7,'Saldenliste monatlich'!$A$5:$AN$122,MATCH(S$4,'Saldenliste monatlich'!$A$4:$AN$4,0),FALSE)</x:f>
        <x:v>1187500</x:v>
      </x:c>
      <x:c r="T7" s="12">
        <x:f>-VLOOKUP($B7,'Saldenliste monatlich'!$A$5:$AN$122,MATCH(T$4,'Saldenliste monatlich'!$A$4:$AN$4,0),FALSE)</x:f>
        <x:v>1125000</x:v>
      </x:c>
      <x:c r="U7" s="12">
        <x:f>-VLOOKUP($B7,'Saldenliste monatlich'!$A$5:$AN$122,MATCH(U$4,'Saldenliste monatlich'!$A$4:$AN$4,0),FALSE)</x:f>
        <x:v>1125000</x:v>
      </x:c>
      <x:c r="V7" s="12">
        <x:f>-VLOOKUP($B7,'Saldenliste monatlich'!$A$5:$AN$122,MATCH(V$4,'Saldenliste monatlich'!$A$4:$AN$4,0),FALSE)</x:f>
        <x:v>1125000</x:v>
      </x:c>
      <x:c r="W7" s="12">
        <x:f>-VLOOKUP($B7,'Saldenliste monatlich'!$A$5:$AN$122,MATCH(W$4,'Saldenliste monatlich'!$A$4:$AN$4,0),FALSE)</x:f>
        <x:v>1062500</x:v>
      </x:c>
      <x:c r="X7" s="12">
        <x:f>-VLOOKUP($B7,'Saldenliste monatlich'!$A$5:$AN$122,MATCH(X$4,'Saldenliste monatlich'!$A$4:$AN$4,0),FALSE)</x:f>
        <x:v>1062500</x:v>
      </x:c>
      <x:c r="Y7" s="12">
        <x:f>-VLOOKUP($B7,'Saldenliste monatlich'!$A$5:$AN$122,MATCH(Y$4,'Saldenliste monatlich'!$A$4:$AN$4,0),FALSE)</x:f>
        <x:v>1062500</x:v>
      </x:c>
      <x:c r="Z7" s="12">
        <x:f>-VLOOKUP($B7,'Saldenliste monatlich'!$A$5:$AN$122,MATCH(Z$4,'Saldenliste monatlich'!$A$4:$AN$4,0),FALSE)</x:f>
        <x:v>1000000</x:v>
      </x:c>
      <x:c r="AA7" s="12">
        <x:f>-VLOOKUP($B7,'Saldenliste monatlich'!$A$5:$AN$122,MATCH(AA$4,'Saldenliste monatlich'!$A$4:$AN$4,0),FALSE)</x:f>
        <x:v>1000000</x:v>
      </x:c>
      <x:c r="AB7" s="12">
        <x:f>-VLOOKUP($B7,'Saldenliste monatlich'!$A$5:$AN$122,MATCH(AB$4,'Saldenliste monatlich'!$A$4:$AN$4,0),FALSE)</x:f>
        <x:v>1000000</x:v>
      </x:c>
      <x:c r="AC7" s="12">
        <x:f>-VLOOKUP($B7,'Saldenliste monatlich'!$A$5:$AN$122,MATCH(AC$4,'Saldenliste monatlich'!$A$4:$AN$4,0),FALSE)</x:f>
        <x:v>937500</x:v>
      </x:c>
      <x:c r="AD7" s="12">
        <x:f>-VLOOKUP($B7,'Saldenliste monatlich'!$A$5:$AN$122,MATCH(AD$4,'Saldenliste monatlich'!$A$4:$AN$4,0),FALSE)</x:f>
        <x:v>937500</x:v>
      </x:c>
      <x:c r="AE7" s="12">
        <x:f>-VLOOKUP($B7,'Saldenliste monatlich'!$A$5:$AN$122,MATCH(AE$4,'Saldenliste monatlich'!$A$4:$AN$4,0),FALSE)</x:f>
        <x:v>937500</x:v>
      </x:c>
      <x:c r="AF7" s="12">
        <x:f>-VLOOKUP($B7,'Saldenliste monatlich'!$A$5:$AN$122,MATCH(AF$4,'Saldenliste monatlich'!$A$4:$AN$4,0),FALSE)</x:f>
        <x:v>875000</x:v>
      </x:c>
      <x:c r="AG7" s="12">
        <x:f>-VLOOKUP($B7,'Saldenliste monatlich'!$A$5:$AN$122,MATCH(AG$4,'Saldenliste monatlich'!$A$4:$AN$4,0),FALSE)</x:f>
        <x:v>875000</x:v>
      </x:c>
      <x:c r="AH7" s="12">
        <x:f>-VLOOKUP($B7,'Saldenliste monatlich'!$A$5:$AN$122,MATCH(AH$4,'Saldenliste monatlich'!$A$4:$AN$4,0),FALSE)</x:f>
        <x:v>875000</x:v>
      </x:c>
      <x:c r="AI7" s="12">
        <x:f>-VLOOKUP($B7,'Saldenliste monatlich'!$A$5:$AN$122,MATCH(AI$4,'Saldenliste monatlich'!$A$4:$AN$4,0),FALSE)</x:f>
        <x:v>812500</x:v>
      </x:c>
      <x:c r="AJ7" s="12">
        <x:f>-VLOOKUP($B7,'Saldenliste monatlich'!$A$5:$AN$122,MATCH(AJ$4,'Saldenliste monatlich'!$A$4:$AN$4,0),FALSE)</x:f>
        <x:v>812500</x:v>
      </x:c>
      <x:c r="AK7" s="12">
        <x:f>-VLOOKUP($B7,'Saldenliste monatlich'!$A$5:$AN$122,MATCH(AK$4,'Saldenliste monatlich'!$A$4:$AN$4,0),FALSE)</x:f>
        <x:v>812500</x:v>
      </x:c>
      <x:c r="AL7" s="12">
        <x:f>-VLOOKUP($B7,'Saldenliste monatlich'!$A$5:$AN$122,MATCH(AL$4,'Saldenliste monatlich'!$A$4:$AN$4,0),FALSE)</x:f>
        <x:v>750000</x:v>
      </x:c>
    </x:row>
    <x:row r="8" spans="1:38" collapsed="1">
      <x:c r="A8" s="17" t="s">
        <x:v>303</x:v>
      </x:c>
      <x:c r="C8" s="13">
        <x:f>SUM(C6:C7)</x:f>
        <x:v>1500000</x:v>
      </x:c>
      <x:c r="D8" s="13">
        <x:f>SUM(D6:D7)</x:f>
        <x:v>1500000</x:v>
      </x:c>
      <x:c r="E8" s="13">
        <x:f>SUM(E6:E7)</x:f>
        <x:v>1437500</x:v>
      </x:c>
      <x:c r="F8" s="13">
        <x:f>SUM(F6:F7)</x:f>
        <x:v>1437500</x:v>
      </x:c>
      <x:c r="G8" s="13">
        <x:f>SUM(G6:G7)</x:f>
        <x:v>1437500</x:v>
      </x:c>
      <x:c r="H8" s="13">
        <x:f>SUM(H6:H7)</x:f>
        <x:v>1375000</x:v>
      </x:c>
      <x:c r="I8" s="13">
        <x:f>SUM(I6:I7)</x:f>
        <x:v>1375000</x:v>
      </x:c>
      <x:c r="J8" s="13">
        <x:f>SUM(J6:J7)</x:f>
        <x:v>1375000</x:v>
      </x:c>
      <x:c r="K8" s="13">
        <x:f>SUM(K6:K7)</x:f>
        <x:v>1312500</x:v>
      </x:c>
      <x:c r="L8" s="13">
        <x:f>SUM(L6:L7)</x:f>
        <x:v>1312500</x:v>
      </x:c>
      <x:c r="M8" s="13">
        <x:f>SUM(M6:M7)</x:f>
        <x:v>1312500</x:v>
      </x:c>
      <x:c r="N8" s="13">
        <x:f>SUM(N6:N7)</x:f>
        <x:v>1250000</x:v>
      </x:c>
      <x:c r="O8" s="13">
        <x:f>SUM(O6:O7)</x:f>
        <x:v>1250000</x:v>
      </x:c>
      <x:c r="P8" s="13">
        <x:f>SUM(P6:P7)</x:f>
        <x:v>1250000</x:v>
      </x:c>
      <x:c r="Q8" s="13">
        <x:f>SUM(Q6:Q7)</x:f>
        <x:v>1187500</x:v>
      </x:c>
      <x:c r="R8" s="13">
        <x:f>SUM(R6:R7)</x:f>
        <x:v>1187500</x:v>
      </x:c>
      <x:c r="S8" s="13">
        <x:f>SUM(S6:S7)</x:f>
        <x:v>1187500</x:v>
      </x:c>
      <x:c r="T8" s="13">
        <x:f>SUM(T6:T7)</x:f>
        <x:v>4125000</x:v>
      </x:c>
      <x:c r="U8" s="13">
        <x:f>SUM(U6:U7)</x:f>
        <x:v>4104750</x:v>
      </x:c>
      <x:c r="V8" s="13">
        <x:f>SUM(V6:V7)</x:f>
        <x:v>4084430.81</x:v>
      </x:c>
      <x:c r="W8" s="13">
        <x:f>SUM(W6:W7)</x:f>
        <x:v>4001542.2</x:v>
      </x:c>
      <x:c r="X8" s="13">
        <x:f>SUM(X6:X7)</x:f>
        <x:v>3981083.93</x:v>
      </x:c>
      <x:c r="Y8" s="13">
        <x:f>SUM(Y6:Y7)</x:f>
        <x:v>3960555.76</x:v>
      </x:c>
      <x:c r="Z8" s="13">
        <x:f>SUM(Z6:Z7)</x:f>
        <x:v>3877457.45</x:v>
      </x:c>
      <x:c r="AA8" s="13">
        <x:f>SUM(AA6:AA7)</x:f>
        <x:v>3856788.76</x:v>
      </x:c>
      <x:c r="AB8" s="13">
        <x:f>SUM(AB6:AB7)</x:f>
        <x:v>3836049.45</x:v>
      </x:c>
      <x:c r="AC8" s="13">
        <x:f>SUM(AC6:AC7)</x:f>
        <x:v>3752739.29</x:v>
      </x:c>
      <x:c r="AD8" s="13">
        <x:f>SUM(AD6:AD7)</x:f>
        <x:v>3731858.02</x:v>
      </x:c>
      <x:c r="AE8" s="13">
        <x:f>SUM(AE6:AE7)</x:f>
        <x:v>3710905.41</x:v>
      </x:c>
      <x:c r="AF8" s="13">
        <x:f>SUM(AF6:AF7)</x:f>
        <x:v>3627381.21</x:v>
      </x:c>
      <x:c r="AG8" s="13">
        <x:f>SUM(AG6:AG7)</x:f>
        <x:v>3606285.18</x:v>
      </x:c>
      <x:c r="AH8" s="13">
        <x:f>SUM(AH6:AH7)</x:f>
        <x:v>3585117.07</x:v>
      </x:c>
      <x:c r="AI8" s="13">
        <x:f>SUM(AI6:AI7)</x:f>
        <x:v>3501376.64</x:v>
      </x:c>
      <x:c r="AJ8" s="13">
        <x:f>SUM(AJ6:AJ7)</x:f>
        <x:v>3480063.64</x:v>
      </x:c>
      <x:c r="AK8" s="13">
        <x:f>SUM(AK6:AK7)</x:f>
        <x:v>3458677.82</x:v>
      </x:c>
      <x:c r="AL8" s="13">
        <x:f>SUM(AL6:AL7)</x:f>
        <x:v>3374718.93</x:v>
      </x:c>
    </x:row>
    <x:row r="9" spans="1:38">
      <x:c r="A9" s="5" t="s">
        <x:v>304</x:v>
      </x:c>
      <x:c r="C9" s="13">
        <x:v>0</x:v>
      </x:c>
      <x:c r="D9" s="13">
        <x:v>0</x:v>
      </x:c>
      <x:c r="E9" s="13">
        <x:v>0</x:v>
      </x:c>
      <x:c r="F9" s="13">
        <x:v>0</x:v>
      </x:c>
      <x:c r="G9" s="13">
        <x:v>0</x:v>
      </x:c>
      <x:c r="H9" s="13">
        <x:v>0</x:v>
      </x:c>
      <x:c r="I9" s="13">
        <x:v>0</x:v>
      </x:c>
      <x:c r="J9" s="13">
        <x:v>0</x:v>
      </x:c>
      <x:c r="K9" s="13">
        <x:v>0</x:v>
      </x:c>
      <x:c r="L9" s="13">
        <x:v>0</x:v>
      </x:c>
      <x:c r="M9" s="13">
        <x:v>0</x:v>
      </x:c>
      <x:c r="N9" s="13">
        <x:v>0</x:v>
      </x:c>
      <x:c r="O9" s="13">
        <x:v>0</x:v>
      </x:c>
      <x:c r="P9" s="13">
        <x:v>0</x:v>
      </x:c>
      <x:c r="Q9" s="13">
        <x:v>0</x:v>
      </x:c>
      <x:c r="R9" s="13">
        <x:v>0</x:v>
      </x:c>
      <x:c r="S9" s="13">
        <x:v>0</x:v>
      </x:c>
      <x:c r="T9" s="13">
        <x:v>0</x:v>
      </x:c>
      <x:c r="U9" s="13">
        <x:v>0</x:v>
      </x:c>
      <x:c r="V9" s="13">
        <x:v>0</x:v>
      </x:c>
      <x:c r="W9" s="13">
        <x:v>0</x:v>
      </x:c>
      <x:c r="X9" s="13">
        <x:v>0</x:v>
      </x:c>
      <x:c r="Y9" s="13">
        <x:v>0</x:v>
      </x:c>
      <x:c r="Z9" s="13">
        <x:v>0</x:v>
      </x:c>
      <x:c r="AA9" s="13">
        <x:v>0</x:v>
      </x:c>
      <x:c r="AB9" s="13">
        <x:v>0</x:v>
      </x:c>
      <x:c r="AC9" s="13">
        <x:v>0</x:v>
      </x:c>
      <x:c r="AD9" s="13">
        <x:v>0</x:v>
      </x:c>
      <x:c r="AE9" s="13">
        <x:v>0</x:v>
      </x:c>
      <x:c r="AF9" s="13">
        <x:v>0</x:v>
      </x:c>
      <x:c r="AG9" s="13">
        <x:v>0</x:v>
      </x:c>
      <x:c r="AH9" s="13">
        <x:v>0</x:v>
      </x:c>
      <x:c r="AI9" s="13">
        <x:v>0</x:v>
      </x:c>
      <x:c r="AJ9" s="13">
        <x:v>0</x:v>
      </x:c>
      <x:c r="AK9" s="13">
        <x:v>0</x:v>
      </x:c>
      <x:c r="AL9" s="13">
        <x:v>0</x:v>
      </x:c>
    </x:row>
    <x:row r="10" spans="1:38">
      <x:c r="A10" s="10" t="s">
        <x:v>305</x:v>
      </x:c>
      <x:c r="B10" s="10"/>
      <x:c r="C10" s="10"/>
      <x:c r="D10" s="10"/>
      <x:c r="E10" s="10"/>
      <x:c r="F10" s="10"/>
      <x:c r="G10" s="10"/>
      <x:c r="H10" s="10"/>
      <x:c r="I10" s="10"/>
      <x:c r="J10" s="10"/>
      <x:c r="K10" s="10"/>
      <x:c r="L10" s="10"/>
      <x:c r="M10" s="10"/>
      <x:c r="N10" s="10"/>
      <x:c r="O10" s="10"/>
      <x:c r="P10" s="10"/>
      <x:c r="Q10" s="10"/>
      <x:c r="R10" s="10"/>
      <x:c r="S10" s="10"/>
      <x:c r="T10" s="10"/>
      <x:c r="U10" s="10"/>
      <x:c r="V10" s="10"/>
      <x:c r="W10" s="10"/>
      <x:c r="X10" s="10"/>
      <x:c r="Y10" s="10"/>
      <x:c r="Z10" s="10"/>
      <x:c r="AA10" s="10"/>
      <x:c r="AB10" s="10"/>
      <x:c r="AC10" s="10"/>
      <x:c r="AD10" s="10"/>
      <x:c r="AE10" s="10"/>
      <x:c r="AF10" s="10"/>
      <x:c r="AG10" s="10"/>
      <x:c r="AH10" s="10"/>
      <x:c r="AI10" s="10"/>
      <x:c r="AJ10" s="10"/>
      <x:c r="AK10" s="10"/>
      <x:c r="AL10" s="10"/>
    </x:row>
    <x:row r="11" spans="1:38" hidden="1" outlineLevel="1">
      <x:c r="A11" s="16" t="s">
        <x:v>162</x:v>
      </x:c>
      <x:c r="B11" s="0">
        <x:v>1600</x:v>
      </x:c>
      <x:c r="C11" s="12">
        <x:f>-VLOOKUP($B11,'Saldenliste monatlich'!$A$5:$AN$122,MATCH(C$4,'Saldenliste monatlich'!$A$4:$AN$4,0),FALSE)</x:f>
        <x:v>-1518.2</x:v>
      </x:c>
      <x:c r="D11" s="12">
        <x:f>-VLOOKUP($B11,'Saldenliste monatlich'!$A$5:$AN$122,MATCH(D$4,'Saldenliste monatlich'!$A$4:$AN$4,0),FALSE)</x:f>
        <x:v>-1579.94</x:v>
      </x:c>
      <x:c r="E11" s="12">
        <x:f>-VLOOKUP($B11,'Saldenliste monatlich'!$A$5:$AN$122,MATCH(E$4,'Saldenliste monatlich'!$A$4:$AN$4,0),FALSE)</x:f>
        <x:v>-1522.16</x:v>
      </x:c>
      <x:c r="F11" s="12">
        <x:f>-VLOOKUP($B11,'Saldenliste monatlich'!$A$5:$AN$122,MATCH(F$4,'Saldenliste monatlich'!$A$4:$AN$4,0),FALSE)</x:f>
        <x:v>-1533.48</x:v>
      </x:c>
      <x:c r="G11" s="12">
        <x:f>-VLOOKUP($B11,'Saldenliste monatlich'!$A$5:$AN$122,MATCH(G$4,'Saldenliste monatlich'!$A$4:$AN$4,0),FALSE)</x:f>
        <x:v>-1573.84</x:v>
      </x:c>
      <x:c r="H11" s="12">
        <x:f>-VLOOKUP($B11,'Saldenliste monatlich'!$A$5:$AN$122,MATCH(H$4,'Saldenliste monatlich'!$A$4:$AN$4,0),FALSE)</x:f>
        <x:v>-1507.02</x:v>
      </x:c>
      <x:c r="I11" s="12">
        <x:f>-VLOOKUP($B11,'Saldenliste monatlich'!$A$5:$AN$122,MATCH(I$4,'Saldenliste monatlich'!$A$4:$AN$4,0),FALSE)</x:f>
        <x:v>-1528.48</x:v>
      </x:c>
      <x:c r="J11" s="12">
        <x:f>-VLOOKUP($B11,'Saldenliste monatlich'!$A$5:$AN$122,MATCH(J$4,'Saldenliste monatlich'!$A$4:$AN$4,0),FALSE)</x:f>
        <x:v>-1532.78</x:v>
      </x:c>
      <x:c r="K11" s="12">
        <x:f>-VLOOKUP($B11,'Saldenliste monatlich'!$A$5:$AN$122,MATCH(K$4,'Saldenliste monatlich'!$A$4:$AN$4,0),FALSE)</x:f>
        <x:v>-1547.8</x:v>
      </x:c>
      <x:c r="L11" s="12">
        <x:f>-VLOOKUP($B11,'Saldenliste monatlich'!$A$5:$AN$122,MATCH(L$4,'Saldenliste monatlich'!$A$4:$AN$4,0),FALSE)</x:f>
        <x:v>-1587.93</x:v>
      </x:c>
      <x:c r="M11" s="12">
        <x:f>-VLOOKUP($B11,'Saldenliste monatlich'!$A$5:$AN$122,MATCH(M$4,'Saldenliste monatlich'!$A$4:$AN$4,0),FALSE)</x:f>
        <x:v>-1508.47</x:v>
      </x:c>
      <x:c r="N11" s="12">
        <x:f>-VLOOKUP($B11,'Saldenliste monatlich'!$A$5:$AN$122,MATCH(N$4,'Saldenliste monatlich'!$A$4:$AN$4,0),FALSE)</x:f>
        <x:v>-1521.2</x:v>
      </x:c>
      <x:c r="O11" s="12">
        <x:f>-VLOOKUP($B11,'Saldenliste monatlich'!$A$5:$AN$122,MATCH(O$4,'Saldenliste monatlich'!$A$4:$AN$4,0),FALSE)</x:f>
        <x:v>-1545.95</x:v>
      </x:c>
      <x:c r="P11" s="12">
        <x:f>-VLOOKUP($B11,'Saldenliste monatlich'!$A$5:$AN$122,MATCH(P$4,'Saldenliste monatlich'!$A$4:$AN$4,0),FALSE)</x:f>
        <x:v>-1537.28</x:v>
      </x:c>
      <x:c r="Q11" s="12">
        <x:f>-VLOOKUP($B11,'Saldenliste monatlich'!$A$5:$AN$122,MATCH(Q$4,'Saldenliste monatlich'!$A$4:$AN$4,0),FALSE)</x:f>
        <x:v>-1537.28</x:v>
      </x:c>
      <x:c r="R11" s="12">
        <x:f>-VLOOKUP($B11,'Saldenliste monatlich'!$A$5:$AN$122,MATCH(R$4,'Saldenliste monatlich'!$A$4:$AN$4,0),FALSE)</x:f>
        <x:v>-1597.71</x:v>
      </x:c>
      <x:c r="S11" s="12">
        <x:f>-VLOOKUP($B11,'Saldenliste monatlich'!$A$5:$AN$122,MATCH(S$4,'Saldenliste monatlich'!$A$4:$AN$4,0),FALSE)</x:f>
        <x:v>-1526.05</x:v>
      </x:c>
      <x:c r="T11" s="12">
        <x:f>-VLOOKUP($B11,'Saldenliste monatlich'!$A$5:$AN$122,MATCH(T$4,'Saldenliste monatlich'!$A$4:$AN$4,0),FALSE)</x:f>
        <x:v>-1500.64</x:v>
      </x:c>
      <x:c r="U11" s="12">
        <x:f>-VLOOKUP($B11,'Saldenliste monatlich'!$A$5:$AN$122,MATCH(U$4,'Saldenliste monatlich'!$A$4:$AN$4,0),FALSE)</x:f>
        <x:v>-1576.13</x:v>
      </x:c>
      <x:c r="V11" s="12">
        <x:f>-VLOOKUP($B11,'Saldenliste monatlich'!$A$5:$AN$122,MATCH(V$4,'Saldenliste monatlich'!$A$4:$AN$4,0),FALSE)</x:f>
        <x:v>-1511.36</x:v>
      </x:c>
      <x:c r="W11" s="12">
        <x:f>-VLOOKUP($B11,'Saldenliste monatlich'!$A$5:$AN$122,MATCH(W$4,'Saldenliste monatlich'!$A$4:$AN$4,0),FALSE)</x:f>
        <x:v>-1541.04</x:v>
      </x:c>
      <x:c r="X11" s="12">
        <x:f>-VLOOKUP($B11,'Saldenliste monatlich'!$A$5:$AN$122,MATCH(X$4,'Saldenliste monatlich'!$A$4:$AN$4,0),FALSE)</x:f>
        <x:v>-1536.73</x:v>
      </x:c>
      <x:c r="Y11" s="12">
        <x:f>-VLOOKUP($B11,'Saldenliste monatlich'!$A$5:$AN$122,MATCH(Y$4,'Saldenliste monatlich'!$A$4:$AN$4,0),FALSE)</x:f>
        <x:v>-1590.36</x:v>
      </x:c>
      <x:c r="Z11" s="12">
        <x:f>-VLOOKUP($B11,'Saldenliste monatlich'!$A$5:$AN$122,MATCH(Z$4,'Saldenliste monatlich'!$A$4:$AN$4,0),FALSE)</x:f>
        <x:v>-1513.22</x:v>
      </x:c>
      <x:c r="AA11" s="12">
        <x:f>-VLOOKUP($B11,'Saldenliste monatlich'!$A$5:$AN$122,MATCH(AA$4,'Saldenliste monatlich'!$A$4:$AN$4,0),FALSE)</x:f>
        <x:v>-1530.9</x:v>
      </x:c>
      <x:c r="AB11" s="12">
        <x:f>-VLOOKUP($B11,'Saldenliste monatlich'!$A$5:$AN$122,MATCH(AB$4,'Saldenliste monatlich'!$A$4:$AN$4,0),FALSE)</x:f>
        <x:v>-1512.97</x:v>
      </x:c>
      <x:c r="AC11" s="12">
        <x:f>-VLOOKUP($B11,'Saldenliste monatlich'!$A$5:$AN$122,MATCH(AC$4,'Saldenliste monatlich'!$A$4:$AN$4,0),FALSE)</x:f>
        <x:v>-1515.89</x:v>
      </x:c>
      <x:c r="AD11" s="12">
        <x:f>-VLOOKUP($B11,'Saldenliste monatlich'!$A$5:$AN$122,MATCH(AD$4,'Saldenliste monatlich'!$A$4:$AN$4,0),FALSE)</x:f>
        <x:v>-1501.79</x:v>
      </x:c>
      <x:c r="AE11" s="12">
        <x:f>-VLOOKUP($B11,'Saldenliste monatlich'!$A$5:$AN$122,MATCH(AE$4,'Saldenliste monatlich'!$A$4:$AN$4,0),FALSE)</x:f>
        <x:v>-1598.63</x:v>
      </x:c>
      <x:c r="AF11" s="12">
        <x:f>-VLOOKUP($B11,'Saldenliste monatlich'!$A$5:$AN$122,MATCH(AF$4,'Saldenliste monatlich'!$A$4:$AN$4,0),FALSE)</x:f>
        <x:v>-1568.52</x:v>
      </x:c>
      <x:c r="AG11" s="12">
        <x:f>-VLOOKUP($B11,'Saldenliste monatlich'!$A$5:$AN$122,MATCH(AG$4,'Saldenliste monatlich'!$A$4:$AN$4,0),FALSE)</x:f>
        <x:v>-1540.97</x:v>
      </x:c>
      <x:c r="AH11" s="12">
        <x:f>-VLOOKUP($B11,'Saldenliste monatlich'!$A$5:$AN$122,MATCH(AH$4,'Saldenliste monatlich'!$A$4:$AN$4,0),FALSE)</x:f>
        <x:v>-1566.81</x:v>
      </x:c>
      <x:c r="AI11" s="12">
        <x:f>-VLOOKUP($B11,'Saldenliste monatlich'!$A$5:$AN$122,MATCH(AI$4,'Saldenliste monatlich'!$A$4:$AN$4,0),FALSE)</x:f>
        <x:v>-1512.66</x:v>
      </x:c>
      <x:c r="AJ11" s="12">
        <x:f>-VLOOKUP($B11,'Saldenliste monatlich'!$A$5:$AN$122,MATCH(AJ$4,'Saldenliste monatlich'!$A$4:$AN$4,0),FALSE)</x:f>
        <x:v>-1513.5</x:v>
      </x:c>
      <x:c r="AK11" s="12">
        <x:f>-VLOOKUP($B11,'Saldenliste monatlich'!$A$5:$AN$122,MATCH(AK$4,'Saldenliste monatlich'!$A$4:$AN$4,0),FALSE)</x:f>
        <x:v>-1570.78</x:v>
      </x:c>
      <x:c r="AL11" s="12">
        <x:f>-VLOOKUP($B11,'Saldenliste monatlich'!$A$5:$AN$122,MATCH(AL$4,'Saldenliste monatlich'!$A$4:$AN$4,0),FALSE)</x:f>
        <x:v>-1544.9</x:v>
      </x:c>
    </x:row>
    <x:row r="12" spans="1:38" hidden="1" outlineLevel="1">
      <x:c r="A12" s="16" t="s">
        <x:v>163</x:v>
      </x:c>
      <x:c r="B12" s="0">
        <x:v>1800</x:v>
      </x:c>
      <x:c r="C12" s="12">
        <x:f>-VLOOKUP($B12,'Saldenliste monatlich'!$A$5:$AN$122,MATCH(C$4,'Saldenliste monatlich'!$A$4:$AN$4,0),FALSE)</x:f>
        <x:v>-1068707.08</x:v>
      </x:c>
      <x:c r="D12" s="12">
        <x:f>-VLOOKUP($B12,'Saldenliste monatlich'!$A$5:$AN$122,MATCH(D$4,'Saldenliste monatlich'!$A$4:$AN$4,0),FALSE)</x:f>
        <x:v>-1003217.25</x:v>
      </x:c>
      <x:c r="E12" s="12">
        <x:f>-VLOOKUP($B12,'Saldenliste monatlich'!$A$5:$AN$122,MATCH(E$4,'Saldenliste monatlich'!$A$4:$AN$4,0),FALSE)</x:f>
        <x:v>-841984.12</x:v>
      </x:c>
      <x:c r="F12" s="12">
        <x:f>-VLOOKUP($B12,'Saldenliste monatlich'!$A$5:$AN$122,MATCH(F$4,'Saldenliste monatlich'!$A$4:$AN$4,0),FALSE)</x:f>
        <x:v>-1216216.8</x:v>
      </x:c>
      <x:c r="G12" s="12">
        <x:f>-VLOOKUP($B12,'Saldenliste monatlich'!$A$5:$AN$122,MATCH(G$4,'Saldenliste monatlich'!$A$4:$AN$4,0),FALSE)</x:f>
        <x:v>-1233729.19</x:v>
      </x:c>
      <x:c r="H12" s="12">
        <x:f>-VLOOKUP($B12,'Saldenliste monatlich'!$A$5:$AN$122,MATCH(H$4,'Saldenliste monatlich'!$A$4:$AN$4,0),FALSE)</x:f>
        <x:v>-956101.06</x:v>
      </x:c>
      <x:c r="I12" s="12">
        <x:f>-VLOOKUP($B12,'Saldenliste monatlich'!$A$5:$AN$122,MATCH(I$4,'Saldenliste monatlich'!$A$4:$AN$4,0),FALSE)</x:f>
        <x:v>-1547751.03</x:v>
      </x:c>
      <x:c r="J12" s="12">
        <x:f>-VLOOKUP($B12,'Saldenliste monatlich'!$A$5:$AN$122,MATCH(J$4,'Saldenliste monatlich'!$A$4:$AN$4,0),FALSE)</x:f>
        <x:v>-1920314.91</x:v>
      </x:c>
      <x:c r="K12" s="12">
        <x:f>-VLOOKUP($B12,'Saldenliste monatlich'!$A$5:$AN$122,MATCH(K$4,'Saldenliste monatlich'!$A$4:$AN$4,0),FALSE)</x:f>
        <x:v>-1665760.47</x:v>
      </x:c>
      <x:c r="L12" s="12">
        <x:f>-VLOOKUP($B12,'Saldenliste monatlich'!$A$5:$AN$122,MATCH(L$4,'Saldenliste monatlich'!$A$4:$AN$4,0),FALSE)</x:f>
        <x:v>-1903494.31</x:v>
      </x:c>
      <x:c r="M12" s="12">
        <x:f>-VLOOKUP($B12,'Saldenliste monatlich'!$A$5:$AN$122,MATCH(M$4,'Saldenliste monatlich'!$A$4:$AN$4,0),FALSE)</x:f>
        <x:v>-1479198.93</x:v>
      </x:c>
      <x:c r="N12" s="12">
        <x:f>-VLOOKUP($B12,'Saldenliste monatlich'!$A$5:$AN$122,MATCH(N$4,'Saldenliste monatlich'!$A$4:$AN$4,0),FALSE)</x:f>
        <x:v>-1764727.6</x:v>
      </x:c>
      <x:c r="O12" s="12">
        <x:f>-VLOOKUP($B12,'Saldenliste monatlich'!$A$5:$AN$122,MATCH(O$4,'Saldenliste monatlich'!$A$4:$AN$4,0),FALSE)</x:f>
        <x:v>-1797596.35</x:v>
      </x:c>
      <x:c r="P12" s="12">
        <x:f>-VLOOKUP($B12,'Saldenliste monatlich'!$A$5:$AN$122,MATCH(P$4,'Saldenliste monatlich'!$A$4:$AN$4,0),FALSE)</x:f>
        <x:v>-2070656</x:v>
      </x:c>
      <x:c r="Q12" s="12">
        <x:f>-VLOOKUP($B12,'Saldenliste monatlich'!$A$5:$AN$122,MATCH(Q$4,'Saldenliste monatlich'!$A$4:$AN$4,0),FALSE)</x:f>
        <x:v>-1341784.62</x:v>
      </x:c>
      <x:c r="R12" s="12">
        <x:f>-VLOOKUP($B12,'Saldenliste monatlich'!$A$5:$AN$122,MATCH(R$4,'Saldenliste monatlich'!$A$4:$AN$4,0),FALSE)</x:f>
        <x:v>-2328882.13</x:v>
      </x:c>
      <x:c r="S12" s="12">
        <x:f>-VLOOKUP($B12,'Saldenliste monatlich'!$A$5:$AN$122,MATCH(S$4,'Saldenliste monatlich'!$A$4:$AN$4,0),FALSE)</x:f>
        <x:v>-2697880.21</x:v>
      </x:c>
      <x:c r="T12" s="12">
        <x:f>-VLOOKUP($B12,'Saldenliste monatlich'!$A$5:$AN$122,MATCH(T$4,'Saldenliste monatlich'!$A$4:$AN$4,0),FALSE)</x:f>
        <x:v>-4712009.95</x:v>
      </x:c>
      <x:c r="U12" s="12">
        <x:f>-VLOOKUP($B12,'Saldenliste monatlich'!$A$5:$AN$122,MATCH(U$4,'Saldenliste monatlich'!$A$4:$AN$4,0),FALSE)</x:f>
        <x:v>-2607186.83</x:v>
      </x:c>
      <x:c r="V12" s="12">
        <x:f>-VLOOKUP($B12,'Saldenliste monatlich'!$A$5:$AN$122,MATCH(V$4,'Saldenliste monatlich'!$A$4:$AN$4,0),FALSE)</x:f>
        <x:v>-2638818.33</x:v>
      </x:c>
      <x:c r="W12" s="12">
        <x:f>-VLOOKUP($B12,'Saldenliste monatlich'!$A$5:$AN$122,MATCH(W$4,'Saldenliste monatlich'!$A$4:$AN$4,0),FALSE)</x:f>
        <x:v>-3588957.6</x:v>
      </x:c>
      <x:c r="X12" s="12">
        <x:f>-VLOOKUP($B12,'Saldenliste monatlich'!$A$5:$AN$122,MATCH(X$4,'Saldenliste monatlich'!$A$4:$AN$4,0),FALSE)</x:f>
        <x:v>-3427743.72</x:v>
      </x:c>
      <x:c r="Y12" s="12">
        <x:f>-VLOOKUP($B12,'Saldenliste monatlich'!$A$5:$AN$122,MATCH(Y$4,'Saldenliste monatlich'!$A$4:$AN$4,0),FALSE)</x:f>
        <x:v>-3440814.55</x:v>
      </x:c>
      <x:c r="Z12" s="12">
        <x:f>-VLOOKUP($B12,'Saldenliste monatlich'!$A$5:$AN$122,MATCH(Z$4,'Saldenliste monatlich'!$A$4:$AN$4,0),FALSE)</x:f>
        <x:v>-2213923.93</x:v>
      </x:c>
      <x:c r="AA12" s="12">
        <x:f>-VLOOKUP($B12,'Saldenliste monatlich'!$A$5:$AN$122,MATCH(AA$4,'Saldenliste monatlich'!$A$4:$AN$4,0),FALSE)</x:f>
        <x:v>-1778163.56</x:v>
      </x:c>
      <x:c r="AB12" s="12">
        <x:f>-VLOOKUP($B12,'Saldenliste monatlich'!$A$5:$AN$122,MATCH(AB$4,'Saldenliste monatlich'!$A$4:$AN$4,0),FALSE)</x:f>
        <x:v>-2627513.78</x:v>
      </x:c>
      <x:c r="AC12" s="12">
        <x:f>-VLOOKUP($B12,'Saldenliste monatlich'!$A$5:$AN$122,MATCH(AC$4,'Saldenliste monatlich'!$A$4:$AN$4,0),FALSE)</x:f>
        <x:v>-2384907.48</x:v>
      </x:c>
      <x:c r="AD12" s="12">
        <x:f>-VLOOKUP($B12,'Saldenliste monatlich'!$A$5:$AN$122,MATCH(AD$4,'Saldenliste monatlich'!$A$4:$AN$4,0),FALSE)</x:f>
        <x:v>-3685533.52</x:v>
      </x:c>
      <x:c r="AE12" s="12">
        <x:f>-VLOOKUP($B12,'Saldenliste monatlich'!$A$5:$AN$122,MATCH(AE$4,'Saldenliste monatlich'!$A$4:$AN$4,0),FALSE)</x:f>
        <x:v>-3642907.12</x:v>
      </x:c>
      <x:c r="AF12" s="12">
        <x:f>-VLOOKUP($B12,'Saldenliste monatlich'!$A$5:$AN$122,MATCH(AF$4,'Saldenliste monatlich'!$A$4:$AN$4,0),FALSE)</x:f>
        <x:v>-3220496.62</x:v>
      </x:c>
      <x:c r="AG12" s="12">
        <x:f>-VLOOKUP($B12,'Saldenliste monatlich'!$A$5:$AN$122,MATCH(AG$4,'Saldenliste monatlich'!$A$4:$AN$4,0),FALSE)</x:f>
        <x:v>-1382393.47</x:v>
      </x:c>
      <x:c r="AH12" s="12">
        <x:f>-VLOOKUP($B12,'Saldenliste monatlich'!$A$5:$AN$122,MATCH(AH$4,'Saldenliste monatlich'!$A$4:$AN$4,0),FALSE)</x:f>
        <x:v>-844570.5</x:v>
      </x:c>
      <x:c r="AI12" s="12">
        <x:f>-VLOOKUP($B12,'Saldenliste monatlich'!$A$5:$AN$122,MATCH(AI$4,'Saldenliste monatlich'!$A$4:$AN$4,0),FALSE)</x:f>
        <x:v>-578881.36</x:v>
      </x:c>
      <x:c r="AJ12" s="12">
        <x:f>-VLOOKUP($B12,'Saldenliste monatlich'!$A$5:$AN$122,MATCH(AJ$4,'Saldenliste monatlich'!$A$4:$AN$4,0),FALSE)</x:f>
        <x:v>-727557.39</x:v>
      </x:c>
      <x:c r="AK12" s="12">
        <x:f>-VLOOKUP($B12,'Saldenliste monatlich'!$A$5:$AN$122,MATCH(AK$4,'Saldenliste monatlich'!$A$4:$AN$4,0),FALSE)</x:f>
        <x:v>-815006.27</x:v>
      </x:c>
      <x:c r="AL12" s="12">
        <x:f>-VLOOKUP($B12,'Saldenliste monatlich'!$A$5:$AN$122,MATCH(AL$4,'Saldenliste monatlich'!$A$4:$AN$4,0),FALSE)</x:f>
        <x:v>-856570.35</x:v>
      </x:c>
    </x:row>
    <x:row r="13" spans="1:38" hidden="1" outlineLevel="1">
      <x:c r="A13" s="16" t="s">
        <x:v>164</x:v>
      </x:c>
      <x:c r="B13" s="0">
        <x:v>1810</x:v>
      </x:c>
      <x:c r="C13" s="12">
        <x:f>-VLOOKUP($B13,'Saldenliste monatlich'!$A$5:$AN$122,MATCH(C$4,'Saldenliste monatlich'!$A$4:$AN$4,0),FALSE)</x:f>
        <x:v>141278.08</x:v>
      </x:c>
      <x:c r="D13" s="12">
        <x:f>-VLOOKUP($B13,'Saldenliste monatlich'!$A$5:$AN$122,MATCH(D$4,'Saldenliste monatlich'!$A$4:$AN$4,0),FALSE)</x:f>
        <x:v>99607.56</x:v>
      </x:c>
      <x:c r="E13" s="12">
        <x:f>-VLOOKUP($B13,'Saldenliste monatlich'!$A$5:$AN$122,MATCH(E$4,'Saldenliste monatlich'!$A$4:$AN$4,0),FALSE)</x:f>
        <x:v>627261.58</x:v>
      </x:c>
      <x:c r="F13" s="12">
        <x:f>-VLOOKUP($B13,'Saldenliste monatlich'!$A$5:$AN$122,MATCH(F$4,'Saldenliste monatlich'!$A$4:$AN$4,0),FALSE)</x:f>
        <x:v>295110.91</x:v>
      </x:c>
      <x:c r="G13" s="12">
        <x:f>-VLOOKUP($B13,'Saldenliste monatlich'!$A$5:$AN$122,MATCH(G$4,'Saldenliste monatlich'!$A$4:$AN$4,0),FALSE)</x:f>
        <x:v>731947.52</x:v>
      </x:c>
      <x:c r="H13" s="12">
        <x:f>-VLOOKUP($B13,'Saldenliste monatlich'!$A$5:$AN$122,MATCH(H$4,'Saldenliste monatlich'!$A$4:$AN$4,0),FALSE)</x:f>
        <x:v>-364877.65</x:v>
      </x:c>
      <x:c r="I13" s="12">
        <x:f>-VLOOKUP($B13,'Saldenliste monatlich'!$A$5:$AN$122,MATCH(I$4,'Saldenliste monatlich'!$A$4:$AN$4,0),FALSE)</x:f>
        <x:v>-213445.59</x:v>
      </x:c>
      <x:c r="J13" s="12">
        <x:f>-VLOOKUP($B13,'Saldenliste monatlich'!$A$5:$AN$122,MATCH(J$4,'Saldenliste monatlich'!$A$4:$AN$4,0),FALSE)</x:f>
        <x:v>1036308.6</x:v>
      </x:c>
      <x:c r="K13" s="12">
        <x:f>-VLOOKUP($B13,'Saldenliste monatlich'!$A$5:$AN$122,MATCH(K$4,'Saldenliste monatlich'!$A$4:$AN$4,0),FALSE)</x:f>
        <x:v>82260.86</x:v>
      </x:c>
      <x:c r="L13" s="12">
        <x:f>-VLOOKUP($B13,'Saldenliste monatlich'!$A$5:$AN$122,MATCH(L$4,'Saldenliste monatlich'!$A$4:$AN$4,0),FALSE)</x:f>
        <x:v>3747.26</x:v>
      </x:c>
      <x:c r="M13" s="12">
        <x:f>-VLOOKUP($B13,'Saldenliste monatlich'!$A$5:$AN$122,MATCH(M$4,'Saldenliste monatlich'!$A$4:$AN$4,0),FALSE)</x:f>
        <x:v>-187381.29</x:v>
      </x:c>
      <x:c r="N13" s="12">
        <x:f>-VLOOKUP($B13,'Saldenliste monatlich'!$A$5:$AN$122,MATCH(N$4,'Saldenliste monatlich'!$A$4:$AN$4,0),FALSE)</x:f>
        <x:v>1056682.06</x:v>
      </x:c>
      <x:c r="O13" s="12">
        <x:f>-VLOOKUP($B13,'Saldenliste monatlich'!$A$5:$AN$122,MATCH(O$4,'Saldenliste monatlich'!$A$4:$AN$4,0),FALSE)</x:f>
        <x:v>-201737.24</x:v>
      </x:c>
      <x:c r="P13" s="12">
        <x:f>-VLOOKUP($B13,'Saldenliste monatlich'!$A$5:$AN$122,MATCH(P$4,'Saldenliste monatlich'!$A$4:$AN$4,0),FALSE)</x:f>
        <x:v>1329054.4</x:v>
      </x:c>
      <x:c r="Q13" s="12">
        <x:f>-VLOOKUP($B13,'Saldenliste monatlich'!$A$5:$AN$122,MATCH(Q$4,'Saldenliste monatlich'!$A$4:$AN$4,0),FALSE)</x:f>
        <x:v>-485863.05</x:v>
      </x:c>
      <x:c r="R13" s="12">
        <x:f>-VLOOKUP($B13,'Saldenliste monatlich'!$A$5:$AN$122,MATCH(R$4,'Saldenliste monatlich'!$A$4:$AN$4,0),FALSE)</x:f>
        <x:v>252732.1</x:v>
      </x:c>
      <x:c r="S13" s="12">
        <x:f>-VLOOKUP($B13,'Saldenliste monatlich'!$A$5:$AN$122,MATCH(S$4,'Saldenliste monatlich'!$A$4:$AN$4,0),FALSE)</x:f>
        <x:v>1299927.32</x:v>
      </x:c>
      <x:c r="T13" s="12">
        <x:f>-VLOOKUP($B13,'Saldenliste monatlich'!$A$5:$AN$122,MATCH(T$4,'Saldenliste monatlich'!$A$4:$AN$4,0),FALSE)</x:f>
        <x:v>-431776.51</x:v>
      </x:c>
      <x:c r="U13" s="12">
        <x:f>-VLOOKUP($B13,'Saldenliste monatlich'!$A$5:$AN$122,MATCH(U$4,'Saldenliste monatlich'!$A$4:$AN$4,0),FALSE)</x:f>
        <x:v>-97774.68</x:v>
      </x:c>
      <x:c r="V13" s="12">
        <x:f>-VLOOKUP($B13,'Saldenliste monatlich'!$A$5:$AN$122,MATCH(V$4,'Saldenliste monatlich'!$A$4:$AN$4,0),FALSE)</x:f>
        <x:v>-668579.24</x:v>
      </x:c>
      <x:c r="W13" s="12">
        <x:f>-VLOOKUP($B13,'Saldenliste monatlich'!$A$5:$AN$122,MATCH(W$4,'Saldenliste monatlich'!$A$4:$AN$4,0),FALSE)</x:f>
        <x:v>483017.58</x:v>
      </x:c>
      <x:c r="X13" s="12">
        <x:f>-VLOOKUP($B13,'Saldenliste monatlich'!$A$5:$AN$122,MATCH(X$4,'Saldenliste monatlich'!$A$4:$AN$4,0),FALSE)</x:f>
        <x:v>532608.24</x:v>
      </x:c>
      <x:c r="Y13" s="12">
        <x:f>-VLOOKUP($B13,'Saldenliste monatlich'!$A$5:$AN$122,MATCH(Y$4,'Saldenliste monatlich'!$A$4:$AN$4,0),FALSE)</x:f>
        <x:v>337927.09</x:v>
      </x:c>
      <x:c r="Z13" s="12">
        <x:f>-VLOOKUP($B13,'Saldenliste monatlich'!$A$5:$AN$122,MATCH(Z$4,'Saldenliste monatlich'!$A$4:$AN$4,0),FALSE)</x:f>
        <x:v>-686019.78</x:v>
      </x:c>
      <x:c r="AA13" s="12">
        <x:f>-VLOOKUP($B13,'Saldenliste monatlich'!$A$5:$AN$122,MATCH(AA$4,'Saldenliste monatlich'!$A$4:$AN$4,0),FALSE)</x:f>
        <x:v>-1419383.62</x:v>
      </x:c>
      <x:c r="AB13" s="12">
        <x:f>-VLOOKUP($B13,'Saldenliste monatlich'!$A$5:$AN$122,MATCH(AB$4,'Saldenliste monatlich'!$A$4:$AN$4,0),FALSE)</x:f>
        <x:v>-742694.16</x:v>
      </x:c>
      <x:c r="AC13" s="12">
        <x:f>-VLOOKUP($B13,'Saldenliste monatlich'!$A$5:$AN$122,MATCH(AC$4,'Saldenliste monatlich'!$A$4:$AN$4,0),FALSE)</x:f>
        <x:v>-771760.73</x:v>
      </x:c>
      <x:c r="AD13" s="12">
        <x:f>-VLOOKUP($B13,'Saldenliste monatlich'!$A$5:$AN$122,MATCH(AD$4,'Saldenliste monatlich'!$A$4:$AN$4,0),FALSE)</x:f>
        <x:v>298791.81</x:v>
      </x:c>
      <x:c r="AE13" s="12">
        <x:f>-VLOOKUP($B13,'Saldenliste monatlich'!$A$5:$AN$122,MATCH(AE$4,'Saldenliste monatlich'!$A$4:$AN$4,0),FALSE)</x:f>
        <x:v>489056.19</x:v>
      </x:c>
      <x:c r="AF13" s="12">
        <x:f>-VLOOKUP($B13,'Saldenliste monatlich'!$A$5:$AN$122,MATCH(AF$4,'Saldenliste monatlich'!$A$4:$AN$4,0),FALSE)</x:f>
        <x:v>859231.45</x:v>
      </x:c>
      <x:c r="AG13" s="12">
        <x:f>-VLOOKUP($B13,'Saldenliste monatlich'!$A$5:$AN$122,MATCH(AG$4,'Saldenliste monatlich'!$A$4:$AN$4,0),FALSE)</x:f>
        <x:v>-4404.91</x:v>
      </x:c>
      <x:c r="AH13" s="12">
        <x:f>-VLOOKUP($B13,'Saldenliste monatlich'!$A$5:$AN$122,MATCH(AH$4,'Saldenliste monatlich'!$A$4:$AN$4,0),FALSE)</x:f>
        <x:v>886617.21</x:v>
      </x:c>
      <x:c r="AI13" s="12">
        <x:f>-VLOOKUP($B13,'Saldenliste monatlich'!$A$5:$AN$122,MATCH(AI$4,'Saldenliste monatlich'!$A$4:$AN$4,0),FALSE)</x:f>
        <x:v>293946.82</x:v>
      </x:c>
      <x:c r="AJ13" s="12">
        <x:f>-VLOOKUP($B13,'Saldenliste monatlich'!$A$5:$AN$122,MATCH(AJ$4,'Saldenliste monatlich'!$A$4:$AN$4,0),FALSE)</x:f>
        <x:v>161239.26</x:v>
      </x:c>
      <x:c r="AK13" s="12">
        <x:f>-VLOOKUP($B13,'Saldenliste monatlich'!$A$5:$AN$122,MATCH(AK$4,'Saldenliste monatlich'!$A$4:$AN$4,0),FALSE)</x:f>
        <x:v>805672.92</x:v>
      </x:c>
      <x:c r="AL13" s="12">
        <x:f>-VLOOKUP($B13,'Saldenliste monatlich'!$A$5:$AN$122,MATCH(AL$4,'Saldenliste monatlich'!$A$4:$AN$4,0),FALSE)</x:f>
        <x:v>562159.97</x:v>
      </x:c>
    </x:row>
    <x:row r="14" spans="1:38" collapsed="1">
      <x:c r="A14" s="17" t="s">
        <x:v>306</x:v>
      </x:c>
      <x:c r="C14" s="13">
        <x:f>SUM(C11:C13)</x:f>
        <x:v>-928947.2000000001</x:v>
      </x:c>
      <x:c r="D14" s="13">
        <x:f>SUM(D11:D13)</x:f>
        <x:v>-905189.6299999999</x:v>
      </x:c>
      <x:c r="E14" s="13">
        <x:f>SUM(E11:E13)</x:f>
        <x:v>-216244.70000000007</x:v>
      </x:c>
      <x:c r="F14" s="13">
        <x:f>SUM(F11:F13)</x:f>
        <x:v>-922639.3700000001</x:v>
      </x:c>
      <x:c r="G14" s="13">
        <x:f>SUM(G11:G13)</x:f>
        <x:v>-503355.51</x:v>
      </x:c>
      <x:c r="H14" s="13">
        <x:f>SUM(H11:H13)</x:f>
        <x:v>-1322485.73</x:v>
      </x:c>
      <x:c r="I14" s="13">
        <x:f>SUM(I11:I13)</x:f>
        <x:v>-1762725.1</x:v>
      </x:c>
      <x:c r="J14" s="13">
        <x:f>SUM(J11:J13)</x:f>
        <x:v>-885539.09</x:v>
      </x:c>
      <x:c r="K14" s="13">
        <x:f>SUM(K11:K13)</x:f>
        <x:v>-1585047.41</x:v>
      </x:c>
      <x:c r="L14" s="13">
        <x:f>SUM(L11:L13)</x:f>
        <x:v>-1901334.98</x:v>
      </x:c>
      <x:c r="M14" s="13">
        <x:f>SUM(M11:M13)</x:f>
        <x:v>-1668088.69</x:v>
      </x:c>
      <x:c r="N14" s="13">
        <x:f>SUM(N11:N13)</x:f>
        <x:v>-709566.74</x:v>
      </x:c>
      <x:c r="O14" s="13">
        <x:f>SUM(O11:O13)</x:f>
        <x:v>-2000879.54</x:v>
      </x:c>
      <x:c r="P14" s="13">
        <x:f>SUM(P11:P13)</x:f>
        <x:v>-743138.8800000001</x:v>
      </x:c>
      <x:c r="Q14" s="13">
        <x:f>SUM(Q11:Q13)</x:f>
        <x:v>-1829184.9500000002</x:v>
      </x:c>
      <x:c r="R14" s="13">
        <x:f>SUM(R11:R13)</x:f>
        <x:v>-2077747.7399999998</x:v>
      </x:c>
      <x:c r="S14" s="13">
        <x:f>SUM(S11:S13)</x:f>
        <x:v>-1399478.9399999997</x:v>
      </x:c>
      <x:c r="T14" s="13">
        <x:f>SUM(T11:T13)</x:f>
        <x:v>-5145287.1</x:v>
      </x:c>
      <x:c r="U14" s="13">
        <x:f>SUM(U11:U13)</x:f>
        <x:v>-2706537.64</x:v>
      </x:c>
      <x:c r="V14" s="13">
        <x:f>SUM(V11:V13)</x:f>
        <x:v>-3308908.9299999997</x:v>
      </x:c>
      <x:c r="W14" s="13">
        <x:f>SUM(W11:W13)</x:f>
        <x:v>-3107481.06</x:v>
      </x:c>
      <x:c r="X14" s="13">
        <x:f>SUM(X11:X13)</x:f>
        <x:v>-2896672.21</x:v>
      </x:c>
      <x:c r="Y14" s="13">
        <x:f>SUM(Y11:Y13)</x:f>
        <x:v>-3104477.82</x:v>
      </x:c>
      <x:c r="Z14" s="13">
        <x:f>SUM(Z11:Z13)</x:f>
        <x:v>-2901456.9300000006</x:v>
      </x:c>
      <x:c r="AA14" s="13">
        <x:f>SUM(AA11:AA13)</x:f>
        <x:v>-3199078.08</x:v>
      </x:c>
      <x:c r="AB14" s="13">
        <x:f>SUM(AB11:AB13)</x:f>
        <x:v>-3371720.91</x:v>
      </x:c>
      <x:c r="AC14" s="13">
        <x:f>SUM(AC11:AC13)</x:f>
        <x:v>-3158184.1</x:v>
      </x:c>
      <x:c r="AD14" s="13">
        <x:f>SUM(AD11:AD13)</x:f>
        <x:v>-3388243.5</x:v>
      </x:c>
      <x:c r="AE14" s="13">
        <x:f>SUM(AE11:AE13)</x:f>
        <x:v>-3155449.56</x:v>
      </x:c>
      <x:c r="AF14" s="13">
        <x:f>SUM(AF11:AF13)</x:f>
        <x:v>-2362833.6900000004</x:v>
      </x:c>
      <x:c r="AG14" s="13">
        <x:f>SUM(AG11:AG13)</x:f>
        <x:v>-1388339.3499999999</x:v>
      </x:c>
      <x:c r="AH14" s="13">
        <x:f>SUM(AH11:AH13)</x:f>
        <x:v>40479.89999999991</x:v>
      </x:c>
      <x:c r="AI14" s="13">
        <x:f>SUM(AI11:AI13)</x:f>
        <x:v>-286447.2</x:v>
      </x:c>
      <x:c r="AJ14" s="13">
        <x:f>SUM(AJ11:AJ13)</x:f>
        <x:v>-567831.63</x:v>
      </x:c>
      <x:c r="AK14" s="13">
        <x:f>SUM(AK11:AK13)</x:f>
        <x:v>-10904.130000000005</x:v>
      </x:c>
      <x:c r="AL14" s="13">
        <x:f>SUM(AL11:AL13)</x:f>
        <x:v>-295955.28</x:v>
      </x:c>
    </x:row>
    <x:row r="15" spans="1:38">
      <x:c r="A15" s="5" t="s">
        <x:v>307</x:v>
      </x:c>
      <x:c r="C15" s="13">
        <x:f>C8+C9+C14</x:f>
        <x:v>571052.7999999999</x:v>
      </x:c>
      <x:c r="D15" s="13">
        <x:f>D8+D9+D14</x:f>
        <x:v>594810.3700000001</x:v>
      </x:c>
      <x:c r="E15" s="13">
        <x:f>E8+E9+E14</x:f>
        <x:v>1221255.2999999998</x:v>
      </x:c>
      <x:c r="F15" s="13">
        <x:f>F8+F9+F14</x:f>
        <x:v>514860.6299999999</x:v>
      </x:c>
      <x:c r="G15" s="13">
        <x:f>G8+G9+G14</x:f>
        <x:v>934144.49</x:v>
      </x:c>
      <x:c r="H15" s="13">
        <x:f>H8+H9+H14</x:f>
        <x:v>52514.27000000002</x:v>
      </x:c>
      <x:c r="I15" s="13">
        <x:f>I8+I9+I14</x:f>
        <x:v>-387725.1000000001</x:v>
      </x:c>
      <x:c r="J15" s="13">
        <x:f>J8+J9+J14</x:f>
        <x:v>489460.91000000003</x:v>
      </x:c>
      <x:c r="K15" s="13">
        <x:f>K8+K9+K14</x:f>
        <x:v>-272547.4099999999</x:v>
      </x:c>
      <x:c r="L15" s="13">
        <x:f>L8+L9+L14</x:f>
        <x:v>-588834.98</x:v>
      </x:c>
      <x:c r="M15" s="13">
        <x:f>M8+M9+M14</x:f>
        <x:v>-355588.68999999994</x:v>
      </x:c>
      <x:c r="N15" s="13">
        <x:f>N8+N9+N14</x:f>
        <x:v>540433.26</x:v>
      </x:c>
      <x:c r="O15" s="13">
        <x:f>O8+O9+O14</x:f>
        <x:v>-750879.54</x:v>
      </x:c>
      <x:c r="P15" s="13">
        <x:f>P8+P9+P14</x:f>
        <x:v>506861.1199999999</x:v>
      </x:c>
      <x:c r="Q15" s="13">
        <x:f>Q8+Q9+Q14</x:f>
        <x:v>-641684.9500000002</x:v>
      </x:c>
      <x:c r="R15" s="13">
        <x:f>R8+R9+R14</x:f>
        <x:v>-890247.7399999998</x:v>
      </x:c>
      <x:c r="S15" s="13">
        <x:f>S8+S9+S14</x:f>
        <x:v>-211978.9399999997</x:v>
      </x:c>
      <x:c r="T15" s="13">
        <x:f>T8+T9+T14</x:f>
        <x:v>-1020287.0999999996</x:v>
      </x:c>
      <x:c r="U15" s="13">
        <x:f>U8+U9+U14</x:f>
        <x:v>1398212.3599999999</x:v>
      </x:c>
      <x:c r="V15" s="13">
        <x:f>V8+V9+V14</x:f>
        <x:v>775521.8800000004</x:v>
      </x:c>
      <x:c r="W15" s="13">
        <x:f>W8+W9+W14</x:f>
        <x:v>894061.1400000001</x:v>
      </x:c>
      <x:c r="X15" s="13">
        <x:f>X8+X9+X14</x:f>
        <x:v>1084411.7200000002</x:v>
      </x:c>
      <x:c r="Y15" s="13">
        <x:f>Y8+Y9+Y14</x:f>
        <x:v>856077.94</x:v>
      </x:c>
      <x:c r="Z15" s="13">
        <x:f>Z8+Z9+Z14</x:f>
        <x:v>976000.5199999996</x:v>
      </x:c>
      <x:c r="AA15" s="13">
        <x:f>AA8+AA9+AA14</x:f>
        <x:v>657710.6799999997</x:v>
      </x:c>
      <x:c r="AB15" s="13">
        <x:f>AB8+AB9+AB14</x:f>
        <x:v>464328.54000000004</x:v>
      </x:c>
      <x:c r="AC15" s="13">
        <x:f>AC8+AC9+AC14</x:f>
        <x:v>594555.19</x:v>
      </x:c>
      <x:c r="AD15" s="13">
        <x:f>AD8+AD9+AD14</x:f>
        <x:v>343614.52</x:v>
      </x:c>
      <x:c r="AE15" s="13">
        <x:f>AE8+AE9+AE14</x:f>
        <x:v>555455.8500000001</x:v>
      </x:c>
      <x:c r="AF15" s="13">
        <x:f>AF8+AF9+AF14</x:f>
        <x:v>1264547.5199999996</x:v>
      </x:c>
      <x:c r="AG15" s="13">
        <x:f>AG8+AG9+AG14</x:f>
        <x:v>2217945.83</x:v>
      </x:c>
      <x:c r="AH15" s="13">
        <x:f>AH8+AH9+AH14</x:f>
        <x:v>3625596.9699999997</x:v>
      </x:c>
      <x:c r="AI15" s="13">
        <x:f>AI8+AI9+AI14</x:f>
        <x:v>3214929.44</x:v>
      </x:c>
      <x:c r="AJ15" s="13">
        <x:f>AJ8+AJ9+AJ14</x:f>
        <x:v>2912232.0100000002</x:v>
      </x:c>
      <x:c r="AK15" s="13">
        <x:f>AK8+AK9+AK14</x:f>
        <x:v>3447773.69</x:v>
      </x:c>
      <x:c r="AL15" s="13">
        <x:f>AL8+AL9+AL14</x:f>
        <x:v>3078763.6500000004</x:v>
      </x:c>
    </x:row>
    <x:row r="16" spans="1:38" outlineLevel="1">
      <x:c r="A16" s="10" t="s">
        <x:v>308</x:v>
      </x:c>
      <x:c r="B16" s="10"/>
      <x:c r="C16" s="10"/>
      <x:c r="D16" s="10"/>
      <x:c r="E16" s="10"/>
      <x:c r="F16" s="10"/>
      <x:c r="G16" s="10"/>
      <x:c r="H16" s="10"/>
      <x:c r="I16" s="10"/>
      <x:c r="J16" s="10"/>
      <x:c r="K16" s="10"/>
      <x:c r="L16" s="10"/>
      <x:c r="M16" s="10"/>
      <x:c r="N16" s="10"/>
      <x:c r="O16" s="10"/>
      <x:c r="P16" s="10"/>
      <x:c r="Q16" s="10"/>
      <x:c r="R16" s="10"/>
      <x:c r="S16" s="10"/>
      <x:c r="T16" s="10"/>
      <x:c r="U16" s="10"/>
      <x:c r="V16" s="10"/>
      <x:c r="W16" s="10"/>
      <x:c r="X16" s="10"/>
      <x:c r="Y16" s="10"/>
      <x:c r="Z16" s="10"/>
      <x:c r="AA16" s="10"/>
      <x:c r="AB16" s="10"/>
      <x:c r="AC16" s="10"/>
      <x:c r="AD16" s="10"/>
      <x:c r="AE16" s="10"/>
      <x:c r="AF16" s="10"/>
      <x:c r="AG16" s="10"/>
      <x:c r="AH16" s="10"/>
      <x:c r="AI16" s="10"/>
      <x:c r="AJ16" s="10"/>
      <x:c r="AK16" s="10"/>
      <x:c r="AL16" s="10"/>
    </x:row>
    <x:row r="17" spans="1:38" hidden="1" outlineLevel="2">
      <x:c r="A17" s="16" t="s">
        <x:v>158</x:v>
      </x:c>
      <x:c r="B17" s="0">
        <x:v>1435</x:v>
      </x:c>
      <x:c r="C17" s="12">
        <x:f>-VLOOKUP($B17,'Saldenliste monatlich'!$A$5:$AN$122,MATCH(C$4,'Saldenliste monatlich'!$A$4:$AN$4,0),FALSE)</x:f>
        <x:v>0</x:v>
      </x:c>
      <x:c r="D17" s="12">
        <x:f>-VLOOKUP($B17,'Saldenliste monatlich'!$A$5:$AN$122,MATCH(D$4,'Saldenliste monatlich'!$A$4:$AN$4,0),FALSE)</x:f>
        <x:v>0</x:v>
      </x:c>
      <x:c r="E17" s="12">
        <x:f>-VLOOKUP($B17,'Saldenliste monatlich'!$A$5:$AN$122,MATCH(E$4,'Saldenliste monatlich'!$A$4:$AN$4,0),FALSE)</x:f>
        <x:v>0</x:v>
      </x:c>
      <x:c r="F17" s="12">
        <x:f>-VLOOKUP($B17,'Saldenliste monatlich'!$A$5:$AN$122,MATCH(F$4,'Saldenliste monatlich'!$A$4:$AN$4,0),FALSE)</x:f>
        <x:v>0</x:v>
      </x:c>
      <x:c r="G17" s="12">
        <x:f>-VLOOKUP($B17,'Saldenliste monatlich'!$A$5:$AN$122,MATCH(G$4,'Saldenliste monatlich'!$A$4:$AN$4,0),FALSE)</x:f>
        <x:v>0</x:v>
      </x:c>
      <x:c r="H17" s="12">
        <x:f>-VLOOKUP($B17,'Saldenliste monatlich'!$A$5:$AN$122,MATCH(H$4,'Saldenliste monatlich'!$A$4:$AN$4,0),FALSE)</x:f>
        <x:v>0</x:v>
      </x:c>
      <x:c r="I17" s="12">
        <x:f>-VLOOKUP($B17,'Saldenliste monatlich'!$A$5:$AN$122,MATCH(I$4,'Saldenliste monatlich'!$A$4:$AN$4,0),FALSE)</x:f>
        <x:v>0</x:v>
      </x:c>
      <x:c r="J17" s="12">
        <x:f>-VLOOKUP($B17,'Saldenliste monatlich'!$A$5:$AN$122,MATCH(J$4,'Saldenliste monatlich'!$A$4:$AN$4,0),FALSE)</x:f>
        <x:v>0</x:v>
      </x:c>
      <x:c r="K17" s="12">
        <x:f>-VLOOKUP($B17,'Saldenliste monatlich'!$A$5:$AN$122,MATCH(K$4,'Saldenliste monatlich'!$A$4:$AN$4,0),FALSE)</x:f>
        <x:v>0</x:v>
      </x:c>
      <x:c r="L17" s="12">
        <x:f>-VLOOKUP($B17,'Saldenliste monatlich'!$A$5:$AN$122,MATCH(L$4,'Saldenliste monatlich'!$A$4:$AN$4,0),FALSE)</x:f>
        <x:v>0</x:v>
      </x:c>
      <x:c r="M17" s="12">
        <x:f>-VLOOKUP($B17,'Saldenliste monatlich'!$A$5:$AN$122,MATCH(M$4,'Saldenliste monatlich'!$A$4:$AN$4,0),FALSE)</x:f>
        <x:v>0</x:v>
      </x:c>
      <x:c r="N17" s="12">
        <x:f>-VLOOKUP($B17,'Saldenliste monatlich'!$A$5:$AN$122,MATCH(N$4,'Saldenliste monatlich'!$A$4:$AN$4,0),FALSE)</x:f>
        <x:v>0</x:v>
      </x:c>
      <x:c r="O17" s="12">
        <x:f>-VLOOKUP($B17,'Saldenliste monatlich'!$A$5:$AN$122,MATCH(O$4,'Saldenliste monatlich'!$A$4:$AN$4,0),FALSE)</x:f>
        <x:v>0</x:v>
      </x:c>
      <x:c r="P17" s="12">
        <x:f>-VLOOKUP($B17,'Saldenliste monatlich'!$A$5:$AN$122,MATCH(P$4,'Saldenliste monatlich'!$A$4:$AN$4,0),FALSE)</x:f>
        <x:v>0</x:v>
      </x:c>
      <x:c r="Q17" s="12">
        <x:f>-VLOOKUP($B17,'Saldenliste monatlich'!$A$5:$AN$122,MATCH(Q$4,'Saldenliste monatlich'!$A$4:$AN$4,0),FALSE)</x:f>
        <x:v>0</x:v>
      </x:c>
      <x:c r="R17" s="12">
        <x:f>-VLOOKUP($B17,'Saldenliste monatlich'!$A$5:$AN$122,MATCH(R$4,'Saldenliste monatlich'!$A$4:$AN$4,0),FALSE)</x:f>
        <x:v>0</x:v>
      </x:c>
      <x:c r="S17" s="12">
        <x:f>-VLOOKUP($B17,'Saldenliste monatlich'!$A$5:$AN$122,MATCH(S$4,'Saldenliste monatlich'!$A$4:$AN$4,0),FALSE)</x:f>
        <x:v>0</x:v>
      </x:c>
      <x:c r="T17" s="12">
        <x:f>-VLOOKUP($B17,'Saldenliste monatlich'!$A$5:$AN$122,MATCH(T$4,'Saldenliste monatlich'!$A$4:$AN$4,0),FALSE)</x:f>
        <x:v>0</x:v>
      </x:c>
      <x:c r="U17" s="12">
        <x:f>-VLOOKUP($B17,'Saldenliste monatlich'!$A$5:$AN$122,MATCH(U$4,'Saldenliste monatlich'!$A$4:$AN$4,0),FALSE)</x:f>
        <x:v>0</x:v>
      </x:c>
      <x:c r="V17" s="12">
        <x:f>-VLOOKUP($B17,'Saldenliste monatlich'!$A$5:$AN$122,MATCH(V$4,'Saldenliste monatlich'!$A$4:$AN$4,0),FALSE)</x:f>
        <x:v>0</x:v>
      </x:c>
      <x:c r="W17" s="12">
        <x:f>-VLOOKUP($B17,'Saldenliste monatlich'!$A$5:$AN$122,MATCH(W$4,'Saldenliste monatlich'!$A$4:$AN$4,0),FALSE)</x:f>
        <x:v>0</x:v>
      </x:c>
      <x:c r="X17" s="12">
        <x:f>-VLOOKUP($B17,'Saldenliste monatlich'!$A$5:$AN$122,MATCH(X$4,'Saldenliste monatlich'!$A$4:$AN$4,0),FALSE)</x:f>
        <x:v>0</x:v>
      </x:c>
      <x:c r="Y17" s="12">
        <x:f>-VLOOKUP($B17,'Saldenliste monatlich'!$A$5:$AN$122,MATCH(Y$4,'Saldenliste monatlich'!$A$4:$AN$4,0),FALSE)</x:f>
        <x:v>0</x:v>
      </x:c>
      <x:c r="Z17" s="12">
        <x:f>-VLOOKUP($B17,'Saldenliste monatlich'!$A$5:$AN$122,MATCH(Z$4,'Saldenliste monatlich'!$A$4:$AN$4,0),FALSE)</x:f>
        <x:v>0</x:v>
      </x:c>
      <x:c r="AA17" s="12">
        <x:f>-VLOOKUP($B17,'Saldenliste monatlich'!$A$5:$AN$122,MATCH(AA$4,'Saldenliste monatlich'!$A$4:$AN$4,0),FALSE)</x:f>
        <x:v>0</x:v>
      </x:c>
      <x:c r="AB17" s="12">
        <x:f>-VLOOKUP($B17,'Saldenliste monatlich'!$A$5:$AN$122,MATCH(AB$4,'Saldenliste monatlich'!$A$4:$AN$4,0),FALSE)</x:f>
        <x:v>0</x:v>
      </x:c>
      <x:c r="AC17" s="12">
        <x:f>-VLOOKUP($B17,'Saldenliste monatlich'!$A$5:$AN$122,MATCH(AC$4,'Saldenliste monatlich'!$A$4:$AN$4,0),FALSE)</x:f>
        <x:v>0</x:v>
      </x:c>
      <x:c r="AD17" s="12">
        <x:f>-VLOOKUP($B17,'Saldenliste monatlich'!$A$5:$AN$122,MATCH(AD$4,'Saldenliste monatlich'!$A$4:$AN$4,0),FALSE)</x:f>
        <x:v>0</x:v>
      </x:c>
      <x:c r="AE17" s="12">
        <x:f>-VLOOKUP($B17,'Saldenliste monatlich'!$A$5:$AN$122,MATCH(AE$4,'Saldenliste monatlich'!$A$4:$AN$4,0),FALSE)</x:f>
        <x:v>0</x:v>
      </x:c>
      <x:c r="AF17" s="12">
        <x:f>-VLOOKUP($B17,'Saldenliste monatlich'!$A$5:$AN$122,MATCH(AF$4,'Saldenliste monatlich'!$A$4:$AN$4,0),FALSE)</x:f>
        <x:v>0</x:v>
      </x:c>
      <x:c r="AG17" s="12">
        <x:f>-VLOOKUP($B17,'Saldenliste monatlich'!$A$5:$AN$122,MATCH(AG$4,'Saldenliste monatlich'!$A$4:$AN$4,0),FALSE)</x:f>
        <x:v>0</x:v>
      </x:c>
      <x:c r="AH17" s="12">
        <x:f>-VLOOKUP($B17,'Saldenliste monatlich'!$A$5:$AN$122,MATCH(AH$4,'Saldenliste monatlich'!$A$4:$AN$4,0),FALSE)</x:f>
        <x:v>0</x:v>
      </x:c>
      <x:c r="AI17" s="12">
        <x:f>-VLOOKUP($B17,'Saldenliste monatlich'!$A$5:$AN$122,MATCH(AI$4,'Saldenliste monatlich'!$A$4:$AN$4,0),FALSE)</x:f>
        <x:v>0</x:v>
      </x:c>
      <x:c r="AJ17" s="12">
        <x:f>-VLOOKUP($B17,'Saldenliste monatlich'!$A$5:$AN$122,MATCH(AJ$4,'Saldenliste monatlich'!$A$4:$AN$4,0),FALSE)</x:f>
        <x:v>0</x:v>
      </x:c>
      <x:c r="AK17" s="12">
        <x:f>-VLOOKUP($B17,'Saldenliste monatlich'!$A$5:$AN$122,MATCH(AK$4,'Saldenliste monatlich'!$A$4:$AN$4,0),FALSE)</x:f>
        <x:v>0</x:v>
      </x:c>
      <x:c r="AL17" s="12">
        <x:f>-VLOOKUP($B17,'Saldenliste monatlich'!$A$5:$AN$122,MATCH(AL$4,'Saldenliste monatlich'!$A$4:$AN$4,0),FALSE)</x:f>
        <x:v>-113363.81</x:v>
      </x:c>
    </x:row>
    <x:row r="18" spans="1:38" hidden="1" outlineLevel="2">
      <x:c r="A18" s="16" t="s">
        <x:v>159</x:v>
      </x:c>
      <x:c r="B18" s="0">
        <x:v>1450</x:v>
      </x:c>
      <x:c r="C18" s="12">
        <x:f>-VLOOKUP($B18,'Saldenliste monatlich'!$A$5:$AN$122,MATCH(C$4,'Saldenliste monatlich'!$A$4:$AN$4,0),FALSE)</x:f>
        <x:v>0</x:v>
      </x:c>
      <x:c r="D18" s="12">
        <x:f>-VLOOKUP($B18,'Saldenliste monatlich'!$A$5:$AN$122,MATCH(D$4,'Saldenliste monatlich'!$A$4:$AN$4,0),FALSE)</x:f>
        <x:v>0</x:v>
      </x:c>
      <x:c r="E18" s="12">
        <x:f>-VLOOKUP($B18,'Saldenliste monatlich'!$A$5:$AN$122,MATCH(E$4,'Saldenliste monatlich'!$A$4:$AN$4,0),FALSE)</x:f>
        <x:v>0</x:v>
      </x:c>
      <x:c r="F18" s="12">
        <x:f>-VLOOKUP($B18,'Saldenliste monatlich'!$A$5:$AN$122,MATCH(F$4,'Saldenliste monatlich'!$A$4:$AN$4,0),FALSE)</x:f>
        <x:v>0</x:v>
      </x:c>
      <x:c r="G18" s="12">
        <x:f>-VLOOKUP($B18,'Saldenliste monatlich'!$A$5:$AN$122,MATCH(G$4,'Saldenliste monatlich'!$A$4:$AN$4,0),FALSE)</x:f>
        <x:v>0</x:v>
      </x:c>
      <x:c r="H18" s="12">
        <x:f>-VLOOKUP($B18,'Saldenliste monatlich'!$A$5:$AN$122,MATCH(H$4,'Saldenliste monatlich'!$A$4:$AN$4,0),FALSE)</x:f>
        <x:v>0</x:v>
      </x:c>
      <x:c r="I18" s="12">
        <x:f>-VLOOKUP($B18,'Saldenliste monatlich'!$A$5:$AN$122,MATCH(I$4,'Saldenliste monatlich'!$A$4:$AN$4,0),FALSE)</x:f>
        <x:v>0</x:v>
      </x:c>
      <x:c r="J18" s="12">
        <x:f>-VLOOKUP($B18,'Saldenliste monatlich'!$A$5:$AN$122,MATCH(J$4,'Saldenliste monatlich'!$A$4:$AN$4,0),FALSE)</x:f>
        <x:v>0</x:v>
      </x:c>
      <x:c r="K18" s="12">
        <x:f>-VLOOKUP($B18,'Saldenliste monatlich'!$A$5:$AN$122,MATCH(K$4,'Saldenliste monatlich'!$A$4:$AN$4,0),FALSE)</x:f>
        <x:v>0</x:v>
      </x:c>
      <x:c r="L18" s="12">
        <x:f>-VLOOKUP($B18,'Saldenliste monatlich'!$A$5:$AN$122,MATCH(L$4,'Saldenliste monatlich'!$A$4:$AN$4,0),FALSE)</x:f>
        <x:v>0</x:v>
      </x:c>
      <x:c r="M18" s="12">
        <x:f>-VLOOKUP($B18,'Saldenliste monatlich'!$A$5:$AN$122,MATCH(M$4,'Saldenliste monatlich'!$A$4:$AN$4,0),FALSE)</x:f>
        <x:v>0</x:v>
      </x:c>
      <x:c r="N18" s="12">
        <x:f>-VLOOKUP($B18,'Saldenliste monatlich'!$A$5:$AN$122,MATCH(N$4,'Saldenliste monatlich'!$A$4:$AN$4,0),FALSE)</x:f>
        <x:v>0</x:v>
      </x:c>
      <x:c r="O18" s="12">
        <x:f>-VLOOKUP($B18,'Saldenliste monatlich'!$A$5:$AN$122,MATCH(O$4,'Saldenliste monatlich'!$A$4:$AN$4,0),FALSE)</x:f>
        <x:v>0</x:v>
      </x:c>
      <x:c r="P18" s="12">
        <x:f>-VLOOKUP($B18,'Saldenliste monatlich'!$A$5:$AN$122,MATCH(P$4,'Saldenliste monatlich'!$A$4:$AN$4,0),FALSE)</x:f>
        <x:v>0</x:v>
      </x:c>
      <x:c r="Q18" s="12">
        <x:f>-VLOOKUP($B18,'Saldenliste monatlich'!$A$5:$AN$122,MATCH(Q$4,'Saldenliste monatlich'!$A$4:$AN$4,0),FALSE)</x:f>
        <x:v>0</x:v>
      </x:c>
      <x:c r="R18" s="12">
        <x:f>-VLOOKUP($B18,'Saldenliste monatlich'!$A$5:$AN$122,MATCH(R$4,'Saldenliste monatlich'!$A$4:$AN$4,0),FALSE)</x:f>
        <x:v>0</x:v>
      </x:c>
      <x:c r="S18" s="12">
        <x:f>-VLOOKUP($B18,'Saldenliste monatlich'!$A$5:$AN$122,MATCH(S$4,'Saldenliste monatlich'!$A$4:$AN$4,0),FALSE)</x:f>
        <x:v>0</x:v>
      </x:c>
      <x:c r="T18" s="12">
        <x:f>-VLOOKUP($B18,'Saldenliste monatlich'!$A$5:$AN$122,MATCH(T$4,'Saldenliste monatlich'!$A$4:$AN$4,0),FALSE)</x:f>
        <x:v>0</x:v>
      </x:c>
      <x:c r="U18" s="12">
        <x:f>-VLOOKUP($B18,'Saldenliste monatlich'!$A$5:$AN$122,MATCH(U$4,'Saldenliste monatlich'!$A$4:$AN$4,0),FALSE)</x:f>
        <x:v>0</x:v>
      </x:c>
      <x:c r="V18" s="12">
        <x:f>-VLOOKUP($B18,'Saldenliste monatlich'!$A$5:$AN$122,MATCH(V$4,'Saldenliste monatlich'!$A$4:$AN$4,0),FALSE)</x:f>
        <x:v>0</x:v>
      </x:c>
      <x:c r="W18" s="12">
        <x:f>-VLOOKUP($B18,'Saldenliste monatlich'!$A$5:$AN$122,MATCH(W$4,'Saldenliste monatlich'!$A$4:$AN$4,0),FALSE)</x:f>
        <x:v>0</x:v>
      </x:c>
      <x:c r="X18" s="12">
        <x:f>-VLOOKUP($B18,'Saldenliste monatlich'!$A$5:$AN$122,MATCH(X$4,'Saldenliste monatlich'!$A$4:$AN$4,0),FALSE)</x:f>
        <x:v>0</x:v>
      </x:c>
      <x:c r="Y18" s="12">
        <x:f>-VLOOKUP($B18,'Saldenliste monatlich'!$A$5:$AN$122,MATCH(Y$4,'Saldenliste monatlich'!$A$4:$AN$4,0),FALSE)</x:f>
        <x:v>0</x:v>
      </x:c>
      <x:c r="Z18" s="12">
        <x:f>-VLOOKUP($B18,'Saldenliste monatlich'!$A$5:$AN$122,MATCH(Z$4,'Saldenliste monatlich'!$A$4:$AN$4,0),FALSE)</x:f>
        <x:v>0</x:v>
      </x:c>
      <x:c r="AA18" s="12">
        <x:f>-VLOOKUP($B18,'Saldenliste monatlich'!$A$5:$AN$122,MATCH(AA$4,'Saldenliste monatlich'!$A$4:$AN$4,0),FALSE)</x:f>
        <x:v>0</x:v>
      </x:c>
      <x:c r="AB18" s="12">
        <x:f>-VLOOKUP($B18,'Saldenliste monatlich'!$A$5:$AN$122,MATCH(AB$4,'Saldenliste monatlich'!$A$4:$AN$4,0),FALSE)</x:f>
        <x:v>0</x:v>
      </x:c>
      <x:c r="AC18" s="12">
        <x:f>-VLOOKUP($B18,'Saldenliste monatlich'!$A$5:$AN$122,MATCH(AC$4,'Saldenliste monatlich'!$A$4:$AN$4,0),FALSE)</x:f>
        <x:v>0</x:v>
      </x:c>
      <x:c r="AD18" s="12">
        <x:f>-VLOOKUP($B18,'Saldenliste monatlich'!$A$5:$AN$122,MATCH(AD$4,'Saldenliste monatlich'!$A$4:$AN$4,0),FALSE)</x:f>
        <x:v>0</x:v>
      </x:c>
      <x:c r="AE18" s="12">
        <x:f>-VLOOKUP($B18,'Saldenliste monatlich'!$A$5:$AN$122,MATCH(AE$4,'Saldenliste monatlich'!$A$4:$AN$4,0),FALSE)</x:f>
        <x:v>0</x:v>
      </x:c>
      <x:c r="AF18" s="12">
        <x:f>-VLOOKUP($B18,'Saldenliste monatlich'!$A$5:$AN$122,MATCH(AF$4,'Saldenliste monatlich'!$A$4:$AN$4,0),FALSE)</x:f>
        <x:v>0</x:v>
      </x:c>
      <x:c r="AG18" s="12">
        <x:f>-VLOOKUP($B18,'Saldenliste monatlich'!$A$5:$AN$122,MATCH(AG$4,'Saldenliste monatlich'!$A$4:$AN$4,0),FALSE)</x:f>
        <x:v>0</x:v>
      </x:c>
      <x:c r="AH18" s="12">
        <x:f>-VLOOKUP($B18,'Saldenliste monatlich'!$A$5:$AN$122,MATCH(AH$4,'Saldenliste monatlich'!$A$4:$AN$4,0),FALSE)</x:f>
        <x:v>0</x:v>
      </x:c>
      <x:c r="AI18" s="12">
        <x:f>-VLOOKUP($B18,'Saldenliste monatlich'!$A$5:$AN$122,MATCH(AI$4,'Saldenliste monatlich'!$A$4:$AN$4,0),FALSE)</x:f>
        <x:v>0</x:v>
      </x:c>
      <x:c r="AJ18" s="12">
        <x:f>-VLOOKUP($B18,'Saldenliste monatlich'!$A$5:$AN$122,MATCH(AJ$4,'Saldenliste monatlich'!$A$4:$AN$4,0),FALSE)</x:f>
        <x:v>0</x:v>
      </x:c>
      <x:c r="AK18" s="12">
        <x:f>-VLOOKUP($B18,'Saldenliste monatlich'!$A$5:$AN$122,MATCH(AK$4,'Saldenliste monatlich'!$A$4:$AN$4,0),FALSE)</x:f>
        <x:v>0</x:v>
      </x:c>
      <x:c r="AL18" s="12">
        <x:f>-VLOOKUP($B18,'Saldenliste monatlich'!$A$5:$AN$122,MATCH(AL$4,'Saldenliste monatlich'!$A$4:$AN$4,0),FALSE)</x:f>
        <x:v>-126846.79</x:v>
      </x:c>
    </x:row>
    <x:row r="19" spans="1:38" collapsed="1" outlineLevel="1">
      <x:c r="A19" s="17" t="s">
        <x:v>309</x:v>
      </x:c>
      <x:c r="C19" s="13">
        <x:f>SUM(C17:C18)</x:f>
        <x:v>0</x:v>
      </x:c>
      <x:c r="D19" s="13">
        <x:f>SUM(D17:D18)</x:f>
        <x:v>0</x:v>
      </x:c>
      <x:c r="E19" s="13">
        <x:f>SUM(E17:E18)</x:f>
        <x:v>0</x:v>
      </x:c>
      <x:c r="F19" s="13">
        <x:f>SUM(F17:F18)</x:f>
        <x:v>0</x:v>
      </x:c>
      <x:c r="G19" s="13">
        <x:f>SUM(G17:G18)</x:f>
        <x:v>0</x:v>
      </x:c>
      <x:c r="H19" s="13">
        <x:f>SUM(H17:H18)</x:f>
        <x:v>0</x:v>
      </x:c>
      <x:c r="I19" s="13">
        <x:f>SUM(I17:I18)</x:f>
        <x:v>0</x:v>
      </x:c>
      <x:c r="J19" s="13">
        <x:f>SUM(J17:J18)</x:f>
        <x:v>0</x:v>
      </x:c>
      <x:c r="K19" s="13">
        <x:f>SUM(K17:K18)</x:f>
        <x:v>0</x:v>
      </x:c>
      <x:c r="L19" s="13">
        <x:f>SUM(L17:L18)</x:f>
        <x:v>0</x:v>
      </x:c>
      <x:c r="M19" s="13">
        <x:f>SUM(M17:M18)</x:f>
        <x:v>0</x:v>
      </x:c>
      <x:c r="N19" s="13">
        <x:f>SUM(N17:N18)</x:f>
        <x:v>0</x:v>
      </x:c>
      <x:c r="O19" s="13">
        <x:f>SUM(O17:O18)</x:f>
        <x:v>0</x:v>
      </x:c>
      <x:c r="P19" s="13">
        <x:f>SUM(P17:P18)</x:f>
        <x:v>0</x:v>
      </x:c>
      <x:c r="Q19" s="13">
        <x:f>SUM(Q17:Q18)</x:f>
        <x:v>0</x:v>
      </x:c>
      <x:c r="R19" s="13">
        <x:f>SUM(R17:R18)</x:f>
        <x:v>0</x:v>
      </x:c>
      <x:c r="S19" s="13">
        <x:f>SUM(S17:S18)</x:f>
        <x:v>0</x:v>
      </x:c>
      <x:c r="T19" s="13">
        <x:f>SUM(T17:T18)</x:f>
        <x:v>0</x:v>
      </x:c>
      <x:c r="U19" s="13">
        <x:f>SUM(U17:U18)</x:f>
        <x:v>0</x:v>
      </x:c>
      <x:c r="V19" s="13">
        <x:f>SUM(V17:V18)</x:f>
        <x:v>0</x:v>
      </x:c>
      <x:c r="W19" s="13">
        <x:f>SUM(W17:W18)</x:f>
        <x:v>0</x:v>
      </x:c>
      <x:c r="X19" s="13">
        <x:f>SUM(X17:X18)</x:f>
        <x:v>0</x:v>
      </x:c>
      <x:c r="Y19" s="13">
        <x:f>SUM(Y17:Y18)</x:f>
        <x:v>0</x:v>
      </x:c>
      <x:c r="Z19" s="13">
        <x:f>SUM(Z17:Z18)</x:f>
        <x:v>0</x:v>
      </x:c>
      <x:c r="AA19" s="13">
        <x:f>SUM(AA17:AA18)</x:f>
        <x:v>0</x:v>
      </x:c>
      <x:c r="AB19" s="13">
        <x:f>SUM(AB17:AB18)</x:f>
        <x:v>0</x:v>
      </x:c>
      <x:c r="AC19" s="13">
        <x:f>SUM(AC17:AC18)</x:f>
        <x:v>0</x:v>
      </x:c>
      <x:c r="AD19" s="13">
        <x:f>SUM(AD17:AD18)</x:f>
        <x:v>0</x:v>
      </x:c>
      <x:c r="AE19" s="13">
        <x:f>SUM(AE17:AE18)</x:f>
        <x:v>0</x:v>
      </x:c>
      <x:c r="AF19" s="13">
        <x:f>SUM(AF17:AF18)</x:f>
        <x:v>0</x:v>
      </x:c>
      <x:c r="AG19" s="13">
        <x:f>SUM(AG17:AG18)</x:f>
        <x:v>0</x:v>
      </x:c>
      <x:c r="AH19" s="13">
        <x:f>SUM(AH17:AH18)</x:f>
        <x:v>0</x:v>
      </x:c>
      <x:c r="AI19" s="13">
        <x:f>SUM(AI17:AI18)</x:f>
        <x:v>0</x:v>
      </x:c>
      <x:c r="AJ19" s="13">
        <x:f>SUM(AJ17:AJ18)</x:f>
        <x:v>0</x:v>
      </x:c>
      <x:c r="AK19" s="13">
        <x:f>SUM(AK17:AK18)</x:f>
        <x:v>0</x:v>
      </x:c>
      <x:c r="AL19" s="13">
        <x:f>SUM(AL17:AL18)</x:f>
        <x:v>-240210.59999999998</x:v>
      </x:c>
    </x:row>
    <x:row r="20" spans="1:38" hidden="1" outlineLevel="2">
      <x:c r="A20" s="16" t="s">
        <x:v>181</x:v>
      </x:c>
      <x:c r="B20" s="0">
        <x:v>3020</x:v>
      </x:c>
      <x:c r="C20" s="12">
        <x:f>-VLOOKUP($B20,'Saldenliste monatlich'!$A$5:$AN$122,MATCH(C$4,'Saldenliste monatlich'!$A$4:$AN$4,0),FALSE)</x:f>
        <x:v>54560</x:v>
      </x:c>
      <x:c r="D20" s="12">
        <x:f>-VLOOKUP($B20,'Saldenliste monatlich'!$A$5:$AN$122,MATCH(D$4,'Saldenliste monatlich'!$A$4:$AN$4,0),FALSE)</x:f>
        <x:v>54560</x:v>
      </x:c>
      <x:c r="E20" s="12">
        <x:f>-VLOOKUP($B20,'Saldenliste monatlich'!$A$5:$AN$122,MATCH(E$4,'Saldenliste monatlich'!$A$4:$AN$4,0),FALSE)</x:f>
        <x:v>54560</x:v>
      </x:c>
      <x:c r="F20" s="12">
        <x:f>-VLOOKUP($B20,'Saldenliste monatlich'!$A$5:$AN$122,MATCH(F$4,'Saldenliste monatlich'!$A$4:$AN$4,0),FALSE)</x:f>
        <x:v>54560</x:v>
      </x:c>
      <x:c r="G20" s="12">
        <x:f>-VLOOKUP($B20,'Saldenliste monatlich'!$A$5:$AN$122,MATCH(G$4,'Saldenliste monatlich'!$A$4:$AN$4,0),FALSE)</x:f>
        <x:v>54560</x:v>
      </x:c>
      <x:c r="H20" s="12">
        <x:f>-VLOOKUP($B20,'Saldenliste monatlich'!$A$5:$AN$122,MATCH(H$4,'Saldenliste monatlich'!$A$4:$AN$4,0),FALSE)</x:f>
        <x:v>54560</x:v>
      </x:c>
      <x:c r="I20" s="12">
        <x:f>-VLOOKUP($B20,'Saldenliste monatlich'!$A$5:$AN$122,MATCH(I$4,'Saldenliste monatlich'!$A$4:$AN$4,0),FALSE)</x:f>
        <x:v>54560</x:v>
      </x:c>
      <x:c r="J20" s="12">
        <x:f>-VLOOKUP($B20,'Saldenliste monatlich'!$A$5:$AN$122,MATCH(J$4,'Saldenliste monatlich'!$A$4:$AN$4,0),FALSE)</x:f>
        <x:v>0</x:v>
      </x:c>
      <x:c r="K20" s="12">
        <x:f>-VLOOKUP($B20,'Saldenliste monatlich'!$A$5:$AN$122,MATCH(K$4,'Saldenliste monatlich'!$A$4:$AN$4,0),FALSE)</x:f>
        <x:v>0</x:v>
      </x:c>
      <x:c r="L20" s="12">
        <x:f>-VLOOKUP($B20,'Saldenliste monatlich'!$A$5:$AN$122,MATCH(L$4,'Saldenliste monatlich'!$A$4:$AN$4,0),FALSE)</x:f>
        <x:v>0</x:v>
      </x:c>
      <x:c r="M20" s="12">
        <x:f>-VLOOKUP($B20,'Saldenliste monatlich'!$A$5:$AN$122,MATCH(M$4,'Saldenliste monatlich'!$A$4:$AN$4,0),FALSE)</x:f>
        <x:v>0</x:v>
      </x:c>
      <x:c r="N20" s="12">
        <x:f>-VLOOKUP($B20,'Saldenliste monatlich'!$A$5:$AN$122,MATCH(N$4,'Saldenliste monatlich'!$A$4:$AN$4,0),FALSE)</x:f>
        <x:v>117655.73</x:v>
      </x:c>
      <x:c r="O20" s="12">
        <x:f>-VLOOKUP($B20,'Saldenliste monatlich'!$A$5:$AN$122,MATCH(O$4,'Saldenliste monatlich'!$A$4:$AN$4,0),FALSE)</x:f>
        <x:v>117655.73</x:v>
      </x:c>
      <x:c r="P20" s="12">
        <x:f>-VLOOKUP($B20,'Saldenliste monatlich'!$A$5:$AN$122,MATCH(P$4,'Saldenliste monatlich'!$A$4:$AN$4,0),FALSE)</x:f>
        <x:v>117655.73</x:v>
      </x:c>
      <x:c r="Q20" s="12">
        <x:f>-VLOOKUP($B20,'Saldenliste monatlich'!$A$5:$AN$122,MATCH(Q$4,'Saldenliste monatlich'!$A$4:$AN$4,0),FALSE)</x:f>
        <x:v>117655.73</x:v>
      </x:c>
      <x:c r="R20" s="12">
        <x:f>-VLOOKUP($B20,'Saldenliste monatlich'!$A$5:$AN$122,MATCH(R$4,'Saldenliste monatlich'!$A$4:$AN$4,0),FALSE)</x:f>
        <x:v>117655.73</x:v>
      </x:c>
      <x:c r="S20" s="12">
        <x:f>-VLOOKUP($B20,'Saldenliste monatlich'!$A$5:$AN$122,MATCH(S$4,'Saldenliste monatlich'!$A$4:$AN$4,0),FALSE)</x:f>
        <x:v>117655.73</x:v>
      </x:c>
      <x:c r="T20" s="12">
        <x:f>-VLOOKUP($B20,'Saldenliste monatlich'!$A$5:$AN$122,MATCH(T$4,'Saldenliste monatlich'!$A$4:$AN$4,0),FALSE)</x:f>
        <x:v>117655.73</x:v>
      </x:c>
      <x:c r="U20" s="12">
        <x:f>-VLOOKUP($B20,'Saldenliste monatlich'!$A$5:$AN$122,MATCH(U$4,'Saldenliste monatlich'!$A$4:$AN$4,0),FALSE)</x:f>
        <x:v>117655.73</x:v>
      </x:c>
      <x:c r="V20" s="12">
        <x:f>-VLOOKUP($B20,'Saldenliste monatlich'!$A$5:$AN$122,MATCH(V$4,'Saldenliste monatlich'!$A$4:$AN$4,0),FALSE)</x:f>
        <x:v>0</x:v>
      </x:c>
      <x:c r="W20" s="12">
        <x:f>-VLOOKUP($B20,'Saldenliste monatlich'!$A$5:$AN$122,MATCH(W$4,'Saldenliste monatlich'!$A$4:$AN$4,0),FALSE)</x:f>
        <x:v>0</x:v>
      </x:c>
      <x:c r="X20" s="12">
        <x:f>-VLOOKUP($B20,'Saldenliste monatlich'!$A$5:$AN$122,MATCH(X$4,'Saldenliste monatlich'!$A$4:$AN$4,0),FALSE)</x:f>
        <x:v>0</x:v>
      </x:c>
      <x:c r="Y20" s="12">
        <x:f>-VLOOKUP($B20,'Saldenliste monatlich'!$A$5:$AN$122,MATCH(Y$4,'Saldenliste monatlich'!$A$4:$AN$4,0),FALSE)</x:f>
        <x:v>0</x:v>
      </x:c>
      <x:c r="Z20" s="12">
        <x:f>-VLOOKUP($B20,'Saldenliste monatlich'!$A$5:$AN$122,MATCH(Z$4,'Saldenliste monatlich'!$A$4:$AN$4,0),FALSE)</x:f>
        <x:v>44252.51</x:v>
      </x:c>
      <x:c r="AA20" s="12">
        <x:f>-VLOOKUP($B20,'Saldenliste monatlich'!$A$5:$AN$122,MATCH(AA$4,'Saldenliste monatlich'!$A$4:$AN$4,0),FALSE)</x:f>
        <x:v>44252.51</x:v>
      </x:c>
      <x:c r="AB20" s="12">
        <x:f>-VLOOKUP($B20,'Saldenliste monatlich'!$A$5:$AN$122,MATCH(AB$4,'Saldenliste monatlich'!$A$4:$AN$4,0),FALSE)</x:f>
        <x:v>44252.51</x:v>
      </x:c>
      <x:c r="AC20" s="12">
        <x:f>-VLOOKUP($B20,'Saldenliste monatlich'!$A$5:$AN$122,MATCH(AC$4,'Saldenliste monatlich'!$A$4:$AN$4,0),FALSE)</x:f>
        <x:v>44252.51</x:v>
      </x:c>
      <x:c r="AD20" s="12">
        <x:f>-VLOOKUP($B20,'Saldenliste monatlich'!$A$5:$AN$122,MATCH(AD$4,'Saldenliste monatlich'!$A$4:$AN$4,0),FALSE)</x:f>
        <x:v>44252.51</x:v>
      </x:c>
      <x:c r="AE20" s="12">
        <x:f>-VLOOKUP($B20,'Saldenliste monatlich'!$A$5:$AN$122,MATCH(AE$4,'Saldenliste monatlich'!$A$4:$AN$4,0),FALSE)</x:f>
        <x:v>44252.51</x:v>
      </x:c>
      <x:c r="AF20" s="12">
        <x:f>-VLOOKUP($B20,'Saldenliste monatlich'!$A$5:$AN$122,MATCH(AF$4,'Saldenliste monatlich'!$A$4:$AN$4,0),FALSE)</x:f>
        <x:v>44252.51</x:v>
      </x:c>
      <x:c r="AG20" s="12">
        <x:f>-VLOOKUP($B20,'Saldenliste monatlich'!$A$5:$AN$122,MATCH(AG$4,'Saldenliste monatlich'!$A$4:$AN$4,0),FALSE)</x:f>
        <x:v>44252.51</x:v>
      </x:c>
      <x:c r="AH20" s="12">
        <x:f>-VLOOKUP($B20,'Saldenliste monatlich'!$A$5:$AN$122,MATCH(AH$4,'Saldenliste monatlich'!$A$4:$AN$4,0),FALSE)</x:f>
        <x:v>0</x:v>
      </x:c>
      <x:c r="AI20" s="12">
        <x:f>-VLOOKUP($B20,'Saldenliste monatlich'!$A$5:$AN$122,MATCH(AI$4,'Saldenliste monatlich'!$A$4:$AN$4,0),FALSE)</x:f>
        <x:v>0</x:v>
      </x:c>
      <x:c r="AJ20" s="12">
        <x:f>-VLOOKUP($B20,'Saldenliste monatlich'!$A$5:$AN$122,MATCH(AJ$4,'Saldenliste monatlich'!$A$4:$AN$4,0),FALSE)</x:f>
        <x:v>0</x:v>
      </x:c>
      <x:c r="AK20" s="12">
        <x:f>-VLOOKUP($B20,'Saldenliste monatlich'!$A$5:$AN$122,MATCH(AK$4,'Saldenliste monatlich'!$A$4:$AN$4,0),FALSE)</x:f>
        <x:v>0</x:v>
      </x:c>
      <x:c r="AL20" s="12">
        <x:f>-VLOOKUP($B20,'Saldenliste monatlich'!$A$5:$AN$122,MATCH(AL$4,'Saldenliste monatlich'!$A$4:$AN$4,0),FALSE)</x:f>
        <x:v>0</x:v>
      </x:c>
    </x:row>
    <x:row r="21" spans="1:38" hidden="1" outlineLevel="2">
      <x:c r="A21" s="16" t="s">
        <x:v>182</x:v>
      </x:c>
      <x:c r="B21" s="0">
        <x:v>3040</x:v>
      </x:c>
      <x:c r="C21" s="12">
        <x:f>-VLOOKUP($B21,'Saldenliste monatlich'!$A$5:$AN$122,MATCH(C$4,'Saldenliste monatlich'!$A$4:$AN$4,0),FALSE)</x:f>
        <x:v>63323.2</x:v>
      </x:c>
      <x:c r="D21" s="12">
        <x:f>-VLOOKUP($B21,'Saldenliste monatlich'!$A$5:$AN$122,MATCH(D$4,'Saldenliste monatlich'!$A$4:$AN$4,0),FALSE)</x:f>
        <x:v>63323.2</x:v>
      </x:c>
      <x:c r="E21" s="12">
        <x:f>-VLOOKUP($B21,'Saldenliste monatlich'!$A$5:$AN$122,MATCH(E$4,'Saldenliste monatlich'!$A$4:$AN$4,0),FALSE)</x:f>
        <x:v>63323.2</x:v>
      </x:c>
      <x:c r="F21" s="12">
        <x:f>-VLOOKUP($B21,'Saldenliste monatlich'!$A$5:$AN$122,MATCH(F$4,'Saldenliste monatlich'!$A$4:$AN$4,0),FALSE)</x:f>
        <x:v>63323.2</x:v>
      </x:c>
      <x:c r="G21" s="12">
        <x:f>-VLOOKUP($B21,'Saldenliste monatlich'!$A$5:$AN$122,MATCH(G$4,'Saldenliste monatlich'!$A$4:$AN$4,0),FALSE)</x:f>
        <x:v>63323.2</x:v>
      </x:c>
      <x:c r="H21" s="12">
        <x:f>-VLOOKUP($B21,'Saldenliste monatlich'!$A$5:$AN$122,MATCH(H$4,'Saldenliste monatlich'!$A$4:$AN$4,0),FALSE)</x:f>
        <x:v>63323.2</x:v>
      </x:c>
      <x:c r="I21" s="12">
        <x:f>-VLOOKUP($B21,'Saldenliste monatlich'!$A$5:$AN$122,MATCH(I$4,'Saldenliste monatlich'!$A$4:$AN$4,0),FALSE)</x:f>
        <x:v>63323.2</x:v>
      </x:c>
      <x:c r="J21" s="12">
        <x:f>-VLOOKUP($B21,'Saldenliste monatlich'!$A$5:$AN$122,MATCH(J$4,'Saldenliste monatlich'!$A$4:$AN$4,0),FALSE)</x:f>
        <x:v>0</x:v>
      </x:c>
      <x:c r="K21" s="12">
        <x:f>-VLOOKUP($B21,'Saldenliste monatlich'!$A$5:$AN$122,MATCH(K$4,'Saldenliste monatlich'!$A$4:$AN$4,0),FALSE)</x:f>
        <x:v>0</x:v>
      </x:c>
      <x:c r="L21" s="12">
        <x:f>-VLOOKUP($B21,'Saldenliste monatlich'!$A$5:$AN$122,MATCH(L$4,'Saldenliste monatlich'!$A$4:$AN$4,0),FALSE)</x:f>
        <x:v>0</x:v>
      </x:c>
      <x:c r="M21" s="12">
        <x:f>-VLOOKUP($B21,'Saldenliste monatlich'!$A$5:$AN$122,MATCH(M$4,'Saldenliste monatlich'!$A$4:$AN$4,0),FALSE)</x:f>
        <x:v>0</x:v>
      </x:c>
      <x:c r="N21" s="12">
        <x:f>-VLOOKUP($B21,'Saldenliste monatlich'!$A$5:$AN$122,MATCH(N$4,'Saldenliste monatlich'!$A$4:$AN$4,0),FALSE)</x:f>
        <x:v>126971.94</x:v>
      </x:c>
      <x:c r="O21" s="12">
        <x:f>-VLOOKUP($B21,'Saldenliste monatlich'!$A$5:$AN$122,MATCH(O$4,'Saldenliste monatlich'!$A$4:$AN$4,0),FALSE)</x:f>
        <x:v>126971.94</x:v>
      </x:c>
      <x:c r="P21" s="12">
        <x:f>-VLOOKUP($B21,'Saldenliste monatlich'!$A$5:$AN$122,MATCH(P$4,'Saldenliste monatlich'!$A$4:$AN$4,0),FALSE)</x:f>
        <x:v>126971.94</x:v>
      </x:c>
      <x:c r="Q21" s="12">
        <x:f>-VLOOKUP($B21,'Saldenliste monatlich'!$A$5:$AN$122,MATCH(Q$4,'Saldenliste monatlich'!$A$4:$AN$4,0),FALSE)</x:f>
        <x:v>126971.94</x:v>
      </x:c>
      <x:c r="R21" s="12">
        <x:f>-VLOOKUP($B21,'Saldenliste monatlich'!$A$5:$AN$122,MATCH(R$4,'Saldenliste monatlich'!$A$4:$AN$4,0),FALSE)</x:f>
        <x:v>126971.94</x:v>
      </x:c>
      <x:c r="S21" s="12">
        <x:f>-VLOOKUP($B21,'Saldenliste monatlich'!$A$5:$AN$122,MATCH(S$4,'Saldenliste monatlich'!$A$4:$AN$4,0),FALSE)</x:f>
        <x:v>126971.94</x:v>
      </x:c>
      <x:c r="T21" s="12">
        <x:f>-VLOOKUP($B21,'Saldenliste monatlich'!$A$5:$AN$122,MATCH(T$4,'Saldenliste monatlich'!$A$4:$AN$4,0),FALSE)</x:f>
        <x:v>126971.94</x:v>
      </x:c>
      <x:c r="U21" s="12">
        <x:f>-VLOOKUP($B21,'Saldenliste monatlich'!$A$5:$AN$122,MATCH(U$4,'Saldenliste monatlich'!$A$4:$AN$4,0),FALSE)</x:f>
        <x:v>126971.94</x:v>
      </x:c>
      <x:c r="V21" s="12">
        <x:f>-VLOOKUP($B21,'Saldenliste monatlich'!$A$5:$AN$122,MATCH(V$4,'Saldenliste monatlich'!$A$4:$AN$4,0),FALSE)</x:f>
        <x:v>0</x:v>
      </x:c>
      <x:c r="W21" s="12">
        <x:f>-VLOOKUP($B21,'Saldenliste monatlich'!$A$5:$AN$122,MATCH(W$4,'Saldenliste monatlich'!$A$4:$AN$4,0),FALSE)</x:f>
        <x:v>0</x:v>
      </x:c>
      <x:c r="X21" s="12">
        <x:f>-VLOOKUP($B21,'Saldenliste monatlich'!$A$5:$AN$122,MATCH(X$4,'Saldenliste monatlich'!$A$4:$AN$4,0),FALSE)</x:f>
        <x:v>0</x:v>
      </x:c>
      <x:c r="Y21" s="12">
        <x:f>-VLOOKUP($B21,'Saldenliste monatlich'!$A$5:$AN$122,MATCH(Y$4,'Saldenliste monatlich'!$A$4:$AN$4,0),FALSE)</x:f>
        <x:v>0</x:v>
      </x:c>
      <x:c r="Z21" s="12">
        <x:f>-VLOOKUP($B21,'Saldenliste monatlich'!$A$5:$AN$122,MATCH(Z$4,'Saldenliste monatlich'!$A$4:$AN$4,0),FALSE)</x:f>
        <x:v>46523.71</x:v>
      </x:c>
      <x:c r="AA21" s="12">
        <x:f>-VLOOKUP($B21,'Saldenliste monatlich'!$A$5:$AN$122,MATCH(AA$4,'Saldenliste monatlich'!$A$4:$AN$4,0),FALSE)</x:f>
        <x:v>46523.71</x:v>
      </x:c>
      <x:c r="AB21" s="12">
        <x:f>-VLOOKUP($B21,'Saldenliste monatlich'!$A$5:$AN$122,MATCH(AB$4,'Saldenliste monatlich'!$A$4:$AN$4,0),FALSE)</x:f>
        <x:v>46523.71</x:v>
      </x:c>
      <x:c r="AC21" s="12">
        <x:f>-VLOOKUP($B21,'Saldenliste monatlich'!$A$5:$AN$122,MATCH(AC$4,'Saldenliste monatlich'!$A$4:$AN$4,0),FALSE)</x:f>
        <x:v>46523.71</x:v>
      </x:c>
      <x:c r="AD21" s="12">
        <x:f>-VLOOKUP($B21,'Saldenliste monatlich'!$A$5:$AN$122,MATCH(AD$4,'Saldenliste monatlich'!$A$4:$AN$4,0),FALSE)</x:f>
        <x:v>46523.71</x:v>
      </x:c>
      <x:c r="AE21" s="12">
        <x:f>-VLOOKUP($B21,'Saldenliste monatlich'!$A$5:$AN$122,MATCH(AE$4,'Saldenliste monatlich'!$A$4:$AN$4,0),FALSE)</x:f>
        <x:v>46523.71</x:v>
      </x:c>
      <x:c r="AF21" s="12">
        <x:f>-VLOOKUP($B21,'Saldenliste monatlich'!$A$5:$AN$122,MATCH(AF$4,'Saldenliste monatlich'!$A$4:$AN$4,0),FALSE)</x:f>
        <x:v>46523.71</x:v>
      </x:c>
      <x:c r="AG21" s="12">
        <x:f>-VLOOKUP($B21,'Saldenliste monatlich'!$A$5:$AN$122,MATCH(AG$4,'Saldenliste monatlich'!$A$4:$AN$4,0),FALSE)</x:f>
        <x:v>46523.71</x:v>
      </x:c>
      <x:c r="AH21" s="12">
        <x:f>-VLOOKUP($B21,'Saldenliste monatlich'!$A$5:$AN$122,MATCH(AH$4,'Saldenliste monatlich'!$A$4:$AN$4,0),FALSE)</x:f>
        <x:v>0</x:v>
      </x:c>
      <x:c r="AI21" s="12">
        <x:f>-VLOOKUP($B21,'Saldenliste monatlich'!$A$5:$AN$122,MATCH(AI$4,'Saldenliste monatlich'!$A$4:$AN$4,0),FALSE)</x:f>
        <x:v>0</x:v>
      </x:c>
      <x:c r="AJ21" s="12">
        <x:f>-VLOOKUP($B21,'Saldenliste monatlich'!$A$5:$AN$122,MATCH(AJ$4,'Saldenliste monatlich'!$A$4:$AN$4,0),FALSE)</x:f>
        <x:v>0</x:v>
      </x:c>
      <x:c r="AK21" s="12">
        <x:f>-VLOOKUP($B21,'Saldenliste monatlich'!$A$5:$AN$122,MATCH(AK$4,'Saldenliste monatlich'!$A$4:$AN$4,0),FALSE)</x:f>
        <x:v>0</x:v>
      </x:c>
      <x:c r="AL21" s="12">
        <x:f>-VLOOKUP($B21,'Saldenliste monatlich'!$A$5:$AN$122,MATCH(AL$4,'Saldenliste monatlich'!$A$4:$AN$4,0),FALSE)</x:f>
        <x:v>0</x:v>
      </x:c>
    </x:row>
    <x:row r="22" spans="1:38" collapsed="1" outlineLevel="1">
      <x:c r="A22" s="17" t="s">
        <x:v>310</x:v>
      </x:c>
      <x:c r="C22" s="13">
        <x:f>SUM(C20:C21)</x:f>
        <x:v>117883.2</x:v>
      </x:c>
      <x:c r="D22" s="13">
        <x:f>SUM(D20:D21)</x:f>
        <x:v>117883.2</x:v>
      </x:c>
      <x:c r="E22" s="13">
        <x:f>SUM(E20:E21)</x:f>
        <x:v>117883.2</x:v>
      </x:c>
      <x:c r="F22" s="13">
        <x:f>SUM(F20:F21)</x:f>
        <x:v>117883.2</x:v>
      </x:c>
      <x:c r="G22" s="13">
        <x:f>SUM(G20:G21)</x:f>
        <x:v>117883.2</x:v>
      </x:c>
      <x:c r="H22" s="13">
        <x:f>SUM(H20:H21)</x:f>
        <x:v>117883.2</x:v>
      </x:c>
      <x:c r="I22" s="13">
        <x:f>SUM(I20:I21)</x:f>
        <x:v>117883.2</x:v>
      </x:c>
      <x:c r="J22" s="13">
        <x:f>SUM(J20:J21)</x:f>
        <x:v>0</x:v>
      </x:c>
      <x:c r="K22" s="13">
        <x:f>SUM(K20:K21)</x:f>
        <x:v>0</x:v>
      </x:c>
      <x:c r="L22" s="13">
        <x:f>SUM(L20:L21)</x:f>
        <x:v>0</x:v>
      </x:c>
      <x:c r="M22" s="13">
        <x:f>SUM(M20:M21)</x:f>
        <x:v>0</x:v>
      </x:c>
      <x:c r="N22" s="13">
        <x:f>SUM(N20:N21)</x:f>
        <x:v>244627.66999999998</x:v>
      </x:c>
      <x:c r="O22" s="13">
        <x:f>SUM(O20:O21)</x:f>
        <x:v>244627.66999999998</x:v>
      </x:c>
      <x:c r="P22" s="13">
        <x:f>SUM(P20:P21)</x:f>
        <x:v>244627.66999999998</x:v>
      </x:c>
      <x:c r="Q22" s="13">
        <x:f>SUM(Q20:Q21)</x:f>
        <x:v>244627.66999999998</x:v>
      </x:c>
      <x:c r="R22" s="13">
        <x:f>SUM(R20:R21)</x:f>
        <x:v>244627.66999999998</x:v>
      </x:c>
      <x:c r="S22" s="13">
        <x:f>SUM(S20:S21)</x:f>
        <x:v>244627.66999999998</x:v>
      </x:c>
      <x:c r="T22" s="13">
        <x:f>SUM(T20:T21)</x:f>
        <x:v>244627.66999999998</x:v>
      </x:c>
      <x:c r="U22" s="13">
        <x:f>SUM(U20:U21)</x:f>
        <x:v>244627.66999999998</x:v>
      </x:c>
      <x:c r="V22" s="13">
        <x:f>SUM(V20:V21)</x:f>
        <x:v>0</x:v>
      </x:c>
      <x:c r="W22" s="13">
        <x:f>SUM(W20:W21)</x:f>
        <x:v>0</x:v>
      </x:c>
      <x:c r="X22" s="13">
        <x:f>SUM(X20:X21)</x:f>
        <x:v>0</x:v>
      </x:c>
      <x:c r="Y22" s="13">
        <x:f>SUM(Y20:Y21)</x:f>
        <x:v>0</x:v>
      </x:c>
      <x:c r="Z22" s="13">
        <x:f>SUM(Z20:Z21)</x:f>
        <x:v>90776.22</x:v>
      </x:c>
      <x:c r="AA22" s="13">
        <x:f>SUM(AA20:AA21)</x:f>
        <x:v>90776.22</x:v>
      </x:c>
      <x:c r="AB22" s="13">
        <x:f>SUM(AB20:AB21)</x:f>
        <x:v>90776.22</x:v>
      </x:c>
      <x:c r="AC22" s="13">
        <x:f>SUM(AC20:AC21)</x:f>
        <x:v>90776.22</x:v>
      </x:c>
      <x:c r="AD22" s="13">
        <x:f>SUM(AD20:AD21)</x:f>
        <x:v>90776.22</x:v>
      </x:c>
      <x:c r="AE22" s="13">
        <x:f>SUM(AE20:AE21)</x:f>
        <x:v>90776.22</x:v>
      </x:c>
      <x:c r="AF22" s="13">
        <x:f>SUM(AF20:AF21)</x:f>
        <x:v>90776.22</x:v>
      </x:c>
      <x:c r="AG22" s="13">
        <x:f>SUM(AG20:AG21)</x:f>
        <x:v>90776.22</x:v>
      </x:c>
      <x:c r="AH22" s="13">
        <x:f>SUM(AH20:AH21)</x:f>
        <x:v>0</x:v>
      </x:c>
      <x:c r="AI22" s="13">
        <x:f>SUM(AI20:AI21)</x:f>
        <x:v>0</x:v>
      </x:c>
      <x:c r="AJ22" s="13">
        <x:f>SUM(AJ20:AJ21)</x:f>
        <x:v>0</x:v>
      </x:c>
      <x:c r="AK22" s="13">
        <x:f>SUM(AK20:AK21)</x:f>
        <x:v>0</x:v>
      </x:c>
      <x:c r="AL22" s="13">
        <x:f>SUM(AL20:AL21)</x:f>
        <x:v>0</x:v>
      </x:c>
    </x:row>
    <x:row r="23" spans="1:38" hidden="1" outlineLevel="2">
      <x:c r="A23" s="16" t="s">
        <x:v>191</x:v>
      </x:c>
      <x:c r="B23" s="0">
        <x:v>3510</x:v>
      </x:c>
      <x:c r="C23" s="12">
        <x:f>-VLOOKUP($B23,'Saldenliste monatlich'!$A$5:$AN$122,MATCH(C$4,'Saldenliste monatlich'!$A$4:$AN$4,0),FALSE)</x:f>
        <x:v>500000</x:v>
      </x:c>
      <x:c r="D23" s="12">
        <x:f>-VLOOKUP($B23,'Saldenliste monatlich'!$A$5:$AN$122,MATCH(D$4,'Saldenliste monatlich'!$A$4:$AN$4,0),FALSE)</x:f>
        <x:v>500000</x:v>
      </x:c>
      <x:c r="E23" s="12">
        <x:f>-VLOOKUP($B23,'Saldenliste monatlich'!$A$5:$AN$122,MATCH(E$4,'Saldenliste monatlich'!$A$4:$AN$4,0),FALSE)</x:f>
        <x:v>500000</x:v>
      </x:c>
      <x:c r="F23" s="12">
        <x:f>-VLOOKUP($B23,'Saldenliste monatlich'!$A$5:$AN$122,MATCH(F$4,'Saldenliste monatlich'!$A$4:$AN$4,0),FALSE)</x:f>
        <x:v>500000</x:v>
      </x:c>
      <x:c r="G23" s="12">
        <x:f>-VLOOKUP($B23,'Saldenliste monatlich'!$A$5:$AN$122,MATCH(G$4,'Saldenliste monatlich'!$A$4:$AN$4,0),FALSE)</x:f>
        <x:v>500000</x:v>
      </x:c>
      <x:c r="H23" s="12">
        <x:f>-VLOOKUP($B23,'Saldenliste monatlich'!$A$5:$AN$122,MATCH(H$4,'Saldenliste monatlich'!$A$4:$AN$4,0),FALSE)</x:f>
        <x:v>500000</x:v>
      </x:c>
      <x:c r="I23" s="12">
        <x:f>-VLOOKUP($B23,'Saldenliste monatlich'!$A$5:$AN$122,MATCH(I$4,'Saldenliste monatlich'!$A$4:$AN$4,0),FALSE)</x:f>
        <x:v>500000</x:v>
      </x:c>
      <x:c r="J23" s="12">
        <x:f>-VLOOKUP($B23,'Saldenliste monatlich'!$A$5:$AN$122,MATCH(J$4,'Saldenliste monatlich'!$A$4:$AN$4,0),FALSE)</x:f>
        <x:v>500000</x:v>
      </x:c>
      <x:c r="K23" s="12">
        <x:f>-VLOOKUP($B23,'Saldenliste monatlich'!$A$5:$AN$122,MATCH(K$4,'Saldenliste monatlich'!$A$4:$AN$4,0),FALSE)</x:f>
        <x:v>500000</x:v>
      </x:c>
      <x:c r="L23" s="12">
        <x:f>-VLOOKUP($B23,'Saldenliste monatlich'!$A$5:$AN$122,MATCH(L$4,'Saldenliste monatlich'!$A$4:$AN$4,0),FALSE)</x:f>
        <x:v>500000</x:v>
      </x:c>
      <x:c r="M23" s="12">
        <x:f>-VLOOKUP($B23,'Saldenliste monatlich'!$A$5:$AN$122,MATCH(M$4,'Saldenliste monatlich'!$A$4:$AN$4,0),FALSE)</x:f>
        <x:v>500000</x:v>
      </x:c>
      <x:c r="N23" s="12">
        <x:f>-VLOOKUP($B23,'Saldenliste monatlich'!$A$5:$AN$122,MATCH(N$4,'Saldenliste monatlich'!$A$4:$AN$4,0),FALSE)</x:f>
        <x:v>500000</x:v>
      </x:c>
      <x:c r="O23" s="12">
        <x:f>-VLOOKUP($B23,'Saldenliste monatlich'!$A$5:$AN$122,MATCH(O$4,'Saldenliste monatlich'!$A$4:$AN$4,0),FALSE)</x:f>
        <x:v>500000</x:v>
      </x:c>
      <x:c r="P23" s="12">
        <x:f>-VLOOKUP($B23,'Saldenliste monatlich'!$A$5:$AN$122,MATCH(P$4,'Saldenliste monatlich'!$A$4:$AN$4,0),FALSE)</x:f>
        <x:v>500000</x:v>
      </x:c>
      <x:c r="Q23" s="12">
        <x:f>-VLOOKUP($B23,'Saldenliste monatlich'!$A$5:$AN$122,MATCH(Q$4,'Saldenliste monatlich'!$A$4:$AN$4,0),FALSE)</x:f>
        <x:v>500000</x:v>
      </x:c>
      <x:c r="R23" s="12">
        <x:f>-VLOOKUP($B23,'Saldenliste monatlich'!$A$5:$AN$122,MATCH(R$4,'Saldenliste monatlich'!$A$4:$AN$4,0),FALSE)</x:f>
        <x:v>500000</x:v>
      </x:c>
      <x:c r="S23" s="12">
        <x:f>-VLOOKUP($B23,'Saldenliste monatlich'!$A$5:$AN$122,MATCH(S$4,'Saldenliste monatlich'!$A$4:$AN$4,0),FALSE)</x:f>
        <x:v>500000</x:v>
      </x:c>
      <x:c r="T23" s="12">
        <x:f>-VLOOKUP($B23,'Saldenliste monatlich'!$A$5:$AN$122,MATCH(T$4,'Saldenliste monatlich'!$A$4:$AN$4,0),FALSE)</x:f>
        <x:v>500000</x:v>
      </x:c>
      <x:c r="U23" s="12">
        <x:f>-VLOOKUP($B23,'Saldenliste monatlich'!$A$5:$AN$122,MATCH(U$4,'Saldenliste monatlich'!$A$4:$AN$4,0),FALSE)</x:f>
        <x:v>500000</x:v>
      </x:c>
      <x:c r="V23" s="12">
        <x:f>-VLOOKUP($B23,'Saldenliste monatlich'!$A$5:$AN$122,MATCH(V$4,'Saldenliste monatlich'!$A$4:$AN$4,0),FALSE)</x:f>
        <x:v>500000</x:v>
      </x:c>
      <x:c r="W23" s="12">
        <x:f>-VLOOKUP($B23,'Saldenliste monatlich'!$A$5:$AN$122,MATCH(W$4,'Saldenliste monatlich'!$A$4:$AN$4,0),FALSE)</x:f>
        <x:v>500000</x:v>
      </x:c>
      <x:c r="X23" s="12">
        <x:f>-VLOOKUP($B23,'Saldenliste monatlich'!$A$5:$AN$122,MATCH(X$4,'Saldenliste monatlich'!$A$4:$AN$4,0),FALSE)</x:f>
        <x:v>500000</x:v>
      </x:c>
      <x:c r="Y23" s="12">
        <x:f>-VLOOKUP($B23,'Saldenliste monatlich'!$A$5:$AN$122,MATCH(Y$4,'Saldenliste monatlich'!$A$4:$AN$4,0),FALSE)</x:f>
        <x:v>500000</x:v>
      </x:c>
      <x:c r="Z23" s="12">
        <x:f>-VLOOKUP($B23,'Saldenliste monatlich'!$A$5:$AN$122,MATCH(Z$4,'Saldenliste monatlich'!$A$4:$AN$4,0),FALSE)</x:f>
        <x:v>500000</x:v>
      </x:c>
      <x:c r="AA23" s="12">
        <x:f>-VLOOKUP($B23,'Saldenliste monatlich'!$A$5:$AN$122,MATCH(AA$4,'Saldenliste monatlich'!$A$4:$AN$4,0),FALSE)</x:f>
        <x:v>500000</x:v>
      </x:c>
      <x:c r="AB23" s="12">
        <x:f>-VLOOKUP($B23,'Saldenliste monatlich'!$A$5:$AN$122,MATCH(AB$4,'Saldenliste monatlich'!$A$4:$AN$4,0),FALSE)</x:f>
        <x:v>500000</x:v>
      </x:c>
      <x:c r="AC23" s="12">
        <x:f>-VLOOKUP($B23,'Saldenliste monatlich'!$A$5:$AN$122,MATCH(AC$4,'Saldenliste monatlich'!$A$4:$AN$4,0),FALSE)</x:f>
        <x:v>500000</x:v>
      </x:c>
      <x:c r="AD23" s="12">
        <x:f>-VLOOKUP($B23,'Saldenliste monatlich'!$A$5:$AN$122,MATCH(AD$4,'Saldenliste monatlich'!$A$4:$AN$4,0),FALSE)</x:f>
        <x:v>500000</x:v>
      </x:c>
      <x:c r="AE23" s="12">
        <x:f>-VLOOKUP($B23,'Saldenliste monatlich'!$A$5:$AN$122,MATCH(AE$4,'Saldenliste monatlich'!$A$4:$AN$4,0),FALSE)</x:f>
        <x:v>500000</x:v>
      </x:c>
      <x:c r="AF23" s="12">
        <x:f>-VLOOKUP($B23,'Saldenliste monatlich'!$A$5:$AN$122,MATCH(AF$4,'Saldenliste monatlich'!$A$4:$AN$4,0),FALSE)</x:f>
        <x:v>500000</x:v>
      </x:c>
      <x:c r="AG23" s="12">
        <x:f>-VLOOKUP($B23,'Saldenliste monatlich'!$A$5:$AN$122,MATCH(AG$4,'Saldenliste monatlich'!$A$4:$AN$4,0),FALSE)</x:f>
        <x:v>500000</x:v>
      </x:c>
      <x:c r="AH23" s="12">
        <x:f>-VLOOKUP($B23,'Saldenliste monatlich'!$A$5:$AN$122,MATCH(AH$4,'Saldenliste monatlich'!$A$4:$AN$4,0),FALSE)</x:f>
        <x:v>500000</x:v>
      </x:c>
      <x:c r="AI23" s="12">
        <x:f>-VLOOKUP($B23,'Saldenliste monatlich'!$A$5:$AN$122,MATCH(AI$4,'Saldenliste monatlich'!$A$4:$AN$4,0),FALSE)</x:f>
        <x:v>500000</x:v>
      </x:c>
      <x:c r="AJ23" s="12">
        <x:f>-VLOOKUP($B23,'Saldenliste monatlich'!$A$5:$AN$122,MATCH(AJ$4,'Saldenliste monatlich'!$A$4:$AN$4,0),FALSE)</x:f>
        <x:v>500000</x:v>
      </x:c>
      <x:c r="AK23" s="12">
        <x:f>-VLOOKUP($B23,'Saldenliste monatlich'!$A$5:$AN$122,MATCH(AK$4,'Saldenliste monatlich'!$A$4:$AN$4,0),FALSE)</x:f>
        <x:v>500000</x:v>
      </x:c>
      <x:c r="AL23" s="12">
        <x:f>-VLOOKUP($B23,'Saldenliste monatlich'!$A$5:$AN$122,MATCH(AL$4,'Saldenliste monatlich'!$A$4:$AN$4,0),FALSE)</x:f>
        <x:v>500000</x:v>
      </x:c>
    </x:row>
    <x:row r="24" spans="1:38" hidden="1" outlineLevel="2">
      <x:c r="A24" s="16" t="s">
        <x:v>311</x:v>
      </x:c>
      <x:c r="B24" s="0">
        <x:v>3760</x:v>
      </x:c>
      <x:c r="C24" s="12">
        <x:f>-VLOOKUP($B24,'Saldenliste monatlich'!$A$5:$AN$122,MATCH(C$4,'Saldenliste monatlich'!$A$4:$AN$4,0),FALSE)</x:f>
        <x:v>0</x:v>
      </x:c>
      <x:c r="D24" s="12">
        <x:f>-VLOOKUP($B24,'Saldenliste monatlich'!$A$5:$AN$122,MATCH(D$4,'Saldenliste monatlich'!$A$4:$AN$4,0),FALSE)</x:f>
        <x:v>0</x:v>
      </x:c>
      <x:c r="E24" s="12">
        <x:f>-VLOOKUP($B24,'Saldenliste monatlich'!$A$5:$AN$122,MATCH(E$4,'Saldenliste monatlich'!$A$4:$AN$4,0),FALSE)</x:f>
        <x:v>0</x:v>
      </x:c>
      <x:c r="F24" s="12">
        <x:f>-VLOOKUP($B24,'Saldenliste monatlich'!$A$5:$AN$122,MATCH(F$4,'Saldenliste monatlich'!$A$4:$AN$4,0),FALSE)</x:f>
        <x:v>0</x:v>
      </x:c>
      <x:c r="G24" s="12">
        <x:f>-VLOOKUP($B24,'Saldenliste monatlich'!$A$5:$AN$122,MATCH(G$4,'Saldenliste monatlich'!$A$4:$AN$4,0),FALSE)</x:f>
        <x:v>0</x:v>
      </x:c>
      <x:c r="H24" s="12">
        <x:f>-VLOOKUP($B24,'Saldenliste monatlich'!$A$5:$AN$122,MATCH(H$4,'Saldenliste monatlich'!$A$4:$AN$4,0),FALSE)</x:f>
        <x:v>0</x:v>
      </x:c>
      <x:c r="I24" s="12">
        <x:f>-VLOOKUP($B24,'Saldenliste monatlich'!$A$5:$AN$122,MATCH(I$4,'Saldenliste monatlich'!$A$4:$AN$4,0),FALSE)</x:f>
        <x:v>0</x:v>
      </x:c>
      <x:c r="J24" s="12">
        <x:f>-VLOOKUP($B24,'Saldenliste monatlich'!$A$5:$AN$122,MATCH(J$4,'Saldenliste monatlich'!$A$4:$AN$4,0),FALSE)</x:f>
        <x:v>0</x:v>
      </x:c>
      <x:c r="K24" s="12">
        <x:f>-VLOOKUP($B24,'Saldenliste monatlich'!$A$5:$AN$122,MATCH(K$4,'Saldenliste monatlich'!$A$4:$AN$4,0),FALSE)</x:f>
        <x:v>0</x:v>
      </x:c>
      <x:c r="L24" s="12">
        <x:f>-VLOOKUP($B24,'Saldenliste monatlich'!$A$5:$AN$122,MATCH(L$4,'Saldenliste monatlich'!$A$4:$AN$4,0),FALSE)</x:f>
        <x:v>0</x:v>
      </x:c>
      <x:c r="M24" s="12">
        <x:f>-VLOOKUP($B24,'Saldenliste monatlich'!$A$5:$AN$122,MATCH(M$4,'Saldenliste monatlich'!$A$4:$AN$4,0),FALSE)</x:f>
        <x:v>0</x:v>
      </x:c>
      <x:c r="N24" s="12">
        <x:f>-VLOOKUP($B24,'Saldenliste monatlich'!$A$5:$AN$122,MATCH(N$4,'Saldenliste monatlich'!$A$4:$AN$4,0),FALSE)</x:f>
        <x:v>0</x:v>
      </x:c>
      <x:c r="O24" s="12">
        <x:f>-VLOOKUP($B24,'Saldenliste monatlich'!$A$5:$AN$122,MATCH(O$4,'Saldenliste monatlich'!$A$4:$AN$4,0),FALSE)</x:f>
        <x:v>0</x:v>
      </x:c>
      <x:c r="P24" s="12">
        <x:f>-VLOOKUP($B24,'Saldenliste monatlich'!$A$5:$AN$122,MATCH(P$4,'Saldenliste monatlich'!$A$4:$AN$4,0),FALSE)</x:f>
        <x:v>0</x:v>
      </x:c>
      <x:c r="Q24" s="12">
        <x:f>-VLOOKUP($B24,'Saldenliste monatlich'!$A$5:$AN$122,MATCH(Q$4,'Saldenliste monatlich'!$A$4:$AN$4,0),FALSE)</x:f>
        <x:v>0</x:v>
      </x:c>
      <x:c r="R24" s="12">
        <x:f>-VLOOKUP($B24,'Saldenliste monatlich'!$A$5:$AN$122,MATCH(R$4,'Saldenliste monatlich'!$A$4:$AN$4,0),FALSE)</x:f>
        <x:v>0</x:v>
      </x:c>
      <x:c r="S24" s="12">
        <x:f>-VLOOKUP($B24,'Saldenliste monatlich'!$A$5:$AN$122,MATCH(S$4,'Saldenliste monatlich'!$A$4:$AN$4,0),FALSE)</x:f>
        <x:v>0</x:v>
      </x:c>
      <x:c r="T24" s="12">
        <x:f>-VLOOKUP($B24,'Saldenliste monatlich'!$A$5:$AN$122,MATCH(T$4,'Saldenliste monatlich'!$A$4:$AN$4,0),FALSE)</x:f>
        <x:v>0</x:v>
      </x:c>
      <x:c r="U24" s="12">
        <x:f>-VLOOKUP($B24,'Saldenliste monatlich'!$A$5:$AN$122,MATCH(U$4,'Saldenliste monatlich'!$A$4:$AN$4,0),FALSE)</x:f>
        <x:v>0</x:v>
      </x:c>
      <x:c r="V24" s="12">
        <x:f>-VLOOKUP($B24,'Saldenliste monatlich'!$A$5:$AN$122,MATCH(V$4,'Saldenliste monatlich'!$A$4:$AN$4,0),FALSE)</x:f>
        <x:v>0</x:v>
      </x:c>
      <x:c r="W24" s="12">
        <x:f>-VLOOKUP($B24,'Saldenliste monatlich'!$A$5:$AN$122,MATCH(W$4,'Saldenliste monatlich'!$A$4:$AN$4,0),FALSE)</x:f>
        <x:v>0</x:v>
      </x:c>
      <x:c r="X24" s="12">
        <x:f>-VLOOKUP($B24,'Saldenliste monatlich'!$A$5:$AN$122,MATCH(X$4,'Saldenliste monatlich'!$A$4:$AN$4,0),FALSE)</x:f>
        <x:v>0</x:v>
      </x:c>
      <x:c r="Y24" s="12">
        <x:f>-VLOOKUP($B24,'Saldenliste monatlich'!$A$5:$AN$122,MATCH(Y$4,'Saldenliste monatlich'!$A$4:$AN$4,0),FALSE)</x:f>
        <x:v>0</x:v>
      </x:c>
      <x:c r="Z24" s="12">
        <x:f>-VLOOKUP($B24,'Saldenliste monatlich'!$A$5:$AN$122,MATCH(Z$4,'Saldenliste monatlich'!$A$4:$AN$4,0),FALSE)</x:f>
        <x:v>0</x:v>
      </x:c>
      <x:c r="AA24" s="12">
        <x:f>-VLOOKUP($B24,'Saldenliste monatlich'!$A$5:$AN$122,MATCH(AA$4,'Saldenliste monatlich'!$A$4:$AN$4,0),FALSE)</x:f>
        <x:v>0</x:v>
      </x:c>
      <x:c r="AB24" s="12">
        <x:f>-VLOOKUP($B24,'Saldenliste monatlich'!$A$5:$AN$122,MATCH(AB$4,'Saldenliste monatlich'!$A$4:$AN$4,0),FALSE)</x:f>
        <x:v>0</x:v>
      </x:c>
      <x:c r="AC24" s="12">
        <x:f>-VLOOKUP($B24,'Saldenliste monatlich'!$A$5:$AN$122,MATCH(AC$4,'Saldenliste monatlich'!$A$4:$AN$4,0),FALSE)</x:f>
        <x:v>0</x:v>
      </x:c>
      <x:c r="AD24" s="12">
        <x:f>-VLOOKUP($B24,'Saldenliste monatlich'!$A$5:$AN$122,MATCH(AD$4,'Saldenliste monatlich'!$A$4:$AN$4,0),FALSE)</x:f>
        <x:v>0</x:v>
      </x:c>
      <x:c r="AE24" s="12">
        <x:f>-VLOOKUP($B24,'Saldenliste monatlich'!$A$5:$AN$122,MATCH(AE$4,'Saldenliste monatlich'!$A$4:$AN$4,0),FALSE)</x:f>
        <x:v>0</x:v>
      </x:c>
      <x:c r="AF24" s="12">
        <x:f>-VLOOKUP($B24,'Saldenliste monatlich'!$A$5:$AN$122,MATCH(AF$4,'Saldenliste monatlich'!$A$4:$AN$4,0),FALSE)</x:f>
        <x:v>0</x:v>
      </x:c>
      <x:c r="AG24" s="12">
        <x:f>-VLOOKUP($B24,'Saldenliste monatlich'!$A$5:$AN$122,MATCH(AG$4,'Saldenliste monatlich'!$A$4:$AN$4,0),FALSE)</x:f>
        <x:v>791250</x:v>
      </x:c>
      <x:c r="AH24" s="12">
        <x:f>-VLOOKUP($B24,'Saldenliste monatlich'!$A$5:$AN$122,MATCH(AH$4,'Saldenliste monatlich'!$A$4:$AN$4,0),FALSE)</x:f>
        <x:v>0</x:v>
      </x:c>
      <x:c r="AI24" s="12">
        <x:f>-VLOOKUP($B24,'Saldenliste monatlich'!$A$5:$AN$122,MATCH(AI$4,'Saldenliste monatlich'!$A$4:$AN$4,0),FALSE)</x:f>
        <x:v>0</x:v>
      </x:c>
      <x:c r="AJ24" s="12">
        <x:f>-VLOOKUP($B24,'Saldenliste monatlich'!$A$5:$AN$122,MATCH(AJ$4,'Saldenliste monatlich'!$A$4:$AN$4,0),FALSE)</x:f>
        <x:v>0</x:v>
      </x:c>
      <x:c r="AK24" s="12">
        <x:f>-VLOOKUP($B24,'Saldenliste monatlich'!$A$5:$AN$122,MATCH(AK$4,'Saldenliste monatlich'!$A$4:$AN$4,0),FALSE)</x:f>
        <x:v>0</x:v>
      </x:c>
      <x:c r="AL24" s="12">
        <x:f>-VLOOKUP($B24,'Saldenliste monatlich'!$A$5:$AN$122,MATCH(AL$4,'Saldenliste monatlich'!$A$4:$AN$4,0),FALSE)</x:f>
        <x:v>0</x:v>
      </x:c>
    </x:row>
    <x:row r="25" spans="1:38" collapsed="1" outlineLevel="1">
      <x:c r="A25" s="17" t="s">
        <x:v>312</x:v>
      </x:c>
      <x:c r="C25" s="13">
        <x:f>SUM(C23:C24)</x:f>
        <x:v>500000</x:v>
      </x:c>
      <x:c r="D25" s="13">
        <x:f>SUM(D23:D24)</x:f>
        <x:v>500000</x:v>
      </x:c>
      <x:c r="E25" s="13">
        <x:f>SUM(E23:E24)</x:f>
        <x:v>500000</x:v>
      </x:c>
      <x:c r="F25" s="13">
        <x:f>SUM(F23:F24)</x:f>
        <x:v>500000</x:v>
      </x:c>
      <x:c r="G25" s="13">
        <x:f>SUM(G23:G24)</x:f>
        <x:v>500000</x:v>
      </x:c>
      <x:c r="H25" s="13">
        <x:f>SUM(H23:H24)</x:f>
        <x:v>500000</x:v>
      </x:c>
      <x:c r="I25" s="13">
        <x:f>SUM(I23:I24)</x:f>
        <x:v>500000</x:v>
      </x:c>
      <x:c r="J25" s="13">
        <x:f>SUM(J23:J24)</x:f>
        <x:v>500000</x:v>
      </x:c>
      <x:c r="K25" s="13">
        <x:f>SUM(K23:K24)</x:f>
        <x:v>500000</x:v>
      </x:c>
      <x:c r="L25" s="13">
        <x:f>SUM(L23:L24)</x:f>
        <x:v>500000</x:v>
      </x:c>
      <x:c r="M25" s="13">
        <x:f>SUM(M23:M24)</x:f>
        <x:v>500000</x:v>
      </x:c>
      <x:c r="N25" s="13">
        <x:f>SUM(N23:N24)</x:f>
        <x:v>500000</x:v>
      </x:c>
      <x:c r="O25" s="13">
        <x:f>SUM(O23:O24)</x:f>
        <x:v>500000</x:v>
      </x:c>
      <x:c r="P25" s="13">
        <x:f>SUM(P23:P24)</x:f>
        <x:v>500000</x:v>
      </x:c>
      <x:c r="Q25" s="13">
        <x:f>SUM(Q23:Q24)</x:f>
        <x:v>500000</x:v>
      </x:c>
      <x:c r="R25" s="13">
        <x:f>SUM(R23:R24)</x:f>
        <x:v>500000</x:v>
      </x:c>
      <x:c r="S25" s="13">
        <x:f>SUM(S23:S24)</x:f>
        <x:v>500000</x:v>
      </x:c>
      <x:c r="T25" s="13">
        <x:f>SUM(T23:T24)</x:f>
        <x:v>500000</x:v>
      </x:c>
      <x:c r="U25" s="13">
        <x:f>SUM(U23:U24)</x:f>
        <x:v>500000</x:v>
      </x:c>
      <x:c r="V25" s="13">
        <x:f>SUM(V23:V24)</x:f>
        <x:v>500000</x:v>
      </x:c>
      <x:c r="W25" s="13">
        <x:f>SUM(W23:W24)</x:f>
        <x:v>500000</x:v>
      </x:c>
      <x:c r="X25" s="13">
        <x:f>SUM(X23:X24)</x:f>
        <x:v>500000</x:v>
      </x:c>
      <x:c r="Y25" s="13">
        <x:f>SUM(Y23:Y24)</x:f>
        <x:v>500000</x:v>
      </x:c>
      <x:c r="Z25" s="13">
        <x:f>SUM(Z23:Z24)</x:f>
        <x:v>500000</x:v>
      </x:c>
      <x:c r="AA25" s="13">
        <x:f>SUM(AA23:AA24)</x:f>
        <x:v>500000</x:v>
      </x:c>
      <x:c r="AB25" s="13">
        <x:f>SUM(AB23:AB24)</x:f>
        <x:v>500000</x:v>
      </x:c>
      <x:c r="AC25" s="13">
        <x:f>SUM(AC23:AC24)</x:f>
        <x:v>500000</x:v>
      </x:c>
      <x:c r="AD25" s="13">
        <x:f>SUM(AD23:AD24)</x:f>
        <x:v>500000</x:v>
      </x:c>
      <x:c r="AE25" s="13">
        <x:f>SUM(AE23:AE24)</x:f>
        <x:v>500000</x:v>
      </x:c>
      <x:c r="AF25" s="13">
        <x:f>SUM(AF23:AF24)</x:f>
        <x:v>500000</x:v>
      </x:c>
      <x:c r="AG25" s="13">
        <x:f>SUM(AG23:AG24)</x:f>
        <x:v>1291250</x:v>
      </x:c>
      <x:c r="AH25" s="13">
        <x:f>SUM(AH23:AH24)</x:f>
        <x:v>500000</x:v>
      </x:c>
      <x:c r="AI25" s="13">
        <x:f>SUM(AI23:AI24)</x:f>
        <x:v>500000</x:v>
      </x:c>
      <x:c r="AJ25" s="13">
        <x:f>SUM(AJ23:AJ24)</x:f>
        <x:v>500000</x:v>
      </x:c>
      <x:c r="AK25" s="13">
        <x:f>SUM(AK23:AK24)</x:f>
        <x:v>500000</x:v>
      </x:c>
      <x:c r="AL25" s="13">
        <x:f>SUM(AL23:AL24)</x:f>
        <x:v>500000</x:v>
      </x:c>
    </x:row>
    <x:row r="26" spans="1:38">
      <x:c r="A26" s="5" t="s">
        <x:v>313</x:v>
      </x:c>
      <x:c r="C26" s="13">
        <x:f>C19+C22+C25</x:f>
        <x:v>617883.2</x:v>
      </x:c>
      <x:c r="D26" s="13">
        <x:f>D19+D22+D25</x:f>
        <x:v>617883.2</x:v>
      </x:c>
      <x:c r="E26" s="13">
        <x:f>E19+E22+E25</x:f>
        <x:v>617883.2</x:v>
      </x:c>
      <x:c r="F26" s="13">
        <x:f>F19+F22+F25</x:f>
        <x:v>617883.2</x:v>
      </x:c>
      <x:c r="G26" s="13">
        <x:f>G19+G22+G25</x:f>
        <x:v>617883.2</x:v>
      </x:c>
      <x:c r="H26" s="13">
        <x:f>H19+H22+H25</x:f>
        <x:v>617883.2</x:v>
      </x:c>
      <x:c r="I26" s="13">
        <x:f>I19+I22+I25</x:f>
        <x:v>617883.2</x:v>
      </x:c>
      <x:c r="J26" s="13">
        <x:f>J19+J22+J25</x:f>
        <x:v>500000</x:v>
      </x:c>
      <x:c r="K26" s="13">
        <x:f>K19+K22+K25</x:f>
        <x:v>500000</x:v>
      </x:c>
      <x:c r="L26" s="13">
        <x:f>L19+L22+L25</x:f>
        <x:v>500000</x:v>
      </x:c>
      <x:c r="M26" s="13">
        <x:f>M19+M22+M25</x:f>
        <x:v>500000</x:v>
      </x:c>
      <x:c r="N26" s="13">
        <x:f>N19+N22+N25</x:f>
        <x:v>744627.6699999999</x:v>
      </x:c>
      <x:c r="O26" s="13">
        <x:f>O19+O22+O25</x:f>
        <x:v>744627.6699999999</x:v>
      </x:c>
      <x:c r="P26" s="13">
        <x:f>P19+P22+P25</x:f>
        <x:v>744627.6699999999</x:v>
      </x:c>
      <x:c r="Q26" s="13">
        <x:f>Q19+Q22+Q25</x:f>
        <x:v>744627.6699999999</x:v>
      </x:c>
      <x:c r="R26" s="13">
        <x:f>R19+R22+R25</x:f>
        <x:v>744627.6699999999</x:v>
      </x:c>
      <x:c r="S26" s="13">
        <x:f>S19+S22+S25</x:f>
        <x:v>744627.6699999999</x:v>
      </x:c>
      <x:c r="T26" s="13">
        <x:f>T19+T22+T25</x:f>
        <x:v>744627.6699999999</x:v>
      </x:c>
      <x:c r="U26" s="13">
        <x:f>U19+U22+U25</x:f>
        <x:v>744627.6699999999</x:v>
      </x:c>
      <x:c r="V26" s="13">
        <x:f>V19+V22+V25</x:f>
        <x:v>500000</x:v>
      </x:c>
      <x:c r="W26" s="13">
        <x:f>W19+W22+W25</x:f>
        <x:v>500000</x:v>
      </x:c>
      <x:c r="X26" s="13">
        <x:f>X19+X22+X25</x:f>
        <x:v>500000</x:v>
      </x:c>
      <x:c r="Y26" s="13">
        <x:f>Y19+Y22+Y25</x:f>
        <x:v>500000</x:v>
      </x:c>
      <x:c r="Z26" s="13">
        <x:f>Z19+Z22+Z25</x:f>
        <x:v>590776.22</x:v>
      </x:c>
      <x:c r="AA26" s="13">
        <x:f>AA19+AA22+AA25</x:f>
        <x:v>590776.22</x:v>
      </x:c>
      <x:c r="AB26" s="13">
        <x:f>AB19+AB22+AB25</x:f>
        <x:v>590776.22</x:v>
      </x:c>
      <x:c r="AC26" s="13">
        <x:f>AC19+AC22+AC25</x:f>
        <x:v>590776.22</x:v>
      </x:c>
      <x:c r="AD26" s="13">
        <x:f>AD19+AD22+AD25</x:f>
        <x:v>590776.22</x:v>
      </x:c>
      <x:c r="AE26" s="13">
        <x:f>AE19+AE22+AE25</x:f>
        <x:v>590776.22</x:v>
      </x:c>
      <x:c r="AF26" s="13">
        <x:f>AF19+AF22+AF25</x:f>
        <x:v>590776.22</x:v>
      </x:c>
      <x:c r="AG26" s="13">
        <x:f>AG19+AG22+AG25</x:f>
        <x:v>1382026.22</x:v>
      </x:c>
      <x:c r="AH26" s="13">
        <x:f>AH19+AH22+AH25</x:f>
        <x:v>500000</x:v>
      </x:c>
      <x:c r="AI26" s="13">
        <x:f>AI19+AI22+AI25</x:f>
        <x:v>500000</x:v>
      </x:c>
      <x:c r="AJ26" s="13">
        <x:f>AJ19+AJ22+AJ25</x:f>
        <x:v>500000</x:v>
      </x:c>
      <x:c r="AK26" s="13">
        <x:f>AK19+AK22+AK25</x:f>
        <x:v>500000</x:v>
      </x:c>
      <x:c r="AL26" s="13">
        <x:f>AL19+AL22+AL25</x:f>
        <x:v>259789.40000000002</x:v>
      </x:c>
    </x:row>
    <x:row r="27" spans="1:38">
      <x:c r="A27" s="5" t="s">
        <x:v>314</x:v>
      </x:c>
      <x:c r="C27" s="13">
        <x:f>C15+C26</x:f>
        <x:v>1188936</x:v>
      </x:c>
      <x:c r="D27" s="13">
        <x:f>D15+D26</x:f>
        <x:v>1212693.57</x:v>
      </x:c>
      <x:c r="E27" s="13">
        <x:f>E15+E26</x:f>
        <x:v>1839138.4999999998</x:v>
      </x:c>
      <x:c r="F27" s="13">
        <x:f>F15+F26</x:f>
        <x:v>1132743.8299999998</x:v>
      </x:c>
      <x:c r="G27" s="13">
        <x:f>G15+G26</x:f>
        <x:v>1552027.69</x:v>
      </x:c>
      <x:c r="H27" s="13">
        <x:f>H15+H26</x:f>
        <x:v>670397.47</x:v>
      </x:c>
      <x:c r="I27" s="13">
        <x:f>I15+I26</x:f>
        <x:v>230158.09999999986</x:v>
      </x:c>
      <x:c r="J27" s="13">
        <x:f>J15+J26</x:f>
        <x:v>989460.91</x:v>
      </x:c>
      <x:c r="K27" s="13">
        <x:f>K15+K26</x:f>
        <x:v>227452.59000000008</x:v>
      </x:c>
      <x:c r="L27" s="13">
        <x:f>L15+L26</x:f>
        <x:v>-88834.97999999998</x:v>
      </x:c>
      <x:c r="M27" s="13">
        <x:f>M15+M26</x:f>
        <x:v>144411.31000000006</x:v>
      </x:c>
      <x:c r="N27" s="13">
        <x:f>N15+N26</x:f>
        <x:v>1285060.93</x:v>
      </x:c>
      <x:c r="O27" s="13">
        <x:f>O15+O26</x:f>
        <x:v>-6251.870000000112</x:v>
      </x:c>
      <x:c r="P27" s="13">
        <x:f>P15+P26</x:f>
        <x:v>1251488.7899999998</x:v>
      </x:c>
      <x:c r="Q27" s="13">
        <x:f>Q15+Q26</x:f>
        <x:v>102942.71999999974</x:v>
      </x:c>
      <x:c r="R27" s="13">
        <x:f>R15+R26</x:f>
        <x:v>-145620.06999999983</x:v>
      </x:c>
      <x:c r="S27" s="13">
        <x:f>S15+S26</x:f>
        <x:v>532648.7300000002</x:v>
      </x:c>
      <x:c r="T27" s="13">
        <x:f>T15+T26</x:f>
        <x:v>-275659.4299999997</x:v>
      </x:c>
      <x:c r="U27" s="13">
        <x:f>U15+U26</x:f>
        <x:v>2142840.03</x:v>
      </x:c>
      <x:c r="V27" s="13">
        <x:f>V15+V26</x:f>
        <x:v>1275521.8800000004</x:v>
      </x:c>
      <x:c r="W27" s="13">
        <x:f>W15+W26</x:f>
        <x:v>1394061.1400000001</x:v>
      </x:c>
      <x:c r="X27" s="13">
        <x:f>X15+X26</x:f>
        <x:v>1584411.7200000002</x:v>
      </x:c>
      <x:c r="Y27" s="13">
        <x:f>Y15+Y26</x:f>
        <x:v>1356077.94</x:v>
      </x:c>
      <x:c r="Z27" s="13">
        <x:f>Z15+Z26</x:f>
        <x:v>1566776.7399999995</x:v>
      </x:c>
      <x:c r="AA27" s="13">
        <x:f>AA15+AA26</x:f>
        <x:v>1248486.8999999997</x:v>
      </x:c>
      <x:c r="AB27" s="13">
        <x:f>AB15+AB26</x:f>
        <x:v>1055104.76</x:v>
      </x:c>
      <x:c r="AC27" s="13">
        <x:f>AC15+AC26</x:f>
        <x:v>1185331.41</x:v>
      </x:c>
      <x:c r="AD27" s="13">
        <x:f>AD15+AD26</x:f>
        <x:v>934390.74</x:v>
      </x:c>
      <x:c r="AE27" s="13">
        <x:f>AE15+AE26</x:f>
        <x:v>1146232.07</x:v>
      </x:c>
      <x:c r="AF27" s="13">
        <x:f>AF15+AF26</x:f>
        <x:v>1855323.7399999995</x:v>
      </x:c>
      <x:c r="AG27" s="13">
        <x:f>AG15+AG26</x:f>
        <x:v>3599972.05</x:v>
      </x:c>
      <x:c r="AH27" s="13">
        <x:f>AH15+AH26</x:f>
        <x:v>4125596.9699999997</x:v>
      </x:c>
      <x:c r="AI27" s="13">
        <x:f>AI15+AI26</x:f>
        <x:v>3714929.44</x:v>
      </x:c>
      <x:c r="AJ27" s="13">
        <x:f>AJ15+AJ26</x:f>
        <x:v>3412232.0100000002</x:v>
      </x:c>
      <x:c r="AK27" s="13">
        <x:f>AK15+AK26</x:f>
        <x:v>3947773.69</x:v>
      </x:c>
      <x:c r="AL27" s="13">
        <x:f>AL15+AL26</x:f>
        <x:v>3338553.0500000003</x:v>
      </x:c>
    </x:row>
    <x:row r="29" spans="1:38" outlineLevel="1">
      <x:c r="A29" s="10" t="s">
        <x:v>142</x:v>
      </x:c>
      <x:c r="B29" s="10"/>
      <x:c r="C29" s="10"/>
      <x:c r="D29" s="10"/>
      <x:c r="E29" s="10"/>
      <x:c r="F29" s="10"/>
      <x:c r="G29" s="10"/>
      <x:c r="H29" s="10"/>
      <x:c r="I29" s="10"/>
      <x:c r="J29" s="10"/>
      <x:c r="K29" s="10"/>
      <x:c r="L29" s="10"/>
      <x:c r="M29" s="10"/>
      <x:c r="N29" s="10"/>
      <x:c r="O29" s="10"/>
      <x:c r="P29" s="10"/>
      <x:c r="Q29" s="10"/>
      <x:c r="R29" s="10"/>
      <x:c r="S29" s="10"/>
      <x:c r="T29" s="10"/>
      <x:c r="U29" s="10"/>
      <x:c r="V29" s="10"/>
      <x:c r="W29" s="10"/>
      <x:c r="X29" s="10"/>
      <x:c r="Y29" s="10"/>
      <x:c r="Z29" s="10"/>
      <x:c r="AA29" s="10"/>
      <x:c r="AB29" s="10"/>
      <x:c r="AC29" s="10"/>
      <x:c r="AD29" s="10"/>
      <x:c r="AE29" s="10"/>
      <x:c r="AF29" s="10"/>
      <x:c r="AG29" s="10"/>
      <x:c r="AH29" s="10"/>
      <x:c r="AI29" s="10"/>
      <x:c r="AJ29" s="10"/>
      <x:c r="AK29" s="10"/>
      <x:c r="AL29" s="10"/>
    </x:row>
    <x:row r="30" spans="1:38" hidden="1" outlineLevel="2">
      <x:c r="A30" s="16" t="s">
        <x:v>143</x:v>
      </x:c>
      <x:c r="B30" s="0">
        <x:v>135</x:v>
      </x:c>
      <x:c r="C30" s="12">
        <x:f>VLOOKUP($B30,'Saldenliste monatlich'!$A$5:$AN$122,MATCH(C$4,'Saldenliste monatlich'!$A$4:$AN$4,0),FALSE)</x:f>
        <x:v>34500</x:v>
      </x:c>
      <x:c r="D30" s="12">
        <x:f>VLOOKUP($B30,'Saldenliste monatlich'!$A$5:$AN$122,MATCH(D$4,'Saldenliste monatlich'!$A$4:$AN$4,0),FALSE)</x:f>
        <x:v>33000</x:v>
      </x:c>
      <x:c r="E30" s="12">
        <x:f>VLOOKUP($B30,'Saldenliste monatlich'!$A$5:$AN$122,MATCH(E$4,'Saldenliste monatlich'!$A$4:$AN$4,0),FALSE)</x:f>
        <x:v>31500</x:v>
      </x:c>
      <x:c r="F30" s="12">
        <x:f>VLOOKUP($B30,'Saldenliste monatlich'!$A$5:$AN$122,MATCH(F$4,'Saldenliste monatlich'!$A$4:$AN$4,0),FALSE)</x:f>
        <x:v>30000</x:v>
      </x:c>
      <x:c r="G30" s="12">
        <x:f>VLOOKUP($B30,'Saldenliste monatlich'!$A$5:$AN$122,MATCH(G$4,'Saldenliste monatlich'!$A$4:$AN$4,0),FALSE)</x:f>
        <x:v>28500</x:v>
      </x:c>
      <x:c r="H30" s="12">
        <x:f>VLOOKUP($B30,'Saldenliste monatlich'!$A$5:$AN$122,MATCH(H$4,'Saldenliste monatlich'!$A$4:$AN$4,0),FALSE)</x:f>
        <x:v>27000</x:v>
      </x:c>
      <x:c r="I30" s="12">
        <x:f>VLOOKUP($B30,'Saldenliste monatlich'!$A$5:$AN$122,MATCH(I$4,'Saldenliste monatlich'!$A$4:$AN$4,0),FALSE)</x:f>
        <x:v>25500</x:v>
      </x:c>
      <x:c r="J30" s="12">
        <x:f>VLOOKUP($B30,'Saldenliste monatlich'!$A$5:$AN$122,MATCH(J$4,'Saldenliste monatlich'!$A$4:$AN$4,0),FALSE)</x:f>
        <x:v>24000</x:v>
      </x:c>
      <x:c r="K30" s="12">
        <x:f>VLOOKUP($B30,'Saldenliste monatlich'!$A$5:$AN$122,MATCH(K$4,'Saldenliste monatlich'!$A$4:$AN$4,0),FALSE)</x:f>
        <x:v>22500</x:v>
      </x:c>
      <x:c r="L30" s="12">
        <x:f>VLOOKUP($B30,'Saldenliste monatlich'!$A$5:$AN$122,MATCH(L$4,'Saldenliste monatlich'!$A$4:$AN$4,0),FALSE)</x:f>
        <x:v>21000</x:v>
      </x:c>
      <x:c r="M30" s="12">
        <x:f>VLOOKUP($B30,'Saldenliste monatlich'!$A$5:$AN$122,MATCH(M$4,'Saldenliste monatlich'!$A$4:$AN$4,0),FALSE)</x:f>
        <x:v>19500</x:v>
      </x:c>
      <x:c r="N30" s="12">
        <x:f>VLOOKUP($B30,'Saldenliste monatlich'!$A$5:$AN$122,MATCH(N$4,'Saldenliste monatlich'!$A$4:$AN$4,0),FALSE)</x:f>
        <x:v>18000</x:v>
      </x:c>
      <x:c r="O30" s="12">
        <x:f>VLOOKUP($B30,'Saldenliste monatlich'!$A$5:$AN$122,MATCH(O$4,'Saldenliste monatlich'!$A$4:$AN$4,0),FALSE)</x:f>
        <x:v>16500</x:v>
      </x:c>
      <x:c r="P30" s="12">
        <x:f>VLOOKUP($B30,'Saldenliste monatlich'!$A$5:$AN$122,MATCH(P$4,'Saldenliste monatlich'!$A$4:$AN$4,0),FALSE)</x:f>
        <x:v>15000</x:v>
      </x:c>
      <x:c r="Q30" s="12">
        <x:f>VLOOKUP($B30,'Saldenliste monatlich'!$A$5:$AN$122,MATCH(Q$4,'Saldenliste monatlich'!$A$4:$AN$4,0),FALSE)</x:f>
        <x:v>13500</x:v>
      </x:c>
      <x:c r="R30" s="12">
        <x:f>VLOOKUP($B30,'Saldenliste monatlich'!$A$5:$AN$122,MATCH(R$4,'Saldenliste monatlich'!$A$4:$AN$4,0),FALSE)</x:f>
        <x:v>12000</x:v>
      </x:c>
      <x:c r="S30" s="12">
        <x:f>VLOOKUP($B30,'Saldenliste monatlich'!$A$5:$AN$122,MATCH(S$4,'Saldenliste monatlich'!$A$4:$AN$4,0),FALSE)</x:f>
        <x:v>10500</x:v>
      </x:c>
      <x:c r="T30" s="12">
        <x:f>VLOOKUP($B30,'Saldenliste monatlich'!$A$5:$AN$122,MATCH(T$4,'Saldenliste monatlich'!$A$4:$AN$4,0),FALSE)</x:f>
        <x:v>9000</x:v>
      </x:c>
      <x:c r="U30" s="12">
        <x:f>VLOOKUP($B30,'Saldenliste monatlich'!$A$5:$AN$122,MATCH(U$4,'Saldenliste monatlich'!$A$4:$AN$4,0),FALSE)</x:f>
        <x:v>7500</x:v>
      </x:c>
      <x:c r="V30" s="12">
        <x:f>VLOOKUP($B30,'Saldenliste monatlich'!$A$5:$AN$122,MATCH(V$4,'Saldenliste monatlich'!$A$4:$AN$4,0),FALSE)</x:f>
        <x:v>6000</x:v>
      </x:c>
      <x:c r="W30" s="12">
        <x:f>VLOOKUP($B30,'Saldenliste monatlich'!$A$5:$AN$122,MATCH(W$4,'Saldenliste monatlich'!$A$4:$AN$4,0),FALSE)</x:f>
        <x:v>4500</x:v>
      </x:c>
      <x:c r="X30" s="12">
        <x:f>VLOOKUP($B30,'Saldenliste monatlich'!$A$5:$AN$122,MATCH(X$4,'Saldenliste monatlich'!$A$4:$AN$4,0),FALSE)</x:f>
        <x:v>3000</x:v>
      </x:c>
      <x:c r="Y30" s="12">
        <x:f>VLOOKUP($B30,'Saldenliste monatlich'!$A$5:$AN$122,MATCH(Y$4,'Saldenliste monatlich'!$A$4:$AN$4,0),FALSE)</x:f>
        <x:v>1500</x:v>
      </x:c>
      <x:c r="Z30" s="12">
        <x:f>VLOOKUP($B30,'Saldenliste monatlich'!$A$5:$AN$122,MATCH(Z$4,'Saldenliste monatlich'!$A$4:$AN$4,0),FALSE)</x:f>
        <x:v>0</x:v>
      </x:c>
      <x:c r="AA30" s="12">
        <x:f>VLOOKUP($B30,'Saldenliste monatlich'!$A$5:$AN$122,MATCH(AA$4,'Saldenliste monatlich'!$A$4:$AN$4,0),FALSE)</x:f>
        <x:v>0</x:v>
      </x:c>
      <x:c r="AB30" s="12">
        <x:f>VLOOKUP($B30,'Saldenliste monatlich'!$A$5:$AN$122,MATCH(AB$4,'Saldenliste monatlich'!$A$4:$AN$4,0),FALSE)</x:f>
        <x:v>0</x:v>
      </x:c>
      <x:c r="AC30" s="12">
        <x:f>VLOOKUP($B30,'Saldenliste monatlich'!$A$5:$AN$122,MATCH(AC$4,'Saldenliste monatlich'!$A$4:$AN$4,0),FALSE)</x:f>
        <x:v>374305.56</x:v>
      </x:c>
      <x:c r="AD30" s="12">
        <x:f>VLOOKUP($B30,'Saldenliste monatlich'!$A$5:$AN$122,MATCH(AD$4,'Saldenliste monatlich'!$A$4:$AN$4,0),FALSE)</x:f>
        <x:v>363611.12</x:v>
      </x:c>
      <x:c r="AE30" s="12">
        <x:f>VLOOKUP($B30,'Saldenliste monatlich'!$A$5:$AN$122,MATCH(AE$4,'Saldenliste monatlich'!$A$4:$AN$4,0),FALSE)</x:f>
        <x:v>352916.68</x:v>
      </x:c>
      <x:c r="AF30" s="12">
        <x:f>VLOOKUP($B30,'Saldenliste monatlich'!$A$5:$AN$122,MATCH(AF$4,'Saldenliste monatlich'!$A$4:$AN$4,0),FALSE)</x:f>
        <x:v>342222.24</x:v>
      </x:c>
      <x:c r="AG30" s="12">
        <x:f>VLOOKUP($B30,'Saldenliste monatlich'!$A$5:$AN$122,MATCH(AG$4,'Saldenliste monatlich'!$A$4:$AN$4,0),FALSE)</x:f>
        <x:v>331527.8</x:v>
      </x:c>
      <x:c r="AH30" s="12">
        <x:f>VLOOKUP($B30,'Saldenliste monatlich'!$A$5:$AN$122,MATCH(AH$4,'Saldenliste monatlich'!$A$4:$AN$4,0),FALSE)</x:f>
        <x:v>320833.36</x:v>
      </x:c>
      <x:c r="AI30" s="12">
        <x:f>VLOOKUP($B30,'Saldenliste monatlich'!$A$5:$AN$122,MATCH(AI$4,'Saldenliste monatlich'!$A$4:$AN$4,0),FALSE)</x:f>
        <x:v>310138.92</x:v>
      </x:c>
      <x:c r="AJ30" s="12">
        <x:f>VLOOKUP($B30,'Saldenliste monatlich'!$A$5:$AN$122,MATCH(AJ$4,'Saldenliste monatlich'!$A$4:$AN$4,0),FALSE)</x:f>
        <x:v>299444.48</x:v>
      </x:c>
      <x:c r="AK30" s="12">
        <x:f>VLOOKUP($B30,'Saldenliste monatlich'!$A$5:$AN$122,MATCH(AK$4,'Saldenliste monatlich'!$A$4:$AN$4,0),FALSE)</x:f>
        <x:v>288750.04</x:v>
      </x:c>
      <x:c r="AL30" s="12">
        <x:f>VLOOKUP($B30,'Saldenliste monatlich'!$A$5:$AN$122,MATCH(AL$4,'Saldenliste monatlich'!$A$4:$AN$4,0),FALSE)</x:f>
        <x:v>278055.6</x:v>
      </x:c>
    </x:row>
    <x:row r="31" spans="1:38" ht="30" customHeight="1" collapsed="1" outlineLevel="1">
      <x:c r="A31" s="23" t="s">
        <x:v>315</x:v>
      </x:c>
      <x:c r="C31" s="13">
        <x:f>SUM(C30:C30)</x:f>
        <x:v>34500</x:v>
      </x:c>
      <x:c r="D31" s="13">
        <x:f>SUM(D30:D30)</x:f>
        <x:v>33000</x:v>
      </x:c>
      <x:c r="E31" s="13">
        <x:f>SUM(E30:E30)</x:f>
        <x:v>31500</x:v>
      </x:c>
      <x:c r="F31" s="13">
        <x:f>SUM(F30:F30)</x:f>
        <x:v>30000</x:v>
      </x:c>
      <x:c r="G31" s="13">
        <x:f>SUM(G30:G30)</x:f>
        <x:v>28500</x:v>
      </x:c>
      <x:c r="H31" s="13">
        <x:f>SUM(H30:H30)</x:f>
        <x:v>27000</x:v>
      </x:c>
      <x:c r="I31" s="13">
        <x:f>SUM(I30:I30)</x:f>
        <x:v>25500</x:v>
      </x:c>
      <x:c r="J31" s="13">
        <x:f>SUM(J30:J30)</x:f>
        <x:v>24000</x:v>
      </x:c>
      <x:c r="K31" s="13">
        <x:f>SUM(K30:K30)</x:f>
        <x:v>22500</x:v>
      </x:c>
      <x:c r="L31" s="13">
        <x:f>SUM(L30:L30)</x:f>
        <x:v>21000</x:v>
      </x:c>
      <x:c r="M31" s="13">
        <x:f>SUM(M30:M30)</x:f>
        <x:v>19500</x:v>
      </x:c>
      <x:c r="N31" s="13">
        <x:f>SUM(N30:N30)</x:f>
        <x:v>18000</x:v>
      </x:c>
      <x:c r="O31" s="13">
        <x:f>SUM(O30:O30)</x:f>
        <x:v>16500</x:v>
      </x:c>
      <x:c r="P31" s="13">
        <x:f>SUM(P30:P30)</x:f>
        <x:v>15000</x:v>
      </x:c>
      <x:c r="Q31" s="13">
        <x:f>SUM(Q30:Q30)</x:f>
        <x:v>13500</x:v>
      </x:c>
      <x:c r="R31" s="13">
        <x:f>SUM(R30:R30)</x:f>
        <x:v>12000</x:v>
      </x:c>
      <x:c r="S31" s="13">
        <x:f>SUM(S30:S30)</x:f>
        <x:v>10500</x:v>
      </x:c>
      <x:c r="T31" s="13">
        <x:f>SUM(T30:T30)</x:f>
        <x:v>9000</x:v>
      </x:c>
      <x:c r="U31" s="13">
        <x:f>SUM(U30:U30)</x:f>
        <x:v>7500</x:v>
      </x:c>
      <x:c r="V31" s="13">
        <x:f>SUM(V30:V30)</x:f>
        <x:v>6000</x:v>
      </x:c>
      <x:c r="W31" s="13">
        <x:f>SUM(W30:W30)</x:f>
        <x:v>4500</x:v>
      </x:c>
      <x:c r="X31" s="13">
        <x:f>SUM(X30:X30)</x:f>
        <x:v>3000</x:v>
      </x:c>
      <x:c r="Y31" s="13">
        <x:f>SUM(Y30:Y30)</x:f>
        <x:v>1500</x:v>
      </x:c>
      <x:c r="Z31" s="13">
        <x:f>SUM(Z30:Z30)</x:f>
        <x:v>0</x:v>
      </x:c>
      <x:c r="AA31" s="13">
        <x:f>SUM(AA30:AA30)</x:f>
        <x:v>0</x:v>
      </x:c>
      <x:c r="AB31" s="13">
        <x:f>SUM(AB30:AB30)</x:f>
        <x:v>0</x:v>
      </x:c>
      <x:c r="AC31" s="13">
        <x:f>SUM(AC30:AC30)</x:f>
        <x:v>374305.56</x:v>
      </x:c>
      <x:c r="AD31" s="13">
        <x:f>SUM(AD30:AD30)</x:f>
        <x:v>363611.12</x:v>
      </x:c>
      <x:c r="AE31" s="13">
        <x:f>SUM(AE30:AE30)</x:f>
        <x:v>352916.68</x:v>
      </x:c>
      <x:c r="AF31" s="13">
        <x:f>SUM(AF30:AF30)</x:f>
        <x:v>342222.24</x:v>
      </x:c>
      <x:c r="AG31" s="13">
        <x:f>SUM(AG30:AG30)</x:f>
        <x:v>331527.8</x:v>
      </x:c>
      <x:c r="AH31" s="13">
        <x:f>SUM(AH30:AH30)</x:f>
        <x:v>320833.36</x:v>
      </x:c>
      <x:c r="AI31" s="13">
        <x:f>SUM(AI30:AI30)</x:f>
        <x:v>310138.92</x:v>
      </x:c>
      <x:c r="AJ31" s="13">
        <x:f>SUM(AJ30:AJ30)</x:f>
        <x:v>299444.48</x:v>
      </x:c>
      <x:c r="AK31" s="13">
        <x:f>SUM(AK30:AK30)</x:f>
        <x:v>288750.04</x:v>
      </x:c>
      <x:c r="AL31" s="13">
        <x:f>SUM(AL30:AL30)</x:f>
        <x:v>278055.6</x:v>
      </x:c>
    </x:row>
    <x:row r="32" spans="1:38" hidden="1" outlineLevel="2">
      <x:c r="A32" s="16" t="s">
        <x:v>145</x:v>
      </x:c>
      <x:c r="B32" s="0">
        <x:v>440</x:v>
      </x:c>
      <x:c r="C32" s="12">
        <x:f>VLOOKUP($B32,'Saldenliste monatlich'!$A$5:$AN$122,MATCH(C$4,'Saldenliste monatlich'!$A$4:$AN$4,0),FALSE)</x:f>
        <x:v>475000</x:v>
      </x:c>
      <x:c r="D32" s="12">
        <x:f>VLOOKUP($B32,'Saldenliste monatlich'!$A$5:$AN$122,MATCH(D$4,'Saldenliste monatlich'!$A$4:$AN$4,0),FALSE)</x:f>
        <x:v>470000</x:v>
      </x:c>
      <x:c r="E32" s="12">
        <x:f>VLOOKUP($B32,'Saldenliste monatlich'!$A$5:$AN$122,MATCH(E$4,'Saldenliste monatlich'!$A$4:$AN$4,0),FALSE)</x:f>
        <x:v>623400</x:v>
      </x:c>
      <x:c r="F32" s="12">
        <x:f>VLOOKUP($B32,'Saldenliste monatlich'!$A$5:$AN$122,MATCH(F$4,'Saldenliste monatlich'!$A$4:$AN$4,0),FALSE)</x:f>
        <x:v>616750</x:v>
      </x:c>
      <x:c r="G32" s="12">
        <x:f>VLOOKUP($B32,'Saldenliste monatlich'!$A$5:$AN$122,MATCH(G$4,'Saldenliste monatlich'!$A$4:$AN$4,0),FALSE)</x:f>
        <x:v>610100</x:v>
      </x:c>
      <x:c r="H32" s="12">
        <x:f>VLOOKUP($B32,'Saldenliste monatlich'!$A$5:$AN$122,MATCH(H$4,'Saldenliste monatlich'!$A$4:$AN$4,0),FALSE)</x:f>
        <x:v>603450</x:v>
      </x:c>
      <x:c r="I32" s="12">
        <x:f>VLOOKUP($B32,'Saldenliste monatlich'!$A$5:$AN$122,MATCH(I$4,'Saldenliste monatlich'!$A$4:$AN$4,0),FALSE)</x:f>
        <x:v>596800</x:v>
      </x:c>
      <x:c r="J32" s="12">
        <x:f>VLOOKUP($B32,'Saldenliste monatlich'!$A$5:$AN$122,MATCH(J$4,'Saldenliste monatlich'!$A$4:$AN$4,0),FALSE)</x:f>
        <x:v>590150</x:v>
      </x:c>
      <x:c r="K32" s="12">
        <x:f>VLOOKUP($B32,'Saldenliste monatlich'!$A$5:$AN$122,MATCH(K$4,'Saldenliste monatlich'!$A$4:$AN$4,0),FALSE)</x:f>
        <x:v>583500</x:v>
      </x:c>
      <x:c r="L32" s="12">
        <x:f>VLOOKUP($B32,'Saldenliste monatlich'!$A$5:$AN$122,MATCH(L$4,'Saldenliste monatlich'!$A$4:$AN$4,0),FALSE)</x:f>
        <x:v>576850</x:v>
      </x:c>
      <x:c r="M32" s="12">
        <x:f>VLOOKUP($B32,'Saldenliste monatlich'!$A$5:$AN$122,MATCH(M$4,'Saldenliste monatlich'!$A$4:$AN$4,0),FALSE)</x:f>
        <x:v>570200</x:v>
      </x:c>
      <x:c r="N32" s="12">
        <x:f>VLOOKUP($B32,'Saldenliste monatlich'!$A$5:$AN$122,MATCH(N$4,'Saldenliste monatlich'!$A$4:$AN$4,0),FALSE)</x:f>
        <x:v>563550</x:v>
      </x:c>
      <x:c r="O32" s="12">
        <x:f>VLOOKUP($B32,'Saldenliste monatlich'!$A$5:$AN$122,MATCH(O$4,'Saldenliste monatlich'!$A$4:$AN$4,0),FALSE)</x:f>
        <x:v>556900</x:v>
      </x:c>
      <x:c r="P32" s="12">
        <x:f>VLOOKUP($B32,'Saldenliste monatlich'!$A$5:$AN$122,MATCH(P$4,'Saldenliste monatlich'!$A$4:$AN$4,0),FALSE)</x:f>
        <x:v>550250</x:v>
      </x:c>
      <x:c r="Q32" s="12">
        <x:f>VLOOKUP($B32,'Saldenliste monatlich'!$A$5:$AN$122,MATCH(Q$4,'Saldenliste monatlich'!$A$4:$AN$4,0),FALSE)</x:f>
        <x:v>543600</x:v>
      </x:c>
      <x:c r="R32" s="12">
        <x:f>VLOOKUP($B32,'Saldenliste monatlich'!$A$5:$AN$122,MATCH(R$4,'Saldenliste monatlich'!$A$4:$AN$4,0),FALSE)</x:f>
        <x:v>536950</x:v>
      </x:c>
      <x:c r="S32" s="12">
        <x:f>VLOOKUP($B32,'Saldenliste monatlich'!$A$5:$AN$122,MATCH(S$4,'Saldenliste monatlich'!$A$4:$AN$4,0),FALSE)</x:f>
        <x:v>530300</x:v>
      </x:c>
      <x:c r="T32" s="12">
        <x:f>VLOOKUP($B32,'Saldenliste monatlich'!$A$5:$AN$122,MATCH(T$4,'Saldenliste monatlich'!$A$4:$AN$4,0),FALSE)</x:f>
        <x:v>3163650</x:v>
      </x:c>
      <x:c r="U32" s="12">
        <x:f>VLOOKUP($B32,'Saldenliste monatlich'!$A$5:$AN$122,MATCH(U$4,'Saldenliste monatlich'!$A$4:$AN$4,0),FALSE)</x:f>
        <x:v>3135000</x:v>
      </x:c>
      <x:c r="V32" s="12">
        <x:f>VLOOKUP($B32,'Saldenliste monatlich'!$A$5:$AN$122,MATCH(V$4,'Saldenliste monatlich'!$A$4:$AN$4,0),FALSE)</x:f>
        <x:v>3106350</x:v>
      </x:c>
      <x:c r="W32" s="12">
        <x:f>VLOOKUP($B32,'Saldenliste monatlich'!$A$5:$AN$122,MATCH(W$4,'Saldenliste monatlich'!$A$4:$AN$4,0),FALSE)</x:f>
        <x:v>3077700</x:v>
      </x:c>
      <x:c r="X32" s="12">
        <x:f>VLOOKUP($B32,'Saldenliste monatlich'!$A$5:$AN$122,MATCH(X$4,'Saldenliste monatlich'!$A$4:$AN$4,0),FALSE)</x:f>
        <x:v>3049050</x:v>
      </x:c>
      <x:c r="Y32" s="12">
        <x:f>VLOOKUP($B32,'Saldenliste monatlich'!$A$5:$AN$122,MATCH(Y$4,'Saldenliste monatlich'!$A$4:$AN$4,0),FALSE)</x:f>
        <x:v>3020400</x:v>
      </x:c>
      <x:c r="Z32" s="12">
        <x:f>VLOOKUP($B32,'Saldenliste monatlich'!$A$5:$AN$122,MATCH(Z$4,'Saldenliste monatlich'!$A$4:$AN$4,0),FALSE)</x:f>
        <x:v>2991750</x:v>
      </x:c>
      <x:c r="AA32" s="12">
        <x:f>VLOOKUP($B32,'Saldenliste monatlich'!$A$5:$AN$122,MATCH(AA$4,'Saldenliste monatlich'!$A$4:$AN$4,0),FALSE)</x:f>
        <x:v>2963100</x:v>
      </x:c>
      <x:c r="AB32" s="12">
        <x:f>VLOOKUP($B32,'Saldenliste monatlich'!$A$5:$AN$122,MATCH(AB$4,'Saldenliste monatlich'!$A$4:$AN$4,0),FALSE)</x:f>
        <x:v>2934450</x:v>
      </x:c>
      <x:c r="AC32" s="12">
        <x:f>VLOOKUP($B32,'Saldenliste monatlich'!$A$5:$AN$122,MATCH(AC$4,'Saldenliste monatlich'!$A$4:$AN$4,0),FALSE)</x:f>
        <x:v>2905800</x:v>
      </x:c>
      <x:c r="AD32" s="12">
        <x:f>VLOOKUP($B32,'Saldenliste monatlich'!$A$5:$AN$122,MATCH(AD$4,'Saldenliste monatlich'!$A$4:$AN$4,0),FALSE)</x:f>
        <x:v>2877150</x:v>
      </x:c>
      <x:c r="AE32" s="12">
        <x:f>VLOOKUP($B32,'Saldenliste monatlich'!$A$5:$AN$122,MATCH(AE$4,'Saldenliste monatlich'!$A$4:$AN$4,0),FALSE)</x:f>
        <x:v>2848500</x:v>
      </x:c>
      <x:c r="AF32" s="12">
        <x:f>VLOOKUP($B32,'Saldenliste monatlich'!$A$5:$AN$122,MATCH(AF$4,'Saldenliste monatlich'!$A$4:$AN$4,0),FALSE)</x:f>
        <x:v>2819850</x:v>
      </x:c>
      <x:c r="AG32" s="12">
        <x:f>VLOOKUP($B32,'Saldenliste monatlich'!$A$5:$AN$122,MATCH(AG$4,'Saldenliste monatlich'!$A$4:$AN$4,0),FALSE)</x:f>
        <x:v>2791200</x:v>
      </x:c>
      <x:c r="AH32" s="12">
        <x:f>VLOOKUP($B32,'Saldenliste monatlich'!$A$5:$AN$122,MATCH(AH$4,'Saldenliste monatlich'!$A$4:$AN$4,0),FALSE)</x:f>
        <x:v>2762550</x:v>
      </x:c>
      <x:c r="AI32" s="12">
        <x:f>VLOOKUP($B32,'Saldenliste monatlich'!$A$5:$AN$122,MATCH(AI$4,'Saldenliste monatlich'!$A$4:$AN$4,0),FALSE)</x:f>
        <x:v>2733900</x:v>
      </x:c>
      <x:c r="AJ32" s="12">
        <x:f>VLOOKUP($B32,'Saldenliste monatlich'!$A$5:$AN$122,MATCH(AJ$4,'Saldenliste monatlich'!$A$4:$AN$4,0),FALSE)</x:f>
        <x:v>2705250</x:v>
      </x:c>
      <x:c r="AK32" s="12">
        <x:f>VLOOKUP($B32,'Saldenliste monatlich'!$A$5:$AN$122,MATCH(AK$4,'Saldenliste monatlich'!$A$4:$AN$4,0),FALSE)</x:f>
        <x:v>2676600</x:v>
      </x:c>
      <x:c r="AL32" s="12">
        <x:f>VLOOKUP($B32,'Saldenliste monatlich'!$A$5:$AN$122,MATCH(AL$4,'Saldenliste monatlich'!$A$4:$AN$4,0),FALSE)</x:f>
        <x:v>2647950</x:v>
      </x:c>
    </x:row>
    <x:row r="33" spans="1:38" collapsed="1" outlineLevel="1">
      <x:c r="A33" s="17" t="s">
        <x:v>316</x:v>
      </x:c>
      <x:c r="C33" s="13">
        <x:f>SUM(C32:C32)</x:f>
        <x:v>475000</x:v>
      </x:c>
      <x:c r="D33" s="13">
        <x:f>SUM(D32:D32)</x:f>
        <x:v>470000</x:v>
      </x:c>
      <x:c r="E33" s="13">
        <x:f>SUM(E32:E32)</x:f>
        <x:v>623400</x:v>
      </x:c>
      <x:c r="F33" s="13">
        <x:f>SUM(F32:F32)</x:f>
        <x:v>616750</x:v>
      </x:c>
      <x:c r="G33" s="13">
        <x:f>SUM(G32:G32)</x:f>
        <x:v>610100</x:v>
      </x:c>
      <x:c r="H33" s="13">
        <x:f>SUM(H32:H32)</x:f>
        <x:v>603450</x:v>
      </x:c>
      <x:c r="I33" s="13">
        <x:f>SUM(I32:I32)</x:f>
        <x:v>596800</x:v>
      </x:c>
      <x:c r="J33" s="13">
        <x:f>SUM(J32:J32)</x:f>
        <x:v>590150</x:v>
      </x:c>
      <x:c r="K33" s="13">
        <x:f>SUM(K32:K32)</x:f>
        <x:v>583500</x:v>
      </x:c>
      <x:c r="L33" s="13">
        <x:f>SUM(L32:L32)</x:f>
        <x:v>576850</x:v>
      </x:c>
      <x:c r="M33" s="13">
        <x:f>SUM(M32:M32)</x:f>
        <x:v>570200</x:v>
      </x:c>
      <x:c r="N33" s="13">
        <x:f>SUM(N32:N32)</x:f>
        <x:v>563550</x:v>
      </x:c>
      <x:c r="O33" s="13">
        <x:f>SUM(O32:O32)</x:f>
        <x:v>556900</x:v>
      </x:c>
      <x:c r="P33" s="13">
        <x:f>SUM(P32:P32)</x:f>
        <x:v>550250</x:v>
      </x:c>
      <x:c r="Q33" s="13">
        <x:f>SUM(Q32:Q32)</x:f>
        <x:v>543600</x:v>
      </x:c>
      <x:c r="R33" s="13">
        <x:f>SUM(R32:R32)</x:f>
        <x:v>536950</x:v>
      </x:c>
      <x:c r="S33" s="13">
        <x:f>SUM(S32:S32)</x:f>
        <x:v>530300</x:v>
      </x:c>
      <x:c r="T33" s="13">
        <x:f>SUM(T32:T32)</x:f>
        <x:v>3163650</x:v>
      </x:c>
      <x:c r="U33" s="13">
        <x:f>SUM(U32:U32)</x:f>
        <x:v>3135000</x:v>
      </x:c>
      <x:c r="V33" s="13">
        <x:f>SUM(V32:V32)</x:f>
        <x:v>3106350</x:v>
      </x:c>
      <x:c r="W33" s="13">
        <x:f>SUM(W32:W32)</x:f>
        <x:v>3077700</x:v>
      </x:c>
      <x:c r="X33" s="13">
        <x:f>SUM(X32:X32)</x:f>
        <x:v>3049050</x:v>
      </x:c>
      <x:c r="Y33" s="13">
        <x:f>SUM(Y32:Y32)</x:f>
        <x:v>3020400</x:v>
      </x:c>
      <x:c r="Z33" s="13">
        <x:f>SUM(Z32:Z32)</x:f>
        <x:v>2991750</x:v>
      </x:c>
      <x:c r="AA33" s="13">
        <x:f>SUM(AA32:AA32)</x:f>
        <x:v>2963100</x:v>
      </x:c>
      <x:c r="AB33" s="13">
        <x:f>SUM(AB32:AB32)</x:f>
        <x:v>2934450</x:v>
      </x:c>
      <x:c r="AC33" s="13">
        <x:f>SUM(AC32:AC32)</x:f>
        <x:v>2905800</x:v>
      </x:c>
      <x:c r="AD33" s="13">
        <x:f>SUM(AD32:AD32)</x:f>
        <x:v>2877150</x:v>
      </x:c>
      <x:c r="AE33" s="13">
        <x:f>SUM(AE32:AE32)</x:f>
        <x:v>2848500</x:v>
      </x:c>
      <x:c r="AF33" s="13">
        <x:f>SUM(AF32:AF32)</x:f>
        <x:v>2819850</x:v>
      </x:c>
      <x:c r="AG33" s="13">
        <x:f>SUM(AG32:AG32)</x:f>
        <x:v>2791200</x:v>
      </x:c>
      <x:c r="AH33" s="13">
        <x:f>SUM(AH32:AH32)</x:f>
        <x:v>2762550</x:v>
      </x:c>
      <x:c r="AI33" s="13">
        <x:f>SUM(AI32:AI32)</x:f>
        <x:v>2733900</x:v>
      </x:c>
      <x:c r="AJ33" s="13">
        <x:f>SUM(AJ32:AJ32)</x:f>
        <x:v>2705250</x:v>
      </x:c>
      <x:c r="AK33" s="13">
        <x:f>SUM(AK32:AK32)</x:f>
        <x:v>2676600</x:v>
      </x:c>
      <x:c r="AL33" s="13">
        <x:f>SUM(AL32:AL32)</x:f>
        <x:v>2647950</x:v>
      </x:c>
    </x:row>
    <x:row r="34" spans="1:38" hidden="1" outlineLevel="2">
      <x:c r="A34" s="16" t="s">
        <x:v>146</x:v>
      </x:c>
      <x:c r="B34" s="0">
        <x:v>520</x:v>
      </x:c>
      <x:c r="C34" s="12">
        <x:f>VLOOKUP($B34,'Saldenliste monatlich'!$A$5:$AN$122,MATCH(C$4,'Saldenliste monatlich'!$A$4:$AN$4,0),FALSE)</x:f>
        <x:v>114400</x:v>
      </x:c>
      <x:c r="D34" s="12">
        <x:f>VLOOKUP($B34,'Saldenliste monatlich'!$A$5:$AN$122,MATCH(D$4,'Saldenliste monatlich'!$A$4:$AN$4,0),FALSE)</x:f>
        <x:v>110000</x:v>
      </x:c>
      <x:c r="E34" s="12">
        <x:f>VLOOKUP($B34,'Saldenliste monatlich'!$A$5:$AN$122,MATCH(E$4,'Saldenliste monatlich'!$A$4:$AN$4,0),FALSE)</x:f>
        <x:v>105600</x:v>
      </x:c>
      <x:c r="F34" s="12">
        <x:f>VLOOKUP($B34,'Saldenliste monatlich'!$A$5:$AN$122,MATCH(F$4,'Saldenliste monatlich'!$A$4:$AN$4,0),FALSE)</x:f>
        <x:v>101200</x:v>
      </x:c>
      <x:c r="G34" s="12">
        <x:f>VLOOKUP($B34,'Saldenliste monatlich'!$A$5:$AN$122,MATCH(G$4,'Saldenliste monatlich'!$A$4:$AN$4,0),FALSE)</x:f>
        <x:v>96800</x:v>
      </x:c>
      <x:c r="H34" s="12">
        <x:f>VLOOKUP($B34,'Saldenliste monatlich'!$A$5:$AN$122,MATCH(H$4,'Saldenliste monatlich'!$A$4:$AN$4,0),FALSE)</x:f>
        <x:v>92400</x:v>
      </x:c>
      <x:c r="I34" s="12">
        <x:f>VLOOKUP($B34,'Saldenliste monatlich'!$A$5:$AN$122,MATCH(I$4,'Saldenliste monatlich'!$A$4:$AN$4,0),FALSE)</x:f>
        <x:v>88000</x:v>
      </x:c>
      <x:c r="J34" s="12">
        <x:f>VLOOKUP($B34,'Saldenliste monatlich'!$A$5:$AN$122,MATCH(J$4,'Saldenliste monatlich'!$A$4:$AN$4,0),FALSE)</x:f>
        <x:v>83600</x:v>
      </x:c>
      <x:c r="K34" s="12">
        <x:f>VLOOKUP($B34,'Saldenliste monatlich'!$A$5:$AN$122,MATCH(K$4,'Saldenliste monatlich'!$A$4:$AN$4,0),FALSE)</x:f>
        <x:v>79200</x:v>
      </x:c>
      <x:c r="L34" s="12">
        <x:f>VLOOKUP($B34,'Saldenliste monatlich'!$A$5:$AN$122,MATCH(L$4,'Saldenliste monatlich'!$A$4:$AN$4,0),FALSE)</x:f>
        <x:v>74800</x:v>
      </x:c>
      <x:c r="M34" s="12">
        <x:f>VLOOKUP($B34,'Saldenliste monatlich'!$A$5:$AN$122,MATCH(M$4,'Saldenliste monatlich'!$A$4:$AN$4,0),FALSE)</x:f>
        <x:v>70400</x:v>
      </x:c>
      <x:c r="N34" s="12">
        <x:f>VLOOKUP($B34,'Saldenliste monatlich'!$A$5:$AN$122,MATCH(N$4,'Saldenliste monatlich'!$A$4:$AN$4,0),FALSE)</x:f>
        <x:v>66000</x:v>
      </x:c>
      <x:c r="O34" s="12">
        <x:f>VLOOKUP($B34,'Saldenliste monatlich'!$A$5:$AN$122,MATCH(O$4,'Saldenliste monatlich'!$A$4:$AN$4,0),FALSE)</x:f>
        <x:v>61600</x:v>
      </x:c>
      <x:c r="P34" s="12">
        <x:f>VLOOKUP($B34,'Saldenliste monatlich'!$A$5:$AN$122,MATCH(P$4,'Saldenliste monatlich'!$A$4:$AN$4,0),FALSE)</x:f>
        <x:v>57200</x:v>
      </x:c>
      <x:c r="Q34" s="12">
        <x:f>VLOOKUP($B34,'Saldenliste monatlich'!$A$5:$AN$122,MATCH(Q$4,'Saldenliste monatlich'!$A$4:$AN$4,0),FALSE)</x:f>
        <x:v>52800</x:v>
      </x:c>
      <x:c r="R34" s="12">
        <x:f>VLOOKUP($B34,'Saldenliste monatlich'!$A$5:$AN$122,MATCH(R$4,'Saldenliste monatlich'!$A$4:$AN$4,0),FALSE)</x:f>
        <x:v>48400</x:v>
      </x:c>
      <x:c r="S34" s="12">
        <x:f>VLOOKUP($B34,'Saldenliste monatlich'!$A$5:$AN$122,MATCH(S$4,'Saldenliste monatlich'!$A$4:$AN$4,0),FALSE)</x:f>
        <x:v>44000</x:v>
      </x:c>
      <x:c r="T34" s="12">
        <x:f>VLOOKUP($B34,'Saldenliste monatlich'!$A$5:$AN$122,MATCH(T$4,'Saldenliste monatlich'!$A$4:$AN$4,0),FALSE)</x:f>
        <x:v>39600</x:v>
      </x:c>
      <x:c r="U34" s="12">
        <x:f>VLOOKUP($B34,'Saldenliste monatlich'!$A$5:$AN$122,MATCH(U$4,'Saldenliste monatlich'!$A$4:$AN$4,0),FALSE)</x:f>
        <x:v>35200</x:v>
      </x:c>
      <x:c r="V34" s="12">
        <x:f>VLOOKUP($B34,'Saldenliste monatlich'!$A$5:$AN$122,MATCH(V$4,'Saldenliste monatlich'!$A$4:$AN$4,0),FALSE)</x:f>
        <x:v>30800</x:v>
      </x:c>
      <x:c r="W34" s="12">
        <x:f>VLOOKUP($B34,'Saldenliste monatlich'!$A$5:$AN$122,MATCH(W$4,'Saldenliste monatlich'!$A$4:$AN$4,0),FALSE)</x:f>
        <x:v>26400</x:v>
      </x:c>
      <x:c r="X34" s="12">
        <x:f>VLOOKUP($B34,'Saldenliste monatlich'!$A$5:$AN$122,MATCH(X$4,'Saldenliste monatlich'!$A$4:$AN$4,0),FALSE)</x:f>
        <x:v>22000</x:v>
      </x:c>
      <x:c r="Y34" s="12">
        <x:f>VLOOKUP($B34,'Saldenliste monatlich'!$A$5:$AN$122,MATCH(Y$4,'Saldenliste monatlich'!$A$4:$AN$4,0),FALSE)</x:f>
        <x:v>17600</x:v>
      </x:c>
      <x:c r="Z34" s="12">
        <x:f>VLOOKUP($B34,'Saldenliste monatlich'!$A$5:$AN$122,MATCH(Z$4,'Saldenliste monatlich'!$A$4:$AN$4,0),FALSE)</x:f>
        <x:v>13200</x:v>
      </x:c>
      <x:c r="AA34" s="12">
        <x:f>VLOOKUP($B34,'Saldenliste monatlich'!$A$5:$AN$122,MATCH(AA$4,'Saldenliste monatlich'!$A$4:$AN$4,0),FALSE)</x:f>
        <x:v>8800</x:v>
      </x:c>
      <x:c r="AB34" s="12">
        <x:f>VLOOKUP($B34,'Saldenliste monatlich'!$A$5:$AN$122,MATCH(AB$4,'Saldenliste monatlich'!$A$4:$AN$4,0),FALSE)</x:f>
        <x:v>4400</x:v>
      </x:c>
      <x:c r="AC34" s="12">
        <x:f>VLOOKUP($B34,'Saldenliste monatlich'!$A$5:$AN$122,MATCH(AC$4,'Saldenliste monatlich'!$A$4:$AN$4,0),FALSE)</x:f>
        <x:v>0</x:v>
      </x:c>
      <x:c r="AD34" s="12">
        <x:f>VLOOKUP($B34,'Saldenliste monatlich'!$A$5:$AN$122,MATCH(AD$4,'Saldenliste monatlich'!$A$4:$AN$4,0),FALSE)</x:f>
        <x:v>0</x:v>
      </x:c>
      <x:c r="AE34" s="12">
        <x:f>VLOOKUP($B34,'Saldenliste monatlich'!$A$5:$AN$122,MATCH(AE$4,'Saldenliste monatlich'!$A$4:$AN$4,0),FALSE)</x:f>
        <x:v>0</x:v>
      </x:c>
      <x:c r="AF34" s="12">
        <x:f>VLOOKUP($B34,'Saldenliste monatlich'!$A$5:$AN$122,MATCH(AF$4,'Saldenliste monatlich'!$A$4:$AN$4,0),FALSE)</x:f>
        <x:v>0</x:v>
      </x:c>
      <x:c r="AG34" s="12">
        <x:f>VLOOKUP($B34,'Saldenliste monatlich'!$A$5:$AN$122,MATCH(AG$4,'Saldenliste monatlich'!$A$4:$AN$4,0),FALSE)</x:f>
        <x:v>0</x:v>
      </x:c>
      <x:c r="AH34" s="12">
        <x:f>VLOOKUP($B34,'Saldenliste monatlich'!$A$5:$AN$122,MATCH(AH$4,'Saldenliste monatlich'!$A$4:$AN$4,0),FALSE)</x:f>
        <x:v>0</x:v>
      </x:c>
      <x:c r="AI34" s="12">
        <x:f>VLOOKUP($B34,'Saldenliste monatlich'!$A$5:$AN$122,MATCH(AI$4,'Saldenliste monatlich'!$A$4:$AN$4,0),FALSE)</x:f>
        <x:v>0</x:v>
      </x:c>
      <x:c r="AJ34" s="12">
        <x:f>VLOOKUP($B34,'Saldenliste monatlich'!$A$5:$AN$122,MATCH(AJ$4,'Saldenliste monatlich'!$A$4:$AN$4,0),FALSE)</x:f>
        <x:v>0</x:v>
      </x:c>
      <x:c r="AK34" s="12">
        <x:f>VLOOKUP($B34,'Saldenliste monatlich'!$A$5:$AN$122,MATCH(AK$4,'Saldenliste monatlich'!$A$4:$AN$4,0),FALSE)</x:f>
        <x:v>0</x:v>
      </x:c>
      <x:c r="AL34" s="12">
        <x:f>VLOOKUP($B34,'Saldenliste monatlich'!$A$5:$AN$122,MATCH(AL$4,'Saldenliste monatlich'!$A$4:$AN$4,0),FALSE)</x:f>
        <x:v>0</x:v>
      </x:c>
    </x:row>
    <x:row r="35" spans="1:38" hidden="1" outlineLevel="2">
      <x:c r="A35" s="16" t="s">
        <x:v>147</x:v>
      </x:c>
      <x:c r="B35" s="0">
        <x:v>540</x:v>
      </x:c>
      <x:c r="C35" s="12">
        <x:f>VLOOKUP($B35,'Saldenliste monatlich'!$A$5:$AN$122,MATCH(C$4,'Saldenliste monatlich'!$A$4:$AN$4,0),FALSE)</x:f>
        <x:v>212400</x:v>
      </x:c>
      <x:c r="D35" s="12">
        <x:f>VLOOKUP($B35,'Saldenliste monatlich'!$A$5:$AN$122,MATCH(D$4,'Saldenliste monatlich'!$A$4:$AN$4,0),FALSE)</x:f>
        <x:v>208800</x:v>
      </x:c>
      <x:c r="E35" s="12">
        <x:f>VLOOKUP($B35,'Saldenliste monatlich'!$A$5:$AN$122,MATCH(E$4,'Saldenliste monatlich'!$A$4:$AN$4,0),FALSE)</x:f>
        <x:v>205200</x:v>
      </x:c>
      <x:c r="F35" s="12">
        <x:f>VLOOKUP($B35,'Saldenliste monatlich'!$A$5:$AN$122,MATCH(F$4,'Saldenliste monatlich'!$A$4:$AN$4,0),FALSE)</x:f>
        <x:v>201600</x:v>
      </x:c>
      <x:c r="G35" s="12">
        <x:f>VLOOKUP($B35,'Saldenliste monatlich'!$A$5:$AN$122,MATCH(G$4,'Saldenliste monatlich'!$A$4:$AN$4,0),FALSE)</x:f>
        <x:v>198000</x:v>
      </x:c>
      <x:c r="H35" s="12">
        <x:f>VLOOKUP($B35,'Saldenliste monatlich'!$A$5:$AN$122,MATCH(H$4,'Saldenliste monatlich'!$A$4:$AN$4,0),FALSE)</x:f>
        <x:v>194400</x:v>
      </x:c>
      <x:c r="I35" s="12">
        <x:f>VLOOKUP($B35,'Saldenliste monatlich'!$A$5:$AN$122,MATCH(I$4,'Saldenliste monatlich'!$A$4:$AN$4,0),FALSE)</x:f>
        <x:v>190800</x:v>
      </x:c>
      <x:c r="J35" s="12">
        <x:f>VLOOKUP($B35,'Saldenliste monatlich'!$A$5:$AN$122,MATCH(J$4,'Saldenliste monatlich'!$A$4:$AN$4,0),FALSE)</x:f>
        <x:v>187200</x:v>
      </x:c>
      <x:c r="K35" s="12">
        <x:f>VLOOKUP($B35,'Saldenliste monatlich'!$A$5:$AN$122,MATCH(K$4,'Saldenliste monatlich'!$A$4:$AN$4,0),FALSE)</x:f>
        <x:v>183600</x:v>
      </x:c>
      <x:c r="L35" s="12">
        <x:f>VLOOKUP($B35,'Saldenliste monatlich'!$A$5:$AN$122,MATCH(L$4,'Saldenliste monatlich'!$A$4:$AN$4,0),FALSE)</x:f>
        <x:v>180000</x:v>
      </x:c>
      <x:c r="M35" s="12">
        <x:f>VLOOKUP($B35,'Saldenliste monatlich'!$A$5:$AN$122,MATCH(M$4,'Saldenliste monatlich'!$A$4:$AN$4,0),FALSE)</x:f>
        <x:v>176400</x:v>
      </x:c>
      <x:c r="N35" s="12">
        <x:f>VLOOKUP($B35,'Saldenliste monatlich'!$A$5:$AN$122,MATCH(N$4,'Saldenliste monatlich'!$A$4:$AN$4,0),FALSE)</x:f>
        <x:v>172800</x:v>
      </x:c>
      <x:c r="O35" s="12">
        <x:f>VLOOKUP($B35,'Saldenliste monatlich'!$A$5:$AN$122,MATCH(O$4,'Saldenliste monatlich'!$A$4:$AN$4,0),FALSE)</x:f>
        <x:v>169200</x:v>
      </x:c>
      <x:c r="P35" s="12">
        <x:f>VLOOKUP($B35,'Saldenliste monatlich'!$A$5:$AN$122,MATCH(P$4,'Saldenliste monatlich'!$A$4:$AN$4,0),FALSE)</x:f>
        <x:v>165600</x:v>
      </x:c>
      <x:c r="Q35" s="12">
        <x:f>VLOOKUP($B35,'Saldenliste monatlich'!$A$5:$AN$122,MATCH(Q$4,'Saldenliste monatlich'!$A$4:$AN$4,0),FALSE)</x:f>
        <x:v>162000</x:v>
      </x:c>
      <x:c r="R35" s="12">
        <x:f>VLOOKUP($B35,'Saldenliste monatlich'!$A$5:$AN$122,MATCH(R$4,'Saldenliste monatlich'!$A$4:$AN$4,0),FALSE)</x:f>
        <x:v>158400</x:v>
      </x:c>
      <x:c r="S35" s="12">
        <x:f>VLOOKUP($B35,'Saldenliste monatlich'!$A$5:$AN$122,MATCH(S$4,'Saldenliste monatlich'!$A$4:$AN$4,0),FALSE)</x:f>
        <x:v>415625</x:v>
      </x:c>
      <x:c r="T35" s="12">
        <x:f>VLOOKUP($B35,'Saldenliste monatlich'!$A$5:$AN$122,MATCH(T$4,'Saldenliste monatlich'!$A$4:$AN$4,0),FALSE)</x:f>
        <x:v>411250</x:v>
      </x:c>
      <x:c r="U35" s="12">
        <x:f>VLOOKUP($B35,'Saldenliste monatlich'!$A$5:$AN$122,MATCH(U$4,'Saldenliste monatlich'!$A$4:$AN$4,0),FALSE)</x:f>
        <x:v>406875</x:v>
      </x:c>
      <x:c r="V35" s="12">
        <x:f>VLOOKUP($B35,'Saldenliste monatlich'!$A$5:$AN$122,MATCH(V$4,'Saldenliste monatlich'!$A$4:$AN$4,0),FALSE)</x:f>
        <x:v>402500</x:v>
      </x:c>
      <x:c r="W35" s="12">
        <x:f>VLOOKUP($B35,'Saldenliste monatlich'!$A$5:$AN$122,MATCH(W$4,'Saldenliste monatlich'!$A$4:$AN$4,0),FALSE)</x:f>
        <x:v>398125</x:v>
      </x:c>
      <x:c r="X35" s="12">
        <x:f>VLOOKUP($B35,'Saldenliste monatlich'!$A$5:$AN$122,MATCH(X$4,'Saldenliste monatlich'!$A$4:$AN$4,0),FALSE)</x:f>
        <x:v>393750</x:v>
      </x:c>
      <x:c r="Y35" s="12">
        <x:f>VLOOKUP($B35,'Saldenliste monatlich'!$A$5:$AN$122,MATCH(Y$4,'Saldenliste monatlich'!$A$4:$AN$4,0),FALSE)</x:f>
        <x:v>389375</x:v>
      </x:c>
      <x:c r="Z35" s="12">
        <x:f>VLOOKUP($B35,'Saldenliste monatlich'!$A$5:$AN$122,MATCH(Z$4,'Saldenliste monatlich'!$A$4:$AN$4,0),FALSE)</x:f>
        <x:v>385000</x:v>
      </x:c>
      <x:c r="AA35" s="12">
        <x:f>VLOOKUP($B35,'Saldenliste monatlich'!$A$5:$AN$122,MATCH(AA$4,'Saldenliste monatlich'!$A$4:$AN$4,0),FALSE)</x:f>
        <x:v>380625</x:v>
      </x:c>
      <x:c r="AB35" s="12">
        <x:f>VLOOKUP($B35,'Saldenliste monatlich'!$A$5:$AN$122,MATCH(AB$4,'Saldenliste monatlich'!$A$4:$AN$4,0),FALSE)</x:f>
        <x:v>376250</x:v>
      </x:c>
      <x:c r="AC35" s="12">
        <x:f>VLOOKUP($B35,'Saldenliste monatlich'!$A$5:$AN$122,MATCH(AC$4,'Saldenliste monatlich'!$A$4:$AN$4,0),FALSE)</x:f>
        <x:v>371875</x:v>
      </x:c>
      <x:c r="AD35" s="12">
        <x:f>VLOOKUP($B35,'Saldenliste monatlich'!$A$5:$AN$122,MATCH(AD$4,'Saldenliste monatlich'!$A$4:$AN$4,0),FALSE)</x:f>
        <x:v>367500</x:v>
      </x:c>
      <x:c r="AE35" s="12">
        <x:f>VLOOKUP($B35,'Saldenliste monatlich'!$A$5:$AN$122,MATCH(AE$4,'Saldenliste monatlich'!$A$4:$AN$4,0),FALSE)</x:f>
        <x:v>363125</x:v>
      </x:c>
      <x:c r="AF35" s="12">
        <x:f>VLOOKUP($B35,'Saldenliste monatlich'!$A$5:$AN$122,MATCH(AF$4,'Saldenliste monatlich'!$A$4:$AN$4,0),FALSE)</x:f>
        <x:v>358750</x:v>
      </x:c>
      <x:c r="AG35" s="12">
        <x:f>VLOOKUP($B35,'Saldenliste monatlich'!$A$5:$AN$122,MATCH(AG$4,'Saldenliste monatlich'!$A$4:$AN$4,0),FALSE)</x:f>
        <x:v>354375</x:v>
      </x:c>
      <x:c r="AH35" s="12">
        <x:f>VLOOKUP($B35,'Saldenliste monatlich'!$A$5:$AN$122,MATCH(AH$4,'Saldenliste monatlich'!$A$4:$AN$4,0),FALSE)</x:f>
        <x:v>350000</x:v>
      </x:c>
      <x:c r="AI35" s="12">
        <x:f>VLOOKUP($B35,'Saldenliste monatlich'!$A$5:$AN$122,MATCH(AI$4,'Saldenliste monatlich'!$A$4:$AN$4,0),FALSE)</x:f>
        <x:v>345625</x:v>
      </x:c>
      <x:c r="AJ35" s="12">
        <x:f>VLOOKUP($B35,'Saldenliste monatlich'!$A$5:$AN$122,MATCH(AJ$4,'Saldenliste monatlich'!$A$4:$AN$4,0),FALSE)</x:f>
        <x:v>341250</x:v>
      </x:c>
      <x:c r="AK35" s="12">
        <x:f>VLOOKUP($B35,'Saldenliste monatlich'!$A$5:$AN$122,MATCH(AK$4,'Saldenliste monatlich'!$A$4:$AN$4,0),FALSE)</x:f>
        <x:v>336875</x:v>
      </x:c>
      <x:c r="AL35" s="12">
        <x:f>VLOOKUP($B35,'Saldenliste monatlich'!$A$5:$AN$122,MATCH(AL$4,'Saldenliste monatlich'!$A$4:$AN$4,0),FALSE)</x:f>
        <x:v>332500</x:v>
      </x:c>
    </x:row>
    <x:row r="36" spans="1:38" hidden="1" outlineLevel="2">
      <x:c r="A36" s="16" t="s">
        <x:v>148</x:v>
      </x:c>
      <x:c r="B36" s="0">
        <x:v>650</x:v>
      </x:c>
      <x:c r="C36" s="12">
        <x:f>VLOOKUP($B36,'Saldenliste monatlich'!$A$5:$AN$122,MATCH(C$4,'Saldenliste monatlich'!$A$4:$AN$4,0),FALSE)</x:f>
        <x:v>137356.64</x:v>
      </x:c>
      <x:c r="D36" s="12">
        <x:f>VLOOKUP($B36,'Saldenliste monatlich'!$A$5:$AN$122,MATCH(D$4,'Saldenliste monatlich'!$A$4:$AN$4,0),FALSE)</x:f>
        <x:v>135879.68</x:v>
      </x:c>
      <x:c r="E36" s="12">
        <x:f>VLOOKUP($B36,'Saldenliste monatlich'!$A$5:$AN$122,MATCH(E$4,'Saldenliste monatlich'!$A$4:$AN$4,0),FALSE)</x:f>
        <x:v>134402.72</x:v>
      </x:c>
      <x:c r="F36" s="12">
        <x:f>VLOOKUP($B36,'Saldenliste monatlich'!$A$5:$AN$122,MATCH(F$4,'Saldenliste monatlich'!$A$4:$AN$4,0),FALSE)</x:f>
        <x:v>132925.76</x:v>
      </x:c>
      <x:c r="G36" s="12">
        <x:f>VLOOKUP($B36,'Saldenliste monatlich'!$A$5:$AN$122,MATCH(G$4,'Saldenliste monatlich'!$A$4:$AN$4,0),FALSE)</x:f>
        <x:v>131448.8</x:v>
      </x:c>
      <x:c r="H36" s="12">
        <x:f>VLOOKUP($B36,'Saldenliste monatlich'!$A$5:$AN$122,MATCH(H$4,'Saldenliste monatlich'!$A$4:$AN$4,0),FALSE)</x:f>
        <x:v>129971.84</x:v>
      </x:c>
      <x:c r="I36" s="12">
        <x:f>VLOOKUP($B36,'Saldenliste monatlich'!$A$5:$AN$122,MATCH(I$4,'Saldenliste monatlich'!$A$4:$AN$4,0),FALSE)</x:f>
        <x:v>128494.88</x:v>
      </x:c>
      <x:c r="J36" s="12">
        <x:f>VLOOKUP($B36,'Saldenliste monatlich'!$A$5:$AN$122,MATCH(J$4,'Saldenliste monatlich'!$A$4:$AN$4,0),FALSE)</x:f>
        <x:v>127017.92</x:v>
      </x:c>
      <x:c r="K36" s="12">
        <x:f>VLOOKUP($B36,'Saldenliste monatlich'!$A$5:$AN$122,MATCH(K$4,'Saldenliste monatlich'!$A$4:$AN$4,0),FALSE)</x:f>
        <x:v>125540.96</x:v>
      </x:c>
      <x:c r="L36" s="12">
        <x:f>VLOOKUP($B36,'Saldenliste monatlich'!$A$5:$AN$122,MATCH(L$4,'Saldenliste monatlich'!$A$4:$AN$4,0),FALSE)</x:f>
        <x:v>124064</x:v>
      </x:c>
      <x:c r="M36" s="12">
        <x:f>VLOOKUP($B36,'Saldenliste monatlich'!$A$5:$AN$122,MATCH(M$4,'Saldenliste monatlich'!$A$4:$AN$4,0),FALSE)</x:f>
        <x:v>122587.04</x:v>
      </x:c>
      <x:c r="N36" s="12">
        <x:f>VLOOKUP($B36,'Saldenliste monatlich'!$A$5:$AN$122,MATCH(N$4,'Saldenliste monatlich'!$A$4:$AN$4,0),FALSE)</x:f>
        <x:v>121110.08</x:v>
      </x:c>
      <x:c r="O36" s="12">
        <x:f>VLOOKUP($B36,'Saldenliste monatlich'!$A$5:$AN$122,MATCH(O$4,'Saldenliste monatlich'!$A$4:$AN$4,0),FALSE)</x:f>
        <x:v>119633.12</x:v>
      </x:c>
      <x:c r="P36" s="12">
        <x:f>VLOOKUP($B36,'Saldenliste monatlich'!$A$5:$AN$122,MATCH(P$4,'Saldenliste monatlich'!$A$4:$AN$4,0),FALSE)</x:f>
        <x:v>118156.16</x:v>
      </x:c>
      <x:c r="Q36" s="12">
        <x:f>VLOOKUP($B36,'Saldenliste monatlich'!$A$5:$AN$122,MATCH(Q$4,'Saldenliste monatlich'!$A$4:$AN$4,0),FALSE)</x:f>
        <x:v>116679.2</x:v>
      </x:c>
      <x:c r="R36" s="12">
        <x:f>VLOOKUP($B36,'Saldenliste monatlich'!$A$5:$AN$122,MATCH(R$4,'Saldenliste monatlich'!$A$4:$AN$4,0),FALSE)</x:f>
        <x:v>115202.24</x:v>
      </x:c>
      <x:c r="S36" s="12">
        <x:f>VLOOKUP($B36,'Saldenliste monatlich'!$A$5:$AN$122,MATCH(S$4,'Saldenliste monatlich'!$A$4:$AN$4,0),FALSE)</x:f>
        <x:v>113725.28</x:v>
      </x:c>
      <x:c r="T36" s="12">
        <x:f>VLOOKUP($B36,'Saldenliste monatlich'!$A$5:$AN$122,MATCH(T$4,'Saldenliste monatlich'!$A$4:$AN$4,0),FALSE)</x:f>
        <x:v>112248.32</x:v>
      </x:c>
      <x:c r="U36" s="12">
        <x:f>VLOOKUP($B36,'Saldenliste monatlich'!$A$5:$AN$122,MATCH(U$4,'Saldenliste monatlich'!$A$4:$AN$4,0),FALSE)</x:f>
        <x:v>110771.36</x:v>
      </x:c>
      <x:c r="V36" s="12">
        <x:f>VLOOKUP($B36,'Saldenliste monatlich'!$A$5:$AN$122,MATCH(V$4,'Saldenliste monatlich'!$A$4:$AN$4,0),FALSE)</x:f>
        <x:v>109294.4</x:v>
      </x:c>
      <x:c r="W36" s="12">
        <x:f>VLOOKUP($B36,'Saldenliste monatlich'!$A$5:$AN$122,MATCH(W$4,'Saldenliste monatlich'!$A$4:$AN$4,0),FALSE)</x:f>
        <x:v>107817.44</x:v>
      </x:c>
      <x:c r="X36" s="12">
        <x:f>VLOOKUP($B36,'Saldenliste monatlich'!$A$5:$AN$122,MATCH(X$4,'Saldenliste monatlich'!$A$4:$AN$4,0),FALSE)</x:f>
        <x:v>106340.48</x:v>
      </x:c>
      <x:c r="Y36" s="12">
        <x:f>VLOOKUP($B36,'Saldenliste monatlich'!$A$5:$AN$122,MATCH(Y$4,'Saldenliste monatlich'!$A$4:$AN$4,0),FALSE)</x:f>
        <x:v>104863.52</x:v>
      </x:c>
      <x:c r="Z36" s="12">
        <x:f>VLOOKUP($B36,'Saldenliste monatlich'!$A$5:$AN$122,MATCH(Z$4,'Saldenliste monatlich'!$A$4:$AN$4,0),FALSE)</x:f>
        <x:v>103386.56</x:v>
      </x:c>
      <x:c r="AA36" s="12">
        <x:f>VLOOKUP($B36,'Saldenliste monatlich'!$A$5:$AN$122,MATCH(AA$4,'Saldenliste monatlich'!$A$4:$AN$4,0),FALSE)</x:f>
        <x:v>101909.6</x:v>
      </x:c>
      <x:c r="AB36" s="12">
        <x:f>VLOOKUP($B36,'Saldenliste monatlich'!$A$5:$AN$122,MATCH(AB$4,'Saldenliste monatlich'!$A$4:$AN$4,0),FALSE)</x:f>
        <x:v>100432.64</x:v>
      </x:c>
      <x:c r="AC36" s="12">
        <x:f>VLOOKUP($B36,'Saldenliste monatlich'!$A$5:$AN$122,MATCH(AC$4,'Saldenliste monatlich'!$A$4:$AN$4,0),FALSE)</x:f>
        <x:v>98955.68</x:v>
      </x:c>
      <x:c r="AD36" s="12">
        <x:f>VLOOKUP($B36,'Saldenliste monatlich'!$A$5:$AN$122,MATCH(AD$4,'Saldenliste monatlich'!$A$4:$AN$4,0),FALSE)</x:f>
        <x:v>97478.72</x:v>
      </x:c>
      <x:c r="AE36" s="12">
        <x:f>VLOOKUP($B36,'Saldenliste monatlich'!$A$5:$AN$122,MATCH(AE$4,'Saldenliste monatlich'!$A$4:$AN$4,0),FALSE)</x:f>
        <x:v>96001.76</x:v>
      </x:c>
      <x:c r="AF36" s="12">
        <x:f>VLOOKUP($B36,'Saldenliste monatlich'!$A$5:$AN$122,MATCH(AF$4,'Saldenliste monatlich'!$A$4:$AN$4,0),FALSE)</x:f>
        <x:v>94524.8</x:v>
      </x:c>
      <x:c r="AG36" s="12">
        <x:f>VLOOKUP($B36,'Saldenliste monatlich'!$A$5:$AN$122,MATCH(AG$4,'Saldenliste monatlich'!$A$4:$AN$4,0),FALSE)</x:f>
        <x:v>93047.84</x:v>
      </x:c>
      <x:c r="AH36" s="12">
        <x:f>VLOOKUP($B36,'Saldenliste monatlich'!$A$5:$AN$122,MATCH(AH$4,'Saldenliste monatlich'!$A$4:$AN$4,0),FALSE)</x:f>
        <x:v>91570.88</x:v>
      </x:c>
      <x:c r="AI36" s="12">
        <x:f>VLOOKUP($B36,'Saldenliste monatlich'!$A$5:$AN$122,MATCH(AI$4,'Saldenliste monatlich'!$A$4:$AN$4,0),FALSE)</x:f>
        <x:v>90093.92</x:v>
      </x:c>
      <x:c r="AJ36" s="12">
        <x:f>VLOOKUP($B36,'Saldenliste monatlich'!$A$5:$AN$122,MATCH(AJ$4,'Saldenliste monatlich'!$A$4:$AN$4,0),FALSE)</x:f>
        <x:v>88616.96</x:v>
      </x:c>
      <x:c r="AK36" s="12">
        <x:f>VLOOKUP($B36,'Saldenliste monatlich'!$A$5:$AN$122,MATCH(AK$4,'Saldenliste monatlich'!$A$4:$AN$4,0),FALSE)</x:f>
        <x:v>87140</x:v>
      </x:c>
      <x:c r="AL36" s="12">
        <x:f>VLOOKUP($B36,'Saldenliste monatlich'!$A$5:$AN$122,MATCH(AL$4,'Saldenliste monatlich'!$A$4:$AN$4,0),FALSE)</x:f>
        <x:v>85663.04</x:v>
      </x:c>
    </x:row>
    <x:row r="37" spans="1:38" hidden="1" outlineLevel="2">
      <x:c r="A37" s="16" t="s">
        <x:v>149</x:v>
      </x:c>
      <x:c r="B37" s="0">
        <x:v>690</x:v>
      </x:c>
      <x:c r="C37" s="12">
        <x:f>VLOOKUP($B37,'Saldenliste monatlich'!$A$5:$AN$122,MATCH(C$4,'Saldenliste monatlich'!$A$4:$AN$4,0),FALSE)</x:f>
        <x:v>74760</x:v>
      </x:c>
      <x:c r="D37" s="12">
        <x:f>VLOOKUP($B37,'Saldenliste monatlich'!$A$5:$AN$122,MATCH(D$4,'Saldenliste monatlich'!$A$4:$AN$4,0),FALSE)</x:f>
        <x:v>72624</x:v>
      </x:c>
      <x:c r="E37" s="12">
        <x:f>VLOOKUP($B37,'Saldenliste monatlich'!$A$5:$AN$122,MATCH(E$4,'Saldenliste monatlich'!$A$4:$AN$4,0),FALSE)</x:f>
        <x:v>70488</x:v>
      </x:c>
      <x:c r="F37" s="12">
        <x:f>VLOOKUP($B37,'Saldenliste monatlich'!$A$5:$AN$122,MATCH(F$4,'Saldenliste monatlich'!$A$4:$AN$4,0),FALSE)</x:f>
        <x:v>68352</x:v>
      </x:c>
      <x:c r="G37" s="12">
        <x:f>VLOOKUP($B37,'Saldenliste monatlich'!$A$5:$AN$122,MATCH(G$4,'Saldenliste monatlich'!$A$4:$AN$4,0),FALSE)</x:f>
        <x:v>66216</x:v>
      </x:c>
      <x:c r="H37" s="12">
        <x:f>VLOOKUP($B37,'Saldenliste monatlich'!$A$5:$AN$122,MATCH(H$4,'Saldenliste monatlich'!$A$4:$AN$4,0),FALSE)</x:f>
        <x:v>64080</x:v>
      </x:c>
      <x:c r="I37" s="12">
        <x:f>VLOOKUP($B37,'Saldenliste monatlich'!$A$5:$AN$122,MATCH(I$4,'Saldenliste monatlich'!$A$4:$AN$4,0),FALSE)</x:f>
        <x:v>61944</x:v>
      </x:c>
      <x:c r="J37" s="12">
        <x:f>VLOOKUP($B37,'Saldenliste monatlich'!$A$5:$AN$122,MATCH(J$4,'Saldenliste monatlich'!$A$4:$AN$4,0),FALSE)</x:f>
        <x:v>59808</x:v>
      </x:c>
      <x:c r="K37" s="12">
        <x:f>VLOOKUP($B37,'Saldenliste monatlich'!$A$5:$AN$122,MATCH(K$4,'Saldenliste monatlich'!$A$4:$AN$4,0),FALSE)</x:f>
        <x:v>57672</x:v>
      </x:c>
      <x:c r="L37" s="12">
        <x:f>VLOOKUP($B37,'Saldenliste monatlich'!$A$5:$AN$122,MATCH(L$4,'Saldenliste monatlich'!$A$4:$AN$4,0),FALSE)</x:f>
        <x:v>55536</x:v>
      </x:c>
      <x:c r="M37" s="12">
        <x:f>VLOOKUP($B37,'Saldenliste monatlich'!$A$5:$AN$122,MATCH(M$4,'Saldenliste monatlich'!$A$4:$AN$4,0),FALSE)</x:f>
        <x:v>53400</x:v>
      </x:c>
      <x:c r="N37" s="12">
        <x:f>VLOOKUP($B37,'Saldenliste monatlich'!$A$5:$AN$122,MATCH(N$4,'Saldenliste monatlich'!$A$4:$AN$4,0),FALSE)</x:f>
        <x:v>51264</x:v>
      </x:c>
      <x:c r="O37" s="12">
        <x:f>VLOOKUP($B37,'Saldenliste monatlich'!$A$5:$AN$122,MATCH(O$4,'Saldenliste monatlich'!$A$4:$AN$4,0),FALSE)</x:f>
        <x:v>49128</x:v>
      </x:c>
      <x:c r="P37" s="12">
        <x:f>VLOOKUP($B37,'Saldenliste monatlich'!$A$5:$AN$122,MATCH(P$4,'Saldenliste monatlich'!$A$4:$AN$4,0),FALSE)</x:f>
        <x:v>46992</x:v>
      </x:c>
      <x:c r="Q37" s="12">
        <x:f>VLOOKUP($B37,'Saldenliste monatlich'!$A$5:$AN$122,MATCH(Q$4,'Saldenliste monatlich'!$A$4:$AN$4,0),FALSE)</x:f>
        <x:v>44856</x:v>
      </x:c>
      <x:c r="R37" s="12">
        <x:f>VLOOKUP($B37,'Saldenliste monatlich'!$A$5:$AN$122,MATCH(R$4,'Saldenliste monatlich'!$A$4:$AN$4,0),FALSE)</x:f>
        <x:v>42720</x:v>
      </x:c>
      <x:c r="S37" s="12">
        <x:f>VLOOKUP($B37,'Saldenliste monatlich'!$A$5:$AN$122,MATCH(S$4,'Saldenliste monatlich'!$A$4:$AN$4,0),FALSE)</x:f>
        <x:v>40584</x:v>
      </x:c>
      <x:c r="T37" s="12">
        <x:f>VLOOKUP($B37,'Saldenliste monatlich'!$A$5:$AN$122,MATCH(T$4,'Saldenliste monatlich'!$A$4:$AN$4,0),FALSE)</x:f>
        <x:v>38448</x:v>
      </x:c>
      <x:c r="U37" s="12">
        <x:f>VLOOKUP($B37,'Saldenliste monatlich'!$A$5:$AN$122,MATCH(U$4,'Saldenliste monatlich'!$A$4:$AN$4,0),FALSE)</x:f>
        <x:v>36312</x:v>
      </x:c>
      <x:c r="V37" s="12">
        <x:f>VLOOKUP($B37,'Saldenliste monatlich'!$A$5:$AN$122,MATCH(V$4,'Saldenliste monatlich'!$A$4:$AN$4,0),FALSE)</x:f>
        <x:v>34176</x:v>
      </x:c>
      <x:c r="W37" s="12">
        <x:f>VLOOKUP($B37,'Saldenliste monatlich'!$A$5:$AN$122,MATCH(W$4,'Saldenliste monatlich'!$A$4:$AN$4,0),FALSE)</x:f>
        <x:v>32040</x:v>
      </x:c>
      <x:c r="X37" s="12">
        <x:f>VLOOKUP($B37,'Saldenliste monatlich'!$A$5:$AN$122,MATCH(X$4,'Saldenliste monatlich'!$A$4:$AN$4,0),FALSE)</x:f>
        <x:v>29904</x:v>
      </x:c>
      <x:c r="Y37" s="12">
        <x:f>VLOOKUP($B37,'Saldenliste monatlich'!$A$5:$AN$122,MATCH(Y$4,'Saldenliste monatlich'!$A$4:$AN$4,0),FALSE)</x:f>
        <x:v>121101.33</x:v>
      </x:c>
      <x:c r="Z37" s="12">
        <x:f>VLOOKUP($B37,'Saldenliste monatlich'!$A$5:$AN$122,MATCH(Z$4,'Saldenliste monatlich'!$A$4:$AN$4,0),FALSE)</x:f>
        <x:v>116298.66</x:v>
      </x:c>
      <x:c r="AA37" s="12">
        <x:f>VLOOKUP($B37,'Saldenliste monatlich'!$A$5:$AN$122,MATCH(AA$4,'Saldenliste monatlich'!$A$4:$AN$4,0),FALSE)</x:f>
        <x:v>111495.99</x:v>
      </x:c>
      <x:c r="AB37" s="12">
        <x:f>VLOOKUP($B37,'Saldenliste monatlich'!$A$5:$AN$122,MATCH(AB$4,'Saldenliste monatlich'!$A$4:$AN$4,0),FALSE)</x:f>
        <x:v>106693.32</x:v>
      </x:c>
      <x:c r="AC37" s="12">
        <x:f>VLOOKUP($B37,'Saldenliste monatlich'!$A$5:$AN$122,MATCH(AC$4,'Saldenliste monatlich'!$A$4:$AN$4,0),FALSE)</x:f>
        <x:v>101890.65</x:v>
      </x:c>
      <x:c r="AD37" s="12">
        <x:f>VLOOKUP($B37,'Saldenliste monatlich'!$A$5:$AN$122,MATCH(AD$4,'Saldenliste monatlich'!$A$4:$AN$4,0),FALSE)</x:f>
        <x:v>97087.98</x:v>
      </x:c>
      <x:c r="AE37" s="12">
        <x:f>VLOOKUP($B37,'Saldenliste monatlich'!$A$5:$AN$122,MATCH(AE$4,'Saldenliste monatlich'!$A$4:$AN$4,0),FALSE)</x:f>
        <x:v>92285.31</x:v>
      </x:c>
      <x:c r="AF37" s="12">
        <x:f>VLOOKUP($B37,'Saldenliste monatlich'!$A$5:$AN$122,MATCH(AF$4,'Saldenliste monatlich'!$A$4:$AN$4,0),FALSE)</x:f>
        <x:v>87482.64</x:v>
      </x:c>
      <x:c r="AG37" s="12">
        <x:f>VLOOKUP($B37,'Saldenliste monatlich'!$A$5:$AN$122,MATCH(AG$4,'Saldenliste monatlich'!$A$4:$AN$4,0),FALSE)</x:f>
        <x:v>82679.97</x:v>
      </x:c>
      <x:c r="AH37" s="12">
        <x:f>VLOOKUP($B37,'Saldenliste monatlich'!$A$5:$AN$122,MATCH(AH$4,'Saldenliste monatlich'!$A$4:$AN$4,0),FALSE)</x:f>
        <x:v>77877.3</x:v>
      </x:c>
      <x:c r="AI37" s="12">
        <x:f>VLOOKUP($B37,'Saldenliste monatlich'!$A$5:$AN$122,MATCH(AI$4,'Saldenliste monatlich'!$A$4:$AN$4,0),FALSE)</x:f>
        <x:v>73074.63</x:v>
      </x:c>
      <x:c r="AJ37" s="12">
        <x:f>VLOOKUP($B37,'Saldenliste monatlich'!$A$5:$AN$122,MATCH(AJ$4,'Saldenliste monatlich'!$A$4:$AN$4,0),FALSE)</x:f>
        <x:v>68271.96</x:v>
      </x:c>
      <x:c r="AK37" s="12">
        <x:f>VLOOKUP($B37,'Saldenliste monatlich'!$A$5:$AN$122,MATCH(AK$4,'Saldenliste monatlich'!$A$4:$AN$4,0),FALSE)</x:f>
        <x:v>63469.29</x:v>
      </x:c>
      <x:c r="AL37" s="12">
        <x:f>VLOOKUP($B37,'Saldenliste monatlich'!$A$5:$AN$122,MATCH(AL$4,'Saldenliste monatlich'!$A$4:$AN$4,0),FALSE)</x:f>
        <x:v>58666.62</x:v>
      </x:c>
    </x:row>
    <x:row r="38" spans="1:38" collapsed="1" outlineLevel="1">
      <x:c r="A38" s="17" t="s">
        <x:v>317</x:v>
      </x:c>
      <x:c r="C38" s="13">
        <x:f>SUM(C34:C37)</x:f>
        <x:v>538916.64</x:v>
      </x:c>
      <x:c r="D38" s="13">
        <x:f>SUM(D34:D37)</x:f>
        <x:v>527303.6799999999</x:v>
      </x:c>
      <x:c r="E38" s="13">
        <x:f>SUM(E34:E37)</x:f>
        <x:v>515690.72</x:v>
      </x:c>
      <x:c r="F38" s="13">
        <x:f>SUM(F34:F37)</x:f>
        <x:v>504077.76</x:v>
      </x:c>
      <x:c r="G38" s="13">
        <x:f>SUM(G34:G37)</x:f>
        <x:v>492464.8</x:v>
      </x:c>
      <x:c r="H38" s="13">
        <x:f>SUM(H34:H37)</x:f>
        <x:v>480851.83999999997</x:v>
      </x:c>
      <x:c r="I38" s="13">
        <x:f>SUM(I34:I37)</x:f>
        <x:v>469238.88</x:v>
      </x:c>
      <x:c r="J38" s="13">
        <x:f>SUM(J34:J37)</x:f>
        <x:v>457625.92</x:v>
      </x:c>
      <x:c r="K38" s="13">
        <x:f>SUM(K34:K37)</x:f>
        <x:v>446012.96</x:v>
      </x:c>
      <x:c r="L38" s="13">
        <x:f>SUM(L34:L37)</x:f>
        <x:v>434400</x:v>
      </x:c>
      <x:c r="M38" s="13">
        <x:f>SUM(M34:M37)</x:f>
        <x:v>422787.04</x:v>
      </x:c>
      <x:c r="N38" s="13">
        <x:f>SUM(N34:N37)</x:f>
        <x:v>411174.08</x:v>
      </x:c>
      <x:c r="O38" s="13">
        <x:f>SUM(O34:O37)</x:f>
        <x:v>399561.12</x:v>
      </x:c>
      <x:c r="P38" s="13">
        <x:f>SUM(P34:P37)</x:f>
        <x:v>387948.16000000003</x:v>
      </x:c>
      <x:c r="Q38" s="13">
        <x:f>SUM(Q34:Q37)</x:f>
        <x:v>376335.2</x:v>
      </x:c>
      <x:c r="R38" s="13">
        <x:f>SUM(R34:R37)</x:f>
        <x:v>364722.24</x:v>
      </x:c>
      <x:c r="S38" s="13">
        <x:f>SUM(S34:S37)</x:f>
        <x:v>613934.28</x:v>
      </x:c>
      <x:c r="T38" s="13">
        <x:f>SUM(T34:T37)</x:f>
        <x:v>601546.3200000001</x:v>
      </x:c>
      <x:c r="U38" s="13">
        <x:f>SUM(U34:U37)</x:f>
        <x:v>589158.36</x:v>
      </x:c>
      <x:c r="V38" s="13">
        <x:f>SUM(V34:V37)</x:f>
        <x:v>576770.4</x:v>
      </x:c>
      <x:c r="W38" s="13">
        <x:f>SUM(W34:W37)</x:f>
        <x:v>564382.44</x:v>
      </x:c>
      <x:c r="X38" s="13">
        <x:f>SUM(X34:X37)</x:f>
        <x:v>551994.48</x:v>
      </x:c>
      <x:c r="Y38" s="13">
        <x:f>SUM(Y34:Y37)</x:f>
        <x:v>632939.85</x:v>
      </x:c>
      <x:c r="Z38" s="13">
        <x:f>SUM(Z34:Z37)</x:f>
        <x:v>617885.22</x:v>
      </x:c>
      <x:c r="AA38" s="13">
        <x:f>SUM(AA34:AA37)</x:f>
        <x:v>602830.59</x:v>
      </x:c>
      <x:c r="AB38" s="13">
        <x:f>SUM(AB34:AB37)</x:f>
        <x:v>587775.96</x:v>
      </x:c>
      <x:c r="AC38" s="13">
        <x:f>SUM(AC34:AC37)</x:f>
        <x:v>572721.33</x:v>
      </x:c>
      <x:c r="AD38" s="13">
        <x:f>SUM(AD34:AD37)</x:f>
        <x:v>562066.7</x:v>
      </x:c>
      <x:c r="AE38" s="13">
        <x:f>SUM(AE34:AE37)</x:f>
        <x:v>551412.0700000001</x:v>
      </x:c>
      <x:c r="AF38" s="13">
        <x:f>SUM(AF34:AF37)</x:f>
        <x:v>540757.44</x:v>
      </x:c>
      <x:c r="AG38" s="13">
        <x:f>SUM(AG34:AG37)</x:f>
        <x:v>530102.8099999999</x:v>
      </x:c>
      <x:c r="AH38" s="13">
        <x:f>SUM(AH34:AH37)</x:f>
        <x:v>519448.18</x:v>
      </x:c>
      <x:c r="AI38" s="13">
        <x:f>SUM(AI34:AI37)</x:f>
        <x:v>508793.55</x:v>
      </x:c>
      <x:c r="AJ38" s="13">
        <x:f>SUM(AJ34:AJ37)</x:f>
        <x:v>498138.92000000004</x:v>
      </x:c>
      <x:c r="AK38" s="13">
        <x:f>SUM(AK34:AK37)</x:f>
        <x:v>487484.29</x:v>
      </x:c>
      <x:c r="AL38" s="13">
        <x:f>SUM(AL34:AL37)</x:f>
        <x:v>476829.66</x:v>
      </x:c>
    </x:row>
    <x:row r="39" spans="1:38">
      <x:c r="A39" s="5" t="s">
        <x:v>151</x:v>
      </x:c>
      <x:c r="C39" s="13">
        <x:f>C31+C33+C38</x:f>
        <x:v>1048416.64</x:v>
      </x:c>
      <x:c r="D39" s="13">
        <x:f>D31+D33+D38</x:f>
        <x:v>1030303.6799999999</x:v>
      </x:c>
      <x:c r="E39" s="13">
        <x:f>E31+E33+E38</x:f>
        <x:v>1170590.72</x:v>
      </x:c>
      <x:c r="F39" s="13">
        <x:f>F31+F33+F38</x:f>
        <x:v>1150827.76</x:v>
      </x:c>
      <x:c r="G39" s="13">
        <x:f>G31+G33+G38</x:f>
        <x:v>1131064.8</x:v>
      </x:c>
      <x:c r="H39" s="13">
        <x:f>H31+H33+H38</x:f>
        <x:v>1111301.8399999999</x:v>
      </x:c>
      <x:c r="I39" s="13">
        <x:f>I31+I33+I38</x:f>
        <x:v>1091538.88</x:v>
      </x:c>
      <x:c r="J39" s="13">
        <x:f>J31+J33+J38</x:f>
        <x:v>1071775.92</x:v>
      </x:c>
      <x:c r="K39" s="13">
        <x:f>K31+K33+K38</x:f>
        <x:v>1052012.96</x:v>
      </x:c>
      <x:c r="L39" s="13">
        <x:f>L31+L33+L38</x:f>
        <x:v>1032250</x:v>
      </x:c>
      <x:c r="M39" s="13">
        <x:f>M31+M33+M38</x:f>
        <x:v>1012487.04</x:v>
      </x:c>
      <x:c r="N39" s="13">
        <x:f>N31+N33+N38</x:f>
        <x:v>992724.0800000001</x:v>
      </x:c>
      <x:c r="O39" s="13">
        <x:f>O31+O33+O38</x:f>
        <x:v>972961.12</x:v>
      </x:c>
      <x:c r="P39" s="13">
        <x:f>P31+P33+P38</x:f>
        <x:v>953198.16</x:v>
      </x:c>
      <x:c r="Q39" s="13">
        <x:f>Q31+Q33+Q38</x:f>
        <x:v>933435.2</x:v>
      </x:c>
      <x:c r="R39" s="13">
        <x:f>R31+R33+R38</x:f>
        <x:v>913672.24</x:v>
      </x:c>
      <x:c r="S39" s="13">
        <x:f>S31+S33+S38</x:f>
        <x:v>1154734.28</x:v>
      </x:c>
      <x:c r="T39" s="13">
        <x:f>T31+T33+T38</x:f>
        <x:v>3774196.3200000003</x:v>
      </x:c>
      <x:c r="U39" s="13">
        <x:f>U31+U33+U38</x:f>
        <x:v>3731658.36</x:v>
      </x:c>
      <x:c r="V39" s="13">
        <x:f>V31+V33+V38</x:f>
        <x:v>3689120.4</x:v>
      </x:c>
      <x:c r="W39" s="13">
        <x:f>W31+W33+W38</x:f>
        <x:v>3646582.44</x:v>
      </x:c>
      <x:c r="X39" s="13">
        <x:f>X31+X33+X38</x:f>
        <x:v>3604044.48</x:v>
      </x:c>
      <x:c r="Y39" s="13">
        <x:f>Y31+Y33+Y38</x:f>
        <x:v>3654839.85</x:v>
      </x:c>
      <x:c r="Z39" s="13">
        <x:f>Z31+Z33+Z38</x:f>
        <x:v>3609635.2199999997</x:v>
      </x:c>
      <x:c r="AA39" s="13">
        <x:f>AA31+AA33+AA38</x:f>
        <x:v>3565930.59</x:v>
      </x:c>
      <x:c r="AB39" s="13">
        <x:f>AB31+AB33+AB38</x:f>
        <x:v>3522225.96</x:v>
      </x:c>
      <x:c r="AC39" s="13">
        <x:f>AC31+AC33+AC38</x:f>
        <x:v>3852826.89</x:v>
      </x:c>
      <x:c r="AD39" s="13">
        <x:f>AD31+AD33+AD38</x:f>
        <x:v>3802827.8200000003</x:v>
      </x:c>
      <x:c r="AE39" s="13">
        <x:f>AE31+AE33+AE38</x:f>
        <x:v>3752828.75</x:v>
      </x:c>
      <x:c r="AF39" s="13">
        <x:f>AF31+AF33+AF38</x:f>
        <x:v>3702829.68</x:v>
      </x:c>
      <x:c r="AG39" s="13">
        <x:f>AG31+AG33+AG38</x:f>
        <x:v>3652830.61</x:v>
      </x:c>
      <x:c r="AH39" s="13">
        <x:f>AH31+AH33+AH38</x:f>
        <x:v>3602831.54</x:v>
      </x:c>
      <x:c r="AI39" s="13">
        <x:f>AI31+AI33+AI38</x:f>
        <x:v>3552832.4699999997</x:v>
      </x:c>
      <x:c r="AJ39" s="13">
        <x:f>AJ31+AJ33+AJ38</x:f>
        <x:v>3502833.4</x:v>
      </x:c>
      <x:c r="AK39" s="13">
        <x:f>AK31+AK33+AK38</x:f>
        <x:v>3452834.33</x:v>
      </x:c>
      <x:c r="AL39" s="13">
        <x:f>AL31+AL33+AL38</x:f>
        <x:v>3402835.2600000002</x:v>
      </x:c>
    </x:row>
    <x:row r="40" spans="1:38">
      <x:c r="A40" s="5" t="s">
        <x:v>277</x:v>
      </x:c>
      <x:c r="C40" s="18">
        <x:f>'NWC monatlich'!C39</x:f>
        <x:v>2375489.55</x:v>
      </x:c>
      <x:c r="D40" s="18">
        <x:f>'NWC monatlich'!D39</x:f>
        <x:v>2428489.01</x:v>
      </x:c>
      <x:c r="E40" s="18">
        <x:f>'NWC monatlich'!E39</x:f>
        <x:v>3240419.87</x:v>
      </x:c>
      <x:c r="F40" s="18">
        <x:f>'NWC monatlich'!F39</x:f>
        <x:v>2727335.3600000003</x:v>
      </x:c>
      <x:c r="G40" s="18">
        <x:f>'NWC monatlich'!G39</x:f>
        <x:v>3426474.7800000007</x:v>
      </x:c>
      <x:c r="H40" s="18">
        <x:f>'NWC monatlich'!H39</x:f>
        <x:v>2802885.04</x:v>
      </x:c>
      <x:c r="I40" s="18">
        <x:f>'NWC monatlich'!I39</x:f>
        <x:v>2739544.84</x:v>
      </x:c>
      <x:c r="J40" s="18">
        <x:f>'NWC monatlich'!J39</x:f>
        <x:v>3201155.34</x:v>
      </x:c>
      <x:c r="K40" s="18">
        <x:f>'NWC monatlich'!K39</x:f>
        <x:v>2693686.2400000007</x:v>
      </x:c>
      <x:c r="L40" s="18">
        <x:f>'NWC monatlich'!L39</x:f>
        <x:v>2596373.22</x:v>
      </x:c>
      <x:c r="M40" s="18">
        <x:f>'NWC monatlich'!M39</x:f>
        <x:v>2928409.4499999993</x:v>
      </x:c>
      <x:c r="N40" s="18">
        <x:f>'NWC monatlich'!N39</x:f>
        <x:v>4062705.26</x:v>
      </x:c>
      <x:c r="O40" s="18">
        <x:f>'NWC monatlich'!O39</x:f>
        <x:v>2698157.71</x:v>
      </x:c>
      <x:c r="P40" s="18">
        <x:f>'NWC monatlich'!P39</x:f>
        <x:v>3976378.6799999997</x:v>
      </x:c>
      <x:c r="Q40" s="18">
        <x:f>'NWC monatlich'!Q39</x:f>
        <x:v>2870255.960000001</x:v>
      </x:c>
      <x:c r="R40" s="18">
        <x:f>'NWC monatlich'!R39</x:f>
        <x:v>2815004.8899999997</x:v>
      </x:c>
      <x:c r="S40" s="18">
        <x:f>'NWC monatlich'!S39</x:f>
        <x:v>3568063.08</x:v>
      </x:c>
      <x:c r="T40" s="18">
        <x:f>'NWC monatlich'!T39</x:f>
        <x:v>692312.5699999989</x:v>
      </x:c>
      <x:c r="U40" s="18">
        <x:f>'NWC monatlich'!U39</x:f>
        <x:v>3636756.2</x:v>
      </x:c>
      <x:c r="V40" s="18">
        <x:f>'NWC monatlich'!V39</x:f>
        <x:v>2637463.8899999997</x:v>
      </x:c>
      <x:c r="W40" s="18">
        <x:f>'NWC monatlich'!W39</x:f>
        <x:v>2948495.2600000002</x:v>
      </x:c>
      <x:c r="X40" s="18">
        <x:f>'NWC monatlich'!X39</x:f>
        <x:v>3431308.9699999997</x:v>
      </x:c>
      <x:c r="Y40" s="18">
        <x:f>'NWC monatlich'!Y39</x:f>
        <x:v>3044343.120000001</x:v>
      </x:c>
      <x:c r="Z40" s="18">
        <x:f>'NWC monatlich'!Z39</x:f>
        <x:v>3389474.0899999994</x:v>
      </x:c>
      <x:c r="AA40" s="18">
        <x:f>'NWC monatlich'!AA39</x:f>
        <x:v>3013087.55</x:v>
      </x:c>
      <x:c r="AB40" s="18">
        <x:f>'NWC monatlich'!AB39</x:f>
        <x:v>2658393.8599999994</x:v>
      </x:c>
      <x:c r="AC40" s="18">
        <x:f>'NWC monatlich'!AC39</x:f>
        <x:v>2655585.0700000003</x:v>
      </x:c>
      <x:c r="AD40" s="18">
        <x:f>'NWC monatlich'!AD39</x:f>
        <x:v>2415331.93</x:v>
      </x:c>
      <x:c r="AE40" s="18">
        <x:f>'NWC monatlich'!AE39</x:f>
        <x:v>3017545.6399999997</x:v>
      </x:c>
      <x:c r="AF40" s="18">
        <x:f>'NWC monatlich'!AF39</x:f>
        <x:v>3816490.1200000006</x:v>
      </x:c>
      <x:c r="AG40" s="18">
        <x:f>'NWC monatlich'!AG39</x:f>
        <x:v>2893162.9499999997</x:v>
      </x:c>
      <x:c r="AH40" s="18">
        <x:f>'NWC monatlich'!AH39</x:f>
        <x:v>3124638.3399999994</x:v>
      </x:c>
      <x:c r="AI40" s="18">
        <x:f>'NWC monatlich'!AI39</x:f>
        <x:v>2872474.0000000005</x:v>
      </x:c>
      <x:c r="AJ40" s="18">
        <x:f>'NWC monatlich'!AJ39</x:f>
        <x:v>2800957.0700000003</x:v>
      </x:c>
      <x:c r="AK40" s="18">
        <x:f>'NWC monatlich'!AK39</x:f>
        <x:v>3473858.34</x:v>
      </x:c>
      <x:c r="AL40" s="18">
        <x:f>'NWC monatlich'!AL39</x:f>
        <x:v>3482746.4100000006</x:v>
      </x:c>
    </x:row>
    <x:row r="41" spans="1:38">
      <x:c r="A41" s="5" t="s">
        <x:v>318</x:v>
      </x:c>
      <x:c r="C41" s="13">
        <x:v>0</x:v>
      </x:c>
      <x:c r="D41" s="13">
        <x:v>0</x:v>
      </x:c>
      <x:c r="E41" s="13">
        <x:v>0</x:v>
      </x:c>
      <x:c r="F41" s="13">
        <x:v>0</x:v>
      </x:c>
      <x:c r="G41" s="13">
        <x:v>0</x:v>
      </x:c>
      <x:c r="H41" s="13">
        <x:v>0</x:v>
      </x:c>
      <x:c r="I41" s="13">
        <x:v>0</x:v>
      </x:c>
      <x:c r="J41" s="13">
        <x:v>0</x:v>
      </x:c>
      <x:c r="K41" s="13">
        <x:v>0</x:v>
      </x:c>
      <x:c r="L41" s="13">
        <x:v>0</x:v>
      </x:c>
      <x:c r="M41" s="13">
        <x:v>0</x:v>
      </x:c>
      <x:c r="N41" s="13">
        <x:v>0</x:v>
      </x:c>
      <x:c r="O41" s="13">
        <x:v>0</x:v>
      </x:c>
      <x:c r="P41" s="13">
        <x:v>0</x:v>
      </x:c>
      <x:c r="Q41" s="13">
        <x:v>0</x:v>
      </x:c>
      <x:c r="R41" s="13">
        <x:v>0</x:v>
      </x:c>
      <x:c r="S41" s="13">
        <x:v>0</x:v>
      </x:c>
      <x:c r="T41" s="13">
        <x:v>0</x:v>
      </x:c>
      <x:c r="U41" s="13">
        <x:v>0</x:v>
      </x:c>
      <x:c r="V41" s="13">
        <x:v>0</x:v>
      </x:c>
      <x:c r="W41" s="13">
        <x:v>0</x:v>
      </x:c>
      <x:c r="X41" s="13">
        <x:v>0</x:v>
      </x:c>
      <x:c r="Y41" s="13">
        <x:v>0</x:v>
      </x:c>
      <x:c r="Z41" s="13">
        <x:v>0</x:v>
      </x:c>
      <x:c r="AA41" s="13">
        <x:v>0</x:v>
      </x:c>
      <x:c r="AB41" s="13">
        <x:v>0</x:v>
      </x:c>
      <x:c r="AC41" s="13">
        <x:v>0</x:v>
      </x:c>
      <x:c r="AD41" s="13">
        <x:v>0</x:v>
      </x:c>
      <x:c r="AE41" s="13">
        <x:v>0</x:v>
      </x:c>
      <x:c r="AF41" s="13">
        <x:v>0</x:v>
      </x:c>
      <x:c r="AG41" s="13">
        <x:v>0</x:v>
      </x:c>
      <x:c r="AH41" s="13">
        <x:v>0</x:v>
      </x:c>
      <x:c r="AI41" s="13">
        <x:v>0</x:v>
      </x:c>
      <x:c r="AJ41" s="13">
        <x:v>0</x:v>
      </x:c>
      <x:c r="AK41" s="13">
        <x:v>0</x:v>
      </x:c>
      <x:c r="AL41" s="13">
        <x:v>0</x:v>
      </x:c>
    </x:row>
    <x:row r="42" spans="1:38">
      <x:c r="A42" s="5" t="s">
        <x:v>319</x:v>
      </x:c>
      <x:c r="C42" s="13">
        <x:f>C39+C40+C41</x:f>
        <x:v>3423906.19</x:v>
      </x:c>
      <x:c r="D42" s="13">
        <x:f>D39+D40+D41</x:f>
        <x:v>3458792.6899999995</x:v>
      </x:c>
      <x:c r="E42" s="13">
        <x:f>E39+E40+E41</x:f>
        <x:v>4411010.59</x:v>
      </x:c>
      <x:c r="F42" s="13">
        <x:f>F39+F40+F41</x:f>
        <x:v>3878163.12</x:v>
      </x:c>
      <x:c r="G42" s="13">
        <x:f>G39+G40+G41</x:f>
        <x:v>4557539.580000001</x:v>
      </x:c>
      <x:c r="H42" s="13">
        <x:f>H39+H40+H41</x:f>
        <x:v>3914186.88</x:v>
      </x:c>
      <x:c r="I42" s="13">
        <x:f>I39+I40+I41</x:f>
        <x:v>3831083.7199999997</x:v>
      </x:c>
      <x:c r="J42" s="13">
        <x:f>J39+J40+J41</x:f>
        <x:v>4272931.26</x:v>
      </x:c>
      <x:c r="K42" s="13">
        <x:f>K39+K40+K41</x:f>
        <x:v>3745699.2000000007</x:v>
      </x:c>
      <x:c r="L42" s="13">
        <x:f>L39+L40+L41</x:f>
        <x:v>3628623.22</x:v>
      </x:c>
      <x:c r="M42" s="13">
        <x:f>M39+M40+M41</x:f>
        <x:v>3940896.4899999993</x:v>
      </x:c>
      <x:c r="N42" s="13">
        <x:f>N39+N40+N41</x:f>
        <x:v>5055429.34</x:v>
      </x:c>
      <x:c r="O42" s="13">
        <x:f>O39+O40+O41</x:f>
        <x:v>3671118.83</x:v>
      </x:c>
      <x:c r="P42" s="13">
        <x:f>P39+P40+P41</x:f>
        <x:v>4929576.84</x:v>
      </x:c>
      <x:c r="Q42" s="13">
        <x:f>Q39+Q40+Q41</x:f>
        <x:v>3803691.160000001</x:v>
      </x:c>
      <x:c r="R42" s="13">
        <x:f>R39+R40+R41</x:f>
        <x:v>3728677.13</x:v>
      </x:c>
      <x:c r="S42" s="13">
        <x:f>S39+S40+S41</x:f>
        <x:v>4722797.36</x:v>
      </x:c>
      <x:c r="T42" s="13">
        <x:f>T39+T40+T41</x:f>
        <x:v>4466508.889999999</x:v>
      </x:c>
      <x:c r="U42" s="13">
        <x:f>U39+U40+U41</x:f>
        <x:v>7368414.5600000005</x:v>
      </x:c>
      <x:c r="V42" s="13">
        <x:f>V39+V40+V41</x:f>
        <x:v>6326584.289999999</x:v>
      </x:c>
      <x:c r="W42" s="13">
        <x:f>W39+W40+W41</x:f>
        <x:v>6595077.7</x:v>
      </x:c>
      <x:c r="X42" s="13">
        <x:f>X39+X40+X41</x:f>
        <x:v>7035353.449999999</x:v>
      </x:c>
      <x:c r="Y42" s="13">
        <x:f>Y39+Y40+Y41</x:f>
        <x:v>6699182.970000001</x:v>
      </x:c>
      <x:c r="Z42" s="13">
        <x:f>Z39+Z40+Z41</x:f>
        <x:v>6999109.309999999</x:v>
      </x:c>
      <x:c r="AA42" s="13">
        <x:f>AA39+AA40+AA41</x:f>
        <x:v>6579018.14</x:v>
      </x:c>
      <x:c r="AB42" s="13">
        <x:f>AB39+AB40+AB41</x:f>
        <x:v>6180619.819999999</x:v>
      </x:c>
      <x:c r="AC42" s="13">
        <x:f>AC39+AC40+AC41</x:f>
        <x:v>6508411.960000001</x:v>
      </x:c>
      <x:c r="AD42" s="13">
        <x:f>AD39+AD40+AD41</x:f>
        <x:v>6218159.75</x:v>
      </x:c>
      <x:c r="AE42" s="13">
        <x:f>AE39+AE40+AE41</x:f>
        <x:v>6770374.39</x:v>
      </x:c>
      <x:c r="AF42" s="13">
        <x:f>AF39+AF40+AF41</x:f>
        <x:v>7519319.800000001</x:v>
      </x:c>
      <x:c r="AG42" s="13">
        <x:f>AG39+AG40+AG41</x:f>
        <x:v>6545993.56</x:v>
      </x:c>
      <x:c r="AH42" s="13">
        <x:f>AH39+AH40+AH41</x:f>
        <x:v>6727469.879999999</x:v>
      </x:c>
      <x:c r="AI42" s="13">
        <x:f>AI39+AI40+AI41</x:f>
        <x:v>6425306.470000001</x:v>
      </x:c>
      <x:c r="AJ42" s="13">
        <x:f>AJ39+AJ40+AJ41</x:f>
        <x:v>6303790.470000001</x:v>
      </x:c>
      <x:c r="AK42" s="13">
        <x:f>AK39+AK40+AK41</x:f>
        <x:v>6926692.67</x:v>
      </x:c>
      <x:c r="AL42" s="13">
        <x:f>AL39+AL40+AL41</x:f>
        <x:v>6885581.670000001</x:v>
      </x:c>
    </x:row>
    <x:row r="44" spans="1:38" outlineLevel="1">
      <x:c r="A44" s="10" t="s">
        <x:v>171</x:v>
      </x:c>
      <x:c r="B44" s="10"/>
      <x:c r="C44" s="10"/>
      <x:c r="D44" s="10"/>
      <x:c r="E44" s="10"/>
      <x:c r="F44" s="10"/>
      <x:c r="G44" s="10"/>
      <x:c r="H44" s="10"/>
      <x:c r="I44" s="10"/>
      <x:c r="J44" s="10"/>
      <x:c r="K44" s="10"/>
      <x:c r="L44" s="10"/>
      <x:c r="M44" s="10"/>
      <x:c r="N44" s="10"/>
      <x:c r="O44" s="10"/>
      <x:c r="P44" s="10"/>
      <x:c r="Q44" s="10"/>
      <x:c r="R44" s="10"/>
      <x:c r="S44" s="10"/>
      <x:c r="T44" s="10"/>
      <x:c r="U44" s="10"/>
      <x:c r="V44" s="10"/>
      <x:c r="W44" s="10"/>
      <x:c r="X44" s="10"/>
      <x:c r="Y44" s="10"/>
      <x:c r="Z44" s="10"/>
      <x:c r="AA44" s="10"/>
      <x:c r="AB44" s="10"/>
      <x:c r="AC44" s="10"/>
      <x:c r="AD44" s="10"/>
      <x:c r="AE44" s="10"/>
      <x:c r="AF44" s="10"/>
      <x:c r="AG44" s="10"/>
      <x:c r="AH44" s="10"/>
      <x:c r="AI44" s="10"/>
      <x:c r="AJ44" s="10"/>
      <x:c r="AK44" s="10"/>
      <x:c r="AL44" s="10"/>
    </x:row>
    <x:row r="45" spans="1:38" hidden="1" outlineLevel="2">
      <x:c r="A45" s="16" t="s">
        <x:v>172</x:v>
      </x:c>
      <x:c r="B45" s="0">
        <x:v>2900</x:v>
      </x:c>
      <x:c r="C45" s="12">
        <x:f>-VLOOKUP($B45,'Saldenliste monatlich'!$A$5:$AN$122,MATCH(C$4,'Saldenliste monatlich'!$A$4:$AN$4,0),FALSE)</x:f>
        <x:v>500000</x:v>
      </x:c>
      <x:c r="D45" s="12">
        <x:f>-VLOOKUP($B45,'Saldenliste monatlich'!$A$5:$AN$122,MATCH(D$4,'Saldenliste monatlich'!$A$4:$AN$4,0),FALSE)</x:f>
        <x:v>500000</x:v>
      </x:c>
      <x:c r="E45" s="12">
        <x:f>-VLOOKUP($B45,'Saldenliste monatlich'!$A$5:$AN$122,MATCH(E$4,'Saldenliste monatlich'!$A$4:$AN$4,0),FALSE)</x:f>
        <x:v>500000</x:v>
      </x:c>
      <x:c r="F45" s="12">
        <x:f>-VLOOKUP($B45,'Saldenliste monatlich'!$A$5:$AN$122,MATCH(F$4,'Saldenliste monatlich'!$A$4:$AN$4,0),FALSE)</x:f>
        <x:v>500000</x:v>
      </x:c>
      <x:c r="G45" s="12">
        <x:f>-VLOOKUP($B45,'Saldenliste monatlich'!$A$5:$AN$122,MATCH(G$4,'Saldenliste monatlich'!$A$4:$AN$4,0),FALSE)</x:f>
        <x:v>500000</x:v>
      </x:c>
      <x:c r="H45" s="12">
        <x:f>-VLOOKUP($B45,'Saldenliste monatlich'!$A$5:$AN$122,MATCH(H$4,'Saldenliste monatlich'!$A$4:$AN$4,0),FALSE)</x:f>
        <x:v>500000</x:v>
      </x:c>
      <x:c r="I45" s="12">
        <x:f>-VLOOKUP($B45,'Saldenliste monatlich'!$A$5:$AN$122,MATCH(I$4,'Saldenliste monatlich'!$A$4:$AN$4,0),FALSE)</x:f>
        <x:v>500000</x:v>
      </x:c>
      <x:c r="J45" s="12">
        <x:f>-VLOOKUP($B45,'Saldenliste monatlich'!$A$5:$AN$122,MATCH(J$4,'Saldenliste monatlich'!$A$4:$AN$4,0),FALSE)</x:f>
        <x:v>500000</x:v>
      </x:c>
      <x:c r="K45" s="12">
        <x:f>-VLOOKUP($B45,'Saldenliste monatlich'!$A$5:$AN$122,MATCH(K$4,'Saldenliste monatlich'!$A$4:$AN$4,0),FALSE)</x:f>
        <x:v>500000</x:v>
      </x:c>
      <x:c r="L45" s="12">
        <x:f>-VLOOKUP($B45,'Saldenliste monatlich'!$A$5:$AN$122,MATCH(L$4,'Saldenliste monatlich'!$A$4:$AN$4,0),FALSE)</x:f>
        <x:v>500000</x:v>
      </x:c>
      <x:c r="M45" s="12">
        <x:f>-VLOOKUP($B45,'Saldenliste monatlich'!$A$5:$AN$122,MATCH(M$4,'Saldenliste monatlich'!$A$4:$AN$4,0),FALSE)</x:f>
        <x:v>500000</x:v>
      </x:c>
      <x:c r="N45" s="12">
        <x:f>-VLOOKUP($B45,'Saldenliste monatlich'!$A$5:$AN$122,MATCH(N$4,'Saldenliste monatlich'!$A$4:$AN$4,0),FALSE)</x:f>
        <x:v>500000</x:v>
      </x:c>
      <x:c r="O45" s="12">
        <x:f>-VLOOKUP($B45,'Saldenliste monatlich'!$A$5:$AN$122,MATCH(O$4,'Saldenliste monatlich'!$A$4:$AN$4,0),FALSE)</x:f>
        <x:v>500000</x:v>
      </x:c>
      <x:c r="P45" s="12">
        <x:f>-VLOOKUP($B45,'Saldenliste monatlich'!$A$5:$AN$122,MATCH(P$4,'Saldenliste monatlich'!$A$4:$AN$4,0),FALSE)</x:f>
        <x:v>500000</x:v>
      </x:c>
      <x:c r="Q45" s="12">
        <x:f>-VLOOKUP($B45,'Saldenliste monatlich'!$A$5:$AN$122,MATCH(Q$4,'Saldenliste monatlich'!$A$4:$AN$4,0),FALSE)</x:f>
        <x:v>500000</x:v>
      </x:c>
      <x:c r="R45" s="12">
        <x:f>-VLOOKUP($B45,'Saldenliste monatlich'!$A$5:$AN$122,MATCH(R$4,'Saldenliste monatlich'!$A$4:$AN$4,0),FALSE)</x:f>
        <x:v>500000</x:v>
      </x:c>
      <x:c r="S45" s="12">
        <x:f>-VLOOKUP($B45,'Saldenliste monatlich'!$A$5:$AN$122,MATCH(S$4,'Saldenliste monatlich'!$A$4:$AN$4,0),FALSE)</x:f>
        <x:v>500000</x:v>
      </x:c>
      <x:c r="T45" s="12">
        <x:f>-VLOOKUP($B45,'Saldenliste monatlich'!$A$5:$AN$122,MATCH(T$4,'Saldenliste monatlich'!$A$4:$AN$4,0),FALSE)</x:f>
        <x:v>500000</x:v>
      </x:c>
      <x:c r="U45" s="12">
        <x:f>-VLOOKUP($B45,'Saldenliste monatlich'!$A$5:$AN$122,MATCH(U$4,'Saldenliste monatlich'!$A$4:$AN$4,0),FALSE)</x:f>
        <x:v>500000</x:v>
      </x:c>
      <x:c r="V45" s="12">
        <x:f>-VLOOKUP($B45,'Saldenliste monatlich'!$A$5:$AN$122,MATCH(V$4,'Saldenliste monatlich'!$A$4:$AN$4,0),FALSE)</x:f>
        <x:v>500000</x:v>
      </x:c>
      <x:c r="W45" s="12">
        <x:f>-VLOOKUP($B45,'Saldenliste monatlich'!$A$5:$AN$122,MATCH(W$4,'Saldenliste monatlich'!$A$4:$AN$4,0),FALSE)</x:f>
        <x:v>500000</x:v>
      </x:c>
      <x:c r="X45" s="12">
        <x:f>-VLOOKUP($B45,'Saldenliste monatlich'!$A$5:$AN$122,MATCH(X$4,'Saldenliste monatlich'!$A$4:$AN$4,0),FALSE)</x:f>
        <x:v>500000</x:v>
      </x:c>
      <x:c r="Y45" s="12">
        <x:f>-VLOOKUP($B45,'Saldenliste monatlich'!$A$5:$AN$122,MATCH(Y$4,'Saldenliste monatlich'!$A$4:$AN$4,0),FALSE)</x:f>
        <x:v>500000</x:v>
      </x:c>
      <x:c r="Z45" s="12">
        <x:f>-VLOOKUP($B45,'Saldenliste monatlich'!$A$5:$AN$122,MATCH(Z$4,'Saldenliste monatlich'!$A$4:$AN$4,0),FALSE)</x:f>
        <x:v>500000</x:v>
      </x:c>
      <x:c r="AA45" s="12">
        <x:f>-VLOOKUP($B45,'Saldenliste monatlich'!$A$5:$AN$122,MATCH(AA$4,'Saldenliste monatlich'!$A$4:$AN$4,0),FALSE)</x:f>
        <x:v>500000</x:v>
      </x:c>
      <x:c r="AB45" s="12">
        <x:f>-VLOOKUP($B45,'Saldenliste monatlich'!$A$5:$AN$122,MATCH(AB$4,'Saldenliste monatlich'!$A$4:$AN$4,0),FALSE)</x:f>
        <x:v>500000</x:v>
      </x:c>
      <x:c r="AC45" s="12">
        <x:f>-VLOOKUP($B45,'Saldenliste monatlich'!$A$5:$AN$122,MATCH(AC$4,'Saldenliste monatlich'!$A$4:$AN$4,0),FALSE)</x:f>
        <x:v>500000</x:v>
      </x:c>
      <x:c r="AD45" s="12">
        <x:f>-VLOOKUP($B45,'Saldenliste monatlich'!$A$5:$AN$122,MATCH(AD$4,'Saldenliste monatlich'!$A$4:$AN$4,0),FALSE)</x:f>
        <x:v>500000</x:v>
      </x:c>
      <x:c r="AE45" s="12">
        <x:f>-VLOOKUP($B45,'Saldenliste monatlich'!$A$5:$AN$122,MATCH(AE$4,'Saldenliste monatlich'!$A$4:$AN$4,0),FALSE)</x:f>
        <x:v>500000</x:v>
      </x:c>
      <x:c r="AF45" s="12">
        <x:f>-VLOOKUP($B45,'Saldenliste monatlich'!$A$5:$AN$122,MATCH(AF$4,'Saldenliste monatlich'!$A$4:$AN$4,0),FALSE)</x:f>
        <x:v>500000</x:v>
      </x:c>
      <x:c r="AG45" s="12">
        <x:f>-VLOOKUP($B45,'Saldenliste monatlich'!$A$5:$AN$122,MATCH(AG$4,'Saldenliste monatlich'!$A$4:$AN$4,0),FALSE)</x:f>
        <x:v>500000</x:v>
      </x:c>
      <x:c r="AH45" s="12">
        <x:f>-VLOOKUP($B45,'Saldenliste monatlich'!$A$5:$AN$122,MATCH(AH$4,'Saldenliste monatlich'!$A$4:$AN$4,0),FALSE)</x:f>
        <x:v>500000</x:v>
      </x:c>
      <x:c r="AI45" s="12">
        <x:f>-VLOOKUP($B45,'Saldenliste monatlich'!$A$5:$AN$122,MATCH(AI$4,'Saldenliste monatlich'!$A$4:$AN$4,0),FALSE)</x:f>
        <x:v>500000</x:v>
      </x:c>
      <x:c r="AJ45" s="12">
        <x:f>-VLOOKUP($B45,'Saldenliste monatlich'!$A$5:$AN$122,MATCH(AJ$4,'Saldenliste monatlich'!$A$4:$AN$4,0),FALSE)</x:f>
        <x:v>500000</x:v>
      </x:c>
      <x:c r="AK45" s="12">
        <x:f>-VLOOKUP($B45,'Saldenliste monatlich'!$A$5:$AN$122,MATCH(AK$4,'Saldenliste monatlich'!$A$4:$AN$4,0),FALSE)</x:f>
        <x:v>500000</x:v>
      </x:c>
      <x:c r="AL45" s="12">
        <x:f>-VLOOKUP($B45,'Saldenliste monatlich'!$A$5:$AN$122,MATCH(AL$4,'Saldenliste monatlich'!$A$4:$AN$4,0),FALSE)</x:f>
        <x:v>500000</x:v>
      </x:c>
    </x:row>
    <x:row r="46" spans="1:38" collapsed="1" outlineLevel="1">
      <x:c r="A46" s="17" t="s">
        <x:v>172</x:v>
      </x:c>
      <x:c r="C46" s="13">
        <x:f>SUM(C45:C45)</x:f>
        <x:v>500000</x:v>
      </x:c>
      <x:c r="D46" s="13">
        <x:f>SUM(D45:D45)</x:f>
        <x:v>500000</x:v>
      </x:c>
      <x:c r="E46" s="13">
        <x:f>SUM(E45:E45)</x:f>
        <x:v>500000</x:v>
      </x:c>
      <x:c r="F46" s="13">
        <x:f>SUM(F45:F45)</x:f>
        <x:v>500000</x:v>
      </x:c>
      <x:c r="G46" s="13">
        <x:f>SUM(G45:G45)</x:f>
        <x:v>500000</x:v>
      </x:c>
      <x:c r="H46" s="13">
        <x:f>SUM(H45:H45)</x:f>
        <x:v>500000</x:v>
      </x:c>
      <x:c r="I46" s="13">
        <x:f>SUM(I45:I45)</x:f>
        <x:v>500000</x:v>
      </x:c>
      <x:c r="J46" s="13">
        <x:f>SUM(J45:J45)</x:f>
        <x:v>500000</x:v>
      </x:c>
      <x:c r="K46" s="13">
        <x:f>SUM(K45:K45)</x:f>
        <x:v>500000</x:v>
      </x:c>
      <x:c r="L46" s="13">
        <x:f>SUM(L45:L45)</x:f>
        <x:v>500000</x:v>
      </x:c>
      <x:c r="M46" s="13">
        <x:f>SUM(M45:M45)</x:f>
        <x:v>500000</x:v>
      </x:c>
      <x:c r="N46" s="13">
        <x:f>SUM(N45:N45)</x:f>
        <x:v>500000</x:v>
      </x:c>
      <x:c r="O46" s="13">
        <x:f>SUM(O45:O45)</x:f>
        <x:v>500000</x:v>
      </x:c>
      <x:c r="P46" s="13">
        <x:f>SUM(P45:P45)</x:f>
        <x:v>500000</x:v>
      </x:c>
      <x:c r="Q46" s="13">
        <x:f>SUM(Q45:Q45)</x:f>
        <x:v>500000</x:v>
      </x:c>
      <x:c r="R46" s="13">
        <x:f>SUM(R45:R45)</x:f>
        <x:v>500000</x:v>
      </x:c>
      <x:c r="S46" s="13">
        <x:f>SUM(S45:S45)</x:f>
        <x:v>500000</x:v>
      </x:c>
      <x:c r="T46" s="13">
        <x:f>SUM(T45:T45)</x:f>
        <x:v>500000</x:v>
      </x:c>
      <x:c r="U46" s="13">
        <x:f>SUM(U45:U45)</x:f>
        <x:v>500000</x:v>
      </x:c>
      <x:c r="V46" s="13">
        <x:f>SUM(V45:V45)</x:f>
        <x:v>500000</x:v>
      </x:c>
      <x:c r="W46" s="13">
        <x:f>SUM(W45:W45)</x:f>
        <x:v>500000</x:v>
      </x:c>
      <x:c r="X46" s="13">
        <x:f>SUM(X45:X45)</x:f>
        <x:v>500000</x:v>
      </x:c>
      <x:c r="Y46" s="13">
        <x:f>SUM(Y45:Y45)</x:f>
        <x:v>500000</x:v>
      </x:c>
      <x:c r="Z46" s="13">
        <x:f>SUM(Z45:Z45)</x:f>
        <x:v>500000</x:v>
      </x:c>
      <x:c r="AA46" s="13">
        <x:f>SUM(AA45:AA45)</x:f>
        <x:v>500000</x:v>
      </x:c>
      <x:c r="AB46" s="13">
        <x:f>SUM(AB45:AB45)</x:f>
        <x:v>500000</x:v>
      </x:c>
      <x:c r="AC46" s="13">
        <x:f>SUM(AC45:AC45)</x:f>
        <x:v>500000</x:v>
      </x:c>
      <x:c r="AD46" s="13">
        <x:f>SUM(AD45:AD45)</x:f>
        <x:v>500000</x:v>
      </x:c>
      <x:c r="AE46" s="13">
        <x:f>SUM(AE45:AE45)</x:f>
        <x:v>500000</x:v>
      </x:c>
      <x:c r="AF46" s="13">
        <x:f>SUM(AF45:AF45)</x:f>
        <x:v>500000</x:v>
      </x:c>
      <x:c r="AG46" s="13">
        <x:f>SUM(AG45:AG45)</x:f>
        <x:v>500000</x:v>
      </x:c>
      <x:c r="AH46" s="13">
        <x:f>SUM(AH45:AH45)</x:f>
        <x:v>500000</x:v>
      </x:c>
      <x:c r="AI46" s="13">
        <x:f>SUM(AI45:AI45)</x:f>
        <x:v>500000</x:v>
      </x:c>
      <x:c r="AJ46" s="13">
        <x:f>SUM(AJ45:AJ45)</x:f>
        <x:v>500000</x:v>
      </x:c>
      <x:c r="AK46" s="13">
        <x:f>SUM(AK45:AK45)</x:f>
        <x:v>500000</x:v>
      </x:c>
      <x:c r="AL46" s="13">
        <x:f>SUM(AL45:AL45)</x:f>
        <x:v>500000</x:v>
      </x:c>
    </x:row>
    <x:row r="47" spans="1:38" hidden="1" outlineLevel="2">
      <x:c r="A47" s="16" t="s">
        <x:v>174</x:v>
      </x:c>
      <x:c r="B47" s="0">
        <x:v>2960</x:v>
      </x:c>
      <x:c r="C47" s="12">
        <x:f>-VLOOKUP($B47,'Saldenliste monatlich'!$A$5:$AN$122,MATCH(C$4,'Saldenliste monatlich'!$A$4:$AN$4,0),FALSE)</x:f>
        <x:v>1200000</x:v>
      </x:c>
      <x:c r="D47" s="12">
        <x:f>-VLOOKUP($B47,'Saldenliste monatlich'!$A$5:$AN$122,MATCH(D$4,'Saldenliste monatlich'!$A$4:$AN$4,0),FALSE)</x:f>
        <x:v>1200000</x:v>
      </x:c>
      <x:c r="E47" s="12">
        <x:f>-VLOOKUP($B47,'Saldenliste monatlich'!$A$5:$AN$122,MATCH(E$4,'Saldenliste monatlich'!$A$4:$AN$4,0),FALSE)</x:f>
        <x:v>1200000</x:v>
      </x:c>
      <x:c r="F47" s="12">
        <x:f>-VLOOKUP($B47,'Saldenliste monatlich'!$A$5:$AN$122,MATCH(F$4,'Saldenliste monatlich'!$A$4:$AN$4,0),FALSE)</x:f>
        <x:v>1200000</x:v>
      </x:c>
      <x:c r="G47" s="12">
        <x:f>-VLOOKUP($B47,'Saldenliste monatlich'!$A$5:$AN$122,MATCH(G$4,'Saldenliste monatlich'!$A$4:$AN$4,0),FALSE)</x:f>
        <x:v>1200000</x:v>
      </x:c>
      <x:c r="H47" s="12">
        <x:f>-VLOOKUP($B47,'Saldenliste monatlich'!$A$5:$AN$122,MATCH(H$4,'Saldenliste monatlich'!$A$4:$AN$4,0),FALSE)</x:f>
        <x:v>1200000</x:v>
      </x:c>
      <x:c r="I47" s="12">
        <x:f>-VLOOKUP($B47,'Saldenliste monatlich'!$A$5:$AN$122,MATCH(I$4,'Saldenliste monatlich'!$A$4:$AN$4,0),FALSE)</x:f>
        <x:v>1200000</x:v>
      </x:c>
      <x:c r="J47" s="12">
        <x:f>-VLOOKUP($B47,'Saldenliste monatlich'!$A$5:$AN$122,MATCH(J$4,'Saldenliste monatlich'!$A$4:$AN$4,0),FALSE)</x:f>
        <x:v>1200000</x:v>
      </x:c>
      <x:c r="K47" s="12">
        <x:f>-VLOOKUP($B47,'Saldenliste monatlich'!$A$5:$AN$122,MATCH(K$4,'Saldenliste monatlich'!$A$4:$AN$4,0),FALSE)</x:f>
        <x:v>1200000</x:v>
      </x:c>
      <x:c r="L47" s="12">
        <x:f>-VLOOKUP($B47,'Saldenliste monatlich'!$A$5:$AN$122,MATCH(L$4,'Saldenliste monatlich'!$A$4:$AN$4,0),FALSE)</x:f>
        <x:v>1200000</x:v>
      </x:c>
      <x:c r="M47" s="12">
        <x:f>-VLOOKUP($B47,'Saldenliste monatlich'!$A$5:$AN$122,MATCH(M$4,'Saldenliste monatlich'!$A$4:$AN$4,0),FALSE)</x:f>
        <x:v>1200000</x:v>
      </x:c>
      <x:c r="N47" s="12">
        <x:f>-VLOOKUP($B47,'Saldenliste monatlich'!$A$5:$AN$122,MATCH(N$4,'Saldenliste monatlich'!$A$4:$AN$4,0),FALSE)</x:f>
        <x:v>1200000</x:v>
      </x:c>
      <x:c r="O47" s="12">
        <x:f>-VLOOKUP($B47,'Saldenliste monatlich'!$A$5:$AN$122,MATCH(O$4,'Saldenliste monatlich'!$A$4:$AN$4,0),FALSE)</x:f>
        <x:v>1200000</x:v>
      </x:c>
      <x:c r="P47" s="12">
        <x:f>-VLOOKUP($B47,'Saldenliste monatlich'!$A$5:$AN$122,MATCH(P$4,'Saldenliste monatlich'!$A$4:$AN$4,0),FALSE)</x:f>
        <x:v>1200000</x:v>
      </x:c>
      <x:c r="Q47" s="12">
        <x:f>-VLOOKUP($B47,'Saldenliste monatlich'!$A$5:$AN$122,MATCH(Q$4,'Saldenliste monatlich'!$A$4:$AN$4,0),FALSE)</x:f>
        <x:v>1200000</x:v>
      </x:c>
      <x:c r="R47" s="12">
        <x:f>-VLOOKUP($B47,'Saldenliste monatlich'!$A$5:$AN$122,MATCH(R$4,'Saldenliste monatlich'!$A$4:$AN$4,0),FALSE)</x:f>
        <x:v>1200000</x:v>
      </x:c>
      <x:c r="S47" s="12">
        <x:f>-VLOOKUP($B47,'Saldenliste monatlich'!$A$5:$AN$122,MATCH(S$4,'Saldenliste monatlich'!$A$4:$AN$4,0),FALSE)</x:f>
        <x:v>1200000</x:v>
      </x:c>
      <x:c r="T47" s="12">
        <x:f>-VLOOKUP($B47,'Saldenliste monatlich'!$A$5:$AN$122,MATCH(T$4,'Saldenliste monatlich'!$A$4:$AN$4,0),FALSE)</x:f>
        <x:v>1200000</x:v>
      </x:c>
      <x:c r="U47" s="12">
        <x:f>-VLOOKUP($B47,'Saldenliste monatlich'!$A$5:$AN$122,MATCH(U$4,'Saldenliste monatlich'!$A$4:$AN$4,0),FALSE)</x:f>
        <x:v>1200000</x:v>
      </x:c>
      <x:c r="V47" s="12">
        <x:f>-VLOOKUP($B47,'Saldenliste monatlich'!$A$5:$AN$122,MATCH(V$4,'Saldenliste monatlich'!$A$4:$AN$4,0),FALSE)</x:f>
        <x:v>1200000</x:v>
      </x:c>
      <x:c r="W47" s="12">
        <x:f>-VLOOKUP($B47,'Saldenliste monatlich'!$A$5:$AN$122,MATCH(W$4,'Saldenliste monatlich'!$A$4:$AN$4,0),FALSE)</x:f>
        <x:v>1200000</x:v>
      </x:c>
      <x:c r="X47" s="12">
        <x:f>-VLOOKUP($B47,'Saldenliste monatlich'!$A$5:$AN$122,MATCH(X$4,'Saldenliste monatlich'!$A$4:$AN$4,0),FALSE)</x:f>
        <x:v>1200000</x:v>
      </x:c>
      <x:c r="Y47" s="12">
        <x:f>-VLOOKUP($B47,'Saldenliste monatlich'!$A$5:$AN$122,MATCH(Y$4,'Saldenliste monatlich'!$A$4:$AN$4,0),FALSE)</x:f>
        <x:v>1200000</x:v>
      </x:c>
      <x:c r="Z47" s="12">
        <x:f>-VLOOKUP($B47,'Saldenliste monatlich'!$A$5:$AN$122,MATCH(Z$4,'Saldenliste monatlich'!$A$4:$AN$4,0),FALSE)</x:f>
        <x:v>1200000</x:v>
      </x:c>
      <x:c r="AA47" s="12">
        <x:f>-VLOOKUP($B47,'Saldenliste monatlich'!$A$5:$AN$122,MATCH(AA$4,'Saldenliste monatlich'!$A$4:$AN$4,0),FALSE)</x:f>
        <x:v>1200000</x:v>
      </x:c>
      <x:c r="AB47" s="12">
        <x:f>-VLOOKUP($B47,'Saldenliste monatlich'!$A$5:$AN$122,MATCH(AB$4,'Saldenliste monatlich'!$A$4:$AN$4,0),FALSE)</x:f>
        <x:v>1200000</x:v>
      </x:c>
      <x:c r="AC47" s="12">
        <x:f>-VLOOKUP($B47,'Saldenliste monatlich'!$A$5:$AN$122,MATCH(AC$4,'Saldenliste monatlich'!$A$4:$AN$4,0),FALSE)</x:f>
        <x:v>1200000</x:v>
      </x:c>
      <x:c r="AD47" s="12">
        <x:f>-VLOOKUP($B47,'Saldenliste monatlich'!$A$5:$AN$122,MATCH(AD$4,'Saldenliste monatlich'!$A$4:$AN$4,0),FALSE)</x:f>
        <x:v>1200000</x:v>
      </x:c>
      <x:c r="AE47" s="12">
        <x:f>-VLOOKUP($B47,'Saldenliste monatlich'!$A$5:$AN$122,MATCH(AE$4,'Saldenliste monatlich'!$A$4:$AN$4,0),FALSE)</x:f>
        <x:v>1200000</x:v>
      </x:c>
      <x:c r="AF47" s="12">
        <x:f>-VLOOKUP($B47,'Saldenliste monatlich'!$A$5:$AN$122,MATCH(AF$4,'Saldenliste monatlich'!$A$4:$AN$4,0),FALSE)</x:f>
        <x:v>1200000</x:v>
      </x:c>
      <x:c r="AG47" s="12">
        <x:f>-VLOOKUP($B47,'Saldenliste monatlich'!$A$5:$AN$122,MATCH(AG$4,'Saldenliste monatlich'!$A$4:$AN$4,0),FALSE)</x:f>
        <x:v>1200000</x:v>
      </x:c>
      <x:c r="AH47" s="12">
        <x:f>-VLOOKUP($B47,'Saldenliste monatlich'!$A$5:$AN$122,MATCH(AH$4,'Saldenliste monatlich'!$A$4:$AN$4,0),FALSE)</x:f>
        <x:v>1200000</x:v>
      </x:c>
      <x:c r="AI47" s="12">
        <x:f>-VLOOKUP($B47,'Saldenliste monatlich'!$A$5:$AN$122,MATCH(AI$4,'Saldenliste monatlich'!$A$4:$AN$4,0),FALSE)</x:f>
        <x:v>1200000</x:v>
      </x:c>
      <x:c r="AJ47" s="12">
        <x:f>-VLOOKUP($B47,'Saldenliste monatlich'!$A$5:$AN$122,MATCH(AJ$4,'Saldenliste monatlich'!$A$4:$AN$4,0),FALSE)</x:f>
        <x:v>1200000</x:v>
      </x:c>
      <x:c r="AK47" s="12">
        <x:f>-VLOOKUP($B47,'Saldenliste monatlich'!$A$5:$AN$122,MATCH(AK$4,'Saldenliste monatlich'!$A$4:$AN$4,0),FALSE)</x:f>
        <x:v>1200000</x:v>
      </x:c>
      <x:c r="AL47" s="12">
        <x:f>-VLOOKUP($B47,'Saldenliste monatlich'!$A$5:$AN$122,MATCH(AL$4,'Saldenliste monatlich'!$A$4:$AN$4,0),FALSE)</x:f>
        <x:v>1200000</x:v>
      </x:c>
    </x:row>
    <x:row r="48" spans="1:38" collapsed="1" outlineLevel="1">
      <x:c r="A48" s="17" t="s">
        <x:v>320</x:v>
      </x:c>
      <x:c r="C48" s="13">
        <x:f>SUM(C47:C47)</x:f>
        <x:v>1200000</x:v>
      </x:c>
      <x:c r="D48" s="13">
        <x:f>SUM(D47:D47)</x:f>
        <x:v>1200000</x:v>
      </x:c>
      <x:c r="E48" s="13">
        <x:f>SUM(E47:E47)</x:f>
        <x:v>1200000</x:v>
      </x:c>
      <x:c r="F48" s="13">
        <x:f>SUM(F47:F47)</x:f>
        <x:v>1200000</x:v>
      </x:c>
      <x:c r="G48" s="13">
        <x:f>SUM(G47:G47)</x:f>
        <x:v>1200000</x:v>
      </x:c>
      <x:c r="H48" s="13">
        <x:f>SUM(H47:H47)</x:f>
        <x:v>1200000</x:v>
      </x:c>
      <x:c r="I48" s="13">
        <x:f>SUM(I47:I47)</x:f>
        <x:v>1200000</x:v>
      </x:c>
      <x:c r="J48" s="13">
        <x:f>SUM(J47:J47)</x:f>
        <x:v>1200000</x:v>
      </x:c>
      <x:c r="K48" s="13">
        <x:f>SUM(K47:K47)</x:f>
        <x:v>1200000</x:v>
      </x:c>
      <x:c r="L48" s="13">
        <x:f>SUM(L47:L47)</x:f>
        <x:v>1200000</x:v>
      </x:c>
      <x:c r="M48" s="13">
        <x:f>SUM(M47:M47)</x:f>
        <x:v>1200000</x:v>
      </x:c>
      <x:c r="N48" s="13">
        <x:f>SUM(N47:N47)</x:f>
        <x:v>1200000</x:v>
      </x:c>
      <x:c r="O48" s="13">
        <x:f>SUM(O47:O47)</x:f>
        <x:v>1200000</x:v>
      </x:c>
      <x:c r="P48" s="13">
        <x:f>SUM(P47:P47)</x:f>
        <x:v>1200000</x:v>
      </x:c>
      <x:c r="Q48" s="13">
        <x:f>SUM(Q47:Q47)</x:f>
        <x:v>1200000</x:v>
      </x:c>
      <x:c r="R48" s="13">
        <x:f>SUM(R47:R47)</x:f>
        <x:v>1200000</x:v>
      </x:c>
      <x:c r="S48" s="13">
        <x:f>SUM(S47:S47)</x:f>
        <x:v>1200000</x:v>
      </x:c>
      <x:c r="T48" s="13">
        <x:f>SUM(T47:T47)</x:f>
        <x:v>1200000</x:v>
      </x:c>
      <x:c r="U48" s="13">
        <x:f>SUM(U47:U47)</x:f>
        <x:v>1200000</x:v>
      </x:c>
      <x:c r="V48" s="13">
        <x:f>SUM(V47:V47)</x:f>
        <x:v>1200000</x:v>
      </x:c>
      <x:c r="W48" s="13">
        <x:f>SUM(W47:W47)</x:f>
        <x:v>1200000</x:v>
      </x:c>
      <x:c r="X48" s="13">
        <x:f>SUM(X47:X47)</x:f>
        <x:v>1200000</x:v>
      </x:c>
      <x:c r="Y48" s="13">
        <x:f>SUM(Y47:Y47)</x:f>
        <x:v>1200000</x:v>
      </x:c>
      <x:c r="Z48" s="13">
        <x:f>SUM(Z47:Z47)</x:f>
        <x:v>1200000</x:v>
      </x:c>
      <x:c r="AA48" s="13">
        <x:f>SUM(AA47:AA47)</x:f>
        <x:v>1200000</x:v>
      </x:c>
      <x:c r="AB48" s="13">
        <x:f>SUM(AB47:AB47)</x:f>
        <x:v>1200000</x:v>
      </x:c>
      <x:c r="AC48" s="13">
        <x:f>SUM(AC47:AC47)</x:f>
        <x:v>1200000</x:v>
      </x:c>
      <x:c r="AD48" s="13">
        <x:f>SUM(AD47:AD47)</x:f>
        <x:v>1200000</x:v>
      </x:c>
      <x:c r="AE48" s="13">
        <x:f>SUM(AE47:AE47)</x:f>
        <x:v>1200000</x:v>
      </x:c>
      <x:c r="AF48" s="13">
        <x:f>SUM(AF47:AF47)</x:f>
        <x:v>1200000</x:v>
      </x:c>
      <x:c r="AG48" s="13">
        <x:f>SUM(AG47:AG47)</x:f>
        <x:v>1200000</x:v>
      </x:c>
      <x:c r="AH48" s="13">
        <x:f>SUM(AH47:AH47)</x:f>
        <x:v>1200000</x:v>
      </x:c>
      <x:c r="AI48" s="13">
        <x:f>SUM(AI47:AI47)</x:f>
        <x:v>1200000</x:v>
      </x:c>
      <x:c r="AJ48" s="13">
        <x:f>SUM(AJ47:AJ47)</x:f>
        <x:v>1200000</x:v>
      </x:c>
      <x:c r="AK48" s="13">
        <x:f>SUM(AK47:AK47)</x:f>
        <x:v>1200000</x:v>
      </x:c>
      <x:c r="AL48" s="13">
        <x:f>SUM(AL47:AL47)</x:f>
        <x:v>1200000</x:v>
      </x:c>
    </x:row>
    <x:row r="49" spans="1:38" hidden="1" outlineLevel="2">
      <x:c r="A49" s="16" t="s">
        <x:v>176</x:v>
      </x:c>
      <x:c r="B49" s="0">
        <x:v>2970</x:v>
      </x:c>
      <x:c r="C49" s="12">
        <x:f>-VLOOKUP($B49,'Saldenliste monatlich'!$A$5:$AN$122,MATCH(C$4,'Saldenliste monatlich'!$A$4:$AN$4,0),FALSE)</x:f>
        <x:v>627009.72</x:v>
      </x:c>
      <x:c r="D49" s="12">
        <x:f>-VLOOKUP($B49,'Saldenliste monatlich'!$A$5:$AN$122,MATCH(D$4,'Saldenliste monatlich'!$A$4:$AN$4,0),FALSE)</x:f>
        <x:v>627009.72</x:v>
      </x:c>
      <x:c r="E49" s="12">
        <x:f>-VLOOKUP($B49,'Saldenliste monatlich'!$A$5:$AN$122,MATCH(E$4,'Saldenliste monatlich'!$A$4:$AN$4,0),FALSE)</x:f>
        <x:v>627009.72</x:v>
      </x:c>
      <x:c r="F49" s="12">
        <x:f>-VLOOKUP($B49,'Saldenliste monatlich'!$A$5:$AN$122,MATCH(F$4,'Saldenliste monatlich'!$A$4:$AN$4,0),FALSE)</x:f>
        <x:v>627009.72</x:v>
      </x:c>
      <x:c r="G49" s="12">
        <x:f>-VLOOKUP($B49,'Saldenliste monatlich'!$A$5:$AN$122,MATCH(G$4,'Saldenliste monatlich'!$A$4:$AN$4,0),FALSE)</x:f>
        <x:v>627009.72</x:v>
      </x:c>
      <x:c r="H49" s="12">
        <x:f>-VLOOKUP($B49,'Saldenliste monatlich'!$A$5:$AN$122,MATCH(H$4,'Saldenliste monatlich'!$A$4:$AN$4,0),FALSE)</x:f>
        <x:v>627009.72</x:v>
      </x:c>
      <x:c r="I49" s="12">
        <x:f>-VLOOKUP($B49,'Saldenliste monatlich'!$A$5:$AN$122,MATCH(I$4,'Saldenliste monatlich'!$A$4:$AN$4,0),FALSE)</x:f>
        <x:v>627009.72</x:v>
      </x:c>
      <x:c r="J49" s="12">
        <x:f>-VLOOKUP($B49,'Saldenliste monatlich'!$A$5:$AN$122,MATCH(J$4,'Saldenliste monatlich'!$A$4:$AN$4,0),FALSE)</x:f>
        <x:v>627009.72</x:v>
      </x:c>
      <x:c r="K49" s="12">
        <x:f>-VLOOKUP($B49,'Saldenliste monatlich'!$A$5:$AN$122,MATCH(K$4,'Saldenliste monatlich'!$A$4:$AN$4,0),FALSE)</x:f>
        <x:v>627009.72</x:v>
      </x:c>
      <x:c r="L49" s="12">
        <x:f>-VLOOKUP($B49,'Saldenliste monatlich'!$A$5:$AN$122,MATCH(L$4,'Saldenliste monatlich'!$A$4:$AN$4,0),FALSE)</x:f>
        <x:v>627009.72</x:v>
      </x:c>
      <x:c r="M49" s="12">
        <x:f>-VLOOKUP($B49,'Saldenliste monatlich'!$A$5:$AN$122,MATCH(M$4,'Saldenliste monatlich'!$A$4:$AN$4,0),FALSE)</x:f>
        <x:v>627009.72</x:v>
      </x:c>
      <x:c r="N49" s="12">
        <x:f>-VLOOKUP($B49,'Saldenliste monatlich'!$A$5:$AN$122,MATCH(N$4,'Saldenliste monatlich'!$A$4:$AN$4,0),FALSE)</x:f>
        <x:v>627009.72</x:v>
      </x:c>
      <x:c r="O49" s="12">
        <x:f>-VLOOKUP($B49,'Saldenliste monatlich'!$A$5:$AN$122,MATCH(O$4,'Saldenliste monatlich'!$A$4:$AN$4,0),FALSE)</x:f>
        <x:v>2070368.41</x:v>
      </x:c>
      <x:c r="P49" s="12">
        <x:f>-VLOOKUP($B49,'Saldenliste monatlich'!$A$5:$AN$122,MATCH(P$4,'Saldenliste monatlich'!$A$4:$AN$4,0),FALSE)</x:f>
        <x:v>2070368.41</x:v>
      </x:c>
      <x:c r="Q49" s="12">
        <x:f>-VLOOKUP($B49,'Saldenliste monatlich'!$A$5:$AN$122,MATCH(Q$4,'Saldenliste monatlich'!$A$4:$AN$4,0),FALSE)</x:f>
        <x:v>2070368.41</x:v>
      </x:c>
      <x:c r="R49" s="12">
        <x:f>-VLOOKUP($B49,'Saldenliste monatlich'!$A$5:$AN$122,MATCH(R$4,'Saldenliste monatlich'!$A$4:$AN$4,0),FALSE)</x:f>
        <x:v>2070368.41</x:v>
      </x:c>
      <x:c r="S49" s="12">
        <x:f>-VLOOKUP($B49,'Saldenliste monatlich'!$A$5:$AN$122,MATCH(S$4,'Saldenliste monatlich'!$A$4:$AN$4,0),FALSE)</x:f>
        <x:v>2070368.41</x:v>
      </x:c>
      <x:c r="T49" s="12">
        <x:f>-VLOOKUP($B49,'Saldenliste monatlich'!$A$5:$AN$122,MATCH(T$4,'Saldenliste monatlich'!$A$4:$AN$4,0),FALSE)</x:f>
        <x:v>2070368.41</x:v>
      </x:c>
      <x:c r="U49" s="12">
        <x:f>-VLOOKUP($B49,'Saldenliste monatlich'!$A$5:$AN$122,MATCH(U$4,'Saldenliste monatlich'!$A$4:$AN$4,0),FALSE)</x:f>
        <x:v>2070368.41</x:v>
      </x:c>
      <x:c r="V49" s="12">
        <x:f>-VLOOKUP($B49,'Saldenliste monatlich'!$A$5:$AN$122,MATCH(V$4,'Saldenliste monatlich'!$A$4:$AN$4,0),FALSE)</x:f>
        <x:v>2070368.41</x:v>
      </x:c>
      <x:c r="W49" s="12">
        <x:f>-VLOOKUP($B49,'Saldenliste monatlich'!$A$5:$AN$122,MATCH(W$4,'Saldenliste monatlich'!$A$4:$AN$4,0),FALSE)</x:f>
        <x:v>2070368.41</x:v>
      </x:c>
      <x:c r="X49" s="12">
        <x:f>-VLOOKUP($B49,'Saldenliste monatlich'!$A$5:$AN$122,MATCH(X$4,'Saldenliste monatlich'!$A$4:$AN$4,0),FALSE)</x:f>
        <x:v>2070368.41</x:v>
      </x:c>
      <x:c r="Y49" s="12">
        <x:f>-VLOOKUP($B49,'Saldenliste monatlich'!$A$5:$AN$122,MATCH(Y$4,'Saldenliste monatlich'!$A$4:$AN$4,0),FALSE)</x:f>
        <x:v>2070368.41</x:v>
      </x:c>
      <x:c r="Z49" s="12">
        <x:f>-VLOOKUP($B49,'Saldenliste monatlich'!$A$5:$AN$122,MATCH(Z$4,'Saldenliste monatlich'!$A$4:$AN$4,0),FALSE)</x:f>
        <x:v>2070368.41</x:v>
      </x:c>
      <x:c r="AA49" s="12">
        <x:f>-VLOOKUP($B49,'Saldenliste monatlich'!$A$5:$AN$122,MATCH(AA$4,'Saldenliste monatlich'!$A$4:$AN$4,0),FALSE)</x:f>
        <x:v>3732332.57</x:v>
      </x:c>
      <x:c r="AB49" s="12">
        <x:f>-VLOOKUP($B49,'Saldenliste monatlich'!$A$5:$AN$122,MATCH(AB$4,'Saldenliste monatlich'!$A$4:$AN$4,0),FALSE)</x:f>
        <x:v>3732332.57</x:v>
      </x:c>
      <x:c r="AC49" s="12">
        <x:f>-VLOOKUP($B49,'Saldenliste monatlich'!$A$5:$AN$122,MATCH(AC$4,'Saldenliste monatlich'!$A$4:$AN$4,0),FALSE)</x:f>
        <x:v>3732332.57</x:v>
      </x:c>
      <x:c r="AD49" s="12">
        <x:f>-VLOOKUP($B49,'Saldenliste monatlich'!$A$5:$AN$122,MATCH(AD$4,'Saldenliste monatlich'!$A$4:$AN$4,0),FALSE)</x:f>
        <x:v>3732332.57</x:v>
      </x:c>
      <x:c r="AE49" s="12">
        <x:f>-VLOOKUP($B49,'Saldenliste monatlich'!$A$5:$AN$122,MATCH(AE$4,'Saldenliste monatlich'!$A$4:$AN$4,0),FALSE)</x:f>
        <x:v>3732332.57</x:v>
      </x:c>
      <x:c r="AF49" s="12">
        <x:f>-VLOOKUP($B49,'Saldenliste monatlich'!$A$5:$AN$122,MATCH(AF$4,'Saldenliste monatlich'!$A$4:$AN$4,0),FALSE)</x:f>
        <x:v>3732332.57</x:v>
      </x:c>
      <x:c r="AG49" s="12">
        <x:f>-VLOOKUP($B49,'Saldenliste monatlich'!$A$5:$AN$122,MATCH(AG$4,'Saldenliste monatlich'!$A$4:$AN$4,0),FALSE)</x:f>
        <x:v>732332.57</x:v>
      </x:c>
      <x:c r="AH49" s="12">
        <x:f>-VLOOKUP($B49,'Saldenliste monatlich'!$A$5:$AN$122,MATCH(AH$4,'Saldenliste monatlich'!$A$4:$AN$4,0),FALSE)</x:f>
        <x:v>732332.57</x:v>
      </x:c>
      <x:c r="AI49" s="12">
        <x:f>-VLOOKUP($B49,'Saldenliste monatlich'!$A$5:$AN$122,MATCH(AI$4,'Saldenliste monatlich'!$A$4:$AN$4,0),FALSE)</x:f>
        <x:v>732332.57</x:v>
      </x:c>
      <x:c r="AJ49" s="12">
        <x:f>-VLOOKUP($B49,'Saldenliste monatlich'!$A$5:$AN$122,MATCH(AJ$4,'Saldenliste monatlich'!$A$4:$AN$4,0),FALSE)</x:f>
        <x:v>732332.57</x:v>
      </x:c>
      <x:c r="AK49" s="12">
        <x:f>-VLOOKUP($B49,'Saldenliste monatlich'!$A$5:$AN$122,MATCH(AK$4,'Saldenliste monatlich'!$A$4:$AN$4,0),FALSE)</x:f>
        <x:v>732332.57</x:v>
      </x:c>
      <x:c r="AL49" s="12">
        <x:f>-VLOOKUP($B49,'Saldenliste monatlich'!$A$5:$AN$122,MATCH(AL$4,'Saldenliste monatlich'!$A$4:$AN$4,0),FALSE)</x:f>
        <x:v>732332.57</x:v>
      </x:c>
    </x:row>
    <x:row r="50" spans="1:38" collapsed="1" outlineLevel="1">
      <x:c r="A50" s="17" t="s">
        <x:v>321</x:v>
      </x:c>
      <x:c r="C50" s="13">
        <x:f>SUM(C49:C49)</x:f>
        <x:v>627009.72</x:v>
      </x:c>
      <x:c r="D50" s="13">
        <x:f>SUM(D49:D49)</x:f>
        <x:v>627009.72</x:v>
      </x:c>
      <x:c r="E50" s="13">
        <x:f>SUM(E49:E49)</x:f>
        <x:v>627009.72</x:v>
      </x:c>
      <x:c r="F50" s="13">
        <x:f>SUM(F49:F49)</x:f>
        <x:v>627009.72</x:v>
      </x:c>
      <x:c r="G50" s="13">
        <x:f>SUM(G49:G49)</x:f>
        <x:v>627009.72</x:v>
      </x:c>
      <x:c r="H50" s="13">
        <x:f>SUM(H49:H49)</x:f>
        <x:v>627009.72</x:v>
      </x:c>
      <x:c r="I50" s="13">
        <x:f>SUM(I49:I49)</x:f>
        <x:v>627009.72</x:v>
      </x:c>
      <x:c r="J50" s="13">
        <x:f>SUM(J49:J49)</x:f>
        <x:v>627009.72</x:v>
      </x:c>
      <x:c r="K50" s="13">
        <x:f>SUM(K49:K49)</x:f>
        <x:v>627009.72</x:v>
      </x:c>
      <x:c r="L50" s="13">
        <x:f>SUM(L49:L49)</x:f>
        <x:v>627009.72</x:v>
      </x:c>
      <x:c r="M50" s="13">
        <x:f>SUM(M49:M49)</x:f>
        <x:v>627009.72</x:v>
      </x:c>
      <x:c r="N50" s="13">
        <x:f>SUM(N49:N49)</x:f>
        <x:v>627009.72</x:v>
      </x:c>
      <x:c r="O50" s="13">
        <x:f>SUM(O49:O49)</x:f>
        <x:v>2070368.41</x:v>
      </x:c>
      <x:c r="P50" s="13">
        <x:f>SUM(P49:P49)</x:f>
        <x:v>2070368.41</x:v>
      </x:c>
      <x:c r="Q50" s="13">
        <x:f>SUM(Q49:Q49)</x:f>
        <x:v>2070368.41</x:v>
      </x:c>
      <x:c r="R50" s="13">
        <x:f>SUM(R49:R49)</x:f>
        <x:v>2070368.41</x:v>
      </x:c>
      <x:c r="S50" s="13">
        <x:f>SUM(S49:S49)</x:f>
        <x:v>2070368.41</x:v>
      </x:c>
      <x:c r="T50" s="13">
        <x:f>SUM(T49:T49)</x:f>
        <x:v>2070368.41</x:v>
      </x:c>
      <x:c r="U50" s="13">
        <x:f>SUM(U49:U49)</x:f>
        <x:v>2070368.41</x:v>
      </x:c>
      <x:c r="V50" s="13">
        <x:f>SUM(V49:V49)</x:f>
        <x:v>2070368.41</x:v>
      </x:c>
      <x:c r="W50" s="13">
        <x:f>SUM(W49:W49)</x:f>
        <x:v>2070368.41</x:v>
      </x:c>
      <x:c r="X50" s="13">
        <x:f>SUM(X49:X49)</x:f>
        <x:v>2070368.41</x:v>
      </x:c>
      <x:c r="Y50" s="13">
        <x:f>SUM(Y49:Y49)</x:f>
        <x:v>2070368.41</x:v>
      </x:c>
      <x:c r="Z50" s="13">
        <x:f>SUM(Z49:Z49)</x:f>
        <x:v>2070368.41</x:v>
      </x:c>
      <x:c r="AA50" s="13">
        <x:f>SUM(AA49:AA49)</x:f>
        <x:v>3732332.57</x:v>
      </x:c>
      <x:c r="AB50" s="13">
        <x:f>SUM(AB49:AB49)</x:f>
        <x:v>3732332.57</x:v>
      </x:c>
      <x:c r="AC50" s="13">
        <x:f>SUM(AC49:AC49)</x:f>
        <x:v>3732332.57</x:v>
      </x:c>
      <x:c r="AD50" s="13">
        <x:f>SUM(AD49:AD49)</x:f>
        <x:v>3732332.57</x:v>
      </x:c>
      <x:c r="AE50" s="13">
        <x:f>SUM(AE49:AE49)</x:f>
        <x:v>3732332.57</x:v>
      </x:c>
      <x:c r="AF50" s="13">
        <x:f>SUM(AF49:AF49)</x:f>
        <x:v>3732332.57</x:v>
      </x:c>
      <x:c r="AG50" s="13">
        <x:f>SUM(AG49:AG49)</x:f>
        <x:v>732332.57</x:v>
      </x:c>
      <x:c r="AH50" s="13">
        <x:f>SUM(AH49:AH49)</x:f>
        <x:v>732332.57</x:v>
      </x:c>
      <x:c r="AI50" s="13">
        <x:f>SUM(AI49:AI49)</x:f>
        <x:v>732332.57</x:v>
      </x:c>
      <x:c r="AJ50" s="13">
        <x:f>SUM(AJ49:AJ49)</x:f>
        <x:v>732332.57</x:v>
      </x:c>
      <x:c r="AK50" s="13">
        <x:f>SUM(AK49:AK49)</x:f>
        <x:v>732332.57</x:v>
      </x:c>
      <x:c r="AL50" s="13">
        <x:f>SUM(AL49:AL49)</x:f>
        <x:v>732332.57</x:v>
      </x:c>
    </x:row>
    <x:row r="51" spans="1:38" outlineLevel="1">
      <x:c r="A51" s="0" t="s">
        <x:v>322</x:v>
      </x:c>
      <x:c r="C51" s="12">
        <x:f>SUM('GuV monatlich'!C101:C101)</x:f>
        <x:v>-92039.53000000009</x:v>
      </x:c>
      <x:c r="D51" s="12">
        <x:f>SUM('GuV monatlich'!C101:D101)</x:f>
        <x:v>-80910.59999999974</x:v>
      </x:c>
      <x:c r="E51" s="12">
        <x:f>SUM('GuV monatlich'!C101:E101)</x:f>
        <x:v>244862.37000000093</x:v>
      </x:c>
      <x:c r="F51" s="12">
        <x:f>SUM('GuV monatlich'!C101:F101)</x:f>
        <x:v>418409.57000000053</x:v>
      </x:c>
      <x:c r="G51" s="12">
        <x:f>SUM('GuV monatlich'!C101:G101)</x:f>
        <x:v>678502.1700000007</x:v>
      </x:c>
      <x:c r="H51" s="12">
        <x:f>SUM('GuV monatlich'!C101:H101)</x:f>
        <x:v>916779.6900000009</x:v>
      </x:c>
      <x:c r="I51" s="12">
        <x:f>SUM('GuV monatlich'!C101:I101)</x:f>
        <x:v>1273915.9000000008</x:v>
      </x:c>
      <x:c r="J51" s="12">
        <x:f>SUM('GuV monatlich'!C101:J101)</x:f>
        <x:v>956460.6300000009</x:v>
      </x:c>
      <x:c r="K51" s="12">
        <x:f>SUM('GuV monatlich'!C101:K101)</x:f>
        <x:v>1191236.8900000004</x:v>
      </x:c>
      <x:c r="L51" s="12">
        <x:f>SUM('GuV monatlich'!C101:L101)</x:f>
        <x:v>1390448.48</x:v>
      </x:c>
      <x:c r="M51" s="12">
        <x:f>SUM('GuV monatlich'!C101:M101)</x:f>
        <x:v>1469475.46</x:v>
      </x:c>
      <x:c r="N51" s="12">
        <x:f>SUM('GuV monatlich'!C101:N101)</x:f>
        <x:v>1443358.69</x:v>
      </x:c>
      <x:c r="O51" s="12">
        <x:f>SUM('GuV monatlich'!O101:O101)</x:f>
        <x:v>-92997.71000000002</x:v>
      </x:c>
      <x:c r="P51" s="12">
        <x:f>SUM('GuV monatlich'!O101:P101)</x:f>
        <x:v>-92280.3599999999</x:v>
      </x:c>
      <x:c r="Q51" s="12">
        <x:f>SUM('GuV monatlich'!O101:Q101)</x:f>
        <x:v>-69619.9699999995</x:v>
      </x:c>
      <x:c r="R51" s="12">
        <x:f>SUM('GuV monatlich'!O101:R101)</x:f>
        <x:v>103928.79000000091</x:v>
      </x:c>
      <x:c r="S51" s="12">
        <x:f>SUM('GuV monatlich'!O101:S101)</x:f>
        <x:v>419780.2200000011</x:v>
      </x:c>
      <x:c r="T51" s="12">
        <x:f>SUM('GuV monatlich'!O101:T101)</x:f>
        <x:v>971799.9100000011</x:v>
      </x:c>
      <x:c r="U51" s="12">
        <x:f>SUM('GuV monatlich'!O101:U101)</x:f>
        <x:v>1455206.1200000015</x:v>
      </x:c>
      <x:c r="V51" s="12">
        <x:f>SUM('GuV monatlich'!O101:V101)</x:f>
        <x:v>1280694.0000000019</x:v>
      </x:c>
      <x:c r="W51" s="12">
        <x:f>SUM('GuV monatlich'!O101:W101)</x:f>
        <x:v>1430648.150000002</x:v>
      </x:c>
      <x:c r="X51" s="12">
        <x:f>SUM('GuV monatlich'!O101:X101)</x:f>
        <x:v>1680573.3200000022</x:v>
      </x:c>
      <x:c r="Y51" s="12">
        <x:f>SUM('GuV monatlich'!O101:Y101)</x:f>
        <x:v>1572736.6200000022</x:v>
      </x:c>
      <x:c r="Z51" s="12">
        <x:f>SUM('GuV monatlich'!O101:Z101)</x:f>
        <x:v>1661964.1600000025</x:v>
      </x:c>
      <x:c r="AA51" s="12">
        <x:f>SUM('GuV monatlich'!AA101:AA101)</x:f>
        <x:v>-101801.3299999999</x:v>
      </x:c>
      <x:c r="AB51" s="12">
        <x:f>SUM('GuV monatlich'!AA101:AB101)</x:f>
        <x:v>-306817.50999999995</x:v>
      </x:c>
      <x:c r="AC51" s="12">
        <x:f>SUM('GuV monatlich'!AA101:AC101)</x:f>
        <x:v>-109252.02000000002</x:v>
      </x:c>
      <x:c r="AD51" s="12">
        <x:f>SUM('GuV monatlich'!AA101:AD101)</x:f>
        <x:v>-148563.56000000023</x:v>
      </x:c>
      <x:c r="AE51" s="12">
        <x:f>SUM('GuV monatlich'!AA101:AE101)</x:f>
        <x:v>191809.74999999965</x:v>
      </x:c>
      <x:c r="AF51" s="12">
        <x:f>SUM('GuV monatlich'!AA101:AF101)</x:f>
        <x:v>231663.48999999953</x:v>
      </x:c>
      <x:c r="AG51" s="12">
        <x:f>SUM('GuV monatlich'!AA101:AG101)</x:f>
        <x:v>513688.93999999954</x:v>
      </x:c>
      <x:c r="AH51" s="12">
        <x:f>SUM('GuV monatlich'!AA101:AH101)</x:f>
        <x:v>169540.33999999956</x:v>
      </x:c>
      <x:c r="AI51" s="12">
        <x:f>SUM('GuV monatlich'!AA101:AI101)</x:f>
        <x:v>278044.45999999996</x:v>
      </x:c>
      <x:c r="AJ51" s="12">
        <x:f>SUM('GuV monatlich'!AA101:AJ101)</x:f>
        <x:v>459225.88999999966</x:v>
      </x:c>
      <x:c r="AK51" s="12">
        <x:f>SUM('GuV monatlich'!AA101:AK101)</x:f>
        <x:v>546586.4099999995</x:v>
      </x:c>
      <x:c r="AL51" s="12">
        <x:f>SUM('GuV monatlich'!AA101:AL101)</x:f>
        <x:v>1114696.0499999989</x:v>
      </x:c>
    </x:row>
    <x:row r="52" spans="1:38">
      <x:c r="A52" s="5" t="s">
        <x:v>179</x:v>
      </x:c>
      <x:c r="C52" s="13">
        <x:f>C46+C48+C50+C51</x:f>
        <x:v>2234970.1899999995</x:v>
      </x:c>
      <x:c r="D52" s="13">
        <x:f>D46+D48+D50+D51</x:f>
        <x:v>2246099.12</x:v>
      </x:c>
      <x:c r="E52" s="13">
        <x:f>E46+E48+E50+E51</x:f>
        <x:v>2571872.090000001</x:v>
      </x:c>
      <x:c r="F52" s="13">
        <x:f>F46+F48+F50+F51</x:f>
        <x:v>2745419.29</x:v>
      </x:c>
      <x:c r="G52" s="13">
        <x:f>G46+G48+G50+G51</x:f>
        <x:v>3005511.8900000006</x:v>
      </x:c>
      <x:c r="H52" s="13">
        <x:f>H46+H48+H50+H51</x:f>
        <x:v>3243789.4100000006</x:v>
      </x:c>
      <x:c r="I52" s="13">
        <x:f>I46+I48+I50+I51</x:f>
        <x:v>3600925.6200000006</x:v>
      </x:c>
      <x:c r="J52" s="13">
        <x:f>J46+J48+J50+J51</x:f>
        <x:v>3283470.3500000006</x:v>
      </x:c>
      <x:c r="K52" s="13">
        <x:f>K46+K48+K50+K51</x:f>
        <x:v>3518246.6100000003</x:v>
      </x:c>
      <x:c r="L52" s="13">
        <x:f>L46+L48+L50+L51</x:f>
        <x:v>3717458.1999999997</x:v>
      </x:c>
      <x:c r="M52" s="13">
        <x:f>M46+M48+M50+M51</x:f>
        <x:v>3796485.1799999997</x:v>
      </x:c>
      <x:c r="N52" s="13">
        <x:f>N46+N48+N50+N51</x:f>
        <x:v>3770368.4099999997</x:v>
      </x:c>
      <x:c r="O52" s="13">
        <x:f>O46+O48+O50+O51</x:f>
        <x:v>3677370.7</x:v>
      </x:c>
      <x:c r="P52" s="13">
        <x:f>P46+P48+P50+P51</x:f>
        <x:v>3678088.0500000003</x:v>
      </x:c>
      <x:c r="Q52" s="13">
        <x:f>Q46+Q48+Q50+Q51</x:f>
        <x:v>3700748.4400000004</x:v>
      </x:c>
      <x:c r="R52" s="13">
        <x:f>R46+R48+R50+R51</x:f>
        <x:v>3874297.200000001</x:v>
      </x:c>
      <x:c r="S52" s="13">
        <x:f>S46+S48+S50+S51</x:f>
        <x:v>4190148.6300000013</x:v>
      </x:c>
      <x:c r="T52" s="13">
        <x:f>T46+T48+T50+T51</x:f>
        <x:v>4742168.320000001</x:v>
      </x:c>
      <x:c r="U52" s="13">
        <x:f>U46+U48+U50+U51</x:f>
        <x:v>5225574.530000001</x:v>
      </x:c>
      <x:c r="V52" s="13">
        <x:f>V46+V48+V50+V51</x:f>
        <x:v>5051062.410000002</x:v>
      </x:c>
      <x:c r="W52" s="13">
        <x:f>W46+W48+W50+W51</x:f>
        <x:v>5201016.560000002</x:v>
      </x:c>
      <x:c r="X52" s="13">
        <x:f>X46+X48+X50+X51</x:f>
        <x:v>5450941.730000002</x:v>
      </x:c>
      <x:c r="Y52" s="13">
        <x:f>Y46+Y48+Y50+Y51</x:f>
        <x:v>5343105.030000002</x:v>
      </x:c>
      <x:c r="Z52" s="13">
        <x:f>Z46+Z48+Z50+Z51</x:f>
        <x:v>5432332.570000002</x:v>
      </x:c>
      <x:c r="AA52" s="13">
        <x:f>AA46+AA48+AA50+AA51</x:f>
        <x:v>5330531.24</x:v>
      </x:c>
      <x:c r="AB52" s="13">
        <x:f>AB46+AB48+AB50+AB51</x:f>
        <x:v>5125515.0600000005</x:v>
      </x:c>
      <x:c r="AC52" s="13">
        <x:f>AC46+AC48+AC50+AC51</x:f>
        <x:v>5323080.550000001</x:v>
      </x:c>
      <x:c r="AD52" s="13">
        <x:f>AD46+AD48+AD50+AD51</x:f>
        <x:v>5283769.01</x:v>
      </x:c>
      <x:c r="AE52" s="13">
        <x:f>AE46+AE48+AE50+AE51</x:f>
        <x:v>5624142.32</x:v>
      </x:c>
      <x:c r="AF52" s="13">
        <x:f>AF46+AF48+AF50+AF51</x:f>
        <x:v>5663996.06</x:v>
      </x:c>
      <x:c r="AG52" s="13">
        <x:f>AG46+AG48+AG50+AG51</x:f>
        <x:v>2946021.5099999993</x:v>
      </x:c>
      <x:c r="AH52" s="13">
        <x:f>AH46+AH48+AH50+AH51</x:f>
        <x:v>2601872.909999999</x:v>
      </x:c>
      <x:c r="AI52" s="13">
        <x:f>AI46+AI48+AI50+AI51</x:f>
        <x:v>2710377.03</x:v>
      </x:c>
      <x:c r="AJ52" s="13">
        <x:f>AJ46+AJ48+AJ50+AJ51</x:f>
        <x:v>2891558.4599999995</x:v>
      </x:c>
      <x:c r="AK52" s="13">
        <x:f>AK46+AK48+AK50+AK51</x:f>
        <x:v>2978918.9799999995</x:v>
      </x:c>
      <x:c r="AL52" s="13">
        <x:f>AL46+AL48+AL50+AL51</x:f>
        <x:v>3547028.6199999987</x:v>
      </x:c>
    </x:row>
    <x:row r="53" spans="1:38">
      <x:c r="A53" s="5" t="s">
        <x:v>323</x:v>
      </x:c>
      <x:c r="C53" s="13">
        <x:f>C27+C52</x:f>
        <x:v>3423906.1899999995</x:v>
      </x:c>
      <x:c r="D53" s="13">
        <x:f>D27+D52</x:f>
        <x:v>3458792.6900000004</x:v>
      </x:c>
      <x:c r="E53" s="13">
        <x:f>E27+E52</x:f>
        <x:v>4411010.590000001</x:v>
      </x:c>
      <x:c r="F53" s="13">
        <x:f>F27+F52</x:f>
        <x:v>3878163.12</x:v>
      </x:c>
      <x:c r="G53" s="13">
        <x:f>G27+G52</x:f>
        <x:v>4557539.58</x:v>
      </x:c>
      <x:c r="H53" s="13">
        <x:f>H27+H52</x:f>
        <x:v>3914186.880000001</x:v>
      </x:c>
      <x:c r="I53" s="13">
        <x:f>I27+I52</x:f>
        <x:v>3831083.7200000007</x:v>
      </x:c>
      <x:c r="J53" s="13">
        <x:f>J27+J52</x:f>
        <x:v>4272931.260000001</x:v>
      </x:c>
      <x:c r="K53" s="13">
        <x:f>K27+K52</x:f>
        <x:v>3745699.2</x:v>
      </x:c>
      <x:c r="L53" s="13">
        <x:f>L27+L52</x:f>
        <x:v>3628623.2199999997</x:v>
      </x:c>
      <x:c r="M53" s="13">
        <x:f>M27+M52</x:f>
        <x:v>3940896.4899999998</x:v>
      </x:c>
      <x:c r="N53" s="13">
        <x:f>N27+N52</x:f>
        <x:v>5055429.34</x:v>
      </x:c>
      <x:c r="O53" s="13">
        <x:f>O27+O52</x:f>
        <x:v>3671118.83</x:v>
      </x:c>
      <x:c r="P53" s="13">
        <x:f>P27+P52</x:f>
        <x:v>4929576.84</x:v>
      </x:c>
      <x:c r="Q53" s="13">
        <x:f>Q27+Q52</x:f>
        <x:v>3803691.16</x:v>
      </x:c>
      <x:c r="R53" s="13">
        <x:f>R27+R52</x:f>
        <x:v>3728677.1300000013</x:v>
      </x:c>
      <x:c r="S53" s="13">
        <x:f>S27+S52</x:f>
        <x:v>4722797.360000001</x:v>
      </x:c>
      <x:c r="T53" s="13">
        <x:f>T27+T52</x:f>
        <x:v>4466508.8900000015</x:v>
      </x:c>
      <x:c r="U53" s="13">
        <x:f>U27+U52</x:f>
        <x:v>7368414.5600000005</x:v>
      </x:c>
      <x:c r="V53" s="13">
        <x:f>V27+V52</x:f>
        <x:v>6326584.290000003</x:v>
      </x:c>
      <x:c r="W53" s="13">
        <x:f>W27+W52</x:f>
        <x:v>6595077.700000003</x:v>
      </x:c>
      <x:c r="X53" s="13">
        <x:f>X27+X52</x:f>
        <x:v>7035353.450000003</x:v>
      </x:c>
      <x:c r="Y53" s="13">
        <x:f>Y27+Y52</x:f>
        <x:v>6699182.9700000025</x:v>
      </x:c>
      <x:c r="Z53" s="13">
        <x:f>Z27+Z52</x:f>
        <x:v>6999109.310000001</x:v>
      </x:c>
      <x:c r="AA53" s="13">
        <x:f>AA27+AA52</x:f>
        <x:v>6579018.14</x:v>
      </x:c>
      <x:c r="AB53" s="13">
        <x:f>AB27+AB52</x:f>
        <x:v>6180619.82</x:v>
      </x:c>
      <x:c r="AC53" s="13">
        <x:f>AC27+AC52</x:f>
        <x:v>6508411.960000001</x:v>
      </x:c>
      <x:c r="AD53" s="13">
        <x:f>AD27+AD52</x:f>
        <x:v>6218159.75</x:v>
      </x:c>
      <x:c r="AE53" s="13">
        <x:f>AE27+AE52</x:f>
        <x:v>6770374.390000001</x:v>
      </x:c>
      <x:c r="AF53" s="13">
        <x:f>AF27+AF52</x:f>
        <x:v>7519319.799999999</x:v>
      </x:c>
      <x:c r="AG53" s="13">
        <x:f>AG27+AG52</x:f>
        <x:v>6545993.559999999</x:v>
      </x:c>
      <x:c r="AH53" s="13">
        <x:f>AH27+AH52</x:f>
        <x:v>6727469.879999999</x:v>
      </x:c>
      <x:c r="AI53" s="13">
        <x:f>AI27+AI52</x:f>
        <x:v>6425306.47</x:v>
      </x:c>
      <x:c r="AJ53" s="13">
        <x:f>AJ27+AJ52</x:f>
        <x:v>6303790.47</x:v>
      </x:c>
      <x:c r="AK53" s="13">
        <x:f>AK27+AK52</x:f>
        <x:v>6926692.67</x:v>
      </x:c>
      <x:c r="AL53" s="13">
        <x:f>AL27+AL52</x:f>
        <x:v>6885581.669999999</x:v>
      </x:c>
    </x:row>
    <x:row r="55" spans="1:38">
      <x:c r="A55" s="5" t="s">
        <x:v>324</x:v>
      </x:c>
      <x:c r="C55" s="18">
        <x:f>ROUND(C42-C53,2)</x:f>
        <x:v>0</x:v>
      </x:c>
      <x:c r="D55" s="18">
        <x:f>ROUND(D42-D53,2)</x:f>
        <x:v>0</x:v>
      </x:c>
      <x:c r="E55" s="18">
        <x:f>ROUND(E42-E53,2)</x:f>
        <x:v>0</x:v>
      </x:c>
      <x:c r="F55" s="18">
        <x:f>ROUND(F42-F53,2)</x:f>
        <x:v>0</x:v>
      </x:c>
      <x:c r="G55" s="18">
        <x:f>ROUND(G42-G53,2)</x:f>
        <x:v>0</x:v>
      </x:c>
      <x:c r="H55" s="18">
        <x:f>ROUND(H42-H53,2)</x:f>
        <x:v>0</x:v>
      </x:c>
      <x:c r="I55" s="18">
        <x:f>ROUND(I42-I53,2)</x:f>
        <x:v>0</x:v>
      </x:c>
      <x:c r="J55" s="18">
        <x:f>ROUND(J42-J53,2)</x:f>
        <x:v>0</x:v>
      </x:c>
      <x:c r="K55" s="18">
        <x:f>ROUND(K42-K53,2)</x:f>
        <x:v>0</x:v>
      </x:c>
      <x:c r="L55" s="18">
        <x:f>ROUND(L42-L53,2)</x:f>
        <x:v>0</x:v>
      </x:c>
      <x:c r="M55" s="18">
        <x:f>ROUND(M42-M53,2)</x:f>
        <x:v>0</x:v>
      </x:c>
      <x:c r="N55" s="18">
        <x:f>ROUND(N42-N53,2)</x:f>
        <x:v>0</x:v>
      </x:c>
      <x:c r="O55" s="18">
        <x:f>ROUND(O42-O53,2)</x:f>
        <x:v>0</x:v>
      </x:c>
      <x:c r="P55" s="18">
        <x:f>ROUND(P42-P53,2)</x:f>
        <x:v>0</x:v>
      </x:c>
      <x:c r="Q55" s="18">
        <x:f>ROUND(Q42-Q53,2)</x:f>
        <x:v>0</x:v>
      </x:c>
      <x:c r="R55" s="18">
        <x:f>ROUND(R42-R53,2)</x:f>
        <x:v>0</x:v>
      </x:c>
      <x:c r="S55" s="18">
        <x:f>ROUND(S42-S53,2)</x:f>
        <x:v>0</x:v>
      </x:c>
      <x:c r="T55" s="18">
        <x:f>ROUND(T42-T53,2)</x:f>
        <x:v>0</x:v>
      </x:c>
      <x:c r="U55" s="18">
        <x:f>ROUND(U42-U53,2)</x:f>
        <x:v>0</x:v>
      </x:c>
      <x:c r="V55" s="18">
        <x:f>ROUND(V42-V53,2)</x:f>
        <x:v>0</x:v>
      </x:c>
      <x:c r="W55" s="18">
        <x:f>ROUND(W42-W53,2)</x:f>
        <x:v>0</x:v>
      </x:c>
      <x:c r="X55" s="18">
        <x:f>ROUND(X42-X53,2)</x:f>
        <x:v>0</x:v>
      </x:c>
      <x:c r="Y55" s="18">
        <x:f>ROUND(Y42-Y53,2)</x:f>
        <x:v>0</x:v>
      </x:c>
      <x:c r="Z55" s="18">
        <x:f>ROUND(Z42-Z53,2)</x:f>
        <x:v>0</x:v>
      </x:c>
      <x:c r="AA55" s="18">
        <x:f>ROUND(AA42-AA53,2)</x:f>
        <x:v>0</x:v>
      </x:c>
      <x:c r="AB55" s="18">
        <x:f>ROUND(AB42-AB53,2)</x:f>
        <x:v>0</x:v>
      </x:c>
      <x:c r="AC55" s="18">
        <x:f>ROUND(AC42-AC53,2)</x:f>
        <x:v>0</x:v>
      </x:c>
      <x:c r="AD55" s="18">
        <x:f>ROUND(AD42-AD53,2)</x:f>
        <x:v>0</x:v>
      </x:c>
      <x:c r="AE55" s="18">
        <x:f>ROUND(AE42-AE53,2)</x:f>
        <x:v>0</x:v>
      </x:c>
      <x:c r="AF55" s="18">
        <x:f>ROUND(AF42-AF53,2)</x:f>
        <x:v>0</x:v>
      </x:c>
      <x:c r="AG55" s="18">
        <x:f>ROUND(AG42-AG53,2)</x:f>
        <x:v>0</x:v>
      </x:c>
      <x:c r="AH55" s="18">
        <x:f>ROUND(AH42-AH53,2)</x:f>
        <x:v>0</x:v>
      </x:c>
      <x:c r="AI55" s="18">
        <x:f>ROUND(AI42-AI53,2)</x:f>
        <x:v>0</x:v>
      </x:c>
      <x:c r="AJ55" s="18">
        <x:f>ROUND(AJ42-AJ53,2)</x:f>
        <x:v>0</x:v>
      </x:c>
      <x:c r="AK55" s="18">
        <x:f>ROUND(AK42-AK53,2)</x:f>
        <x:v>0</x:v>
      </x:c>
      <x:c r="AL55" s="18">
        <x:f>ROUND(AL42-AL53,2)</x:f>
        <x:v>0</x:v>
      </x:c>
    </x:row>
    <x:row r="56" spans="1:38" ht="30" customHeight="1">
      <x:c r="A56" s="19" t="s">
        <x:v>325</x:v>
      </x:c>
      <x:c r="B56" s="19"/>
      <x:c r="C56" s="19"/>
      <x:c r="D56" s="19"/>
      <x:c r="E56" s="19"/>
      <x:c r="F56" s="19"/>
      <x:c r="G56" s="19"/>
      <x:c r="H56" s="19"/>
      <x:c r="I56" s="19"/>
      <x:c r="J56" s="19"/>
      <x:c r="K56" s="19"/>
      <x:c r="L56" s="19"/>
      <x:c r="M56" s="19"/>
      <x:c r="N56" s="19"/>
      <x:c r="O56" s="19"/>
      <x:c r="P56" s="19"/>
      <x:c r="Q56" s="19"/>
      <x:c r="R56" s="19"/>
      <x:c r="S56" s="19"/>
      <x:c r="T56" s="19"/>
      <x:c r="U56" s="19"/>
      <x:c r="V56" s="19"/>
      <x:c r="W56" s="19"/>
      <x:c r="X56" s="19"/>
      <x:c r="Y56" s="19"/>
      <x:c r="Z56" s="19"/>
      <x:c r="AA56" s="19"/>
      <x:c r="AB56" s="19"/>
      <x:c r="AC56" s="19"/>
      <x:c r="AD56" s="19"/>
      <x:c r="AE56" s="19"/>
      <x:c r="AF56" s="19"/>
      <x:c r="AG56" s="19"/>
      <x:c r="AH56" s="19"/>
      <x:c r="AI56" s="19"/>
      <x:c r="AJ56" s="19"/>
      <x:c r="AK56" s="19"/>
      <x:c r="AL56" s="19"/>
    </x:row>
  </x:sheetData>
  <x:mergeCells count="1">
    <x:mergeCell ref="A56:AL56"/>
  </x:mergeCells>
  <x:printOptions horizontalCentered="0" verticalCentered="0" headings="0" gridLines="0"/>
  <x:pageMargins left="0.75" right="0.75" top="0.75" bottom="0.75" header="0.3" footer="0.3"/>
  <x:pageSetup paperSize="9" fitToWidth="3"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1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N130"/>
  <x:sheetViews>
    <x:sheetView showGridLines="0" workbookViewId="0">
      <x:pane xSplit="2" ySplit="0" topLeftCell="C1" activePane="topRight" state="frozenSplit"/>
    </x:sheetView>
  </x:sheetViews>
  <x:sheetFormatPr defaultRowHeight="15"/>
  <x:cols>
    <x:col min="1" max="1" width="44.710625" style="0" customWidth="1"/>
    <x:col min="2" max="2" width="30.710625" style="0" customWidth="1"/>
    <x:col min="3" max="14" width="14.710625" style="0" customWidth="1"/>
  </x:cols>
  <x:sheetData>
    <x:row r="1" spans="1:14">
      <x:c r="A1" s="6" t="s">
        <x:v>836</x:v>
      </x:c>
    </x:row>
    <x:row r="2" spans="1:14" ht="15" customHeight="1">
      <x:c r="A2" s="1" t="s">
        <x:v>837</x:v>
      </x:c>
      <x:c r="B2" s="1"/>
      <x:c r="C2" s="1"/>
      <x:c r="D2" s="1"/>
      <x:c r="E2" s="1"/>
      <x:c r="F2" s="1"/>
      <x:c r="G2" s="1"/>
      <x:c r="H2" s="1"/>
      <x:c r="I2" s="1"/>
      <x:c r="J2" s="1"/>
      <x:c r="K2" s="1"/>
      <x:c r="L2" s="1"/>
      <x:c r="M2" s="1"/>
      <x:c r="N2" s="1"/>
    </x:row>
    <x:row r="3" spans="1:14">
      <x:c r="A3" s="7" t="s">
        <x:v>595</x:v>
      </x:c>
    </x:row>
    <x:row r="4" spans="1:14">
      <x:c r="A4" s="10" t="s">
        <x:v>639</x:v>
      </x:c>
      <x:c r="B4" s="10"/>
      <x:c r="C4" s="10"/>
      <x:c r="D4" s="10"/>
      <x:c r="E4" s="10"/>
      <x:c r="F4" s="10"/>
      <x:c r="G4" s="10"/>
      <x:c r="H4" s="10"/>
    </x:row>
    <x:row r="5" spans="1:14">
      <x:c r="A5" s="5"/>
      <x:c r="B5" s="5"/>
      <x:c r="C5" s="38" t="s">
        <x:v>838</x:v>
      </x:c>
      <x:c r="D5" s="38" t="s">
        <x:v>838</x:v>
      </x:c>
      <x:c r="E5" s="38" t="s">
        <x:v>838</x:v>
      </x:c>
      <x:c r="F5" s="38" t="s">
        <x:v>839</x:v>
      </x:c>
      <x:c r="G5" s="38" t="s">
        <x:v>839</x:v>
      </x:c>
      <x:c r="H5" s="38" t="s">
        <x:v>839</x:v>
      </x:c>
    </x:row>
    <x:row r="6" spans="1:14">
      <x:c r="A6" s="5" t="s">
        <x:v>843</x:v>
      </x:c>
      <x:c r="B6" s="5" t="s">
        <x:v>844</x:v>
      </x:c>
      <x:c r="C6" s="38" t="s">
        <x:v>339</x:v>
      </x:c>
      <x:c r="D6" s="38" t="s">
        <x:v>341</x:v>
      </x:c>
      <x:c r="E6" s="38" t="s">
        <x:v>343</x:v>
      </x:c>
      <x:c r="F6" s="38" t="s">
        <x:v>840</x:v>
      </x:c>
      <x:c r="G6" s="38" t="s">
        <x:v>841</x:v>
      </x:c>
      <x:c r="H6" s="38" t="s">
        <x:v>842</x:v>
      </x:c>
    </x:row>
    <x:row r="7" spans="1:14">
      <x:c r="A7" s="0" t="s">
        <x:v>845</x:v>
      </x:c>
      <x:c r="B7" s="0" t="s">
        <x:v>40</x:v>
      </x:c>
      <x:c r="C7" s="12">
        <x:v>25696666.99</x:v>
      </x:c>
      <x:c r="D7" s="12">
        <x:v>28368159.12</x:v>
      </x:c>
      <x:c r="E7" s="12">
        <x:v>28686018.32</x:v>
      </x:c>
      <x:c r="F7" s="12">
        <x:v>31267760</x:v>
      </x:c>
      <x:c r="G7" s="12">
        <x:v>33769181</x:v>
      </x:c>
      <x:c r="H7" s="12">
        <x:v>36133024</x:v>
      </x:c>
    </x:row>
    <x:row r="8" spans="1:14">
      <x:c r="A8" s="0" t="s">
        <x:v>846</x:v>
      </x:c>
      <x:c r="B8" s="0" t="s">
        <x:v>40</x:v>
      </x:c>
      <x:c r="C8" s="12">
        <x:v>2217863.46</x:v>
      </x:c>
      <x:c r="D8" s="12">
        <x:v>2462941.01</x:v>
      </x:c>
      <x:c r="E8" s="12">
        <x:v>2486752.03</x:v>
      </x:c>
      <x:c r="F8" s="12">
        <x:v>2685692</x:v>
      </x:c>
      <x:c r="G8" s="12">
        <x:v>2900547</x:v>
      </x:c>
      <x:c r="H8" s="12">
        <x:v>3103585</x:v>
      </x:c>
    </x:row>
    <x:row r="9" spans="1:14">
      <x:c r="A9" s="0" t="s">
        <x:v>847</x:v>
      </x:c>
      <x:c r="B9" s="0" t="s">
        <x:v>40</x:v>
      </x:c>
      <x:c r="C9" s="12">
        <x:v>724800</x:v>
      </x:c>
      <x:c r="D9" s="12">
        <x:v>853820</x:v>
      </x:c>
      <x:c r="E9" s="12">
        <x:v>968397</x:v>
      </x:c>
      <x:c r="F9" s="12">
        <x:v>1084605</x:v>
      </x:c>
      <x:c r="G9" s="12">
        <x:v>1193066</x:v>
      </x:c>
      <x:c r="H9" s="12">
        <x:v>1312373</x:v>
      </x:c>
    </x:row>
    <x:row r="10" spans="1:14" s="5" customFormat="1">
      <x:c r="A10" s="5" t="s">
        <x:v>48</x:v>
      </x:c>
      <x:c r="B10" s="5" t="s">
        <x:v>40</x:v>
      </x:c>
      <x:c r="C10" s="18">
        <x:v>28639330.45</x:v>
      </x:c>
      <x:c r="D10" s="18">
        <x:v>31684920.13</x:v>
      </x:c>
      <x:c r="E10" s="18">
        <x:v>32141167.35</x:v>
      </x:c>
      <x:c r="F10" s="18">
        <x:v>35038057</x:v>
      </x:c>
      <x:c r="G10" s="18">
        <x:v>37862794</x:v>
      </x:c>
      <x:c r="H10" s="18">
        <x:v>40548982</x:v>
      </x:c>
    </x:row>
    <x:row r="11" spans="1:14">
      <x:c r="A11" s="0" t="s">
        <x:v>848</x:v>
      </x:c>
      <x:c r="B11" s="0" t="s">
        <x:v>49</x:v>
      </x:c>
      <x:c r="C11" s="12">
        <x:v>-18903770.31</x:v>
      </x:c>
      <x:c r="D11" s="12">
        <x:v>-20810263.55</x:v>
      </x:c>
      <x:c r="E11" s="12">
        <x:v>-21613192.91</x:v>
      </x:c>
      <x:c r="F11" s="12">
        <x:v>-23230232</x:v>
      </x:c>
      <x:c r="G11" s="12">
        <x:v>-24951581</x:v>
      </x:c>
      <x:c r="H11" s="12">
        <x:v>-26640681</x:v>
      </x:c>
    </x:row>
    <x:row r="12" spans="1:14" s="5" customFormat="1">
      <x:c r="A12" s="5" t="s">
        <x:v>58</x:v>
      </x:c>
      <x:c r="B12" s="5" t="s">
        <x:v>58</x:v>
      </x:c>
      <x:c r="C12" s="18">
        <x:v>9735560.14</x:v>
      </x:c>
      <x:c r="D12" s="18">
        <x:v>10874656.58</x:v>
      </x:c>
      <x:c r="E12" s="18">
        <x:v>10527974.44</x:v>
      </x:c>
      <x:c r="F12" s="18">
        <x:v>11807825</x:v>
      </x:c>
      <x:c r="G12" s="18">
        <x:v>12911213</x:v>
      </x:c>
      <x:c r="H12" s="18">
        <x:v>13908301</x:v>
      </x:c>
    </x:row>
    <x:row r="13" spans="1:14">
      <x:c r="A13" s="0" t="s">
        <x:v>69</x:v>
      </x:c>
      <x:c r="B13" s="0" t="s">
        <x:v>69</x:v>
      </x:c>
      <x:c r="C13" s="12">
        <x:v>4900.8</x:v>
      </x:c>
      <x:c r="D13" s="12">
        <x:v>261980.8</x:v>
      </x:c>
      <x:c r="E13" s="12">
        <x:v>100900.8</x:v>
      </x:c>
      <x:c r="F13" s="12">
        <x:v>4900</x:v>
      </x:c>
      <x:c r="G13" s="12">
        <x:v>4900</x:v>
      </x:c>
      <x:c r="H13" s="12">
        <x:v>4900</x:v>
      </x:c>
    </x:row>
    <x:row r="14" spans="1:14">
      <x:c r="A14" s="0" t="s">
        <x:v>59</x:v>
      </x:c>
      <x:c r="B14" s="0" t="s">
        <x:v>59</x:v>
      </x:c>
      <x:c r="C14" s="12">
        <x:v>-4045300.5</x:v>
      </x:c>
      <x:c r="D14" s="12">
        <x:v>-4395588.47</x:v>
      </x:c>
      <x:c r="E14" s="12">
        <x:v>-4718386.83</x:v>
      </x:c>
      <x:c r="F14" s="12">
        <x:v>-4954306</x:v>
      </x:c>
      <x:c r="G14" s="12">
        <x:v>-5152478</x:v>
      </x:c>
      <x:c r="H14" s="12">
        <x:v>-5332815</x:v>
      </x:c>
    </x:row>
    <x:row r="15" spans="1:14">
      <x:c r="A15" s="0" t="s">
        <x:v>849</x:v>
      </x:c>
      <x:c r="B15" s="0" t="s">
        <x:v>75</x:v>
      </x:c>
      <x:c r="C15" s="12">
        <x:v>-1036640</x:v>
      </x:c>
      <x:c r="D15" s="12">
        <x:v>-985857.3</x:v>
      </x:c>
      <x:c r="E15" s="12">
        <x:v>-957832.8</x:v>
      </x:c>
      <x:c r="F15" s="12">
        <x:v>-981779</x:v>
      </x:c>
      <x:c r="G15" s="12">
        <x:v>-1006323</x:v>
      </x:c>
      <x:c r="H15" s="12">
        <x:v>-1031481</x:v>
      </x:c>
    </x:row>
    <x:row r="16" spans="1:14">
      <x:c r="A16" s="0" t="s">
        <x:v>850</x:v>
      </x:c>
      <x:c r="B16" s="0" t="s">
        <x:v>75</x:v>
      </x:c>
      <x:c r="C16" s="12">
        <x:v>-124800</x:v>
      </x:c>
      <x:c r="D16" s="12">
        <x:v>-130800</x:v>
      </x:c>
      <x:c r="E16" s="12">
        <x:v>-137800</x:v>
      </x:c>
      <x:c r="F16" s="12">
        <x:v>-143312</x:v>
      </x:c>
      <x:c r="G16" s="12">
        <x:v>-149044</x:v>
      </x:c>
      <x:c r="H16" s="12">
        <x:v>-155006</x:v>
      </x:c>
    </x:row>
    <x:row r="17" spans="1:14">
      <x:c r="A17" s="0" t="s">
        <x:v>851</x:v>
      </x:c>
      <x:c r="B17" s="0" t="s">
        <x:v>75</x:v>
      </x:c>
      <x:c r="C17" s="12">
        <x:v>-329139.37</x:v>
      </x:c>
      <x:c r="D17" s="12">
        <x:v>-330091.89</x:v>
      </x:c>
      <x:c r="E17" s="12">
        <x:v>-344753.89</x:v>
      </x:c>
      <x:c r="F17" s="12">
        <x:v>-355097</x:v>
      </x:c>
      <x:c r="G17" s="12">
        <x:v>-365750</x:v>
      </x:c>
      <x:c r="H17" s="12">
        <x:v>-376723</x:v>
      </x:c>
    </x:row>
    <x:row r="18" spans="1:14">
      <x:c r="A18" s="0" t="s">
        <x:v>852</x:v>
      </x:c>
      <x:c r="B18" s="0" t="s">
        <x:v>75</x:v>
      </x:c>
      <x:c r="C18" s="12">
        <x:v>-397816.39</x:v>
      </x:c>
      <x:c r="D18" s="12">
        <x:v>-434714.39</x:v>
      </x:c>
      <x:c r="E18" s="12">
        <x:v>-416100.38</x:v>
      </x:c>
      <x:c r="F18" s="12">
        <x:v>-432744</x:v>
      </x:c>
      <x:c r="G18" s="12">
        <x:v>-450054</x:v>
      </x:c>
      <x:c r="H18" s="12">
        <x:v>-468056</x:v>
      </x:c>
    </x:row>
    <x:row r="19" spans="1:14">
      <x:c r="A19" s="0" t="s">
        <x:v>853</x:v>
      </x:c>
      <x:c r="B19" s="0" t="s">
        <x:v>75</x:v>
      </x:c>
      <x:c r="C19" s="12">
        <x:v>-5400</x:v>
      </x:c>
      <x:c r="D19" s="12">
        <x:v>-5400</x:v>
      </x:c>
      <x:c r="E19" s="12">
        <x:v>-5400</x:v>
      </x:c>
      <x:c r="F19" s="12">
        <x:v>-5400</x:v>
      </x:c>
      <x:c r="G19" s="12">
        <x:v>-5400</x:v>
      </x:c>
      <x:c r="H19" s="12">
        <x:v>-5400</x:v>
      </x:c>
    </x:row>
    <x:row r="20" spans="1:14">
      <x:c r="A20" s="0" t="s">
        <x:v>854</x:v>
      </x:c>
      <x:c r="B20" s="0" t="s">
        <x:v>75</x:v>
      </x:c>
      <x:c r="C20" s="12">
        <x:v>-1426838.98</x:v>
      </x:c>
      <x:c r="D20" s="12">
        <x:v>-1966319</x:v>
      </x:c>
      <x:c r="E20" s="12">
        <x:v>-1630586.02</x:v>
      </x:c>
      <x:c r="F20" s="12">
        <x:v>-1695809</x:v>
      </x:c>
      <x:c r="G20" s="12">
        <x:v>-1763641</x:v>
      </x:c>
      <x:c r="H20" s="12">
        <x:v>-1834187</x:v>
      </x:c>
    </x:row>
    <x:row r="21" spans="1:14" s="5" customFormat="1">
      <x:c r="A21" s="5" t="s">
        <x:v>855</x:v>
      </x:c>
      <x:c r="B21" s="5" t="s">
        <x:v>75</x:v>
      </x:c>
      <x:c r="C21" s="18">
        <x:v>-3320634.74</x:v>
      </x:c>
      <x:c r="D21" s="18">
        <x:v>-3853182.58</x:v>
      </x:c>
      <x:c r="E21" s="18">
        <x:v>-3492473.09</x:v>
      </x:c>
      <x:c r="F21" s="18">
        <x:v>-3614141</x:v>
      </x:c>
      <x:c r="G21" s="18">
        <x:v>-3740212</x:v>
      </x:c>
      <x:c r="H21" s="18">
        <x:v>-3870853</x:v>
      </x:c>
    </x:row>
    <x:row r="22" spans="1:14" s="5" customFormat="1">
      <x:c r="A22" s="5" t="s">
        <x:v>115</x:v>
      </x:c>
      <x:c r="B22" s="5" t="s">
        <x:v>115</x:v>
      </x:c>
      <x:c r="C22" s="18">
        <x:v>2374525.7</x:v>
      </x:c>
      <x:c r="D22" s="18">
        <x:v>2887866.33</x:v>
      </x:c>
      <x:c r="E22" s="18">
        <x:v>2418015.32</x:v>
      </x:c>
      <x:c r="F22" s="18">
        <x:v>3244278</x:v>
      </x:c>
      <x:c r="G22" s="18">
        <x:v>4023423</x:v>
      </x:c>
      <x:c r="H22" s="18">
        <x:v>4709533</x:v>
      </x:c>
    </x:row>
    <x:row r="23" spans="1:14">
      <x:c r="A23" s="0" t="s">
        <x:v>116</x:v>
      </x:c>
      <x:c r="B23" s="0" t="s">
        <x:v>116</x:v>
      </x:c>
      <x:c r="C23" s="12">
        <x:v>-239374.83</x:v>
      </x:c>
      <x:c r="D23" s="12">
        <x:v>-384321.78</x:v>
      </x:c>
      <x:c r="E23" s="12">
        <x:v>-603845.07</x:v>
      </x:c>
      <x:c r="F23" s="12">
        <x:v>-634988.84</x:v>
      </x:c>
      <x:c r="G23" s="12">
        <x:v>-709988.84</x:v>
      </x:c>
      <x:c r="H23" s="12">
        <x:v>-688044.6</x:v>
      </x:c>
    </x:row>
    <x:row r="24" spans="1:14" s="5" customFormat="1">
      <x:c r="A24" s="5" t="s">
        <x:v>122</x:v>
      </x:c>
      <x:c r="B24" s="5" t="s">
        <x:v>122</x:v>
      </x:c>
      <x:c r="C24" s="18">
        <x:v>2135150.87</x:v>
      </x:c>
      <x:c r="D24" s="18">
        <x:v>2503544.55</x:v>
      </x:c>
      <x:c r="E24" s="18">
        <x:v>1814170.25</x:v>
      </x:c>
      <x:c r="F24" s="18">
        <x:v>2609289.16</x:v>
      </x:c>
      <x:c r="G24" s="18">
        <x:v>3313434.16</x:v>
      </x:c>
      <x:c r="H24" s="18">
        <x:v>4021488.4</x:v>
      </x:c>
    </x:row>
    <x:row r="25" spans="1:14">
      <x:c r="A25" s="0" t="s">
        <x:v>856</x:v>
      </x:c>
      <x:c r="B25" s="0" t="s">
        <x:v>123</x:v>
      </x:c>
      <x:c r="C25" s="12">
        <x:v>0</x:v>
      </x:c>
      <x:c r="D25" s="12">
        <x:v>29627.46</x:v>
      </x:c>
      <x:c r="E25" s="12">
        <x:v>15909.36</x:v>
      </x:c>
      <x:c r="F25" s="12">
        <x:v>2960</x:v>
      </x:c>
      <x:c r="G25" s="12">
        <x:v>15367</x:v>
      </x:c>
      <x:c r="H25" s="12">
        <x:v>28215</x:v>
      </x:c>
    </x:row>
    <x:row r="26" spans="1:14">
      <x:c r="A26" s="0" t="s">
        <x:v>857</x:v>
      </x:c>
      <x:c r="B26" s="0" t="s">
        <x:v>123</x:v>
      </x:c>
      <x:c r="C26" s="12">
        <x:v>-64904.34</x:v>
      </x:c>
      <x:c r="D26" s="12">
        <x:v>-138742.68</x:v>
      </x:c>
      <x:c r="E26" s="12">
        <x:v>-175067.34</x:v>
      </x:c>
      <x:c r="F26" s="12">
        <x:v>-129843</x:v>
      </x:c>
      <x:c r="G26" s="12">
        <x:v>-114217</x:v>
      </x:c>
      <x:c r="H26" s="12">
        <x:v>-98132</x:v>
      </x:c>
    </x:row>
    <x:row r="27" spans="1:14" s="5" customFormat="1">
      <x:c r="A27" s="5" t="s">
        <x:v>128</x:v>
      </x:c>
      <x:c r="B27" s="5" t="s">
        <x:v>128</x:v>
      </x:c>
      <x:c r="C27" s="18">
        <x:v>2070246.53</x:v>
      </x:c>
      <x:c r="D27" s="18">
        <x:v>2394429.33</x:v>
      </x:c>
      <x:c r="E27" s="18">
        <x:v>1655012.27</x:v>
      </x:c>
      <x:c r="F27" s="18">
        <x:v>2482406.16</x:v>
      </x:c>
      <x:c r="G27" s="18">
        <x:v>3214584.16</x:v>
      </x:c>
      <x:c r="H27" s="18">
        <x:v>3951571.4</x:v>
      </x:c>
    </x:row>
    <x:row r="28" spans="1:14">
      <x:c r="A28" s="0" t="s">
        <x:v>858</x:v>
      </x:c>
      <x:c r="B28" s="0" t="s">
        <x:v>129</x:v>
      </x:c>
      <x:c r="C28" s="12">
        <x:v>-626887.84</x:v>
      </x:c>
      <x:c r="D28" s="12">
        <x:v>-732465.17</x:v>
      </x:c>
      <x:c r="E28" s="12">
        <x:v>-490816.22</x:v>
      </x:c>
      <x:c r="F28" s="12">
        <x:v>-744722</x:v>
      </x:c>
      <x:c r="G28" s="12">
        <x:v>-964375</x:v>
      </x:c>
      <x:c r="H28" s="12">
        <x:v>-1185471</x:v>
      </x:c>
    </x:row>
    <x:row r="29" spans="1:14" s="5" customFormat="1">
      <x:c r="A29" s="5" t="s">
        <x:v>135</x:v>
      </x:c>
      <x:c r="B29" s="5" t="s">
        <x:v>135</x:v>
      </x:c>
      <x:c r="C29" s="18">
        <x:v>1443358.69</x:v>
      </x:c>
      <x:c r="D29" s="18">
        <x:v>1661964.16</x:v>
      </x:c>
      <x:c r="E29" s="18">
        <x:v>1164196.05</x:v>
      </x:c>
      <x:c r="F29" s="18">
        <x:v>1737684.16</x:v>
      </x:c>
      <x:c r="G29" s="18">
        <x:v>2250209.16</x:v>
      </x:c>
      <x:c r="H29" s="18">
        <x:v>2766100.4</x:v>
      </x:c>
    </x:row>
    <x:row r="31" spans="1:14">
      <x:c r="A31" s="10" t="s">
        <x:v>859</x:v>
      </x:c>
      <x:c r="B31" s="10"/>
      <x:c r="C31" s="10"/>
      <x:c r="D31" s="10"/>
      <x:c r="E31" s="10"/>
      <x:c r="F31" s="10"/>
      <x:c r="G31" s="10"/>
      <x:c r="H31" s="10"/>
      <x:c r="I31" s="10"/>
      <x:c r="J31" s="10"/>
      <x:c r="K31" s="10"/>
      <x:c r="L31" s="10"/>
      <x:c r="M31" s="10"/>
      <x:c r="N31" s="10"/>
    </x:row>
    <x:row r="32" spans="1:14">
      <x:c r="A32" s="5"/>
      <x:c r="B32" s="5"/>
      <x:c r="C32" s="38" t="s">
        <x:v>839</x:v>
      </x:c>
      <x:c r="D32" s="38" t="s">
        <x:v>839</x:v>
      </x:c>
      <x:c r="E32" s="38" t="s">
        <x:v>839</x:v>
      </x:c>
      <x:c r="F32" s="38" t="s">
        <x:v>839</x:v>
      </x:c>
      <x:c r="G32" s="38" t="s">
        <x:v>839</x:v>
      </x:c>
      <x:c r="H32" s="38" t="s">
        <x:v>839</x:v>
      </x:c>
      <x:c r="I32" s="38" t="s">
        <x:v>839</x:v>
      </x:c>
      <x:c r="J32" s="38" t="s">
        <x:v>839</x:v>
      </x:c>
      <x:c r="K32" s="38" t="s">
        <x:v>839</x:v>
      </x:c>
      <x:c r="L32" s="38" t="s">
        <x:v>839</x:v>
      </x:c>
      <x:c r="M32" s="38" t="s">
        <x:v>839</x:v>
      </x:c>
      <x:c r="N32" s="38" t="s">
        <x:v>839</x:v>
      </x:c>
    </x:row>
    <x:row r="33" spans="1:14">
      <x:c r="A33" s="5" t="s">
        <x:v>843</x:v>
      </x:c>
      <x:c r="B33" s="5" t="s">
        <x:v>844</x:v>
      </x:c>
      <x:c r="C33" s="38" t="s">
        <x:v>860</x:v>
      </x:c>
      <x:c r="D33" s="38" t="s">
        <x:v>861</x:v>
      </x:c>
      <x:c r="E33" s="38" t="s">
        <x:v>862</x:v>
      </x:c>
      <x:c r="F33" s="38" t="s">
        <x:v>863</x:v>
      </x:c>
      <x:c r="G33" s="38" t="s">
        <x:v>864</x:v>
      </x:c>
      <x:c r="H33" s="38" t="s">
        <x:v>865</x:v>
      </x:c>
      <x:c r="I33" s="38" t="s">
        <x:v>866</x:v>
      </x:c>
      <x:c r="J33" s="38" t="s">
        <x:v>867</x:v>
      </x:c>
      <x:c r="K33" s="38" t="s">
        <x:v>868</x:v>
      </x:c>
      <x:c r="L33" s="38" t="s">
        <x:v>869</x:v>
      </x:c>
      <x:c r="M33" s="38" t="s">
        <x:v>870</x:v>
      </x:c>
      <x:c r="N33" s="38" t="s">
        <x:v>871</x:v>
      </x:c>
    </x:row>
    <x:row r="34" spans="1:14">
      <x:c r="A34" s="0" t="s">
        <x:v>845</x:v>
      </x:c>
      <x:c r="B34" s="0" t="s">
        <x:v>40</x:v>
      </x:c>
      <x:c r="C34" s="12">
        <x:v>2185437</x:v>
      </x:c>
      <x:c r="D34" s="12">
        <x:v>2126995</x:v>
      </x:c>
      <x:c r="E34" s="12">
        <x:v>2805681</x:v>
      </x:c>
      <x:c r="F34" s="12">
        <x:v>2381427</x:v>
      </x:c>
      <x:c r="G34" s="12">
        <x:v>2760897</x:v>
      </x:c>
      <x:c r="H34" s="12">
        <x:v>2396744</x:v>
      </x:c>
      <x:c r="I34" s="12">
        <x:v>2377850</x:v>
      </x:c>
      <x:c r="J34" s="12">
        <x:v>2154263</x:v>
      </x:c>
      <x:c r="K34" s="12">
        <x:v>2812430</x:v>
      </x:c>
      <x:c r="L34" s="12">
        <x:v>2929191</x:v>
      </x:c>
      <x:c r="M34" s="12">
        <x:v>3149899</x:v>
      </x:c>
      <x:c r="N34" s="12">
        <x:v>3186946</x:v>
      </x:c>
    </x:row>
    <x:row r="35" spans="1:14">
      <x:c r="A35" s="0" t="s">
        <x:v>846</x:v>
      </x:c>
      <x:c r="B35" s="0" t="s">
        <x:v>40</x:v>
      </x:c>
      <x:c r="C35" s="12">
        <x:v>240457</x:v>
      </x:c>
      <x:c r="D35" s="12">
        <x:v>213407</x:v>
      </x:c>
      <x:c r="E35" s="12">
        <x:v>225201</x:v>
      </x:c>
      <x:c r="F35" s="12">
        <x:v>230536</x:v>
      </x:c>
      <x:c r="G35" s="12">
        <x:v>226371</x:v>
      </x:c>
      <x:c r="H35" s="12">
        <x:v>229437</x:v>
      </x:c>
      <x:c r="I35" s="12">
        <x:v>212707</x:v>
      </x:c>
      <x:c r="J35" s="12">
        <x:v>127882</x:v>
      </x:c>
      <x:c r="K35" s="12">
        <x:v>234696</x:v>
      </x:c>
      <x:c r="L35" s="12">
        <x:v>244161</x:v>
      </x:c>
      <x:c r="M35" s="12">
        <x:v>253159</x:v>
      </x:c>
      <x:c r="N35" s="12">
        <x:v>247678</x:v>
      </x:c>
    </x:row>
    <x:row r="36" spans="1:14">
      <x:c r="A36" s="0" t="s">
        <x:v>847</x:v>
      </x:c>
      <x:c r="B36" s="0" t="s">
        <x:v>40</x:v>
      </x:c>
      <x:c r="C36" s="12">
        <x:v>88196</x:v>
      </x:c>
      <x:c r="D36" s="12">
        <x:v>94137</x:v>
      </x:c>
      <x:c r="E36" s="12">
        <x:v>94736</x:v>
      </x:c>
      <x:c r="F36" s="12">
        <x:v>94971</x:v>
      </x:c>
      <x:c r="G36" s="12">
        <x:v>95171</x:v>
      </x:c>
      <x:c r="H36" s="12">
        <x:v>86189</x:v>
      </x:c>
      <x:c r="I36" s="12">
        <x:v>86353</x:v>
      </x:c>
      <x:c r="J36" s="12">
        <x:v>87059</x:v>
      </x:c>
      <x:c r="K36" s="12">
        <x:v>87603</x:v>
      </x:c>
      <x:c r="L36" s="12">
        <x:v>92118</x:v>
      </x:c>
      <x:c r="M36" s="12">
        <x:v>92329</x:v>
      </x:c>
      <x:c r="N36" s="12">
        <x:v>85743</x:v>
      </x:c>
    </x:row>
    <x:row r="37" spans="1:14" s="5" customFormat="1">
      <x:c r="A37" s="5" t="s">
        <x:v>48</x:v>
      </x:c>
      <x:c r="B37" s="5" t="s">
        <x:v>40</x:v>
      </x:c>
      <x:c r="C37" s="18">
        <x:v>2514090</x:v>
      </x:c>
      <x:c r="D37" s="18">
        <x:v>2434539</x:v>
      </x:c>
      <x:c r="E37" s="18">
        <x:v>3125618</x:v>
      </x:c>
      <x:c r="F37" s="18">
        <x:v>2706934</x:v>
      </x:c>
      <x:c r="G37" s="18">
        <x:v>3082439</x:v>
      </x:c>
      <x:c r="H37" s="18">
        <x:v>2712370</x:v>
      </x:c>
      <x:c r="I37" s="18">
        <x:v>2676910</x:v>
      </x:c>
      <x:c r="J37" s="18">
        <x:v>2369204</x:v>
      </x:c>
      <x:c r="K37" s="18">
        <x:v>3134729</x:v>
      </x:c>
      <x:c r="L37" s="18">
        <x:v>3265470</x:v>
      </x:c>
      <x:c r="M37" s="18">
        <x:v>3495387</x:v>
      </x:c>
      <x:c r="N37" s="18">
        <x:v>3520367</x:v>
      </x:c>
    </x:row>
    <x:row r="38" spans="1:14">
      <x:c r="A38" s="0" t="s">
        <x:v>848</x:v>
      </x:c>
      <x:c r="B38" s="0" t="s">
        <x:v>49</x:v>
      </x:c>
      <x:c r="C38" s="12">
        <x:v>-1666842</x:v>
      </x:c>
      <x:c r="D38" s="12">
        <x:v>-1614099</x:v>
      </x:c>
      <x:c r="E38" s="12">
        <x:v>-2072285</x:v>
      </x:c>
      <x:c r="F38" s="12">
        <x:v>-1794697</x:v>
      </x:c>
      <x:c r="G38" s="12">
        <x:v>-2043657</x:v>
      </x:c>
      <x:c r="H38" s="12">
        <x:v>-1798301</x:v>
      </x:c>
      <x:c r="I38" s="12">
        <x:v>-1774791</x:v>
      </x:c>
      <x:c r="J38" s="12">
        <x:v>-1570782</x:v>
      </x:c>
      <x:c r="K38" s="12">
        <x:v>-2078325</x:v>
      </x:c>
      <x:c r="L38" s="12">
        <x:v>-2165007</x:v>
      </x:c>
      <x:c r="M38" s="12">
        <x:v>-2317442</x:v>
      </x:c>
      <x:c r="N38" s="12">
        <x:v>-2334004</x:v>
      </x:c>
    </x:row>
    <x:row r="39" spans="1:14" s="5" customFormat="1">
      <x:c r="A39" s="5" t="s">
        <x:v>58</x:v>
      </x:c>
      <x:c r="B39" s="5" t="s">
        <x:v>58</x:v>
      </x:c>
      <x:c r="C39" s="18">
        <x:v>847248</x:v>
      </x:c>
      <x:c r="D39" s="18">
        <x:v>820440</x:v>
      </x:c>
      <x:c r="E39" s="18">
        <x:v>1053333</x:v>
      </x:c>
      <x:c r="F39" s="18">
        <x:v>912237</x:v>
      </x:c>
      <x:c r="G39" s="18">
        <x:v>1038782</x:v>
      </x:c>
      <x:c r="H39" s="18">
        <x:v>914069</x:v>
      </x:c>
      <x:c r="I39" s="18">
        <x:v>902119</x:v>
      </x:c>
      <x:c r="J39" s="18">
        <x:v>798422</x:v>
      </x:c>
      <x:c r="K39" s="18">
        <x:v>1056404</x:v>
      </x:c>
      <x:c r="L39" s="18">
        <x:v>1100463</x:v>
      </x:c>
      <x:c r="M39" s="18">
        <x:v>1177945</x:v>
      </x:c>
      <x:c r="N39" s="18">
        <x:v>1186363</x:v>
      </x:c>
    </x:row>
    <x:row r="40" spans="1:14">
      <x:c r="A40" s="0" t="s">
        <x:v>69</x:v>
      </x:c>
      <x:c r="B40" s="0" t="s">
        <x:v>69</x:v>
      </x:c>
      <x:c r="C40" s="12">
        <x:v>408</x:v>
      </x:c>
      <x:c r="D40" s="12">
        <x:v>408</x:v>
      </x:c>
      <x:c r="E40" s="12">
        <x:v>408</x:v>
      </x:c>
      <x:c r="F40" s="12">
        <x:v>408</x:v>
      </x:c>
      <x:c r="G40" s="12">
        <x:v>408</x:v>
      </x:c>
      <x:c r="H40" s="12">
        <x:v>408</x:v>
      </x:c>
      <x:c r="I40" s="12">
        <x:v>408</x:v>
      </x:c>
      <x:c r="J40" s="12">
        <x:v>408</x:v>
      </x:c>
      <x:c r="K40" s="12">
        <x:v>408</x:v>
      </x:c>
      <x:c r="L40" s="12">
        <x:v>408</x:v>
      </x:c>
      <x:c r="M40" s="12">
        <x:v>408</x:v>
      </x:c>
      <x:c r="N40" s="12">
        <x:v>412</x:v>
      </x:c>
    </x:row>
    <x:row r="41" spans="1:14">
      <x:c r="A41" s="0" t="s">
        <x:v>59</x:v>
      </x:c>
      <x:c r="B41" s="0" t="s">
        <x:v>59</x:v>
      </x:c>
      <x:c r="C41" s="12">
        <x:v>-371723</x:v>
      </x:c>
      <x:c r="D41" s="12">
        <x:v>-371723</x:v>
      </x:c>
      <x:c r="E41" s="12">
        <x:v>-377989</x:v>
      </x:c>
      <x:c r="F41" s="12">
        <x:v>-438617</x:v>
      </x:c>
      <x:c r="G41" s="12">
        <x:v>-392071</x:v>
      </x:c>
      <x:c r="H41" s="12">
        <x:v>-399417</x:v>
      </x:c>
      <x:c r="I41" s="12">
        <x:v>-399417</x:v>
      </x:c>
      <x:c r="J41" s="12">
        <x:v>-399417</x:v>
      </x:c>
      <x:c r="K41" s="12">
        <x:v>-403883</x:v>
      </x:c>
      <x:c r="L41" s="12">
        <x:v>-403883</x:v>
      </x:c>
      <x:c r="M41" s="12">
        <x:v>-596117</x:v>
      </x:c>
      <x:c r="N41" s="12">
        <x:v>-400049</x:v>
      </x:c>
    </x:row>
    <x:row r="42" spans="1:14">
      <x:c r="A42" s="0" t="s">
        <x:v>849</x:v>
      </x:c>
      <x:c r="B42" s="0" t="s">
        <x:v>75</x:v>
      </x:c>
      <x:c r="C42" s="12">
        <x:v>-80726</x:v>
      </x:c>
      <x:c r="D42" s="12">
        <x:v>-80726</x:v>
      </x:c>
      <x:c r="E42" s="12">
        <x:v>-68578</x:v>
      </x:c>
      <x:c r="F42" s="12">
        <x:v>-105941</x:v>
      </x:c>
      <x:c r="G42" s="12">
        <x:v>-80726</x:v>
      </x:c>
      <x:c r="H42" s="12">
        <x:v>-80726</x:v>
      </x:c>
      <x:c r="I42" s="12">
        <x:v>-80726</x:v>
      </x:c>
      <x:c r="J42" s="12">
        <x:v>-80726</x:v>
      </x:c>
      <x:c r="K42" s="12">
        <x:v>-80726</x:v>
      </x:c>
      <x:c r="L42" s="12">
        <x:v>-80726</x:v>
      </x:c>
      <x:c r="M42" s="12">
        <x:v>-80726</x:v>
      </x:c>
      <x:c r="N42" s="12">
        <x:v>-80726</x:v>
      </x:c>
    </x:row>
    <x:row r="43" spans="1:14">
      <x:c r="A43" s="0" t="s">
        <x:v>850</x:v>
      </x:c>
      <x:c r="B43" s="0" t="s">
        <x:v>75</x:v>
      </x:c>
      <x:c r="C43" s="12">
        <x:v>-136240</x:v>
      </x:c>
      <x:c r="D43" s="12">
        <x:v>0</x:v>
      </x:c>
      <x:c r="E43" s="12">
        <x:v>0</x:v>
      </x:c>
      <x:c r="F43" s="12">
        <x:v>0</x:v>
      </x:c>
      <x:c r="G43" s="12">
        <x:v>-7072</x:v>
      </x:c>
      <x:c r="H43" s="12">
        <x:v>0</x:v>
      </x:c>
      <x:c r="I43" s="12">
        <x:v>0</x:v>
      </x:c>
      <x:c r="J43" s="12">
        <x:v>0</x:v>
      </x:c>
      <x:c r="K43" s="12">
        <x:v>0</x:v>
      </x:c>
      <x:c r="L43" s="12">
        <x:v>0</x:v>
      </x:c>
      <x:c r="M43" s="12">
        <x:v>0</x:v>
      </x:c>
      <x:c r="N43" s="12">
        <x:v>0</x:v>
      </x:c>
    </x:row>
    <x:row r="44" spans="1:14">
      <x:c r="A44" s="0" t="s">
        <x:v>851</x:v>
      </x:c>
      <x:c r="B44" s="0" t="s">
        <x:v>75</x:v>
      </x:c>
      <x:c r="C44" s="12">
        <x:v>-52861</x:v>
      </x:c>
      <x:c r="D44" s="12">
        <x:v>-28848</x:v>
      </x:c>
      <x:c r="E44" s="12">
        <x:v>-23721</x:v>
      </x:c>
      <x:c r="F44" s="12">
        <x:v>-22934</x:v>
      </x:c>
      <x:c r="G44" s="12">
        <x:v>-25529</x:v>
      </x:c>
      <x:c r="H44" s="12">
        <x:v>-33121</x:v>
      </x:c>
      <x:c r="I44" s="12">
        <x:v>-31613</x:v>
      </x:c>
      <x:c r="J44" s="12">
        <x:v>-23039</x:v>
      </x:c>
      <x:c r="K44" s="12">
        <x:v>-28939</x:v>
      </x:c>
      <x:c r="L44" s="12">
        <x:v>-28389</x:v>
      </x:c>
      <x:c r="M44" s="12">
        <x:v>-29007</x:v>
      </x:c>
      <x:c r="N44" s="12">
        <x:v>-27096</x:v>
      </x:c>
    </x:row>
    <x:row r="45" spans="1:14">
      <x:c r="A45" s="0" t="s">
        <x:v>852</x:v>
      </x:c>
      <x:c r="B45" s="0" t="s">
        <x:v>75</x:v>
      </x:c>
      <x:c r="C45" s="12">
        <x:v>-25252</x:v>
      </x:c>
      <x:c r="D45" s="12">
        <x:v>-25440</x:v>
      </x:c>
      <x:c r="E45" s="12">
        <x:v>-18439</x:v>
      </x:c>
      <x:c r="F45" s="12">
        <x:v>-25606</x:v>
      </x:c>
      <x:c r="G45" s="12">
        <x:v>-25107</x:v>
      </x:c>
      <x:c r="H45" s="12">
        <x:v>-17499</x:v>
      </x:c>
      <x:c r="I45" s="12">
        <x:v>-21237</x:v>
      </x:c>
      <x:c r="J45" s="12">
        <x:v>-30905</x:v>
      </x:c>
      <x:c r="K45" s="12">
        <x:v>-29561</x:v>
      </x:c>
      <x:c r="L45" s="12">
        <x:v>-147518</x:v>
      </x:c>
      <x:c r="M45" s="12">
        <x:v>-28447</x:v>
      </x:c>
      <x:c r="N45" s="12">
        <x:v>-37733</x:v>
      </x:c>
    </x:row>
    <x:row r="46" spans="1:14">
      <x:c r="A46" s="0" t="s">
        <x:v>853</x:v>
      </x:c>
      <x:c r="B46" s="0" t="s">
        <x:v>75</x:v>
      </x:c>
      <x:c r="C46" s="12">
        <x:v>-450</x:v>
      </x:c>
      <x:c r="D46" s="12">
        <x:v>-450</x:v>
      </x:c>
      <x:c r="E46" s="12">
        <x:v>-450</x:v>
      </x:c>
      <x:c r="F46" s="12">
        <x:v>-450</x:v>
      </x:c>
      <x:c r="G46" s="12">
        <x:v>-450</x:v>
      </x:c>
      <x:c r="H46" s="12">
        <x:v>-450</x:v>
      </x:c>
      <x:c r="I46" s="12">
        <x:v>-450</x:v>
      </x:c>
      <x:c r="J46" s="12">
        <x:v>-450</x:v>
      </x:c>
      <x:c r="K46" s="12">
        <x:v>-450</x:v>
      </x:c>
      <x:c r="L46" s="12">
        <x:v>-450</x:v>
      </x:c>
      <x:c r="M46" s="12">
        <x:v>-450</x:v>
      </x:c>
      <x:c r="N46" s="12">
        <x:v>-450</x:v>
      </x:c>
    </x:row>
    <x:row r="47" spans="1:14">
      <x:c r="A47" s="0" t="s">
        <x:v>854</x:v>
      </x:c>
      <x:c r="B47" s="0" t="s">
        <x:v>75</x:v>
      </x:c>
      <x:c r="C47" s="12">
        <x:v>-120399</x:v>
      </x:c>
      <x:c r="D47" s="12">
        <x:v>-134834</x:v>
      </x:c>
      <x:c r="E47" s="12">
        <x:v>-121108</x:v>
      </x:c>
      <x:c r="F47" s="12">
        <x:v>-125065</x:v>
      </x:c>
      <x:c r="G47" s="12">
        <x:v>-251259</x:v>
      </x:c>
      <x:c r="H47" s="12">
        <x:v>-119047</x:v>
      </x:c>
      <x:c r="I47" s="12">
        <x:v>-106602</x:v>
      </x:c>
      <x:c r="J47" s="12">
        <x:v>-130557</x:v>
      </x:c>
      <x:c r="K47" s="12">
        <x:v>-134503</x:v>
      </x:c>
      <x:c r="L47" s="12">
        <x:v>-135321</x:v>
      </x:c>
      <x:c r="M47" s="12">
        <x:v>-133449</x:v>
      </x:c>
      <x:c r="N47" s="12">
        <x:v>-183665</x:v>
      </x:c>
    </x:row>
    <x:row r="48" spans="1:14" s="5" customFormat="1">
      <x:c r="A48" s="5" t="s">
        <x:v>855</x:v>
      </x:c>
      <x:c r="B48" s="5" t="s">
        <x:v>75</x:v>
      </x:c>
      <x:c r="C48" s="18">
        <x:v>-415928</x:v>
      </x:c>
      <x:c r="D48" s="18">
        <x:v>-270298</x:v>
      </x:c>
      <x:c r="E48" s="18">
        <x:v>-232296</x:v>
      </x:c>
      <x:c r="F48" s="18">
        <x:v>-279996</x:v>
      </x:c>
      <x:c r="G48" s="18">
        <x:v>-390143</x:v>
      </x:c>
      <x:c r="H48" s="18">
        <x:v>-250843</x:v>
      </x:c>
      <x:c r="I48" s="18">
        <x:v>-240628</x:v>
      </x:c>
      <x:c r="J48" s="18">
        <x:v>-265677</x:v>
      </x:c>
      <x:c r="K48" s="18">
        <x:v>-274179</x:v>
      </x:c>
      <x:c r="L48" s="18">
        <x:v>-392404</x:v>
      </x:c>
      <x:c r="M48" s="18">
        <x:v>-272079</x:v>
      </x:c>
      <x:c r="N48" s="18">
        <x:v>-329670</x:v>
      </x:c>
    </x:row>
    <x:row r="49" spans="1:14" s="5" customFormat="1">
      <x:c r="A49" s="5" t="s">
        <x:v>115</x:v>
      </x:c>
      <x:c r="B49" s="5" t="s">
        <x:v>115</x:v>
      </x:c>
      <x:c r="C49" s="18">
        <x:v>60005</x:v>
      </x:c>
      <x:c r="D49" s="18">
        <x:v>178827</x:v>
      </x:c>
      <x:c r="E49" s="18">
        <x:v>443456</x:v>
      </x:c>
      <x:c r="F49" s="18">
        <x:v>194032</x:v>
      </x:c>
      <x:c r="G49" s="18">
        <x:v>256976</x:v>
      </x:c>
      <x:c r="H49" s="18">
        <x:v>264217</x:v>
      </x:c>
      <x:c r="I49" s="18">
        <x:v>262482</x:v>
      </x:c>
      <x:c r="J49" s="18">
        <x:v>133736</x:v>
      </x:c>
      <x:c r="K49" s="18">
        <x:v>378750</x:v>
      </x:c>
      <x:c r="L49" s="18">
        <x:v>304584</x:v>
      </x:c>
      <x:c r="M49" s="18">
        <x:v>310157</x:v>
      </x:c>
      <x:c r="N49" s="18">
        <x:v>457056</x:v>
      </x:c>
    </x:row>
    <x:row r="50" spans="1:14">
      <x:c r="A50" s="0" t="s">
        <x:v>116</x:v>
      </x:c>
      <x:c r="B50" s="0" t="s">
        <x:v>116</x:v>
      </x:c>
      <x:c r="C50" s="12">
        <x:v>-52916</x:v>
      </x:c>
      <x:c r="D50" s="12">
        <x:v>-52916</x:v>
      </x:c>
      <x:c r="E50" s="12">
        <x:v>-52916</x:v>
      </x:c>
      <x:c r="F50" s="12">
        <x:v>-52916</x:v>
      </x:c>
      <x:c r="G50" s="12">
        <x:v>-52916</x:v>
      </x:c>
      <x:c r="H50" s="12">
        <x:v>-52916</x:v>
      </x:c>
      <x:c r="I50" s="12">
        <x:v>-52916</x:v>
      </x:c>
      <x:c r="J50" s="12">
        <x:v>-52916</x:v>
      </x:c>
      <x:c r="K50" s="12">
        <x:v>-52916</x:v>
      </x:c>
      <x:c r="L50" s="12">
        <x:v>-52916</x:v>
      </x:c>
      <x:c r="M50" s="12">
        <x:v>-52916</x:v>
      </x:c>
      <x:c r="N50" s="12">
        <x:v>-52912.84</x:v>
      </x:c>
    </x:row>
    <x:row r="51" spans="1:14" s="5" customFormat="1">
      <x:c r="A51" s="5" t="s">
        <x:v>122</x:v>
      </x:c>
      <x:c r="B51" s="5" t="s">
        <x:v>122</x:v>
      </x:c>
      <x:c r="C51" s="18">
        <x:v>7089</x:v>
      </x:c>
      <x:c r="D51" s="18">
        <x:v>125911</x:v>
      </x:c>
      <x:c r="E51" s="18">
        <x:v>390540</x:v>
      </x:c>
      <x:c r="F51" s="18">
        <x:v>141116</x:v>
      </x:c>
      <x:c r="G51" s="18">
        <x:v>204060</x:v>
      </x:c>
      <x:c r="H51" s="18">
        <x:v>211301</x:v>
      </x:c>
      <x:c r="I51" s="18">
        <x:v>209566</x:v>
      </x:c>
      <x:c r="J51" s="18">
        <x:v>80820</x:v>
      </x:c>
      <x:c r="K51" s="18">
        <x:v>325834</x:v>
      </x:c>
      <x:c r="L51" s="18">
        <x:v>251668</x:v>
      </x:c>
      <x:c r="M51" s="18">
        <x:v>257241</x:v>
      </x:c>
      <x:c r="N51" s="18">
        <x:v>404143.16</x:v>
      </x:c>
    </x:row>
    <x:row r="52" spans="1:14">
      <x:c r="A52" s="0" t="s">
        <x:v>856</x:v>
      </x:c>
      <x:c r="B52" s="0" t="s">
        <x:v>123</x:v>
      </x:c>
      <x:c r="C52" s="12">
        <x:v>247</x:v>
      </x:c>
      <x:c r="D52" s="12">
        <x:v>247</x:v>
      </x:c>
      <x:c r="E52" s="12">
        <x:v>247</x:v>
      </x:c>
      <x:c r="F52" s="12">
        <x:v>247</x:v>
      </x:c>
      <x:c r="G52" s="12">
        <x:v>247</x:v>
      </x:c>
      <x:c r="H52" s="12">
        <x:v>247</x:v>
      </x:c>
      <x:c r="I52" s="12">
        <x:v>247</x:v>
      </x:c>
      <x:c r="J52" s="12">
        <x:v>247</x:v>
      </x:c>
      <x:c r="K52" s="12">
        <x:v>247</x:v>
      </x:c>
      <x:c r="L52" s="12">
        <x:v>247</x:v>
      </x:c>
      <x:c r="M52" s="12">
        <x:v>247</x:v>
      </x:c>
      <x:c r="N52" s="12">
        <x:v>243</x:v>
      </x:c>
    </x:row>
    <x:row r="53" spans="1:14">
      <x:c r="A53" s="0" t="s">
        <x:v>857</x:v>
      </x:c>
      <x:c r="B53" s="0" t="s">
        <x:v>123</x:v>
      </x:c>
      <x:c r="C53" s="12">
        <x:v>-10820</x:v>
      </x:c>
      <x:c r="D53" s="12">
        <x:v>-10820</x:v>
      </x:c>
      <x:c r="E53" s="12">
        <x:v>-10820</x:v>
      </x:c>
      <x:c r="F53" s="12">
        <x:v>-10820</x:v>
      </x:c>
      <x:c r="G53" s="12">
        <x:v>-10820</x:v>
      </x:c>
      <x:c r="H53" s="12">
        <x:v>-10820</x:v>
      </x:c>
      <x:c r="I53" s="12">
        <x:v>-10820</x:v>
      </x:c>
      <x:c r="J53" s="12">
        <x:v>-10820</x:v>
      </x:c>
      <x:c r="K53" s="12">
        <x:v>-10820</x:v>
      </x:c>
      <x:c r="L53" s="12">
        <x:v>-10820</x:v>
      </x:c>
      <x:c r="M53" s="12">
        <x:v>-10820</x:v>
      </x:c>
      <x:c r="N53" s="12">
        <x:v>-10823</x:v>
      </x:c>
    </x:row>
    <x:row r="54" spans="1:14" s="5" customFormat="1">
      <x:c r="A54" s="5" t="s">
        <x:v>128</x:v>
      </x:c>
      <x:c r="B54" s="5" t="s">
        <x:v>128</x:v>
      </x:c>
      <x:c r="C54" s="18">
        <x:v>-3484</x:v>
      </x:c>
      <x:c r="D54" s="18">
        <x:v>115338</x:v>
      </x:c>
      <x:c r="E54" s="18">
        <x:v>379967</x:v>
      </x:c>
      <x:c r="F54" s="18">
        <x:v>130543</x:v>
      </x:c>
      <x:c r="G54" s="18">
        <x:v>193487</x:v>
      </x:c>
      <x:c r="H54" s="18">
        <x:v>200728</x:v>
      </x:c>
      <x:c r="I54" s="18">
        <x:v>198993</x:v>
      </x:c>
      <x:c r="J54" s="18">
        <x:v>70247</x:v>
      </x:c>
      <x:c r="K54" s="18">
        <x:v>315261</x:v>
      </x:c>
      <x:c r="L54" s="18">
        <x:v>241095</x:v>
      </x:c>
      <x:c r="M54" s="18">
        <x:v>246668</x:v>
      </x:c>
      <x:c r="N54" s="18">
        <x:v>393563.16</x:v>
      </x:c>
    </x:row>
    <x:row r="55" spans="1:14">
      <x:c r="A55" s="0" t="s">
        <x:v>858</x:v>
      </x:c>
      <x:c r="B55" s="0" t="s">
        <x:v>129</x:v>
      </x:c>
      <x:c r="C55" s="12">
        <x:v>-62060</x:v>
      </x:c>
      <x:c r="D55" s="12">
        <x:v>-62060</x:v>
      </x:c>
      <x:c r="E55" s="12">
        <x:v>-62060</x:v>
      </x:c>
      <x:c r="F55" s="12">
        <x:v>-62060</x:v>
      </x:c>
      <x:c r="G55" s="12">
        <x:v>-62060</x:v>
      </x:c>
      <x:c r="H55" s="12">
        <x:v>-62060</x:v>
      </x:c>
      <x:c r="I55" s="12">
        <x:v>-62060</x:v>
      </x:c>
      <x:c r="J55" s="12">
        <x:v>-62060</x:v>
      </x:c>
      <x:c r="K55" s="12">
        <x:v>-62060</x:v>
      </x:c>
      <x:c r="L55" s="12">
        <x:v>-62060</x:v>
      </x:c>
      <x:c r="M55" s="12">
        <x:v>-62060</x:v>
      </x:c>
      <x:c r="N55" s="12">
        <x:v>-62062</x:v>
      </x:c>
    </x:row>
    <x:row r="56" spans="1:14" s="5" customFormat="1">
      <x:c r="A56" s="5" t="s">
        <x:v>135</x:v>
      </x:c>
      <x:c r="B56" s="5" t="s">
        <x:v>135</x:v>
      </x:c>
      <x:c r="C56" s="18">
        <x:v>-65544</x:v>
      </x:c>
      <x:c r="D56" s="18">
        <x:v>53278</x:v>
      </x:c>
      <x:c r="E56" s="18">
        <x:v>317907</x:v>
      </x:c>
      <x:c r="F56" s="18">
        <x:v>68483</x:v>
      </x:c>
      <x:c r="G56" s="18">
        <x:v>131427</x:v>
      </x:c>
      <x:c r="H56" s="18">
        <x:v>138668</x:v>
      </x:c>
      <x:c r="I56" s="18">
        <x:v>136933</x:v>
      </x:c>
      <x:c r="J56" s="18">
        <x:v>8187</x:v>
      </x:c>
      <x:c r="K56" s="18">
        <x:v>253201</x:v>
      </x:c>
      <x:c r="L56" s="18">
        <x:v>179035</x:v>
      </x:c>
      <x:c r="M56" s="18">
        <x:v>184608</x:v>
      </x:c>
      <x:c r="N56" s="18">
        <x:v>331501.16</x:v>
      </x:c>
    </x:row>
    <x:row r="58" spans="1:14">
      <x:c r="A58" s="10" t="s">
        <x:v>571</x:v>
      </x:c>
      <x:c r="B58" s="10"/>
      <x:c r="C58" s="10"/>
      <x:c r="D58" s="10"/>
      <x:c r="E58" s="10"/>
      <x:c r="F58" s="10"/>
      <x:c r="G58" s="10"/>
      <x:c r="H58" s="10"/>
    </x:row>
    <x:row r="59" spans="1:14">
      <x:c r="A59" s="5"/>
      <x:c r="B59" s="5"/>
      <x:c r="C59" s="38" t="s">
        <x:v>838</x:v>
      </x:c>
      <x:c r="D59" s="38" t="s">
        <x:v>838</x:v>
      </x:c>
      <x:c r="E59" s="38" t="s">
        <x:v>838</x:v>
      </x:c>
      <x:c r="F59" s="38" t="s">
        <x:v>839</x:v>
      </x:c>
      <x:c r="G59" s="38" t="s">
        <x:v>839</x:v>
      </x:c>
      <x:c r="H59" s="38" t="s">
        <x:v>839</x:v>
      </x:c>
    </x:row>
    <x:row r="60" spans="1:14">
      <x:c r="A60" s="5" t="s">
        <x:v>843</x:v>
      </x:c>
      <x:c r="B60" s="5" t="s">
        <x:v>844</x:v>
      </x:c>
      <x:c r="C60" s="38" t="s">
        <x:v>339</x:v>
      </x:c>
      <x:c r="D60" s="38" t="s">
        <x:v>341</x:v>
      </x:c>
      <x:c r="E60" s="38" t="s">
        <x:v>343</x:v>
      </x:c>
      <x:c r="F60" s="38" t="s">
        <x:v>840</x:v>
      </x:c>
      <x:c r="G60" s="38" t="s">
        <x:v>841</x:v>
      </x:c>
      <x:c r="H60" s="38" t="s">
        <x:v>842</x:v>
      </x:c>
    </x:row>
    <x:row r="61" spans="1:14" s="5" customFormat="1">
      <x:c r="A61" s="5" t="s">
        <x:v>141</x:v>
      </x:c>
    </x:row>
    <x:row r="62" spans="1:14">
      <x:c r="A62" s="0" t="s">
        <x:v>250</x:v>
      </x:c>
      <x:c r="B62" s="0" t="s">
        <x:v>142</x:v>
      </x:c>
      <x:c r="C62" s="12">
        <x:v>18000</x:v>
      </x:c>
      <x:c r="D62" s="12">
        <x:v>0</x:v>
      </x:c>
      <x:c r="E62" s="12">
        <x:v>278055.6</x:v>
      </x:c>
      <x:c r="F62" s="12">
        <x:v>149722.32</x:v>
      </x:c>
      <x:c r="G62" s="12">
        <x:v>21389.04</x:v>
      </x:c>
      <x:c r="H62" s="12">
        <x:v>0</x:v>
      </x:c>
    </x:row>
    <x:row r="63" spans="1:14">
      <x:c r="A63" s="0" t="s">
        <x:v>259</x:v>
      </x:c>
      <x:c r="B63" s="0" t="s">
        <x:v>142</x:v>
      </x:c>
      <x:c r="C63" s="12">
        <x:v>974724.08</x:v>
      </x:c>
      <x:c r="D63" s="12">
        <x:v>3609635.22</x:v>
      </x:c>
      <x:c r="E63" s="12">
        <x:v>3124779.66</x:v>
      </x:c>
      <x:c r="F63" s="12">
        <x:v>2968124.1</x:v>
      </x:c>
      <x:c r="G63" s="12">
        <x:v>2786468.54</x:v>
      </x:c>
      <x:c r="H63" s="12">
        <x:v>2569812.98</x:v>
      </x:c>
    </x:row>
    <x:row r="64" spans="1:14">
      <x:c r="A64" s="0" t="s">
        <x:v>376</x:v>
      </x:c>
      <x:c r="B64" s="0" t="s">
        <x:v>376</x:v>
      </x:c>
      <x:c r="C64" s="12">
        <x:v>1501759.15</x:v>
      </x:c>
      <x:c r="D64" s="12">
        <x:v>1578275.64</x:v>
      </x:c>
      <x:c r="E64" s="12">
        <x:v>1802641.5</x:v>
      </x:c>
      <x:c r="F64" s="12">
        <x:v>2418490</x:v>
      </x:c>
      <x:c r="G64" s="12">
        <x:v>2597699</x:v>
      </x:c>
      <x:c r="H64" s="12">
        <x:v>2773550</x:v>
      </x:c>
    </x:row>
    <x:row r="65" spans="1:14">
      <x:c r="A65" s="0" t="s">
        <x:v>155</x:v>
      </x:c>
      <x:c r="B65" s="0" t="s">
        <x:v>372</x:v>
      </x:c>
      <x:c r="C65" s="12">
        <x:v>3672967.52</x:v>
      </x:c>
      <x:c r="D65" s="12">
        <x:v>4153966.34</x:v>
      </x:c>
      <x:c r="E65" s="12">
        <x:v>4115181.56</x:v>
      </x:c>
      <x:c r="F65" s="12">
        <x:v>3839787</x:v>
      </x:c>
      <x:c r="G65" s="12">
        <x:v>3838146</x:v>
      </x:c>
      <x:c r="H65" s="12">
        <x:v>3888259</x:v>
      </x:c>
    </x:row>
    <x:row r="66" spans="1:14">
      <x:c r="A66" s="0" t="s">
        <x:v>872</x:v>
      </x:c>
      <x:c r="B66" s="0" t="s">
        <x:v>872</x:v>
      </x:c>
      <x:c r="C66" s="12">
        <x:v>1050000</x:v>
      </x:c>
      <x:c r="D66" s="12">
        <x:v>0</x:v>
      </x:c>
      <x:c r="E66" s="12">
        <x:v>240210.6</x:v>
      </x:c>
      <x:c r="F66" s="12">
        <x:v>120000</x:v>
      </x:c>
      <x:c r="G66" s="12">
        <x:v>120000</x:v>
      </x:c>
      <x:c r="H66" s="12">
        <x:v>120000</x:v>
      </x:c>
    </x:row>
    <x:row r="67" spans="1:14">
      <x:c r="A67" s="0" t="s">
        <x:v>305</x:v>
      </x:c>
      <x:c r="B67" s="0" t="s">
        <x:v>305</x:v>
      </x:c>
      <x:c r="C67" s="12">
        <x:v>1766248.8</x:v>
      </x:c>
      <x:c r="D67" s="12">
        <x:v>2901456.93</x:v>
      </x:c>
      <x:c r="E67" s="12">
        <x:v>858115.25</x:v>
      </x:c>
      <x:c r="F67" s="12">
        <x:v>1536700.52</x:v>
      </x:c>
      <x:c r="G67" s="12">
        <x:v>2821535.37</x:v>
      </x:c>
      <x:c r="H67" s="12">
        <x:v>4241226.22</x:v>
      </x:c>
    </x:row>
    <x:row r="68" spans="1:14">
      <x:c r="A68" s="0" t="s">
        <x:v>166</x:v>
      </x:c>
      <x:c r="B68" s="0" t="s">
        <x:v>166</x:v>
      </x:c>
      <x:c r="C68" s="12">
        <x:v>130000</x:v>
      </x:c>
      <x:c r="D68" s="12">
        <x:v>138000</x:v>
      </x:c>
      <x:c r="E68" s="12">
        <x:v>138000</x:v>
      </x:c>
      <x:c r="F68" s="12">
        <x:v>138000</x:v>
      </x:c>
      <x:c r="G68" s="12">
        <x:v>138000</x:v>
      </x:c>
      <x:c r="H68" s="12">
        <x:v>138000</x:v>
      </x:c>
    </x:row>
    <x:row r="69" spans="1:14" s="5" customFormat="1">
      <x:c r="A69" s="5" t="s">
        <x:v>169</x:v>
      </x:c>
      <x:c r="B69" s="5" t="s">
        <x:v>169</x:v>
      </x:c>
      <x:c r="C69" s="18">
        <x:v>9113699.55</x:v>
      </x:c>
      <x:c r="D69" s="18">
        <x:v>12381334.13</x:v>
      </x:c>
      <x:c r="E69" s="18">
        <x:v>10556984.17</x:v>
      </x:c>
      <x:c r="F69" s="18">
        <x:v>11170823.94</x:v>
      </x:c>
      <x:c r="G69" s="18">
        <x:v>12323237.95</x:v>
      </x:c>
      <x:c r="H69" s="18">
        <x:v>13730848.2</x:v>
      </x:c>
    </x:row>
    <x:row r="70" spans="1:14" s="5" customFormat="1">
      <x:c r="A70" s="5" t="s">
        <x:v>170</x:v>
      </x:c>
    </x:row>
    <x:row r="71" spans="1:14">
      <x:c r="A71" s="0" t="s">
        <x:v>171</x:v>
      </x:c>
      <x:c r="B71" s="0" t="s">
        <x:v>171</x:v>
      </x:c>
      <x:c r="C71" s="12">
        <x:v>3770368.41</x:v>
      </x:c>
      <x:c r="D71" s="12">
        <x:v>5432332.57</x:v>
      </x:c>
      <x:c r="E71" s="12">
        <x:v>3596528.62</x:v>
      </x:c>
      <x:c r="F71" s="12">
        <x:v>4784212.78</x:v>
      </x:c>
      <x:c r="G71" s="12">
        <x:v>6184421.94</x:v>
      </x:c>
      <x:c r="H71" s="12">
        <x:v>7850522.34</x:v>
      </x:c>
    </x:row>
    <x:row r="72" spans="1:14">
      <x:c r="A72" s="0" t="s">
        <x:v>310</x:v>
      </x:c>
      <x:c r="B72" s="0" t="s">
        <x:v>873</x:v>
      </x:c>
      <x:c r="C72" s="12">
        <x:v>244627.67</x:v>
      </x:c>
      <x:c r="D72" s="12">
        <x:v>90776.22</x:v>
      </x:c>
      <x:c r="E72" s="12">
        <x:v>0</x:v>
      </x:c>
      <x:c r="F72" s="12">
        <x:v>186181</x:v>
      </x:c>
      <x:c r="G72" s="12">
        <x:v>241094</x:v>
      </x:c>
      <x:c r="H72" s="12">
        <x:v>296368</x:v>
      </x:c>
    </x:row>
    <x:row r="73" spans="1:14">
      <x:c r="A73" s="0" t="s">
        <x:v>271</x:v>
      </x:c>
      <x:c r="B73" s="0" t="s">
        <x:v>873</x:v>
      </x:c>
      <x:c r="C73" s="12">
        <x:v>108750</x:v>
      </x:c>
      <x:c r="D73" s="12">
        <x:v>117550</x:v>
      </x:c>
      <x:c r="E73" s="12">
        <x:v>67400</x:v>
      </x:c>
      <x:c r="F73" s="12">
        <x:v>70770</x:v>
      </x:c>
      <x:c r="G73" s="12">
        <x:v>73601</x:v>
      </x:c>
      <x:c r="H73" s="12">
        <x:v>76177</x:v>
      </x:c>
    </x:row>
    <x:row r="74" spans="1:14">
      <x:c r="A74" s="0" t="s">
        <x:v>303</x:v>
      </x:c>
      <x:c r="B74" s="0" t="s">
        <x:v>180</x:v>
      </x:c>
      <x:c r="C74" s="12">
        <x:v>2306682.06</x:v>
      </x:c>
      <x:c r="D74" s="12">
        <x:v>3877457.45</x:v>
      </x:c>
      <x:c r="E74" s="12">
        <x:v>3936878.9</x:v>
      </x:c>
      <x:c r="F74" s="12">
        <x:v>2861421.16</x:v>
      </x:c>
      <x:c r="G74" s="12">
        <x:v>2337123.01</x:v>
      </x:c>
      <x:c r="H74" s="12">
        <x:v>1801364.86</x:v>
      </x:c>
    </x:row>
    <x:row r="75" spans="1:14">
      <x:c r="A75" s="0" t="s">
        <x:v>188</x:v>
      </x:c>
      <x:c r="B75" s="0" t="s">
        <x:v>380</x:v>
      </x:c>
      <x:c r="C75" s="12">
        <x:v>1553219.02</x:v>
      </x:c>
      <x:c r="D75" s="12">
        <x:v>1751374.66</x:v>
      </x:c>
      <x:c r="E75" s="12">
        <x:v>1796236.88</x:v>
      </x:c>
      <x:c r="F75" s="12">
        <x:v>2036623</x:v>
      </x:c>
      <x:c r="G75" s="12">
        <x:v>2187536</x:v>
      </x:c>
      <x:c r="H75" s="12">
        <x:v>2335621</x:v>
      </x:c>
    </x:row>
    <x:row r="76" spans="1:14">
      <x:c r="A76" s="0" t="s">
        <x:v>191</x:v>
      </x:c>
      <x:c r="B76" s="0" t="s">
        <x:v>180</x:v>
      </x:c>
      <x:c r="C76" s="12">
        <x:v>500000</x:v>
      </x:c>
      <x:c r="D76" s="12">
        <x:v>500000</x:v>
      </x:c>
      <x:c r="E76" s="12">
        <x:v>500000</x:v>
      </x:c>
      <x:c r="F76" s="12">
        <x:v>500000</x:v>
      </x:c>
      <x:c r="G76" s="12">
        <x:v>500000</x:v>
      </x:c>
      <x:c r="H76" s="12">
        <x:v>500000</x:v>
      </x:c>
    </x:row>
    <x:row r="77" spans="1:14">
      <x:c r="A77" s="0" t="s">
        <x:v>190</x:v>
      </x:c>
      <x:c r="B77" s="0" t="s">
        <x:v>180</x:v>
      </x:c>
      <x:c r="C77" s="12">
        <x:v>261652.39</x:v>
      </x:c>
      <x:c r="D77" s="12">
        <x:v>153823.23</x:v>
      </x:c>
      <x:c r="E77" s="12">
        <x:v>251632.77</x:v>
      </x:c>
      <x:c r="F77" s="12">
        <x:v>274312</x:v>
      </x:c>
      <x:c r="G77" s="12">
        <x:v>296427</x:v>
      </x:c>
      <x:c r="H77" s="12">
        <x:v>317457</x:v>
      </x:c>
    </x:row>
    <x:row r="78" spans="1:14">
      <x:c r="A78" s="0" t="s">
        <x:v>194</x:v>
      </x:c>
      <x:c r="B78" s="0" t="s">
        <x:v>194</x:v>
      </x:c>
      <x:c r="C78" s="12">
        <x:v>368400</x:v>
      </x:c>
      <x:c r="D78" s="12">
        <x:v>458020</x:v>
      </x:c>
      <x:c r="E78" s="12">
        <x:v>408307</x:v>
      </x:c>
      <x:c r="F78" s="12">
        <x:v>457304</x:v>
      </x:c>
      <x:c r="G78" s="12">
        <x:v>503035</x:v>
      </x:c>
      <x:c r="H78" s="12">
        <x:v>553338</x:v>
      </x:c>
    </x:row>
    <x:row r="79" spans="1:14" s="5" customFormat="1">
      <x:c r="A79" s="5" t="s">
        <x:v>201</x:v>
      </x:c>
      <x:c r="B79" s="5" t="s">
        <x:v>201</x:v>
      </x:c>
      <x:c r="C79" s="18">
        <x:v>9113699.55</x:v>
      </x:c>
      <x:c r="D79" s="18">
        <x:v>12381334.13</x:v>
      </x:c>
      <x:c r="E79" s="18">
        <x:v>10556984.17</x:v>
      </x:c>
      <x:c r="F79" s="18">
        <x:v>11170823.94</x:v>
      </x:c>
      <x:c r="G79" s="18">
        <x:v>12323237.95</x:v>
      </x:c>
      <x:c r="H79" s="18">
        <x:v>13730848.2</x:v>
      </x:c>
    </x:row>
    <x:row r="81" spans="1:14">
      <x:c r="A81" s="10" t="s">
        <x:v>874</x:v>
      </x:c>
      <x:c r="B81" s="10"/>
      <x:c r="C81" s="10"/>
      <x:c r="D81" s="10"/>
      <x:c r="E81" s="10"/>
      <x:c r="F81" s="10"/>
      <x:c r="G81" s="10"/>
      <x:c r="H81" s="10"/>
    </x:row>
    <x:row r="82" spans="1:14">
      <x:c r="A82" s="5"/>
      <x:c r="B82" s="5"/>
      <x:c r="C82" s="38" t="s">
        <x:v>838</x:v>
      </x:c>
      <x:c r="D82" s="38" t="s">
        <x:v>838</x:v>
      </x:c>
      <x:c r="E82" s="38" t="s">
        <x:v>838</x:v>
      </x:c>
      <x:c r="F82" s="38" t="s">
        <x:v>839</x:v>
      </x:c>
      <x:c r="G82" s="38" t="s">
        <x:v>839</x:v>
      </x:c>
      <x:c r="H82" s="38" t="s">
        <x:v>839</x:v>
      </x:c>
    </x:row>
    <x:row r="83" spans="1:14">
      <x:c r="A83" s="5" t="s">
        <x:v>843</x:v>
      </x:c>
      <x:c r="B83" s="5" t="s">
        <x:v>844</x:v>
      </x:c>
      <x:c r="C83" s="38" t="s">
        <x:v>339</x:v>
      </x:c>
      <x:c r="D83" s="38" t="s">
        <x:v>341</x:v>
      </x:c>
      <x:c r="E83" s="38" t="s">
        <x:v>343</x:v>
      </x:c>
      <x:c r="F83" s="38" t="s">
        <x:v>840</x:v>
      </x:c>
      <x:c r="G83" s="38" t="s">
        <x:v>841</x:v>
      </x:c>
      <x:c r="H83" s="38" t="s">
        <x:v>842</x:v>
      </x:c>
    </x:row>
    <x:row r="84" spans="1:14">
      <x:c r="A84" s="0" t="s">
        <x:v>135</x:v>
      </x:c>
      <x:c r="B84" s="0" t="s">
        <x:v>875</x:v>
      </x:c>
      <x:c r="C84" s="12">
        <x:v>1443358.69</x:v>
      </x:c>
      <x:c r="D84" s="12">
        <x:v>1661964.16</x:v>
      </x:c>
      <x:c r="E84" s="12">
        <x:v>1164196.05</x:v>
      </x:c>
      <x:c r="F84" s="12">
        <x:v>1737684.16</x:v>
      </x:c>
      <x:c r="G84" s="12">
        <x:v>2250209.16</x:v>
      </x:c>
      <x:c r="H84" s="12">
        <x:v>2766100.4</x:v>
      </x:c>
    </x:row>
    <x:row r="85" spans="1:14">
      <x:c r="A85" s="0" t="s">
        <x:v>116</x:v>
      </x:c>
      <x:c r="B85" s="0" t="s">
        <x:v>875</x:v>
      </x:c>
      <x:c r="C85" s="12">
        <x:v>239374.83</x:v>
      </x:c>
      <x:c r="D85" s="12">
        <x:v>384321.78</x:v>
      </x:c>
      <x:c r="E85" s="12">
        <x:v>603845.07</x:v>
      </x:c>
      <x:c r="F85" s="12">
        <x:v>634988.84</x:v>
      </x:c>
      <x:c r="G85" s="12">
        <x:v>709988.84</x:v>
      </x:c>
      <x:c r="H85" s="12">
        <x:v>688044.6</x:v>
      </x:c>
    </x:row>
    <x:row r="86" spans="1:14">
      <x:c r="A86" s="0" t="s">
        <x:v>876</x:v>
      </x:c>
      <x:c r="B86" s="0" t="s">
        <x:v>875</x:v>
      </x:c>
      <x:c r="C86" s="12">
        <x:v>0</x:v>
      </x:c>
      <x:c r="D86" s="12">
        <x:v>-95600</x:v>
      </x:c>
      <x:c r="E86" s="12">
        <x:v>0</x:v>
      </x:c>
      <x:c r="F86" s="12">
        <x:v>0</x:v>
      </x:c>
      <x:c r="G86" s="12">
        <x:v>0</x:v>
      </x:c>
      <x:c r="H86" s="12">
        <x:v>0</x:v>
      </x:c>
    </x:row>
    <x:row r="87" spans="1:14">
      <x:c r="A87" s="0" t="s">
        <x:v>877</x:v>
      </x:c>
      <x:c r="B87" s="0" t="s">
        <x:v>875</x:v>
      </x:c>
      <x:c r="C87" s="12">
        <x:v>64904.34</x:v>
      </x:c>
      <x:c r="D87" s="12">
        <x:v>109115.22</x:v>
      </x:c>
      <x:c r="E87" s="12">
        <x:v>159157.98</x:v>
      </x:c>
      <x:c r="F87" s="12">
        <x:v>126883</x:v>
      </x:c>
      <x:c r="G87" s="12">
        <x:v>98850</x:v>
      </x:c>
      <x:c r="H87" s="12">
        <x:v>69917</x:v>
      </x:c>
    </x:row>
    <x:row r="88" spans="1:14">
      <x:c r="A88" s="0" t="s">
        <x:v>878</x:v>
      </x:c>
      <x:c r="B88" s="0" t="s">
        <x:v>875</x:v>
      </x:c>
      <x:c r="C88" s="12">
        <x:v>135494.47</x:v>
      </x:c>
      <x:c r="D88" s="12">
        <x:v>-145051.45</x:v>
      </x:c>
      <x:c r="E88" s="12">
        <x:v>-140926.22</x:v>
      </x:c>
      <x:c r="F88" s="12">
        <x:v>189551</x:v>
      </x:c>
      <x:c r="G88" s="12">
        <x:v>57744</x:v>
      </x:c>
      <x:c r="H88" s="12">
        <x:v>57850</x:v>
      </x:c>
    </x:row>
    <x:row r="89" spans="1:14">
      <x:c r="A89" s="0" t="s">
        <x:v>879</x:v>
      </x:c>
      <x:c r="B89" s="0" t="s">
        <x:v>875</x:v>
      </x:c>
      <x:c r="C89" s="12">
        <x:v>-10394.75</x:v>
      </x:c>
      <x:c r="D89" s="12">
        <x:v>-76516.49</x:v>
      </x:c>
      <x:c r="E89" s="12">
        <x:v>-224365.86</x:v>
      </x:c>
      <x:c r="F89" s="12">
        <x:v>-615848.5</x:v>
      </x:c>
      <x:c r="G89" s="12">
        <x:v>-179209</x:v>
      </x:c>
      <x:c r="H89" s="12">
        <x:v>-175851</x:v>
      </x:c>
    </x:row>
    <x:row r="90" spans="1:14">
      <x:c r="A90" s="0" t="s">
        <x:v>880</x:v>
      </x:c>
      <x:c r="B90" s="0" t="s">
        <x:v>875</x:v>
      </x:c>
      <x:c r="C90" s="12">
        <x:v>-1525455.6</x:v>
      </x:c>
      <x:c r="D90" s="12">
        <x:v>569001.18</x:v>
      </x:c>
      <x:c r="E90" s="12">
        <x:v>-201425.82</x:v>
      </x:c>
      <x:c r="F90" s="12">
        <x:v>395605.16</x:v>
      </x:c>
      <x:c r="G90" s="12">
        <x:v>1641</x:v>
      </x:c>
      <x:c r="H90" s="12">
        <x:v>-50113</x:v>
      </x:c>
    </x:row>
    <x:row r="91" spans="1:14">
      <x:c r="A91" s="0" t="s">
        <x:v>881</x:v>
      </x:c>
      <x:c r="B91" s="0" t="s">
        <x:v>875</x:v>
      </x:c>
      <x:c r="C91" s="12">
        <x:v>0</x:v>
      </x:c>
      <x:c r="D91" s="12">
        <x:v>-8000</x:v>
      </x:c>
      <x:c r="E91" s="12">
        <x:v>0</x:v>
      </x:c>
      <x:c r="F91" s="12">
        <x:v>0</x:v>
      </x:c>
      <x:c r="G91" s="12">
        <x:v>0</x:v>
      </x:c>
      <x:c r="H91" s="12">
        <x:v>0</x:v>
      </x:c>
    </x:row>
    <x:row r="92" spans="1:14">
      <x:c r="A92" s="0" t="s">
        <x:v>882</x:v>
      </x:c>
      <x:c r="B92" s="0" t="s">
        <x:v>875</x:v>
      </x:c>
      <x:c r="C92" s="12">
        <x:v>352139.42</x:v>
      </x:c>
      <x:c r="D92" s="12">
        <x:v>198155.64</x:v>
      </x:c>
      <x:c r="E92" s="12">
        <x:v>44862.22</x:v>
      </x:c>
      <x:c r="F92" s="12">
        <x:v>240386.12</x:v>
      </x:c>
      <x:c r="G92" s="12">
        <x:v>150913</x:v>
      </x:c>
      <x:c r="H92" s="12">
        <x:v>148085</x:v>
      </x:c>
    </x:row>
    <x:row r="93" spans="1:14">
      <x:c r="A93" s="0" t="s">
        <x:v>883</x:v>
      </x:c>
      <x:c r="B93" s="0" t="s">
        <x:v>875</x:v>
      </x:c>
      <x:c r="C93" s="12">
        <x:v>-24509.15</x:v>
      </x:c>
      <x:c r="D93" s="12">
        <x:v>-107829.16</x:v>
      </x:c>
      <x:c r="E93" s="12">
        <x:v>97809.54</x:v>
      </x:c>
      <x:c r="F93" s="12">
        <x:v>22679.23</x:v>
      </x:c>
      <x:c r="G93" s="12">
        <x:v>22115</x:v>
      </x:c>
      <x:c r="H93" s="12">
        <x:v>21030</x:v>
      </x:c>
    </x:row>
    <x:row r="94" spans="1:14">
      <x:c r="A94" s="0" t="s">
        <x:v>884</x:v>
      </x:c>
      <x:c r="B94" s="0" t="s">
        <x:v>875</x:v>
      </x:c>
      <x:c r="C94" s="12">
        <x:v>0</x:v>
      </x:c>
      <x:c r="D94" s="12">
        <x:v>89620</x:v>
      </x:c>
      <x:c r="E94" s="12">
        <x:v>-49713</x:v>
      </x:c>
      <x:c r="F94" s="12">
        <x:v>48997</x:v>
      </x:c>
      <x:c r="G94" s="12">
        <x:v>45731</x:v>
      </x:c>
      <x:c r="H94" s="12">
        <x:v>50303</x:v>
      </x:c>
    </x:row>
    <x:row r="95" spans="1:14" s="5" customFormat="1">
      <x:c r="A95" s="5" t="s">
        <x:v>885</x:v>
      </x:c>
      <x:c r="B95" s="5" t="s">
        <x:v>885</x:v>
      </x:c>
      <x:c r="C95" s="18">
        <x:v>674912.25</x:v>
      </x:c>
      <x:c r="D95" s="18">
        <x:v>2579180.88</x:v>
      </x:c>
      <x:c r="E95" s="18">
        <x:v>1453439.96</x:v>
      </x:c>
      <x:c r="F95" s="18">
        <x:v>2780926.01</x:v>
      </x:c>
      <x:c r="G95" s="18">
        <x:v>3157983</x:v>
      </x:c>
      <x:c r="H95" s="18">
        <x:v>3575366</x:v>
      </x:c>
    </x:row>
    <x:row r="96" spans="1:14">
      <x:c r="A96" s="0" t="s">
        <x:v>886</x:v>
      </x:c>
      <x:c r="B96" s="0" t="s">
        <x:v>875</x:v>
      </x:c>
      <x:c r="C96" s="12">
        <x:v>-165569.31</x:v>
      </x:c>
      <x:c r="D96" s="12">
        <x:v>-3159632.92</x:v>
      </x:c>
      <x:c r="E96" s="12">
        <x:v>-397045.11</x:v>
      </x:c>
      <x:c r="F96" s="12">
        <x:v>-350000</x:v>
      </x:c>
      <x:c r="G96" s="12">
        <x:v>-400000</x:v>
      </x:c>
      <x:c r="H96" s="12">
        <x:v>-450000</x:v>
      </x:c>
    </x:row>
    <x:row r="97" spans="1:14">
      <x:c r="A97" s="0" t="s">
        <x:v>887</x:v>
      </x:c>
      <x:c r="B97" s="0" t="s">
        <x:v>875</x:v>
      </x:c>
      <x:c r="C97" s="12">
        <x:v>0</x:v>
      </x:c>
      <x:c r="D97" s="12">
        <x:v>254000</x:v>
      </x:c>
      <x:c r="E97" s="12">
        <x:v>0</x:v>
      </x:c>
      <x:c r="F97" s="12">
        <x:v>0</x:v>
      </x:c>
      <x:c r="G97" s="12">
        <x:v>0</x:v>
      </x:c>
      <x:c r="H97" s="12">
        <x:v>0</x:v>
      </x:c>
    </x:row>
    <x:row r="98" spans="1:14">
      <x:c r="A98" s="0" t="s">
        <x:v>888</x:v>
      </x:c>
      <x:c r="B98" s="0" t="s">
        <x:v>875</x:v>
      </x:c>
      <x:c r="C98" s="12">
        <x:v>0</x:v>
      </x:c>
      <x:c r="D98" s="12">
        <x:v>29627.46</x:v>
      </x:c>
      <x:c r="E98" s="12">
        <x:v>15909.36</x:v>
      </x:c>
      <x:c r="F98" s="12">
        <x:v>2960</x:v>
      </x:c>
      <x:c r="G98" s="12">
        <x:v>15367</x:v>
      </x:c>
      <x:c r="H98" s="12">
        <x:v>28215</x:v>
      </x:c>
    </x:row>
    <x:row r="99" spans="1:14" s="5" customFormat="1">
      <x:c r="A99" s="5" t="s">
        <x:v>889</x:v>
      </x:c>
      <x:c r="B99" s="5" t="s">
        <x:v>889</x:v>
      </x:c>
      <x:c r="C99" s="18">
        <x:v>-165569.31</x:v>
      </x:c>
      <x:c r="D99" s="18">
        <x:v>-2876005.46</x:v>
      </x:c>
      <x:c r="E99" s="18">
        <x:v>-381135.75</x:v>
      </x:c>
      <x:c r="F99" s="18">
        <x:v>-347040</x:v>
      </x:c>
      <x:c r="G99" s="18">
        <x:v>-384633</x:v>
      </x:c>
      <x:c r="H99" s="18">
        <x:v>-421785</x:v>
      </x:c>
    </x:row>
    <x:row r="100" spans="1:14">
      <x:c r="A100" s="0" t="s">
        <x:v>890</x:v>
      </x:c>
      <x:c r="B100" s="0" t="s">
        <x:v>875</x:v>
      </x:c>
      <x:c r="C100" s="12">
        <x:v>-250000</x:v>
      </x:c>
      <x:c r="D100" s="12">
        <x:v>2627457.45</x:v>
      </x:c>
      <x:c r="E100" s="12">
        <x:v>-502738.52</x:v>
      </x:c>
      <x:c r="F100" s="12">
        <x:v>-513297.77</x:v>
      </x:c>
      <x:c r="G100" s="12">
        <x:v>-524298.15</x:v>
      </x:c>
      <x:c r="H100" s="12">
        <x:v>-535758.15</x:v>
      </x:c>
    </x:row>
    <x:row r="101" spans="1:14">
      <x:c r="A101" s="0" t="s">
        <x:v>234</x:v>
      </x:c>
      <x:c r="B101" s="0" t="s">
        <x:v>875</x:v>
      </x:c>
      <x:c r="C101" s="12">
        <x:v>-64904.34</x:v>
      </x:c>
      <x:c r="D101" s="12">
        <x:v>-138742.68</x:v>
      </x:c>
      <x:c r="E101" s="12">
        <x:v>-175067.34</x:v>
      </x:c>
      <x:c r="F101" s="12">
        <x:v>-129843</x:v>
      </x:c>
      <x:c r="G101" s="12">
        <x:v>-114217</x:v>
      </x:c>
      <x:c r="H101" s="12">
        <x:v>-98132</x:v>
      </x:c>
    </x:row>
    <x:row r="102" spans="1:14">
      <x:c r="A102" s="0" t="s">
        <x:v>891</x:v>
      </x:c>
      <x:c r="B102" s="0" t="s">
        <x:v>875</x:v>
      </x:c>
      <x:c r="C102" s="12">
        <x:v>0</x:v>
      </x:c>
      <x:c r="D102" s="12">
        <x:v>0</x:v>
      </x:c>
      <x:c r="E102" s="12">
        <x:v>-3000000</x:v>
      </x:c>
      <x:c r="F102" s="12">
        <x:v>-550000</x:v>
      </x:c>
      <x:c r="G102" s="12">
        <x:v>-850000</x:v>
      </x:c>
      <x:c r="H102" s="12">
        <x:v>-1100000</x:v>
      </x:c>
    </x:row>
    <x:row r="103" spans="1:14" s="5" customFormat="1">
      <x:c r="A103" s="5" t="s">
        <x:v>892</x:v>
      </x:c>
      <x:c r="B103" s="5" t="s">
        <x:v>892</x:v>
      </x:c>
      <x:c r="C103" s="18">
        <x:v>-314904.34</x:v>
      </x:c>
      <x:c r="D103" s="18">
        <x:v>2488714.77</x:v>
      </x:c>
      <x:c r="E103" s="18">
        <x:v>-3677805.86</x:v>
      </x:c>
      <x:c r="F103" s="18">
        <x:v>-1193140.77</x:v>
      </x:c>
      <x:c r="G103" s="18">
        <x:v>-1488515.15</x:v>
      </x:c>
      <x:c r="H103" s="18">
        <x:v>-1733890.15</x:v>
      </x:c>
    </x:row>
    <x:row r="104" spans="1:14" s="5" customFormat="1">
      <x:c r="A104" s="5" t="s">
        <x:v>893</x:v>
      </x:c>
      <x:c r="B104" s="5" t="s">
        <x:v>894</x:v>
      </x:c>
      <x:c r="C104" s="18">
        <x:v>194438.6</x:v>
      </x:c>
      <x:c r="D104" s="18">
        <x:v>2191890.19</x:v>
      </x:c>
      <x:c r="E104" s="18">
        <x:v>-2605501.65</x:v>
      </x:c>
      <x:c r="F104" s="18">
        <x:v>1240745.24</x:v>
      </x:c>
      <x:c r="G104" s="18">
        <x:v>1284834.85</x:v>
      </x:c>
      <x:c r="H104" s="18">
        <x:v>1419690.85</x:v>
      </x:c>
    </x:row>
    <x:row r="105" spans="1:14">
      <x:c r="A105" s="0" t="s">
        <x:v>895</x:v>
      </x:c>
      <x:c r="B105" s="0" t="s">
        <x:v>896</x:v>
      </x:c>
      <x:c r="C105" s="12">
        <x:v>515128.14</x:v>
      </x:c>
      <x:c r="D105" s="12">
        <x:v>709566.74</x:v>
      </x:c>
      <x:c r="E105" s="12">
        <x:v>2901456.93</x:v>
      </x:c>
      <x:c r="F105" s="12">
        <x:v>295955.28</x:v>
      </x:c>
      <x:c r="G105" s="12">
        <x:v>1536700.52</x:v>
      </x:c>
      <x:c r="H105" s="12">
        <x:v>2821535.37</x:v>
      </x:c>
    </x:row>
    <x:row r="106" spans="1:14">
      <x:c r="A106" s="0" t="s">
        <x:v>897</x:v>
      </x:c>
      <x:c r="B106" s="0" t="s">
        <x:v>898</x:v>
      </x:c>
      <x:c r="C106" s="12">
        <x:v>709566.74</x:v>
      </x:c>
      <x:c r="D106" s="12">
        <x:v>2901456.93</x:v>
      </x:c>
      <x:c r="E106" s="12">
        <x:v>295955.28</x:v>
      </x:c>
      <x:c r="F106" s="12">
        <x:v>1536700.52</x:v>
      </x:c>
      <x:c r="G106" s="12">
        <x:v>2821535.37</x:v>
      </x:c>
      <x:c r="H106" s="12">
        <x:v>4241226.22</x:v>
      </x:c>
    </x:row>
    <x:row r="107" spans="1:14">
      <x:c r="A107" s="0" t="s">
        <x:v>899</x:v>
      </x:c>
      <x:c r="B107" s="0" t="s">
        <x:v>875</x:v>
      </x:c>
      <x:c r="C107" s="12">
        <x:v>1056682.06</x:v>
      </x:c>
      <x:c r="D107" s="12">
        <x:v>0</x:v>
      </x:c>
      <x:c r="E107" s="12">
        <x:v>562159.97</x:v>
      </x:c>
      <x:c r="F107" s="12">
        <x:v>0</x:v>
      </x:c>
      <x:c r="G107" s="12">
        <x:v>0</x:v>
      </x:c>
      <x:c r="H107" s="12">
        <x:v>0</x:v>
      </x:c>
    </x:row>
    <x:row r="108" spans="1:14">
      <x:c r="A108" s="0" t="s">
        <x:v>900</x:v>
      </x:c>
      <x:c r="B108" s="0" t="s">
        <x:v>898</x:v>
      </x:c>
      <x:c r="C108" s="12">
        <x:v>1766248.8</x:v>
      </x:c>
      <x:c r="D108" s="12">
        <x:v>2901456.93</x:v>
      </x:c>
      <x:c r="E108" s="12">
        <x:v>858115.25</x:v>
      </x:c>
      <x:c r="F108" s="12">
        <x:v>1536700.52</x:v>
      </x:c>
      <x:c r="G108" s="12">
        <x:v>2821535.37</x:v>
      </x:c>
      <x:c r="H108" s="12">
        <x:v>4241226.22</x:v>
      </x:c>
    </x:row>
    <x:row r="110" spans="1:14">
      <x:c r="A110" s="5" t="s">
        <x:v>901</x:v>
      </x:c>
    </x:row>
    <x:row r="111" spans="1:14">
      <x:c r="A111" s="0" t="s">
        <x:v>902</x:v>
      </x:c>
      <x:c r="B111" s="0" t="s">
        <x:v>903</x:v>
      </x:c>
    </x:row>
    <x:row r="112" spans="1:14">
      <x:c r="A112" s="0" t="s">
        <x:v>904</x:v>
      </x:c>
      <x:c r="B112" s="0" t="s">
        <x:v>905</x:v>
      </x:c>
    </x:row>
    <x:row r="113" spans="1:14">
      <x:c r="A113" s="0" t="s">
        <x:v>906</x:v>
      </x:c>
      <x:c r="B113" s="0" t="s">
        <x:v>907</x:v>
      </x:c>
    </x:row>
    <x:row r="114" spans="1:14">
      <x:c r="A114" s="0" t="s">
        <x:v>908</x:v>
      </x:c>
      <x:c r="B114" s="0" t="s">
        <x:v>909</x:v>
      </x:c>
    </x:row>
    <x:row r="115" spans="1:14">
      <x:c r="A115" s="0" t="s">
        <x:v>910</x:v>
      </x:c>
      <x:c r="B115" s="0" t="s">
        <x:v>911</x:v>
      </x:c>
    </x:row>
    <x:row r="116" spans="1:14">
      <x:c r="A116" s="0" t="s">
        <x:v>912</x:v>
      </x:c>
      <x:c r="B116" s="0" t="s">
        <x:v>913</x:v>
      </x:c>
    </x:row>
    <x:row r="117" spans="1:14">
      <x:c r="A117" s="0" t="s">
        <x:v>437</x:v>
      </x:c>
      <x:c r="B117" s="0" t="s">
        <x:v>914</x:v>
      </x:c>
    </x:row>
    <x:row r="118" spans="1:14">
      <x:c r="A118" s="0" t="s">
        <x:v>69</x:v>
      </x:c>
      <x:c r="B118" s="0" t="s">
        <x:v>915</x:v>
      </x:c>
    </x:row>
    <x:row r="119" spans="1:14">
      <x:c r="A119" s="0" t="s">
        <x:v>59</x:v>
      </x:c>
      <x:c r="B119" s="0" t="s">
        <x:v>916</x:v>
      </x:c>
    </x:row>
    <x:row r="120" spans="1:14">
      <x:c r="A120" s="0" t="s">
        <x:v>849</x:v>
      </x:c>
      <x:c r="B120" s="0" t="s">
        <x:v>917</x:v>
      </x:c>
    </x:row>
    <x:row r="121" spans="1:14">
      <x:c r="A121" s="0" t="s">
        <x:v>918</x:v>
      </x:c>
      <x:c r="B121" s="0" t="s">
        <x:v>919</x:v>
      </x:c>
    </x:row>
    <x:row r="122" spans="1:14">
      <x:c r="A122" s="0" t="s">
        <x:v>920</x:v>
      </x:c>
      <x:c r="B122" s="0" t="s">
        <x:v>921</x:v>
      </x:c>
    </x:row>
    <x:row r="123" spans="1:14">
      <x:c r="A123" s="0" t="s">
        <x:v>116</x:v>
      </x:c>
      <x:c r="B123" s="0" t="s">
        <x:v>922</x:v>
      </x:c>
    </x:row>
    <x:row r="124" spans="1:14">
      <x:c r="A124" s="0" t="s">
        <x:v>923</x:v>
      </x:c>
      <x:c r="B124" s="0" t="s">
        <x:v>924</x:v>
      </x:c>
    </x:row>
    <x:row r="125" spans="1:14">
      <x:c r="A125" s="0" t="s">
        <x:v>925</x:v>
      </x:c>
      <x:c r="B125" s="0" t="s">
        <x:v>926</x:v>
      </x:c>
    </x:row>
    <x:row r="126" spans="1:14">
      <x:c r="A126" s="0" t="s">
        <x:v>927</x:v>
      </x:c>
      <x:c r="B126" s="0" t="s">
        <x:v>928</x:v>
      </x:c>
    </x:row>
    <x:row r="127" spans="1:14" ht="15" customHeight="1">
      <x:c r="A127" s="0" t="s">
        <x:v>929</x:v>
      </x:c>
      <x:c r="B127" s="1" t="s">
        <x:v>930</x:v>
      </x:c>
      <x:c r="C127" s="1"/>
      <x:c r="D127" s="1"/>
      <x:c r="E127" s="1"/>
      <x:c r="F127" s="1"/>
      <x:c r="G127" s="1"/>
      <x:c r="H127" s="1"/>
      <x:c r="I127" s="1"/>
      <x:c r="J127" s="1"/>
      <x:c r="K127" s="1"/>
      <x:c r="L127" s="1"/>
      <x:c r="M127" s="1"/>
      <x:c r="N127" s="1"/>
    </x:row>
    <x:row r="128" spans="1:14">
      <x:c r="A128" s="0" t="s">
        <x:v>931</x:v>
      </x:c>
      <x:c r="B128" s="0" t="s">
        <x:v>932</x:v>
      </x:c>
    </x:row>
    <x:row r="129" spans="1:14">
      <x:c r="A129" s="0" t="s">
        <x:v>933</x:v>
      </x:c>
      <x:c r="B129" s="0" t="s">
        <x:v>934</x:v>
      </x:c>
    </x:row>
    <x:row r="130" spans="1:14">
      <x:c r="A130" s="0" t="s">
        <x:v>935</x:v>
      </x:c>
      <x:c r="B130" s="0" t="s">
        <x:v>936</x:v>
      </x:c>
    </x:row>
  </x:sheetData>
  <x:mergeCells count="2">
    <x:mergeCell ref="A2:N2"/>
    <x:mergeCell ref="B127:N127"/>
  </x:mergeCells>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1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J88"/>
  <x:sheetViews>
    <x:sheetView showGridLines="0" workbookViewId="0">
      <x:pane xSplit="2" ySplit="4" topLeftCell="C5" activePane="bottomRight" state="frozenSplit"/>
    </x:sheetView>
  </x:sheetViews>
  <x:sheetFormatPr defaultRowHeight="15"/>
  <x:cols>
    <x:col min="1" max="1" width="12.710625" style="0" customWidth="1"/>
    <x:col min="2" max="2" width="30.710625" style="0" customWidth="1"/>
    <x:col min="3" max="7" width="14.710625" style="0" customWidth="1"/>
    <x:col min="8" max="8" width="40.710625" style="0" customWidth="1"/>
    <x:col min="9" max="10" width="50.710625" style="0" customWidth="1"/>
  </x:cols>
  <x:sheetData>
    <x:row r="1" spans="1:10">
      <x:c r="A1" s="6" t="s">
        <x:v>937</x:v>
      </x:c>
    </x:row>
    <x:row r="2" spans="1:10">
      <x:c r="A2" s="0" t="s">
        <x:v>938</x:v>
      </x:c>
    </x:row>
    <x:row r="3" spans="1:10">
      <x:c r="A3" s="7" t="s">
        <x:v>595</x:v>
      </x:c>
    </x:row>
    <x:row r="4" spans="1:10" s="5" customFormat="1">
      <x:c r="A4" s="8" t="s">
        <x:v>939</x:v>
      </x:c>
      <x:c r="B4" s="8" t="s">
        <x:v>648</x:v>
      </x:c>
      <x:c r="C4" s="8" t="s">
        <x:v>940</x:v>
      </x:c>
      <x:c r="D4" s="8" t="s">
        <x:v>941</x:v>
      </x:c>
      <x:c r="E4" s="8" t="s">
        <x:v>942</x:v>
      </x:c>
      <x:c r="F4" s="8" t="s">
        <x:v>943</x:v>
      </x:c>
      <x:c r="G4" s="8" t="s">
        <x:v>701</x:v>
      </x:c>
      <x:c r="H4" s="8" t="s">
        <x:v>944</x:v>
      </x:c>
      <x:c r="I4" s="8" t="s">
        <x:v>945</x:v>
      </x:c>
      <x:c r="J4" s="8" t="s">
        <x:v>946</x:v>
      </x:c>
    </x:row>
    <x:row r="5" spans="1:10" ht="90" customHeight="1">
      <x:c r="A5" s="0" t="s">
        <x:v>339</x:v>
      </x:c>
      <x:c r="B5" s="0" t="s">
        <x:v>40</x:v>
      </x:c>
      <x:c r="C5" s="12">
        <x:v>28639330.45</x:v>
      </x:c>
      <x:c r="D5" s="12">
        <x:v>28639330.45</x:v>
      </x:c>
      <x:c r="E5" s="12">
        <x:f>D5-C5</x:f>
        <x:v>0</x:v>
      </x:c>
      <x:c r="F5" s="24">
        <x:f>IF(C5&gt;0,IF(ABS((D5-C5)/C5)&gt;10,"n. m.: über ±1.000 % des Plans",(D5-C5)/C5),"n. m.: Plan null oder mit einem Vorzeichen, das die Zeile nicht tragen kann")</x:f>
        <x:v>0</x:v>
      </x:c>
      <x:c r="G5" s="0" t="s">
        <x:v>947</x:v>
      </x:c>
      <x:c r="I5" s="1" t="s">
        <x:v>948</x:v>
      </x:c>
      <x:c r="J5" s="1" t="s">
        <x:v>949</x:v>
      </x:c>
    </x:row>
    <x:row r="6" spans="1:10" ht="90" customHeight="1">
      <x:c r="A6" s="0" t="s">
        <x:v>339</x:v>
      </x:c>
      <x:c r="B6" s="0" t="s">
        <x:v>49</x:v>
      </x:c>
      <x:c r="C6" s="12">
        <x:v>-18903770.31</x:v>
      </x:c>
      <x:c r="D6" s="12">
        <x:v>-18903770.31</x:v>
      </x:c>
      <x:c r="E6" s="12">
        <x:f>D6-C6</x:f>
        <x:v>0</x:v>
      </x:c>
      <x:c r="F6" s="24">
        <x:f>IF((-C6)&gt;0,IF(ABS((D6-C6)/(-C6))&gt;10,"n. m.: über ±1.000 % des Plans",(D6-C6)/(-C6)),"n. m.: Plan null oder mit einem Vorzeichen, das die Zeile nicht tragen kann")</x:f>
        <x:v>0</x:v>
      </x:c>
      <x:c r="G6" s="0" t="s">
        <x:v>947</x:v>
      </x:c>
      <x:c r="I6" s="0" t="s">
        <x:v>950</x:v>
      </x:c>
      <x:c r="J6" s="1" t="s">
        <x:v>951</x:v>
      </x:c>
    </x:row>
    <x:row r="7" spans="1:10" ht="165" customHeight="1">
      <x:c r="A7" s="5" t="s">
        <x:v>339</x:v>
      </x:c>
      <x:c r="B7" s="5" t="s">
        <x:v>58</x:v>
      </x:c>
      <x:c r="C7" s="18">
        <x:v>9735560.14</x:v>
      </x:c>
      <x:c r="D7" s="18">
        <x:v>9735560.14</x:v>
      </x:c>
      <x:c r="E7" s="18">
        <x:f>D7-C7</x:f>
        <x:v>0</x:v>
      </x:c>
      <x:c r="F7" s="36">
        <x:f>IF(ABS(C7)&gt;0,IF(ABS((D7-C7)/ABS(C7))&gt;10,"n. m.: über ±1.000 % des Plans",(D7-C7)/ABS(C7)),"n. m.: Plan null")</x:f>
        <x:v>0</x:v>
      </x:c>
      <x:c r="I7" s="1" t="s">
        <x:v>952</x:v>
      </x:c>
      <x:c r="J7" s="1" t="s">
        <x:v>953</x:v>
      </x:c>
    </x:row>
    <x:row r="8" spans="1:10" ht="75" customHeight="1">
      <x:c r="A8" s="0" t="s">
        <x:v>339</x:v>
      </x:c>
      <x:c r="B8" s="0" t="s">
        <x:v>59</x:v>
      </x:c>
      <x:c r="C8" s="12">
        <x:v>-4045300.5</x:v>
      </x:c>
      <x:c r="D8" s="12">
        <x:v>-4045300.5</x:v>
      </x:c>
      <x:c r="E8" s="12">
        <x:f>D8-C8</x:f>
        <x:v>0</x:v>
      </x:c>
      <x:c r="F8" s="24">
        <x:f>IF((-C8)&gt;0,IF(ABS((D8-C8)/(-C8))&gt;10,"n. m.: über ±1.000 % des Plans",(D8-C8)/(-C8)),"n. m.: Plan null oder mit einem Vorzeichen, das die Zeile nicht tragen kann")</x:f>
        <x:v>0</x:v>
      </x:c>
      <x:c r="G8" s="0" t="s">
        <x:v>947</x:v>
      </x:c>
      <x:c r="I8" s="0" t="s">
        <x:v>954</x:v>
      </x:c>
      <x:c r="J8" s="1" t="s">
        <x:v>955</x:v>
      </x:c>
    </x:row>
    <x:row r="9" spans="1:10">
      <x:c r="A9" s="0" t="s">
        <x:v>339</x:v>
      </x:c>
      <x:c r="B9" s="0" t="s">
        <x:v>69</x:v>
      </x:c>
      <x:c r="C9" s="12">
        <x:v>4900.8</x:v>
      </x:c>
      <x:c r="D9" s="12">
        <x:v>4900.8</x:v>
      </x:c>
      <x:c r="E9" s="12">
        <x:f>D9-C9</x:f>
        <x:v>0</x:v>
      </x:c>
      <x:c r="F9" s="24">
        <x:f>IF(C9&gt;0,IF(ABS((D9-C9)/C9)&gt;10,"n. m.: über ±1.000 % des Plans",(D9-C9)/C9),"n. m.: Plan null oder mit einem Vorzeichen, das die Zeile nicht tragen kann")</x:f>
        <x:v>0</x:v>
      </x:c>
      <x:c r="G9" s="0" t="s">
        <x:v>947</x:v>
      </x:c>
      <x:c r="I9" s="0" t="s">
        <x:v>956</x:v>
      </x:c>
      <x:c r="J9" s="0" t="s">
        <x:v>957</x:v>
      </x:c>
    </x:row>
    <x:row r="10" spans="1:10" ht="330" customHeight="1">
      <x:c r="A10" s="0" t="s">
        <x:v>339</x:v>
      </x:c>
      <x:c r="B10" s="0" t="s">
        <x:v>75</x:v>
      </x:c>
      <x:c r="C10" s="12">
        <x:v>-3320634.74</x:v>
      </x:c>
      <x:c r="D10" s="12">
        <x:v>-3320634.74</x:v>
      </x:c>
      <x:c r="E10" s="12">
        <x:f>D10-C10</x:f>
        <x:v>0</x:v>
      </x:c>
      <x:c r="F10" s="24">
        <x:f>IF((-C10)&gt;0,IF(ABS((D10-C10)/(-C10))&gt;10,"n. m.: über ±1.000 % des Plans",(D10-C10)/(-C10)),"n. m.: Plan null oder mit einem Vorzeichen, das die Zeile nicht tragen kann")</x:f>
        <x:v>0</x:v>
      </x:c>
      <x:c r="G10" s="0" t="s">
        <x:v>947</x:v>
      </x:c>
      <x:c r="I10" s="1" t="s">
        <x:v>958</x:v>
      </x:c>
      <x:c r="J10" s="1" t="s">
        <x:v>959</x:v>
      </x:c>
    </x:row>
    <x:row r="11" spans="1:10" ht="585" customHeight="1">
      <x:c r="A11" s="5" t="s">
        <x:v>339</x:v>
      </x:c>
      <x:c r="B11" s="5" t="s">
        <x:v>115</x:v>
      </x:c>
      <x:c r="C11" s="18">
        <x:v>2374525.7</x:v>
      </x:c>
      <x:c r="D11" s="18">
        <x:v>2374525.7</x:v>
      </x:c>
      <x:c r="E11" s="18">
        <x:f>D11-C11</x:f>
        <x:v>0</x:v>
      </x:c>
      <x:c r="F11" s="36">
        <x:f>IF(ABS(C11)&gt;0,IF(ABS((D11-C11)/ABS(C11))&gt;10,"n. m.: über ±1.000 % des Plans",(D11-C11)/ABS(C11)),"n. m.: Plan null")</x:f>
        <x:v>0</x:v>
      </x:c>
      <x:c r="G11" s="0" t="s">
        <x:v>947</x:v>
      </x:c>
      <x:c r="I11" s="0" t="s">
        <x:v>960</x:v>
      </x:c>
      <x:c r="J11" s="1" t="s">
        <x:v>961</x:v>
      </x:c>
    </x:row>
    <x:row r="12" spans="1:10" ht="60" customHeight="1">
      <x:c r="A12" s="0" t="s">
        <x:v>339</x:v>
      </x:c>
      <x:c r="B12" s="0" t="s">
        <x:v>116</x:v>
      </x:c>
      <x:c r="C12" s="12">
        <x:v>-239374.83</x:v>
      </x:c>
      <x:c r="D12" s="12">
        <x:v>-239374.83</x:v>
      </x:c>
      <x:c r="E12" s="12">
        <x:f>D12-C12</x:f>
        <x:v>0</x:v>
      </x:c>
      <x:c r="F12" s="24">
        <x:f>IF((-C12)&gt;0,IF(ABS((D12-C12)/(-C12))&gt;10,"n. m.: über ±1.000 % des Plans",(D12-C12)/(-C12)),"n. m.: Plan null oder mit einem Vorzeichen, das die Zeile nicht tragen kann")</x:f>
        <x:v>0</x:v>
      </x:c>
      <x:c r="G12" s="0" t="s">
        <x:v>947</x:v>
      </x:c>
      <x:c r="I12" s="0" t="s">
        <x:v>962</x:v>
      </x:c>
      <x:c r="J12" s="1" t="s">
        <x:v>963</x:v>
      </x:c>
    </x:row>
    <x:row r="13" spans="1:10" ht="645" customHeight="1">
      <x:c r="A13" s="5" t="s">
        <x:v>339</x:v>
      </x:c>
      <x:c r="B13" s="5" t="s">
        <x:v>122</x:v>
      </x:c>
      <x:c r="C13" s="18">
        <x:v>2135150.87</x:v>
      </x:c>
      <x:c r="D13" s="18">
        <x:v>2135150.87</x:v>
      </x:c>
      <x:c r="E13" s="18">
        <x:f>D13-C13</x:f>
        <x:v>0</x:v>
      </x:c>
      <x:c r="F13" s="36">
        <x:f>IF(ABS(C13)&gt;0,IF(ABS((D13-C13)/ABS(C13))&gt;10,"n. m.: über ±1.000 % des Plans",(D13-C13)/ABS(C13)),"n. m.: Plan null")</x:f>
        <x:v>0</x:v>
      </x:c>
      <x:c r="I13" s="0" t="s">
        <x:v>964</x:v>
      </x:c>
      <x:c r="J13" s="1" t="s">
        <x:v>965</x:v>
      </x:c>
    </x:row>
    <x:row r="14" spans="1:10">
      <x:c r="A14" s="0" t="s">
        <x:v>339</x:v>
      </x:c>
      <x:c r="B14" s="0" t="s">
        <x:v>123</x:v>
      </x:c>
      <x:c r="C14" s="12">
        <x:v>-64904.34</x:v>
      </x:c>
      <x:c r="D14" s="12">
        <x:v>-64904.34</x:v>
      </x:c>
      <x:c r="E14" s="12">
        <x:f>D14-C14</x:f>
        <x:v>0</x:v>
      </x:c>
      <x:c r="F14" s="24">
        <x:f>IF(ABS(C14)&gt;0,IF(ABS((D14-C14)/ABS(C14))&gt;10,"n. m.: über ±1.000 % des Plans",(D14-C14)/ABS(C14)),"n. m.: Plan null")</x:f>
        <x:v>0</x:v>
      </x:c>
      <x:c r="G14" s="0" t="s">
        <x:v>947</x:v>
      </x:c>
      <x:c r="I14" s="0" t="s">
        <x:v>966</x:v>
      </x:c>
      <x:c r="J14" s="0" t="s">
        <x:v>967</x:v>
      </x:c>
    </x:row>
    <x:row r="15" spans="1:10" ht="675" customHeight="1">
      <x:c r="A15" s="5" t="s">
        <x:v>339</x:v>
      </x:c>
      <x:c r="B15" s="5" t="s">
        <x:v>128</x:v>
      </x:c>
      <x:c r="C15" s="18">
        <x:v>2070246.53</x:v>
      </x:c>
      <x:c r="D15" s="18">
        <x:v>2070246.53</x:v>
      </x:c>
      <x:c r="E15" s="18">
        <x:f>D15-C15</x:f>
        <x:v>0</x:v>
      </x:c>
      <x:c r="F15" s="36">
        <x:f>IF(ABS(C15)&gt;0,IF(ABS((D15-C15)/ABS(C15))&gt;10,"n. m.: über ±1.000 % des Plans",(D15-C15)/ABS(C15)),"n. m.: Plan null")</x:f>
        <x:v>0</x:v>
      </x:c>
      <x:c r="I15" s="0" t="s">
        <x:v>968</x:v>
      </x:c>
      <x:c r="J15" s="1" t="s">
        <x:v>969</x:v>
      </x:c>
    </x:row>
    <x:row r="16" spans="1:10">
      <x:c r="A16" s="0" t="s">
        <x:v>339</x:v>
      </x:c>
      <x:c r="B16" s="0" t="s">
        <x:v>129</x:v>
      </x:c>
      <x:c r="C16" s="12">
        <x:v>-626887.84</x:v>
      </x:c>
      <x:c r="D16" s="12">
        <x:v>-626887.84</x:v>
      </x:c>
      <x:c r="E16" s="12">
        <x:f>D16-C16</x:f>
        <x:v>0</x:v>
      </x:c>
      <x:c r="F16" s="24">
        <x:f>IF(ABS(C16)&gt;0,IF(ABS((D16-C16)/ABS(C16))&gt;10,"n. m.: über ±1.000 % des Plans",(D16-C16)/ABS(C16)),"n. m.: Plan null")</x:f>
        <x:v>0</x:v>
      </x:c>
      <x:c r="G16" s="0" t="s">
        <x:v>947</x:v>
      </x:c>
      <x:c r="I16" s="0" t="s">
        <x:v>970</x:v>
      </x:c>
      <x:c r="J16" s="0" t="s">
        <x:v>971</x:v>
      </x:c>
    </x:row>
    <x:row r="17" spans="1:10" ht="705" customHeight="1">
      <x:c r="A17" s="5" t="s">
        <x:v>339</x:v>
      </x:c>
      <x:c r="B17" s="5" t="s">
        <x:v>135</x:v>
      </x:c>
      <x:c r="C17" s="18">
        <x:v>1443358.69</x:v>
      </x:c>
      <x:c r="D17" s="18">
        <x:v>1443358.69</x:v>
      </x:c>
      <x:c r="E17" s="18">
        <x:f>D17-C17</x:f>
        <x:v>0</x:v>
      </x:c>
      <x:c r="F17" s="36">
        <x:f>IF(ABS(C17)&gt;0,IF(ABS((D17-C17)/ABS(C17))&gt;10,"n. m.: über ±1.000 % des Plans",(D17-C17)/ABS(C17)),"n. m.: Plan null")</x:f>
        <x:v>0</x:v>
      </x:c>
      <x:c r="G17" s="0" t="s">
        <x:v>947</x:v>
      </x:c>
      <x:c r="I17" s="0" t="s">
        <x:v>972</x:v>
      </x:c>
      <x:c r="J17" s="1" t="s">
        <x:v>973</x:v>
      </x:c>
    </x:row>
    <x:row r="18" spans="1:10">
      <x:c r="A18" s="0" t="s">
        <x:v>339</x:v>
      </x:c>
      <x:c r="B18" s="0" t="s">
        <x:v>142</x:v>
      </x:c>
      <x:c r="C18" s="12">
        <x:v>992724.08</x:v>
      </x:c>
      <x:c r="D18" s="12">
        <x:v>992724.08</x:v>
      </x:c>
      <x:c r="E18" s="12">
        <x:f>D18-C18</x:f>
        <x:v>0</x:v>
      </x:c>
      <x:c r="F18" s="24">
        <x:f>IF(C18&gt;0,IF(ABS((D18-C18)/C18)&gt;10,"n. m.: über ±1.000 % des Plans",(D18-C18)/C18),"n. m.: Plan null oder mit einem Vorzeichen, das die Zeile nicht tragen kann")</x:f>
        <x:v>0</x:v>
      </x:c>
      <x:c r="G18" s="0" t="s">
        <x:v>947</x:v>
      </x:c>
      <x:c r="I18" s="0" t="s">
        <x:v>974</x:v>
      </x:c>
      <x:c r="J18" s="0" t="s">
        <x:v>975</x:v>
      </x:c>
    </x:row>
    <x:row r="19" spans="1:10">
      <x:c r="A19" s="0" t="s">
        <x:v>339</x:v>
      </x:c>
      <x:c r="B19" s="0" t="s">
        <x:v>376</x:v>
      </x:c>
      <x:c r="C19" s="12">
        <x:v>1501759.15</x:v>
      </x:c>
      <x:c r="D19" s="12">
        <x:v>1501759.15</x:v>
      </x:c>
      <x:c r="E19" s="12">
        <x:f>D19-C19</x:f>
        <x:v>0</x:v>
      </x:c>
      <x:c r="F19" s="24">
        <x:f>IF(C19&gt;0,IF(ABS((D19-C19)/C19)&gt;10,"n. m.: über ±1.000 % des Plans",(D19-C19)/C19),"n. m.: Plan null oder mit einem Vorzeichen, das die Zeile nicht tragen kann")</x:f>
        <x:v>0</x:v>
      </x:c>
      <x:c r="G19" s="0" t="s">
        <x:v>947</x:v>
      </x:c>
      <x:c r="I19" s="0" t="s">
        <x:v>976</x:v>
      </x:c>
      <x:c r="J19" s="0" t="s">
        <x:v>977</x:v>
      </x:c>
    </x:row>
    <x:row r="20" spans="1:10">
      <x:c r="A20" s="0" t="s">
        <x:v>339</x:v>
      </x:c>
      <x:c r="B20" s="0" t="s">
        <x:v>978</x:v>
      </x:c>
      <x:c r="C20" s="12">
        <x:v>4722967.52</x:v>
      </x:c>
      <x:c r="D20" s="12">
        <x:v>4722967.52</x:v>
      </x:c>
      <x:c r="E20" s="12">
        <x:f>D20-C20</x:f>
        <x:v>0</x:v>
      </x:c>
      <x:c r="F20" s="24">
        <x:f>IF(C20&gt;0,IF(ABS((D20-C20)/C20)&gt;10,"n. m.: über ±1.000 % des Plans",(D20-C20)/C20),"n. m.: Plan null oder mit einem Vorzeichen, das die Zeile nicht tragen kann")</x:f>
        <x:v>0</x:v>
      </x:c>
      <x:c r="G20" s="0" t="s">
        <x:v>947</x:v>
      </x:c>
      <x:c r="I20" s="0" t="s">
        <x:v>979</x:v>
      </x:c>
      <x:c r="J20" s="0" t="s">
        <x:v>980</x:v>
      </x:c>
    </x:row>
    <x:row r="21" spans="1:10">
      <x:c r="A21" s="0" t="s">
        <x:v>339</x:v>
      </x:c>
      <x:c r="B21" s="0" t="s">
        <x:v>305</x:v>
      </x:c>
      <x:c r="C21" s="12">
        <x:v>1766248.8</x:v>
      </x:c>
      <x:c r="D21" s="12">
        <x:v>1766248.8</x:v>
      </x:c>
      <x:c r="E21" s="12">
        <x:f>D21-C21</x:f>
        <x:v>0</x:v>
      </x:c>
      <x:c r="F21" s="24">
        <x:f>IF(C21&gt;0,IF(ABS((D21-C21)/C21)&gt;10,"n. m.: über ±1.000 % des Plans",(D21-C21)/C21),"n. m.: Plan null oder mit einem Vorzeichen, das die Zeile nicht tragen kann")</x:f>
        <x:v>0</x:v>
      </x:c>
      <x:c r="G21" s="0" t="s">
        <x:v>947</x:v>
      </x:c>
      <x:c r="I21" s="0" t="s">
        <x:v>981</x:v>
      </x:c>
      <x:c r="J21" s="0" t="s">
        <x:v>982</x:v>
      </x:c>
    </x:row>
    <x:row r="22" spans="1:10">
      <x:c r="A22" s="0" t="s">
        <x:v>339</x:v>
      </x:c>
      <x:c r="B22" s="0" t="s">
        <x:v>166</x:v>
      </x:c>
      <x:c r="C22" s="12">
        <x:v>130000</x:v>
      </x:c>
      <x:c r="D22" s="12">
        <x:v>130000</x:v>
      </x:c>
      <x:c r="E22" s="12">
        <x:f>D22-C22</x:f>
        <x:v>0</x:v>
      </x:c>
      <x:c r="F22" s="24">
        <x:f>IF(C22&gt;0,IF(ABS((D22-C22)/C22)&gt;10,"n. m.: über ±1.000 % des Plans",(D22-C22)/C22),"n. m.: Plan null oder mit einem Vorzeichen, das die Zeile nicht tragen kann")</x:f>
        <x:v>0</x:v>
      </x:c>
      <x:c r="G22" s="0" t="s">
        <x:v>947</x:v>
      </x:c>
      <x:c r="I22" s="0" t="s">
        <x:v>983</x:v>
      </x:c>
      <x:c r="J22" s="0" t="s">
        <x:v>984</x:v>
      </x:c>
    </x:row>
    <x:row r="23" spans="1:10" ht="90" customHeight="1">
      <x:c r="A23" s="5" t="s">
        <x:v>339</x:v>
      </x:c>
      <x:c r="B23" s="5" t="s">
        <x:v>169</x:v>
      </x:c>
      <x:c r="C23" s="18">
        <x:v>9113699.55</x:v>
      </x:c>
      <x:c r="D23" s="18">
        <x:v>9113699.55</x:v>
      </x:c>
      <x:c r="E23" s="18">
        <x:f>D23-C23</x:f>
        <x:v>0</x:v>
      </x:c>
      <x:c r="F23" s="36">
        <x:f>IF(C23&gt;0,IF(ABS((D23-C23)/C23)&gt;10,"n. m.: über ±1.000 % des Plans",(D23-C23)/C23),"n. m.: Plan null oder mit einem Vorzeichen, das die Zeile nicht tragen kann")</x:f>
        <x:v>0</x:v>
      </x:c>
      <x:c r="G23" s="0" t="s">
        <x:v>947</x:v>
      </x:c>
      <x:c r="I23" s="0" t="s">
        <x:v>985</x:v>
      </x:c>
      <x:c r="J23" s="1" t="s">
        <x:v>986</x:v>
      </x:c>
    </x:row>
    <x:row r="24" spans="1:10" ht="45" customHeight="1">
      <x:c r="A24" s="0" t="s">
        <x:v>339</x:v>
      </x:c>
      <x:c r="B24" s="0" t="s">
        <x:v>171</x:v>
      </x:c>
      <x:c r="C24" s="12">
        <x:v>3770368.41</x:v>
      </x:c>
      <x:c r="D24" s="12">
        <x:v>3770368.41</x:v>
      </x:c>
      <x:c r="E24" s="12">
        <x:f>D24-C24</x:f>
        <x:v>0</x:v>
      </x:c>
      <x:c r="F24" s="24">
        <x:f>IF(ABS(C24)&gt;0,IF(ABS((D24-C24)/ABS(C24))&gt;10,"n. m.: über ±1.000 % des Plans",(D24-C24)/ABS(C24)),"n. m.: Plan null")</x:f>
        <x:v>0</x:v>
      </x:c>
      <x:c r="G24" s="0" t="s">
        <x:v>947</x:v>
      </x:c>
      <x:c r="I24" s="0" t="s">
        <x:v>987</x:v>
      </x:c>
      <x:c r="J24" s="1" t="s">
        <x:v>988</x:v>
      </x:c>
    </x:row>
    <x:row r="25" spans="1:10" ht="60" customHeight="1">
      <x:c r="A25" s="0" t="s">
        <x:v>339</x:v>
      </x:c>
      <x:c r="B25" s="0" t="s">
        <x:v>873</x:v>
      </x:c>
      <x:c r="C25" s="12">
        <x:v>353377.67</x:v>
      </x:c>
      <x:c r="D25" s="12">
        <x:v>353377.67</x:v>
      </x:c>
      <x:c r="E25" s="12">
        <x:f>D25-C25</x:f>
        <x:v>0</x:v>
      </x:c>
      <x:c r="F25" s="24">
        <x:f>IF(C25&gt;0,IF(ABS((D25-C25)/C25)&gt;10,"n. m.: über ±1.000 % des Plans",(D25-C25)/C25),"n. m.: Plan null oder mit einem Vorzeichen, das die Zeile nicht tragen kann")</x:f>
        <x:v>0</x:v>
      </x:c>
      <x:c r="G25" s="0" t="s">
        <x:v>947</x:v>
      </x:c>
      <x:c r="I25" s="0" t="s">
        <x:v>989</x:v>
      </x:c>
      <x:c r="J25" s="1" t="s">
        <x:v>990</x:v>
      </x:c>
    </x:row>
    <x:row r="26" spans="1:10" ht="90" customHeight="1">
      <x:c r="A26" s="0" t="s">
        <x:v>339</x:v>
      </x:c>
      <x:c r="B26" s="0" t="s">
        <x:v>180</x:v>
      </x:c>
      <x:c r="C26" s="12">
        <x:v>4621553.47</x:v>
      </x:c>
      <x:c r="D26" s="12">
        <x:v>4621553.47</x:v>
      </x:c>
      <x:c r="E26" s="12">
        <x:f>D26-C26</x:f>
        <x:v>0</x:v>
      </x:c>
      <x:c r="F26" s="24">
        <x:f>IF(C26&gt;0,IF(ABS((D26-C26)/C26)&gt;10,"n. m.: über ±1.000 % des Plans",(D26-C26)/C26),"n. m.: Plan null oder mit einem Vorzeichen, das die Zeile nicht tragen kann")</x:f>
        <x:v>0</x:v>
      </x:c>
      <x:c r="G26" s="0" t="s">
        <x:v>947</x:v>
      </x:c>
      <x:c r="I26" s="1" t="s">
        <x:v>991</x:v>
      </x:c>
      <x:c r="J26" s="1" t="s">
        <x:v>992</x:v>
      </x:c>
    </x:row>
    <x:row r="27" spans="1:10">
      <x:c r="A27" s="0" t="s">
        <x:v>339</x:v>
      </x:c>
      <x:c r="B27" s="0" t="s">
        <x:v>194</x:v>
      </x:c>
      <x:c r="C27" s="12">
        <x:v>368400</x:v>
      </x:c>
      <x:c r="D27" s="12">
        <x:v>368400</x:v>
      </x:c>
      <x:c r="E27" s="12">
        <x:f>D27-C27</x:f>
        <x:v>0</x:v>
      </x:c>
      <x:c r="F27" s="24">
        <x:f>IF(C27&gt;0,IF(ABS((D27-C27)/C27)&gt;10,"n. m.: über ±1.000 % des Plans",(D27-C27)/C27),"n. m.: Plan null oder mit einem Vorzeichen, das die Zeile nicht tragen kann")</x:f>
        <x:v>0</x:v>
      </x:c>
      <x:c r="G27" s="0" t="s">
        <x:v>947</x:v>
      </x:c>
      <x:c r="I27" s="0" t="s">
        <x:v>993</x:v>
      </x:c>
      <x:c r="J27" s="0" t="s">
        <x:v>994</x:v>
      </x:c>
    </x:row>
    <x:row r="28" spans="1:10" ht="180" customHeight="1">
      <x:c r="A28" s="5" t="s">
        <x:v>339</x:v>
      </x:c>
      <x:c r="B28" s="5" t="s">
        <x:v>201</x:v>
      </x:c>
      <x:c r="C28" s="18">
        <x:v>9113699.55</x:v>
      </x:c>
      <x:c r="D28" s="18">
        <x:v>9113699.55</x:v>
      </x:c>
      <x:c r="E28" s="18">
        <x:f>D28-C28</x:f>
        <x:v>0</x:v>
      </x:c>
      <x:c r="F28" s="36">
        <x:f>IF(C28&gt;0,IF(ABS((D28-C28)/C28)&gt;10,"n. m.: über ±1.000 % des Plans",(D28-C28)/C28),"n. m.: Plan null oder mit einem Vorzeichen, das die Zeile nicht tragen kann")</x:f>
        <x:v>0</x:v>
      </x:c>
      <x:c r="G28" s="0" t="s">
        <x:v>947</x:v>
      </x:c>
      <x:c r="I28" s="0" t="s">
        <x:v>995</x:v>
      </x:c>
      <x:c r="J28" s="1" t="s">
        <x:v>996</x:v>
      </x:c>
    </x:row>
    <x:row r="29" spans="1:10" ht="90" customHeight="1">
      <x:c r="A29" s="0" t="s">
        <x:v>341</x:v>
      </x:c>
      <x:c r="B29" s="0" t="s">
        <x:v>40</x:v>
      </x:c>
      <x:c r="C29" s="12">
        <x:v>31684920.13</x:v>
      </x:c>
      <x:c r="D29" s="12">
        <x:v>31684920.13</x:v>
      </x:c>
      <x:c r="E29" s="12">
        <x:f>D29-C29</x:f>
        <x:v>0</x:v>
      </x:c>
      <x:c r="F29" s="24">
        <x:f>IF(C29&gt;0,IF(ABS((D29-C29)/C29)&gt;10,"n. m.: über ±1.000 % des Plans",(D29-C29)/C29),"n. m.: Plan null oder mit einem Vorzeichen, das die Zeile nicht tragen kann")</x:f>
        <x:v>0</x:v>
      </x:c>
      <x:c r="G29" s="0" t="s">
        <x:v>947</x:v>
      </x:c>
      <x:c r="I29" s="1" t="s">
        <x:v>948</x:v>
      </x:c>
      <x:c r="J29" s="1" t="s">
        <x:v>949</x:v>
      </x:c>
    </x:row>
    <x:row r="30" spans="1:10" ht="90" customHeight="1">
      <x:c r="A30" s="0" t="s">
        <x:v>341</x:v>
      </x:c>
      <x:c r="B30" s="0" t="s">
        <x:v>49</x:v>
      </x:c>
      <x:c r="C30" s="12">
        <x:v>-20810263.55</x:v>
      </x:c>
      <x:c r="D30" s="12">
        <x:v>-20810263.55</x:v>
      </x:c>
      <x:c r="E30" s="12">
        <x:f>D30-C30</x:f>
        <x:v>0</x:v>
      </x:c>
      <x:c r="F30" s="24">
        <x:f>IF((-C30)&gt;0,IF(ABS((D30-C30)/(-C30))&gt;10,"n. m.: über ±1.000 % des Plans",(D30-C30)/(-C30)),"n. m.: Plan null oder mit einem Vorzeichen, das die Zeile nicht tragen kann")</x:f>
        <x:v>0</x:v>
      </x:c>
      <x:c r="G30" s="0" t="s">
        <x:v>947</x:v>
      </x:c>
      <x:c r="I30" s="0" t="s">
        <x:v>950</x:v>
      </x:c>
      <x:c r="J30" s="1" t="s">
        <x:v>951</x:v>
      </x:c>
    </x:row>
    <x:row r="31" spans="1:10" ht="165" customHeight="1">
      <x:c r="A31" s="5" t="s">
        <x:v>341</x:v>
      </x:c>
      <x:c r="B31" s="5" t="s">
        <x:v>58</x:v>
      </x:c>
      <x:c r="C31" s="18">
        <x:v>10874656.58</x:v>
      </x:c>
      <x:c r="D31" s="18">
        <x:v>10874656.58</x:v>
      </x:c>
      <x:c r="E31" s="18">
        <x:f>D31-C31</x:f>
        <x:v>0</x:v>
      </x:c>
      <x:c r="F31" s="36">
        <x:f>IF(ABS(C31)&gt;0,IF(ABS((D31-C31)/ABS(C31))&gt;10,"n. m.: über ±1.000 % des Plans",(D31-C31)/ABS(C31)),"n. m.: Plan null")</x:f>
        <x:v>0</x:v>
      </x:c>
      <x:c r="I31" s="1" t="s">
        <x:v>952</x:v>
      </x:c>
      <x:c r="J31" s="1" t="s">
        <x:v>953</x:v>
      </x:c>
    </x:row>
    <x:row r="32" spans="1:10" ht="75" customHeight="1">
      <x:c r="A32" s="0" t="s">
        <x:v>341</x:v>
      </x:c>
      <x:c r="B32" s="0" t="s">
        <x:v>59</x:v>
      </x:c>
      <x:c r="C32" s="12">
        <x:v>-4395588.47</x:v>
      </x:c>
      <x:c r="D32" s="12">
        <x:v>-4395588.47</x:v>
      </x:c>
      <x:c r="E32" s="12">
        <x:f>D32-C32</x:f>
        <x:v>0</x:v>
      </x:c>
      <x:c r="F32" s="24">
        <x:f>IF((-C32)&gt;0,IF(ABS((D32-C32)/(-C32))&gt;10,"n. m.: über ±1.000 % des Plans",(D32-C32)/(-C32)),"n. m.: Plan null oder mit einem Vorzeichen, das die Zeile nicht tragen kann")</x:f>
        <x:v>0</x:v>
      </x:c>
      <x:c r="G32" s="0" t="s">
        <x:v>947</x:v>
      </x:c>
      <x:c r="I32" s="0" t="s">
        <x:v>954</x:v>
      </x:c>
      <x:c r="J32" s="1" t="s">
        <x:v>955</x:v>
      </x:c>
    </x:row>
    <x:row r="33" spans="1:10" ht="60" customHeight="1">
      <x:c r="A33" s="0" t="s">
        <x:v>341</x:v>
      </x:c>
      <x:c r="B33" s="0" t="s">
        <x:v>69</x:v>
      </x:c>
      <x:c r="C33" s="12">
        <x:v>261980.8</x:v>
      </x:c>
      <x:c r="D33" s="12">
        <x:v>261980.8</x:v>
      </x:c>
      <x:c r="E33" s="12">
        <x:f>D33-C33</x:f>
        <x:v>0</x:v>
      </x:c>
      <x:c r="F33" s="24">
        <x:f>IF(C33&gt;0,IF(ABS((D33-C33)/C33)&gt;10,"n. m.: über ±1.000 % des Plans",(D33-C33)/C33),"n. m.: Plan null oder mit einem Vorzeichen, das die Zeile nicht tragen kann")</x:f>
        <x:v>0</x:v>
      </x:c>
      <x:c r="G33" s="0" t="s">
        <x:v>947</x:v>
      </x:c>
      <x:c r="I33" s="0" t="s">
        <x:v>956</x:v>
      </x:c>
      <x:c r="J33" s="1" t="s">
        <x:v>997</x:v>
      </x:c>
    </x:row>
    <x:row r="34" spans="1:10" ht="360" customHeight="1">
      <x:c r="A34" s="0" t="s">
        <x:v>341</x:v>
      </x:c>
      <x:c r="B34" s="0" t="s">
        <x:v>75</x:v>
      </x:c>
      <x:c r="C34" s="12">
        <x:v>-3853182.58</x:v>
      </x:c>
      <x:c r="D34" s="12">
        <x:v>-3853182.58</x:v>
      </x:c>
      <x:c r="E34" s="12">
        <x:f>D34-C34</x:f>
        <x:v>0</x:v>
      </x:c>
      <x:c r="F34" s="24">
        <x:f>IF((-C34)&gt;0,IF(ABS((D34-C34)/(-C34))&gt;10,"n. m.: über ±1.000 % des Plans",(D34-C34)/(-C34)),"n. m.: Plan null oder mit einem Vorzeichen, das die Zeile nicht tragen kann")</x:f>
        <x:v>0</x:v>
      </x:c>
      <x:c r="G34" s="0" t="s">
        <x:v>947</x:v>
      </x:c>
      <x:c r="I34" s="1" t="s">
        <x:v>958</x:v>
      </x:c>
      <x:c r="J34" s="1" t="s">
        <x:v>998</x:v>
      </x:c>
    </x:row>
    <x:row r="35" spans="1:10" ht="645" customHeight="1">
      <x:c r="A35" s="5" t="s">
        <x:v>341</x:v>
      </x:c>
      <x:c r="B35" s="5" t="s">
        <x:v>115</x:v>
      </x:c>
      <x:c r="C35" s="18">
        <x:v>2887866.33</x:v>
      </x:c>
      <x:c r="D35" s="18">
        <x:v>2887866.33</x:v>
      </x:c>
      <x:c r="E35" s="18">
        <x:f>D35-C35</x:f>
        <x:v>0</x:v>
      </x:c>
      <x:c r="F35" s="36">
        <x:f>IF(ABS(C35)&gt;0,IF(ABS((D35-C35)/ABS(C35))&gt;10,"n. m.: über ±1.000 % des Plans",(D35-C35)/ABS(C35)),"n. m.: Plan null")</x:f>
        <x:v>0</x:v>
      </x:c>
      <x:c r="G35" s="0" t="s">
        <x:v>947</x:v>
      </x:c>
      <x:c r="I35" s="0" t="s">
        <x:v>960</x:v>
      </x:c>
      <x:c r="J35" s="1" t="s">
        <x:v>999</x:v>
      </x:c>
    </x:row>
    <x:row r="36" spans="1:10" ht="60" customHeight="1">
      <x:c r="A36" s="0" t="s">
        <x:v>341</x:v>
      </x:c>
      <x:c r="B36" s="0" t="s">
        <x:v>116</x:v>
      </x:c>
      <x:c r="C36" s="12">
        <x:v>-384321.78</x:v>
      </x:c>
      <x:c r="D36" s="12">
        <x:v>-384321.78</x:v>
      </x:c>
      <x:c r="E36" s="12">
        <x:f>D36-C36</x:f>
        <x:v>0</x:v>
      </x:c>
      <x:c r="F36" s="24">
        <x:f>IF((-C36)&gt;0,IF(ABS((D36-C36)/(-C36))&gt;10,"n. m.: über ±1.000 % des Plans",(D36-C36)/(-C36)),"n. m.: Plan null oder mit einem Vorzeichen, das die Zeile nicht tragen kann")</x:f>
        <x:v>0</x:v>
      </x:c>
      <x:c r="G36" s="0" t="s">
        <x:v>947</x:v>
      </x:c>
      <x:c r="I36" s="0" t="s">
        <x:v>962</x:v>
      </x:c>
      <x:c r="J36" s="1" t="s">
        <x:v>963</x:v>
      </x:c>
    </x:row>
    <x:row r="37" spans="1:10" ht="690" customHeight="1">
      <x:c r="A37" s="5" t="s">
        <x:v>341</x:v>
      </x:c>
      <x:c r="B37" s="5" t="s">
        <x:v>122</x:v>
      </x:c>
      <x:c r="C37" s="18">
        <x:v>2503544.55</x:v>
      </x:c>
      <x:c r="D37" s="18">
        <x:v>2503544.55</x:v>
      </x:c>
      <x:c r="E37" s="18">
        <x:f>D37-C37</x:f>
        <x:v>0</x:v>
      </x:c>
      <x:c r="F37" s="36">
        <x:f>IF(ABS(C37)&gt;0,IF(ABS((D37-C37)/ABS(C37))&gt;10,"n. m.: über ±1.000 % des Plans",(D37-C37)/ABS(C37)),"n. m.: Plan null")</x:f>
        <x:v>0</x:v>
      </x:c>
      <x:c r="I37" s="0" t="s">
        <x:v>964</x:v>
      </x:c>
      <x:c r="J37" s="1" t="s">
        <x:v>1000</x:v>
      </x:c>
    </x:row>
    <x:row r="38" spans="1:10" ht="60" customHeight="1">
      <x:c r="A38" s="0" t="s">
        <x:v>341</x:v>
      </x:c>
      <x:c r="B38" s="0" t="s">
        <x:v>123</x:v>
      </x:c>
      <x:c r="C38" s="12">
        <x:v>-109115.22</x:v>
      </x:c>
      <x:c r="D38" s="12">
        <x:v>-109115.22</x:v>
      </x:c>
      <x:c r="E38" s="12">
        <x:f>D38-C38</x:f>
        <x:v>0</x:v>
      </x:c>
      <x:c r="F38" s="24">
        <x:f>IF(ABS(C38)&gt;0,IF(ABS((D38-C38)/ABS(C38))&gt;10,"n. m.: über ±1.000 % des Plans",(D38-C38)/ABS(C38)),"n. m.: Plan null")</x:f>
        <x:v>0</x:v>
      </x:c>
      <x:c r="G38" s="0" t="s">
        <x:v>947</x:v>
      </x:c>
      <x:c r="I38" s="0" t="s">
        <x:v>966</x:v>
      </x:c>
      <x:c r="J38" s="1" t="s">
        <x:v>1001</x:v>
      </x:c>
    </x:row>
    <x:row r="39" spans="1:10" ht="735" customHeight="1">
      <x:c r="A39" s="5" t="s">
        <x:v>341</x:v>
      </x:c>
      <x:c r="B39" s="5" t="s">
        <x:v>128</x:v>
      </x:c>
      <x:c r="C39" s="18">
        <x:v>2394429.33</x:v>
      </x:c>
      <x:c r="D39" s="18">
        <x:v>2394429.33</x:v>
      </x:c>
      <x:c r="E39" s="18">
        <x:f>D39-C39</x:f>
        <x:v>0</x:v>
      </x:c>
      <x:c r="F39" s="36">
        <x:f>IF(ABS(C39)&gt;0,IF(ABS((D39-C39)/ABS(C39))&gt;10,"n. m.: über ±1.000 % des Plans",(D39-C39)/ABS(C39)),"n. m.: Plan null")</x:f>
        <x:v>0</x:v>
      </x:c>
      <x:c r="I39" s="0" t="s">
        <x:v>968</x:v>
      </x:c>
      <x:c r="J39" s="1" t="s">
        <x:v>1002</x:v>
      </x:c>
    </x:row>
    <x:row r="40" spans="1:10">
      <x:c r="A40" s="0" t="s">
        <x:v>341</x:v>
      </x:c>
      <x:c r="B40" s="0" t="s">
        <x:v>129</x:v>
      </x:c>
      <x:c r="C40" s="12">
        <x:v>-732465.17</x:v>
      </x:c>
      <x:c r="D40" s="12">
        <x:v>-732465.17</x:v>
      </x:c>
      <x:c r="E40" s="12">
        <x:f>D40-C40</x:f>
        <x:v>0</x:v>
      </x:c>
      <x:c r="F40" s="24">
        <x:f>IF(ABS(C40)&gt;0,IF(ABS((D40-C40)/ABS(C40))&gt;10,"n. m.: über ±1.000 % des Plans",(D40-C40)/ABS(C40)),"n. m.: Plan null")</x:f>
        <x:v>0</x:v>
      </x:c>
      <x:c r="G40" s="0" t="s">
        <x:v>947</x:v>
      </x:c>
      <x:c r="I40" s="0" t="s">
        <x:v>970</x:v>
      </x:c>
      <x:c r="J40" s="0" t="s">
        <x:v>1003</x:v>
      </x:c>
    </x:row>
    <x:row r="41" spans="1:10" ht="765" customHeight="1">
      <x:c r="A41" s="5" t="s">
        <x:v>341</x:v>
      </x:c>
      <x:c r="B41" s="5" t="s">
        <x:v>135</x:v>
      </x:c>
      <x:c r="C41" s="18">
        <x:v>1661964.16</x:v>
      </x:c>
      <x:c r="D41" s="18">
        <x:v>1661964.16</x:v>
      </x:c>
      <x:c r="E41" s="18">
        <x:f>D41-C41</x:f>
        <x:v>0</x:v>
      </x:c>
      <x:c r="F41" s="36">
        <x:f>IF(ABS(C41)&gt;0,IF(ABS((D41-C41)/ABS(C41))&gt;10,"n. m.: über ±1.000 % des Plans",(D41-C41)/ABS(C41)),"n. m.: Plan null")</x:f>
        <x:v>0</x:v>
      </x:c>
      <x:c r="G41" s="0" t="s">
        <x:v>947</x:v>
      </x:c>
      <x:c r="I41" s="0" t="s">
        <x:v>972</x:v>
      </x:c>
      <x:c r="J41" s="1" t="s">
        <x:v>1004</x:v>
      </x:c>
    </x:row>
    <x:row r="42" spans="1:10">
      <x:c r="A42" s="0" t="s">
        <x:v>341</x:v>
      </x:c>
      <x:c r="B42" s="0" t="s">
        <x:v>142</x:v>
      </x:c>
      <x:c r="C42" s="12">
        <x:v>3609635.22</x:v>
      </x:c>
      <x:c r="D42" s="12">
        <x:v>3609635.22</x:v>
      </x:c>
      <x:c r="E42" s="12">
        <x:f>D42-C42</x:f>
        <x:v>0</x:v>
      </x:c>
      <x:c r="F42" s="24">
        <x:f>IF(C42&gt;0,IF(ABS((D42-C42)/C42)&gt;10,"n. m.: über ±1.000 % des Plans",(D42-C42)/C42),"n. m.: Plan null oder mit einem Vorzeichen, das die Zeile nicht tragen kann")</x:f>
        <x:v>0</x:v>
      </x:c>
      <x:c r="G42" s="0" t="s">
        <x:v>947</x:v>
      </x:c>
      <x:c r="I42" s="0" t="s">
        <x:v>974</x:v>
      </x:c>
      <x:c r="J42" s="0" t="s">
        <x:v>1005</x:v>
      </x:c>
    </x:row>
    <x:row r="43" spans="1:10">
      <x:c r="A43" s="0" t="s">
        <x:v>341</x:v>
      </x:c>
      <x:c r="B43" s="0" t="s">
        <x:v>376</x:v>
      </x:c>
      <x:c r="C43" s="12">
        <x:v>1578275.64</x:v>
      </x:c>
      <x:c r="D43" s="12">
        <x:v>1578275.64</x:v>
      </x:c>
      <x:c r="E43" s="12">
        <x:f>D43-C43</x:f>
        <x:v>0</x:v>
      </x:c>
      <x:c r="F43" s="24">
        <x:f>IF(C43&gt;0,IF(ABS((D43-C43)/C43)&gt;10,"n. m.: über ±1.000 % des Plans",(D43-C43)/C43),"n. m.: Plan null oder mit einem Vorzeichen, das die Zeile nicht tragen kann")</x:f>
        <x:v>0</x:v>
      </x:c>
      <x:c r="G43" s="0" t="s">
        <x:v>947</x:v>
      </x:c>
      <x:c r="I43" s="0" t="s">
        <x:v>976</x:v>
      </x:c>
      <x:c r="J43" s="0" t="s">
        <x:v>977</x:v>
      </x:c>
    </x:row>
    <x:row r="44" spans="1:10" ht="45" customHeight="1">
      <x:c r="A44" s="0" t="s">
        <x:v>341</x:v>
      </x:c>
      <x:c r="B44" s="0" t="s">
        <x:v>978</x:v>
      </x:c>
      <x:c r="C44" s="12">
        <x:v>4153966.34</x:v>
      </x:c>
      <x:c r="D44" s="12">
        <x:v>4153966.34</x:v>
      </x:c>
      <x:c r="E44" s="12">
        <x:f>D44-C44</x:f>
        <x:v>0</x:v>
      </x:c>
      <x:c r="F44" s="24">
        <x:f>IF(C44&gt;0,IF(ABS((D44-C44)/C44)&gt;10,"n. m.: über ±1.000 % des Plans",(D44-C44)/C44),"n. m.: Plan null oder mit einem Vorzeichen, das die Zeile nicht tragen kann")</x:f>
        <x:v>0</x:v>
      </x:c>
      <x:c r="G44" s="0" t="s">
        <x:v>947</x:v>
      </x:c>
      <x:c r="I44" s="0" t="s">
        <x:v>979</x:v>
      </x:c>
      <x:c r="J44" s="1" t="s">
        <x:v>1006</x:v>
      </x:c>
    </x:row>
    <x:row r="45" spans="1:10">
      <x:c r="A45" s="0" t="s">
        <x:v>341</x:v>
      </x:c>
      <x:c r="B45" s="0" t="s">
        <x:v>305</x:v>
      </x:c>
      <x:c r="C45" s="12">
        <x:v>2901456.93</x:v>
      </x:c>
      <x:c r="D45" s="12">
        <x:v>2901456.93</x:v>
      </x:c>
      <x:c r="E45" s="12">
        <x:f>D45-C45</x:f>
        <x:v>0</x:v>
      </x:c>
      <x:c r="F45" s="24">
        <x:f>IF(C45&gt;0,IF(ABS((D45-C45)/C45)&gt;10,"n. m.: über ±1.000 % des Plans",(D45-C45)/C45),"n. m.: Plan null oder mit einem Vorzeichen, das die Zeile nicht tragen kann")</x:f>
        <x:v>0</x:v>
      </x:c>
      <x:c r="G45" s="0" t="s">
        <x:v>947</x:v>
      </x:c>
      <x:c r="I45" s="0" t="s">
        <x:v>981</x:v>
      </x:c>
      <x:c r="J45" s="0" t="s">
        <x:v>1007</x:v>
      </x:c>
    </x:row>
    <x:row r="46" spans="1:10">
      <x:c r="A46" s="0" t="s">
        <x:v>341</x:v>
      </x:c>
      <x:c r="B46" s="0" t="s">
        <x:v>166</x:v>
      </x:c>
      <x:c r="C46" s="12">
        <x:v>138000</x:v>
      </x:c>
      <x:c r="D46" s="12">
        <x:v>138000</x:v>
      </x:c>
      <x:c r="E46" s="12">
        <x:f>D46-C46</x:f>
        <x:v>0</x:v>
      </x:c>
      <x:c r="F46" s="24">
        <x:f>IF(C46&gt;0,IF(ABS((D46-C46)/C46)&gt;10,"n. m.: über ±1.000 % des Plans",(D46-C46)/C46),"n. m.: Plan null oder mit einem Vorzeichen, das die Zeile nicht tragen kann")</x:f>
        <x:v>0</x:v>
      </x:c>
      <x:c r="G46" s="0" t="s">
        <x:v>947</x:v>
      </x:c>
      <x:c r="I46" s="0" t="s">
        <x:v>983</x:v>
      </x:c>
      <x:c r="J46" s="0" t="s">
        <x:v>984</x:v>
      </x:c>
    </x:row>
    <x:row r="47" spans="1:10" ht="105" customHeight="1">
      <x:c r="A47" s="5" t="s">
        <x:v>341</x:v>
      </x:c>
      <x:c r="B47" s="5" t="s">
        <x:v>169</x:v>
      </x:c>
      <x:c r="C47" s="18">
        <x:v>12381334.13</x:v>
      </x:c>
      <x:c r="D47" s="18">
        <x:v>12381334.13</x:v>
      </x:c>
      <x:c r="E47" s="18">
        <x:f>D47-C47</x:f>
        <x:v>0</x:v>
      </x:c>
      <x:c r="F47" s="36">
        <x:f>IF(C47&gt;0,IF(ABS((D47-C47)/C47)&gt;10,"n. m.: über ±1.000 % des Plans",(D47-C47)/C47),"n. m.: Plan null oder mit einem Vorzeichen, das die Zeile nicht tragen kann")</x:f>
        <x:v>0</x:v>
      </x:c>
      <x:c r="G47" s="0" t="s">
        <x:v>947</x:v>
      </x:c>
      <x:c r="I47" s="0" t="s">
        <x:v>985</x:v>
      </x:c>
      <x:c r="J47" s="1" t="s">
        <x:v>1008</x:v>
      </x:c>
    </x:row>
    <x:row r="48" spans="1:10" ht="45" customHeight="1">
      <x:c r="A48" s="0" t="s">
        <x:v>341</x:v>
      </x:c>
      <x:c r="B48" s="0" t="s">
        <x:v>171</x:v>
      </x:c>
      <x:c r="C48" s="12">
        <x:v>5432332.57</x:v>
      </x:c>
      <x:c r="D48" s="12">
        <x:v>5432332.57</x:v>
      </x:c>
      <x:c r="E48" s="12">
        <x:f>D48-C48</x:f>
        <x:v>0</x:v>
      </x:c>
      <x:c r="F48" s="24">
        <x:f>IF(ABS(C48)&gt;0,IF(ABS((D48-C48)/ABS(C48))&gt;10,"n. m.: über ±1.000 % des Plans",(D48-C48)/ABS(C48)),"n. m.: Plan null")</x:f>
        <x:v>0</x:v>
      </x:c>
      <x:c r="G48" s="0" t="s">
        <x:v>947</x:v>
      </x:c>
      <x:c r="I48" s="0" t="s">
        <x:v>987</x:v>
      </x:c>
      <x:c r="J48" s="1" t="s">
        <x:v>988</x:v>
      </x:c>
    </x:row>
    <x:row r="49" spans="1:10" ht="60" customHeight="1">
      <x:c r="A49" s="0" t="s">
        <x:v>341</x:v>
      </x:c>
      <x:c r="B49" s="0" t="s">
        <x:v>873</x:v>
      </x:c>
      <x:c r="C49" s="12">
        <x:v>208326.22</x:v>
      </x:c>
      <x:c r="D49" s="12">
        <x:v>208326.22</x:v>
      </x:c>
      <x:c r="E49" s="12">
        <x:f>D49-C49</x:f>
        <x:v>0</x:v>
      </x:c>
      <x:c r="F49" s="24">
        <x:f>IF(C49&gt;0,IF(ABS((D49-C49)/C49)&gt;10,"n. m.: über ±1.000 % des Plans",(D49-C49)/C49),"n. m.: Plan null oder mit einem Vorzeichen, das die Zeile nicht tragen kann")</x:f>
        <x:v>0</x:v>
      </x:c>
      <x:c r="G49" s="0" t="s">
        <x:v>947</x:v>
      </x:c>
      <x:c r="I49" s="0" t="s">
        <x:v>989</x:v>
      </x:c>
      <x:c r="J49" s="1" t="s">
        <x:v>990</x:v>
      </x:c>
    </x:row>
    <x:row r="50" spans="1:10" ht="90" customHeight="1">
      <x:c r="A50" s="0" t="s">
        <x:v>341</x:v>
      </x:c>
      <x:c r="B50" s="0" t="s">
        <x:v>180</x:v>
      </x:c>
      <x:c r="C50" s="12">
        <x:v>6282655.34</x:v>
      </x:c>
      <x:c r="D50" s="12">
        <x:v>6282655.34</x:v>
      </x:c>
      <x:c r="E50" s="12">
        <x:f>D50-C50</x:f>
        <x:v>0</x:v>
      </x:c>
      <x:c r="F50" s="24">
        <x:f>IF(C50&gt;0,IF(ABS((D50-C50)/C50)&gt;10,"n. m.: über ±1.000 % des Plans",(D50-C50)/C50),"n. m.: Plan null oder mit einem Vorzeichen, das die Zeile nicht tragen kann")</x:f>
        <x:v>0</x:v>
      </x:c>
      <x:c r="G50" s="0" t="s">
        <x:v>947</x:v>
      </x:c>
      <x:c r="I50" s="1" t="s">
        <x:v>991</x:v>
      </x:c>
      <x:c r="J50" s="1" t="s">
        <x:v>1009</x:v>
      </x:c>
    </x:row>
    <x:row r="51" spans="1:10">
      <x:c r="A51" s="0" t="s">
        <x:v>341</x:v>
      </x:c>
      <x:c r="B51" s="0" t="s">
        <x:v>194</x:v>
      </x:c>
      <x:c r="C51" s="12">
        <x:v>458020</x:v>
      </x:c>
      <x:c r="D51" s="12">
        <x:v>458020</x:v>
      </x:c>
      <x:c r="E51" s="12">
        <x:f>D51-C51</x:f>
        <x:v>0</x:v>
      </x:c>
      <x:c r="F51" s="24">
        <x:f>IF(C51&gt;0,IF(ABS((D51-C51)/C51)&gt;10,"n. m.: über ±1.000 % des Plans",(D51-C51)/C51),"n. m.: Plan null oder mit einem Vorzeichen, das die Zeile nicht tragen kann")</x:f>
        <x:v>0</x:v>
      </x:c>
      <x:c r="G51" s="0" t="s">
        <x:v>947</x:v>
      </x:c>
      <x:c r="I51" s="0" t="s">
        <x:v>993</x:v>
      </x:c>
      <x:c r="J51" s="0" t="s">
        <x:v>994</x:v>
      </x:c>
    </x:row>
    <x:row r="52" spans="1:10" ht="195" customHeight="1">
      <x:c r="A52" s="5" t="s">
        <x:v>341</x:v>
      </x:c>
      <x:c r="B52" s="5" t="s">
        <x:v>201</x:v>
      </x:c>
      <x:c r="C52" s="18">
        <x:v>12381334.13</x:v>
      </x:c>
      <x:c r="D52" s="18">
        <x:v>12381334.13</x:v>
      </x:c>
      <x:c r="E52" s="18">
        <x:f>D52-C52</x:f>
        <x:v>0</x:v>
      </x:c>
      <x:c r="F52" s="36">
        <x:f>IF(C52&gt;0,IF(ABS((D52-C52)/C52)&gt;10,"n. m.: über ±1.000 % des Plans",(D52-C52)/C52),"n. m.: Plan null oder mit einem Vorzeichen, das die Zeile nicht tragen kann")</x:f>
        <x:v>0</x:v>
      </x:c>
      <x:c r="G52" s="0" t="s">
        <x:v>947</x:v>
      </x:c>
      <x:c r="I52" s="0" t="s">
        <x:v>995</x:v>
      </x:c>
      <x:c r="J52" s="1" t="s">
        <x:v>1010</x:v>
      </x:c>
    </x:row>
    <x:row r="53" spans="1:10">
      <x:c r="A53" s="0" t="s">
        <x:v>341</x:v>
      </x:c>
      <x:c r="B53" s="0" t="s">
        <x:v>885</x:v>
      </x:c>
      <x:c r="C53" s="12">
        <x:v>2579180.88</x:v>
      </x:c>
      <x:c r="D53" s="12">
        <x:v>2579180.88</x:v>
      </x:c>
      <x:c r="E53" s="12">
        <x:f>D53-C53</x:f>
        <x:v>0</x:v>
      </x:c>
      <x:c r="F53" s="24">
        <x:f>IF(ABS(C53)&gt;0,IF(ABS((D53-C53)/ABS(C53))&gt;10,"n. m.: über ±1.000 % des Plans",(D53-C53)/ABS(C53)),"n. m.: Plan null")</x:f>
        <x:v>0</x:v>
      </x:c>
      <x:c r="G53" s="0" t="s">
        <x:v>947</x:v>
      </x:c>
      <x:c r="I53" s="0" t="s">
        <x:v>1011</x:v>
      </x:c>
      <x:c r="J53" s="0" t="s">
        <x:v>178</x:v>
      </x:c>
    </x:row>
    <x:row r="54" spans="1:10">
      <x:c r="A54" s="0" t="s">
        <x:v>341</x:v>
      </x:c>
      <x:c r="B54" s="0" t="s">
        <x:v>889</x:v>
      </x:c>
      <x:c r="C54" s="12">
        <x:v>-2876005.46</x:v>
      </x:c>
      <x:c r="D54" s="12">
        <x:v>-2876005.46</x:v>
      </x:c>
      <x:c r="E54" s="12">
        <x:f>D54-C54</x:f>
        <x:v>0</x:v>
      </x:c>
      <x:c r="F54" s="24">
        <x:f>IF(ABS(C54)&gt;0,IF(ABS((D54-C54)/ABS(C54))&gt;10,"n. m.: über ±1.000 % des Plans",(D54-C54)/ABS(C54)),"n. m.: Plan null")</x:f>
        <x:v>0</x:v>
      </x:c>
      <x:c r="G54" s="0" t="s">
        <x:v>947</x:v>
      </x:c>
      <x:c r="I54" s="0" t="s">
        <x:v>1012</x:v>
      </x:c>
      <x:c r="J54" s="0" t="s">
        <x:v>178</x:v>
      </x:c>
    </x:row>
    <x:row r="55" spans="1:10">
      <x:c r="A55" s="0" t="s">
        <x:v>341</x:v>
      </x:c>
      <x:c r="B55" s="0" t="s">
        <x:v>892</x:v>
      </x:c>
      <x:c r="C55" s="12">
        <x:v>2488714.77</x:v>
      </x:c>
      <x:c r="D55" s="12">
        <x:v>2488714.77</x:v>
      </x:c>
      <x:c r="E55" s="12">
        <x:f>D55-C55</x:f>
        <x:v>0</x:v>
      </x:c>
      <x:c r="F55" s="24">
        <x:f>IF(ABS(C55)&gt;0,IF(ABS((D55-C55)/ABS(C55))&gt;10,"n. m.: über ±1.000 % des Plans",(D55-C55)/ABS(C55)),"n. m.: Plan null")</x:f>
        <x:v>0</x:v>
      </x:c>
      <x:c r="G55" s="0" t="s">
        <x:v>947</x:v>
      </x:c>
      <x:c r="I55" s="0" t="s">
        <x:v>1013</x:v>
      </x:c>
      <x:c r="J55" s="0" t="s">
        <x:v>178</x:v>
      </x:c>
    </x:row>
    <x:row r="56" spans="1:10">
      <x:c r="A56" s="5" t="s">
        <x:v>341</x:v>
      </x:c>
      <x:c r="B56" s="5" t="s">
        <x:v>894</x:v>
      </x:c>
      <x:c r="C56" s="18">
        <x:v>2191890.19</x:v>
      </x:c>
      <x:c r="D56" s="18">
        <x:v>2191890.19</x:v>
      </x:c>
      <x:c r="E56" s="18">
        <x:f>D56-C56</x:f>
        <x:v>0</x:v>
      </x:c>
      <x:c r="F56" s="36">
        <x:f>IF(ABS(C56)&gt;0,IF(ABS((D56-C56)/ABS(C56))&gt;10,"n. m.: über ±1.000 % des Plans",(D56-C56)/ABS(C56)),"n. m.: Plan null")</x:f>
        <x:v>0</x:v>
      </x:c>
      <x:c r="G56" s="0" t="s">
        <x:v>947</x:v>
      </x:c>
      <x:c r="I56" s="0" t="s">
        <x:v>1014</x:v>
      </x:c>
      <x:c r="J56" s="0" t="s">
        <x:v>178</x:v>
      </x:c>
    </x:row>
    <x:row r="57" spans="1:10">
      <x:c r="A57" s="0" t="s">
        <x:v>341</x:v>
      </x:c>
      <x:c r="B57" s="0" t="s">
        <x:v>896</x:v>
      </x:c>
      <x:c r="C57" s="12">
        <x:v>709566.74</x:v>
      </x:c>
      <x:c r="D57" s="12">
        <x:v>709566.74</x:v>
      </x:c>
      <x:c r="E57" s="12">
        <x:f>D57-C57</x:f>
        <x:v>0</x:v>
      </x:c>
      <x:c r="F57" s="24">
        <x:f>IF(ABS(C57)&gt;0,IF(ABS((D57-C57)/ABS(C57))&gt;10,"n. m.: über ±1.000 % des Plans",(D57-C57)/ABS(C57)),"n. m.: Plan null")</x:f>
        <x:v>0</x:v>
      </x:c>
      <x:c r="G57" s="0" t="s">
        <x:v>947</x:v>
      </x:c>
      <x:c r="I57" s="0" t="s">
        <x:v>1015</x:v>
      </x:c>
      <x:c r="J57" s="0" t="s">
        <x:v>178</x:v>
      </x:c>
    </x:row>
    <x:row r="58" spans="1:10">
      <x:c r="A58" s="0" t="s">
        <x:v>341</x:v>
      </x:c>
      <x:c r="B58" s="0" t="s">
        <x:v>898</x:v>
      </x:c>
      <x:c r="C58" s="12">
        <x:v>2901456.93</x:v>
      </x:c>
      <x:c r="D58" s="12">
        <x:v>2901456.93</x:v>
      </x:c>
      <x:c r="E58" s="12">
        <x:f>D58-C58</x:f>
        <x:v>0</x:v>
      </x:c>
      <x:c r="F58" s="24">
        <x:f>IF(ABS(C58)&gt;0,IF(ABS((D58-C58)/ABS(C58))&gt;10,"n. m.: über ±1.000 % des Plans",(D58-C58)/ABS(C58)),"n. m.: Plan null")</x:f>
        <x:v>0</x:v>
      </x:c>
      <x:c r="G58" s="0" t="s">
        <x:v>947</x:v>
      </x:c>
      <x:c r="I58" s="0" t="s">
        <x:v>1016</x:v>
      </x:c>
      <x:c r="J58" s="0" t="s">
        <x:v>178</x:v>
      </x:c>
    </x:row>
    <x:row r="59" spans="1:10" ht="90" customHeight="1">
      <x:c r="A59" s="0" t="s">
        <x:v>343</x:v>
      </x:c>
      <x:c r="B59" s="0" t="s">
        <x:v>40</x:v>
      </x:c>
      <x:c r="C59" s="12">
        <x:v>32141167.35</x:v>
      </x:c>
      <x:c r="D59" s="12">
        <x:v>32141167.35</x:v>
      </x:c>
      <x:c r="E59" s="12">
        <x:f>D59-C59</x:f>
        <x:v>0</x:v>
      </x:c>
      <x:c r="F59" s="24">
        <x:f>IF(C59&gt;0,IF(ABS((D59-C59)/C59)&gt;10,"n. m.: über ±1.000 % des Plans",(D59-C59)/C59),"n. m.: Plan null oder mit einem Vorzeichen, das die Zeile nicht tragen kann")</x:f>
        <x:v>0</x:v>
      </x:c>
      <x:c r="G59" s="0" t="s">
        <x:v>947</x:v>
      </x:c>
      <x:c r="I59" s="1" t="s">
        <x:v>948</x:v>
      </x:c>
      <x:c r="J59" s="1" t="s">
        <x:v>949</x:v>
      </x:c>
    </x:row>
    <x:row r="60" spans="1:10" ht="90" customHeight="1">
      <x:c r="A60" s="0" t="s">
        <x:v>343</x:v>
      </x:c>
      <x:c r="B60" s="0" t="s">
        <x:v>49</x:v>
      </x:c>
      <x:c r="C60" s="12">
        <x:v>-21613192.91</x:v>
      </x:c>
      <x:c r="D60" s="12">
        <x:v>-21613192.91</x:v>
      </x:c>
      <x:c r="E60" s="12">
        <x:f>D60-C60</x:f>
        <x:v>0</x:v>
      </x:c>
      <x:c r="F60" s="24">
        <x:f>IF((-C60)&gt;0,IF(ABS((D60-C60)/(-C60))&gt;10,"n. m.: über ±1.000 % des Plans",(D60-C60)/(-C60)),"n. m.: Plan null oder mit einem Vorzeichen, das die Zeile nicht tragen kann")</x:f>
        <x:v>0</x:v>
      </x:c>
      <x:c r="G60" s="0" t="s">
        <x:v>947</x:v>
      </x:c>
      <x:c r="I60" s="0" t="s">
        <x:v>950</x:v>
      </x:c>
      <x:c r="J60" s="1" t="s">
        <x:v>951</x:v>
      </x:c>
    </x:row>
    <x:row r="61" spans="1:10" ht="165" customHeight="1">
      <x:c r="A61" s="5" t="s">
        <x:v>343</x:v>
      </x:c>
      <x:c r="B61" s="5" t="s">
        <x:v>58</x:v>
      </x:c>
      <x:c r="C61" s="18">
        <x:v>10527974.44</x:v>
      </x:c>
      <x:c r="D61" s="18">
        <x:v>10527974.44</x:v>
      </x:c>
      <x:c r="E61" s="18">
        <x:f>D61-C61</x:f>
        <x:v>0</x:v>
      </x:c>
      <x:c r="F61" s="36">
        <x:f>IF(ABS(C61)&gt;0,IF(ABS((D61-C61)/ABS(C61))&gt;10,"n. m.: über ±1.000 % des Plans",(D61-C61)/ABS(C61)),"n. m.: Plan null")</x:f>
        <x:v>0</x:v>
      </x:c>
      <x:c r="I61" s="1" t="s">
        <x:v>952</x:v>
      </x:c>
      <x:c r="J61" s="1" t="s">
        <x:v>953</x:v>
      </x:c>
    </x:row>
    <x:row r="62" spans="1:10" ht="75" customHeight="1">
      <x:c r="A62" s="0" t="s">
        <x:v>343</x:v>
      </x:c>
      <x:c r="B62" s="0" t="s">
        <x:v>59</x:v>
      </x:c>
      <x:c r="C62" s="12">
        <x:v>-4718386.83</x:v>
      </x:c>
      <x:c r="D62" s="12">
        <x:v>-4718386.83</x:v>
      </x:c>
      <x:c r="E62" s="12">
        <x:f>D62-C62</x:f>
        <x:v>0</x:v>
      </x:c>
      <x:c r="F62" s="24">
        <x:f>IF((-C62)&gt;0,IF(ABS((D62-C62)/(-C62))&gt;10,"n. m.: über ±1.000 % des Plans",(D62-C62)/(-C62)),"n. m.: Plan null oder mit einem Vorzeichen, das die Zeile nicht tragen kann")</x:f>
        <x:v>0</x:v>
      </x:c>
      <x:c r="G62" s="0" t="s">
        <x:v>947</x:v>
      </x:c>
      <x:c r="I62" s="0" t="s">
        <x:v>954</x:v>
      </x:c>
      <x:c r="J62" s="1" t="s">
        <x:v>955</x:v>
      </x:c>
    </x:row>
    <x:row r="63" spans="1:10" ht="45" customHeight="1">
      <x:c r="A63" s="0" t="s">
        <x:v>343</x:v>
      </x:c>
      <x:c r="B63" s="0" t="s">
        <x:v>69</x:v>
      </x:c>
      <x:c r="C63" s="12">
        <x:v>100900.8</x:v>
      </x:c>
      <x:c r="D63" s="12">
        <x:v>100900.8</x:v>
      </x:c>
      <x:c r="E63" s="12">
        <x:f>D63-C63</x:f>
        <x:v>0</x:v>
      </x:c>
      <x:c r="F63" s="24">
        <x:f>IF(C63&gt;0,IF(ABS((D63-C63)/C63)&gt;10,"n. m.: über ±1.000 % des Plans",(D63-C63)/C63),"n. m.: Plan null oder mit einem Vorzeichen, das die Zeile nicht tragen kann")</x:f>
        <x:v>0</x:v>
      </x:c>
      <x:c r="G63" s="0" t="s">
        <x:v>947</x:v>
      </x:c>
      <x:c r="I63" s="0" t="s">
        <x:v>956</x:v>
      </x:c>
      <x:c r="J63" s="1" t="s">
        <x:v>1017</x:v>
      </x:c>
    </x:row>
    <x:row r="64" spans="1:10" ht="345" customHeight="1">
      <x:c r="A64" s="39" t="s">
        <x:v>343</x:v>
      </x:c>
      <x:c r="B64" s="39" t="s">
        <x:v>75</x:v>
      </x:c>
      <x:c r="C64" s="40">
        <x:v>-3492473.09</x:v>
      </x:c>
      <x:c r="D64" s="40">
        <x:v>-3541973.09</x:v>
      </x:c>
      <x:c r="E64" s="40">
        <x:f>D64-C64</x:f>
        <x:v>-49500</x:v>
      </x:c>
      <x:c r="F64" s="41">
        <x:f>IF((-C64)&gt;0,IF(ABS((D64-C64)/(-C64))&gt;10,"n. m.: über ±1.000 % des Plans",(D64-C64)/(-C64)),"n. m.: Plan null oder mit einem Vorzeichen, das die Zeile nicht tragen kann")</x:f>
        <x:v>-0.01417333755318928</x:v>
      </x:c>
      <x:c r="G64" s="39" t="s">
        <x:v>1018</x:v>
      </x:c>
      <x:c r="H64" s="39"/>
      <x:c r="I64" s="42" t="s">
        <x:v>958</x:v>
      </x:c>
      <x:c r="J64" s="42" t="s">
        <x:v>1019</x:v>
      </x:c>
    </x:row>
    <x:row r="65" spans="1:10" ht="615" customHeight="1">
      <x:c r="A65" s="43" t="s">
        <x:v>343</x:v>
      </x:c>
      <x:c r="B65" s="43" t="s">
        <x:v>115</x:v>
      </x:c>
      <x:c r="C65" s="44">
        <x:v>2418015.32</x:v>
      </x:c>
      <x:c r="D65" s="44">
        <x:v>2368515.32</x:v>
      </x:c>
      <x:c r="E65" s="44">
        <x:f>D65-C65</x:f>
        <x:v>-49500</x:v>
      </x:c>
      <x:c r="F65" s="45">
        <x:f>IF(ABS(C65)&gt;0,IF(ABS((D65-C65)/ABS(C65))&gt;10,"n. m.: über ±1.000 % des Plans",(D65-C65)/ABS(C65)),"n. m.: Plan null")</x:f>
        <x:v>-0.020471334317269753</x:v>
      </x:c>
      <x:c r="G65" s="39" t="s">
        <x:v>1018</x:v>
      </x:c>
      <x:c r="H65" s="39"/>
      <x:c r="I65" s="39" t="s">
        <x:v>960</x:v>
      </x:c>
      <x:c r="J65" s="42" t="s">
        <x:v>1020</x:v>
      </x:c>
    </x:row>
    <x:row r="66" spans="1:10" ht="60" customHeight="1">
      <x:c r="A66" s="0" t="s">
        <x:v>343</x:v>
      </x:c>
      <x:c r="B66" s="0" t="s">
        <x:v>116</x:v>
      </x:c>
      <x:c r="C66" s="12">
        <x:v>-603845.07</x:v>
      </x:c>
      <x:c r="D66" s="12">
        <x:v>-603845.07</x:v>
      </x:c>
      <x:c r="E66" s="12">
        <x:f>D66-C66</x:f>
        <x:v>0</x:v>
      </x:c>
      <x:c r="F66" s="24">
        <x:f>IF((-C66)&gt;0,IF(ABS((D66-C66)/(-C66))&gt;10,"n. m.: über ±1.000 % des Plans",(D66-C66)/(-C66)),"n. m.: Plan null oder mit einem Vorzeichen, das die Zeile nicht tragen kann")</x:f>
        <x:v>0</x:v>
      </x:c>
      <x:c r="G66" s="0" t="s">
        <x:v>947</x:v>
      </x:c>
      <x:c r="I66" s="0" t="s">
        <x:v>962</x:v>
      </x:c>
      <x:c r="J66" s="1" t="s">
        <x:v>963</x:v>
      </x:c>
    </x:row>
    <x:row r="67" spans="1:10" ht="675" customHeight="1">
      <x:c r="A67" s="5" t="s">
        <x:v>343</x:v>
      </x:c>
      <x:c r="B67" s="5" t="s">
        <x:v>122</x:v>
      </x:c>
      <x:c r="C67" s="18">
        <x:v>1814170.25</x:v>
      </x:c>
      <x:c r="D67" s="18">
        <x:v>1764670.25</x:v>
      </x:c>
      <x:c r="E67" s="18">
        <x:f>D67-C67</x:f>
        <x:v>-49500</x:v>
      </x:c>
      <x:c r="F67" s="36">
        <x:f>IF(ABS(C67)&gt;0,IF(ABS((D67-C67)/ABS(C67))&gt;10,"n. m.: über ±1.000 % des Plans",(D67-C67)/ABS(C67)),"n. m.: Plan null")</x:f>
        <x:v>-0.0272852010443893</x:v>
      </x:c>
      <x:c r="I67" s="0" t="s">
        <x:v>964</x:v>
      </x:c>
      <x:c r="J67" s="1" t="s">
        <x:v>1021</x:v>
      </x:c>
    </x:row>
    <x:row r="68" spans="1:10" ht="60" customHeight="1">
      <x:c r="A68" s="0" t="s">
        <x:v>343</x:v>
      </x:c>
      <x:c r="B68" s="0" t="s">
        <x:v>123</x:v>
      </x:c>
      <x:c r="C68" s="12">
        <x:v>-159157.98</x:v>
      </x:c>
      <x:c r="D68" s="12">
        <x:v>-159157.98</x:v>
      </x:c>
      <x:c r="E68" s="12">
        <x:f>D68-C68</x:f>
        <x:v>0</x:v>
      </x:c>
      <x:c r="F68" s="24">
        <x:f>IF(ABS(C68)&gt;0,IF(ABS((D68-C68)/ABS(C68))&gt;10,"n. m.: über ±1.000 % des Plans",(D68-C68)/ABS(C68)),"n. m.: Plan null")</x:f>
        <x:v>0</x:v>
      </x:c>
      <x:c r="G68" s="0" t="s">
        <x:v>947</x:v>
      </x:c>
      <x:c r="I68" s="0" t="s">
        <x:v>966</x:v>
      </x:c>
      <x:c r="J68" s="1" t="s">
        <x:v>1001</x:v>
      </x:c>
    </x:row>
    <x:row r="69" spans="1:10" ht="720" customHeight="1">
      <x:c r="A69" s="5" t="s">
        <x:v>343</x:v>
      </x:c>
      <x:c r="B69" s="5" t="s">
        <x:v>128</x:v>
      </x:c>
      <x:c r="C69" s="18">
        <x:v>1655012.27</x:v>
      </x:c>
      <x:c r="D69" s="18">
        <x:v>1605512.27</x:v>
      </x:c>
      <x:c r="E69" s="18">
        <x:f>D69-C69</x:f>
        <x:v>-49500</x:v>
      </x:c>
      <x:c r="F69" s="36">
        <x:f>IF(ABS(C69)&gt;0,IF(ABS((D69-C69)/ABS(C69))&gt;10,"n. m.: über ±1.000 % des Plans",(D69-C69)/ABS(C69)),"n. m.: Plan null")</x:f>
        <x:v>-0.029909143815592378</x:v>
      </x:c>
      <x:c r="I69" s="0" t="s">
        <x:v>968</x:v>
      </x:c>
      <x:c r="J69" s="1" t="s">
        <x:v>1022</x:v>
      </x:c>
    </x:row>
    <x:row r="70" spans="1:10">
      <x:c r="A70" s="0" t="s">
        <x:v>343</x:v>
      </x:c>
      <x:c r="B70" s="0" t="s">
        <x:v>129</x:v>
      </x:c>
      <x:c r="C70" s="12">
        <x:v>-490816.22</x:v>
      </x:c>
      <x:c r="D70" s="12">
        <x:v>-490816.22</x:v>
      </x:c>
      <x:c r="E70" s="12">
        <x:f>D70-C70</x:f>
        <x:v>0</x:v>
      </x:c>
      <x:c r="F70" s="24">
        <x:f>IF(ABS(C70)&gt;0,IF(ABS((D70-C70)/ABS(C70))&gt;10,"n. m.: über ±1.000 % des Plans",(D70-C70)/ABS(C70)),"n. m.: Plan null")</x:f>
        <x:v>0</x:v>
      </x:c>
      <x:c r="G70" s="0" t="s">
        <x:v>947</x:v>
      </x:c>
      <x:c r="I70" s="0" t="s">
        <x:v>970</x:v>
      </x:c>
      <x:c r="J70" s="0" t="s">
        <x:v>1003</x:v>
      </x:c>
    </x:row>
    <x:row r="71" spans="1:10" ht="750" customHeight="1">
      <x:c r="A71" s="43" t="s">
        <x:v>343</x:v>
      </x:c>
      <x:c r="B71" s="43" t="s">
        <x:v>135</x:v>
      </x:c>
      <x:c r="C71" s="44">
        <x:v>1164196.05</x:v>
      </x:c>
      <x:c r="D71" s="44">
        <x:v>1114696.05</x:v>
      </x:c>
      <x:c r="E71" s="44">
        <x:f>D71-C71</x:f>
        <x:v>-49500</x:v>
      </x:c>
      <x:c r="F71" s="45">
        <x:f>IF(ABS(C71)&gt;0,IF(ABS((D71-C71)/ABS(C71))&gt;10,"n. m.: über ±1.000 % des Plans",(D71-C71)/ABS(C71)),"n. m.: Plan null")</x:f>
        <x:v>-0.042518611878128255</x:v>
      </x:c>
      <x:c r="G71" s="39" t="s">
        <x:v>1018</x:v>
      </x:c>
      <x:c r="H71" s="39"/>
      <x:c r="I71" s="39" t="s">
        <x:v>972</x:v>
      </x:c>
      <x:c r="J71" s="42" t="s">
        <x:v>1023</x:v>
      </x:c>
    </x:row>
    <x:row r="72" spans="1:10">
      <x:c r="A72" s="0" t="s">
        <x:v>343</x:v>
      </x:c>
      <x:c r="B72" s="0" t="s">
        <x:v>142</x:v>
      </x:c>
      <x:c r="C72" s="12">
        <x:v>3402835.26</x:v>
      </x:c>
      <x:c r="D72" s="12">
        <x:v>3402835.26</x:v>
      </x:c>
      <x:c r="E72" s="12">
        <x:f>D72-C72</x:f>
        <x:v>0</x:v>
      </x:c>
      <x:c r="F72" s="24">
        <x:f>IF(C72&gt;0,IF(ABS((D72-C72)/C72)&gt;10,"n. m.: über ±1.000 % des Plans",(D72-C72)/C72),"n. m.: Plan null oder mit einem Vorzeichen, das die Zeile nicht tragen kann")</x:f>
        <x:v>0</x:v>
      </x:c>
      <x:c r="G72" s="0" t="s">
        <x:v>947</x:v>
      </x:c>
      <x:c r="I72" s="0" t="s">
        <x:v>974</x:v>
      </x:c>
      <x:c r="J72" s="0" t="s">
        <x:v>1024</x:v>
      </x:c>
    </x:row>
    <x:row r="73" spans="1:10">
      <x:c r="A73" s="0" t="s">
        <x:v>343</x:v>
      </x:c>
      <x:c r="B73" s="0" t="s">
        <x:v>376</x:v>
      </x:c>
      <x:c r="C73" s="12">
        <x:v>1802641.5</x:v>
      </x:c>
      <x:c r="D73" s="12">
        <x:v>1802641.5</x:v>
      </x:c>
      <x:c r="E73" s="12">
        <x:f>D73-C73</x:f>
        <x:v>0</x:v>
      </x:c>
      <x:c r="F73" s="24">
        <x:f>IF(C73&gt;0,IF(ABS((D73-C73)/C73)&gt;10,"n. m.: über ±1.000 % des Plans",(D73-C73)/C73),"n. m.: Plan null oder mit einem Vorzeichen, das die Zeile nicht tragen kann")</x:f>
        <x:v>0</x:v>
      </x:c>
      <x:c r="G73" s="0" t="s">
        <x:v>947</x:v>
      </x:c>
      <x:c r="I73" s="0" t="s">
        <x:v>976</x:v>
      </x:c>
      <x:c r="J73" s="0" t="s">
        <x:v>977</x:v>
      </x:c>
    </x:row>
    <x:row r="74" spans="1:10" ht="45" customHeight="1">
      <x:c r="A74" s="0" t="s">
        <x:v>343</x:v>
      </x:c>
      <x:c r="B74" s="0" t="s">
        <x:v>978</x:v>
      </x:c>
      <x:c r="C74" s="12">
        <x:v>4355392.16</x:v>
      </x:c>
      <x:c r="D74" s="12">
        <x:v>4355392.16</x:v>
      </x:c>
      <x:c r="E74" s="12">
        <x:f>D74-C74</x:f>
        <x:v>0</x:v>
      </x:c>
      <x:c r="F74" s="24">
        <x:f>IF(C74&gt;0,IF(ABS((D74-C74)/C74)&gt;10,"n. m.: über ±1.000 % des Plans",(D74-C74)/C74),"n. m.: Plan null oder mit einem Vorzeichen, das die Zeile nicht tragen kann")</x:f>
        <x:v>0</x:v>
      </x:c>
      <x:c r="G74" s="0" t="s">
        <x:v>947</x:v>
      </x:c>
      <x:c r="I74" s="0" t="s">
        <x:v>979</x:v>
      </x:c>
      <x:c r="J74" s="1" t="s">
        <x:v>1025</x:v>
      </x:c>
    </x:row>
    <x:row r="75" spans="1:10">
      <x:c r="A75" s="0" t="s">
        <x:v>343</x:v>
      </x:c>
      <x:c r="B75" s="0" t="s">
        <x:v>305</x:v>
      </x:c>
      <x:c r="C75" s="12">
        <x:v>858115.25</x:v>
      </x:c>
      <x:c r="D75" s="12">
        <x:v>858115.25</x:v>
      </x:c>
      <x:c r="E75" s="12">
        <x:f>D75-C75</x:f>
        <x:v>0</x:v>
      </x:c>
      <x:c r="F75" s="24">
        <x:f>IF(C75&gt;0,IF(ABS((D75-C75)/C75)&gt;10,"n. m.: über ±1.000 % des Plans",(D75-C75)/C75),"n. m.: Plan null oder mit einem Vorzeichen, das die Zeile nicht tragen kann")</x:f>
        <x:v>0</x:v>
      </x:c>
      <x:c r="G75" s="0" t="s">
        <x:v>947</x:v>
      </x:c>
      <x:c r="I75" s="0" t="s">
        <x:v>981</x:v>
      </x:c>
      <x:c r="J75" s="0" t="s">
        <x:v>982</x:v>
      </x:c>
    </x:row>
    <x:row r="76" spans="1:10">
      <x:c r="A76" s="0" t="s">
        <x:v>343</x:v>
      </x:c>
      <x:c r="B76" s="0" t="s">
        <x:v>166</x:v>
      </x:c>
      <x:c r="C76" s="12">
        <x:v>138000</x:v>
      </x:c>
      <x:c r="D76" s="12">
        <x:v>138000</x:v>
      </x:c>
      <x:c r="E76" s="12">
        <x:f>D76-C76</x:f>
        <x:v>0</x:v>
      </x:c>
      <x:c r="F76" s="24">
        <x:f>IF(C76&gt;0,IF(ABS((D76-C76)/C76)&gt;10,"n. m.: über ±1.000 % des Plans",(D76-C76)/C76),"n. m.: Plan null oder mit einem Vorzeichen, das die Zeile nicht tragen kann")</x:f>
        <x:v>0</x:v>
      </x:c>
      <x:c r="G76" s="0" t="s">
        <x:v>947</x:v>
      </x:c>
      <x:c r="I76" s="0" t="s">
        <x:v>983</x:v>
      </x:c>
      <x:c r="J76" s="0" t="s">
        <x:v>984</x:v>
      </x:c>
    </x:row>
    <x:row r="77" spans="1:10" ht="105" customHeight="1">
      <x:c r="A77" s="5" t="s">
        <x:v>343</x:v>
      </x:c>
      <x:c r="B77" s="5" t="s">
        <x:v>169</x:v>
      </x:c>
      <x:c r="C77" s="18">
        <x:v>10556984.17</x:v>
      </x:c>
      <x:c r="D77" s="18">
        <x:v>10556984.17</x:v>
      </x:c>
      <x:c r="E77" s="18">
        <x:f>D77-C77</x:f>
        <x:v>0</x:v>
      </x:c>
      <x:c r="F77" s="36">
        <x:f>IF(C77&gt;0,IF(ABS((D77-C77)/C77)&gt;10,"n. m.: über ±1.000 % des Plans",(D77-C77)/C77),"n. m.: Plan null oder mit einem Vorzeichen, das die Zeile nicht tragen kann")</x:f>
        <x:v>0</x:v>
      </x:c>
      <x:c r="G77" s="0" t="s">
        <x:v>947</x:v>
      </x:c>
      <x:c r="I77" s="0" t="s">
        <x:v>985</x:v>
      </x:c>
      <x:c r="J77" s="1" t="s">
        <x:v>1026</x:v>
      </x:c>
    </x:row>
    <x:row r="78" spans="1:10" ht="45" customHeight="1">
      <x:c r="A78" s="39" t="s">
        <x:v>343</x:v>
      </x:c>
      <x:c r="B78" s="39" t="s">
        <x:v>171</x:v>
      </x:c>
      <x:c r="C78" s="40">
        <x:v>3596528.62</x:v>
      </x:c>
      <x:c r="D78" s="40">
        <x:v>3547028.62</x:v>
      </x:c>
      <x:c r="E78" s="40">
        <x:f>D78-C78</x:f>
        <x:v>-49500</x:v>
      </x:c>
      <x:c r="F78" s="41">
        <x:f>IF(ABS(C78)&gt;0,IF(ABS((D78-C78)/ABS(C78))&gt;10,"n. m.: über ±1.000 % des Plans",(D78-C78)/ABS(C78)),"n. m.: Plan null")</x:f>
        <x:v>-0.013763271540433341</x:v>
      </x:c>
      <x:c r="G78" s="39" t="s">
        <x:v>1018</x:v>
      </x:c>
      <x:c r="H78" s="39"/>
      <x:c r="I78" s="39" t="s">
        <x:v>987</x:v>
      </x:c>
      <x:c r="J78" s="42" t="s">
        <x:v>988</x:v>
      </x:c>
    </x:row>
    <x:row r="79" spans="1:10">
      <x:c r="A79" s="39" t="s">
        <x:v>343</x:v>
      </x:c>
      <x:c r="B79" s="39" t="s">
        <x:v>873</x:v>
      </x:c>
      <x:c r="C79" s="40">
        <x:v>67400</x:v>
      </x:c>
      <x:c r="D79" s="40">
        <x:v>116900</x:v>
      </x:c>
      <x:c r="E79" s="40">
        <x:f>D79-C79</x:f>
        <x:v>49500</x:v>
      </x:c>
      <x:c r="F79" s="41">
        <x:f>IF(C79&gt;0,IF(ABS((D79-C79)/C79)&gt;10,"n. m.: über ±1.000 % des Plans",(D79-C79)/C79),"n. m.: Plan null oder mit einem Vorzeichen, das die Zeile nicht tragen kann")</x:f>
        <x:v>0.7344213649851632</x:v>
      </x:c>
      <x:c r="G79" s="39" t="s">
        <x:v>1018</x:v>
      </x:c>
      <x:c r="H79" s="39"/>
      <x:c r="I79" s="39" t="s">
        <x:v>989</x:v>
      </x:c>
      <x:c r="J79" s="39" t="s">
        <x:v>1027</x:v>
      </x:c>
    </x:row>
    <x:row r="80" spans="1:10" ht="105" customHeight="1">
      <x:c r="A80" s="0" t="s">
        <x:v>343</x:v>
      </x:c>
      <x:c r="B80" s="0" t="s">
        <x:v>180</x:v>
      </x:c>
      <x:c r="C80" s="12">
        <x:v>6484748.55</x:v>
      </x:c>
      <x:c r="D80" s="12">
        <x:v>6484748.55</x:v>
      </x:c>
      <x:c r="E80" s="12">
        <x:f>D80-C80</x:f>
        <x:v>0</x:v>
      </x:c>
      <x:c r="F80" s="24">
        <x:f>IF(C80&gt;0,IF(ABS((D80-C80)/C80)&gt;10,"n. m.: über ±1.000 % des Plans",(D80-C80)/C80),"n. m.: Plan null oder mit einem Vorzeichen, das die Zeile nicht tragen kann")</x:f>
        <x:v>0</x:v>
      </x:c>
      <x:c r="G80" s="0" t="s">
        <x:v>947</x:v>
      </x:c>
      <x:c r="I80" s="1" t="s">
        <x:v>991</x:v>
      </x:c>
      <x:c r="J80" s="1" t="s">
        <x:v>1028</x:v>
      </x:c>
    </x:row>
    <x:row r="81" spans="1:10">
      <x:c r="A81" s="0" t="s">
        <x:v>343</x:v>
      </x:c>
      <x:c r="B81" s="0" t="s">
        <x:v>194</x:v>
      </x:c>
      <x:c r="C81" s="12">
        <x:v>408307</x:v>
      </x:c>
      <x:c r="D81" s="12">
        <x:v>408307</x:v>
      </x:c>
      <x:c r="E81" s="12">
        <x:f>D81-C81</x:f>
        <x:v>0</x:v>
      </x:c>
      <x:c r="F81" s="24">
        <x:f>IF(C81&gt;0,IF(ABS((D81-C81)/C81)&gt;10,"n. m.: über ±1.000 % des Plans",(D81-C81)/C81),"n. m.: Plan null oder mit einem Vorzeichen, das die Zeile nicht tragen kann")</x:f>
        <x:v>0</x:v>
      </x:c>
      <x:c r="G81" s="0" t="s">
        <x:v>947</x:v>
      </x:c>
      <x:c r="I81" s="0" t="s">
        <x:v>993</x:v>
      </x:c>
      <x:c r="J81" s="0" t="s">
        <x:v>994</x:v>
      </x:c>
    </x:row>
    <x:row r="82" spans="1:10" ht="180" customHeight="1">
      <x:c r="A82" s="5" t="s">
        <x:v>343</x:v>
      </x:c>
      <x:c r="B82" s="5" t="s">
        <x:v>201</x:v>
      </x:c>
      <x:c r="C82" s="18">
        <x:v>10556984.17</x:v>
      </x:c>
      <x:c r="D82" s="18">
        <x:v>10556984.17</x:v>
      </x:c>
      <x:c r="E82" s="18">
        <x:f>D82-C82</x:f>
        <x:v>0</x:v>
      </x:c>
      <x:c r="F82" s="36">
        <x:f>IF(C82&gt;0,IF(ABS((D82-C82)/C82)&gt;10,"n. m.: über ±1.000 % des Plans",(D82-C82)/C82),"n. m.: Plan null oder mit einem Vorzeichen, das die Zeile nicht tragen kann")</x:f>
        <x:v>0</x:v>
      </x:c>
      <x:c r="G82" s="0" t="s">
        <x:v>947</x:v>
      </x:c>
      <x:c r="I82" s="0" t="s">
        <x:v>995</x:v>
      </x:c>
      <x:c r="J82" s="1" t="s">
        <x:v>1029</x:v>
      </x:c>
    </x:row>
    <x:row r="83" spans="1:10">
      <x:c r="A83" s="0" t="s">
        <x:v>343</x:v>
      </x:c>
      <x:c r="B83" s="0" t="s">
        <x:v>885</x:v>
      </x:c>
      <x:c r="C83" s="12">
        <x:v>1453439.96</x:v>
      </x:c>
      <x:c r="D83" s="12">
        <x:v>1453439.96</x:v>
      </x:c>
      <x:c r="E83" s="12">
        <x:f>D83-C83</x:f>
        <x:v>0</x:v>
      </x:c>
      <x:c r="F83" s="24">
        <x:f>IF(ABS(C83)&gt;0,IF(ABS((D83-C83)/ABS(C83))&gt;10,"n. m.: über ±1.000 % des Plans",(D83-C83)/ABS(C83)),"n. m.: Plan null")</x:f>
        <x:v>0</x:v>
      </x:c>
      <x:c r="G83" s="0" t="s">
        <x:v>947</x:v>
      </x:c>
      <x:c r="I83" s="0" t="s">
        <x:v>1011</x:v>
      </x:c>
      <x:c r="J83" s="0" t="s">
        <x:v>178</x:v>
      </x:c>
    </x:row>
    <x:row r="84" spans="1:10">
      <x:c r="A84" s="0" t="s">
        <x:v>343</x:v>
      </x:c>
      <x:c r="B84" s="0" t="s">
        <x:v>889</x:v>
      </x:c>
      <x:c r="C84" s="12">
        <x:v>-381135.75</x:v>
      </x:c>
      <x:c r="D84" s="12">
        <x:v>-381135.75</x:v>
      </x:c>
      <x:c r="E84" s="12">
        <x:f>D84-C84</x:f>
        <x:v>0</x:v>
      </x:c>
      <x:c r="F84" s="24">
        <x:f>IF(ABS(C84)&gt;0,IF(ABS((D84-C84)/ABS(C84))&gt;10,"n. m.: über ±1.000 % des Plans",(D84-C84)/ABS(C84)),"n. m.: Plan null")</x:f>
        <x:v>0</x:v>
      </x:c>
      <x:c r="G84" s="0" t="s">
        <x:v>947</x:v>
      </x:c>
      <x:c r="I84" s="0" t="s">
        <x:v>1012</x:v>
      </x:c>
      <x:c r="J84" s="0" t="s">
        <x:v>178</x:v>
      </x:c>
    </x:row>
    <x:row r="85" spans="1:10">
      <x:c r="A85" s="0" t="s">
        <x:v>343</x:v>
      </x:c>
      <x:c r="B85" s="0" t="s">
        <x:v>892</x:v>
      </x:c>
      <x:c r="C85" s="12">
        <x:v>-3677805.86</x:v>
      </x:c>
      <x:c r="D85" s="12">
        <x:v>-3677805.86</x:v>
      </x:c>
      <x:c r="E85" s="12">
        <x:f>D85-C85</x:f>
        <x:v>0</x:v>
      </x:c>
      <x:c r="F85" s="24">
        <x:f>IF(ABS(C85)&gt;0,IF(ABS((D85-C85)/ABS(C85))&gt;10,"n. m.: über ±1.000 % des Plans",(D85-C85)/ABS(C85)),"n. m.: Plan null")</x:f>
        <x:v>0</x:v>
      </x:c>
      <x:c r="G85" s="0" t="s">
        <x:v>947</x:v>
      </x:c>
      <x:c r="I85" s="0" t="s">
        <x:v>1013</x:v>
      </x:c>
      <x:c r="J85" s="0" t="s">
        <x:v>178</x:v>
      </x:c>
    </x:row>
    <x:row r="86" spans="1:10">
      <x:c r="A86" s="5" t="s">
        <x:v>343</x:v>
      </x:c>
      <x:c r="B86" s="5" t="s">
        <x:v>894</x:v>
      </x:c>
      <x:c r="C86" s="18">
        <x:v>-2605501.65</x:v>
      </x:c>
      <x:c r="D86" s="18">
        <x:v>-2605501.65</x:v>
      </x:c>
      <x:c r="E86" s="18">
        <x:f>D86-C86</x:f>
        <x:v>0</x:v>
      </x:c>
      <x:c r="F86" s="36">
        <x:f>IF(ABS(C86)&gt;0,IF(ABS((D86-C86)/ABS(C86))&gt;10,"n. m.: über ±1.000 % des Plans",(D86-C86)/ABS(C86)),"n. m.: Plan null")</x:f>
        <x:v>0</x:v>
      </x:c>
      <x:c r="G86" s="0" t="s">
        <x:v>947</x:v>
      </x:c>
      <x:c r="I86" s="0" t="s">
        <x:v>1014</x:v>
      </x:c>
      <x:c r="J86" s="0" t="s">
        <x:v>178</x:v>
      </x:c>
    </x:row>
    <x:row r="87" spans="1:10">
      <x:c r="A87" s="0" t="s">
        <x:v>343</x:v>
      </x:c>
      <x:c r="B87" s="0" t="s">
        <x:v>896</x:v>
      </x:c>
      <x:c r="C87" s="12">
        <x:v>2901456.93</x:v>
      </x:c>
      <x:c r="D87" s="12">
        <x:v>2901456.93</x:v>
      </x:c>
      <x:c r="E87" s="12">
        <x:f>D87-C87</x:f>
        <x:v>0</x:v>
      </x:c>
      <x:c r="F87" s="24">
        <x:f>IF(ABS(C87)&gt;0,IF(ABS((D87-C87)/ABS(C87))&gt;10,"n. m.: über ±1.000 % des Plans",(D87-C87)/ABS(C87)),"n. m.: Plan null")</x:f>
        <x:v>0</x:v>
      </x:c>
      <x:c r="G87" s="0" t="s">
        <x:v>947</x:v>
      </x:c>
      <x:c r="I87" s="0" t="s">
        <x:v>1015</x:v>
      </x:c>
      <x:c r="J87" s="0" t="s">
        <x:v>178</x:v>
      </x:c>
    </x:row>
    <x:row r="88" spans="1:10">
      <x:c r="A88" s="0" t="s">
        <x:v>343</x:v>
      </x:c>
      <x:c r="B88" s="0" t="s">
        <x:v>898</x:v>
      </x:c>
      <x:c r="C88" s="12">
        <x:v>295955.28</x:v>
      </x:c>
      <x:c r="D88" s="12">
        <x:v>295955.28</x:v>
      </x:c>
      <x:c r="E88" s="12">
        <x:f>D88-C88</x:f>
        <x:v>0</x:v>
      </x:c>
      <x:c r="F88" s="24">
        <x:f>IF(ABS(C88)&gt;0,IF(ABS((D88-C88)/ABS(C88))&gt;10,"n. m.: über ±1.000 % des Plans",(D88-C88)/ABS(C88)),"n. m.: Plan null")</x:f>
        <x:v>0</x:v>
      </x:c>
      <x:c r="G88" s="0" t="s">
        <x:v>947</x:v>
      </x:c>
      <x:c r="I88" s="0" t="s">
        <x:v>1016</x:v>
      </x:c>
      <x:c r="J88" s="0" t="s">
        <x:v>178</x:v>
      </x:c>
    </x:row>
  </x:sheetData>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2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H4"/>
  <x:sheetViews>
    <x:sheetView showGridLines="0" workbookViewId="0">
      <x:pane xSplit="2" ySplit="4" topLeftCell="C5" activePane="bottomRight" state="frozenSplit"/>
    </x:sheetView>
  </x:sheetViews>
  <x:sheetFormatPr defaultRowHeight="15"/>
  <x:cols>
    <x:col min="1" max="1" width="12.710625" style="0" customWidth="1"/>
    <x:col min="2" max="2" width="30.710625" style="0" customWidth="1"/>
    <x:col min="3" max="6" width="14.710625" style="0" customWidth="1"/>
    <x:col min="7" max="8" width="50.710625" style="0" customWidth="1"/>
  </x:cols>
  <x:sheetData>
    <x:row r="1" spans="1:8">
      <x:c r="A1" s="6" t="s">
        <x:v>1030</x:v>
      </x:c>
    </x:row>
    <x:row r="2" spans="1:8" ht="15" customHeight="1">
      <x:c r="A2" s="1" t="s">
        <x:v>1031</x:v>
      </x:c>
      <x:c r="B2" s="1"/>
      <x:c r="C2" s="1"/>
      <x:c r="D2" s="1"/>
      <x:c r="E2" s="1"/>
      <x:c r="F2" s="1"/>
      <x:c r="G2" s="1"/>
      <x:c r="H2" s="1"/>
    </x:row>
    <x:row r="3" spans="1:8">
      <x:c r="A3" s="7" t="s">
        <x:v>595</x:v>
      </x:c>
    </x:row>
    <x:row r="4" spans="1:8" s="5" customFormat="1">
      <x:c r="A4" s="8" t="s">
        <x:v>939</x:v>
      </x:c>
      <x:c r="B4" s="8" t="s">
        <x:v>648</x:v>
      </x:c>
      <x:c r="C4" s="8" t="s">
        <x:v>940</x:v>
      </x:c>
      <x:c r="D4" s="8" t="s">
        <x:v>1032</x:v>
      </x:c>
      <x:c r="E4" s="8" t="s">
        <x:v>1033</x:v>
      </x:c>
      <x:c r="F4" s="8" t="s">
        <x:v>943</x:v>
      </x:c>
      <x:c r="G4" s="8" t="s">
        <x:v>945</x:v>
      </x:c>
      <x:c r="H4" s="8" t="s">
        <x:v>946</x:v>
      </x:c>
    </x:row>
  </x:sheetData>
  <x:mergeCells count="1">
    <x:mergeCell ref="A2:H2"/>
  </x:mergeCells>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2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H23"/>
  <x:sheetViews>
    <x:sheetView showGridLines="0" workbookViewId="0">
      <x:pane xSplit="1" ySplit="4" topLeftCell="B5" activePane="bottomRight" state="frozenSplit"/>
    </x:sheetView>
  </x:sheetViews>
  <x:sheetFormatPr defaultRowHeight="15"/>
  <x:cols>
    <x:col min="1" max="1" width="50.710625" style="0" customWidth="1"/>
    <x:col min="2" max="4" width="14.710625" style="0" customWidth="1"/>
    <x:col min="5" max="7" width="22.710625" style="0" customWidth="1"/>
    <x:col min="8" max="8" width="60.710625" style="0" customWidth="1"/>
  </x:cols>
  <x:sheetData>
    <x:row r="1" spans="1:8">
      <x:c r="A1" s="6" t="s">
        <x:v>1034</x:v>
      </x:c>
    </x:row>
    <x:row r="2" spans="1:8">
      <x:c r="A2" s="0" t="s">
        <x:v>1035</x:v>
      </x:c>
    </x:row>
    <x:row r="3" spans="1:8">
      <x:c r="A3" s="7" t="s">
        <x:v>595</x:v>
      </x:c>
    </x:row>
    <x:row r="4" spans="1:8" s="5" customFormat="1">
      <x:c r="A4" s="8" t="s">
        <x:v>596</x:v>
      </x:c>
      <x:c r="B4" s="8" t="s">
        <x:v>597</x:v>
      </x:c>
      <x:c r="C4" s="8" t="s">
        <x:v>940</x:v>
      </x:c>
      <x:c r="D4" s="8" t="s">
        <x:v>1036</x:v>
      </x:c>
      <x:c r="E4" s="8" t="s">
        <x:v>1037</x:v>
      </x:c>
      <x:c r="F4" s="8" t="s">
        <x:v>906</x:v>
      </x:c>
      <x:c r="G4" s="8" t="s">
        <x:v>1038</x:v>
      </x:c>
      <x:c r="H4" s="8" t="s">
        <x:v>1039</x:v>
      </x:c>
    </x:row>
    <x:row r="5" spans="1:8">
      <x:c r="A5" s="46" t="s">
        <x:v>1040</x:v>
      </x:c>
      <x:c r="B5" s="46" t="s">
        <x:v>1041</x:v>
      </x:c>
      <x:c r="C5" s="47">
        <x:v>0.116</x:v>
      </x:c>
      <x:c r="D5" s="47">
        <x:v>0.091</x:v>
      </x:c>
      <x:c r="E5" s="46" t="s">
        <x:v>1042</x:v>
      </x:c>
      <x:c r="F5" s="46" t="s">
        <x:v>842</x:v>
      </x:c>
      <x:c r="G5" s="46" t="s">
        <x:v>1043</x:v>
      </x:c>
      <x:c r="H5" s="46"/>
    </x:row>
    <x:row r="6" spans="1:8">
      <x:c r="A6" s="46" t="s">
        <x:v>1044</x:v>
      </x:c>
      <x:c r="B6" s="46" t="s">
        <x:v>1041</x:v>
      </x:c>
      <x:c r="C6" s="48">
        <x:v>3244278</x:v>
      </x:c>
      <x:c r="D6" s="48">
        <x:v>2368515.32</x:v>
      </x:c>
      <x:c r="E6" s="46" t="s">
        <x:v>138</x:v>
      </x:c>
      <x:c r="F6" s="46" t="s">
        <x:v>840</x:v>
      </x:c>
      <x:c r="G6" s="46" t="s">
        <x:v>1045</x:v>
      </x:c>
      <x:c r="H6" s="46"/>
    </x:row>
    <x:row r="7" spans="1:8">
      <x:c r="A7" s="46" t="s">
        <x:v>1046</x:v>
      </x:c>
      <x:c r="B7" s="46" t="s">
        <x:v>1041</x:v>
      </x:c>
      <x:c r="C7" s="49">
        <x:v>35</x:v>
      </x:c>
      <x:c r="D7" s="49">
        <x:v>47</x:v>
      </x:c>
      <x:c r="E7" s="46" t="s">
        <x:v>343</x:v>
      </x:c>
      <x:c r="F7" s="46" t="s">
        <x:v>1047</x:v>
      </x:c>
      <x:c r="G7" s="46" t="s">
        <x:v>1045</x:v>
      </x:c>
      <x:c r="H7" s="46"/>
    </x:row>
    <x:row r="8" spans="1:8">
      <x:c r="A8" s="46" t="s">
        <x:v>1048</x:v>
      </x:c>
      <x:c r="B8" s="46" t="s">
        <x:v>1041</x:v>
      </x:c>
      <x:c r="C8" s="48">
        <x:v>1200000</x:v>
      </x:c>
      <x:c r="D8" s="48">
        <x:v>2033022.28</x:v>
      </x:c>
      <x:c r="E8" s="46" t="s">
        <x:v>1049</x:v>
      </x:c>
      <x:c r="F8" s="46" t="s">
        <x:v>1050</x:v>
      </x:c>
      <x:c r="G8" s="46" t="s">
        <x:v>1051</x:v>
      </x:c>
      <x:c r="H8" s="46"/>
    </x:row>
    <x:row r="9" spans="1:8">
      <x:c r="A9" s="46" t="s">
        <x:v>1052</x:v>
      </x:c>
      <x:c r="B9" s="46" t="s">
        <x:v>1041</x:v>
      </x:c>
      <x:c r="C9" s="48">
        <x:v>400000</x:v>
      </x:c>
      <x:c r="D9" s="48">
        <x:v>390683</x:v>
      </x:c>
      <x:c r="E9" s="46" t="s">
        <x:v>1053</x:v>
      </x:c>
      <x:c r="F9" s="46" t="s">
        <x:v>1050</x:v>
      </x:c>
      <x:c r="G9" s="46" t="s">
        <x:v>1045</x:v>
      </x:c>
      <x:c r="H9" s="46"/>
    </x:row>
    <x:row r="10" spans="1:8">
      <x:c r="A10" s="46" t="s">
        <x:v>1054</x:v>
      </x:c>
      <x:c r="B10" s="46" t="s">
        <x:v>1041</x:v>
      </x:c>
      <x:c r="C10" s="47">
        <x:v>0.093</x:v>
      </x:c>
      <x:c r="D10" s="47">
        <x:v>0.074</x:v>
      </x:c>
      <x:c r="E10" s="46" t="s">
        <x:v>138</x:v>
      </x:c>
      <x:c r="F10" s="46" t="s">
        <x:v>840</x:v>
      </x:c>
      <x:c r="G10" s="46" t="s">
        <x:v>1055</x:v>
      </x:c>
      <x:c r="H10" s="46"/>
    </x:row>
    <x:row r="11" spans="1:8">
      <x:c r="A11" s="0" t="s">
        <x:v>1056</x:v>
      </x:c>
      <x:c r="B11" s="0" t="s">
        <x:v>1057</x:v>
      </x:c>
      <x:c r="C11" s="24">
        <x:v>0.081</x:v>
      </x:c>
      <x:c r="D11" s="24">
        <x:v>0.059</x:v>
      </x:c>
      <x:c r="E11" s="0" t="s">
        <x:v>1042</x:v>
      </x:c>
      <x:c r="F11" s="0" t="s">
        <x:v>1050</x:v>
      </x:c>
      <x:c r="G11" s="0" t="s">
        <x:v>1058</x:v>
      </x:c>
    </x:row>
    <x:row r="12" spans="1:8">
      <x:c r="A12" s="0" t="s">
        <x:v>1059</x:v>
      </x:c>
      <x:c r="B12" s="0" t="s">
        <x:v>1057</x:v>
      </x:c>
      <x:c r="C12" s="24">
        <x:v>0.343</x:v>
      </x:c>
      <x:c r="D12" s="24">
        <x:v>0.343</x:v>
      </x:c>
      <x:c r="E12" s="0" t="s">
        <x:v>1042</x:v>
      </x:c>
      <x:c r="F12" s="0" t="s">
        <x:v>178</x:v>
      </x:c>
      <x:c r="G12" s="0" t="s">
        <x:v>1043</x:v>
      </x:c>
    </x:row>
    <x:row r="13" spans="1:8">
      <x:c r="A13" s="0" t="s">
        <x:v>1060</x:v>
      </x:c>
      <x:c r="B13" s="0" t="s">
        <x:v>1057</x:v>
      </x:c>
      <x:c r="C13" s="24">
        <x:v>0.132</x:v>
      </x:c>
      <x:c r="D13" s="24">
        <x:v>0.147</x:v>
      </x:c>
      <x:c r="E13" s="0" t="s">
        <x:v>343</x:v>
      </x:c>
      <x:c r="F13" s="0" t="s">
        <x:v>178</x:v>
      </x:c>
      <x:c r="G13" s="0" t="s">
        <x:v>1043</x:v>
      </x:c>
    </x:row>
    <x:row r="14" spans="1:8">
      <x:c r="A14" s="0" t="s">
        <x:v>1061</x:v>
      </x:c>
      <x:c r="B14" s="0" t="s">
        <x:v>1057</x:v>
      </x:c>
      <x:c r="C14" s="50">
        <x:v>32</x:v>
      </x:c>
      <x:c r="D14" s="50">
        <x:v>30</x:v>
      </x:c>
      <x:c r="E14" s="0" t="s">
        <x:v>343</x:v>
      </x:c>
      <x:c r="F14" s="0" t="s">
        <x:v>178</x:v>
      </x:c>
      <x:c r="G14" s="0" t="s">
        <x:v>1045</x:v>
      </x:c>
    </x:row>
    <x:row r="15" spans="1:8">
      <x:c r="A15" s="0" t="s">
        <x:v>1062</x:v>
      </x:c>
      <x:c r="B15" s="0" t="s">
        <x:v>1057</x:v>
      </x:c>
      <x:c r="C15" s="50">
        <x:v>38</x:v>
      </x:c>
      <x:c r="D15" s="50">
        <x:v>28</x:v>
      </x:c>
      <x:c r="E15" s="0" t="s">
        <x:v>1042</x:v>
      </x:c>
      <x:c r="F15" s="0" t="s">
        <x:v>178</x:v>
      </x:c>
      <x:c r="G15" s="0" t="s">
        <x:v>1063</x:v>
      </x:c>
    </x:row>
    <x:row r="16" spans="1:8">
      <x:c r="A16" s="0" t="s">
        <x:v>1064</x:v>
      </x:c>
      <x:c r="B16" s="0" t="s">
        <x:v>1057</x:v>
      </x:c>
      <x:c r="C16" s="24">
        <x:v>0.002</x:v>
      </x:c>
      <x:c r="D16" s="24">
        <x:v>0.004</x:v>
      </x:c>
      <x:c r="E16" s="0" t="s">
        <x:v>1042</x:v>
      </x:c>
      <x:c r="F16" s="0" t="s">
        <x:v>178</x:v>
      </x:c>
      <x:c r="G16" s="0" t="s">
        <x:v>1055</x:v>
      </x:c>
    </x:row>
    <x:row r="17" spans="1:8">
      <x:c r="A17" s="0" t="s">
        <x:v>1065</x:v>
      </x:c>
      <x:c r="B17" s="0" t="s">
        <x:v>1057</x:v>
      </x:c>
      <x:c r="C17" s="24">
        <x:v>-0.017</x:v>
      </x:c>
      <x:c r="D17" s="24">
        <x:v>-0.008</x:v>
      </x:c>
      <x:c r="E17" s="0" t="s">
        <x:v>1042</x:v>
      </x:c>
      <x:c r="F17" s="0" t="s">
        <x:v>178</x:v>
      </x:c>
      <x:c r="G17" s="0" t="s">
        <x:v>1043</x:v>
      </x:c>
    </x:row>
    <x:row r="18" spans="1:8">
      <x:c r="A18" s="0" t="s">
        <x:v>1066</x:v>
      </x:c>
      <x:c r="B18" s="0" t="s">
        <x:v>1057</x:v>
      </x:c>
      <x:c r="C18" s="24">
        <x:v>0.337</x:v>
      </x:c>
      <x:c r="D18" s="24">
        <x:v>0.328</x:v>
      </x:c>
      <x:c r="E18" s="0" t="s">
        <x:v>138</x:v>
      </x:c>
      <x:c r="F18" s="0" t="s">
        <x:v>840</x:v>
      </x:c>
      <x:c r="G18" s="0" t="s">
        <x:v>1055</x:v>
      </x:c>
    </x:row>
    <x:row r="19" spans="1:8">
      <x:c r="A19" s="0" t="s">
        <x:v>1067</x:v>
      </x:c>
      <x:c r="B19" s="0" t="s">
        <x:v>1057</x:v>
      </x:c>
      <x:c r="C19" s="24">
        <x:v>0.095</x:v>
      </x:c>
      <x:c r="D19" s="24">
        <x:v>0.11</x:v>
      </x:c>
      <x:c r="E19" s="0" t="s">
        <x:v>343</x:v>
      </x:c>
      <x:c r="F19" s="0" t="s">
        <x:v>178</x:v>
      </x:c>
      <x:c r="G19" s="0" t="s">
        <x:v>1043</x:v>
      </x:c>
    </x:row>
    <x:row r="20" spans="1:8">
      <x:c r="A20" s="0" t="s">
        <x:v>1068</x:v>
      </x:c>
      <x:c r="B20" s="0" t="s">
        <x:v>1057</x:v>
      </x:c>
      <x:c r="C20" s="24">
        <x:v>0.0001</x:v>
      </x:c>
      <x:c r="D20" s="24">
        <x:v>0.003</x:v>
      </x:c>
      <x:c r="E20" s="0" t="s">
        <x:v>343</x:v>
      </x:c>
      <x:c r="F20" s="0" t="s">
        <x:v>178</x:v>
      </x:c>
      <x:c r="G20" s="0" t="s">
        <x:v>1055</x:v>
      </x:c>
    </x:row>
    <x:row r="21" spans="1:8">
      <x:c r="A21" s="0" t="s">
        <x:v>1069</x:v>
      </x:c>
      <x:c r="B21" s="0" t="s">
        <x:v>1057</x:v>
      </x:c>
      <x:c r="C21" s="24">
        <x:v>0.3</x:v>
      </x:c>
      <x:c r="D21" s="24">
        <x:v>0.305</x:v>
      </x:c>
      <x:c r="E21" s="0" t="s">
        <x:v>1042</x:v>
      </x:c>
      <x:c r="F21" s="0" t="s">
        <x:v>178</x:v>
      </x:c>
      <x:c r="G21" s="0" t="s">
        <x:v>1058</x:v>
      </x:c>
    </x:row>
    <x:row r="22" spans="1:8">
      <x:c r="A22" s="0" t="s">
        <x:v>1070</x:v>
      </x:c>
      <x:c r="B22" s="0" t="s">
        <x:v>1057</x:v>
      </x:c>
      <x:c r="C22" s="24">
        <x:v>0.035</x:v>
      </x:c>
      <x:c r="D22" s="24">
        <x:v>0.026</x:v>
      </x:c>
      <x:c r="E22" s="0" t="s">
        <x:v>1042</x:v>
      </x:c>
      <x:c r="F22" s="0" t="s">
        <x:v>178</x:v>
      </x:c>
      <x:c r="G22" s="0" t="s">
        <x:v>1045</x:v>
      </x:c>
    </x:row>
    <x:row r="23" spans="1:8">
      <x:c r="A23" s="0" t="s">
        <x:v>1071</x:v>
      </x:c>
      <x:c r="B23" s="0" t="s">
        <x:v>1057</x:v>
      </x:c>
      <x:c r="C23" s="24">
        <x:v>0.268</x:v>
      </x:c>
      <x:c r="D23" s="24">
        <x:v>0.175</x:v>
      </x:c>
      <x:c r="E23" s="0" t="s">
        <x:v>1042</x:v>
      </x:c>
      <x:c r="F23" s="0" t="s">
        <x:v>178</x:v>
      </x:c>
      <x:c r="G23" s="0" t="s">
        <x:v>1045</x:v>
      </x:c>
    </x:row>
  </x:sheetData>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2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sheetViews>
    <x:sheetView showGridLines="0" workbookViewId="0">
      <x:pane xSplit="0" ySplit="4" topLeftCell="A5" activePane="bottomLeft" state="frozenSplit"/>
    </x:sheetView>
  </x:sheetViews>
  <x:sheetFormatPr defaultRowHeight="15"/>
  <x:cols>
    <x:col min="1" max="1" width="45.710625" style="0" customWidth="1"/>
    <x:col min="2" max="2" width="18.710625" style="0" customWidth="1"/>
    <x:col min="3" max="3" width="12.710625" style="0" customWidth="1"/>
    <x:col min="4" max="4" width="30.710625" style="0" customWidth="1"/>
    <x:col min="5" max="5" width="36.710625" style="0" customWidth="1"/>
    <x:col min="6" max="6" width="7.710625" style="0" customWidth="1"/>
    <x:col min="7" max="7" width="60.710625" style="0" customWidth="1"/>
    <x:col min="8" max="8" width="19.710625" style="0" customWidth="1"/>
    <x:col min="9" max="10" width="13.710625" style="0" customWidth="1"/>
    <x:col min="11" max="11" width="8.710625" style="0" customWidth="1"/>
    <x:col min="12" max="12" width="14.710625" style="0" customWidth="1"/>
  </x:cols>
  <x:sheetData>
    <x:row r="1" spans="1:12">
      <x:c r="A1" s="6" t="s">
        <x:v>1120</x:v>
      </x:c>
    </x:row>
    <x:row r="2" spans="1:12" ht="15" customHeight="1">
      <x:c r="A2" s="19" t="s">
        <x:v>1121</x:v>
      </x:c>
      <x:c r="B2" s="19"/>
      <x:c r="C2" s="19"/>
      <x:c r="D2" s="19"/>
      <x:c r="E2" s="19"/>
      <x:c r="F2" s="19"/>
      <x:c r="G2" s="19"/>
      <x:c r="H2" s="19"/>
      <x:c r="I2" s="19"/>
      <x:c r="J2" s="19"/>
      <x:c r="K2" s="19"/>
      <x:c r="L2" s="19"/>
    </x:row>
    <x:row r="3" spans="1:12" ht="30" customHeight="1">
      <x:c r="A3" s="19" t="s">
        <x:v>1122</x:v>
      </x:c>
      <x:c r="B3" s="19"/>
      <x:c r="C3" s="19"/>
      <x:c r="D3" s="19"/>
      <x:c r="E3" s="19"/>
      <x:c r="F3" s="19"/>
      <x:c r="G3" s="19"/>
      <x:c r="H3" s="19"/>
      <x:c r="I3" s="19"/>
      <x:c r="J3" s="19"/>
      <x:c r="K3" s="19"/>
      <x:c r="L3" s="19"/>
    </x:row>
    <x:row r="4" spans="1:12" s="5" customFormat="1">
      <x:c r="A4" s="8" t="s">
        <x:v>1123</x:v>
      </x:c>
      <x:c r="B4" s="8" t="s">
        <x:v>1124</x:v>
      </x:c>
      <x:c r="C4" s="8" t="s">
        <x:v>1125</x:v>
      </x:c>
      <x:c r="D4" s="8" t="s">
        <x:v>1126</x:v>
      </x:c>
      <x:c r="E4" s="8" t="s">
        <x:v>648</x:v>
      </x:c>
      <x:c r="F4" s="8" t="s">
        <x:v>3</x:v>
      </x:c>
      <x:c r="G4" s="8" t="s">
        <x:v>1127</x:v>
      </x:c>
      <x:c r="H4" s="8" t="s">
        <x:v>1128</x:v>
      </x:c>
      <x:c r="I4" s="8" t="s">
        <x:v>334</x:v>
      </x:c>
      <x:c r="J4" s="8" t="s">
        <x:v>1129</x:v>
      </x:c>
      <x:c r="K4" s="8" t="s">
        <x:v>1130</x:v>
      </x:c>
      <x:c r="L4" s="8" t="s">
        <x:v>335</x:v>
      </x:c>
    </x:row>
    <x:row r="5" spans="1:12">
      <x:c r="A5" s="0" t="s">
        <x:v>1131</x:v>
      </x:c>
      <x:c r="B5" s="0" t="s">
        <x:v>1132</x:v>
      </x:c>
      <x:c r="C5" s="0" t="s">
        <x:v>1133</x:v>
      </x:c>
      <x:c r="D5" s="0" t="s">
        <x:v>1134</x:v>
      </x:c>
      <x:c r="E5" s="0" t="s">
        <x:v>40</x:v>
      </x:c>
      <x:c r="F5" s="58"/>
      <x:c r="H5" s="0" t="s">
        <x:v>1135</x:v>
      </x:c>
      <x:c r="I5" s="0" t="s">
        <x:v>339</x:v>
      </x:c>
      <x:c r="J5" s="0" t="s">
        <x:v>1136</x:v>
      </x:c>
      <x:c r="K5" s="58">
        <x:v>12</x:v>
      </x:c>
      <x:c r="L5" s="12">
        <x:v>28639330.45</x:v>
      </x:c>
    </x:row>
    <x:row r="6">
      <x:c r="A6" s="0" t="inlineStr">
        <x:is>
          <x:t>PL|pl.revenue||FY2023</x:t>
        </x:is>
      </x:c>
      <x:c r="B6" s="0" t="inlineStr">
        <x:is>
          <x:t>Demo Handel GmbH</x:t>
        </x:is>
      </x:c>
      <x:c r="C6" s="0" t="inlineStr">
        <x:is>
          <x:t>PL</x:t>
        </x:is>
      </x:c>
      <x:c r="D6" s="0" t="inlineStr">
        <x:is>
          <x:t>pl.revenue</x:t>
        </x:is>
      </x:c>
      <x:c r="E6" s="0" t="inlineStr">
        <x:is>
          <x:t>Umsatzerlöse</x:t>
        </x:is>
      </x:c>
      <x:c r="H6" s="0" t="inlineStr">
        <x:is>
          <x:t>FY2023</x:t>
        </x:is>
      </x:c>
      <x:c r="I6" s="0" t="inlineStr">
        <x:is>
          <x:t>2023</x:t>
        </x:is>
      </x:c>
      <x:c r="J6" s="0" t="inlineStr">
        <x:is>
          <x:t>FY</x:t>
        </x:is>
      </x:c>
      <x:c r="K6" s="58">
        <x:v>12</x:v>
      </x:c>
      <x:c r="L6" s="12">
        <x:v>31684920.13</x:v>
      </x:c>
    </x:row>
    <x:row r="7">
      <x:c r="A7" s="0" t="inlineStr">
        <x:is>
          <x:t>PL|pl.revenue||FY2024</x:t>
        </x:is>
      </x:c>
      <x:c r="B7" s="0" t="inlineStr">
        <x:is>
          <x:t>Demo Handel GmbH</x:t>
        </x:is>
      </x:c>
      <x:c r="C7" s="0" t="inlineStr">
        <x:is>
          <x:t>PL</x:t>
        </x:is>
      </x:c>
      <x:c r="D7" s="0" t="inlineStr">
        <x:is>
          <x:t>pl.revenue</x:t>
        </x:is>
      </x:c>
      <x:c r="E7" s="0" t="inlineStr">
        <x:is>
          <x:t>Umsatzerlöse</x:t>
        </x:is>
      </x:c>
      <x:c r="H7" s="0" t="inlineStr">
        <x:is>
          <x:t>FY2024</x:t>
        </x:is>
      </x:c>
      <x:c r="I7" s="0" t="inlineStr">
        <x:is>
          <x:t>2024</x:t>
        </x:is>
      </x:c>
      <x:c r="J7" s="0" t="inlineStr">
        <x:is>
          <x:t>FY</x:t>
        </x:is>
      </x:c>
      <x:c r="K7" s="58">
        <x:v>12</x:v>
      </x:c>
      <x:c r="L7" s="12">
        <x:v>32141167.35</x:v>
      </x:c>
    </x:row>
    <x:row r="8">
      <x:c r="A8" s="0" t="inlineStr">
        <x:is>
          <x:t>PL|pl.revenue||LTM</x:t>
        </x:is>
      </x:c>
      <x:c r="B8" s="0" t="inlineStr">
        <x:is>
          <x:t>Demo Handel GmbH</x:t>
        </x:is>
      </x:c>
      <x:c r="C8" s="0" t="inlineStr">
        <x:is>
          <x:t>PL</x:t>
        </x:is>
      </x:c>
      <x:c r="D8" s="0" t="inlineStr">
        <x:is>
          <x:t>pl.revenue</x:t>
        </x:is>
      </x:c>
      <x:c r="E8" s="0" t="inlineStr">
        <x:is>
          <x:t>Umsatzerlöse</x:t>
        </x:is>
      </x:c>
      <x:c r="H8" s="0" t="inlineStr">
        <x:is>
          <x:t>LTM</x:t>
        </x:is>
      </x:c>
      <x:c r="I8" s="0" t="inlineStr">
        <x:is>
          <x:t>LTM 2024-12</x:t>
        </x:is>
      </x:c>
      <x:c r="J8" s="0" t="inlineStr">
        <x:is>
          <x:t>LTM</x:t>
        </x:is>
      </x:c>
      <x:c r="K8" s="58">
        <x:v>12</x:v>
      </x:c>
      <x:c r="L8" s="12">
        <x:v>32141167.35</x:v>
      </x:c>
    </x:row>
    <x:row r="9">
      <x:c r="A9" s="0" t="inlineStr">
        <x:is>
          <x:t>PL|pl.revenue|4120|FY2022</x:t>
        </x:is>
      </x:c>
      <x:c r="B9" s="0" t="inlineStr">
        <x:is>
          <x:t>Demo Handel GmbH</x:t>
        </x:is>
      </x:c>
      <x:c r="C9" s="0" t="inlineStr">
        <x:is>
          <x:t>PL</x:t>
        </x:is>
      </x:c>
      <x:c r="D9" s="0" t="inlineStr">
        <x:is>
          <x:t>pl.revenue</x:t>
        </x:is>
      </x:c>
      <x:c r="E9" s="0" t="inlineStr">
        <x:is>
          <x:t>Umsatzerlöse</x:t>
        </x:is>
      </x:c>
      <x:c r="F9" s="58">
        <x:v>4120</x:v>
      </x:c>
      <x:c r="G9" t="inlineStr">
        <x:is>
          <x:t>Steuerfreie Umsätze § 4 Nr. 1a UStG (Ausfuhr Drittland)</x:t>
        </x:is>
      </x:c>
      <x:c r="H9" s="0" t="inlineStr">
        <x:is>
          <x:t>FY2022</x:t>
        </x:is>
      </x:c>
      <x:c r="I9" s="0" t="inlineStr">
        <x:is>
          <x:t>2022</x:t>
        </x:is>
      </x:c>
      <x:c r="J9" s="0" t="inlineStr">
        <x:is>
          <x:t>FY</x:t>
        </x:is>
      </x:c>
      <x:c r="K9" s="58">
        <x:v>12</x:v>
      </x:c>
      <x:c r="L9" s="12">
        <x:v>1004576.46</x:v>
      </x:c>
    </x:row>
    <x:row r="10">
      <x:c r="A10" s="0" t="inlineStr">
        <x:is>
          <x:t>PL|pl.revenue|4120|FY2023</x:t>
        </x:is>
      </x:c>
      <x:c r="B10" s="0" t="inlineStr">
        <x:is>
          <x:t>Demo Handel GmbH</x:t>
        </x:is>
      </x:c>
      <x:c r="C10" s="0" t="inlineStr">
        <x:is>
          <x:t>PL</x:t>
        </x:is>
      </x:c>
      <x:c r="D10" s="0" t="inlineStr">
        <x:is>
          <x:t>pl.revenue</x:t>
        </x:is>
      </x:c>
      <x:c r="E10" s="0" t="inlineStr">
        <x:is>
          <x:t>Umsatzerlöse</x:t>
        </x:is>
      </x:c>
      <x:c r="F10" s="58">
        <x:v>4120</x:v>
      </x:c>
      <x:c r="G10" t="inlineStr">
        <x:is>
          <x:t>Steuerfreie Umsätze § 4 Nr. 1a UStG (Ausfuhr Drittland)</x:t>
        </x:is>
      </x:c>
      <x:c r="H10" s="0" t="inlineStr">
        <x:is>
          <x:t>FY2023</x:t>
        </x:is>
      </x:c>
      <x:c r="I10" s="0" t="inlineStr">
        <x:is>
          <x:t>2023</x:t>
        </x:is>
      </x:c>
      <x:c r="J10" s="0" t="inlineStr">
        <x:is>
          <x:t>FY</x:t>
        </x:is>
      </x:c>
      <x:c r="K10" s="58">
        <x:v>12</x:v>
      </x:c>
      <x:c r="L10" s="12">
        <x:v>1075777.61</x:v>
      </x:c>
    </x:row>
    <x:row r="11">
      <x:c r="A11" s="0" t="inlineStr">
        <x:is>
          <x:t>PL|pl.revenue|4120|FY2024</x:t>
        </x:is>
      </x:c>
      <x:c r="B11" s="0" t="inlineStr">
        <x:is>
          <x:t>Demo Handel GmbH</x:t>
        </x:is>
      </x:c>
      <x:c r="C11" s="0" t="inlineStr">
        <x:is>
          <x:t>PL</x:t>
        </x:is>
      </x:c>
      <x:c r="D11" s="0" t="inlineStr">
        <x:is>
          <x:t>pl.revenue</x:t>
        </x:is>
      </x:c>
      <x:c r="E11" s="0" t="inlineStr">
        <x:is>
          <x:t>Umsatzerlöse</x:t>
        </x:is>
      </x:c>
      <x:c r="F11" s="58">
        <x:v>4120</x:v>
      </x:c>
      <x:c r="G11" t="inlineStr">
        <x:is>
          <x:t>Steuerfreie Umsätze § 4 Nr. 1a UStG (Ausfuhr Drittland)</x:t>
        </x:is>
      </x:c>
      <x:c r="H11" s="0" t="inlineStr">
        <x:is>
          <x:t>FY2024</x:t>
        </x:is>
      </x:c>
      <x:c r="I11" s="0" t="inlineStr">
        <x:is>
          <x:t>2024</x:t>
        </x:is>
      </x:c>
      <x:c r="J11" s="0" t="inlineStr">
        <x:is>
          <x:t>FY</x:t>
        </x:is>
      </x:c>
      <x:c r="K11" s="58">
        <x:v>12</x:v>
      </x:c>
      <x:c r="L11" s="12">
        <x:v>1045931.24</x:v>
      </x:c>
    </x:row>
    <x:row r="12">
      <x:c r="A12" s="0" t="inlineStr">
        <x:is>
          <x:t>PL|pl.revenue|4120|LTM</x:t>
        </x:is>
      </x:c>
      <x:c r="B12" s="0" t="inlineStr">
        <x:is>
          <x:t>Demo Handel GmbH</x:t>
        </x:is>
      </x:c>
      <x:c r="C12" s="0" t="inlineStr">
        <x:is>
          <x:t>PL</x:t>
        </x:is>
      </x:c>
      <x:c r="D12" s="0" t="inlineStr">
        <x:is>
          <x:t>pl.revenue</x:t>
        </x:is>
      </x:c>
      <x:c r="E12" s="0" t="inlineStr">
        <x:is>
          <x:t>Umsatzerlöse</x:t>
        </x:is>
      </x:c>
      <x:c r="F12" s="58">
        <x:v>4120</x:v>
      </x:c>
      <x:c r="G12" t="inlineStr">
        <x:is>
          <x:t>Steuerfreie Umsätze § 4 Nr. 1a UStG (Ausfuhr Drittland)</x:t>
        </x:is>
      </x:c>
      <x:c r="H12" s="0" t="inlineStr">
        <x:is>
          <x:t>LTM</x:t>
        </x:is>
      </x:c>
      <x:c r="I12" s="0" t="inlineStr">
        <x:is>
          <x:t>LTM 2024-12</x:t>
        </x:is>
      </x:c>
      <x:c r="J12" s="0" t="inlineStr">
        <x:is>
          <x:t>LTM</x:t>
        </x:is>
      </x:c>
      <x:c r="K12" s="58">
        <x:v>12</x:v>
      </x:c>
      <x:c r="L12" s="12">
        <x:v>1045931.24</x:v>
      </x:c>
    </x:row>
    <x:row r="13">
      <x:c r="A13" s="0" t="inlineStr">
        <x:is>
          <x:t>PL|pl.revenue|4125|FY2022</x:t>
        </x:is>
      </x:c>
      <x:c r="B13" s="0" t="inlineStr">
        <x:is>
          <x:t>Demo Handel GmbH</x:t>
        </x:is>
      </x:c>
      <x:c r="C13" s="0" t="inlineStr">
        <x:is>
          <x:t>PL</x:t>
        </x:is>
      </x:c>
      <x:c r="D13" s="0" t="inlineStr">
        <x:is>
          <x:t>pl.revenue</x:t>
        </x:is>
      </x:c>
      <x:c r="E13" s="0" t="inlineStr">
        <x:is>
          <x:t>Umsatzerlöse</x:t>
        </x:is>
      </x:c>
      <x:c r="F13" s="58">
        <x:v>4125</x:v>
      </x:c>
      <x:c r="G13" t="inlineStr">
        <x:is>
          <x:t>Steuerfreie innergemeinschaftliche Lieferungen § 4 Nr. 1b UStG</x:t>
        </x:is>
      </x:c>
      <x:c r="H13" s="0" t="inlineStr">
        <x:is>
          <x:t>FY2022</x:t>
        </x:is>
      </x:c>
      <x:c r="I13" s="0" t="inlineStr">
        <x:is>
          <x:t>2022</x:t>
        </x:is>
      </x:c>
      <x:c r="J13" s="0" t="inlineStr">
        <x:is>
          <x:t>FY</x:t>
        </x:is>
      </x:c>
      <x:c r="K13" s="58">
        <x:v>12</x:v>
      </x:c>
      <x:c r="L13" s="12">
        <x:v>3213651.08</x:v>
      </x:c>
    </x:row>
    <x:row r="14">
      <x:c r="A14" s="0" t="inlineStr">
        <x:is>
          <x:t>PL|pl.revenue|4125|FY2023</x:t>
        </x:is>
      </x:c>
      <x:c r="B14" s="0" t="inlineStr">
        <x:is>
          <x:t>Demo Handel GmbH</x:t>
        </x:is>
      </x:c>
      <x:c r="C14" s="0" t="inlineStr">
        <x:is>
          <x:t>PL</x:t>
        </x:is>
      </x:c>
      <x:c r="D14" s="0" t="inlineStr">
        <x:is>
          <x:t>pl.revenue</x:t>
        </x:is>
      </x:c>
      <x:c r="E14" s="0" t="inlineStr">
        <x:is>
          <x:t>Umsatzerlöse</x:t>
        </x:is>
      </x:c>
      <x:c r="F14" s="58">
        <x:v>4125</x:v>
      </x:c>
      <x:c r="G14" t="inlineStr">
        <x:is>
          <x:t>Steuerfreie innergemeinschaftliche Lieferungen § 4 Nr. 1b UStG</x:t>
        </x:is>
      </x:c>
      <x:c r="H14" s="0" t="inlineStr">
        <x:is>
          <x:t>FY2023</x:t>
        </x:is>
      </x:c>
      <x:c r="I14" s="0" t="inlineStr">
        <x:is>
          <x:t>2023</x:t>
        </x:is>
      </x:c>
      <x:c r="J14" s="0" t="inlineStr">
        <x:is>
          <x:t>FY</x:t>
        </x:is>
      </x:c>
      <x:c r="K14" s="58">
        <x:v>12</x:v>
      </x:c>
      <x:c r="L14" s="12">
        <x:v>3770676.97</x:v>
      </x:c>
    </x:row>
    <x:row r="15">
      <x:c r="A15" s="0" t="inlineStr">
        <x:is>
          <x:t>PL|pl.revenue|4125|FY2024</x:t>
        </x:is>
      </x:c>
      <x:c r="B15" s="0" t="inlineStr">
        <x:is>
          <x:t>Demo Handel GmbH</x:t>
        </x:is>
      </x:c>
      <x:c r="C15" s="0" t="inlineStr">
        <x:is>
          <x:t>PL</x:t>
        </x:is>
      </x:c>
      <x:c r="D15" s="0" t="inlineStr">
        <x:is>
          <x:t>pl.revenue</x:t>
        </x:is>
      </x:c>
      <x:c r="E15" s="0" t="inlineStr">
        <x:is>
          <x:t>Umsatzerlöse</x:t>
        </x:is>
      </x:c>
      <x:c r="F15" s="58">
        <x:v>4125</x:v>
      </x:c>
      <x:c r="G15" t="inlineStr">
        <x:is>
          <x:t>Steuerfreie innergemeinschaftliche Lieferungen § 4 Nr. 1b UStG</x:t>
        </x:is>
      </x:c>
      <x:c r="H15" s="0" t="inlineStr">
        <x:is>
          <x:t>FY2024</x:t>
        </x:is>
      </x:c>
      <x:c r="I15" s="0" t="inlineStr">
        <x:is>
          <x:t>2024</x:t>
        </x:is>
      </x:c>
      <x:c r="J15" s="0" t="inlineStr">
        <x:is>
          <x:t>FY</x:t>
        </x:is>
      </x:c>
      <x:c r="K15" s="58">
        <x:v>12</x:v>
      </x:c>
      <x:c r="L15" s="12">
        <x:v>3571110.87</x:v>
      </x:c>
    </x:row>
    <x:row r="16">
      <x:c r="A16" s="0" t="inlineStr">
        <x:is>
          <x:t>PL|pl.revenue|4125|LTM</x:t>
        </x:is>
      </x:c>
      <x:c r="B16" s="0" t="inlineStr">
        <x:is>
          <x:t>Demo Handel GmbH</x:t>
        </x:is>
      </x:c>
      <x:c r="C16" s="0" t="inlineStr">
        <x:is>
          <x:t>PL</x:t>
        </x:is>
      </x:c>
      <x:c r="D16" s="0" t="inlineStr">
        <x:is>
          <x:t>pl.revenue</x:t>
        </x:is>
      </x:c>
      <x:c r="E16" s="0" t="inlineStr">
        <x:is>
          <x:t>Umsatzerlöse</x:t>
        </x:is>
      </x:c>
      <x:c r="F16" s="58">
        <x:v>4125</x:v>
      </x:c>
      <x:c r="G16" t="inlineStr">
        <x:is>
          <x:t>Steuerfreie innergemeinschaftliche Lieferungen § 4 Nr. 1b UStG</x:t>
        </x:is>
      </x:c>
      <x:c r="H16" s="0" t="inlineStr">
        <x:is>
          <x:t>LTM</x:t>
        </x:is>
      </x:c>
      <x:c r="I16" s="0" t="inlineStr">
        <x:is>
          <x:t>LTM 2024-12</x:t>
        </x:is>
      </x:c>
      <x:c r="J16" s="0" t="inlineStr">
        <x:is>
          <x:t>LTM</x:t>
        </x:is>
      </x:c>
      <x:c r="K16" s="58">
        <x:v>12</x:v>
      </x:c>
      <x:c r="L16" s="12">
        <x:v>3571110.87</x:v>
      </x:c>
    </x:row>
    <x:row r="17">
      <x:c r="A17" s="0" t="inlineStr">
        <x:is>
          <x:t>PL|pl.revenue|4300|FY2022</x:t>
        </x:is>
      </x:c>
      <x:c r="B17" s="0" t="inlineStr">
        <x:is>
          <x:t>Demo Handel GmbH</x:t>
        </x:is>
      </x:c>
      <x:c r="C17" s="0" t="inlineStr">
        <x:is>
          <x:t>PL</x:t>
        </x:is>
      </x:c>
      <x:c r="D17" s="0" t="inlineStr">
        <x:is>
          <x:t>pl.revenue</x:t>
        </x:is>
      </x:c>
      <x:c r="E17" s="0" t="inlineStr">
        <x:is>
          <x:t>Umsatzerlöse</x:t>
        </x:is>
      </x:c>
      <x:c r="F17" s="58">
        <x:v>4300</x:v>
      </x:c>
      <x:c r="G17" t="inlineStr">
        <x:is>
          <x:t>Erlöse 7 % USt</x:t>
        </x:is>
      </x:c>
      <x:c r="H17" s="0" t="inlineStr">
        <x:is>
          <x:t>FY2022</x:t>
        </x:is>
      </x:c>
      <x:c r="I17" s="0" t="inlineStr">
        <x:is>
          <x:t>2022</x:t>
        </x:is>
      </x:c>
      <x:c r="J17" s="0" t="inlineStr">
        <x:is>
          <x:t>FY</x:t>
        </x:is>
      </x:c>
      <x:c r="K17" s="58">
        <x:v>12</x:v>
      </x:c>
      <x:c r="L17" s="12">
        <x:v>910765.76</x:v>
      </x:c>
    </x:row>
    <x:row r="18">
      <x:c r="A18" s="0" t="inlineStr">
        <x:is>
          <x:t>PL|pl.revenue|4300|FY2023</x:t>
        </x:is>
      </x:c>
      <x:c r="B18" s="0" t="inlineStr">
        <x:is>
          <x:t>Demo Handel GmbH</x:t>
        </x:is>
      </x:c>
      <x:c r="C18" s="0" t="inlineStr">
        <x:is>
          <x:t>PL</x:t>
        </x:is>
      </x:c>
      <x:c r="D18" s="0" t="inlineStr">
        <x:is>
          <x:t>pl.revenue</x:t>
        </x:is>
      </x:c>
      <x:c r="E18" s="0" t="inlineStr">
        <x:is>
          <x:t>Umsatzerlöse</x:t>
        </x:is>
      </x:c>
      <x:c r="F18" s="58">
        <x:v>4300</x:v>
      </x:c>
      <x:c r="G18" t="inlineStr">
        <x:is>
          <x:t>Erlöse 7 % USt</x:t>
        </x:is>
      </x:c>
      <x:c r="H18" s="0" t="inlineStr">
        <x:is>
          <x:t>FY2023</x:t>
        </x:is>
      </x:c>
      <x:c r="I18" s="0" t="inlineStr">
        <x:is>
          <x:t>2023</x:t>
        </x:is>
      </x:c>
      <x:c r="J18" s="0" t="inlineStr">
        <x:is>
          <x:t>FY</x:t>
        </x:is>
      </x:c>
      <x:c r="K18" s="58">
        <x:v>12</x:v>
      </x:c>
      <x:c r="L18" s="12">
        <x:v>960533.11</x:v>
      </x:c>
    </x:row>
    <x:row r="19">
      <x:c r="A19" s="0" t="inlineStr">
        <x:is>
          <x:t>PL|pl.revenue|4300|FY2024</x:t>
        </x:is>
      </x:c>
      <x:c r="B19" s="0" t="inlineStr">
        <x:is>
          <x:t>Demo Handel GmbH</x:t>
        </x:is>
      </x:c>
      <x:c r="C19" s="0" t="inlineStr">
        <x:is>
          <x:t>PL</x:t>
        </x:is>
      </x:c>
      <x:c r="D19" s="0" t="inlineStr">
        <x:is>
          <x:t>pl.revenue</x:t>
        </x:is>
      </x:c>
      <x:c r="E19" s="0" t="inlineStr">
        <x:is>
          <x:t>Umsatzerlöse</x:t>
        </x:is>
      </x:c>
      <x:c r="F19" s="58">
        <x:v>4300</x:v>
      </x:c>
      <x:c r="G19" t="inlineStr">
        <x:is>
          <x:t>Erlöse 7 % USt</x:t>
        </x:is>
      </x:c>
      <x:c r="H19" s="0" t="inlineStr">
        <x:is>
          <x:t>FY2024</x:t>
        </x:is>
      </x:c>
      <x:c r="I19" s="0" t="inlineStr">
        <x:is>
          <x:t>2024</x:t>
        </x:is>
      </x:c>
      <x:c r="J19" s="0" t="inlineStr">
        <x:is>
          <x:t>FY</x:t>
        </x:is>
      </x:c>
      <x:c r="K19" s="58">
        <x:v>12</x:v>
      </x:c>
      <x:c r="L19" s="12">
        <x:v>1008014.41</x:v>
      </x:c>
    </x:row>
    <x:row r="20">
      <x:c r="A20" s="0" t="inlineStr">
        <x:is>
          <x:t>PL|pl.revenue|4300|LTM</x:t>
        </x:is>
      </x:c>
      <x:c r="B20" s="0" t="inlineStr">
        <x:is>
          <x:t>Demo Handel GmbH</x:t>
        </x:is>
      </x:c>
      <x:c r="C20" s="0" t="inlineStr">
        <x:is>
          <x:t>PL</x:t>
        </x:is>
      </x:c>
      <x:c r="D20" s="0" t="inlineStr">
        <x:is>
          <x:t>pl.revenue</x:t>
        </x:is>
      </x:c>
      <x:c r="E20" s="0" t="inlineStr">
        <x:is>
          <x:t>Umsatzerlöse</x:t>
        </x:is>
      </x:c>
      <x:c r="F20" s="58">
        <x:v>4300</x:v>
      </x:c>
      <x:c r="G20" t="inlineStr">
        <x:is>
          <x:t>Erlöse 7 % USt</x:t>
        </x:is>
      </x:c>
      <x:c r="H20" s="0" t="inlineStr">
        <x:is>
          <x:t>LTM</x:t>
        </x:is>
      </x:c>
      <x:c r="I20" s="0" t="inlineStr">
        <x:is>
          <x:t>LTM 2024-12</x:t>
        </x:is>
      </x:c>
      <x:c r="J20" s="0" t="inlineStr">
        <x:is>
          <x:t>LTM</x:t>
        </x:is>
      </x:c>
      <x:c r="K20" s="58">
        <x:v>12</x:v>
      </x:c>
      <x:c r="L20" s="12">
        <x:v>1008014.41</x:v>
      </x:c>
    </x:row>
    <x:row r="21">
      <x:c r="A21" s="0" t="inlineStr">
        <x:is>
          <x:t>PL|pl.revenue|4400|FY2022</x:t>
        </x:is>
      </x:c>
      <x:c r="B21" s="0" t="inlineStr">
        <x:is>
          <x:t>Demo Handel GmbH</x:t>
        </x:is>
      </x:c>
      <x:c r="C21" s="0" t="inlineStr">
        <x:is>
          <x:t>PL</x:t>
        </x:is>
      </x:c>
      <x:c r="D21" s="0" t="inlineStr">
        <x:is>
          <x:t>pl.revenue</x:t>
        </x:is>
      </x:c>
      <x:c r="E21" s="0" t="inlineStr">
        <x:is>
          <x:t>Umsatzerlöse</x:t>
        </x:is>
      </x:c>
      <x:c r="F21" s="58">
        <x:v>4400</x:v>
      </x:c>
      <x:c r="G21" t="inlineStr">
        <x:is>
          <x:t>Erlöse 19 % USt</x:t>
        </x:is>
      </x:c>
      <x:c r="H21" s="0" t="inlineStr">
        <x:is>
          <x:t>FY2022</x:t>
        </x:is>
      </x:c>
      <x:c r="I21" s="0" t="inlineStr">
        <x:is>
          <x:t>2022</x:t>
        </x:is>
      </x:c>
      <x:c r="J21" s="0" t="inlineStr">
        <x:is>
          <x:t>FY</x:t>
        </x:is>
      </x:c>
      <x:c r="K21" s="58">
        <x:v>12</x:v>
      </x:c>
      <x:c r="L21" s="12">
        <x:v>20648596.94</x:v>
      </x:c>
    </x:row>
    <x:row r="22">
      <x:c r="A22" s="0" t="inlineStr">
        <x:is>
          <x:t>PL|pl.revenue|4400|FY2023</x:t>
        </x:is>
      </x:c>
      <x:c r="B22" s="0" t="inlineStr">
        <x:is>
          <x:t>Demo Handel GmbH</x:t>
        </x:is>
      </x:c>
      <x:c r="C22" s="0" t="inlineStr">
        <x:is>
          <x:t>PL</x:t>
        </x:is>
      </x:c>
      <x:c r="D22" s="0" t="inlineStr">
        <x:is>
          <x:t>pl.revenue</x:t>
        </x:is>
      </x:c>
      <x:c r="E22" s="0" t="inlineStr">
        <x:is>
          <x:t>Umsatzerlöse</x:t>
        </x:is>
      </x:c>
      <x:c r="F22" s="58">
        <x:v>4400</x:v>
      </x:c>
      <x:c r="G22" t="inlineStr">
        <x:is>
          <x:t>Erlöse 19 % USt</x:t>
        </x:is>
      </x:c>
      <x:c r="H22" s="0" t="inlineStr">
        <x:is>
          <x:t>FY2023</x:t>
        </x:is>
      </x:c>
      <x:c r="I22" s="0" t="inlineStr">
        <x:is>
          <x:t>2023</x:t>
        </x:is>
      </x:c>
      <x:c r="J22" s="0" t="inlineStr">
        <x:is>
          <x:t>FY</x:t>
        </x:is>
      </x:c>
      <x:c r="K22" s="58">
        <x:v>12</x:v>
      </x:c>
      <x:c r="L22" s="12">
        <x:v>22649690.1</x:v>
      </x:c>
    </x:row>
    <x:row r="23">
      <x:c r="A23" s="0" t="inlineStr">
        <x:is>
          <x:t>PL|pl.revenue|4400|FY2024</x:t>
        </x:is>
      </x:c>
      <x:c r="B23" s="0" t="inlineStr">
        <x:is>
          <x:t>Demo Handel GmbH</x:t>
        </x:is>
      </x:c>
      <x:c r="C23" s="0" t="inlineStr">
        <x:is>
          <x:t>PL</x:t>
        </x:is>
      </x:c>
      <x:c r="D23" s="0" t="inlineStr">
        <x:is>
          <x:t>pl.revenue</x:t>
        </x:is>
      </x:c>
      <x:c r="E23" s="0" t="inlineStr">
        <x:is>
          <x:t>Umsatzerlöse</x:t>
        </x:is>
      </x:c>
      <x:c r="F23" s="58">
        <x:v>4400</x:v>
      </x:c>
      <x:c r="G23" t="inlineStr">
        <x:is>
          <x:t>Erlöse 19 % USt</x:t>
        </x:is>
      </x:c>
      <x:c r="H23" s="0" t="inlineStr">
        <x:is>
          <x:t>FY2024</x:t>
        </x:is>
      </x:c>
      <x:c r="I23" s="0" t="inlineStr">
        <x:is>
          <x:t>2024</x:t>
        </x:is>
      </x:c>
      <x:c r="J23" s="0" t="inlineStr">
        <x:is>
          <x:t>FY</x:t>
        </x:is>
      </x:c>
      <x:c r="K23" s="58">
        <x:v>12</x:v>
      </x:c>
      <x:c r="L23" s="12">
        <x:v>23151823.72</x:v>
      </x:c>
    </x:row>
    <x:row r="24">
      <x:c r="A24" s="0" t="inlineStr">
        <x:is>
          <x:t>PL|pl.revenue|4400|LTM</x:t>
        </x:is>
      </x:c>
      <x:c r="B24" s="0" t="inlineStr">
        <x:is>
          <x:t>Demo Handel GmbH</x:t>
        </x:is>
      </x:c>
      <x:c r="C24" s="0" t="inlineStr">
        <x:is>
          <x:t>PL</x:t>
        </x:is>
      </x:c>
      <x:c r="D24" s="0" t="inlineStr">
        <x:is>
          <x:t>pl.revenue</x:t>
        </x:is>
      </x:c>
      <x:c r="E24" s="0" t="inlineStr">
        <x:is>
          <x:t>Umsatzerlöse</x:t>
        </x:is>
      </x:c>
      <x:c r="F24" s="58">
        <x:v>4400</x:v>
      </x:c>
      <x:c r="G24" t="inlineStr">
        <x:is>
          <x:t>Erlöse 19 % USt</x:t>
        </x:is>
      </x:c>
      <x:c r="H24" s="0" t="inlineStr">
        <x:is>
          <x:t>LTM</x:t>
        </x:is>
      </x:c>
      <x:c r="I24" s="0" t="inlineStr">
        <x:is>
          <x:t>LTM 2024-12</x:t>
        </x:is>
      </x:c>
      <x:c r="J24" s="0" t="inlineStr">
        <x:is>
          <x:t>LTM</x:t>
        </x:is>
      </x:c>
      <x:c r="K24" s="58">
        <x:v>12</x:v>
      </x:c>
      <x:c r="L24" s="12">
        <x:v>23151823.72</x:v>
      </x:c>
    </x:row>
    <x:row r="25">
      <x:c r="A25" s="0" t="inlineStr">
        <x:is>
          <x:t>PL|pl.revenue|4410|FY2022</x:t>
        </x:is>
      </x:c>
      <x:c r="B25" s="0" t="inlineStr">
        <x:is>
          <x:t>Demo Handel GmbH</x:t>
        </x:is>
      </x:c>
      <x:c r="C25" s="0" t="inlineStr">
        <x:is>
          <x:t>PL</x:t>
        </x:is>
      </x:c>
      <x:c r="D25" s="0" t="inlineStr">
        <x:is>
          <x:t>pl.revenue</x:t>
        </x:is>
      </x:c>
      <x:c r="E25" s="0" t="inlineStr">
        <x:is>
          <x:t>Umsatzerlöse</x:t>
        </x:is>
      </x:c>
      <x:c r="F25" s="58">
        <x:v>4410</x:v>
      </x:c>
      <x:c r="G25" t="inlineStr">
        <x:is>
          <x:t>Erlöse Montage und Service 19 % USt</x:t>
        </x:is>
      </x:c>
      <x:c r="H25" s="0" t="inlineStr">
        <x:is>
          <x:t>FY2022</x:t>
        </x:is>
      </x:c>
      <x:c r="I25" s="0" t="inlineStr">
        <x:is>
          <x:t>2022</x:t>
        </x:is>
      </x:c>
      <x:c r="J25" s="0" t="inlineStr">
        <x:is>
          <x:t>FY</x:t>
        </x:is>
      </x:c>
      <x:c r="K25" s="58">
        <x:v>12</x:v>
      </x:c>
      <x:c r="L25" s="12">
        <x:v>2217863.46</x:v>
      </x:c>
    </x:row>
    <x:row r="26">
      <x:c r="A26" s="0" t="inlineStr">
        <x:is>
          <x:t>PL|pl.revenue|4410|FY2023</x:t>
        </x:is>
      </x:c>
      <x:c r="B26" s="0" t="inlineStr">
        <x:is>
          <x:t>Demo Handel GmbH</x:t>
        </x:is>
      </x:c>
      <x:c r="C26" s="0" t="inlineStr">
        <x:is>
          <x:t>PL</x:t>
        </x:is>
      </x:c>
      <x:c r="D26" s="0" t="inlineStr">
        <x:is>
          <x:t>pl.revenue</x:t>
        </x:is>
      </x:c>
      <x:c r="E26" s="0" t="inlineStr">
        <x:is>
          <x:t>Umsatzerlöse</x:t>
        </x:is>
      </x:c>
      <x:c r="F26" s="58">
        <x:v>4410</x:v>
      </x:c>
      <x:c r="G26" t="inlineStr">
        <x:is>
          <x:t>Erlöse Montage und Service 19 % USt</x:t>
        </x:is>
      </x:c>
      <x:c r="H26" s="0" t="inlineStr">
        <x:is>
          <x:t>FY2023</x:t>
        </x:is>
      </x:c>
      <x:c r="I26" s="0" t="inlineStr">
        <x:is>
          <x:t>2023</x:t>
        </x:is>
      </x:c>
      <x:c r="J26" s="0" t="inlineStr">
        <x:is>
          <x:t>FY</x:t>
        </x:is>
      </x:c>
      <x:c r="K26" s="58">
        <x:v>12</x:v>
      </x:c>
      <x:c r="L26" s="12">
        <x:v>2462941.01</x:v>
      </x:c>
    </x:row>
    <x:row r="27">
      <x:c r="A27" s="0" t="inlineStr">
        <x:is>
          <x:t>PL|pl.revenue|4410|FY2024</x:t>
        </x:is>
      </x:c>
      <x:c r="B27" s="0" t="inlineStr">
        <x:is>
          <x:t>Demo Handel GmbH</x:t>
        </x:is>
      </x:c>
      <x:c r="C27" s="0" t="inlineStr">
        <x:is>
          <x:t>PL</x:t>
        </x:is>
      </x:c>
      <x:c r="D27" s="0" t="inlineStr">
        <x:is>
          <x:t>pl.revenue</x:t>
        </x:is>
      </x:c>
      <x:c r="E27" s="0" t="inlineStr">
        <x:is>
          <x:t>Umsatzerlöse</x:t>
        </x:is>
      </x:c>
      <x:c r="F27" s="58">
        <x:v>4410</x:v>
      </x:c>
      <x:c r="G27" t="inlineStr">
        <x:is>
          <x:t>Erlöse Montage und Service 19 % USt</x:t>
        </x:is>
      </x:c>
      <x:c r="H27" s="0" t="inlineStr">
        <x:is>
          <x:t>FY2024</x:t>
        </x:is>
      </x:c>
      <x:c r="I27" s="0" t="inlineStr">
        <x:is>
          <x:t>2024</x:t>
        </x:is>
      </x:c>
      <x:c r="J27" s="0" t="inlineStr">
        <x:is>
          <x:t>FY</x:t>
        </x:is>
      </x:c>
      <x:c r="K27" s="58">
        <x:v>12</x:v>
      </x:c>
      <x:c r="L27" s="12">
        <x:v>2486752.03</x:v>
      </x:c>
    </x:row>
    <x:row r="28">
      <x:c r="A28" s="0" t="inlineStr">
        <x:is>
          <x:t>PL|pl.revenue|4410|LTM</x:t>
        </x:is>
      </x:c>
      <x:c r="B28" s="0" t="inlineStr">
        <x:is>
          <x:t>Demo Handel GmbH</x:t>
        </x:is>
      </x:c>
      <x:c r="C28" s="0" t="inlineStr">
        <x:is>
          <x:t>PL</x:t>
        </x:is>
      </x:c>
      <x:c r="D28" s="0" t="inlineStr">
        <x:is>
          <x:t>pl.revenue</x:t>
        </x:is>
      </x:c>
      <x:c r="E28" s="0" t="inlineStr">
        <x:is>
          <x:t>Umsatzerlöse</x:t>
        </x:is>
      </x:c>
      <x:c r="F28" s="58">
        <x:v>4410</x:v>
      </x:c>
      <x:c r="G28" t="inlineStr">
        <x:is>
          <x:t>Erlöse Montage und Service 19 % USt</x:t>
        </x:is>
      </x:c>
      <x:c r="H28" s="0" t="inlineStr">
        <x:is>
          <x:t>LTM</x:t>
        </x:is>
      </x:c>
      <x:c r="I28" s="0" t="inlineStr">
        <x:is>
          <x:t>LTM 2024-12</x:t>
        </x:is>
      </x:c>
      <x:c r="J28" s="0" t="inlineStr">
        <x:is>
          <x:t>LTM</x:t>
        </x:is>
      </x:c>
      <x:c r="K28" s="58">
        <x:v>12</x:v>
      </x:c>
      <x:c r="L28" s="12">
        <x:v>2486752.03</x:v>
      </x:c>
    </x:row>
    <x:row r="29">
      <x:c r="A29" s="0" t="inlineStr">
        <x:is>
          <x:t>PL|pl.revenue|4420|FY2022</x:t>
        </x:is>
      </x:c>
      <x:c r="B29" s="0" t="inlineStr">
        <x:is>
          <x:t>Demo Handel GmbH</x:t>
        </x:is>
      </x:c>
      <x:c r="C29" s="0" t="inlineStr">
        <x:is>
          <x:t>PL</x:t>
        </x:is>
      </x:c>
      <x:c r="D29" s="0" t="inlineStr">
        <x:is>
          <x:t>pl.revenue</x:t>
        </x:is>
      </x:c>
      <x:c r="E29" s="0" t="inlineStr">
        <x:is>
          <x:t>Umsatzerlöse</x:t>
        </x:is>
      </x:c>
      <x:c r="F29" s="58">
        <x:v>4420</x:v>
      </x:c>
      <x:c r="G29" t="inlineStr">
        <x:is>
          <x:t>Erlöse Wartungsverträge 19 % USt</x:t>
        </x:is>
      </x:c>
      <x:c r="H29" s="0" t="inlineStr">
        <x:is>
          <x:t>FY2022</x:t>
        </x:is>
      </x:c>
      <x:c r="I29" s="0" t="inlineStr">
        <x:is>
          <x:t>2022</x:t>
        </x:is>
      </x:c>
      <x:c r="J29" s="0" t="inlineStr">
        <x:is>
          <x:t>FY</x:t>
        </x:is>
      </x:c>
      <x:c r="K29" s="58">
        <x:v>12</x:v>
      </x:c>
      <x:c r="L29" s="12">
        <x:v>724800</x:v>
      </x:c>
    </x:row>
    <x:row r="30">
      <x:c r="A30" s="0" t="inlineStr">
        <x:is>
          <x:t>PL|pl.revenue|4420|FY2023</x:t>
        </x:is>
      </x:c>
      <x:c r="B30" s="0" t="inlineStr">
        <x:is>
          <x:t>Demo Handel GmbH</x:t>
        </x:is>
      </x:c>
      <x:c r="C30" s="0" t="inlineStr">
        <x:is>
          <x:t>PL</x:t>
        </x:is>
      </x:c>
      <x:c r="D30" s="0" t="inlineStr">
        <x:is>
          <x:t>pl.revenue</x:t>
        </x:is>
      </x:c>
      <x:c r="E30" s="0" t="inlineStr">
        <x:is>
          <x:t>Umsatzerlöse</x:t>
        </x:is>
      </x:c>
      <x:c r="F30" s="58">
        <x:v>4420</x:v>
      </x:c>
      <x:c r="G30" t="inlineStr">
        <x:is>
          <x:t>Erlöse Wartungsverträge 19 % USt</x:t>
        </x:is>
      </x:c>
      <x:c r="H30" s="0" t="inlineStr">
        <x:is>
          <x:t>FY2023</x:t>
        </x:is>
      </x:c>
      <x:c r="I30" s="0" t="inlineStr">
        <x:is>
          <x:t>2023</x:t>
        </x:is>
      </x:c>
      <x:c r="J30" s="0" t="inlineStr">
        <x:is>
          <x:t>FY</x:t>
        </x:is>
      </x:c>
      <x:c r="K30" s="58">
        <x:v>12</x:v>
      </x:c>
      <x:c r="L30" s="12">
        <x:v>853820</x:v>
      </x:c>
    </x:row>
    <x:row r="31">
      <x:c r="A31" s="0" t="inlineStr">
        <x:is>
          <x:t>PL|pl.revenue|4420|FY2024</x:t>
        </x:is>
      </x:c>
      <x:c r="B31" s="0" t="inlineStr">
        <x:is>
          <x:t>Demo Handel GmbH</x:t>
        </x:is>
      </x:c>
      <x:c r="C31" s="0" t="inlineStr">
        <x:is>
          <x:t>PL</x:t>
        </x:is>
      </x:c>
      <x:c r="D31" s="0" t="inlineStr">
        <x:is>
          <x:t>pl.revenue</x:t>
        </x:is>
      </x:c>
      <x:c r="E31" s="0" t="inlineStr">
        <x:is>
          <x:t>Umsatzerlöse</x:t>
        </x:is>
      </x:c>
      <x:c r="F31" s="58">
        <x:v>4420</x:v>
      </x:c>
      <x:c r="G31" t="inlineStr">
        <x:is>
          <x:t>Erlöse Wartungsverträge 19 % USt</x:t>
        </x:is>
      </x:c>
      <x:c r="H31" s="0" t="inlineStr">
        <x:is>
          <x:t>FY2024</x:t>
        </x:is>
      </x:c>
      <x:c r="I31" s="0" t="inlineStr">
        <x:is>
          <x:t>2024</x:t>
        </x:is>
      </x:c>
      <x:c r="J31" s="0" t="inlineStr">
        <x:is>
          <x:t>FY</x:t>
        </x:is>
      </x:c>
      <x:c r="K31" s="58">
        <x:v>12</x:v>
      </x:c>
      <x:c r="L31" s="12">
        <x:v>968397</x:v>
      </x:c>
    </x:row>
    <x:row r="32">
      <x:c r="A32" s="0" t="inlineStr">
        <x:is>
          <x:t>PL|pl.revenue|4420|LTM</x:t>
        </x:is>
      </x:c>
      <x:c r="B32" s="0" t="inlineStr">
        <x:is>
          <x:t>Demo Handel GmbH</x:t>
        </x:is>
      </x:c>
      <x:c r="C32" s="0" t="inlineStr">
        <x:is>
          <x:t>PL</x:t>
        </x:is>
      </x:c>
      <x:c r="D32" s="0" t="inlineStr">
        <x:is>
          <x:t>pl.revenue</x:t>
        </x:is>
      </x:c>
      <x:c r="E32" s="0" t="inlineStr">
        <x:is>
          <x:t>Umsatzerlöse</x:t>
        </x:is>
      </x:c>
      <x:c r="F32" s="58">
        <x:v>4420</x:v>
      </x:c>
      <x:c r="G32" t="inlineStr">
        <x:is>
          <x:t>Erlöse Wartungsverträge 19 % USt</x:t>
        </x:is>
      </x:c>
      <x:c r="H32" s="0" t="inlineStr">
        <x:is>
          <x:t>LTM</x:t>
        </x:is>
      </x:c>
      <x:c r="I32" s="0" t="inlineStr">
        <x:is>
          <x:t>LTM 2024-12</x:t>
        </x:is>
      </x:c>
      <x:c r="J32" s="0" t="inlineStr">
        <x:is>
          <x:t>LTM</x:t>
        </x:is>
      </x:c>
      <x:c r="K32" s="58">
        <x:v>12</x:v>
      </x:c>
      <x:c r="L32" s="12">
        <x:v>968397</x:v>
      </x:c>
    </x:row>
    <x:row r="33">
      <x:c r="A33" s="0" t="inlineStr">
        <x:is>
          <x:t>PL|pl.revenue|4730|FY2022</x:t>
        </x:is>
      </x:c>
      <x:c r="B33" s="0" t="inlineStr">
        <x:is>
          <x:t>Demo Handel GmbH</x:t>
        </x:is>
      </x:c>
      <x:c r="C33" s="0" t="inlineStr">
        <x:is>
          <x:t>PL</x:t>
        </x:is>
      </x:c>
      <x:c r="D33" s="0" t="inlineStr">
        <x:is>
          <x:t>pl.revenue</x:t>
        </x:is>
      </x:c>
      <x:c r="E33" s="0" t="inlineStr">
        <x:is>
          <x:t>Umsatzerlöse</x:t>
        </x:is>
      </x:c>
      <x:c r="F33" s="58">
        <x:v>4730</x:v>
      </x:c>
      <x:c r="G33" t="inlineStr">
        <x:is>
          <x:t>Gewährte Skonti 19 % USt</x:t>
        </x:is>
      </x:c>
      <x:c r="H33" s="0" t="inlineStr">
        <x:is>
          <x:t>FY2022</x:t>
        </x:is>
      </x:c>
      <x:c r="I33" s="0" t="inlineStr">
        <x:is>
          <x:t>2022</x:t>
        </x:is>
      </x:c>
      <x:c r="J33" s="0" t="inlineStr">
        <x:is>
          <x:t>FY</x:t>
        </x:is>
      </x:c>
      <x:c r="K33" s="58">
        <x:v>12</x:v>
      </x:c>
      <x:c r="L33" s="12">
        <x:v>-80923.25</x:v>
      </x:c>
    </x:row>
    <x:row r="34">
      <x:c r="A34" s="0" t="inlineStr">
        <x:is>
          <x:t>PL|pl.revenue|4730|FY2023</x:t>
        </x:is>
      </x:c>
      <x:c r="B34" s="0" t="inlineStr">
        <x:is>
          <x:t>Demo Handel GmbH</x:t>
        </x:is>
      </x:c>
      <x:c r="C34" s="0" t="inlineStr">
        <x:is>
          <x:t>PL</x:t>
        </x:is>
      </x:c>
      <x:c r="D34" s="0" t="inlineStr">
        <x:is>
          <x:t>pl.revenue</x:t>
        </x:is>
      </x:c>
      <x:c r="E34" s="0" t="inlineStr">
        <x:is>
          <x:t>Umsatzerlöse</x:t>
        </x:is>
      </x:c>
      <x:c r="F34" s="58">
        <x:v>4730</x:v>
      </x:c>
      <x:c r="G34" t="inlineStr">
        <x:is>
          <x:t>Gewährte Skonti 19 % USt</x:t>
        </x:is>
      </x:c>
      <x:c r="H34" s="0" t="inlineStr">
        <x:is>
          <x:t>FY2023</x:t>
        </x:is>
      </x:c>
      <x:c r="I34" s="0" t="inlineStr">
        <x:is>
          <x:t>2023</x:t>
        </x:is>
      </x:c>
      <x:c r="J34" s="0" t="inlineStr">
        <x:is>
          <x:t>FY</x:t>
        </x:is>
      </x:c>
      <x:c r="K34" s="58">
        <x:v>12</x:v>
      </x:c>
      <x:c r="L34" s="12">
        <x:v>-88518.67</x:v>
      </x:c>
    </x:row>
    <x:row r="35">
      <x:c r="A35" s="0" t="inlineStr">
        <x:is>
          <x:t>PL|pl.revenue|4730|FY2024</x:t>
        </x:is>
      </x:c>
      <x:c r="B35" s="0" t="inlineStr">
        <x:is>
          <x:t>Demo Handel GmbH</x:t>
        </x:is>
      </x:c>
      <x:c r="C35" s="0" t="inlineStr">
        <x:is>
          <x:t>PL</x:t>
        </x:is>
      </x:c>
      <x:c r="D35" s="0" t="inlineStr">
        <x:is>
          <x:t>pl.revenue</x:t>
        </x:is>
      </x:c>
      <x:c r="E35" s="0" t="inlineStr">
        <x:is>
          <x:t>Umsatzerlöse</x:t>
        </x:is>
      </x:c>
      <x:c r="F35" s="58">
        <x:v>4730</x:v>
      </x:c>
      <x:c r="G35" t="inlineStr">
        <x:is>
          <x:t>Gewährte Skonti 19 % USt</x:t>
        </x:is>
      </x:c>
      <x:c r="H35" s="0" t="inlineStr">
        <x:is>
          <x:t>FY2024</x:t>
        </x:is>
      </x:c>
      <x:c r="I35" s="0" t="inlineStr">
        <x:is>
          <x:t>2024</x:t>
        </x:is>
      </x:c>
      <x:c r="J35" s="0" t="inlineStr">
        <x:is>
          <x:t>FY</x:t>
        </x:is>
      </x:c>
      <x:c r="K35" s="58">
        <x:v>12</x:v>
      </x:c>
      <x:c r="L35" s="12">
        <x:v>-90861.92</x:v>
      </x:c>
    </x:row>
    <x:row r="36">
      <x:c r="A36" s="0" t="inlineStr">
        <x:is>
          <x:t>PL|pl.revenue|4730|LTM</x:t>
        </x:is>
      </x:c>
      <x:c r="B36" s="0" t="inlineStr">
        <x:is>
          <x:t>Demo Handel GmbH</x:t>
        </x:is>
      </x:c>
      <x:c r="C36" s="0" t="inlineStr">
        <x:is>
          <x:t>PL</x:t>
        </x:is>
      </x:c>
      <x:c r="D36" s="0" t="inlineStr">
        <x:is>
          <x:t>pl.revenue</x:t>
        </x:is>
      </x:c>
      <x:c r="E36" s="0" t="inlineStr">
        <x:is>
          <x:t>Umsatzerlöse</x:t>
        </x:is>
      </x:c>
      <x:c r="F36" s="58">
        <x:v>4730</x:v>
      </x:c>
      <x:c r="G36" t="inlineStr">
        <x:is>
          <x:t>Gewährte Skonti 19 % USt</x:t>
        </x:is>
      </x:c>
      <x:c r="H36" s="0" t="inlineStr">
        <x:is>
          <x:t>LTM</x:t>
        </x:is>
      </x:c>
      <x:c r="I36" s="0" t="inlineStr">
        <x:is>
          <x:t>LTM 2024-12</x:t>
        </x:is>
      </x:c>
      <x:c r="J36" s="0" t="inlineStr">
        <x:is>
          <x:t>LTM</x:t>
        </x:is>
      </x:c>
      <x:c r="K36" s="58">
        <x:v>12</x:v>
      </x:c>
      <x:c r="L36" s="12">
        <x:v>-90861.92</x:v>
      </x:c>
    </x:row>
    <x:row r="37">
      <x:c r="A37" s="0" t="inlineStr">
        <x:is>
          <x:t>PL|pl.cogs||FY2022</x:t>
        </x:is>
      </x:c>
      <x:c r="B37" s="0" t="inlineStr">
        <x:is>
          <x:t>Demo Handel GmbH</x:t>
        </x:is>
      </x:c>
      <x:c r="C37" s="0" t="inlineStr">
        <x:is>
          <x:t>PL</x:t>
        </x:is>
      </x:c>
      <x:c r="D37" s="0" t="inlineStr">
        <x:is>
          <x:t>pl.cogs</x:t>
        </x:is>
      </x:c>
      <x:c r="E37" s="0" t="inlineStr">
        <x:is>
          <x:t>Materialaufwand</x:t>
        </x:is>
      </x:c>
      <x:c r="H37" s="0" t="inlineStr">
        <x:is>
          <x:t>FY2022</x:t>
        </x:is>
      </x:c>
      <x:c r="I37" s="0" t="inlineStr">
        <x:is>
          <x:t>2022</x:t>
        </x:is>
      </x:c>
      <x:c r="J37" s="0" t="inlineStr">
        <x:is>
          <x:t>FY</x:t>
        </x:is>
      </x:c>
      <x:c r="K37" s="58">
        <x:v>12</x:v>
      </x:c>
      <x:c r="L37" s="12">
        <x:v>-18903770.31</x:v>
      </x:c>
    </x:row>
    <x:row r="38">
      <x:c r="A38" s="0" t="inlineStr">
        <x:is>
          <x:t>PL|pl.cogs||FY2023</x:t>
        </x:is>
      </x:c>
      <x:c r="B38" s="0" t="inlineStr">
        <x:is>
          <x:t>Demo Handel GmbH</x:t>
        </x:is>
      </x:c>
      <x:c r="C38" s="0" t="inlineStr">
        <x:is>
          <x:t>PL</x:t>
        </x:is>
      </x:c>
      <x:c r="D38" s="0" t="inlineStr">
        <x:is>
          <x:t>pl.cogs</x:t>
        </x:is>
      </x:c>
      <x:c r="E38" s="0" t="inlineStr">
        <x:is>
          <x:t>Materialaufwand</x:t>
        </x:is>
      </x:c>
      <x:c r="H38" s="0" t="inlineStr">
        <x:is>
          <x:t>FY2023</x:t>
        </x:is>
      </x:c>
      <x:c r="I38" s="0" t="inlineStr">
        <x:is>
          <x:t>2023</x:t>
        </x:is>
      </x:c>
      <x:c r="J38" s="0" t="inlineStr">
        <x:is>
          <x:t>FY</x:t>
        </x:is>
      </x:c>
      <x:c r="K38" s="58">
        <x:v>12</x:v>
      </x:c>
      <x:c r="L38" s="12">
        <x:v>-20810263.55</x:v>
      </x:c>
    </x:row>
    <x:row r="39">
      <x:c r="A39" s="0" t="inlineStr">
        <x:is>
          <x:t>PL|pl.cogs||FY2024</x:t>
        </x:is>
      </x:c>
      <x:c r="B39" s="0" t="inlineStr">
        <x:is>
          <x:t>Demo Handel GmbH</x:t>
        </x:is>
      </x:c>
      <x:c r="C39" s="0" t="inlineStr">
        <x:is>
          <x:t>PL</x:t>
        </x:is>
      </x:c>
      <x:c r="D39" s="0" t="inlineStr">
        <x:is>
          <x:t>pl.cogs</x:t>
        </x:is>
      </x:c>
      <x:c r="E39" s="0" t="inlineStr">
        <x:is>
          <x:t>Materialaufwand</x:t>
        </x:is>
      </x:c>
      <x:c r="H39" s="0" t="inlineStr">
        <x:is>
          <x:t>FY2024</x:t>
        </x:is>
      </x:c>
      <x:c r="I39" s="0" t="inlineStr">
        <x:is>
          <x:t>2024</x:t>
        </x:is>
      </x:c>
      <x:c r="J39" s="0" t="inlineStr">
        <x:is>
          <x:t>FY</x:t>
        </x:is>
      </x:c>
      <x:c r="K39" s="58">
        <x:v>12</x:v>
      </x:c>
      <x:c r="L39" s="12">
        <x:v>-21613192.91</x:v>
      </x:c>
    </x:row>
    <x:row r="40">
      <x:c r="A40" s="0" t="inlineStr">
        <x:is>
          <x:t>PL|pl.cogs||LTM</x:t>
        </x:is>
      </x:c>
      <x:c r="B40" s="0" t="inlineStr">
        <x:is>
          <x:t>Demo Handel GmbH</x:t>
        </x:is>
      </x:c>
      <x:c r="C40" s="0" t="inlineStr">
        <x:is>
          <x:t>PL</x:t>
        </x:is>
      </x:c>
      <x:c r="D40" s="0" t="inlineStr">
        <x:is>
          <x:t>pl.cogs</x:t>
        </x:is>
      </x:c>
      <x:c r="E40" s="0" t="inlineStr">
        <x:is>
          <x:t>Materialaufwand</x:t>
        </x:is>
      </x:c>
      <x:c r="H40" s="0" t="inlineStr">
        <x:is>
          <x:t>LTM</x:t>
        </x:is>
      </x:c>
      <x:c r="I40" s="0" t="inlineStr">
        <x:is>
          <x:t>LTM 2024-12</x:t>
        </x:is>
      </x:c>
      <x:c r="J40" s="0" t="inlineStr">
        <x:is>
          <x:t>LTM</x:t>
        </x:is>
      </x:c>
      <x:c r="K40" s="58">
        <x:v>12</x:v>
      </x:c>
      <x:c r="L40" s="12">
        <x:v>-21613192.91</x:v>
      </x:c>
    </x:row>
    <x:row r="41">
      <x:c r="A41" s="0" t="inlineStr">
        <x:is>
          <x:t>PL|pl.cogs|5300|FY2022</x:t>
        </x:is>
      </x:c>
      <x:c r="B41" s="0" t="inlineStr">
        <x:is>
          <x:t>Demo Handel GmbH</x:t>
        </x:is>
      </x:c>
      <x:c r="C41" s="0" t="inlineStr">
        <x:is>
          <x:t>PL</x:t>
        </x:is>
      </x:c>
      <x:c r="D41" s="0" t="inlineStr">
        <x:is>
          <x:t>pl.cogs</x:t>
        </x:is>
      </x:c>
      <x:c r="E41" s="0" t="inlineStr">
        <x:is>
          <x:t>Materialaufwand</x:t>
        </x:is>
      </x:c>
      <x:c r="F41" s="58">
        <x:v>5300</x:v>
      </x:c>
      <x:c r="G41" t="inlineStr">
        <x:is>
          <x:t>Wareneingang 7 % Vorsteuer</x:t>
        </x:is>
      </x:c>
      <x:c r="H41" s="0" t="inlineStr">
        <x:is>
          <x:t>FY2022</x:t>
        </x:is>
      </x:c>
      <x:c r="I41" s="0" t="inlineStr">
        <x:is>
          <x:t>2022</x:t>
        </x:is>
      </x:c>
      <x:c r="J41" s="0" t="inlineStr">
        <x:is>
          <x:t>FY</x:t>
        </x:is>
      </x:c>
      <x:c r="K41" s="58">
        <x:v>12</x:v>
      </x:c>
      <x:c r="L41" s="12">
        <x:v>-1276313.62</x:v>
      </x:c>
    </x:row>
    <x:row r="42">
      <x:c r="A42" s="0" t="inlineStr">
        <x:is>
          <x:t>PL|pl.cogs|5300|FY2023</x:t>
        </x:is>
      </x:c>
      <x:c r="B42" s="0" t="inlineStr">
        <x:is>
          <x:t>Demo Handel GmbH</x:t>
        </x:is>
      </x:c>
      <x:c r="C42" s="0" t="inlineStr">
        <x:is>
          <x:t>PL</x:t>
        </x:is>
      </x:c>
      <x:c r="D42" s="0" t="inlineStr">
        <x:is>
          <x:t>pl.cogs</x:t>
        </x:is>
      </x:c>
      <x:c r="E42" s="0" t="inlineStr">
        <x:is>
          <x:t>Materialaufwand</x:t>
        </x:is>
      </x:c>
      <x:c r="F42" s="58">
        <x:v>5300</x:v>
      </x:c>
      <x:c r="G42" t="inlineStr">
        <x:is>
          <x:t>Wareneingang 7 % Vorsteuer</x:t>
        </x:is>
      </x:c>
      <x:c r="H42" s="0" t="inlineStr">
        <x:is>
          <x:t>FY2023</x:t>
        </x:is>
      </x:c>
      <x:c r="I42" s="0" t="inlineStr">
        <x:is>
          <x:t>2023</x:t>
        </x:is>
      </x:c>
      <x:c r="J42" s="0" t="inlineStr">
        <x:is>
          <x:t>FY</x:t>
        </x:is>
      </x:c>
      <x:c r="K42" s="58">
        <x:v>12</x:v>
      </x:c>
      <x:c r="L42" s="12">
        <x:v>-1407870.06</x:v>
      </x:c>
    </x:row>
    <x:row r="43">
      <x:c r="A43" s="0" t="inlineStr">
        <x:is>
          <x:t>PL|pl.cogs|5300|FY2024</x:t>
        </x:is>
      </x:c>
      <x:c r="B43" s="0" t="inlineStr">
        <x:is>
          <x:t>Demo Handel GmbH</x:t>
        </x:is>
      </x:c>
      <x:c r="C43" s="0" t="inlineStr">
        <x:is>
          <x:t>PL</x:t>
        </x:is>
      </x:c>
      <x:c r="D43" s="0" t="inlineStr">
        <x:is>
          <x:t>pl.cogs</x:t>
        </x:is>
      </x:c>
      <x:c r="E43" s="0" t="inlineStr">
        <x:is>
          <x:t>Materialaufwand</x:t>
        </x:is>
      </x:c>
      <x:c r="F43" s="58">
        <x:v>5300</x:v>
      </x:c>
      <x:c r="G43" t="inlineStr">
        <x:is>
          <x:t>Wareneingang 7 % Vorsteuer</x:t>
        </x:is>
      </x:c>
      <x:c r="H43" s="0" t="inlineStr">
        <x:is>
          <x:t>FY2024</x:t>
        </x:is>
      </x:c>
      <x:c r="I43" s="0" t="inlineStr">
        <x:is>
          <x:t>2024</x:t>
        </x:is>
      </x:c>
      <x:c r="J43" s="0" t="inlineStr">
        <x:is>
          <x:t>FY</x:t>
        </x:is>
      </x:c>
      <x:c r="K43" s="58">
        <x:v>12</x:v>
      </x:c>
      <x:c r="L43" s="12">
        <x:v>-1474998.74</x:v>
      </x:c>
    </x:row>
    <x:row r="44">
      <x:c r="A44" s="0" t="inlineStr">
        <x:is>
          <x:t>PL|pl.cogs|5300|LTM</x:t>
        </x:is>
      </x:c>
      <x:c r="B44" s="0" t="inlineStr">
        <x:is>
          <x:t>Demo Handel GmbH</x:t>
        </x:is>
      </x:c>
      <x:c r="C44" s="0" t="inlineStr">
        <x:is>
          <x:t>PL</x:t>
        </x:is>
      </x:c>
      <x:c r="D44" s="0" t="inlineStr">
        <x:is>
          <x:t>pl.cogs</x:t>
        </x:is>
      </x:c>
      <x:c r="E44" s="0" t="inlineStr">
        <x:is>
          <x:t>Materialaufwand</x:t>
        </x:is>
      </x:c>
      <x:c r="F44" s="58">
        <x:v>5300</x:v>
      </x:c>
      <x:c r="G44" t="inlineStr">
        <x:is>
          <x:t>Wareneingang 7 % Vorsteuer</x:t>
        </x:is>
      </x:c>
      <x:c r="H44" s="0" t="inlineStr">
        <x:is>
          <x:t>LTM</x:t>
        </x:is>
      </x:c>
      <x:c r="I44" s="0" t="inlineStr">
        <x:is>
          <x:t>LTM 2024-12</x:t>
        </x:is>
      </x:c>
      <x:c r="J44" s="0" t="inlineStr">
        <x:is>
          <x:t>LTM</x:t>
        </x:is>
      </x:c>
      <x:c r="K44" s="58">
        <x:v>12</x:v>
      </x:c>
      <x:c r="L44" s="12">
        <x:v>-1474998.74</x:v>
      </x:c>
    </x:row>
    <x:row r="45">
      <x:c r="A45" s="0" t="inlineStr">
        <x:is>
          <x:t>PL|pl.cogs|5400|FY2022</x:t>
        </x:is>
      </x:c>
      <x:c r="B45" s="0" t="inlineStr">
        <x:is>
          <x:t>Demo Handel GmbH</x:t>
        </x:is>
      </x:c>
      <x:c r="C45" s="0" t="inlineStr">
        <x:is>
          <x:t>PL</x:t>
        </x:is>
      </x:c>
      <x:c r="D45" s="0" t="inlineStr">
        <x:is>
          <x:t>pl.cogs</x:t>
        </x:is>
      </x:c>
      <x:c r="E45" s="0" t="inlineStr">
        <x:is>
          <x:t>Materialaufwand</x:t>
        </x:is>
      </x:c>
      <x:c r="F45" s="58">
        <x:v>5400</x:v>
      </x:c>
      <x:c r="G45" t="inlineStr">
        <x:is>
          <x:t>Wareneingang 19 % Vorsteuer</x:t>
        </x:is>
      </x:c>
      <x:c r="H45" s="0" t="inlineStr">
        <x:is>
          <x:t>FY2022</x:t>
        </x:is>
      </x:c>
      <x:c r="I45" s="0" t="inlineStr">
        <x:is>
          <x:t>2022</x:t>
        </x:is>
      </x:c>
      <x:c r="J45" s="0" t="inlineStr">
        <x:is>
          <x:t>FY</x:t>
        </x:is>
      </x:c>
      <x:c r="K45" s="58">
        <x:v>12</x:v>
      </x:c>
      <x:c r="L45" s="12">
        <x:v>-13492458.34</x:v>
      </x:c>
    </x:row>
    <x:row r="46">
      <x:c r="A46" s="0" t="inlineStr">
        <x:is>
          <x:t>PL|pl.cogs|5400|FY2023</x:t>
        </x:is>
      </x:c>
      <x:c r="B46" s="0" t="inlineStr">
        <x:is>
          <x:t>Demo Handel GmbH</x:t>
        </x:is>
      </x:c>
      <x:c r="C46" s="0" t="inlineStr">
        <x:is>
          <x:t>PL</x:t>
        </x:is>
      </x:c>
      <x:c r="D46" s="0" t="inlineStr">
        <x:is>
          <x:t>pl.cogs</x:t>
        </x:is>
      </x:c>
      <x:c r="E46" s="0" t="inlineStr">
        <x:is>
          <x:t>Materialaufwand</x:t>
        </x:is>
      </x:c>
      <x:c r="F46" s="58">
        <x:v>5400</x:v>
      </x:c>
      <x:c r="G46" t="inlineStr">
        <x:is>
          <x:t>Wareneingang 19 % Vorsteuer</x:t>
        </x:is>
      </x:c>
      <x:c r="H46" s="0" t="inlineStr">
        <x:is>
          <x:t>FY2023</x:t>
        </x:is>
      </x:c>
      <x:c r="I46" s="0" t="inlineStr">
        <x:is>
          <x:t>2023</x:t>
        </x:is>
      </x:c>
      <x:c r="J46" s="0" t="inlineStr">
        <x:is>
          <x:t>FY</x:t>
        </x:is>
      </x:c>
      <x:c r="K46" s="58">
        <x:v>12</x:v>
      </x:c>
      <x:c r="L46" s="12">
        <x:v>-14883197.66</x:v>
      </x:c>
    </x:row>
    <x:row r="47">
      <x:c r="A47" s="0" t="inlineStr">
        <x:is>
          <x:t>PL|pl.cogs|5400|FY2024</x:t>
        </x:is>
      </x:c>
      <x:c r="B47" s="0" t="inlineStr">
        <x:is>
          <x:t>Demo Handel GmbH</x:t>
        </x:is>
      </x:c>
      <x:c r="C47" s="0" t="inlineStr">
        <x:is>
          <x:t>PL</x:t>
        </x:is>
      </x:c>
      <x:c r="D47" s="0" t="inlineStr">
        <x:is>
          <x:t>pl.cogs</x:t>
        </x:is>
      </x:c>
      <x:c r="E47" s="0" t="inlineStr">
        <x:is>
          <x:t>Materialaufwand</x:t>
        </x:is>
      </x:c>
      <x:c r="F47" s="58">
        <x:v>5400</x:v>
      </x:c>
      <x:c r="G47" t="inlineStr">
        <x:is>
          <x:t>Wareneingang 19 % Vorsteuer</x:t>
        </x:is>
      </x:c>
      <x:c r="H47" s="0" t="inlineStr">
        <x:is>
          <x:t>FY2024</x:t>
        </x:is>
      </x:c>
      <x:c r="I47" s="0" t="inlineStr">
        <x:is>
          <x:t>2024</x:t>
        </x:is>
      </x:c>
      <x:c r="J47" s="0" t="inlineStr">
        <x:is>
          <x:t>FY</x:t>
        </x:is>
      </x:c>
      <x:c r="K47" s="58">
        <x:v>12</x:v>
      </x:c>
      <x:c r="L47" s="12">
        <x:v>-15592843.89</x:v>
      </x:c>
    </x:row>
    <x:row r="48">
      <x:c r="A48" s="0" t="inlineStr">
        <x:is>
          <x:t>PL|pl.cogs|5400|LTM</x:t>
        </x:is>
      </x:c>
      <x:c r="B48" s="0" t="inlineStr">
        <x:is>
          <x:t>Demo Handel GmbH</x:t>
        </x:is>
      </x:c>
      <x:c r="C48" s="0" t="inlineStr">
        <x:is>
          <x:t>PL</x:t>
        </x:is>
      </x:c>
      <x:c r="D48" s="0" t="inlineStr">
        <x:is>
          <x:t>pl.cogs</x:t>
        </x:is>
      </x:c>
      <x:c r="E48" s="0" t="inlineStr">
        <x:is>
          <x:t>Materialaufwand</x:t>
        </x:is>
      </x:c>
      <x:c r="F48" s="58">
        <x:v>5400</x:v>
      </x:c>
      <x:c r="G48" t="inlineStr">
        <x:is>
          <x:t>Wareneingang 19 % Vorsteuer</x:t>
        </x:is>
      </x:c>
      <x:c r="H48" s="0" t="inlineStr">
        <x:is>
          <x:t>LTM</x:t>
        </x:is>
      </x:c>
      <x:c r="I48" s="0" t="inlineStr">
        <x:is>
          <x:t>LTM 2024-12</x:t>
        </x:is>
      </x:c>
      <x:c r="J48" s="0" t="inlineStr">
        <x:is>
          <x:t>LTM</x:t>
        </x:is>
      </x:c>
      <x:c r="K48" s="58">
        <x:v>12</x:v>
      </x:c>
      <x:c r="L48" s="12">
        <x:v>-15592843.89</x:v>
      </x:c>
    </x:row>
    <x:row r="49">
      <x:c r="A49" s="0" t="inlineStr">
        <x:is>
          <x:t>PL|pl.cogs|5425|FY2022</x:t>
        </x:is>
      </x:c>
      <x:c r="B49" s="0" t="inlineStr">
        <x:is>
          <x:t>Demo Handel GmbH</x:t>
        </x:is>
      </x:c>
      <x:c r="C49" s="0" t="inlineStr">
        <x:is>
          <x:t>PL</x:t>
        </x:is>
      </x:c>
      <x:c r="D49" s="0" t="inlineStr">
        <x:is>
          <x:t>pl.cogs</x:t>
        </x:is>
      </x:c>
      <x:c r="E49" s="0" t="inlineStr">
        <x:is>
          <x:t>Materialaufwand</x:t>
        </x:is>
      </x:c>
      <x:c r="F49" s="58">
        <x:v>5425</x:v>
      </x:c>
      <x:c r="G49" t="inlineStr">
        <x:is>
          <x:t>Innergemeinschaftlicher Erwerb 19 % Vorsteuer und 19 % Umsatzsteuer</x:t>
        </x:is>
      </x:c>
      <x:c r="H49" s="0" t="inlineStr">
        <x:is>
          <x:t>FY2022</x:t>
        </x:is>
      </x:c>
      <x:c r="I49" s="0" t="inlineStr">
        <x:is>
          <x:t>2022</x:t>
        </x:is>
      </x:c>
      <x:c r="J49" s="0" t="inlineStr">
        <x:is>
          <x:t>FY</x:t>
        </x:is>
      </x:c>
      <x:c r="K49" s="58">
        <x:v>12</x:v>
      </x:c>
      <x:c r="L49" s="12">
        <x:v>-3464279.85</x:v>
      </x:c>
    </x:row>
    <x:row r="50">
      <x:c r="A50" s="0" t="inlineStr">
        <x:is>
          <x:t>PL|pl.cogs|5425|FY2023</x:t>
        </x:is>
      </x:c>
      <x:c r="B50" s="0" t="inlineStr">
        <x:is>
          <x:t>Demo Handel GmbH</x:t>
        </x:is>
      </x:c>
      <x:c r="C50" s="0" t="inlineStr">
        <x:is>
          <x:t>PL</x:t>
        </x:is>
      </x:c>
      <x:c r="D50" s="0" t="inlineStr">
        <x:is>
          <x:t>pl.cogs</x:t>
        </x:is>
      </x:c>
      <x:c r="E50" s="0" t="inlineStr">
        <x:is>
          <x:t>Materialaufwand</x:t>
        </x:is>
      </x:c>
      <x:c r="F50" s="58">
        <x:v>5425</x:v>
      </x:c>
      <x:c r="G50" t="inlineStr">
        <x:is>
          <x:t>Innergemeinschaftlicher Erwerb 19 % Vorsteuer und 19 % Umsatzsteuer</x:t>
        </x:is>
      </x:c>
      <x:c r="H50" s="0" t="inlineStr">
        <x:is>
          <x:t>FY2023</x:t>
        </x:is>
      </x:c>
      <x:c r="I50" s="0" t="inlineStr">
        <x:is>
          <x:t>2023</x:t>
        </x:is>
      </x:c>
      <x:c r="J50" s="0" t="inlineStr">
        <x:is>
          <x:t>FY</x:t>
        </x:is>
      </x:c>
      <x:c r="K50" s="58">
        <x:v>12</x:v>
      </x:c>
      <x:c r="L50" s="12">
        <x:v>-3821361.57</x:v>
      </x:c>
    </x:row>
    <x:row r="51">
      <x:c r="A51" s="0" t="inlineStr">
        <x:is>
          <x:t>PL|pl.cogs|5425|FY2024</x:t>
        </x:is>
      </x:c>
      <x:c r="B51" s="0" t="inlineStr">
        <x:is>
          <x:t>Demo Handel GmbH</x:t>
        </x:is>
      </x:c>
      <x:c r="C51" s="0" t="inlineStr">
        <x:is>
          <x:t>PL</x:t>
        </x:is>
      </x:c>
      <x:c r="D51" s="0" t="inlineStr">
        <x:is>
          <x:t>pl.cogs</x:t>
        </x:is>
      </x:c>
      <x:c r="E51" s="0" t="inlineStr">
        <x:is>
          <x:t>Materialaufwand</x:t>
        </x:is>
      </x:c>
      <x:c r="F51" s="58">
        <x:v>5425</x:v>
      </x:c>
      <x:c r="G51" t="inlineStr">
        <x:is>
          <x:t>Innergemeinschaftlicher Erwerb 19 % Vorsteuer und 19 % Umsatzsteuer</x:t>
        </x:is>
      </x:c>
      <x:c r="H51" s="0" t="inlineStr">
        <x:is>
          <x:t>FY2024</x:t>
        </x:is>
      </x:c>
      <x:c r="I51" s="0" t="inlineStr">
        <x:is>
          <x:t>2024</x:t>
        </x:is>
      </x:c>
      <x:c r="J51" s="0" t="inlineStr">
        <x:is>
          <x:t>FY</x:t>
        </x:is>
      </x:c>
      <x:c r="K51" s="58">
        <x:v>12</x:v>
      </x:c>
      <x:c r="L51" s="12">
        <x:v>-4003568.03</x:v>
      </x:c>
    </x:row>
    <x:row r="52">
      <x:c r="A52" s="0" t="inlineStr">
        <x:is>
          <x:t>PL|pl.cogs|5425|LTM</x:t>
        </x:is>
      </x:c>
      <x:c r="B52" s="0" t="inlineStr">
        <x:is>
          <x:t>Demo Handel GmbH</x:t>
        </x:is>
      </x:c>
      <x:c r="C52" s="0" t="inlineStr">
        <x:is>
          <x:t>PL</x:t>
        </x:is>
      </x:c>
      <x:c r="D52" s="0" t="inlineStr">
        <x:is>
          <x:t>pl.cogs</x:t>
        </x:is>
      </x:c>
      <x:c r="E52" s="0" t="inlineStr">
        <x:is>
          <x:t>Materialaufwand</x:t>
        </x:is>
      </x:c>
      <x:c r="F52" s="58">
        <x:v>5425</x:v>
      </x:c>
      <x:c r="G52" t="inlineStr">
        <x:is>
          <x:t>Innergemeinschaftlicher Erwerb 19 % Vorsteuer und 19 % Umsatzsteuer</x:t>
        </x:is>
      </x:c>
      <x:c r="H52" s="0" t="inlineStr">
        <x:is>
          <x:t>LTM</x:t>
        </x:is>
      </x:c>
      <x:c r="I52" s="0" t="inlineStr">
        <x:is>
          <x:t>LTM 2024-12</x:t>
        </x:is>
      </x:c>
      <x:c r="J52" s="0" t="inlineStr">
        <x:is>
          <x:t>LTM</x:t>
        </x:is>
      </x:c>
      <x:c r="K52" s="58">
        <x:v>12</x:v>
      </x:c>
      <x:c r="L52" s="12">
        <x:v>-4003568.03</x:v>
      </x:c>
    </x:row>
    <x:row r="53">
      <x:c r="A53" s="0" t="inlineStr">
        <x:is>
          <x:t>PL|pl.cogs|5730|FY2022</x:t>
        </x:is>
      </x:c>
      <x:c r="B53" s="0" t="inlineStr">
        <x:is>
          <x:t>Demo Handel GmbH</x:t>
        </x:is>
      </x:c>
      <x:c r="C53" s="0" t="inlineStr">
        <x:is>
          <x:t>PL</x:t>
        </x:is>
      </x:c>
      <x:c r="D53" s="0" t="inlineStr">
        <x:is>
          <x:t>pl.cogs</x:t>
        </x:is>
      </x:c>
      <x:c r="E53" s="0" t="inlineStr">
        <x:is>
          <x:t>Materialaufwand</x:t>
        </x:is>
      </x:c>
      <x:c r="F53" s="58">
        <x:v>5730</x:v>
      </x:c>
      <x:c r="G53" t="inlineStr">
        <x:is>
          <x:t>Erhaltene Skonti 19 % Vorsteuer</x:t>
        </x:is>
      </x:c>
      <x:c r="H53" s="0" t="inlineStr">
        <x:is>
          <x:t>FY2022</x:t>
        </x:is>
      </x:c>
      <x:c r="I53" s="0" t="inlineStr">
        <x:is>
          <x:t>2022</x:t>
        </x:is>
      </x:c>
      <x:c r="J53" s="0" t="inlineStr">
        <x:is>
          <x:t>FY</x:t>
        </x:is>
      </x:c>
      <x:c r="K53" s="58">
        <x:v>12</x:v>
      </x:c>
      <x:c r="L53" s="12">
        <x:v>121432.15</x:v>
      </x:c>
    </x:row>
    <x:row r="54">
      <x:c r="A54" s="0" t="inlineStr">
        <x:is>
          <x:t>PL|pl.cogs|5730|FY2023</x:t>
        </x:is>
      </x:c>
      <x:c r="B54" s="0" t="inlineStr">
        <x:is>
          <x:t>Demo Handel GmbH</x:t>
        </x:is>
      </x:c>
      <x:c r="C54" s="0" t="inlineStr">
        <x:is>
          <x:t>PL</x:t>
        </x:is>
      </x:c>
      <x:c r="D54" s="0" t="inlineStr">
        <x:is>
          <x:t>pl.cogs</x:t>
        </x:is>
      </x:c>
      <x:c r="E54" s="0" t="inlineStr">
        <x:is>
          <x:t>Materialaufwand</x:t>
        </x:is>
      </x:c>
      <x:c r="F54" s="58">
        <x:v>5730</x:v>
      </x:c>
      <x:c r="G54" t="inlineStr">
        <x:is>
          <x:t>Erhaltene Skonti 19 % Vorsteuer</x:t>
        </x:is>
      </x:c>
      <x:c r="H54" s="0" t="inlineStr">
        <x:is>
          <x:t>FY2023</x:t>
        </x:is>
      </x:c>
      <x:c r="I54" s="0" t="inlineStr">
        <x:is>
          <x:t>2023</x:t>
        </x:is>
      </x:c>
      <x:c r="J54" s="0" t="inlineStr">
        <x:is>
          <x:t>FY</x:t>
        </x:is>
      </x:c>
      <x:c r="K54" s="58">
        <x:v>12</x:v>
      </x:c>
      <x:c r="L54" s="12">
        <x:v>133948.79</x:v>
      </x:c>
    </x:row>
    <x:row r="55">
      <x:c r="A55" s="0" t="inlineStr">
        <x:is>
          <x:t>PL|pl.cogs|5730|FY2024</x:t>
        </x:is>
      </x:c>
      <x:c r="B55" s="0" t="inlineStr">
        <x:is>
          <x:t>Demo Handel GmbH</x:t>
        </x:is>
      </x:c>
      <x:c r="C55" s="0" t="inlineStr">
        <x:is>
          <x:t>PL</x:t>
        </x:is>
      </x:c>
      <x:c r="D55" s="0" t="inlineStr">
        <x:is>
          <x:t>pl.cogs</x:t>
        </x:is>
      </x:c>
      <x:c r="E55" s="0" t="inlineStr">
        <x:is>
          <x:t>Materialaufwand</x:t>
        </x:is>
      </x:c>
      <x:c r="F55" s="58">
        <x:v>5730</x:v>
      </x:c>
      <x:c r="G55" t="inlineStr">
        <x:is>
          <x:t>Erhaltene Skonti 19 % Vorsteuer</x:t>
        </x:is>
      </x:c>
      <x:c r="H55" s="0" t="inlineStr">
        <x:is>
          <x:t>FY2024</x:t>
        </x:is>
      </x:c>
      <x:c r="I55" s="0" t="inlineStr">
        <x:is>
          <x:t>2024</x:t>
        </x:is>
      </x:c>
      <x:c r="J55" s="0" t="inlineStr">
        <x:is>
          <x:t>FY</x:t>
        </x:is>
      </x:c>
      <x:c r="K55" s="58">
        <x:v>12</x:v>
      </x:c>
      <x:c r="L55" s="12">
        <x:v>140335.58</x:v>
      </x:c>
    </x:row>
    <x:row r="56">
      <x:c r="A56" s="0" t="inlineStr">
        <x:is>
          <x:t>PL|pl.cogs|5730|LTM</x:t>
        </x:is>
      </x:c>
      <x:c r="B56" s="0" t="inlineStr">
        <x:is>
          <x:t>Demo Handel GmbH</x:t>
        </x:is>
      </x:c>
      <x:c r="C56" s="0" t="inlineStr">
        <x:is>
          <x:t>PL</x:t>
        </x:is>
      </x:c>
      <x:c r="D56" s="0" t="inlineStr">
        <x:is>
          <x:t>pl.cogs</x:t>
        </x:is>
      </x:c>
      <x:c r="E56" s="0" t="inlineStr">
        <x:is>
          <x:t>Materialaufwand</x:t>
        </x:is>
      </x:c>
      <x:c r="F56" s="58">
        <x:v>5730</x:v>
      </x:c>
      <x:c r="G56" t="inlineStr">
        <x:is>
          <x:t>Erhaltene Skonti 19 % Vorsteuer</x:t>
        </x:is>
      </x:c>
      <x:c r="H56" s="0" t="inlineStr">
        <x:is>
          <x:t>LTM</x:t>
        </x:is>
      </x:c>
      <x:c r="I56" s="0" t="inlineStr">
        <x:is>
          <x:t>LTM 2024-12</x:t>
        </x:is>
      </x:c>
      <x:c r="J56" s="0" t="inlineStr">
        <x:is>
          <x:t>LTM</x:t>
        </x:is>
      </x:c>
      <x:c r="K56" s="58">
        <x:v>12</x:v>
      </x:c>
      <x:c r="L56" s="12">
        <x:v>140335.58</x:v>
      </x:c>
    </x:row>
    <x:row r="57">
      <x:c r="A57" s="0" t="inlineStr">
        <x:is>
          <x:t>PL|pl.cogs|5800|FY2022</x:t>
        </x:is>
      </x:c>
      <x:c r="B57" s="0" t="inlineStr">
        <x:is>
          <x:t>Demo Handel GmbH</x:t>
        </x:is>
      </x:c>
      <x:c r="C57" s="0" t="inlineStr">
        <x:is>
          <x:t>PL</x:t>
        </x:is>
      </x:c>
      <x:c r="D57" s="0" t="inlineStr">
        <x:is>
          <x:t>pl.cogs</x:t>
        </x:is>
      </x:c>
      <x:c r="E57" s="0" t="inlineStr">
        <x:is>
          <x:t>Materialaufwand</x:t>
        </x:is>
      </x:c>
      <x:c r="F57" s="58">
        <x:v>5800</x:v>
      </x:c>
      <x:c r="G57" t="inlineStr">
        <x:is>
          <x:t>Bezugsnebenkosten</x:t>
        </x:is>
      </x:c>
      <x:c r="H57" s="0" t="inlineStr">
        <x:is>
          <x:t>FY2022</x:t>
        </x:is>
      </x:c>
      <x:c r="I57" s="0" t="inlineStr">
        <x:is>
          <x:t>2022</x:t>
        </x:is>
      </x:c>
      <x:c r="J57" s="0" t="inlineStr">
        <x:is>
          <x:t>FY</x:t>
        </x:is>
      </x:c>
      <x:c r="K57" s="58">
        <x:v>12</x:v>
      </x:c>
      <x:c r="L57" s="12">
        <x:v>-288873.14</x:v>
      </x:c>
    </x:row>
    <x:row r="58">
      <x:c r="A58" s="0" t="inlineStr">
        <x:is>
          <x:t>PL|pl.cogs|5800|FY2023</x:t>
        </x:is>
      </x:c>
      <x:c r="B58" s="0" t="inlineStr">
        <x:is>
          <x:t>Demo Handel GmbH</x:t>
        </x:is>
      </x:c>
      <x:c r="C58" s="0" t="inlineStr">
        <x:is>
          <x:t>PL</x:t>
        </x:is>
      </x:c>
      <x:c r="D58" s="0" t="inlineStr">
        <x:is>
          <x:t>pl.cogs</x:t>
        </x:is>
      </x:c>
      <x:c r="E58" s="0" t="inlineStr">
        <x:is>
          <x:t>Materialaufwand</x:t>
        </x:is>
      </x:c>
      <x:c r="F58" s="58">
        <x:v>5800</x:v>
      </x:c>
      <x:c r="G58" t="inlineStr">
        <x:is>
          <x:t>Bezugsnebenkosten</x:t>
        </x:is>
      </x:c>
      <x:c r="H58" s="0" t="inlineStr">
        <x:is>
          <x:t>FY2023</x:t>
        </x:is>
      </x:c>
      <x:c r="I58" s="0" t="inlineStr">
        <x:is>
          <x:t>2023</x:t>
        </x:is>
      </x:c>
      <x:c r="J58" s="0" t="inlineStr">
        <x:is>
          <x:t>FY</x:t>
        </x:is>
      </x:c>
      <x:c r="K58" s="58">
        <x:v>12</x:v>
      </x:c>
      <x:c r="L58" s="12">
        <x:v>-316292.99</x:v>
      </x:c>
    </x:row>
    <x:row r="59">
      <x:c r="A59" s="0" t="inlineStr">
        <x:is>
          <x:t>PL|pl.cogs|5800|FY2024</x:t>
        </x:is>
      </x:c>
      <x:c r="B59" s="0" t="inlineStr">
        <x:is>
          <x:t>Demo Handel GmbH</x:t>
        </x:is>
      </x:c>
      <x:c r="C59" s="0" t="inlineStr">
        <x:is>
          <x:t>PL</x:t>
        </x:is>
      </x:c>
      <x:c r="D59" s="0" t="inlineStr">
        <x:is>
          <x:t>pl.cogs</x:t>
        </x:is>
      </x:c>
      <x:c r="E59" s="0" t="inlineStr">
        <x:is>
          <x:t>Materialaufwand</x:t>
        </x:is>
      </x:c>
      <x:c r="F59" s="58">
        <x:v>5800</x:v>
      </x:c>
      <x:c r="G59" t="inlineStr">
        <x:is>
          <x:t>Bezugsnebenkosten</x:t>
        </x:is>
      </x:c>
      <x:c r="H59" s="0" t="inlineStr">
        <x:is>
          <x:t>FY2024</x:t>
        </x:is>
      </x:c>
      <x:c r="I59" s="0" t="inlineStr">
        <x:is>
          <x:t>2024</x:t>
        </x:is>
      </x:c>
      <x:c r="J59" s="0" t="inlineStr">
        <x:is>
          <x:t>FY</x:t>
        </x:is>
      </x:c>
      <x:c r="K59" s="58">
        <x:v>12</x:v>
      </x:c>
      <x:c r="L59" s="12">
        <x:v>-344168.71</x:v>
      </x:c>
    </x:row>
    <x:row r="60">
      <x:c r="A60" s="0" t="inlineStr">
        <x:is>
          <x:t>PL|pl.cogs|5800|LTM</x:t>
        </x:is>
      </x:c>
      <x:c r="B60" s="0" t="inlineStr">
        <x:is>
          <x:t>Demo Handel GmbH</x:t>
        </x:is>
      </x:c>
      <x:c r="C60" s="0" t="inlineStr">
        <x:is>
          <x:t>PL</x:t>
        </x:is>
      </x:c>
      <x:c r="D60" s="0" t="inlineStr">
        <x:is>
          <x:t>pl.cogs</x:t>
        </x:is>
      </x:c>
      <x:c r="E60" s="0" t="inlineStr">
        <x:is>
          <x:t>Materialaufwand</x:t>
        </x:is>
      </x:c>
      <x:c r="F60" s="58">
        <x:v>5800</x:v>
      </x:c>
      <x:c r="G60" t="inlineStr">
        <x:is>
          <x:t>Bezugsnebenkosten</x:t>
        </x:is>
      </x:c>
      <x:c r="H60" s="0" t="inlineStr">
        <x:is>
          <x:t>LTM</x:t>
        </x:is>
      </x:c>
      <x:c r="I60" s="0" t="inlineStr">
        <x:is>
          <x:t>LTM 2024-12</x:t>
        </x:is>
      </x:c>
      <x:c r="J60" s="0" t="inlineStr">
        <x:is>
          <x:t>LTM</x:t>
        </x:is>
      </x:c>
      <x:c r="K60" s="58">
        <x:v>12</x:v>
      </x:c>
      <x:c r="L60" s="12">
        <x:v>-344168.71</x:v>
      </x:c>
    </x:row>
    <x:row r="61">
      <x:c r="A61" s="0" t="inlineStr">
        <x:is>
          <x:t>PL|pl.cogs|5880|FY2022</x:t>
        </x:is>
      </x:c>
      <x:c r="B61" s="0" t="inlineStr">
        <x:is>
          <x:t>Demo Handel GmbH</x:t>
        </x:is>
      </x:c>
      <x:c r="C61" s="0" t="inlineStr">
        <x:is>
          <x:t>PL</x:t>
        </x:is>
      </x:c>
      <x:c r="D61" s="0" t="inlineStr">
        <x:is>
          <x:t>pl.cogs</x:t>
        </x:is>
      </x:c>
      <x:c r="E61" s="0" t="inlineStr">
        <x:is>
          <x:t>Materialaufwand</x:t>
        </x:is>
      </x:c>
      <x:c r="F61" s="58">
        <x:v>5880</x:v>
      </x:c>
      <x:c r="G61" t="inlineStr">
        <x:is>
          <x:t>Bestandsveränderungen Waren</x:t>
        </x:is>
      </x:c>
      <x:c r="H61" s="0" t="inlineStr">
        <x:is>
          <x:t>FY2022</x:t>
        </x:is>
      </x:c>
      <x:c r="I61" s="0" t="inlineStr">
        <x:is>
          <x:t>2022</x:t>
        </x:is>
      </x:c>
      <x:c r="J61" s="0" t="inlineStr">
        <x:is>
          <x:t>FY</x:t>
        </x:is>
      </x:c>
      <x:c r="K61" s="58">
        <x:v>12</x:v>
      </x:c>
      <x:c r="L61" s="12">
        <x:v>10394.75</x:v>
      </x:c>
    </x:row>
    <x:row r="62">
      <x:c r="A62" s="0" t="inlineStr">
        <x:is>
          <x:t>PL|pl.cogs|5880|FY2023</x:t>
        </x:is>
      </x:c>
      <x:c r="B62" s="0" t="inlineStr">
        <x:is>
          <x:t>Demo Handel GmbH</x:t>
        </x:is>
      </x:c>
      <x:c r="C62" s="0" t="inlineStr">
        <x:is>
          <x:t>PL</x:t>
        </x:is>
      </x:c>
      <x:c r="D62" s="0" t="inlineStr">
        <x:is>
          <x:t>pl.cogs</x:t>
        </x:is>
      </x:c>
      <x:c r="E62" s="0" t="inlineStr">
        <x:is>
          <x:t>Materialaufwand</x:t>
        </x:is>
      </x:c>
      <x:c r="F62" s="58">
        <x:v>5880</x:v>
      </x:c>
      <x:c r="G62" t="inlineStr">
        <x:is>
          <x:t>Bestandsveränderungen Waren</x:t>
        </x:is>
      </x:c>
      <x:c r="H62" s="0" t="inlineStr">
        <x:is>
          <x:t>FY2023</x:t>
        </x:is>
      </x:c>
      <x:c r="I62" s="0" t="inlineStr">
        <x:is>
          <x:t>2023</x:t>
        </x:is>
      </x:c>
      <x:c r="J62" s="0" t="inlineStr">
        <x:is>
          <x:t>FY</x:t>
        </x:is>
      </x:c>
      <x:c r="K62" s="58">
        <x:v>12</x:v>
      </x:c>
      <x:c r="L62" s="12">
        <x:v>76516.49</x:v>
      </x:c>
    </x:row>
    <x:row r="63">
      <x:c r="A63" s="0" t="inlineStr">
        <x:is>
          <x:t>PL|pl.cogs|5880|FY2024</x:t>
        </x:is>
      </x:c>
      <x:c r="B63" s="0" t="inlineStr">
        <x:is>
          <x:t>Demo Handel GmbH</x:t>
        </x:is>
      </x:c>
      <x:c r="C63" s="0" t="inlineStr">
        <x:is>
          <x:t>PL</x:t>
        </x:is>
      </x:c>
      <x:c r="D63" s="0" t="inlineStr">
        <x:is>
          <x:t>pl.cogs</x:t>
        </x:is>
      </x:c>
      <x:c r="E63" s="0" t="inlineStr">
        <x:is>
          <x:t>Materialaufwand</x:t>
        </x:is>
      </x:c>
      <x:c r="F63" s="58">
        <x:v>5880</x:v>
      </x:c>
      <x:c r="G63" t="inlineStr">
        <x:is>
          <x:t>Bestandsveränderungen Waren</x:t>
        </x:is>
      </x:c>
      <x:c r="H63" s="0" t="inlineStr">
        <x:is>
          <x:t>FY2024</x:t>
        </x:is>
      </x:c>
      <x:c r="I63" s="0" t="inlineStr">
        <x:is>
          <x:t>2024</x:t>
        </x:is>
      </x:c>
      <x:c r="J63" s="0" t="inlineStr">
        <x:is>
          <x:t>FY</x:t>
        </x:is>
      </x:c>
      <x:c r="K63" s="58">
        <x:v>12</x:v>
      </x:c>
      <x:c r="L63" s="12">
        <x:v>224365.86</x:v>
      </x:c>
    </x:row>
    <x:row r="64">
      <x:c r="A64" s="0" t="inlineStr">
        <x:is>
          <x:t>PL|pl.cogs|5880|LTM</x:t>
        </x:is>
      </x:c>
      <x:c r="B64" s="0" t="inlineStr">
        <x:is>
          <x:t>Demo Handel GmbH</x:t>
        </x:is>
      </x:c>
      <x:c r="C64" s="0" t="inlineStr">
        <x:is>
          <x:t>PL</x:t>
        </x:is>
      </x:c>
      <x:c r="D64" s="0" t="inlineStr">
        <x:is>
          <x:t>pl.cogs</x:t>
        </x:is>
      </x:c>
      <x:c r="E64" s="0" t="inlineStr">
        <x:is>
          <x:t>Materialaufwand</x:t>
        </x:is>
      </x:c>
      <x:c r="F64" s="58">
        <x:v>5880</x:v>
      </x:c>
      <x:c r="G64" t="inlineStr">
        <x:is>
          <x:t>Bestandsveränderungen Waren</x:t>
        </x:is>
      </x:c>
      <x:c r="H64" s="0" t="inlineStr">
        <x:is>
          <x:t>LTM</x:t>
        </x:is>
      </x:c>
      <x:c r="I64" s="0" t="inlineStr">
        <x:is>
          <x:t>LTM 2024-12</x:t>
        </x:is>
      </x:c>
      <x:c r="J64" s="0" t="inlineStr">
        <x:is>
          <x:t>LTM</x:t>
        </x:is>
      </x:c>
      <x:c r="K64" s="58">
        <x:v>12</x:v>
      </x:c>
      <x:c r="L64" s="12">
        <x:v>224365.86</x:v>
      </x:c>
    </x:row>
    <x:row r="65">
      <x:c r="A65" s="0" t="inlineStr">
        <x:is>
          <x:t>PL|pl.cogs|5900|FY2022</x:t>
        </x:is>
      </x:c>
      <x:c r="B65" s="0" t="inlineStr">
        <x:is>
          <x:t>Demo Handel GmbH</x:t>
        </x:is>
      </x:c>
      <x:c r="C65" s="0" t="inlineStr">
        <x:is>
          <x:t>PL</x:t>
        </x:is>
      </x:c>
      <x:c r="D65" s="0" t="inlineStr">
        <x:is>
          <x:t>pl.cogs</x:t>
        </x:is>
      </x:c>
      <x:c r="E65" s="0" t="inlineStr">
        <x:is>
          <x:t>Materialaufwand</x:t>
        </x:is>
      </x:c>
      <x:c r="F65" s="58">
        <x:v>5900</x:v>
      </x:c>
      <x:c r="G65" t="inlineStr">
        <x:is>
          <x:t>Fremdleistungen</x:t>
        </x:is>
      </x:c>
      <x:c r="H65" s="0" t="inlineStr">
        <x:is>
          <x:t>FY2022</x:t>
        </x:is>
      </x:c>
      <x:c r="I65" s="0" t="inlineStr">
        <x:is>
          <x:t>2022</x:t>
        </x:is>
      </x:c>
      <x:c r="J65" s="0" t="inlineStr">
        <x:is>
          <x:t>FY</x:t>
        </x:is>
      </x:c>
      <x:c r="K65" s="58">
        <x:v>12</x:v>
      </x:c>
      <x:c r="L65" s="12">
        <x:v>-513672.26</x:v>
      </x:c>
    </x:row>
    <x:row r="66">
      <x:c r="A66" s="0" t="inlineStr">
        <x:is>
          <x:t>PL|pl.cogs|5900|FY2023</x:t>
        </x:is>
      </x:c>
      <x:c r="B66" s="0" t="inlineStr">
        <x:is>
          <x:t>Demo Handel GmbH</x:t>
        </x:is>
      </x:c>
      <x:c r="C66" s="0" t="inlineStr">
        <x:is>
          <x:t>PL</x:t>
        </x:is>
      </x:c>
      <x:c r="D66" s="0" t="inlineStr">
        <x:is>
          <x:t>pl.cogs</x:t>
        </x:is>
      </x:c>
      <x:c r="E66" s="0" t="inlineStr">
        <x:is>
          <x:t>Materialaufwand</x:t>
        </x:is>
      </x:c>
      <x:c r="F66" s="58">
        <x:v>5900</x:v>
      </x:c>
      <x:c r="G66" t="inlineStr">
        <x:is>
          <x:t>Fremdleistungen</x:t>
        </x:is>
      </x:c>
      <x:c r="H66" s="0" t="inlineStr">
        <x:is>
          <x:t>FY2023</x:t>
        </x:is>
      </x:c>
      <x:c r="I66" s="0" t="inlineStr">
        <x:is>
          <x:t>2023</x:t>
        </x:is>
      </x:c>
      <x:c r="J66" s="0" t="inlineStr">
        <x:is>
          <x:t>FY</x:t>
        </x:is>
      </x:c>
      <x:c r="K66" s="58">
        <x:v>12</x:v>
      </x:c>
      <x:c r="L66" s="12">
        <x:v>-592006.55</x:v>
      </x:c>
    </x:row>
    <x:row r="67">
      <x:c r="A67" s="0" t="inlineStr">
        <x:is>
          <x:t>PL|pl.cogs|5900|FY2024</x:t>
        </x:is>
      </x:c>
      <x:c r="B67" s="0" t="inlineStr">
        <x:is>
          <x:t>Demo Handel GmbH</x:t>
        </x:is>
      </x:c>
      <x:c r="C67" s="0" t="inlineStr">
        <x:is>
          <x:t>PL</x:t>
        </x:is>
      </x:c>
      <x:c r="D67" s="0" t="inlineStr">
        <x:is>
          <x:t>pl.cogs</x:t>
        </x:is>
      </x:c>
      <x:c r="E67" s="0" t="inlineStr">
        <x:is>
          <x:t>Materialaufwand</x:t>
        </x:is>
      </x:c>
      <x:c r="F67" s="58">
        <x:v>5900</x:v>
      </x:c>
      <x:c r="G67" t="inlineStr">
        <x:is>
          <x:t>Fremdleistungen</x:t>
        </x:is>
      </x:c>
      <x:c r="H67" s="0" t="inlineStr">
        <x:is>
          <x:t>FY2024</x:t>
        </x:is>
      </x:c>
      <x:c r="I67" s="0" t="inlineStr">
        <x:is>
          <x:t>2024</x:t>
        </x:is>
      </x:c>
      <x:c r="J67" s="0" t="inlineStr">
        <x:is>
          <x:t>FY</x:t>
        </x:is>
      </x:c>
      <x:c r="K67" s="58">
        <x:v>12</x:v>
      </x:c>
      <x:c r="L67" s="12">
        <x:v>-562314.98</x:v>
      </x:c>
    </x:row>
    <x:row r="68">
      <x:c r="A68" s="0" t="inlineStr">
        <x:is>
          <x:t>PL|pl.cogs|5900|LTM</x:t>
        </x:is>
      </x:c>
      <x:c r="B68" s="0" t="inlineStr">
        <x:is>
          <x:t>Demo Handel GmbH</x:t>
        </x:is>
      </x:c>
      <x:c r="C68" s="0" t="inlineStr">
        <x:is>
          <x:t>PL</x:t>
        </x:is>
      </x:c>
      <x:c r="D68" s="0" t="inlineStr">
        <x:is>
          <x:t>pl.cogs</x:t>
        </x:is>
      </x:c>
      <x:c r="E68" s="0" t="inlineStr">
        <x:is>
          <x:t>Materialaufwand</x:t>
        </x:is>
      </x:c>
      <x:c r="F68" s="58">
        <x:v>5900</x:v>
      </x:c>
      <x:c r="G68" t="inlineStr">
        <x:is>
          <x:t>Fremdleistungen</x:t>
        </x:is>
      </x:c>
      <x:c r="H68" s="0" t="inlineStr">
        <x:is>
          <x:t>LTM</x:t>
        </x:is>
      </x:c>
      <x:c r="I68" s="0" t="inlineStr">
        <x:is>
          <x:t>LTM 2024-12</x:t>
        </x:is>
      </x:c>
      <x:c r="J68" s="0" t="inlineStr">
        <x:is>
          <x:t>LTM</x:t>
        </x:is>
      </x:c>
      <x:c r="K68" s="58">
        <x:v>12</x:v>
      </x:c>
      <x:c r="L68" s="12">
        <x:v>-562314.98</x:v>
      </x:c>
    </x:row>
    <x:row r="69">
      <x:c r="A69" s="0" t="inlineStr">
        <x:is>
          <x:t>PL|pl.gross-profit||FY2022</x:t>
        </x:is>
      </x:c>
      <x:c r="B69" s="0" t="inlineStr">
        <x:is>
          <x:t>Demo Handel GmbH</x:t>
        </x:is>
      </x:c>
      <x:c r="C69" s="0" t="inlineStr">
        <x:is>
          <x:t>PL</x:t>
        </x:is>
      </x:c>
      <x:c r="D69" s="0" t="inlineStr">
        <x:is>
          <x:t>pl.gross-profit</x:t>
        </x:is>
      </x:c>
      <x:c r="E69" s="0" t="inlineStr">
        <x:is>
          <x:t>Rohertrag</x:t>
        </x:is>
      </x:c>
      <x:c r="H69" s="0" t="inlineStr">
        <x:is>
          <x:t>FY2022</x:t>
        </x:is>
      </x:c>
      <x:c r="I69" s="0" t="inlineStr">
        <x:is>
          <x:t>2022</x:t>
        </x:is>
      </x:c>
      <x:c r="J69" s="0" t="inlineStr">
        <x:is>
          <x:t>FY</x:t>
        </x:is>
      </x:c>
      <x:c r="K69" s="58">
        <x:v>12</x:v>
      </x:c>
      <x:c r="L69" s="12">
        <x:v>9735560.14</x:v>
      </x:c>
    </x:row>
    <x:row r="70">
      <x:c r="A70" s="0" t="inlineStr">
        <x:is>
          <x:t>PL|pl.gross-profit||FY2023</x:t>
        </x:is>
      </x:c>
      <x:c r="B70" s="0" t="inlineStr">
        <x:is>
          <x:t>Demo Handel GmbH</x:t>
        </x:is>
      </x:c>
      <x:c r="C70" s="0" t="inlineStr">
        <x:is>
          <x:t>PL</x:t>
        </x:is>
      </x:c>
      <x:c r="D70" s="0" t="inlineStr">
        <x:is>
          <x:t>pl.gross-profit</x:t>
        </x:is>
      </x:c>
      <x:c r="E70" s="0" t="inlineStr">
        <x:is>
          <x:t>Rohertrag</x:t>
        </x:is>
      </x:c>
      <x:c r="H70" s="0" t="inlineStr">
        <x:is>
          <x:t>FY2023</x:t>
        </x:is>
      </x:c>
      <x:c r="I70" s="0" t="inlineStr">
        <x:is>
          <x:t>2023</x:t>
        </x:is>
      </x:c>
      <x:c r="J70" s="0" t="inlineStr">
        <x:is>
          <x:t>FY</x:t>
        </x:is>
      </x:c>
      <x:c r="K70" s="58">
        <x:v>12</x:v>
      </x:c>
      <x:c r="L70" s="12">
        <x:v>10874656.58</x:v>
      </x:c>
    </x:row>
    <x:row r="71">
      <x:c r="A71" s="0" t="inlineStr">
        <x:is>
          <x:t>PL|pl.gross-profit||FY2024</x:t>
        </x:is>
      </x:c>
      <x:c r="B71" s="0" t="inlineStr">
        <x:is>
          <x:t>Demo Handel GmbH</x:t>
        </x:is>
      </x:c>
      <x:c r="C71" s="0" t="inlineStr">
        <x:is>
          <x:t>PL</x:t>
        </x:is>
      </x:c>
      <x:c r="D71" s="0" t="inlineStr">
        <x:is>
          <x:t>pl.gross-profit</x:t>
        </x:is>
      </x:c>
      <x:c r="E71" s="0" t="inlineStr">
        <x:is>
          <x:t>Rohertrag</x:t>
        </x:is>
      </x:c>
      <x:c r="H71" s="0" t="inlineStr">
        <x:is>
          <x:t>FY2024</x:t>
        </x:is>
      </x:c>
      <x:c r="I71" s="0" t="inlineStr">
        <x:is>
          <x:t>2024</x:t>
        </x:is>
      </x:c>
      <x:c r="J71" s="0" t="inlineStr">
        <x:is>
          <x:t>FY</x:t>
        </x:is>
      </x:c>
      <x:c r="K71" s="58">
        <x:v>12</x:v>
      </x:c>
      <x:c r="L71" s="12">
        <x:v>10527974.44</x:v>
      </x:c>
    </x:row>
    <x:row r="72">
      <x:c r="A72" s="0" t="inlineStr">
        <x:is>
          <x:t>PL|pl.gross-profit||LTM</x:t>
        </x:is>
      </x:c>
      <x:c r="B72" s="0" t="inlineStr">
        <x:is>
          <x:t>Demo Handel GmbH</x:t>
        </x:is>
      </x:c>
      <x:c r="C72" s="0" t="inlineStr">
        <x:is>
          <x:t>PL</x:t>
        </x:is>
      </x:c>
      <x:c r="D72" s="0" t="inlineStr">
        <x:is>
          <x:t>pl.gross-profit</x:t>
        </x:is>
      </x:c>
      <x:c r="E72" s="0" t="inlineStr">
        <x:is>
          <x:t>Rohertrag</x:t>
        </x:is>
      </x:c>
      <x:c r="H72" s="0" t="inlineStr">
        <x:is>
          <x:t>LTM</x:t>
        </x:is>
      </x:c>
      <x:c r="I72" s="0" t="inlineStr">
        <x:is>
          <x:t>LTM 2024-12</x:t>
        </x:is>
      </x:c>
      <x:c r="J72" s="0" t="inlineStr">
        <x:is>
          <x:t>LTM</x:t>
        </x:is>
      </x:c>
      <x:c r="K72" s="58">
        <x:v>12</x:v>
      </x:c>
      <x:c r="L72" s="12">
        <x:v>10527974.44</x:v>
      </x:c>
    </x:row>
    <x:row r="73">
      <x:c r="A73" s="0" t="inlineStr">
        <x:is>
          <x:t>PL|pl.personnel||FY2022</x:t>
        </x:is>
      </x:c>
      <x:c r="B73" s="0" t="inlineStr">
        <x:is>
          <x:t>Demo Handel GmbH</x:t>
        </x:is>
      </x:c>
      <x:c r="C73" s="0" t="inlineStr">
        <x:is>
          <x:t>PL</x:t>
        </x:is>
      </x:c>
      <x:c r="D73" s="0" t="inlineStr">
        <x:is>
          <x:t>pl.personnel</x:t>
        </x:is>
      </x:c>
      <x:c r="E73" s="0" t="inlineStr">
        <x:is>
          <x:t>Personalaufwand</x:t>
        </x:is>
      </x:c>
      <x:c r="H73" s="0" t="inlineStr">
        <x:is>
          <x:t>FY2022</x:t>
        </x:is>
      </x:c>
      <x:c r="I73" s="0" t="inlineStr">
        <x:is>
          <x:t>2022</x:t>
        </x:is>
      </x:c>
      <x:c r="J73" s="0" t="inlineStr">
        <x:is>
          <x:t>FY</x:t>
        </x:is>
      </x:c>
      <x:c r="K73" s="58">
        <x:v>12</x:v>
      </x:c>
      <x:c r="L73" s="12">
        <x:v>-4045300.5</x:v>
      </x:c>
    </x:row>
    <x:row r="74">
      <x:c r="A74" s="0" t="inlineStr">
        <x:is>
          <x:t>PL|pl.personnel||FY2023</x:t>
        </x:is>
      </x:c>
      <x:c r="B74" s="0" t="inlineStr">
        <x:is>
          <x:t>Demo Handel GmbH</x:t>
        </x:is>
      </x:c>
      <x:c r="C74" s="0" t="inlineStr">
        <x:is>
          <x:t>PL</x:t>
        </x:is>
      </x:c>
      <x:c r="D74" s="0" t="inlineStr">
        <x:is>
          <x:t>pl.personnel</x:t>
        </x:is>
      </x:c>
      <x:c r="E74" s="0" t="inlineStr">
        <x:is>
          <x:t>Personalaufwand</x:t>
        </x:is>
      </x:c>
      <x:c r="H74" s="0" t="inlineStr">
        <x:is>
          <x:t>FY2023</x:t>
        </x:is>
      </x:c>
      <x:c r="I74" s="0" t="inlineStr">
        <x:is>
          <x:t>2023</x:t>
        </x:is>
      </x:c>
      <x:c r="J74" s="0" t="inlineStr">
        <x:is>
          <x:t>FY</x:t>
        </x:is>
      </x:c>
      <x:c r="K74" s="58">
        <x:v>12</x:v>
      </x:c>
      <x:c r="L74" s="12">
        <x:v>-4395588.47</x:v>
      </x:c>
    </x:row>
    <x:row r="75">
      <x:c r="A75" s="0" t="inlineStr">
        <x:is>
          <x:t>PL|pl.personnel||FY2024</x:t>
        </x:is>
      </x:c>
      <x:c r="B75" s="0" t="inlineStr">
        <x:is>
          <x:t>Demo Handel GmbH</x:t>
        </x:is>
      </x:c>
      <x:c r="C75" s="0" t="inlineStr">
        <x:is>
          <x:t>PL</x:t>
        </x:is>
      </x:c>
      <x:c r="D75" s="0" t="inlineStr">
        <x:is>
          <x:t>pl.personnel</x:t>
        </x:is>
      </x:c>
      <x:c r="E75" s="0" t="inlineStr">
        <x:is>
          <x:t>Personalaufwand</x:t>
        </x:is>
      </x:c>
      <x:c r="H75" s="0" t="inlineStr">
        <x:is>
          <x:t>FY2024</x:t>
        </x:is>
      </x:c>
      <x:c r="I75" s="0" t="inlineStr">
        <x:is>
          <x:t>2024</x:t>
        </x:is>
      </x:c>
      <x:c r="J75" s="0" t="inlineStr">
        <x:is>
          <x:t>FY</x:t>
        </x:is>
      </x:c>
      <x:c r="K75" s="58">
        <x:v>12</x:v>
      </x:c>
      <x:c r="L75" s="12">
        <x:v>-4718386.83</x:v>
      </x:c>
    </x:row>
    <x:row r="76">
      <x:c r="A76" s="0" t="inlineStr">
        <x:is>
          <x:t>PL|pl.personnel||LTM</x:t>
        </x:is>
      </x:c>
      <x:c r="B76" s="0" t="inlineStr">
        <x:is>
          <x:t>Demo Handel GmbH</x:t>
        </x:is>
      </x:c>
      <x:c r="C76" s="0" t="inlineStr">
        <x:is>
          <x:t>PL</x:t>
        </x:is>
      </x:c>
      <x:c r="D76" s="0" t="inlineStr">
        <x:is>
          <x:t>pl.personnel</x:t>
        </x:is>
      </x:c>
      <x:c r="E76" s="0" t="inlineStr">
        <x:is>
          <x:t>Personalaufwand</x:t>
        </x:is>
      </x:c>
      <x:c r="H76" s="0" t="inlineStr">
        <x:is>
          <x:t>LTM</x:t>
        </x:is>
      </x:c>
      <x:c r="I76" s="0" t="inlineStr">
        <x:is>
          <x:t>LTM 2024-12</x:t>
        </x:is>
      </x:c>
      <x:c r="J76" s="0" t="inlineStr">
        <x:is>
          <x:t>LTM</x:t>
        </x:is>
      </x:c>
      <x:c r="K76" s="58">
        <x:v>12</x:v>
      </x:c>
      <x:c r="L76" s="12">
        <x:v>-4718386.83</x:v>
      </x:c>
    </x:row>
    <x:row r="77">
      <x:c r="A77" s="0" t="inlineStr">
        <x:is>
          <x:t>PL|pl.personnel|6010|FY2022</x:t>
        </x:is>
      </x:c>
      <x:c r="B77" s="0" t="inlineStr">
        <x:is>
          <x:t>Demo Handel GmbH</x:t>
        </x:is>
      </x:c>
      <x:c r="C77" s="0" t="inlineStr">
        <x:is>
          <x:t>PL</x:t>
        </x:is>
      </x:c>
      <x:c r="D77" s="0" t="inlineStr">
        <x:is>
          <x:t>pl.personnel</x:t>
        </x:is>
      </x:c>
      <x:c r="E77" s="0" t="inlineStr">
        <x:is>
          <x:t>Personalaufwand</x:t>
        </x:is>
      </x:c>
      <x:c r="F77" s="58">
        <x:v>6010</x:v>
      </x:c>
      <x:c r="G77" t="inlineStr">
        <x:is>
          <x:t>Löhne</x:t>
        </x:is>
      </x:c>
      <x:c r="H77" s="0" t="inlineStr">
        <x:is>
          <x:t>FY2022</x:t>
        </x:is>
      </x:c>
      <x:c r="I77" s="0" t="inlineStr">
        <x:is>
          <x:t>2022</x:t>
        </x:is>
      </x:c>
      <x:c r="J77" s="0" t="inlineStr">
        <x:is>
          <x:t>FY</x:t>
        </x:is>
      </x:c>
      <x:c r="K77" s="58">
        <x:v>12</x:v>
      </x:c>
      <x:c r="L77" s="12">
        <x:v>-1366450</x:v>
      </x:c>
    </x:row>
    <x:row r="78">
      <x:c r="A78" s="0" t="inlineStr">
        <x:is>
          <x:t>PL|pl.personnel|6010|FY2023</x:t>
        </x:is>
      </x:c>
      <x:c r="B78" s="0" t="inlineStr">
        <x:is>
          <x:t>Demo Handel GmbH</x:t>
        </x:is>
      </x:c>
      <x:c r="C78" s="0" t="inlineStr">
        <x:is>
          <x:t>PL</x:t>
        </x:is>
      </x:c>
      <x:c r="D78" s="0" t="inlineStr">
        <x:is>
          <x:t>pl.personnel</x:t>
        </x:is>
      </x:c>
      <x:c r="E78" s="0" t="inlineStr">
        <x:is>
          <x:t>Personalaufwand</x:t>
        </x:is>
      </x:c>
      <x:c r="F78" s="58">
        <x:v>6010</x:v>
      </x:c>
      <x:c r="G78" t="inlineStr">
        <x:is>
          <x:t>Löhne</x:t>
        </x:is>
      </x:c>
      <x:c r="H78" s="0" t="inlineStr">
        <x:is>
          <x:t>FY2023</x:t>
        </x:is>
      </x:c>
      <x:c r="I78" s="0" t="inlineStr">
        <x:is>
          <x:t>2023</x:t>
        </x:is>
      </x:c>
      <x:c r="J78" s="0" t="inlineStr">
        <x:is>
          <x:t>FY</x:t>
        </x:is>
      </x:c>
      <x:c r="K78" s="58">
        <x:v>12</x:v>
      </x:c>
      <x:c r="L78" s="12">
        <x:v>-1523096.9</x:v>
      </x:c>
    </x:row>
    <x:row r="79">
      <x:c r="A79" s="0" t="inlineStr">
        <x:is>
          <x:t>PL|pl.personnel|6010|FY2024</x:t>
        </x:is>
      </x:c>
      <x:c r="B79" s="0" t="inlineStr">
        <x:is>
          <x:t>Demo Handel GmbH</x:t>
        </x:is>
      </x:c>
      <x:c r="C79" s="0" t="inlineStr">
        <x:is>
          <x:t>PL</x:t>
        </x:is>
      </x:c>
      <x:c r="D79" s="0" t="inlineStr">
        <x:is>
          <x:t>pl.personnel</x:t>
        </x:is>
      </x:c>
      <x:c r="E79" s="0" t="inlineStr">
        <x:is>
          <x:t>Personalaufwand</x:t>
        </x:is>
      </x:c>
      <x:c r="F79" s="58">
        <x:v>6010</x:v>
      </x:c>
      <x:c r="G79" t="inlineStr">
        <x:is>
          <x:t>Löhne</x:t>
        </x:is>
      </x:c>
      <x:c r="H79" s="0" t="inlineStr">
        <x:is>
          <x:t>FY2024</x:t>
        </x:is>
      </x:c>
      <x:c r="I79" s="0" t="inlineStr">
        <x:is>
          <x:t>2024</x:t>
        </x:is>
      </x:c>
      <x:c r="J79" s="0" t="inlineStr">
        <x:is>
          <x:t>FY</x:t>
        </x:is>
      </x:c>
      <x:c r="K79" s="58">
        <x:v>12</x:v>
      </x:c>
      <x:c r="L79" s="12">
        <x:v>-1619310.53</x:v>
      </x:c>
    </x:row>
    <x:row r="80">
      <x:c r="A80" s="0" t="inlineStr">
        <x:is>
          <x:t>PL|pl.personnel|6010|LTM</x:t>
        </x:is>
      </x:c>
      <x:c r="B80" s="0" t="inlineStr">
        <x:is>
          <x:t>Demo Handel GmbH</x:t>
        </x:is>
      </x:c>
      <x:c r="C80" s="0" t="inlineStr">
        <x:is>
          <x:t>PL</x:t>
        </x:is>
      </x:c>
      <x:c r="D80" s="0" t="inlineStr">
        <x:is>
          <x:t>pl.personnel</x:t>
        </x:is>
      </x:c>
      <x:c r="E80" s="0" t="inlineStr">
        <x:is>
          <x:t>Personalaufwand</x:t>
        </x:is>
      </x:c>
      <x:c r="F80" s="58">
        <x:v>6010</x:v>
      </x:c>
      <x:c r="G80" t="inlineStr">
        <x:is>
          <x:t>Löhne</x:t>
        </x:is>
      </x:c>
      <x:c r="H80" s="0" t="inlineStr">
        <x:is>
          <x:t>LTM</x:t>
        </x:is>
      </x:c>
      <x:c r="I80" s="0" t="inlineStr">
        <x:is>
          <x:t>LTM 2024-12</x:t>
        </x:is>
      </x:c>
      <x:c r="J80" s="0" t="inlineStr">
        <x:is>
          <x:t>LTM</x:t>
        </x:is>
      </x:c>
      <x:c r="K80" s="58">
        <x:v>12</x:v>
      </x:c>
      <x:c r="L80" s="12">
        <x:v>-1619310.53</x:v>
      </x:c>
    </x:row>
    <x:row r="81">
      <x:c r="A81" s="0" t="inlineStr">
        <x:is>
          <x:t>PL|pl.personnel|6020|FY2022</x:t>
        </x:is>
      </x:c>
      <x:c r="B81" s="0" t="inlineStr">
        <x:is>
          <x:t>Demo Handel GmbH</x:t>
        </x:is>
      </x:c>
      <x:c r="C81" s="0" t="inlineStr">
        <x:is>
          <x:t>PL</x:t>
        </x:is>
      </x:c>
      <x:c r="D81" s="0" t="inlineStr">
        <x:is>
          <x:t>pl.personnel</x:t>
        </x:is>
      </x:c>
      <x:c r="E81" s="0" t="inlineStr">
        <x:is>
          <x:t>Personalaufwand</x:t>
        </x:is>
      </x:c>
      <x:c r="F81" s="58">
        <x:v>6020</x:v>
      </x:c>
      <x:c r="G81" t="inlineStr">
        <x:is>
          <x:t>Gehälter</x:t>
        </x:is>
      </x:c>
      <x:c r="H81" s="0" t="inlineStr">
        <x:is>
          <x:t>FY2022</x:t>
        </x:is>
      </x:c>
      <x:c r="I81" s="0" t="inlineStr">
        <x:is>
          <x:t>2022</x:t>
        </x:is>
      </x:c>
      <x:c r="J81" s="0" t="inlineStr">
        <x:is>
          <x:t>FY</x:t>
        </x:is>
      </x:c>
      <x:c r="K81" s="58">
        <x:v>12</x:v>
      </x:c>
      <x:c r="L81" s="12">
        <x:v>-1777400</x:v>
      </x:c>
    </x:row>
    <x:row r="82">
      <x:c r="A82" s="0" t="inlineStr">
        <x:is>
          <x:t>PL|pl.personnel|6020|FY2023</x:t>
        </x:is>
      </x:c>
      <x:c r="B82" s="0" t="inlineStr">
        <x:is>
          <x:t>Demo Handel GmbH</x:t>
        </x:is>
      </x:c>
      <x:c r="C82" s="0" t="inlineStr">
        <x:is>
          <x:t>PL</x:t>
        </x:is>
      </x:c>
      <x:c r="D82" s="0" t="inlineStr">
        <x:is>
          <x:t>pl.personnel</x:t>
        </x:is>
      </x:c>
      <x:c r="E82" s="0" t="inlineStr">
        <x:is>
          <x:t>Personalaufwand</x:t>
        </x:is>
      </x:c>
      <x:c r="F82" s="58">
        <x:v>6020</x:v>
      </x:c>
      <x:c r="G82" t="inlineStr">
        <x:is>
          <x:t>Gehälter</x:t>
        </x:is>
      </x:c>
      <x:c r="H82" s="0" t="inlineStr">
        <x:is>
          <x:t>FY2023</x:t>
        </x:is>
      </x:c>
      <x:c r="I82" s="0" t="inlineStr">
        <x:is>
          <x:t>2023</x:t>
        </x:is>
      </x:c>
      <x:c r="J82" s="0" t="inlineStr">
        <x:is>
          <x:t>FY</x:t>
        </x:is>
      </x:c>
      <x:c r="K82" s="58">
        <x:v>12</x:v>
      </x:c>
      <x:c r="L82" s="12">
        <x:v>-1900646.55</x:v>
      </x:c>
    </x:row>
    <x:row r="83">
      <x:c r="A83" s="0" t="inlineStr">
        <x:is>
          <x:t>PL|pl.personnel|6020|FY2024</x:t>
        </x:is>
      </x:c>
      <x:c r="B83" s="0" t="inlineStr">
        <x:is>
          <x:t>Demo Handel GmbH</x:t>
        </x:is>
      </x:c>
      <x:c r="C83" s="0" t="inlineStr">
        <x:is>
          <x:t>PL</x:t>
        </x:is>
      </x:c>
      <x:c r="D83" s="0" t="inlineStr">
        <x:is>
          <x:t>pl.personnel</x:t>
        </x:is>
      </x:c>
      <x:c r="E83" s="0" t="inlineStr">
        <x:is>
          <x:t>Personalaufwand</x:t>
        </x:is>
      </x:c>
      <x:c r="F83" s="58">
        <x:v>6020</x:v>
      </x:c>
      <x:c r="G83" t="inlineStr">
        <x:is>
          <x:t>Gehälter</x:t>
        </x:is>
      </x:c>
      <x:c r="H83" s="0" t="inlineStr">
        <x:is>
          <x:t>FY2024</x:t>
        </x:is>
      </x:c>
      <x:c r="I83" s="0" t="inlineStr">
        <x:is>
          <x:t>2024</x:t>
        </x:is>
      </x:c>
      <x:c r="J83" s="0" t="inlineStr">
        <x:is>
          <x:t>FY</x:t>
        </x:is>
      </x:c>
      <x:c r="K83" s="58">
        <x:v>12</x:v>
      </x:c>
      <x:c r="L83" s="12">
        <x:v>-2061062.32</x:v>
      </x:c>
    </x:row>
    <x:row r="84">
      <x:c r="A84" s="0" t="inlineStr">
        <x:is>
          <x:t>PL|pl.personnel|6020|LTM</x:t>
        </x:is>
      </x:c>
      <x:c r="B84" s="0" t="inlineStr">
        <x:is>
          <x:t>Demo Handel GmbH</x:t>
        </x:is>
      </x:c>
      <x:c r="C84" s="0" t="inlineStr">
        <x:is>
          <x:t>PL</x:t>
        </x:is>
      </x:c>
      <x:c r="D84" s="0" t="inlineStr">
        <x:is>
          <x:t>pl.personnel</x:t>
        </x:is>
      </x:c>
      <x:c r="E84" s="0" t="inlineStr">
        <x:is>
          <x:t>Personalaufwand</x:t>
        </x:is>
      </x:c>
      <x:c r="F84" s="58">
        <x:v>6020</x:v>
      </x:c>
      <x:c r="G84" t="inlineStr">
        <x:is>
          <x:t>Gehälter</x:t>
        </x:is>
      </x:c>
      <x:c r="H84" s="0" t="inlineStr">
        <x:is>
          <x:t>LTM</x:t>
        </x:is>
      </x:c>
      <x:c r="I84" s="0" t="inlineStr">
        <x:is>
          <x:t>LTM 2024-12</x:t>
        </x:is>
      </x:c>
      <x:c r="J84" s="0" t="inlineStr">
        <x:is>
          <x:t>LTM</x:t>
        </x:is>
      </x:c>
      <x:c r="K84" s="58">
        <x:v>12</x:v>
      </x:c>
      <x:c r="L84" s="12">
        <x:v>-2061062.32</x:v>
      </x:c>
    </x:row>
    <x:row r="85">
      <x:c r="A85" s="0" t="inlineStr">
        <x:is>
          <x:t>PL|pl.personnel|6027|FY2022</x:t>
        </x:is>
      </x:c>
      <x:c r="B85" s="0" t="inlineStr">
        <x:is>
          <x:t>Demo Handel GmbH</x:t>
        </x:is>
      </x:c>
      <x:c r="C85" s="0" t="inlineStr">
        <x:is>
          <x:t>PL</x:t>
        </x:is>
      </x:c>
      <x:c r="D85" s="0" t="inlineStr">
        <x:is>
          <x:t>pl.personnel</x:t>
        </x:is>
      </x:c>
      <x:c r="E85" s="0" t="inlineStr">
        <x:is>
          <x:t>Personalaufwand</x:t>
        </x:is>
      </x:c>
      <x:c r="F85" s="58">
        <x:v>6027</x:v>
      </x:c>
      <x:c r="G85" t="inlineStr">
        <x:is>
          <x:t>Geschäftsführergehälter</x:t>
        </x:is>
      </x:c>
      <x:c r="H85" s="0" t="inlineStr">
        <x:is>
          <x:t>FY2022</x:t>
        </x:is>
      </x:c>
      <x:c r="I85" s="0" t="inlineStr">
        <x:is>
          <x:t>2022</x:t>
        </x:is>
      </x:c>
      <x:c r="J85" s="0" t="inlineStr">
        <x:is>
          <x:t>FY</x:t>
        </x:is>
      </x:c>
      <x:c r="K85" s="58">
        <x:v>12</x:v>
      </x:c>
      <x:c r="L85" s="12">
        <x:v>-125832</x:v>
      </x:c>
    </x:row>
    <x:row r="86">
      <x:c r="A86" s="0" t="inlineStr">
        <x:is>
          <x:t>PL|pl.personnel|6027|FY2023</x:t>
        </x:is>
      </x:c>
      <x:c r="B86" s="0" t="inlineStr">
        <x:is>
          <x:t>Demo Handel GmbH</x:t>
        </x:is>
      </x:c>
      <x:c r="C86" s="0" t="inlineStr">
        <x:is>
          <x:t>PL</x:t>
        </x:is>
      </x:c>
      <x:c r="D86" s="0" t="inlineStr">
        <x:is>
          <x:t>pl.personnel</x:t>
        </x:is>
      </x:c>
      <x:c r="E86" s="0" t="inlineStr">
        <x:is>
          <x:t>Personalaufwand</x:t>
        </x:is>
      </x:c>
      <x:c r="F86" s="58">
        <x:v>6027</x:v>
      </x:c>
      <x:c r="G86" t="inlineStr">
        <x:is>
          <x:t>Geschäftsführergehälter</x:t>
        </x:is>
      </x:c>
      <x:c r="H86" s="0" t="inlineStr">
        <x:is>
          <x:t>FY2023</x:t>
        </x:is>
      </x:c>
      <x:c r="I86" s="0" t="inlineStr">
        <x:is>
          <x:t>2023</x:t>
        </x:is>
      </x:c>
      <x:c r="J86" s="0" t="inlineStr">
        <x:is>
          <x:t>FY</x:t>
        </x:is>
      </x:c>
      <x:c r="K86" s="58">
        <x:v>12</x:v>
      </x:c>
      <x:c r="L86" s="12">
        <x:v>-129432</x:v>
      </x:c>
    </x:row>
    <x:row r="87">
      <x:c r="A87" s="0" t="inlineStr">
        <x:is>
          <x:t>PL|pl.personnel|6027|FY2024</x:t>
        </x:is>
      </x:c>
      <x:c r="B87" s="0" t="inlineStr">
        <x:is>
          <x:t>Demo Handel GmbH</x:t>
        </x:is>
      </x:c>
      <x:c r="C87" s="0" t="inlineStr">
        <x:is>
          <x:t>PL</x:t>
        </x:is>
      </x:c>
      <x:c r="D87" s="0" t="inlineStr">
        <x:is>
          <x:t>pl.personnel</x:t>
        </x:is>
      </x:c>
      <x:c r="E87" s="0" t="inlineStr">
        <x:is>
          <x:t>Personalaufwand</x:t>
        </x:is>
      </x:c>
      <x:c r="F87" s="58">
        <x:v>6027</x:v>
      </x:c>
      <x:c r="G87" t="inlineStr">
        <x:is>
          <x:t>Geschäftsführergehälter</x:t>
        </x:is>
      </x:c>
      <x:c r="H87" s="0" t="inlineStr">
        <x:is>
          <x:t>FY2024</x:t>
        </x:is>
      </x:c>
      <x:c r="I87" s="0" t="inlineStr">
        <x:is>
          <x:t>2024</x:t>
        </x:is>
      </x:c>
      <x:c r="J87" s="0" t="inlineStr">
        <x:is>
          <x:t>FY</x:t>
        </x:is>
      </x:c>
      <x:c r="K87" s="58">
        <x:v>12</x:v>
      </x:c>
      <x:c r="L87" s="12">
        <x:v>-134376</x:v>
      </x:c>
    </x:row>
    <x:row r="88">
      <x:c r="A88" s="0" t="inlineStr">
        <x:is>
          <x:t>PL|pl.personnel|6027|LTM</x:t>
        </x:is>
      </x:c>
      <x:c r="B88" s="0" t="inlineStr">
        <x:is>
          <x:t>Demo Handel GmbH</x:t>
        </x:is>
      </x:c>
      <x:c r="C88" s="0" t="inlineStr">
        <x:is>
          <x:t>PL</x:t>
        </x:is>
      </x:c>
      <x:c r="D88" s="0" t="inlineStr">
        <x:is>
          <x:t>pl.personnel</x:t>
        </x:is>
      </x:c>
      <x:c r="E88" s="0" t="inlineStr">
        <x:is>
          <x:t>Personalaufwand</x:t>
        </x:is>
      </x:c>
      <x:c r="F88" s="58">
        <x:v>6027</x:v>
      </x:c>
      <x:c r="G88" t="inlineStr">
        <x:is>
          <x:t>Geschäftsführergehälter</x:t>
        </x:is>
      </x:c>
      <x:c r="H88" s="0" t="inlineStr">
        <x:is>
          <x:t>LTM</x:t>
        </x:is>
      </x:c>
      <x:c r="I88" s="0" t="inlineStr">
        <x:is>
          <x:t>LTM 2024-12</x:t>
        </x:is>
      </x:c>
      <x:c r="J88" s="0" t="inlineStr">
        <x:is>
          <x:t>LTM</x:t>
        </x:is>
      </x:c>
      <x:c r="K88" s="58">
        <x:v>12</x:v>
      </x:c>
      <x:c r="L88" s="12">
        <x:v>-134376</x:v>
      </x:c>
    </x:row>
    <x:row r="89">
      <x:c r="A89" s="0" t="inlineStr">
        <x:is>
          <x:t>PL|pl.personnel|6030|FY2022</x:t>
        </x:is>
      </x:c>
      <x:c r="B89" s="0" t="inlineStr">
        <x:is>
          <x:t>Demo Handel GmbH</x:t>
        </x:is>
      </x:c>
      <x:c r="C89" s="0" t="inlineStr">
        <x:is>
          <x:t>PL</x:t>
        </x:is>
      </x:c>
      <x:c r="D89" s="0" t="inlineStr">
        <x:is>
          <x:t>pl.personnel</x:t>
        </x:is>
      </x:c>
      <x:c r="E89" s="0" t="inlineStr">
        <x:is>
          <x:t>Personalaufwand</x:t>
        </x:is>
      </x:c>
      <x:c r="F89" s="58">
        <x:v>6030</x:v>
      </x:c>
      <x:c r="G89" t="inlineStr">
        <x:is>
          <x:t>Aushilfslöhne</x:t>
        </x:is>
      </x:c>
      <x:c r="H89" s="0" t="inlineStr">
        <x:is>
          <x:t>FY2022</x:t>
        </x:is>
      </x:c>
      <x:c r="I89" s="0" t="inlineStr">
        <x:is>
          <x:t>2022</x:t>
        </x:is>
      </x:c>
      <x:c r="J89" s="0" t="inlineStr">
        <x:is>
          <x:t>FY</x:t>
        </x:is>
      </x:c>
      <x:c r="K89" s="58">
        <x:v>12</x:v>
      </x:c>
      <x:c r="L89" s="12">
        <x:v>-32400</x:v>
      </x:c>
    </x:row>
    <x:row r="90">
      <x:c r="A90" s="0" t="inlineStr">
        <x:is>
          <x:t>PL|pl.personnel|6030|FY2023</x:t>
        </x:is>
      </x:c>
      <x:c r="B90" s="0" t="inlineStr">
        <x:is>
          <x:t>Demo Handel GmbH</x:t>
        </x:is>
      </x:c>
      <x:c r="C90" s="0" t="inlineStr">
        <x:is>
          <x:t>PL</x:t>
        </x:is>
      </x:c>
      <x:c r="D90" s="0" t="inlineStr">
        <x:is>
          <x:t>pl.personnel</x:t>
        </x:is>
      </x:c>
      <x:c r="E90" s="0" t="inlineStr">
        <x:is>
          <x:t>Personalaufwand</x:t>
        </x:is>
      </x:c>
      <x:c r="F90" s="58">
        <x:v>6030</x:v>
      </x:c>
      <x:c r="G90" t="inlineStr">
        <x:is>
          <x:t>Aushilfslöhne</x:t>
        </x:is>
      </x:c>
      <x:c r="H90" s="0" t="inlineStr">
        <x:is>
          <x:t>FY2023</x:t>
        </x:is>
      </x:c>
      <x:c r="I90" s="0" t="inlineStr">
        <x:is>
          <x:t>2023</x:t>
        </x:is>
      </x:c>
      <x:c r="J90" s="0" t="inlineStr">
        <x:is>
          <x:t>FY</x:t>
        </x:is>
      </x:c>
      <x:c r="K90" s="58">
        <x:v>12</x:v>
      </x:c>
      <x:c r="L90" s="12">
        <x:v>-37440</x:v>
      </x:c>
    </x:row>
    <x:row r="91">
      <x:c r="A91" s="0" t="inlineStr">
        <x:is>
          <x:t>PL|pl.personnel|6030|FY2024</x:t>
        </x:is>
      </x:c>
      <x:c r="B91" s="0" t="inlineStr">
        <x:is>
          <x:t>Demo Handel GmbH</x:t>
        </x:is>
      </x:c>
      <x:c r="C91" s="0" t="inlineStr">
        <x:is>
          <x:t>PL</x:t>
        </x:is>
      </x:c>
      <x:c r="D91" s="0" t="inlineStr">
        <x:is>
          <x:t>pl.personnel</x:t>
        </x:is>
      </x:c>
      <x:c r="E91" s="0" t="inlineStr">
        <x:is>
          <x:t>Personalaufwand</x:t>
        </x:is>
      </x:c>
      <x:c r="F91" s="58">
        <x:v>6030</x:v>
      </x:c>
      <x:c r="G91" t="inlineStr">
        <x:is>
          <x:t>Aushilfslöhne</x:t>
        </x:is>
      </x:c>
      <x:c r="H91" s="0" t="inlineStr">
        <x:is>
          <x:t>FY2024</x:t>
        </x:is>
      </x:c>
      <x:c r="I91" s="0" t="inlineStr">
        <x:is>
          <x:t>2024</x:t>
        </x:is>
      </x:c>
      <x:c r="J91" s="0" t="inlineStr">
        <x:is>
          <x:t>FY</x:t>
        </x:is>
      </x:c>
      <x:c r="K91" s="58">
        <x:v>12</x:v>
      </x:c>
      <x:c r="L91" s="12">
        <x:v>-38736</x:v>
      </x:c>
    </x:row>
    <x:row r="92">
      <x:c r="A92" s="0" t="inlineStr">
        <x:is>
          <x:t>PL|pl.personnel|6030|LTM</x:t>
        </x:is>
      </x:c>
      <x:c r="B92" s="0" t="inlineStr">
        <x:is>
          <x:t>Demo Handel GmbH</x:t>
        </x:is>
      </x:c>
      <x:c r="C92" s="0" t="inlineStr">
        <x:is>
          <x:t>PL</x:t>
        </x:is>
      </x:c>
      <x:c r="D92" s="0" t="inlineStr">
        <x:is>
          <x:t>pl.personnel</x:t>
        </x:is>
      </x:c>
      <x:c r="E92" s="0" t="inlineStr">
        <x:is>
          <x:t>Personalaufwand</x:t>
        </x:is>
      </x:c>
      <x:c r="F92" s="58">
        <x:v>6030</x:v>
      </x:c>
      <x:c r="G92" t="inlineStr">
        <x:is>
          <x:t>Aushilfslöhne</x:t>
        </x:is>
      </x:c>
      <x:c r="H92" s="0" t="inlineStr">
        <x:is>
          <x:t>LTM</x:t>
        </x:is>
      </x:c>
      <x:c r="I92" s="0" t="inlineStr">
        <x:is>
          <x:t>LTM 2024-12</x:t>
        </x:is>
      </x:c>
      <x:c r="J92" s="0" t="inlineStr">
        <x:is>
          <x:t>LTM</x:t>
        </x:is>
      </x:c>
      <x:c r="K92" s="58">
        <x:v>12</x:v>
      </x:c>
      <x:c r="L92" s="12">
        <x:v>-38736</x:v>
      </x:c>
    </x:row>
    <x:row r="93">
      <x:c r="A93" s="0" t="inlineStr">
        <x:is>
          <x:t>PL|pl.personnel|6040|FY2022</x:t>
        </x:is>
      </x:c>
      <x:c r="B93" s="0" t="inlineStr">
        <x:is>
          <x:t>Demo Handel GmbH</x:t>
        </x:is>
      </x:c>
      <x:c r="C93" s="0" t="inlineStr">
        <x:is>
          <x:t>PL</x:t>
        </x:is>
      </x:c>
      <x:c r="D93" s="0" t="inlineStr">
        <x:is>
          <x:t>pl.personnel</x:t>
        </x:is>
      </x:c>
      <x:c r="E93" s="0" t="inlineStr">
        <x:is>
          <x:t>Personalaufwand</x:t>
        </x:is>
      </x:c>
      <x:c r="F93" s="58">
        <x:v>6040</x:v>
      </x:c>
      <x:c r="G93" t="inlineStr">
        <x:is>
          <x:t>Pauschale Abgaben für Aushilfen</x:t>
        </x:is>
      </x:c>
      <x:c r="H93" s="0" t="inlineStr">
        <x:is>
          <x:t>FY2022</x:t>
        </x:is>
      </x:c>
      <x:c r="I93" s="0" t="inlineStr">
        <x:is>
          <x:t>2022</x:t>
        </x:is>
      </x:c>
      <x:c r="J93" s="0" t="inlineStr">
        <x:is>
          <x:t>FY</x:t>
        </x:is>
      </x:c>
      <x:c r="K93" s="58">
        <x:v>12</x:v>
      </x:c>
      <x:c r="L93" s="12">
        <x:v>-10044</x:v>
      </x:c>
    </x:row>
    <x:row r="94">
      <x:c r="A94" s="0" t="inlineStr">
        <x:is>
          <x:t>PL|pl.personnel|6040|FY2023</x:t>
        </x:is>
      </x:c>
      <x:c r="B94" s="0" t="inlineStr">
        <x:is>
          <x:t>Demo Handel GmbH</x:t>
        </x:is>
      </x:c>
      <x:c r="C94" s="0" t="inlineStr">
        <x:is>
          <x:t>PL</x:t>
        </x:is>
      </x:c>
      <x:c r="D94" s="0" t="inlineStr">
        <x:is>
          <x:t>pl.personnel</x:t>
        </x:is>
      </x:c>
      <x:c r="E94" s="0" t="inlineStr">
        <x:is>
          <x:t>Personalaufwand</x:t>
        </x:is>
      </x:c>
      <x:c r="F94" s="58">
        <x:v>6040</x:v>
      </x:c>
      <x:c r="G94" t="inlineStr">
        <x:is>
          <x:t>Pauschale Abgaben für Aushilfen</x:t>
        </x:is>
      </x:c>
      <x:c r="H94" s="0" t="inlineStr">
        <x:is>
          <x:t>FY2023</x:t>
        </x:is>
      </x:c>
      <x:c r="I94" s="0" t="inlineStr">
        <x:is>
          <x:t>2023</x:t>
        </x:is>
      </x:c>
      <x:c r="J94" s="0" t="inlineStr">
        <x:is>
          <x:t>FY</x:t>
        </x:is>
      </x:c>
      <x:c r="K94" s="58">
        <x:v>12</x:v>
      </x:c>
      <x:c r="L94" s="12">
        <x:v>-11606.4</x:v>
      </x:c>
    </x:row>
    <x:row r="95">
      <x:c r="A95" s="0" t="inlineStr">
        <x:is>
          <x:t>PL|pl.personnel|6040|FY2024</x:t>
        </x:is>
      </x:c>
      <x:c r="B95" s="0" t="inlineStr">
        <x:is>
          <x:t>Demo Handel GmbH</x:t>
        </x:is>
      </x:c>
      <x:c r="C95" s="0" t="inlineStr">
        <x:is>
          <x:t>PL</x:t>
        </x:is>
      </x:c>
      <x:c r="D95" s="0" t="inlineStr">
        <x:is>
          <x:t>pl.personnel</x:t>
        </x:is>
      </x:c>
      <x:c r="E95" s="0" t="inlineStr">
        <x:is>
          <x:t>Personalaufwand</x:t>
        </x:is>
      </x:c>
      <x:c r="F95" s="58">
        <x:v>6040</x:v>
      </x:c>
      <x:c r="G95" t="inlineStr">
        <x:is>
          <x:t>Pauschale Abgaben für Aushilfen</x:t>
        </x:is>
      </x:c>
      <x:c r="H95" s="0" t="inlineStr">
        <x:is>
          <x:t>FY2024</x:t>
        </x:is>
      </x:c>
      <x:c r="I95" s="0" t="inlineStr">
        <x:is>
          <x:t>2024</x:t>
        </x:is>
      </x:c>
      <x:c r="J95" s="0" t="inlineStr">
        <x:is>
          <x:t>FY</x:t>
        </x:is>
      </x:c>
      <x:c r="K95" s="58">
        <x:v>12</x:v>
      </x:c>
      <x:c r="L95" s="12">
        <x:v>-12008.16</x:v>
      </x:c>
    </x:row>
    <x:row r="96">
      <x:c r="A96" s="0" t="inlineStr">
        <x:is>
          <x:t>PL|pl.personnel|6040|LTM</x:t>
        </x:is>
      </x:c>
      <x:c r="B96" s="0" t="inlineStr">
        <x:is>
          <x:t>Demo Handel GmbH</x:t>
        </x:is>
      </x:c>
      <x:c r="C96" s="0" t="inlineStr">
        <x:is>
          <x:t>PL</x:t>
        </x:is>
      </x:c>
      <x:c r="D96" s="0" t="inlineStr">
        <x:is>
          <x:t>pl.personnel</x:t>
        </x:is>
      </x:c>
      <x:c r="E96" s="0" t="inlineStr">
        <x:is>
          <x:t>Personalaufwand</x:t>
        </x:is>
      </x:c>
      <x:c r="F96" s="58">
        <x:v>6040</x:v>
      </x:c>
      <x:c r="G96" t="inlineStr">
        <x:is>
          <x:t>Pauschale Abgaben für Aushilfen</x:t>
        </x:is>
      </x:c>
      <x:c r="H96" s="0" t="inlineStr">
        <x:is>
          <x:t>LTM</x:t>
        </x:is>
      </x:c>
      <x:c r="I96" s="0" t="inlineStr">
        <x:is>
          <x:t>LTM 2024-12</x:t>
        </x:is>
      </x:c>
      <x:c r="J96" s="0" t="inlineStr">
        <x:is>
          <x:t>LTM</x:t>
        </x:is>
      </x:c>
      <x:c r="K96" s="58">
        <x:v>12</x:v>
      </x:c>
      <x:c r="L96" s="12">
        <x:v>-12008.16</x:v>
      </x:c>
    </x:row>
    <x:row r="97">
      <x:c r="A97" s="0" t="inlineStr">
        <x:is>
          <x:t>PL|pl.personnel|6080|FY2022</x:t>
        </x:is>
      </x:c>
      <x:c r="B97" s="0" t="inlineStr">
        <x:is>
          <x:t>Demo Handel GmbH</x:t>
        </x:is>
      </x:c>
      <x:c r="C97" s="0" t="inlineStr">
        <x:is>
          <x:t>PL</x:t>
        </x:is>
      </x:c>
      <x:c r="D97" s="0" t="inlineStr">
        <x:is>
          <x:t>pl.personnel</x:t>
        </x:is>
      </x:c>
      <x:c r="E97" s="0" t="inlineStr">
        <x:is>
          <x:t>Personalaufwand</x:t>
        </x:is>
      </x:c>
      <x:c r="F97" s="58">
        <x:v>6080</x:v>
      </x:c>
      <x:c r="G97" t="inlineStr">
        <x:is>
          <x:t>Vermögenswirksame Leistungen</x:t>
        </x:is>
      </x:c>
      <x:c r="H97" s="0" t="inlineStr">
        <x:is>
          <x:t>FY2022</x:t>
        </x:is>
      </x:c>
      <x:c r="I97" s="0" t="inlineStr">
        <x:is>
          <x:t>2022</x:t>
        </x:is>
      </x:c>
      <x:c r="J97" s="0" t="inlineStr">
        <x:is>
          <x:t>FY</x:t>
        </x:is>
      </x:c>
      <x:c r="K97" s="58">
        <x:v>12</x:v>
      </x:c>
      <x:c r="L97" s="12">
        <x:v>-32760</x:v>
      </x:c>
    </x:row>
    <x:row r="98">
      <x:c r="A98" s="0" t="inlineStr">
        <x:is>
          <x:t>PL|pl.personnel|6080|FY2023</x:t>
        </x:is>
      </x:c>
      <x:c r="B98" s="0" t="inlineStr">
        <x:is>
          <x:t>Demo Handel GmbH</x:t>
        </x:is>
      </x:c>
      <x:c r="C98" s="0" t="inlineStr">
        <x:is>
          <x:t>PL</x:t>
        </x:is>
      </x:c>
      <x:c r="D98" s="0" t="inlineStr">
        <x:is>
          <x:t>pl.personnel</x:t>
        </x:is>
      </x:c>
      <x:c r="E98" s="0" t="inlineStr">
        <x:is>
          <x:t>Personalaufwand</x:t>
        </x:is>
      </x:c>
      <x:c r="F98" s="58">
        <x:v>6080</x:v>
      </x:c>
      <x:c r="G98" t="inlineStr">
        <x:is>
          <x:t>Vermögenswirksame Leistungen</x:t>
        </x:is>
      </x:c>
      <x:c r="H98" s="0" t="inlineStr">
        <x:is>
          <x:t>FY2023</x:t>
        </x:is>
      </x:c>
      <x:c r="I98" s="0" t="inlineStr">
        <x:is>
          <x:t>2023</x:t>
        </x:is>
      </x:c>
      <x:c r="J98" s="0" t="inlineStr">
        <x:is>
          <x:t>FY</x:t>
        </x:is>
      </x:c>
      <x:c r="K98" s="58">
        <x:v>12</x:v>
      </x:c>
      <x:c r="L98" s="12">
        <x:v>-34080</x:v>
      </x:c>
    </x:row>
    <x:row r="99">
      <x:c r="A99" s="0" t="inlineStr">
        <x:is>
          <x:t>PL|pl.personnel|6080|FY2024</x:t>
        </x:is>
      </x:c>
      <x:c r="B99" s="0" t="inlineStr">
        <x:is>
          <x:t>Demo Handel GmbH</x:t>
        </x:is>
      </x:c>
      <x:c r="C99" s="0" t="inlineStr">
        <x:is>
          <x:t>PL</x:t>
        </x:is>
      </x:c>
      <x:c r="D99" s="0" t="inlineStr">
        <x:is>
          <x:t>pl.personnel</x:t>
        </x:is>
      </x:c>
      <x:c r="E99" s="0" t="inlineStr">
        <x:is>
          <x:t>Personalaufwand</x:t>
        </x:is>
      </x:c>
      <x:c r="F99" s="58">
        <x:v>6080</x:v>
      </x:c>
      <x:c r="G99" t="inlineStr">
        <x:is>
          <x:t>Vermögenswirksame Leistungen</x:t>
        </x:is>
      </x:c>
      <x:c r="H99" s="0" t="inlineStr">
        <x:is>
          <x:t>FY2024</x:t>
        </x:is>
      </x:c>
      <x:c r="I99" s="0" t="inlineStr">
        <x:is>
          <x:t>2024</x:t>
        </x:is>
      </x:c>
      <x:c r="J99" s="0" t="inlineStr">
        <x:is>
          <x:t>FY</x:t>
        </x:is>
      </x:c>
      <x:c r="K99" s="58">
        <x:v>12</x:v>
      </x:c>
      <x:c r="L99" s="12">
        <x:v>-34920</x:v>
      </x:c>
    </x:row>
    <x:row r="100">
      <x:c r="A100" s="0" t="inlineStr">
        <x:is>
          <x:t>PL|pl.personnel|6080|LTM</x:t>
        </x:is>
      </x:c>
      <x:c r="B100" s="0" t="inlineStr">
        <x:is>
          <x:t>Demo Handel GmbH</x:t>
        </x:is>
      </x:c>
      <x:c r="C100" s="0" t="inlineStr">
        <x:is>
          <x:t>PL</x:t>
        </x:is>
      </x:c>
      <x:c r="D100" s="0" t="inlineStr">
        <x:is>
          <x:t>pl.personnel</x:t>
        </x:is>
      </x:c>
      <x:c r="E100" s="0" t="inlineStr">
        <x:is>
          <x:t>Personalaufwand</x:t>
        </x:is>
      </x:c>
      <x:c r="F100" s="58">
        <x:v>6080</x:v>
      </x:c>
      <x:c r="G100" t="inlineStr">
        <x:is>
          <x:t>Vermögenswirksame Leistungen</x:t>
        </x:is>
      </x:c>
      <x:c r="H100" s="0" t="inlineStr">
        <x:is>
          <x:t>LTM</x:t>
        </x:is>
      </x:c>
      <x:c r="I100" s="0" t="inlineStr">
        <x:is>
          <x:t>LTM 2024-12</x:t>
        </x:is>
      </x:c>
      <x:c r="J100" s="0" t="inlineStr">
        <x:is>
          <x:t>LTM</x:t>
        </x:is>
      </x:c>
      <x:c r="K100" s="58">
        <x:v>12</x:v>
      </x:c>
      <x:c r="L100" s="12">
        <x:v>-34920</x:v>
      </x:c>
    </x:row>
    <x:row r="101">
      <x:c r="A101" s="0" t="inlineStr">
        <x:is>
          <x:t>PL|pl.personnel|6110|FY2022</x:t>
        </x:is>
      </x:c>
      <x:c r="B101" s="0" t="inlineStr">
        <x:is>
          <x:t>Demo Handel GmbH</x:t>
        </x:is>
      </x:c>
      <x:c r="C101" s="0" t="inlineStr">
        <x:is>
          <x:t>PL</x:t>
        </x:is>
      </x:c>
      <x:c r="D101" s="0" t="inlineStr">
        <x:is>
          <x:t>pl.personnel</x:t>
        </x:is>
      </x:c>
      <x:c r="E101" s="0" t="inlineStr">
        <x:is>
          <x:t>Personalaufwand</x:t>
        </x:is>
      </x:c>
      <x:c r="F101" s="58">
        <x:v>6110</x:v>
      </x:c>
      <x:c r="G101" t="inlineStr">
        <x:is>
          <x:t>Gesetzliche soziale Aufwendungen</x:t>
        </x:is>
      </x:c>
      <x:c r="H101" s="0" t="inlineStr">
        <x:is>
          <x:t>FY2022</x:t>
        </x:is>
      </x:c>
      <x:c r="I101" s="0" t="inlineStr">
        <x:is>
          <x:t>2022</x:t>
        </x:is>
      </x:c>
      <x:c r="J101" s="0" t="inlineStr">
        <x:is>
          <x:t>FY</x:t>
        </x:is>
      </x:c>
      <x:c r="K101" s="58">
        <x:v>12</x:v>
      </x:c>
      <x:c r="L101" s="12">
        <x:v>-658791</x:v>
      </x:c>
    </x:row>
    <x:row r="102">
      <x:c r="A102" s="0" t="inlineStr">
        <x:is>
          <x:t>PL|pl.personnel|6110|FY2023</x:t>
        </x:is>
      </x:c>
      <x:c r="B102" s="0" t="inlineStr">
        <x:is>
          <x:t>Demo Handel GmbH</x:t>
        </x:is>
      </x:c>
      <x:c r="C102" s="0" t="inlineStr">
        <x:is>
          <x:t>PL</x:t>
        </x:is>
      </x:c>
      <x:c r="D102" s="0" t="inlineStr">
        <x:is>
          <x:t>pl.personnel</x:t>
        </x:is>
      </x:c>
      <x:c r="E102" s="0" t="inlineStr">
        <x:is>
          <x:t>Personalaufwand</x:t>
        </x:is>
      </x:c>
      <x:c r="F102" s="58">
        <x:v>6110</x:v>
      </x:c>
      <x:c r="G102" t="inlineStr">
        <x:is>
          <x:t>Gesetzliche soziale Aufwendungen</x:t>
        </x:is>
      </x:c>
      <x:c r="H102" s="0" t="inlineStr">
        <x:is>
          <x:t>FY2023</x:t>
        </x:is>
      </x:c>
      <x:c r="I102" s="0" t="inlineStr">
        <x:is>
          <x:t>2023</x:t>
        </x:is>
      </x:c>
      <x:c r="J102" s="0" t="inlineStr">
        <x:is>
          <x:t>FY</x:t>
        </x:is>
      </x:c>
      <x:c r="K102" s="58">
        <x:v>12</x:v>
      </x:c>
      <x:c r="L102" s="12">
        <x:v>-717663.12</x:v>
      </x:c>
    </x:row>
    <x:row r="103">
      <x:c r="A103" s="0" t="inlineStr">
        <x:is>
          <x:t>PL|pl.personnel|6110|FY2024</x:t>
        </x:is>
      </x:c>
      <x:c r="B103" s="0" t="inlineStr">
        <x:is>
          <x:t>Demo Handel GmbH</x:t>
        </x:is>
      </x:c>
      <x:c r="C103" s="0" t="inlineStr">
        <x:is>
          <x:t>PL</x:t>
        </x:is>
      </x:c>
      <x:c r="D103" s="0" t="inlineStr">
        <x:is>
          <x:t>pl.personnel</x:t>
        </x:is>
      </x:c>
      <x:c r="E103" s="0" t="inlineStr">
        <x:is>
          <x:t>Personalaufwand</x:t>
        </x:is>
      </x:c>
      <x:c r="F103" s="58">
        <x:v>6110</x:v>
      </x:c>
      <x:c r="G103" t="inlineStr">
        <x:is>
          <x:t>Gesetzliche soziale Aufwendungen</x:t>
        </x:is>
      </x:c>
      <x:c r="H103" s="0" t="inlineStr">
        <x:is>
          <x:t>FY2024</x:t>
        </x:is>
      </x:c>
      <x:c r="I103" s="0" t="inlineStr">
        <x:is>
          <x:t>2024</x:t>
        </x:is>
      </x:c>
      <x:c r="J103" s="0" t="inlineStr">
        <x:is>
          <x:t>FY</x:t>
        </x:is>
      </x:c>
      <x:c r="K103" s="58">
        <x:v>12</x:v>
      </x:c>
      <x:c r="L103" s="12">
        <x:v>-773644.79</x:v>
      </x:c>
    </x:row>
    <x:row r="104">
      <x:c r="A104" s="0" t="inlineStr">
        <x:is>
          <x:t>PL|pl.personnel|6110|LTM</x:t>
        </x:is>
      </x:c>
      <x:c r="B104" s="0" t="inlineStr">
        <x:is>
          <x:t>Demo Handel GmbH</x:t>
        </x:is>
      </x:c>
      <x:c r="C104" s="0" t="inlineStr">
        <x:is>
          <x:t>PL</x:t>
        </x:is>
      </x:c>
      <x:c r="D104" s="0" t="inlineStr">
        <x:is>
          <x:t>pl.personnel</x:t>
        </x:is>
      </x:c>
      <x:c r="E104" s="0" t="inlineStr">
        <x:is>
          <x:t>Personalaufwand</x:t>
        </x:is>
      </x:c>
      <x:c r="F104" s="58">
        <x:v>6110</x:v>
      </x:c>
      <x:c r="G104" t="inlineStr">
        <x:is>
          <x:t>Gesetzliche soziale Aufwendungen</x:t>
        </x:is>
      </x:c>
      <x:c r="H104" s="0" t="inlineStr">
        <x:is>
          <x:t>LTM</x:t>
        </x:is>
      </x:c>
      <x:c r="I104" s="0" t="inlineStr">
        <x:is>
          <x:t>LTM 2024-12</x:t>
        </x:is>
      </x:c>
      <x:c r="J104" s="0" t="inlineStr">
        <x:is>
          <x:t>LTM</x:t>
        </x:is>
      </x:c>
      <x:c r="K104" s="58">
        <x:v>12</x:v>
      </x:c>
      <x:c r="L104" s="12">
        <x:v>-773644.79</x:v>
      </x:c>
    </x:row>
    <x:row r="105">
      <x:c r="A105" s="0" t="inlineStr">
        <x:is>
          <x:t>PL|pl.personnel|6120|FY2022</x:t>
        </x:is>
      </x:c>
      <x:c r="B105" s="0" t="inlineStr">
        <x:is>
          <x:t>Demo Handel GmbH</x:t>
        </x:is>
      </x:c>
      <x:c r="C105" s="0" t="inlineStr">
        <x:is>
          <x:t>PL</x:t>
        </x:is>
      </x:c>
      <x:c r="D105" s="0" t="inlineStr">
        <x:is>
          <x:t>pl.personnel</x:t>
        </x:is>
      </x:c>
      <x:c r="E105" s="0" t="inlineStr">
        <x:is>
          <x:t>Personalaufwand</x:t>
        </x:is>
      </x:c>
      <x:c r="F105" s="58">
        <x:v>6120</x:v>
      </x:c>
      <x:c r="G105" t="inlineStr">
        <x:is>
          <x:t>Beiträge zur Berufsgenossenschaft</x:t>
        </x:is>
      </x:c>
      <x:c r="H105" s="0" t="inlineStr">
        <x:is>
          <x:t>FY2022</x:t>
        </x:is>
      </x:c>
      <x:c r="I105" s="0" t="inlineStr">
        <x:is>
          <x:t>2022</x:t>
        </x:is>
      </x:c>
      <x:c r="J105" s="0" t="inlineStr">
        <x:is>
          <x:t>FY</x:t>
        </x:is>
      </x:c>
      <x:c r="K105" s="58">
        <x:v>12</x:v>
      </x:c>
      <x:c r="L105" s="12">
        <x:v>-41623.5</x:v>
      </x:c>
    </x:row>
    <x:row r="106">
      <x:c r="A106" s="0" t="inlineStr">
        <x:is>
          <x:t>PL|pl.personnel|6120|FY2023</x:t>
        </x:is>
      </x:c>
      <x:c r="B106" s="0" t="inlineStr">
        <x:is>
          <x:t>Demo Handel GmbH</x:t>
        </x:is>
      </x:c>
      <x:c r="C106" s="0" t="inlineStr">
        <x:is>
          <x:t>PL</x:t>
        </x:is>
      </x:c>
      <x:c r="D106" s="0" t="inlineStr">
        <x:is>
          <x:t>pl.personnel</x:t>
        </x:is>
      </x:c>
      <x:c r="E106" s="0" t="inlineStr">
        <x:is>
          <x:t>Personalaufwand</x:t>
        </x:is>
      </x:c>
      <x:c r="F106" s="58">
        <x:v>6120</x:v>
      </x:c>
      <x:c r="G106" t="inlineStr">
        <x:is>
          <x:t>Beiträge zur Berufsgenossenschaft</x:t>
        </x:is>
      </x:c>
      <x:c r="H106" s="0" t="inlineStr">
        <x:is>
          <x:t>FY2023</x:t>
        </x:is>
      </x:c>
      <x:c r="I106" s="0" t="inlineStr">
        <x:is>
          <x:t>2023</x:t>
        </x:is>
      </x:c>
      <x:c r="J106" s="0" t="inlineStr">
        <x:is>
          <x:t>FY</x:t>
        </x:is>
      </x:c>
      <x:c r="K106" s="58">
        <x:v>12</x:v>
      </x:c>
      <x:c r="L106" s="12">
        <x:v>-41623.5</x:v>
      </x:c>
    </x:row>
    <x:row r="107">
      <x:c r="A107" s="0" t="inlineStr">
        <x:is>
          <x:t>PL|pl.personnel|6120|FY2024</x:t>
        </x:is>
      </x:c>
      <x:c r="B107" s="0" t="inlineStr">
        <x:is>
          <x:t>Demo Handel GmbH</x:t>
        </x:is>
      </x:c>
      <x:c r="C107" s="0" t="inlineStr">
        <x:is>
          <x:t>PL</x:t>
        </x:is>
      </x:c>
      <x:c r="D107" s="0" t="inlineStr">
        <x:is>
          <x:t>pl.personnel</x:t>
        </x:is>
      </x:c>
      <x:c r="E107" s="0" t="inlineStr">
        <x:is>
          <x:t>Personalaufwand</x:t>
        </x:is>
      </x:c>
      <x:c r="F107" s="58">
        <x:v>6120</x:v>
      </x:c>
      <x:c r="G107" t="inlineStr">
        <x:is>
          <x:t>Beiträge zur Berufsgenossenschaft</x:t>
        </x:is>
      </x:c>
      <x:c r="H107" s="0" t="inlineStr">
        <x:is>
          <x:t>FY2024</x:t>
        </x:is>
      </x:c>
      <x:c r="I107" s="0" t="inlineStr">
        <x:is>
          <x:t>2024</x:t>
        </x:is>
      </x:c>
      <x:c r="J107" s="0" t="inlineStr">
        <x:is>
          <x:t>FY</x:t>
        </x:is>
      </x:c>
      <x:c r="K107" s="58">
        <x:v>12</x:v>
      </x:c>
      <x:c r="L107" s="12">
        <x:v>-44329.03</x:v>
      </x:c>
    </x:row>
    <x:row r="108">
      <x:c r="A108" s="0" t="inlineStr">
        <x:is>
          <x:t>PL|pl.personnel|6120|LTM</x:t>
        </x:is>
      </x:c>
      <x:c r="B108" s="0" t="inlineStr">
        <x:is>
          <x:t>Demo Handel GmbH</x:t>
        </x:is>
      </x:c>
      <x:c r="C108" s="0" t="inlineStr">
        <x:is>
          <x:t>PL</x:t>
        </x:is>
      </x:c>
      <x:c r="D108" s="0" t="inlineStr">
        <x:is>
          <x:t>pl.personnel</x:t>
        </x:is>
      </x:c>
      <x:c r="E108" s="0" t="inlineStr">
        <x:is>
          <x:t>Personalaufwand</x:t>
        </x:is>
      </x:c>
      <x:c r="F108" s="58">
        <x:v>6120</x:v>
      </x:c>
      <x:c r="G108" t="inlineStr">
        <x:is>
          <x:t>Beiträge zur Berufsgenossenschaft</x:t>
        </x:is>
      </x:c>
      <x:c r="H108" s="0" t="inlineStr">
        <x:is>
          <x:t>LTM</x:t>
        </x:is>
      </x:c>
      <x:c r="I108" s="0" t="inlineStr">
        <x:is>
          <x:t>LTM 2024-12</x:t>
        </x:is>
      </x:c>
      <x:c r="J108" s="0" t="inlineStr">
        <x:is>
          <x:t>LTM</x:t>
        </x:is>
      </x:c>
      <x:c r="K108" s="58">
        <x:v>12</x:v>
      </x:c>
      <x:c r="L108" s="12">
        <x:v>-44329.03</x:v>
      </x:c>
    </x:row>
    <x:row r="109">
      <x:c r="A109" s="0" t="inlineStr">
        <x:is>
          <x:t>PL|pl.other-operating-income||FY2022</x:t>
        </x:is>
      </x:c>
      <x:c r="B109" s="0" t="inlineStr">
        <x:is>
          <x:t>Demo Handel GmbH</x:t>
        </x:is>
      </x:c>
      <x:c r="C109" s="0" t="inlineStr">
        <x:is>
          <x:t>PL</x:t>
        </x:is>
      </x:c>
      <x:c r="D109" s="0" t="inlineStr">
        <x:is>
          <x:t>pl.other-operating-income</x:t>
        </x:is>
      </x:c>
      <x:c r="E109" s="0" t="inlineStr">
        <x:is>
          <x:t>Sonstige betriebliche Erträge</x:t>
        </x:is>
      </x:c>
      <x:c r="H109" s="0" t="inlineStr">
        <x:is>
          <x:t>FY2022</x:t>
        </x:is>
      </x:c>
      <x:c r="I109" s="0" t="inlineStr">
        <x:is>
          <x:t>2022</x:t>
        </x:is>
      </x:c>
      <x:c r="J109" s="0" t="inlineStr">
        <x:is>
          <x:t>FY</x:t>
        </x:is>
      </x:c>
      <x:c r="K109" s="58">
        <x:v>12</x:v>
      </x:c>
      <x:c r="L109" s="12">
        <x:v>4900.8</x:v>
      </x:c>
    </x:row>
    <x:row r="110">
      <x:c r="A110" s="0" t="inlineStr">
        <x:is>
          <x:t>PL|pl.other-operating-income||FY2023</x:t>
        </x:is>
      </x:c>
      <x:c r="B110" s="0" t="inlineStr">
        <x:is>
          <x:t>Demo Handel GmbH</x:t>
        </x:is>
      </x:c>
      <x:c r="C110" s="0" t="inlineStr">
        <x:is>
          <x:t>PL</x:t>
        </x:is>
      </x:c>
      <x:c r="D110" s="0" t="inlineStr">
        <x:is>
          <x:t>pl.other-operating-income</x:t>
        </x:is>
      </x:c>
      <x:c r="E110" s="0" t="inlineStr">
        <x:is>
          <x:t>Sonstige betriebliche Erträge</x:t>
        </x:is>
      </x:c>
      <x:c r="H110" s="0" t="inlineStr">
        <x:is>
          <x:t>FY2023</x:t>
        </x:is>
      </x:c>
      <x:c r="I110" s="0" t="inlineStr">
        <x:is>
          <x:t>2023</x:t>
        </x:is>
      </x:c>
      <x:c r="J110" s="0" t="inlineStr">
        <x:is>
          <x:t>FY</x:t>
        </x:is>
      </x:c>
      <x:c r="K110" s="58">
        <x:v>12</x:v>
      </x:c>
      <x:c r="L110" s="12">
        <x:v>261980.8</x:v>
      </x:c>
    </x:row>
    <x:row r="111">
      <x:c r="A111" s="0" t="inlineStr">
        <x:is>
          <x:t>PL|pl.other-operating-income||FY2024</x:t>
        </x:is>
      </x:c>
      <x:c r="B111" s="0" t="inlineStr">
        <x:is>
          <x:t>Demo Handel GmbH</x:t>
        </x:is>
      </x:c>
      <x:c r="C111" s="0" t="inlineStr">
        <x:is>
          <x:t>PL</x:t>
        </x:is>
      </x:c>
      <x:c r="D111" s="0" t="inlineStr">
        <x:is>
          <x:t>pl.other-operating-income</x:t>
        </x:is>
      </x:c>
      <x:c r="E111" s="0" t="inlineStr">
        <x:is>
          <x:t>Sonstige betriebliche Erträge</x:t>
        </x:is>
      </x:c>
      <x:c r="H111" s="0" t="inlineStr">
        <x:is>
          <x:t>FY2024</x:t>
        </x:is>
      </x:c>
      <x:c r="I111" s="0" t="inlineStr">
        <x:is>
          <x:t>2024</x:t>
        </x:is>
      </x:c>
      <x:c r="J111" s="0" t="inlineStr">
        <x:is>
          <x:t>FY</x:t>
        </x:is>
      </x:c>
      <x:c r="K111" s="58">
        <x:v>12</x:v>
      </x:c>
      <x:c r="L111" s="12">
        <x:v>100900.8</x:v>
      </x:c>
    </x:row>
    <x:row r="112">
      <x:c r="A112" s="0" t="inlineStr">
        <x:is>
          <x:t>PL|pl.other-operating-income||LTM</x:t>
        </x:is>
      </x:c>
      <x:c r="B112" s="0" t="inlineStr">
        <x:is>
          <x:t>Demo Handel GmbH</x:t>
        </x:is>
      </x:c>
      <x:c r="C112" s="0" t="inlineStr">
        <x:is>
          <x:t>PL</x:t>
        </x:is>
      </x:c>
      <x:c r="D112" s="0" t="inlineStr">
        <x:is>
          <x:t>pl.other-operating-income</x:t>
        </x:is>
      </x:c>
      <x:c r="E112" s="0" t="inlineStr">
        <x:is>
          <x:t>Sonstige betriebliche Erträge</x:t>
        </x:is>
      </x:c>
      <x:c r="H112" s="0" t="inlineStr">
        <x:is>
          <x:t>LTM</x:t>
        </x:is>
      </x:c>
      <x:c r="I112" s="0" t="inlineStr">
        <x:is>
          <x:t>LTM 2024-12</x:t>
        </x:is>
      </x:c>
      <x:c r="J112" s="0" t="inlineStr">
        <x:is>
          <x:t>LTM</x:t>
        </x:is>
      </x:c>
      <x:c r="K112" s="58">
        <x:v>12</x:v>
      </x:c>
      <x:c r="L112" s="12">
        <x:v>100900.8</x:v>
      </x:c>
    </x:row>
    <x:row r="113">
      <x:c r="A113" s="0" t="inlineStr">
        <x:is>
          <x:t>PL|pl.other-operating-income|4849|FY2022</x:t>
        </x:is>
      </x:c>
      <x:c r="B113" s="0" t="inlineStr">
        <x:is>
          <x:t>Demo Handel GmbH</x:t>
        </x:is>
      </x:c>
      <x:c r="C113" s="0" t="inlineStr">
        <x:is>
          <x:t>PL</x:t>
        </x:is>
      </x:c>
      <x:c r="D113" s="0" t="inlineStr">
        <x:is>
          <x:t>pl.other-operating-income</x:t>
        </x:is>
      </x:c>
      <x:c r="E113" s="0" t="inlineStr">
        <x:is>
          <x:t>Sonstige betriebliche Erträge</x:t>
        </x:is>
      </x:c>
      <x:c r="F113" s="58">
        <x:v>4849</x:v>
      </x:c>
      <x:c r="G113" t="inlineStr">
        <x:is>
          <x:t>Erlöse aus Verkäufen Sachanlagevermögen 19 % USt</x:t>
        </x:is>
      </x:c>
      <x:c r="H113" s="0" t="inlineStr">
        <x:is>
          <x:t>FY2022</x:t>
        </x:is>
      </x:c>
      <x:c r="I113" s="0" t="inlineStr">
        <x:is>
          <x:t>2022</x:t>
        </x:is>
      </x:c>
      <x:c r="J113" s="0" t="inlineStr">
        <x:is>
          <x:t>FY</x:t>
        </x:is>
      </x:c>
      <x:c r="K113" s="58">
        <x:v>12</x:v>
      </x:c>
      <x:c r="L113" s="12">
        <x:v>0</x:v>
      </x:c>
    </x:row>
    <x:row r="114">
      <x:c r="A114" s="0" t="inlineStr">
        <x:is>
          <x:t>PL|pl.other-operating-income|4849|FY2023</x:t>
        </x:is>
      </x:c>
      <x:c r="B114" s="0" t="inlineStr">
        <x:is>
          <x:t>Demo Handel GmbH</x:t>
        </x:is>
      </x:c>
      <x:c r="C114" s="0" t="inlineStr">
        <x:is>
          <x:t>PL</x:t>
        </x:is>
      </x:c>
      <x:c r="D114" s="0" t="inlineStr">
        <x:is>
          <x:t>pl.other-operating-income</x:t>
        </x:is>
      </x:c>
      <x:c r="E114" s="0" t="inlineStr">
        <x:is>
          <x:t>Sonstige betriebliche Erträge</x:t>
        </x:is>
      </x:c>
      <x:c r="F114" s="58">
        <x:v>4849</x:v>
      </x:c>
      <x:c r="G114" t="inlineStr">
        <x:is>
          <x:t>Erlöse aus Verkäufen Sachanlagevermögen 19 % USt</x:t>
        </x:is>
      </x:c>
      <x:c r="H114" s="0" t="inlineStr">
        <x:is>
          <x:t>FY2023</x:t>
        </x:is>
      </x:c>
      <x:c r="I114" s="0" t="inlineStr">
        <x:is>
          <x:t>2023</x:t>
        </x:is>
      </x:c>
      <x:c r="J114" s="0" t="inlineStr">
        <x:is>
          <x:t>FY</x:t>
        </x:is>
      </x:c>
      <x:c r="K114" s="58">
        <x:v>12</x:v>
      </x:c>
      <x:c r="L114" s="12">
        <x:v>254000</x:v>
      </x:c>
    </x:row>
    <x:row r="115">
      <x:c r="A115" s="0" t="inlineStr">
        <x:is>
          <x:t>PL|pl.other-operating-income|4849|FY2024</x:t>
        </x:is>
      </x:c>
      <x:c r="B115" s="0" t="inlineStr">
        <x:is>
          <x:t>Demo Handel GmbH</x:t>
        </x:is>
      </x:c>
      <x:c r="C115" s="0" t="inlineStr">
        <x:is>
          <x:t>PL</x:t>
        </x:is>
      </x:c>
      <x:c r="D115" s="0" t="inlineStr">
        <x:is>
          <x:t>pl.other-operating-income</x:t>
        </x:is>
      </x:c>
      <x:c r="E115" s="0" t="inlineStr">
        <x:is>
          <x:t>Sonstige betriebliche Erträge</x:t>
        </x:is>
      </x:c>
      <x:c r="F115" s="58">
        <x:v>4849</x:v>
      </x:c>
      <x:c r="G115" t="inlineStr">
        <x:is>
          <x:t>Erlöse aus Verkäufen Sachanlagevermögen 19 % USt</x:t>
        </x:is>
      </x:c>
      <x:c r="H115" s="0" t="inlineStr">
        <x:is>
          <x:t>FY2024</x:t>
        </x:is>
      </x:c>
      <x:c r="I115" s="0" t="inlineStr">
        <x:is>
          <x:t>2024</x:t>
        </x:is>
      </x:c>
      <x:c r="J115" s="0" t="inlineStr">
        <x:is>
          <x:t>FY</x:t>
        </x:is>
      </x:c>
      <x:c r="K115" s="58">
        <x:v>12</x:v>
      </x:c>
      <x:c r="L115" s="12">
        <x:v>0</x:v>
      </x:c>
    </x:row>
    <x:row r="116">
      <x:c r="A116" s="0" t="inlineStr">
        <x:is>
          <x:t>PL|pl.other-operating-income|4849|LTM</x:t>
        </x:is>
      </x:c>
      <x:c r="B116" s="0" t="inlineStr">
        <x:is>
          <x:t>Demo Handel GmbH</x:t>
        </x:is>
      </x:c>
      <x:c r="C116" s="0" t="inlineStr">
        <x:is>
          <x:t>PL</x:t>
        </x:is>
      </x:c>
      <x:c r="D116" s="0" t="inlineStr">
        <x:is>
          <x:t>pl.other-operating-income</x:t>
        </x:is>
      </x:c>
      <x:c r="E116" s="0" t="inlineStr">
        <x:is>
          <x:t>Sonstige betriebliche Erträge</x:t>
        </x:is>
      </x:c>
      <x:c r="F116" s="58">
        <x:v>4849</x:v>
      </x:c>
      <x:c r="G116" t="inlineStr">
        <x:is>
          <x:t>Erlöse aus Verkäufen Sachanlagevermögen 19 % USt</x:t>
        </x:is>
      </x:c>
      <x:c r="H116" s="0" t="inlineStr">
        <x:is>
          <x:t>LTM</x:t>
        </x:is>
      </x:c>
      <x:c r="I116" s="0" t="inlineStr">
        <x:is>
          <x:t>LTM 2024-12</x:t>
        </x:is>
      </x:c>
      <x:c r="J116" s="0" t="inlineStr">
        <x:is>
          <x:t>LTM</x:t>
        </x:is>
      </x:c>
      <x:c r="K116" s="58">
        <x:v>12</x:v>
      </x:c>
      <x:c r="L116" s="12">
        <x:v>0</x:v>
      </x:c>
    </x:row>
    <x:row r="117">
      <x:c r="A117" s="0" t="inlineStr">
        <x:is>
          <x:t>PL|pl.other-operating-income|4923|FY2022</x:t>
        </x:is>
      </x:c>
      <x:c r="B117" s="0" t="inlineStr">
        <x:is>
          <x:t>Demo Handel GmbH</x:t>
        </x:is>
      </x:c>
      <x:c r="C117" s="0" t="inlineStr">
        <x:is>
          <x:t>PL</x:t>
        </x:is>
      </x:c>
      <x:c r="D117" s="0" t="inlineStr">
        <x:is>
          <x:t>pl.other-operating-income</x:t>
        </x:is>
      </x:c>
      <x:c r="E117" s="0" t="inlineStr">
        <x:is>
          <x:t>Sonstige betriebliche Erträge</x:t>
        </x:is>
      </x:c>
      <x:c r="F117" s="58">
        <x:v>4923</x:v>
      </x:c>
      <x:c r="G117" t="inlineStr">
        <x:is>
          <x:t>Erträge aus der Herabsetzung der Einzelwertberichtigung</x:t>
        </x:is>
      </x:c>
      <x:c r="H117" s="0" t="inlineStr">
        <x:is>
          <x:t>FY2022</x:t>
        </x:is>
      </x:c>
      <x:c r="I117" s="0" t="inlineStr">
        <x:is>
          <x:t>2022</x:t>
        </x:is>
      </x:c>
      <x:c r="J117" s="0" t="inlineStr">
        <x:is>
          <x:t>FY</x:t>
        </x:is>
      </x:c>
      <x:c r="K117" s="58">
        <x:v>12</x:v>
      </x:c>
      <x:c r="L117" s="12">
        <x:v>0</x:v>
      </x:c>
    </x:row>
    <x:row r="118">
      <x:c r="A118" s="0" t="inlineStr">
        <x:is>
          <x:t>PL|pl.other-operating-income|4923|FY2023</x:t>
        </x:is>
      </x:c>
      <x:c r="B118" s="0" t="inlineStr">
        <x:is>
          <x:t>Demo Handel GmbH</x:t>
        </x:is>
      </x:c>
      <x:c r="C118" s="0" t="inlineStr">
        <x:is>
          <x:t>PL</x:t>
        </x:is>
      </x:c>
      <x:c r="D118" s="0" t="inlineStr">
        <x:is>
          <x:t>pl.other-operating-income</x:t>
        </x:is>
      </x:c>
      <x:c r="E118" s="0" t="inlineStr">
        <x:is>
          <x:t>Sonstige betriebliche Erträge</x:t>
        </x:is>
      </x:c>
      <x:c r="F118" s="58">
        <x:v>4923</x:v>
      </x:c>
      <x:c r="G118" t="inlineStr">
        <x:is>
          <x:t>Erträge aus der Herabsetzung der Einzelwertberichtigung</x:t>
        </x:is>
      </x:c>
      <x:c r="H118" s="0" t="inlineStr">
        <x:is>
          <x:t>FY2023</x:t>
        </x:is>
      </x:c>
      <x:c r="I118" s="0" t="inlineStr">
        <x:is>
          <x:t>2023</x:t>
        </x:is>
      </x:c>
      <x:c r="J118" s="0" t="inlineStr">
        <x:is>
          <x:t>FY</x:t>
        </x:is>
      </x:c>
      <x:c r="K118" s="58">
        <x:v>12</x:v>
      </x:c>
      <x:c r="L118" s="12">
        <x:v>0</x:v>
      </x:c>
    </x:row>
    <x:row r="119">
      <x:c r="A119" s="0" t="inlineStr">
        <x:is>
          <x:t>PL|pl.other-operating-income|4923|FY2024</x:t>
        </x:is>
      </x:c>
      <x:c r="B119" s="0" t="inlineStr">
        <x:is>
          <x:t>Demo Handel GmbH</x:t>
        </x:is>
      </x:c>
      <x:c r="C119" s="0" t="inlineStr">
        <x:is>
          <x:t>PL</x:t>
        </x:is>
      </x:c>
      <x:c r="D119" s="0" t="inlineStr">
        <x:is>
          <x:t>pl.other-operating-income</x:t>
        </x:is>
      </x:c>
      <x:c r="E119" s="0" t="inlineStr">
        <x:is>
          <x:t>Sonstige betriebliche Erträge</x:t>
        </x:is>
      </x:c>
      <x:c r="F119" s="58">
        <x:v>4923</x:v>
      </x:c>
      <x:c r="G119" t="inlineStr">
        <x:is>
          <x:t>Erträge aus der Herabsetzung der Einzelwertberichtigung</x:t>
        </x:is>
      </x:c>
      <x:c r="H119" s="0" t="inlineStr">
        <x:is>
          <x:t>FY2024</x:t>
        </x:is>
      </x:c>
      <x:c r="I119" s="0" t="inlineStr">
        <x:is>
          <x:t>2024</x:t>
        </x:is>
      </x:c>
      <x:c r="J119" s="0" t="inlineStr">
        <x:is>
          <x:t>FY</x:t>
        </x:is>
      </x:c>
      <x:c r="K119" s="58">
        <x:v>12</x:v>
      </x:c>
      <x:c r="L119" s="12">
        <x:v>96000</x:v>
      </x:c>
    </x:row>
    <x:row r="120">
      <x:c r="A120" s="0" t="inlineStr">
        <x:is>
          <x:t>PL|pl.other-operating-income|4923|LTM</x:t>
        </x:is>
      </x:c>
      <x:c r="B120" s="0" t="inlineStr">
        <x:is>
          <x:t>Demo Handel GmbH</x:t>
        </x:is>
      </x:c>
      <x:c r="C120" s="0" t="inlineStr">
        <x:is>
          <x:t>PL</x:t>
        </x:is>
      </x:c>
      <x:c r="D120" s="0" t="inlineStr">
        <x:is>
          <x:t>pl.other-operating-income</x:t>
        </x:is>
      </x:c>
      <x:c r="E120" s="0" t="inlineStr">
        <x:is>
          <x:t>Sonstige betriebliche Erträge</x:t>
        </x:is>
      </x:c>
      <x:c r="F120" s="58">
        <x:v>4923</x:v>
      </x:c>
      <x:c r="G120" t="inlineStr">
        <x:is>
          <x:t>Erträge aus der Herabsetzung der Einzelwertberichtigung</x:t>
        </x:is>
      </x:c>
      <x:c r="H120" s="0" t="inlineStr">
        <x:is>
          <x:t>LTM</x:t>
        </x:is>
      </x:c>
      <x:c r="I120" s="0" t="inlineStr">
        <x:is>
          <x:t>LTM 2024-12</x:t>
        </x:is>
      </x:c>
      <x:c r="J120" s="0" t="inlineStr">
        <x:is>
          <x:t>LTM</x:t>
        </x:is>
      </x:c>
      <x:c r="K120" s="58">
        <x:v>12</x:v>
      </x:c>
      <x:c r="L120" s="12">
        <x:v>96000</x:v>
      </x:c>
    </x:row>
    <x:row r="121">
      <x:c r="A121" s="0" t="inlineStr">
        <x:is>
          <x:t>PL|pl.other-operating-income|4930|FY2022</x:t>
        </x:is>
      </x:c>
      <x:c r="B121" s="0" t="inlineStr">
        <x:is>
          <x:t>Demo Handel GmbH</x:t>
        </x:is>
      </x:c>
      <x:c r="C121" s="0" t="inlineStr">
        <x:is>
          <x:t>PL</x:t>
        </x:is>
      </x:c>
      <x:c r="D121" s="0" t="inlineStr">
        <x:is>
          <x:t>pl.other-operating-income</x:t>
        </x:is>
      </x:c>
      <x:c r="E121" s="0" t="inlineStr">
        <x:is>
          <x:t>Sonstige betriebliche Erträge</x:t>
        </x:is>
      </x:c>
      <x:c r="F121" s="58">
        <x:v>4930</x:v>
      </x:c>
      <x:c r="G121" t="inlineStr">
        <x:is>
          <x:t>Erträge aus der Auflösung von Rückstellungen</x:t>
        </x:is>
      </x:c>
      <x:c r="H121" s="0" t="inlineStr">
        <x:is>
          <x:t>FY2022</x:t>
        </x:is>
      </x:c>
      <x:c r="I121" s="0" t="inlineStr">
        <x:is>
          <x:t>2022</x:t>
        </x:is>
      </x:c>
      <x:c r="J121" s="0" t="inlineStr">
        <x:is>
          <x:t>FY</x:t>
        </x:is>
      </x:c>
      <x:c r="K121" s="58">
        <x:v>12</x:v>
      </x:c>
      <x:c r="L121" s="12">
        <x:v>0</x:v>
      </x:c>
    </x:row>
    <x:row r="122">
      <x:c r="A122" s="0" t="inlineStr">
        <x:is>
          <x:t>PL|pl.other-operating-income|4930|FY2023</x:t>
        </x:is>
      </x:c>
      <x:c r="B122" s="0" t="inlineStr">
        <x:is>
          <x:t>Demo Handel GmbH</x:t>
        </x:is>
      </x:c>
      <x:c r="C122" s="0" t="inlineStr">
        <x:is>
          <x:t>PL</x:t>
        </x:is>
      </x:c>
      <x:c r="D122" s="0" t="inlineStr">
        <x:is>
          <x:t>pl.other-operating-income</x:t>
        </x:is>
      </x:c>
      <x:c r="E122" s="0" t="inlineStr">
        <x:is>
          <x:t>Sonstige betriebliche Erträge</x:t>
        </x:is>
      </x:c>
      <x:c r="F122" s="58">
        <x:v>4930</x:v>
      </x:c>
      <x:c r="G122" t="inlineStr">
        <x:is>
          <x:t>Erträge aus der Auflösung von Rückstellungen</x:t>
        </x:is>
      </x:c>
      <x:c r="H122" s="0" t="inlineStr">
        <x:is>
          <x:t>FY2023</x:t>
        </x:is>
      </x:c>
      <x:c r="I122" s="0" t="inlineStr">
        <x:is>
          <x:t>2023</x:t>
        </x:is>
      </x:c>
      <x:c r="J122" s="0" t="inlineStr">
        <x:is>
          <x:t>FY</x:t>
        </x:is>
      </x:c>
      <x:c r="K122" s="58">
        <x:v>12</x:v>
      </x:c>
      <x:c r="L122" s="12">
        <x:v>3080</x:v>
      </x:c>
    </x:row>
    <x:row r="123">
      <x:c r="A123" s="0" t="inlineStr">
        <x:is>
          <x:t>PL|pl.other-operating-income|4930|FY2024</x:t>
        </x:is>
      </x:c>
      <x:c r="B123" s="0" t="inlineStr">
        <x:is>
          <x:t>Demo Handel GmbH</x:t>
        </x:is>
      </x:c>
      <x:c r="C123" s="0" t="inlineStr">
        <x:is>
          <x:t>PL</x:t>
        </x:is>
      </x:c>
      <x:c r="D123" s="0" t="inlineStr">
        <x:is>
          <x:t>pl.other-operating-income</x:t>
        </x:is>
      </x:c>
      <x:c r="E123" s="0" t="inlineStr">
        <x:is>
          <x:t>Sonstige betriebliche Erträge</x:t>
        </x:is>
      </x:c>
      <x:c r="F123" s="58">
        <x:v>4930</x:v>
      </x:c>
      <x:c r="G123" t="inlineStr">
        <x:is>
          <x:t>Erträge aus der Auflösung von Rückstellungen</x:t>
        </x:is>
      </x:c>
      <x:c r="H123" s="0" t="inlineStr">
        <x:is>
          <x:t>FY2024</x:t>
        </x:is>
      </x:c>
      <x:c r="I123" s="0" t="inlineStr">
        <x:is>
          <x:t>2024</x:t>
        </x:is>
      </x:c>
      <x:c r="J123" s="0" t="inlineStr">
        <x:is>
          <x:t>FY</x:t>
        </x:is>
      </x:c>
      <x:c r="K123" s="58">
        <x:v>12</x:v>
      </x:c>
      <x:c r="L123" s="12">
        <x:v>0</x:v>
      </x:c>
    </x:row>
    <x:row r="124">
      <x:c r="A124" s="0" t="inlineStr">
        <x:is>
          <x:t>PL|pl.other-operating-income|4930|LTM</x:t>
        </x:is>
      </x:c>
      <x:c r="B124" s="0" t="inlineStr">
        <x:is>
          <x:t>Demo Handel GmbH</x:t>
        </x:is>
      </x:c>
      <x:c r="C124" s="0" t="inlineStr">
        <x:is>
          <x:t>PL</x:t>
        </x:is>
      </x:c>
      <x:c r="D124" s="0" t="inlineStr">
        <x:is>
          <x:t>pl.other-operating-income</x:t>
        </x:is>
      </x:c>
      <x:c r="E124" s="0" t="inlineStr">
        <x:is>
          <x:t>Sonstige betriebliche Erträge</x:t>
        </x:is>
      </x:c>
      <x:c r="F124" s="58">
        <x:v>4930</x:v>
      </x:c>
      <x:c r="G124" t="inlineStr">
        <x:is>
          <x:t>Erträge aus der Auflösung von Rückstellungen</x:t>
        </x:is>
      </x:c>
      <x:c r="H124" s="0" t="inlineStr">
        <x:is>
          <x:t>LTM</x:t>
        </x:is>
      </x:c>
      <x:c r="I124" s="0" t="inlineStr">
        <x:is>
          <x:t>LTM 2024-12</x:t>
        </x:is>
      </x:c>
      <x:c r="J124" s="0" t="inlineStr">
        <x:is>
          <x:t>LTM</x:t>
        </x:is>
      </x:c>
      <x:c r="K124" s="58">
        <x:v>12</x:v>
      </x:c>
      <x:c r="L124" s="12">
        <x:v>0</x:v>
      </x:c>
    </x:row>
    <x:row r="125">
      <x:c r="A125" s="0" t="inlineStr">
        <x:is>
          <x:t>PL|pl.other-operating-income|4940|FY2022</x:t>
        </x:is>
      </x:c>
      <x:c r="B125" s="0" t="inlineStr">
        <x:is>
          <x:t>Demo Handel GmbH</x:t>
        </x:is>
      </x:c>
      <x:c r="C125" s="0" t="inlineStr">
        <x:is>
          <x:t>PL</x:t>
        </x:is>
      </x:c>
      <x:c r="D125" s="0" t="inlineStr">
        <x:is>
          <x:t>pl.other-operating-income</x:t>
        </x:is>
      </x:c>
      <x:c r="E125" s="0" t="inlineStr">
        <x:is>
          <x:t>Sonstige betriebliche Erträge</x:t>
        </x:is>
      </x:c>
      <x:c r="F125" s="58">
        <x:v>4940</x:v>
      </x:c>
      <x:c r="G125" t="inlineStr">
        <x:is>
          <x:t>Verrechnete sonstige Sachbezüge 19 % USt (Kfz-Gestellung)</x:t>
        </x:is>
      </x:c>
      <x:c r="H125" s="0" t="inlineStr">
        <x:is>
          <x:t>FY2022</x:t>
        </x:is>
      </x:c>
      <x:c r="I125" s="0" t="inlineStr">
        <x:is>
          <x:t>2022</x:t>
        </x:is>
      </x:c>
      <x:c r="J125" s="0" t="inlineStr">
        <x:is>
          <x:t>FY</x:t>
        </x:is>
      </x:c>
      <x:c r="K125" s="58">
        <x:v>12</x:v>
      </x:c>
      <x:c r="L125" s="12">
        <x:v>4900.8</x:v>
      </x:c>
    </x:row>
    <x:row r="126">
      <x:c r="A126" s="0" t="inlineStr">
        <x:is>
          <x:t>PL|pl.other-operating-income|4940|FY2023</x:t>
        </x:is>
      </x:c>
      <x:c r="B126" s="0" t="inlineStr">
        <x:is>
          <x:t>Demo Handel GmbH</x:t>
        </x:is>
      </x:c>
      <x:c r="C126" s="0" t="inlineStr">
        <x:is>
          <x:t>PL</x:t>
        </x:is>
      </x:c>
      <x:c r="D126" s="0" t="inlineStr">
        <x:is>
          <x:t>pl.other-operating-income</x:t>
        </x:is>
      </x:c>
      <x:c r="E126" s="0" t="inlineStr">
        <x:is>
          <x:t>Sonstige betriebliche Erträge</x:t>
        </x:is>
      </x:c>
      <x:c r="F126" s="58">
        <x:v>4940</x:v>
      </x:c>
      <x:c r="G126" t="inlineStr">
        <x:is>
          <x:t>Verrechnete sonstige Sachbezüge 19 % USt (Kfz-Gestellung)</x:t>
        </x:is>
      </x:c>
      <x:c r="H126" s="0" t="inlineStr">
        <x:is>
          <x:t>FY2023</x:t>
        </x:is>
      </x:c>
      <x:c r="I126" s="0" t="inlineStr">
        <x:is>
          <x:t>2023</x:t>
        </x:is>
      </x:c>
      <x:c r="J126" s="0" t="inlineStr">
        <x:is>
          <x:t>FY</x:t>
        </x:is>
      </x:c>
      <x:c r="K126" s="58">
        <x:v>12</x:v>
      </x:c>
      <x:c r="L126" s="12">
        <x:v>4900.8</x:v>
      </x:c>
    </x:row>
    <x:row r="127">
      <x:c r="A127" s="0" t="inlineStr">
        <x:is>
          <x:t>PL|pl.other-operating-income|4940|FY2024</x:t>
        </x:is>
      </x:c>
      <x:c r="B127" s="0" t="inlineStr">
        <x:is>
          <x:t>Demo Handel GmbH</x:t>
        </x:is>
      </x:c>
      <x:c r="C127" s="0" t="inlineStr">
        <x:is>
          <x:t>PL</x:t>
        </x:is>
      </x:c>
      <x:c r="D127" s="0" t="inlineStr">
        <x:is>
          <x:t>pl.other-operating-income</x:t>
        </x:is>
      </x:c>
      <x:c r="E127" s="0" t="inlineStr">
        <x:is>
          <x:t>Sonstige betriebliche Erträge</x:t>
        </x:is>
      </x:c>
      <x:c r="F127" s="58">
        <x:v>4940</x:v>
      </x:c>
      <x:c r="G127" t="inlineStr">
        <x:is>
          <x:t>Verrechnete sonstige Sachbezüge 19 % USt (Kfz-Gestellung)</x:t>
        </x:is>
      </x:c>
      <x:c r="H127" s="0" t="inlineStr">
        <x:is>
          <x:t>FY2024</x:t>
        </x:is>
      </x:c>
      <x:c r="I127" s="0" t="inlineStr">
        <x:is>
          <x:t>2024</x:t>
        </x:is>
      </x:c>
      <x:c r="J127" s="0" t="inlineStr">
        <x:is>
          <x:t>FY</x:t>
        </x:is>
      </x:c>
      <x:c r="K127" s="58">
        <x:v>12</x:v>
      </x:c>
      <x:c r="L127" s="12">
        <x:v>4900.8</x:v>
      </x:c>
    </x:row>
    <x:row r="128">
      <x:c r="A128" s="0" t="inlineStr">
        <x:is>
          <x:t>PL|pl.other-operating-income|4940|LTM</x:t>
        </x:is>
      </x:c>
      <x:c r="B128" s="0" t="inlineStr">
        <x:is>
          <x:t>Demo Handel GmbH</x:t>
        </x:is>
      </x:c>
      <x:c r="C128" s="0" t="inlineStr">
        <x:is>
          <x:t>PL</x:t>
        </x:is>
      </x:c>
      <x:c r="D128" s="0" t="inlineStr">
        <x:is>
          <x:t>pl.other-operating-income</x:t>
        </x:is>
      </x:c>
      <x:c r="E128" s="0" t="inlineStr">
        <x:is>
          <x:t>Sonstige betriebliche Erträge</x:t>
        </x:is>
      </x:c>
      <x:c r="F128" s="58">
        <x:v>4940</x:v>
      </x:c>
      <x:c r="G128" t="inlineStr">
        <x:is>
          <x:t>Verrechnete sonstige Sachbezüge 19 % USt (Kfz-Gestellung)</x:t>
        </x:is>
      </x:c>
      <x:c r="H128" s="0" t="inlineStr">
        <x:is>
          <x:t>LTM</x:t>
        </x:is>
      </x:c>
      <x:c r="I128" s="0" t="inlineStr">
        <x:is>
          <x:t>LTM 2024-12</x:t>
        </x:is>
      </x:c>
      <x:c r="J128" s="0" t="inlineStr">
        <x:is>
          <x:t>LTM</x:t>
        </x:is>
      </x:c>
      <x:c r="K128" s="58">
        <x:v>12</x:v>
      </x:c>
      <x:c r="L128" s="12">
        <x:v>4900.8</x:v>
      </x:c>
    </x:row>
    <x:row r="129">
      <x:c r="A129" s="0" t="inlineStr">
        <x:is>
          <x:t>PL|pl.other-opex||FY2022</x:t>
        </x:is>
      </x:c>
      <x:c r="B129" s="0" t="inlineStr">
        <x:is>
          <x:t>Demo Handel GmbH</x:t>
        </x:is>
      </x:c>
      <x:c r="C129" s="0" t="inlineStr">
        <x:is>
          <x:t>PL</x:t>
        </x:is>
      </x:c>
      <x:c r="D129" s="0" t="inlineStr">
        <x:is>
          <x:t>pl.other-opex</x:t>
        </x:is>
      </x:c>
      <x:c r="E129" s="0" t="inlineStr">
        <x:is>
          <x:t>Sonstige betriebliche Aufwendungen</x:t>
        </x:is>
      </x:c>
      <x:c r="H129" s="0" t="inlineStr">
        <x:is>
          <x:t>FY2022</x:t>
        </x:is>
      </x:c>
      <x:c r="I129" s="0" t="inlineStr">
        <x:is>
          <x:t>2022</x:t>
        </x:is>
      </x:c>
      <x:c r="J129" s="0" t="inlineStr">
        <x:is>
          <x:t>FY</x:t>
        </x:is>
      </x:c>
      <x:c r="K129" s="58">
        <x:v>12</x:v>
      </x:c>
      <x:c r="L129" s="12">
        <x:v>-3320634.74</x:v>
      </x:c>
    </x:row>
    <x:row r="130">
      <x:c r="A130" s="0" t="inlineStr">
        <x:is>
          <x:t>PL|pl.other-opex||FY2023</x:t>
        </x:is>
      </x:c>
      <x:c r="B130" s="0" t="inlineStr">
        <x:is>
          <x:t>Demo Handel GmbH</x:t>
        </x:is>
      </x:c>
      <x:c r="C130" s="0" t="inlineStr">
        <x:is>
          <x:t>PL</x:t>
        </x:is>
      </x:c>
      <x:c r="D130" s="0" t="inlineStr">
        <x:is>
          <x:t>pl.other-opex</x:t>
        </x:is>
      </x:c>
      <x:c r="E130" s="0" t="inlineStr">
        <x:is>
          <x:t>Sonstige betriebliche Aufwendungen</x:t>
        </x:is>
      </x:c>
      <x:c r="H130" s="0" t="inlineStr">
        <x:is>
          <x:t>FY2023</x:t>
        </x:is>
      </x:c>
      <x:c r="I130" s="0" t="inlineStr">
        <x:is>
          <x:t>2023</x:t>
        </x:is>
      </x:c>
      <x:c r="J130" s="0" t="inlineStr">
        <x:is>
          <x:t>FY</x:t>
        </x:is>
      </x:c>
      <x:c r="K130" s="58">
        <x:v>12</x:v>
      </x:c>
      <x:c r="L130" s="12">
        <x:v>-3853182.58</x:v>
      </x:c>
    </x:row>
    <x:row r="131">
      <x:c r="A131" s="0" t="inlineStr">
        <x:is>
          <x:t>PL|pl.other-opex||FY2024</x:t>
        </x:is>
      </x:c>
      <x:c r="B131" s="0" t="inlineStr">
        <x:is>
          <x:t>Demo Handel GmbH</x:t>
        </x:is>
      </x:c>
      <x:c r="C131" s="0" t="inlineStr">
        <x:is>
          <x:t>PL</x:t>
        </x:is>
      </x:c>
      <x:c r="D131" s="0" t="inlineStr">
        <x:is>
          <x:t>pl.other-opex</x:t>
        </x:is>
      </x:c>
      <x:c r="E131" s="0" t="inlineStr">
        <x:is>
          <x:t>Sonstige betriebliche Aufwendungen</x:t>
        </x:is>
      </x:c>
      <x:c r="H131" s="0" t="inlineStr">
        <x:is>
          <x:t>FY2024</x:t>
        </x:is>
      </x:c>
      <x:c r="I131" s="0" t="inlineStr">
        <x:is>
          <x:t>2024</x:t>
        </x:is>
      </x:c>
      <x:c r="J131" s="0" t="inlineStr">
        <x:is>
          <x:t>FY</x:t>
        </x:is>
      </x:c>
      <x:c r="K131" s="58">
        <x:v>12</x:v>
      </x:c>
      <x:c r="L131" s="12">
        <x:v>-3541973.09</x:v>
      </x:c>
    </x:row>
    <x:row r="132">
      <x:c r="A132" s="0" t="inlineStr">
        <x:is>
          <x:t>PL|pl.other-opex||LTM</x:t>
        </x:is>
      </x:c>
      <x:c r="B132" s="0" t="inlineStr">
        <x:is>
          <x:t>Demo Handel GmbH</x:t>
        </x:is>
      </x:c>
      <x:c r="C132" s="0" t="inlineStr">
        <x:is>
          <x:t>PL</x:t>
        </x:is>
      </x:c>
      <x:c r="D132" s="0" t="inlineStr">
        <x:is>
          <x:t>pl.other-opex</x:t>
        </x:is>
      </x:c>
      <x:c r="E132" s="0" t="inlineStr">
        <x:is>
          <x:t>Sonstige betriebliche Aufwendungen</x:t>
        </x:is>
      </x:c>
      <x:c r="H132" s="0" t="inlineStr">
        <x:is>
          <x:t>LTM</x:t>
        </x:is>
      </x:c>
      <x:c r="I132" s="0" t="inlineStr">
        <x:is>
          <x:t>LTM 2024-12</x:t>
        </x:is>
      </x:c>
      <x:c r="J132" s="0" t="inlineStr">
        <x:is>
          <x:t>LTM</x:t>
        </x:is>
      </x:c>
      <x:c r="K132" s="58">
        <x:v>12</x:v>
      </x:c>
      <x:c r="L132" s="12">
        <x:v>-3541973.09</x:v>
      </x:c>
    </x:row>
    <x:row r="133">
      <x:c r="A133" s="0" t="inlineStr">
        <x:is>
          <x:t>PL|pl.other-opex|6300|FY2022</x:t>
        </x:is>
      </x:c>
      <x:c r="B133" s="0" t="inlineStr">
        <x:is>
          <x:t>Demo Handel GmbH</x:t>
        </x:is>
      </x:c>
      <x:c r="C133" s="0" t="inlineStr">
        <x:is>
          <x:t>PL</x:t>
        </x:is>
      </x:c>
      <x:c r="D133" s="0" t="inlineStr">
        <x:is>
          <x:t>pl.other-opex</x:t>
        </x:is>
      </x:c>
      <x:c r="E133" s="0" t="inlineStr">
        <x:is>
          <x:t>Sonstige betriebliche Aufwendungen</x:t>
        </x:is>
      </x:c>
      <x:c r="F133" s="58">
        <x:v>6300</x:v>
      </x:c>
      <x:c r="G133" t="inlineStr">
        <x:is>
          <x:t>Sonstige betriebliche Aufwendungen</x:t>
        </x:is>
      </x:c>
      <x:c r="H133" s="0" t="inlineStr">
        <x:is>
          <x:t>FY2022</x:t>
        </x:is>
      </x:c>
      <x:c r="I133" s="0" t="inlineStr">
        <x:is>
          <x:t>2022</x:t>
        </x:is>
      </x:c>
      <x:c r="J133" s="0" t="inlineStr">
        <x:is>
          <x:t>FY</x:t>
        </x:is>
      </x:c>
      <x:c r="K133" s="58">
        <x:v>12</x:v>
      </x:c>
      <x:c r="L133" s="12">
        <x:v>-3324.58</x:v>
      </x:c>
    </x:row>
    <x:row r="134">
      <x:c r="A134" s="0" t="inlineStr">
        <x:is>
          <x:t>PL|pl.other-opex|6300|FY2023</x:t>
        </x:is>
      </x:c>
      <x:c r="B134" s="0" t="inlineStr">
        <x:is>
          <x:t>Demo Handel GmbH</x:t>
        </x:is>
      </x:c>
      <x:c r="C134" s="0" t="inlineStr">
        <x:is>
          <x:t>PL</x:t>
        </x:is>
      </x:c>
      <x:c r="D134" s="0" t="inlineStr">
        <x:is>
          <x:t>pl.other-opex</x:t>
        </x:is>
      </x:c>
      <x:c r="E134" s="0" t="inlineStr">
        <x:is>
          <x:t>Sonstige betriebliche Aufwendungen</x:t>
        </x:is>
      </x:c>
      <x:c r="F134" s="58">
        <x:v>6300</x:v>
      </x:c>
      <x:c r="G134" t="inlineStr">
        <x:is>
          <x:t>Sonstige betriebliche Aufwendungen</x:t>
        </x:is>
      </x:c>
      <x:c r="H134" s="0" t="inlineStr">
        <x:is>
          <x:t>FY2023</x:t>
        </x:is>
      </x:c>
      <x:c r="I134" s="0" t="inlineStr">
        <x:is>
          <x:t>2023</x:t>
        </x:is>
      </x:c>
      <x:c r="J134" s="0" t="inlineStr">
        <x:is>
          <x:t>FY</x:t>
        </x:is>
      </x:c>
      <x:c r="K134" s="58">
        <x:v>12</x:v>
      </x:c>
      <x:c r="L134" s="12">
        <x:v>-3602.01</x:v>
      </x:c>
    </x:row>
    <x:row r="135">
      <x:c r="A135" s="0" t="inlineStr">
        <x:is>
          <x:t>PL|pl.other-opex|6300|FY2024</x:t>
        </x:is>
      </x:c>
      <x:c r="B135" s="0" t="inlineStr">
        <x:is>
          <x:t>Demo Handel GmbH</x:t>
        </x:is>
      </x:c>
      <x:c r="C135" s="0" t="inlineStr">
        <x:is>
          <x:t>PL</x:t>
        </x:is>
      </x:c>
      <x:c r="D135" s="0" t="inlineStr">
        <x:is>
          <x:t>pl.other-opex</x:t>
        </x:is>
      </x:c>
      <x:c r="E135" s="0" t="inlineStr">
        <x:is>
          <x:t>Sonstige betriebliche Aufwendungen</x:t>
        </x:is>
      </x:c>
      <x:c r="F135" s="58">
        <x:v>6300</x:v>
      </x:c>
      <x:c r="G135" t="inlineStr">
        <x:is>
          <x:t>Sonstige betriebliche Aufwendungen</x:t>
        </x:is>
      </x:c>
      <x:c r="H135" s="0" t="inlineStr">
        <x:is>
          <x:t>FY2024</x:t>
        </x:is>
      </x:c>
      <x:c r="I135" s="0" t="inlineStr">
        <x:is>
          <x:t>2024</x:t>
        </x:is>
      </x:c>
      <x:c r="J135" s="0" t="inlineStr">
        <x:is>
          <x:t>FY</x:t>
        </x:is>
      </x:c>
      <x:c r="K135" s="58">
        <x:v>12</x:v>
      </x:c>
      <x:c r="L135" s="12">
        <x:v>-2834.23</x:v>
      </x:c>
    </x:row>
    <x:row r="136">
      <x:c r="A136" s="0" t="inlineStr">
        <x:is>
          <x:t>PL|pl.other-opex|6300|LTM</x:t>
        </x:is>
      </x:c>
      <x:c r="B136" s="0" t="inlineStr">
        <x:is>
          <x:t>Demo Handel GmbH</x:t>
        </x:is>
      </x:c>
      <x:c r="C136" s="0" t="inlineStr">
        <x:is>
          <x:t>PL</x:t>
        </x:is>
      </x:c>
      <x:c r="D136" s="0" t="inlineStr">
        <x:is>
          <x:t>pl.other-opex</x:t>
        </x:is>
      </x:c>
      <x:c r="E136" s="0" t="inlineStr">
        <x:is>
          <x:t>Sonstige betriebliche Aufwendungen</x:t>
        </x:is>
      </x:c>
      <x:c r="F136" s="58">
        <x:v>6300</x:v>
      </x:c>
      <x:c r="G136" t="inlineStr">
        <x:is>
          <x:t>Sonstige betriebliche Aufwendungen</x:t>
        </x:is>
      </x:c>
      <x:c r="H136" s="0" t="inlineStr">
        <x:is>
          <x:t>LTM</x:t>
        </x:is>
      </x:c>
      <x:c r="I136" s="0" t="inlineStr">
        <x:is>
          <x:t>LTM 2024-12</x:t>
        </x:is>
      </x:c>
      <x:c r="J136" s="0" t="inlineStr">
        <x:is>
          <x:t>LTM</x:t>
        </x:is>
      </x:c>
      <x:c r="K136" s="58">
        <x:v>12</x:v>
      </x:c>
      <x:c r="L136" s="12">
        <x:v>-2834.23</x:v>
      </x:c>
    </x:row>
    <x:row r="137">
      <x:c r="A137" s="0" t="inlineStr">
        <x:is>
          <x:t>PL|pl.other-opex|6310|FY2022</x:t>
        </x:is>
      </x:c>
      <x:c r="B137" s="0" t="inlineStr">
        <x:is>
          <x:t>Demo Handel GmbH</x:t>
        </x:is>
      </x:c>
      <x:c r="C137" s="0" t="inlineStr">
        <x:is>
          <x:t>PL</x:t>
        </x:is>
      </x:c>
      <x:c r="D137" s="0" t="inlineStr">
        <x:is>
          <x:t>pl.other-opex</x:t>
        </x:is>
      </x:c>
      <x:c r="E137" s="0" t="inlineStr">
        <x:is>
          <x:t>Sonstige betriebliche Aufwendungen</x:t>
        </x:is>
      </x:c>
      <x:c r="F137" s="58">
        <x:v>6310</x:v>
      </x:c>
      <x:c r="G137" t="inlineStr">
        <x:is>
          <x:t>Miete (unbewegliche Wirtschaftsgüter)</x:t>
        </x:is>
      </x:c>
      <x:c r="H137" s="0" t="inlineStr">
        <x:is>
          <x:t>FY2022</x:t>
        </x:is>
      </x:c>
      <x:c r="I137" s="0" t="inlineStr">
        <x:is>
          <x:t>2022</x:t>
        </x:is>
      </x:c>
      <x:c r="J137" s="0" t="inlineStr">
        <x:is>
          <x:t>FY</x:t>
        </x:is>
      </x:c>
      <x:c r="K137" s="58">
        <x:v>12</x:v>
      </x:c>
      <x:c r="L137" s="12">
        <x:v>-684000</x:v>
      </x:c>
    </x:row>
    <x:row r="138">
      <x:c r="A138" s="0" t="inlineStr">
        <x:is>
          <x:t>PL|pl.other-opex|6310|FY2023</x:t>
        </x:is>
      </x:c>
      <x:c r="B138" s="0" t="inlineStr">
        <x:is>
          <x:t>Demo Handel GmbH</x:t>
        </x:is>
      </x:c>
      <x:c r="C138" s="0" t="inlineStr">
        <x:is>
          <x:t>PL</x:t>
        </x:is>
      </x:c>
      <x:c r="D138" s="0" t="inlineStr">
        <x:is>
          <x:t>pl.other-opex</x:t>
        </x:is>
      </x:c>
      <x:c r="E138" s="0" t="inlineStr">
        <x:is>
          <x:t>Sonstige betriebliche Aufwendungen</x:t>
        </x:is>
      </x:c>
      <x:c r="F138" s="58">
        <x:v>6310</x:v>
      </x:c>
      <x:c r="G138" t="inlineStr">
        <x:is>
          <x:t>Miete (unbewegliche Wirtschaftsgüter)</x:t>
        </x:is>
      </x:c>
      <x:c r="H138" s="0" t="inlineStr">
        <x:is>
          <x:t>FY2023</x:t>
        </x:is>
      </x:c>
      <x:c r="I138" s="0" t="inlineStr">
        <x:is>
          <x:t>2023</x:t>
        </x:is>
      </x:c>
      <x:c r="J138" s="0" t="inlineStr">
        <x:is>
          <x:t>FY</x:t>
        </x:is>
      </x:c>
      <x:c r="K138" s="58">
        <x:v>12</x:v>
      </x:c>
      <x:c r="L138" s="12">
        <x:v>-698022</x:v>
      </x:c>
    </x:row>
    <x:row r="139">
      <x:c r="A139" s="0" t="inlineStr">
        <x:is>
          <x:t>PL|pl.other-opex|6310|FY2024</x:t>
        </x:is>
      </x:c>
      <x:c r="B139" s="0" t="inlineStr">
        <x:is>
          <x:t>Demo Handel GmbH</x:t>
        </x:is>
      </x:c>
      <x:c r="C139" s="0" t="inlineStr">
        <x:is>
          <x:t>PL</x:t>
        </x:is>
      </x:c>
      <x:c r="D139" s="0" t="inlineStr">
        <x:is>
          <x:t>pl.other-opex</x:t>
        </x:is>
      </x:c>
      <x:c r="E139" s="0" t="inlineStr">
        <x:is>
          <x:t>Sonstige betriebliche Aufwendungen</x:t>
        </x:is>
      </x:c>
      <x:c r="F139" s="58">
        <x:v>6310</x:v>
      </x:c>
      <x:c r="G139" t="inlineStr">
        <x:is>
          <x:t>Miete (unbewegliche Wirtschaftsgüter)</x:t>
        </x:is>
      </x:c>
      <x:c r="H139" s="0" t="inlineStr">
        <x:is>
          <x:t>FY2024</x:t>
        </x:is>
      </x:c>
      <x:c r="I139" s="0" t="inlineStr">
        <x:is>
          <x:t>2024</x:t>
        </x:is>
      </x:c>
      <x:c r="J139" s="0" t="inlineStr">
        <x:is>
          <x:t>FY</x:t>
        </x:is>
      </x:c>
      <x:c r="K139" s="58">
        <x:v>12</x:v>
      </x:c>
      <x:c r="L139" s="12">
        <x:v>-712044</x:v>
      </x:c>
    </x:row>
    <x:row r="140">
      <x:c r="A140" s="0" t="inlineStr">
        <x:is>
          <x:t>PL|pl.other-opex|6310|LTM</x:t>
        </x:is>
      </x:c>
      <x:c r="B140" s="0" t="inlineStr">
        <x:is>
          <x:t>Demo Handel GmbH</x:t>
        </x:is>
      </x:c>
      <x:c r="C140" s="0" t="inlineStr">
        <x:is>
          <x:t>PL</x:t>
        </x:is>
      </x:c>
      <x:c r="D140" s="0" t="inlineStr">
        <x:is>
          <x:t>pl.other-opex</x:t>
        </x:is>
      </x:c>
      <x:c r="E140" s="0" t="inlineStr">
        <x:is>
          <x:t>Sonstige betriebliche Aufwendungen</x:t>
        </x:is>
      </x:c>
      <x:c r="F140" s="58">
        <x:v>6310</x:v>
      </x:c>
      <x:c r="G140" t="inlineStr">
        <x:is>
          <x:t>Miete (unbewegliche Wirtschaftsgüter)</x:t>
        </x:is>
      </x:c>
      <x:c r="H140" s="0" t="inlineStr">
        <x:is>
          <x:t>LTM</x:t>
        </x:is>
      </x:c>
      <x:c r="I140" s="0" t="inlineStr">
        <x:is>
          <x:t>LTM 2024-12</x:t>
        </x:is>
      </x:c>
      <x:c r="J140" s="0" t="inlineStr">
        <x:is>
          <x:t>LTM</x:t>
        </x:is>
      </x:c>
      <x:c r="K140" s="58">
        <x:v>12</x:v>
      </x:c>
      <x:c r="L140" s="12">
        <x:v>-712044</x:v>
      </x:c>
    </x:row>
    <x:row r="141">
      <x:c r="A141" s="0" t="inlineStr">
        <x:is>
          <x:t>PL|pl.other-opex|6325|FY2022</x:t>
        </x:is>
      </x:c>
      <x:c r="B141" s="0" t="inlineStr">
        <x:is>
          <x:t>Demo Handel GmbH</x:t>
        </x:is>
      </x:c>
      <x:c r="C141" s="0" t="inlineStr">
        <x:is>
          <x:t>PL</x:t>
        </x:is>
      </x:c>
      <x:c r="D141" s="0" t="inlineStr">
        <x:is>
          <x:t>pl.other-opex</x:t>
        </x:is>
      </x:c>
      <x:c r="E141" s="0" t="inlineStr">
        <x:is>
          <x:t>Sonstige betriebliche Aufwendungen</x:t>
        </x:is>
      </x:c>
      <x:c r="F141" s="58">
        <x:v>6325</x:v>
      </x:c>
      <x:c r="G141" t="inlineStr">
        <x:is>
          <x:t>Gas, Strom, Wasser</x:t>
        </x:is>
      </x:c>
      <x:c r="H141" s="0" t="inlineStr">
        <x:is>
          <x:t>FY2022</x:t>
        </x:is>
      </x:c>
      <x:c r="I141" s="0" t="inlineStr">
        <x:is>
          <x:t>2022</x:t>
        </x:is>
      </x:c>
      <x:c r="J141" s="0" t="inlineStr">
        <x:is>
          <x:t>FY</x:t>
        </x:is>
      </x:c>
      <x:c r="K141" s="58">
        <x:v>12</x:v>
      </x:c>
      <x:c r="L141" s="12">
        <x:v>-165840</x:v>
      </x:c>
    </x:row>
    <x:row r="142">
      <x:c r="A142" s="0" t="inlineStr">
        <x:is>
          <x:t>PL|pl.other-opex|6325|FY2023</x:t>
        </x:is>
      </x:c>
      <x:c r="B142" s="0" t="inlineStr">
        <x:is>
          <x:t>Demo Handel GmbH</x:t>
        </x:is>
      </x:c>
      <x:c r="C142" s="0" t="inlineStr">
        <x:is>
          <x:t>PL</x:t>
        </x:is>
      </x:c>
      <x:c r="D142" s="0" t="inlineStr">
        <x:is>
          <x:t>pl.other-opex</x:t>
        </x:is>
      </x:c>
      <x:c r="E142" s="0" t="inlineStr">
        <x:is>
          <x:t>Sonstige betriebliche Aufwendungen</x:t>
        </x:is>
      </x:c>
      <x:c r="F142" s="58">
        <x:v>6325</x:v>
      </x:c>
      <x:c r="G142" t="inlineStr">
        <x:is>
          <x:t>Gas, Strom, Wasser</x:t>
        </x:is>
      </x:c>
      <x:c r="H142" s="0" t="inlineStr">
        <x:is>
          <x:t>FY2023</x:t>
        </x:is>
      </x:c>
      <x:c r="I142" s="0" t="inlineStr">
        <x:is>
          <x:t>2023</x:t>
        </x:is>
      </x:c>
      <x:c r="J142" s="0" t="inlineStr">
        <x:is>
          <x:t>FY</x:t>
        </x:is>
      </x:c>
      <x:c r="K142" s="58">
        <x:v>12</x:v>
      </x:c>
      <x:c r="L142" s="12">
        <x:v>-229035.3</x:v>
      </x:c>
    </x:row>
    <x:row r="143">
      <x:c r="A143" s="0" t="inlineStr">
        <x:is>
          <x:t>PL|pl.other-opex|6325|FY2024</x:t>
        </x:is>
      </x:c>
      <x:c r="B143" s="0" t="inlineStr">
        <x:is>
          <x:t>Demo Handel GmbH</x:t>
        </x:is>
      </x:c>
      <x:c r="C143" s="0" t="inlineStr">
        <x:is>
          <x:t>PL</x:t>
        </x:is>
      </x:c>
      <x:c r="D143" s="0" t="inlineStr">
        <x:is>
          <x:t>pl.other-opex</x:t>
        </x:is>
      </x:c>
      <x:c r="E143" s="0" t="inlineStr">
        <x:is>
          <x:t>Sonstige betriebliche Aufwendungen</x:t>
        </x:is>
      </x:c>
      <x:c r="F143" s="58">
        <x:v>6325</x:v>
      </x:c>
      <x:c r="G143" t="inlineStr">
        <x:is>
          <x:t>Gas, Strom, Wasser</x:t>
        </x:is>
      </x:c>
      <x:c r="H143" s="0" t="inlineStr">
        <x:is>
          <x:t>FY2024</x:t>
        </x:is>
      </x:c>
      <x:c r="I143" s="0" t="inlineStr">
        <x:is>
          <x:t>2024</x:t>
        </x:is>
      </x:c>
      <x:c r="J143" s="0" t="inlineStr">
        <x:is>
          <x:t>FY</x:t>
        </x:is>
      </x:c>
      <x:c r="K143" s="58">
        <x:v>12</x:v>
      </x:c>
      <x:c r="L143" s="12">
        <x:v>-162388.8</x:v>
      </x:c>
    </x:row>
    <x:row r="144">
      <x:c r="A144" s="0" t="inlineStr">
        <x:is>
          <x:t>PL|pl.other-opex|6325|LTM</x:t>
        </x:is>
      </x:c>
      <x:c r="B144" s="0" t="inlineStr">
        <x:is>
          <x:t>Demo Handel GmbH</x:t>
        </x:is>
      </x:c>
      <x:c r="C144" s="0" t="inlineStr">
        <x:is>
          <x:t>PL</x:t>
        </x:is>
      </x:c>
      <x:c r="D144" s="0" t="inlineStr">
        <x:is>
          <x:t>pl.other-opex</x:t>
        </x:is>
      </x:c>
      <x:c r="E144" s="0" t="inlineStr">
        <x:is>
          <x:t>Sonstige betriebliche Aufwendungen</x:t>
        </x:is>
      </x:c>
      <x:c r="F144" s="58">
        <x:v>6325</x:v>
      </x:c>
      <x:c r="G144" t="inlineStr">
        <x:is>
          <x:t>Gas, Strom, Wasser</x:t>
        </x:is>
      </x:c>
      <x:c r="H144" s="0" t="inlineStr">
        <x:is>
          <x:t>LTM</x:t>
        </x:is>
      </x:c>
      <x:c r="I144" s="0" t="inlineStr">
        <x:is>
          <x:t>LTM 2024-12</x:t>
        </x:is>
      </x:c>
      <x:c r="J144" s="0" t="inlineStr">
        <x:is>
          <x:t>LTM</x:t>
        </x:is>
      </x:c>
      <x:c r="K144" s="58">
        <x:v>12</x:v>
      </x:c>
      <x:c r="L144" s="12">
        <x:v>-162388.8</x:v>
      </x:c>
    </x:row>
    <x:row r="145">
      <x:c r="A145" s="0" t="inlineStr">
        <x:is>
          <x:t>PL|pl.other-opex|6330|FY2022</x:t>
        </x:is>
      </x:c>
      <x:c r="B145" s="0" t="inlineStr">
        <x:is>
          <x:t>Demo Handel GmbH</x:t>
        </x:is>
      </x:c>
      <x:c r="C145" s="0" t="inlineStr">
        <x:is>
          <x:t>PL</x:t>
        </x:is>
      </x:c>
      <x:c r="D145" s="0" t="inlineStr">
        <x:is>
          <x:t>pl.other-opex</x:t>
        </x:is>
      </x:c>
      <x:c r="E145" s="0" t="inlineStr">
        <x:is>
          <x:t>Sonstige betriebliche Aufwendungen</x:t>
        </x:is>
      </x:c>
      <x:c r="F145" s="58">
        <x:v>6330</x:v>
      </x:c>
      <x:c r="G145" t="inlineStr">
        <x:is>
          <x:t>Reinigung</x:t>
        </x:is>
      </x:c>
      <x:c r="H145" s="0" t="inlineStr">
        <x:is>
          <x:t>FY2022</x:t>
        </x:is>
      </x:c>
      <x:c r="I145" s="0" t="inlineStr">
        <x:is>
          <x:t>2022</x:t>
        </x:is>
      </x:c>
      <x:c r="J145" s="0" t="inlineStr">
        <x:is>
          <x:t>FY</x:t>
        </x:is>
      </x:c>
      <x:c r="K145" s="58">
        <x:v>12</x:v>
      </x:c>
      <x:c r="L145" s="12">
        <x:v>-58800</x:v>
      </x:c>
    </x:row>
    <x:row r="146">
      <x:c r="A146" s="0" t="inlineStr">
        <x:is>
          <x:t>PL|pl.other-opex|6330|FY2023</x:t>
        </x:is>
      </x:c>
      <x:c r="B146" s="0" t="inlineStr">
        <x:is>
          <x:t>Demo Handel GmbH</x:t>
        </x:is>
      </x:c>
      <x:c r="C146" s="0" t="inlineStr">
        <x:is>
          <x:t>PL</x:t>
        </x:is>
      </x:c>
      <x:c r="D146" s="0" t="inlineStr">
        <x:is>
          <x:t>pl.other-opex</x:t>
        </x:is>
      </x:c>
      <x:c r="E146" s="0" t="inlineStr">
        <x:is>
          <x:t>Sonstige betriebliche Aufwendungen</x:t>
        </x:is>
      </x:c>
      <x:c r="F146" s="58">
        <x:v>6330</x:v>
      </x:c>
      <x:c r="G146" t="inlineStr">
        <x:is>
          <x:t>Reinigung</x:t>
        </x:is>
      </x:c>
      <x:c r="H146" s="0" t="inlineStr">
        <x:is>
          <x:t>FY2023</x:t>
        </x:is>
      </x:c>
      <x:c r="I146" s="0" t="inlineStr">
        <x:is>
          <x:t>2023</x:t>
        </x:is>
      </x:c>
      <x:c r="J146" s="0" t="inlineStr">
        <x:is>
          <x:t>FY</x:t>
        </x:is>
      </x:c>
      <x:c r="K146" s="58">
        <x:v>12</x:v>
      </x:c>
      <x:c r="L146" s="12">
        <x:v>-58800</x:v>
      </x:c>
    </x:row>
    <x:row r="147">
      <x:c r="A147" s="0" t="inlineStr">
        <x:is>
          <x:t>PL|pl.other-opex|6330|FY2024</x:t>
        </x:is>
      </x:c>
      <x:c r="B147" s="0" t="inlineStr">
        <x:is>
          <x:t>Demo Handel GmbH</x:t>
        </x:is>
      </x:c>
      <x:c r="C147" s="0" t="inlineStr">
        <x:is>
          <x:t>PL</x:t>
        </x:is>
      </x:c>
      <x:c r="D147" s="0" t="inlineStr">
        <x:is>
          <x:t>pl.other-opex</x:t>
        </x:is>
      </x:c>
      <x:c r="E147" s="0" t="inlineStr">
        <x:is>
          <x:t>Sonstige betriebliche Aufwendungen</x:t>
        </x:is>
      </x:c>
      <x:c r="F147" s="58">
        <x:v>6330</x:v>
      </x:c>
      <x:c r="G147" t="inlineStr">
        <x:is>
          <x:t>Reinigung</x:t>
        </x:is>
      </x:c>
      <x:c r="H147" s="0" t="inlineStr">
        <x:is>
          <x:t>FY2024</x:t>
        </x:is>
      </x:c>
      <x:c r="I147" s="0" t="inlineStr">
        <x:is>
          <x:t>2024</x:t>
        </x:is>
      </x:c>
      <x:c r="J147" s="0" t="inlineStr">
        <x:is>
          <x:t>FY</x:t>
        </x:is>
      </x:c>
      <x:c r="K147" s="58">
        <x:v>12</x:v>
      </x:c>
      <x:c r="L147" s="12">
        <x:v>-58800</x:v>
      </x:c>
    </x:row>
    <x:row r="148">
      <x:c r="A148" s="0" t="inlineStr">
        <x:is>
          <x:t>PL|pl.other-opex|6330|LTM</x:t>
        </x:is>
      </x:c>
      <x:c r="B148" s="0" t="inlineStr">
        <x:is>
          <x:t>Demo Handel GmbH</x:t>
        </x:is>
      </x:c>
      <x:c r="C148" s="0" t="inlineStr">
        <x:is>
          <x:t>PL</x:t>
        </x:is>
      </x:c>
      <x:c r="D148" s="0" t="inlineStr">
        <x:is>
          <x:t>pl.other-opex</x:t>
        </x:is>
      </x:c>
      <x:c r="E148" s="0" t="inlineStr">
        <x:is>
          <x:t>Sonstige betriebliche Aufwendungen</x:t>
        </x:is>
      </x:c>
      <x:c r="F148" s="58">
        <x:v>6330</x:v>
      </x:c>
      <x:c r="G148" t="inlineStr">
        <x:is>
          <x:t>Reinigung</x:t>
        </x:is>
      </x:c>
      <x:c r="H148" s="0" t="inlineStr">
        <x:is>
          <x:t>LTM</x:t>
        </x:is>
      </x:c>
      <x:c r="I148" s="0" t="inlineStr">
        <x:is>
          <x:t>LTM 2024-12</x:t>
        </x:is>
      </x:c>
      <x:c r="J148" s="0" t="inlineStr">
        <x:is>
          <x:t>LTM</x:t>
        </x:is>
      </x:c>
      <x:c r="K148" s="58">
        <x:v>12</x:v>
      </x:c>
      <x:c r="L148" s="12">
        <x:v>-58800</x:v>
      </x:c>
    </x:row>
    <x:row r="149">
      <x:c r="A149" s="0" t="inlineStr">
        <x:is>
          <x:t>PL|pl.other-opex|6335|FY2022</x:t>
        </x:is>
      </x:c>
      <x:c r="B149" s="0" t="inlineStr">
        <x:is>
          <x:t>Demo Handel GmbH</x:t>
        </x:is>
      </x:c>
      <x:c r="C149" s="0" t="inlineStr">
        <x:is>
          <x:t>PL</x:t>
        </x:is>
      </x:c>
      <x:c r="D149" s="0" t="inlineStr">
        <x:is>
          <x:t>pl.other-opex</x:t>
        </x:is>
      </x:c>
      <x:c r="E149" s="0" t="inlineStr">
        <x:is>
          <x:t>Sonstige betriebliche Aufwendungen</x:t>
        </x:is>
      </x:c>
      <x:c r="F149" s="58">
        <x:v>6335</x:v>
      </x:c>
      <x:c r="G149" t="inlineStr">
        <x:is>
          <x:t>Instandhaltung betrieblicher Räume</x:t>
        </x:is>
      </x:c>
      <x:c r="H149" s="0" t="inlineStr">
        <x:is>
          <x:t>FY2022</x:t>
        </x:is>
      </x:c>
      <x:c r="I149" s="0" t="inlineStr">
        <x:is>
          <x:t>2022</x:t>
        </x:is>
      </x:c>
      <x:c r="J149" s="0" t="inlineStr">
        <x:is>
          <x:t>FY</x:t>
        </x:is>
      </x:c>
      <x:c r="K149" s="58">
        <x:v>12</x:v>
      </x:c>
      <x:c r="L149" s="12">
        <x:v>-128000</x:v>
      </x:c>
    </x:row>
    <x:row r="150">
      <x:c r="A150" s="0" t="inlineStr">
        <x:is>
          <x:t>PL|pl.other-opex|6335|FY2023</x:t>
        </x:is>
      </x:c>
      <x:c r="B150" s="0" t="inlineStr">
        <x:is>
          <x:t>Demo Handel GmbH</x:t>
        </x:is>
      </x:c>
      <x:c r="C150" s="0" t="inlineStr">
        <x:is>
          <x:t>PL</x:t>
        </x:is>
      </x:c>
      <x:c r="D150" s="0" t="inlineStr">
        <x:is>
          <x:t>pl.other-opex</x:t>
        </x:is>
      </x:c>
      <x:c r="E150" s="0" t="inlineStr">
        <x:is>
          <x:t>Sonstige betriebliche Aufwendungen</x:t>
        </x:is>
      </x:c>
      <x:c r="F150" s="58">
        <x:v>6335</x:v>
      </x:c>
      <x:c r="G150" t="inlineStr">
        <x:is>
          <x:t>Instandhaltung betrieblicher Räume</x:t>
        </x:is>
      </x:c>
      <x:c r="H150" s="0" t="inlineStr">
        <x:is>
          <x:t>FY2023</x:t>
        </x:is>
      </x:c>
      <x:c r="I150" s="0" t="inlineStr">
        <x:is>
          <x:t>2023</x:t>
        </x:is>
      </x:c>
      <x:c r="J150" s="0" t="inlineStr">
        <x:is>
          <x:t>FY</x:t>
        </x:is>
      </x:c>
      <x:c r="K150" s="58">
        <x:v>12</x:v>
      </x:c>
      <x:c r="L150" s="12">
        <x:v>0</x:v>
      </x:c>
    </x:row>
    <x:row r="151">
      <x:c r="A151" s="0" t="inlineStr">
        <x:is>
          <x:t>PL|pl.other-opex|6335|FY2024</x:t>
        </x:is>
      </x:c>
      <x:c r="B151" s="0" t="inlineStr">
        <x:is>
          <x:t>Demo Handel GmbH</x:t>
        </x:is>
      </x:c>
      <x:c r="C151" s="0" t="inlineStr">
        <x:is>
          <x:t>PL</x:t>
        </x:is>
      </x:c>
      <x:c r="D151" s="0" t="inlineStr">
        <x:is>
          <x:t>pl.other-opex</x:t>
        </x:is>
      </x:c>
      <x:c r="E151" s="0" t="inlineStr">
        <x:is>
          <x:t>Sonstige betriebliche Aufwendungen</x:t>
        </x:is>
      </x:c>
      <x:c r="F151" s="58">
        <x:v>6335</x:v>
      </x:c>
      <x:c r="G151" t="inlineStr">
        <x:is>
          <x:t>Instandhaltung betrieblicher Räume</x:t>
        </x:is>
      </x:c>
      <x:c r="H151" s="0" t="inlineStr">
        <x:is>
          <x:t>FY2024</x:t>
        </x:is>
      </x:c>
      <x:c r="I151" s="0" t="inlineStr">
        <x:is>
          <x:t>2024</x:t>
        </x:is>
      </x:c>
      <x:c r="J151" s="0" t="inlineStr">
        <x:is>
          <x:t>FY</x:t>
        </x:is>
      </x:c>
      <x:c r="K151" s="58">
        <x:v>12</x:v>
      </x:c>
      <x:c r="L151" s="12">
        <x:v>-24600</x:v>
      </x:c>
    </x:row>
    <x:row r="152">
      <x:c r="A152" s="0" t="inlineStr">
        <x:is>
          <x:t>PL|pl.other-opex|6335|LTM</x:t>
        </x:is>
      </x:c>
      <x:c r="B152" s="0" t="inlineStr">
        <x:is>
          <x:t>Demo Handel GmbH</x:t>
        </x:is>
      </x:c>
      <x:c r="C152" s="0" t="inlineStr">
        <x:is>
          <x:t>PL</x:t>
        </x:is>
      </x:c>
      <x:c r="D152" s="0" t="inlineStr">
        <x:is>
          <x:t>pl.other-opex</x:t>
        </x:is>
      </x:c>
      <x:c r="E152" s="0" t="inlineStr">
        <x:is>
          <x:t>Sonstige betriebliche Aufwendungen</x:t>
        </x:is>
      </x:c>
      <x:c r="F152" s="58">
        <x:v>6335</x:v>
      </x:c>
      <x:c r="G152" t="inlineStr">
        <x:is>
          <x:t>Instandhaltung betrieblicher Räume</x:t>
        </x:is>
      </x:c>
      <x:c r="H152" s="0" t="inlineStr">
        <x:is>
          <x:t>LTM</x:t>
        </x:is>
      </x:c>
      <x:c r="I152" s="0" t="inlineStr">
        <x:is>
          <x:t>LTM 2024-12</x:t>
        </x:is>
      </x:c>
      <x:c r="J152" s="0" t="inlineStr">
        <x:is>
          <x:t>LTM</x:t>
        </x:is>
      </x:c>
      <x:c r="K152" s="58">
        <x:v>12</x:v>
      </x:c>
      <x:c r="L152" s="12">
        <x:v>-24600</x:v>
      </x:c>
    </x:row>
    <x:row r="153">
      <x:c r="A153" s="0" t="inlineStr">
        <x:is>
          <x:t>PL|pl.other-opex|6400|FY2022</x:t>
        </x:is>
      </x:c>
      <x:c r="B153" s="0" t="inlineStr">
        <x:is>
          <x:t>Demo Handel GmbH</x:t>
        </x:is>
      </x:c>
      <x:c r="C153" s="0" t="inlineStr">
        <x:is>
          <x:t>PL</x:t>
        </x:is>
      </x:c>
      <x:c r="D153" s="0" t="inlineStr">
        <x:is>
          <x:t>pl.other-opex</x:t>
        </x:is>
      </x:c>
      <x:c r="E153" s="0" t="inlineStr">
        <x:is>
          <x:t>Sonstige betriebliche Aufwendungen</x:t>
        </x:is>
      </x:c>
      <x:c r="F153" s="58">
        <x:v>6400</x:v>
      </x:c>
      <x:c r="G153" t="inlineStr">
        <x:is>
          <x:t>Versicherungen</x:t>
        </x:is>
      </x:c>
      <x:c r="H153" s="0" t="inlineStr">
        <x:is>
          <x:t>FY2022</x:t>
        </x:is>
      </x:c>
      <x:c r="I153" s="0" t="inlineStr">
        <x:is>
          <x:t>2022</x:t>
        </x:is>
      </x:c>
      <x:c r="J153" s="0" t="inlineStr">
        <x:is>
          <x:t>FY</x:t>
        </x:is>
      </x:c>
      <x:c r="K153" s="58">
        <x:v>12</x:v>
      </x:c>
      <x:c r="L153" s="12">
        <x:v>-118000</x:v>
      </x:c>
    </x:row>
    <x:row r="154">
      <x:c r="A154" s="0" t="inlineStr">
        <x:is>
          <x:t>PL|pl.other-opex|6400|FY2023</x:t>
        </x:is>
      </x:c>
      <x:c r="B154" s="0" t="inlineStr">
        <x:is>
          <x:t>Demo Handel GmbH</x:t>
        </x:is>
      </x:c>
      <x:c r="C154" s="0" t="inlineStr">
        <x:is>
          <x:t>PL</x:t>
        </x:is>
      </x:c>
      <x:c r="D154" s="0" t="inlineStr">
        <x:is>
          <x:t>pl.other-opex</x:t>
        </x:is>
      </x:c>
      <x:c r="E154" s="0" t="inlineStr">
        <x:is>
          <x:t>Sonstige betriebliche Aufwendungen</x:t>
        </x:is>
      </x:c>
      <x:c r="F154" s="58">
        <x:v>6400</x:v>
      </x:c>
      <x:c r="G154" t="inlineStr">
        <x:is>
          <x:t>Versicherungen</x:t>
        </x:is>
      </x:c>
      <x:c r="H154" s="0" t="inlineStr">
        <x:is>
          <x:t>FY2023</x:t>
        </x:is>
      </x:c>
      <x:c r="I154" s="0" t="inlineStr">
        <x:is>
          <x:t>2023</x:t>
        </x:is>
      </x:c>
      <x:c r="J154" s="0" t="inlineStr">
        <x:is>
          <x:t>FY</x:t>
        </x:is>
      </x:c>
      <x:c r="K154" s="58">
        <x:v>12</x:v>
      </x:c>
      <x:c r="L154" s="12">
        <x:v>-124000</x:v>
      </x:c>
    </x:row>
    <x:row r="155">
      <x:c r="A155" s="0" t="inlineStr">
        <x:is>
          <x:t>PL|pl.other-opex|6400|FY2024</x:t>
        </x:is>
      </x:c>
      <x:c r="B155" s="0" t="inlineStr">
        <x:is>
          <x:t>Demo Handel GmbH</x:t>
        </x:is>
      </x:c>
      <x:c r="C155" s="0" t="inlineStr">
        <x:is>
          <x:t>PL</x:t>
        </x:is>
      </x:c>
      <x:c r="D155" s="0" t="inlineStr">
        <x:is>
          <x:t>pl.other-opex</x:t>
        </x:is>
      </x:c>
      <x:c r="E155" s="0" t="inlineStr">
        <x:is>
          <x:t>Sonstige betriebliche Aufwendungen</x:t>
        </x:is>
      </x:c>
      <x:c r="F155" s="58">
        <x:v>6400</x:v>
      </x:c>
      <x:c r="G155" t="inlineStr">
        <x:is>
          <x:t>Versicherungen</x:t>
        </x:is>
      </x:c>
      <x:c r="H155" s="0" t="inlineStr">
        <x:is>
          <x:t>FY2024</x:t>
        </x:is>
      </x:c>
      <x:c r="I155" s="0" t="inlineStr">
        <x:is>
          <x:t>2024</x:t>
        </x:is>
      </x:c>
      <x:c r="J155" s="0" t="inlineStr">
        <x:is>
          <x:t>FY</x:t>
        </x:is>
      </x:c>
      <x:c r="K155" s="58">
        <x:v>12</x:v>
      </x:c>
      <x:c r="L155" s="12">
        <x:v>-131000</x:v>
      </x:c>
    </x:row>
    <x:row r="156">
      <x:c r="A156" s="0" t="inlineStr">
        <x:is>
          <x:t>PL|pl.other-opex|6400|LTM</x:t>
        </x:is>
      </x:c>
      <x:c r="B156" s="0" t="inlineStr">
        <x:is>
          <x:t>Demo Handel GmbH</x:t>
        </x:is>
      </x:c>
      <x:c r="C156" s="0" t="inlineStr">
        <x:is>
          <x:t>PL</x:t>
        </x:is>
      </x:c>
      <x:c r="D156" s="0" t="inlineStr">
        <x:is>
          <x:t>pl.other-opex</x:t>
        </x:is>
      </x:c>
      <x:c r="E156" s="0" t="inlineStr">
        <x:is>
          <x:t>Sonstige betriebliche Aufwendungen</x:t>
        </x:is>
      </x:c>
      <x:c r="F156" s="58">
        <x:v>6400</x:v>
      </x:c>
      <x:c r="G156" t="inlineStr">
        <x:is>
          <x:t>Versicherungen</x:t>
        </x:is>
      </x:c>
      <x:c r="H156" s="0" t="inlineStr">
        <x:is>
          <x:t>LTM</x:t>
        </x:is>
      </x:c>
      <x:c r="I156" s="0" t="inlineStr">
        <x:is>
          <x:t>LTM 2024-12</x:t>
        </x:is>
      </x:c>
      <x:c r="J156" s="0" t="inlineStr">
        <x:is>
          <x:t>LTM</x:t>
        </x:is>
      </x:c>
      <x:c r="K156" s="58">
        <x:v>12</x:v>
      </x:c>
      <x:c r="L156" s="12">
        <x:v>-131000</x:v>
      </x:c>
    </x:row>
    <x:row r="157">
      <x:c r="A157" s="0" t="inlineStr">
        <x:is>
          <x:t>PL|pl.other-opex|6420|FY2022</x:t>
        </x:is>
      </x:c>
      <x:c r="B157" s="0" t="inlineStr">
        <x:is>
          <x:t>Demo Handel GmbH</x:t>
        </x:is>
      </x:c>
      <x:c r="C157" s="0" t="inlineStr">
        <x:is>
          <x:t>PL</x:t>
        </x:is>
      </x:c>
      <x:c r="D157" s="0" t="inlineStr">
        <x:is>
          <x:t>pl.other-opex</x:t>
        </x:is>
      </x:c>
      <x:c r="E157" s="0" t="inlineStr">
        <x:is>
          <x:t>Sonstige betriebliche Aufwendungen</x:t>
        </x:is>
      </x:c>
      <x:c r="F157" s="58">
        <x:v>6420</x:v>
      </x:c>
      <x:c r="G157" t="inlineStr">
        <x:is>
          <x:t>Beiträge</x:t>
        </x:is>
      </x:c>
      <x:c r="H157" s="0" t="inlineStr">
        <x:is>
          <x:t>FY2022</x:t>
        </x:is>
      </x:c>
      <x:c r="I157" s="0" t="inlineStr">
        <x:is>
          <x:t>2022</x:t>
        </x:is>
      </x:c>
      <x:c r="J157" s="0" t="inlineStr">
        <x:is>
          <x:t>FY</x:t>
        </x:is>
      </x:c>
      <x:c r="K157" s="58">
        <x:v>12</x:v>
      </x:c>
      <x:c r="L157" s="12">
        <x:v>-6800</x:v>
      </x:c>
    </x:row>
    <x:row r="158">
      <x:c r="A158" s="0" t="inlineStr">
        <x:is>
          <x:t>PL|pl.other-opex|6420|FY2023</x:t>
        </x:is>
      </x:c>
      <x:c r="B158" s="0" t="inlineStr">
        <x:is>
          <x:t>Demo Handel GmbH</x:t>
        </x:is>
      </x:c>
      <x:c r="C158" s="0" t="inlineStr">
        <x:is>
          <x:t>PL</x:t>
        </x:is>
      </x:c>
      <x:c r="D158" s="0" t="inlineStr">
        <x:is>
          <x:t>pl.other-opex</x:t>
        </x:is>
      </x:c>
      <x:c r="E158" s="0" t="inlineStr">
        <x:is>
          <x:t>Sonstige betriebliche Aufwendungen</x:t>
        </x:is>
      </x:c>
      <x:c r="F158" s="58">
        <x:v>6420</x:v>
      </x:c>
      <x:c r="G158" t="inlineStr">
        <x:is>
          <x:t>Beiträge</x:t>
        </x:is>
      </x:c>
      <x:c r="H158" s="0" t="inlineStr">
        <x:is>
          <x:t>FY2023</x:t>
        </x:is>
      </x:c>
      <x:c r="I158" s="0" t="inlineStr">
        <x:is>
          <x:t>2023</x:t>
        </x:is>
      </x:c>
      <x:c r="J158" s="0" t="inlineStr">
        <x:is>
          <x:t>FY</x:t>
        </x:is>
      </x:c>
      <x:c r="K158" s="58">
        <x:v>12</x:v>
      </x:c>
      <x:c r="L158" s="12">
        <x:v>-6800</x:v>
      </x:c>
    </x:row>
    <x:row r="159">
      <x:c r="A159" s="0" t="inlineStr">
        <x:is>
          <x:t>PL|pl.other-opex|6420|FY2024</x:t>
        </x:is>
      </x:c>
      <x:c r="B159" s="0" t="inlineStr">
        <x:is>
          <x:t>Demo Handel GmbH</x:t>
        </x:is>
      </x:c>
      <x:c r="C159" s="0" t="inlineStr">
        <x:is>
          <x:t>PL</x:t>
        </x:is>
      </x:c>
      <x:c r="D159" s="0" t="inlineStr">
        <x:is>
          <x:t>pl.other-opex</x:t>
        </x:is>
      </x:c>
      <x:c r="E159" s="0" t="inlineStr">
        <x:is>
          <x:t>Sonstige betriebliche Aufwendungen</x:t>
        </x:is>
      </x:c>
      <x:c r="F159" s="58">
        <x:v>6420</x:v>
      </x:c>
      <x:c r="G159" t="inlineStr">
        <x:is>
          <x:t>Beiträge</x:t>
        </x:is>
      </x:c>
      <x:c r="H159" s="0" t="inlineStr">
        <x:is>
          <x:t>FY2024</x:t>
        </x:is>
      </x:c>
      <x:c r="I159" s="0" t="inlineStr">
        <x:is>
          <x:t>2024</x:t>
        </x:is>
      </x:c>
      <x:c r="J159" s="0" t="inlineStr">
        <x:is>
          <x:t>FY</x:t>
        </x:is>
      </x:c>
      <x:c r="K159" s="58">
        <x:v>12</x:v>
      </x:c>
      <x:c r="L159" s="12">
        <x:v>-6800</x:v>
      </x:c>
    </x:row>
    <x:row r="160">
      <x:c r="A160" s="0" t="inlineStr">
        <x:is>
          <x:t>PL|pl.other-opex|6420|LTM</x:t>
        </x:is>
      </x:c>
      <x:c r="B160" s="0" t="inlineStr">
        <x:is>
          <x:t>Demo Handel GmbH</x:t>
        </x:is>
      </x:c>
      <x:c r="C160" s="0" t="inlineStr">
        <x:is>
          <x:t>PL</x:t>
        </x:is>
      </x:c>
      <x:c r="D160" s="0" t="inlineStr">
        <x:is>
          <x:t>pl.other-opex</x:t>
        </x:is>
      </x:c>
      <x:c r="E160" s="0" t="inlineStr">
        <x:is>
          <x:t>Sonstige betriebliche Aufwendungen</x:t>
        </x:is>
      </x:c>
      <x:c r="F160" s="58">
        <x:v>6420</x:v>
      </x:c>
      <x:c r="G160" t="inlineStr">
        <x:is>
          <x:t>Beiträge</x:t>
        </x:is>
      </x:c>
      <x:c r="H160" s="0" t="inlineStr">
        <x:is>
          <x:t>LTM</x:t>
        </x:is>
      </x:c>
      <x:c r="I160" s="0" t="inlineStr">
        <x:is>
          <x:t>LTM 2024-12</x:t>
        </x:is>
      </x:c>
      <x:c r="J160" s="0" t="inlineStr">
        <x:is>
          <x:t>LTM</x:t>
        </x:is>
      </x:c>
      <x:c r="K160" s="58">
        <x:v>12</x:v>
      </x:c>
      <x:c r="L160" s="12">
        <x:v>-6800</x:v>
      </x:c>
    </x:row>
    <x:row r="161">
      <x:c r="A161" s="0" t="inlineStr">
        <x:is>
          <x:t>PL|pl.other-opex|6450|FY2022</x:t>
        </x:is>
      </x:c>
      <x:c r="B161" s="0" t="inlineStr">
        <x:is>
          <x:t>Demo Handel GmbH</x:t>
        </x:is>
      </x:c>
      <x:c r="C161" s="0" t="inlineStr">
        <x:is>
          <x:t>PL</x:t>
        </x:is>
      </x:c>
      <x:c r="D161" s="0" t="inlineStr">
        <x:is>
          <x:t>pl.other-opex</x:t>
        </x:is>
      </x:c>
      <x:c r="E161" s="0" t="inlineStr">
        <x:is>
          <x:t>Sonstige betriebliche Aufwendungen</x:t>
        </x:is>
      </x:c>
      <x:c r="F161" s="58">
        <x:v>6450</x:v>
      </x:c>
      <x:c r="G161" t="inlineStr">
        <x:is>
          <x:t>Reparaturen und Instandhaltung von Betriebs- und Geschäftsausstattung</x:t>
        </x:is>
      </x:c>
      <x:c r="H161" s="0" t="inlineStr">
        <x:is>
          <x:t>FY2022</x:t>
        </x:is>
      </x:c>
      <x:c r="I161" s="0" t="inlineStr">
        <x:is>
          <x:t>2022</x:t>
        </x:is>
      </x:c>
      <x:c r="J161" s="0" t="inlineStr">
        <x:is>
          <x:t>FY</x:t>
        </x:is>
      </x:c>
      <x:c r="K161" s="58">
        <x:v>12</x:v>
      </x:c>
      <x:c r="L161" s="12">
        <x:v>-31450.94</x:v>
      </x:c>
    </x:row>
    <x:row r="162">
      <x:c r="A162" s="0" t="inlineStr">
        <x:is>
          <x:t>PL|pl.other-opex|6450|FY2023</x:t>
        </x:is>
      </x:c>
      <x:c r="B162" s="0" t="inlineStr">
        <x:is>
          <x:t>Demo Handel GmbH</x:t>
        </x:is>
      </x:c>
      <x:c r="C162" s="0" t="inlineStr">
        <x:is>
          <x:t>PL</x:t>
        </x:is>
      </x:c>
      <x:c r="D162" s="0" t="inlineStr">
        <x:is>
          <x:t>pl.other-opex</x:t>
        </x:is>
      </x:c>
      <x:c r="E162" s="0" t="inlineStr">
        <x:is>
          <x:t>Sonstige betriebliche Aufwendungen</x:t>
        </x:is>
      </x:c>
      <x:c r="F162" s="58">
        <x:v>6450</x:v>
      </x:c>
      <x:c r="G162" t="inlineStr">
        <x:is>
          <x:t>Reparaturen und Instandhaltung von Betriebs- und Geschäftsausstattung</x:t>
        </x:is>
      </x:c>
      <x:c r="H162" s="0" t="inlineStr">
        <x:is>
          <x:t>FY2023</x:t>
        </x:is>
      </x:c>
      <x:c r="I162" s="0" t="inlineStr">
        <x:is>
          <x:t>2023</x:t>
        </x:is>
      </x:c>
      <x:c r="J162" s="0" t="inlineStr">
        <x:is>
          <x:t>FY</x:t>
        </x:is>
      </x:c>
      <x:c r="K162" s="58">
        <x:v>12</x:v>
      </x:c>
      <x:c r="L162" s="12">
        <x:v>-42709.91</x:v>
      </x:c>
    </x:row>
    <x:row r="163">
      <x:c r="A163" s="0" t="inlineStr">
        <x:is>
          <x:t>PL|pl.other-opex|6450|FY2024</x:t>
        </x:is>
      </x:c>
      <x:c r="B163" s="0" t="inlineStr">
        <x:is>
          <x:t>Demo Handel GmbH</x:t>
        </x:is>
      </x:c>
      <x:c r="C163" s="0" t="inlineStr">
        <x:is>
          <x:t>PL</x:t>
        </x:is>
      </x:c>
      <x:c r="D163" s="0" t="inlineStr">
        <x:is>
          <x:t>pl.other-opex</x:t>
        </x:is>
      </x:c>
      <x:c r="E163" s="0" t="inlineStr">
        <x:is>
          <x:t>Sonstige betriebliche Aufwendungen</x:t>
        </x:is>
      </x:c>
      <x:c r="F163" s="58">
        <x:v>6450</x:v>
      </x:c>
      <x:c r="G163" t="inlineStr">
        <x:is>
          <x:t>Reparaturen und Instandhaltung von Betriebs- und Geschäftsausstattung</x:t>
        </x:is>
      </x:c>
      <x:c r="H163" s="0" t="inlineStr">
        <x:is>
          <x:t>FY2024</x:t>
        </x:is>
      </x:c>
      <x:c r="I163" s="0" t="inlineStr">
        <x:is>
          <x:t>2024</x:t>
        </x:is>
      </x:c>
      <x:c r="J163" s="0" t="inlineStr">
        <x:is>
          <x:t>FY</x:t>
        </x:is>
      </x:c>
      <x:c r="K163" s="58">
        <x:v>12</x:v>
      </x:c>
      <x:c r="L163" s="12">
        <x:v>-20824.87</x:v>
      </x:c>
    </x:row>
    <x:row r="164">
      <x:c r="A164" s="0" t="inlineStr">
        <x:is>
          <x:t>PL|pl.other-opex|6450|LTM</x:t>
        </x:is>
      </x:c>
      <x:c r="B164" s="0" t="inlineStr">
        <x:is>
          <x:t>Demo Handel GmbH</x:t>
        </x:is>
      </x:c>
      <x:c r="C164" s="0" t="inlineStr">
        <x:is>
          <x:t>PL</x:t>
        </x:is>
      </x:c>
      <x:c r="D164" s="0" t="inlineStr">
        <x:is>
          <x:t>pl.other-opex</x:t>
        </x:is>
      </x:c>
      <x:c r="E164" s="0" t="inlineStr">
        <x:is>
          <x:t>Sonstige betriebliche Aufwendungen</x:t>
        </x:is>
      </x:c>
      <x:c r="F164" s="58">
        <x:v>6450</x:v>
      </x:c>
      <x:c r="G164" t="inlineStr">
        <x:is>
          <x:t>Reparaturen und Instandhaltung von Betriebs- und Geschäftsausstattung</x:t>
        </x:is>
      </x:c>
      <x:c r="H164" s="0" t="inlineStr">
        <x:is>
          <x:t>LTM</x:t>
        </x:is>
      </x:c>
      <x:c r="I164" s="0" t="inlineStr">
        <x:is>
          <x:t>LTM 2024-12</x:t>
        </x:is>
      </x:c>
      <x:c r="J164" s="0" t="inlineStr">
        <x:is>
          <x:t>LTM</x:t>
        </x:is>
      </x:c>
      <x:c r="K164" s="58">
        <x:v>12</x:v>
      </x:c>
      <x:c r="L164" s="12">
        <x:v>-20824.87</x:v>
      </x:c>
    </x:row>
    <x:row r="165">
      <x:c r="A165" s="0" t="inlineStr">
        <x:is>
          <x:t>PL|pl.other-opex|6495|FY2022</x:t>
        </x:is>
      </x:c>
      <x:c r="B165" s="0" t="inlineStr">
        <x:is>
          <x:t>Demo Handel GmbH</x:t>
        </x:is>
      </x:c>
      <x:c r="C165" s="0" t="inlineStr">
        <x:is>
          <x:t>PL</x:t>
        </x:is>
      </x:c>
      <x:c r="D165" s="0" t="inlineStr">
        <x:is>
          <x:t>pl.other-opex</x:t>
        </x:is>
      </x:c>
      <x:c r="E165" s="0" t="inlineStr">
        <x:is>
          <x:t>Sonstige betriebliche Aufwendungen</x:t>
        </x:is>
      </x:c>
      <x:c r="F165" s="58">
        <x:v>6495</x:v>
      </x:c>
      <x:c r="G165" t="inlineStr">
        <x:is>
          <x:t>Wartungskosten für Hard- und Software</x:t>
        </x:is>
      </x:c>
      <x:c r="H165" s="0" t="inlineStr">
        <x:is>
          <x:t>FY2022</x:t>
        </x:is>
      </x:c>
      <x:c r="I165" s="0" t="inlineStr">
        <x:is>
          <x:t>2022</x:t>
        </x:is>
      </x:c>
      <x:c r="J165" s="0" t="inlineStr">
        <x:is>
          <x:t>FY</x:t>
        </x:is>
      </x:c>
      <x:c r="K165" s="58">
        <x:v>12</x:v>
      </x:c>
      <x:c r="L165" s="12">
        <x:v>-213600</x:v>
      </x:c>
    </x:row>
    <x:row r="166">
      <x:c r="A166" s="0" t="inlineStr">
        <x:is>
          <x:t>PL|pl.other-opex|6495|FY2023</x:t>
        </x:is>
      </x:c>
      <x:c r="B166" s="0" t="inlineStr">
        <x:is>
          <x:t>Demo Handel GmbH</x:t>
        </x:is>
      </x:c>
      <x:c r="C166" s="0" t="inlineStr">
        <x:is>
          <x:t>PL</x:t>
        </x:is>
      </x:c>
      <x:c r="D166" s="0" t="inlineStr">
        <x:is>
          <x:t>pl.other-opex</x:t>
        </x:is>
      </x:c>
      <x:c r="E166" s="0" t="inlineStr">
        <x:is>
          <x:t>Sonstige betriebliche Aufwendungen</x:t>
        </x:is>
      </x:c>
      <x:c r="F166" s="58">
        <x:v>6495</x:v>
      </x:c>
      <x:c r="G166" t="inlineStr">
        <x:is>
          <x:t>Wartungskosten für Hard- und Software</x:t>
        </x:is>
      </x:c>
      <x:c r="H166" s="0" t="inlineStr">
        <x:is>
          <x:t>FY2023</x:t>
        </x:is>
      </x:c>
      <x:c r="I166" s="0" t="inlineStr">
        <x:is>
          <x:t>2023</x:t>
        </x:is>
      </x:c>
      <x:c r="J166" s="0" t="inlineStr">
        <x:is>
          <x:t>FY</x:t>
        </x:is>
      </x:c>
      <x:c r="K166" s="58">
        <x:v>12</x:v>
      </x:c>
      <x:c r="L166" s="12">
        <x:v>-215200</x:v>
      </x:c>
    </x:row>
    <x:row r="167">
      <x:c r="A167" s="0" t="inlineStr">
        <x:is>
          <x:t>PL|pl.other-opex|6495|FY2024</x:t>
        </x:is>
      </x:c>
      <x:c r="B167" s="0" t="inlineStr">
        <x:is>
          <x:t>Demo Handel GmbH</x:t>
        </x:is>
      </x:c>
      <x:c r="C167" s="0" t="inlineStr">
        <x:is>
          <x:t>PL</x:t>
        </x:is>
      </x:c>
      <x:c r="D167" s="0" t="inlineStr">
        <x:is>
          <x:t>pl.other-opex</x:t>
        </x:is>
      </x:c>
      <x:c r="E167" s="0" t="inlineStr">
        <x:is>
          <x:t>Sonstige betriebliche Aufwendungen</x:t>
        </x:is>
      </x:c>
      <x:c r="F167" s="58">
        <x:v>6495</x:v>
      </x:c>
      <x:c r="G167" t="inlineStr">
        <x:is>
          <x:t>Wartungskosten für Hard- und Software</x:t>
        </x:is>
      </x:c>
      <x:c r="H167" s="0" t="inlineStr">
        <x:is>
          <x:t>FY2024</x:t>
        </x:is>
      </x:c>
      <x:c r="I167" s="0" t="inlineStr">
        <x:is>
          <x:t>2024</x:t>
        </x:is>
      </x:c>
      <x:c r="J167" s="0" t="inlineStr">
        <x:is>
          <x:t>FY</x:t>
        </x:is>
      </x:c>
      <x:c r="K167" s="58">
        <x:v>12</x:v>
      </x:c>
      <x:c r="L167" s="12">
        <x:v>-223200</x:v>
      </x:c>
    </x:row>
    <x:row r="168">
      <x:c r="A168" s="0" t="inlineStr">
        <x:is>
          <x:t>PL|pl.other-opex|6495|LTM</x:t>
        </x:is>
      </x:c>
      <x:c r="B168" s="0" t="inlineStr">
        <x:is>
          <x:t>Demo Handel GmbH</x:t>
        </x:is>
      </x:c>
      <x:c r="C168" s="0" t="inlineStr">
        <x:is>
          <x:t>PL</x:t>
        </x:is>
      </x:c>
      <x:c r="D168" s="0" t="inlineStr">
        <x:is>
          <x:t>pl.other-opex</x:t>
        </x:is>
      </x:c>
      <x:c r="E168" s="0" t="inlineStr">
        <x:is>
          <x:t>Sonstige betriebliche Aufwendungen</x:t>
        </x:is>
      </x:c>
      <x:c r="F168" s="58">
        <x:v>6495</x:v>
      </x:c>
      <x:c r="G168" t="inlineStr">
        <x:is>
          <x:t>Wartungskosten für Hard- und Software</x:t>
        </x:is>
      </x:c>
      <x:c r="H168" s="0" t="inlineStr">
        <x:is>
          <x:t>LTM</x:t>
        </x:is>
      </x:c>
      <x:c r="I168" s="0" t="inlineStr">
        <x:is>
          <x:t>LTM 2024-12</x:t>
        </x:is>
      </x:c>
      <x:c r="J168" s="0" t="inlineStr">
        <x:is>
          <x:t>LTM</x:t>
        </x:is>
      </x:c>
      <x:c r="K168" s="58">
        <x:v>12</x:v>
      </x:c>
      <x:c r="L168" s="12">
        <x:v>-223200</x:v>
      </x:c>
    </x:row>
    <x:row r="169">
      <x:c r="A169" s="0" t="inlineStr">
        <x:is>
          <x:t>PL|pl.other-opex|6520|FY2022</x:t>
        </x:is>
      </x:c>
      <x:c r="B169" s="0" t="inlineStr">
        <x:is>
          <x:t>Demo Handel GmbH</x:t>
        </x:is>
      </x:c>
      <x:c r="C169" s="0" t="inlineStr">
        <x:is>
          <x:t>PL</x:t>
        </x:is>
      </x:c>
      <x:c r="D169" s="0" t="inlineStr">
        <x:is>
          <x:t>pl.other-opex</x:t>
        </x:is>
      </x:c>
      <x:c r="E169" s="0" t="inlineStr">
        <x:is>
          <x:t>Sonstige betriebliche Aufwendungen</x:t>
        </x:is>
      </x:c>
      <x:c r="F169" s="58">
        <x:v>6520</x:v>
      </x:c>
      <x:c r="G169" t="inlineStr">
        <x:is>
          <x:t>Kfz-Versicherungen</x:t>
        </x:is>
      </x:c>
      <x:c r="H169" s="0" t="inlineStr">
        <x:is>
          <x:t>FY2022</x:t>
        </x:is>
      </x:c>
      <x:c r="I169" s="0" t="inlineStr">
        <x:is>
          <x:t>2022</x:t>
        </x:is>
      </x:c>
      <x:c r="J169" s="0" t="inlineStr">
        <x:is>
          <x:t>FY</x:t>
        </x:is>
      </x:c>
      <x:c r="K169" s="58">
        <x:v>12</x:v>
      </x:c>
      <x:c r="L169" s="12">
        <x:v>-26400</x:v>
      </x:c>
    </x:row>
    <x:row r="170">
      <x:c r="A170" s="0" t="inlineStr">
        <x:is>
          <x:t>PL|pl.other-opex|6520|FY2023</x:t>
        </x:is>
      </x:c>
      <x:c r="B170" s="0" t="inlineStr">
        <x:is>
          <x:t>Demo Handel GmbH</x:t>
        </x:is>
      </x:c>
      <x:c r="C170" s="0" t="inlineStr">
        <x:is>
          <x:t>PL</x:t>
        </x:is>
      </x:c>
      <x:c r="D170" s="0" t="inlineStr">
        <x:is>
          <x:t>pl.other-opex</x:t>
        </x:is>
      </x:c>
      <x:c r="E170" s="0" t="inlineStr">
        <x:is>
          <x:t>Sonstige betriebliche Aufwendungen</x:t>
        </x:is>
      </x:c>
      <x:c r="F170" s="58">
        <x:v>6520</x:v>
      </x:c>
      <x:c r="G170" t="inlineStr">
        <x:is>
          <x:t>Kfz-Versicherungen</x:t>
        </x:is>
      </x:c>
      <x:c r="H170" s="0" t="inlineStr">
        <x:is>
          <x:t>FY2023</x:t>
        </x:is>
      </x:c>
      <x:c r="I170" s="0" t="inlineStr">
        <x:is>
          <x:t>2023</x:t>
        </x:is>
      </x:c>
      <x:c r="J170" s="0" t="inlineStr">
        <x:is>
          <x:t>FY</x:t>
        </x:is>
      </x:c>
      <x:c r="K170" s="58">
        <x:v>12</x:v>
      </x:c>
      <x:c r="L170" s="12">
        <x:v>-27800</x:v>
      </x:c>
    </x:row>
    <x:row r="171">
      <x:c r="A171" s="0" t="inlineStr">
        <x:is>
          <x:t>PL|pl.other-opex|6520|FY2024</x:t>
        </x:is>
      </x:c>
      <x:c r="B171" s="0" t="inlineStr">
        <x:is>
          <x:t>Demo Handel GmbH</x:t>
        </x:is>
      </x:c>
      <x:c r="C171" s="0" t="inlineStr">
        <x:is>
          <x:t>PL</x:t>
        </x:is>
      </x:c>
      <x:c r="D171" s="0" t="inlineStr">
        <x:is>
          <x:t>pl.other-opex</x:t>
        </x:is>
      </x:c>
      <x:c r="E171" s="0" t="inlineStr">
        <x:is>
          <x:t>Sonstige betriebliche Aufwendungen</x:t>
        </x:is>
      </x:c>
      <x:c r="F171" s="58">
        <x:v>6520</x:v>
      </x:c>
      <x:c r="G171" t="inlineStr">
        <x:is>
          <x:t>Kfz-Versicherungen</x:t>
        </x:is>
      </x:c>
      <x:c r="H171" s="0" t="inlineStr">
        <x:is>
          <x:t>FY2024</x:t>
        </x:is>
      </x:c>
      <x:c r="I171" s="0" t="inlineStr">
        <x:is>
          <x:t>2024</x:t>
        </x:is>
      </x:c>
      <x:c r="J171" s="0" t="inlineStr">
        <x:is>
          <x:t>FY</x:t>
        </x:is>
      </x:c>
      <x:c r="K171" s="58">
        <x:v>12</x:v>
      </x:c>
      <x:c r="L171" s="12">
        <x:v>-29200</x:v>
      </x:c>
    </x:row>
    <x:row r="172">
      <x:c r="A172" s="0" t="inlineStr">
        <x:is>
          <x:t>PL|pl.other-opex|6520|LTM</x:t>
        </x:is>
      </x:c>
      <x:c r="B172" s="0" t="inlineStr">
        <x:is>
          <x:t>Demo Handel GmbH</x:t>
        </x:is>
      </x:c>
      <x:c r="C172" s="0" t="inlineStr">
        <x:is>
          <x:t>PL</x:t>
        </x:is>
      </x:c>
      <x:c r="D172" s="0" t="inlineStr">
        <x:is>
          <x:t>pl.other-opex</x:t>
        </x:is>
      </x:c>
      <x:c r="E172" s="0" t="inlineStr">
        <x:is>
          <x:t>Sonstige betriebliche Aufwendungen</x:t>
        </x:is>
      </x:c>
      <x:c r="F172" s="58">
        <x:v>6520</x:v>
      </x:c>
      <x:c r="G172" t="inlineStr">
        <x:is>
          <x:t>Kfz-Versicherungen</x:t>
        </x:is>
      </x:c>
      <x:c r="H172" s="0" t="inlineStr">
        <x:is>
          <x:t>LTM</x:t>
        </x:is>
      </x:c>
      <x:c r="I172" s="0" t="inlineStr">
        <x:is>
          <x:t>LTM 2024-12</x:t>
        </x:is>
      </x:c>
      <x:c r="J172" s="0" t="inlineStr">
        <x:is>
          <x:t>LTM</x:t>
        </x:is>
      </x:c>
      <x:c r="K172" s="58">
        <x:v>12</x:v>
      </x:c>
      <x:c r="L172" s="12">
        <x:v>-29200</x:v>
      </x:c>
    </x:row>
    <x:row r="173">
      <x:c r="A173" s="0" t="inlineStr">
        <x:is>
          <x:t>PL|pl.other-opex|6530|FY2022</x:t>
        </x:is>
      </x:c>
      <x:c r="B173" s="0" t="inlineStr">
        <x:is>
          <x:t>Demo Handel GmbH</x:t>
        </x:is>
      </x:c>
      <x:c r="C173" s="0" t="inlineStr">
        <x:is>
          <x:t>PL</x:t>
        </x:is>
      </x:c>
      <x:c r="D173" s="0" t="inlineStr">
        <x:is>
          <x:t>pl.other-opex</x:t>
        </x:is>
      </x:c>
      <x:c r="E173" s="0" t="inlineStr">
        <x:is>
          <x:t>Sonstige betriebliche Aufwendungen</x:t>
        </x:is>
      </x:c>
      <x:c r="F173" s="58">
        <x:v>6530</x:v>
      </x:c>
      <x:c r="G173" t="inlineStr">
        <x:is>
          <x:t>Laufende Kfz-Betriebskosten</x:t>
        </x:is>
      </x:c>
      <x:c r="H173" s="0" t="inlineStr">
        <x:is>
          <x:t>FY2022</x:t>
        </x:is>
      </x:c>
      <x:c r="I173" s="0" t="inlineStr">
        <x:is>
          <x:t>2022</x:t>
        </x:is>
      </x:c>
      <x:c r="J173" s="0" t="inlineStr">
        <x:is>
          <x:t>FY</x:t>
        </x:is>
      </x:c>
      <x:c r="K173" s="58">
        <x:v>12</x:v>
      </x:c>
      <x:c r="L173" s="12">
        <x:v>-177895.93</x:v>
      </x:c>
    </x:row>
    <x:row r="174">
      <x:c r="A174" s="0" t="inlineStr">
        <x:is>
          <x:t>PL|pl.other-opex|6530|FY2023</x:t>
        </x:is>
      </x:c>
      <x:c r="B174" s="0" t="inlineStr">
        <x:is>
          <x:t>Demo Handel GmbH</x:t>
        </x:is>
      </x:c>
      <x:c r="C174" s="0" t="inlineStr">
        <x:is>
          <x:t>PL</x:t>
        </x:is>
      </x:c>
      <x:c r="D174" s="0" t="inlineStr">
        <x:is>
          <x:t>pl.other-opex</x:t>
        </x:is>
      </x:c>
      <x:c r="E174" s="0" t="inlineStr">
        <x:is>
          <x:t>Sonstige betriebliche Aufwendungen</x:t>
        </x:is>
      </x:c>
      <x:c r="F174" s="58">
        <x:v>6530</x:v>
      </x:c>
      <x:c r="G174" t="inlineStr">
        <x:is>
          <x:t>Laufende Kfz-Betriebskosten</x:t>
        </x:is>
      </x:c>
      <x:c r="H174" s="0" t="inlineStr">
        <x:is>
          <x:t>FY2023</x:t>
        </x:is>
      </x:c>
      <x:c r="I174" s="0" t="inlineStr">
        <x:is>
          <x:t>2023</x:t>
        </x:is>
      </x:c>
      <x:c r="J174" s="0" t="inlineStr">
        <x:is>
          <x:t>FY</x:t>
        </x:is>
      </x:c>
      <x:c r="K174" s="58">
        <x:v>12</x:v>
      </x:c>
      <x:c r="L174" s="12">
        <x:v>-173585.87</x:v>
      </x:c>
    </x:row>
    <x:row r="175">
      <x:c r="A175" s="0" t="inlineStr">
        <x:is>
          <x:t>PL|pl.other-opex|6530|FY2024</x:t>
        </x:is>
      </x:c>
      <x:c r="B175" s="0" t="inlineStr">
        <x:is>
          <x:t>Demo Handel GmbH</x:t>
        </x:is>
      </x:c>
      <x:c r="C175" s="0" t="inlineStr">
        <x:is>
          <x:t>PL</x:t>
        </x:is>
      </x:c>
      <x:c r="D175" s="0" t="inlineStr">
        <x:is>
          <x:t>pl.other-opex</x:t>
        </x:is>
      </x:c>
      <x:c r="E175" s="0" t="inlineStr">
        <x:is>
          <x:t>Sonstige betriebliche Aufwendungen</x:t>
        </x:is>
      </x:c>
      <x:c r="F175" s="58">
        <x:v>6530</x:v>
      </x:c>
      <x:c r="G175" t="inlineStr">
        <x:is>
          <x:t>Laufende Kfz-Betriebskosten</x:t>
        </x:is>
      </x:c>
      <x:c r="H175" s="0" t="inlineStr">
        <x:is>
          <x:t>FY2024</x:t>
        </x:is>
      </x:c>
      <x:c r="I175" s="0" t="inlineStr">
        <x:is>
          <x:t>2024</x:t>
        </x:is>
      </x:c>
      <x:c r="J175" s="0" t="inlineStr">
        <x:is>
          <x:t>FY</x:t>
        </x:is>
      </x:c>
      <x:c r="K175" s="58">
        <x:v>12</x:v>
      </x:c>
      <x:c r="L175" s="12">
        <x:v>-171115.61</x:v>
      </x:c>
    </x:row>
    <x:row r="176">
      <x:c r="A176" s="0" t="inlineStr">
        <x:is>
          <x:t>PL|pl.other-opex|6530|LTM</x:t>
        </x:is>
      </x:c>
      <x:c r="B176" s="0" t="inlineStr">
        <x:is>
          <x:t>Demo Handel GmbH</x:t>
        </x:is>
      </x:c>
      <x:c r="C176" s="0" t="inlineStr">
        <x:is>
          <x:t>PL</x:t>
        </x:is>
      </x:c>
      <x:c r="D176" s="0" t="inlineStr">
        <x:is>
          <x:t>pl.other-opex</x:t>
        </x:is>
      </x:c>
      <x:c r="E176" s="0" t="inlineStr">
        <x:is>
          <x:t>Sonstige betriebliche Aufwendungen</x:t>
        </x:is>
      </x:c>
      <x:c r="F176" s="58">
        <x:v>6530</x:v>
      </x:c>
      <x:c r="G176" t="inlineStr">
        <x:is>
          <x:t>Laufende Kfz-Betriebskosten</x:t>
        </x:is>
      </x:c>
      <x:c r="H176" s="0" t="inlineStr">
        <x:is>
          <x:t>LTM</x:t>
        </x:is>
      </x:c>
      <x:c r="I176" s="0" t="inlineStr">
        <x:is>
          <x:t>LTM 2024-12</x:t>
        </x:is>
      </x:c>
      <x:c r="J176" s="0" t="inlineStr">
        <x:is>
          <x:t>LTM</x:t>
        </x:is>
      </x:c>
      <x:c r="K176" s="58">
        <x:v>12</x:v>
      </x:c>
      <x:c r="L176" s="12">
        <x:v>-171115.61</x:v>
      </x:c>
    </x:row>
    <x:row r="177">
      <x:c r="A177" s="0" t="inlineStr">
        <x:is>
          <x:t>PL|pl.other-opex|6540|FY2022</x:t>
        </x:is>
      </x:c>
      <x:c r="B177" s="0" t="inlineStr">
        <x:is>
          <x:t>Demo Handel GmbH</x:t>
        </x:is>
      </x:c>
      <x:c r="C177" s="0" t="inlineStr">
        <x:is>
          <x:t>PL</x:t>
        </x:is>
      </x:c>
      <x:c r="D177" s="0" t="inlineStr">
        <x:is>
          <x:t>pl.other-opex</x:t>
        </x:is>
      </x:c>
      <x:c r="E177" s="0" t="inlineStr">
        <x:is>
          <x:t>Sonstige betriebliche Aufwendungen</x:t>
        </x:is>
      </x:c>
      <x:c r="F177" s="58">
        <x:v>6540</x:v>
      </x:c>
      <x:c r="G177" t="inlineStr">
        <x:is>
          <x:t>Kfz-Reparaturen</x:t>
        </x:is>
      </x:c>
      <x:c r="H177" s="0" t="inlineStr">
        <x:is>
          <x:t>FY2022</x:t>
        </x:is>
      </x:c>
      <x:c r="I177" s="0" t="inlineStr">
        <x:is>
          <x:t>2022</x:t>
        </x:is>
      </x:c>
      <x:c r="J177" s="0" t="inlineStr">
        <x:is>
          <x:t>FY</x:t>
        </x:is>
      </x:c>
      <x:c r="K177" s="58">
        <x:v>12</x:v>
      </x:c>
      <x:c r="L177" s="12">
        <x:v>-5323.44</x:v>
      </x:c>
    </x:row>
    <x:row r="178">
      <x:c r="A178" s="0" t="inlineStr">
        <x:is>
          <x:t>PL|pl.other-opex|6540|FY2023</x:t>
        </x:is>
      </x:c>
      <x:c r="B178" s="0" t="inlineStr">
        <x:is>
          <x:t>Demo Handel GmbH</x:t>
        </x:is>
      </x:c>
      <x:c r="C178" s="0" t="inlineStr">
        <x:is>
          <x:t>PL</x:t>
        </x:is>
      </x:c>
      <x:c r="D178" s="0" t="inlineStr">
        <x:is>
          <x:t>pl.other-opex</x:t>
        </x:is>
      </x:c>
      <x:c r="E178" s="0" t="inlineStr">
        <x:is>
          <x:t>Sonstige betriebliche Aufwendungen</x:t>
        </x:is>
      </x:c>
      <x:c r="F178" s="58">
        <x:v>6540</x:v>
      </x:c>
      <x:c r="G178" t="inlineStr">
        <x:is>
          <x:t>Kfz-Reparaturen</x:t>
        </x:is>
      </x:c>
      <x:c r="H178" s="0" t="inlineStr">
        <x:is>
          <x:t>FY2023</x:t>
        </x:is>
      </x:c>
      <x:c r="I178" s="0" t="inlineStr">
        <x:is>
          <x:t>2023</x:t>
        </x:is>
      </x:c>
      <x:c r="J178" s="0" t="inlineStr">
        <x:is>
          <x:t>FY</x:t>
        </x:is>
      </x:c>
      <x:c r="K178" s="58">
        <x:v>12</x:v>
      </x:c>
      <x:c r="L178" s="12">
        <x:v>-9186.02</x:v>
      </x:c>
    </x:row>
    <x:row r="179">
      <x:c r="A179" s="0" t="inlineStr">
        <x:is>
          <x:t>PL|pl.other-opex|6540|FY2024</x:t>
        </x:is>
      </x:c>
      <x:c r="B179" s="0" t="inlineStr">
        <x:is>
          <x:t>Demo Handel GmbH</x:t>
        </x:is>
      </x:c>
      <x:c r="C179" s="0" t="inlineStr">
        <x:is>
          <x:t>PL</x:t>
        </x:is>
      </x:c>
      <x:c r="D179" s="0" t="inlineStr">
        <x:is>
          <x:t>pl.other-opex</x:t>
        </x:is>
      </x:c>
      <x:c r="E179" s="0" t="inlineStr">
        <x:is>
          <x:t>Sonstige betriebliche Aufwendungen</x:t>
        </x:is>
      </x:c>
      <x:c r="F179" s="58">
        <x:v>6540</x:v>
      </x:c>
      <x:c r="G179" t="inlineStr">
        <x:is>
          <x:t>Kfz-Reparaturen</x:t>
        </x:is>
      </x:c>
      <x:c r="H179" s="0" t="inlineStr">
        <x:is>
          <x:t>FY2024</x:t>
        </x:is>
      </x:c>
      <x:c r="I179" s="0" t="inlineStr">
        <x:is>
          <x:t>2024</x:t>
        </x:is>
      </x:c>
      <x:c r="J179" s="0" t="inlineStr">
        <x:is>
          <x:t>FY</x:t>
        </x:is>
      </x:c>
      <x:c r="K179" s="58">
        <x:v>12</x:v>
      </x:c>
      <x:c r="L179" s="12">
        <x:v>-24918.28</x:v>
      </x:c>
    </x:row>
    <x:row r="180">
      <x:c r="A180" s="0" t="inlineStr">
        <x:is>
          <x:t>PL|pl.other-opex|6540|LTM</x:t>
        </x:is>
      </x:c>
      <x:c r="B180" s="0" t="inlineStr">
        <x:is>
          <x:t>Demo Handel GmbH</x:t>
        </x:is>
      </x:c>
      <x:c r="C180" s="0" t="inlineStr">
        <x:is>
          <x:t>PL</x:t>
        </x:is>
      </x:c>
      <x:c r="D180" s="0" t="inlineStr">
        <x:is>
          <x:t>pl.other-opex</x:t>
        </x:is>
      </x:c>
      <x:c r="E180" s="0" t="inlineStr">
        <x:is>
          <x:t>Sonstige betriebliche Aufwendungen</x:t>
        </x:is>
      </x:c>
      <x:c r="F180" s="58">
        <x:v>6540</x:v>
      </x:c>
      <x:c r="G180" t="inlineStr">
        <x:is>
          <x:t>Kfz-Reparaturen</x:t>
        </x:is>
      </x:c>
      <x:c r="H180" s="0" t="inlineStr">
        <x:is>
          <x:t>LTM</x:t>
        </x:is>
      </x:c>
      <x:c r="I180" s="0" t="inlineStr">
        <x:is>
          <x:t>LTM 2024-12</x:t>
        </x:is>
      </x:c>
      <x:c r="J180" s="0" t="inlineStr">
        <x:is>
          <x:t>LTM</x:t>
        </x:is>
      </x:c>
      <x:c r="K180" s="58">
        <x:v>12</x:v>
      </x:c>
      <x:c r="L180" s="12">
        <x:v>-24918.28</x:v>
      </x:c>
    </x:row>
    <x:row r="181">
      <x:c r="A181" s="0" t="inlineStr">
        <x:is>
          <x:t>PL|pl.other-opex|6560|FY2022</x:t>
        </x:is>
      </x:c>
      <x:c r="B181" s="0" t="inlineStr">
        <x:is>
          <x:t>Demo Handel GmbH</x:t>
        </x:is>
      </x:c>
      <x:c r="C181" s="0" t="inlineStr">
        <x:is>
          <x:t>PL</x:t>
        </x:is>
      </x:c>
      <x:c r="D181" s="0" t="inlineStr">
        <x:is>
          <x:t>pl.other-opex</x:t>
        </x:is>
      </x:c>
      <x:c r="E181" s="0" t="inlineStr">
        <x:is>
          <x:t>Sonstige betriebliche Aufwendungen</x:t>
        </x:is>
      </x:c>
      <x:c r="F181" s="58">
        <x:v>6560</x:v>
      </x:c>
      <x:c r="G181" t="inlineStr">
        <x:is>
          <x:t>Leasingfahrzeugkosten</x:t>
        </x:is>
      </x:c>
      <x:c r="H181" s="0" t="inlineStr">
        <x:is>
          <x:t>FY2022</x:t>
        </x:is>
      </x:c>
      <x:c r="I181" s="0" t="inlineStr">
        <x:is>
          <x:t>2022</x:t>
        </x:is>
      </x:c>
      <x:c r="J181" s="0" t="inlineStr">
        <x:is>
          <x:t>FY</x:t>
        </x:is>
      </x:c>
      <x:c r="K181" s="58">
        <x:v>12</x:v>
      </x:c>
      <x:c r="L181" s="12">
        <x:v>-119520</x:v>
      </x:c>
    </x:row>
    <x:row r="182">
      <x:c r="A182" s="0" t="inlineStr">
        <x:is>
          <x:t>PL|pl.other-opex|6560|FY2023</x:t>
        </x:is>
      </x:c>
      <x:c r="B182" s="0" t="inlineStr">
        <x:is>
          <x:t>Demo Handel GmbH</x:t>
        </x:is>
      </x:c>
      <x:c r="C182" s="0" t="inlineStr">
        <x:is>
          <x:t>PL</x:t>
        </x:is>
      </x:c>
      <x:c r="D182" s="0" t="inlineStr">
        <x:is>
          <x:t>pl.other-opex</x:t>
        </x:is>
      </x:c>
      <x:c r="E182" s="0" t="inlineStr">
        <x:is>
          <x:t>Sonstige betriebliche Aufwendungen</x:t>
        </x:is>
      </x:c>
      <x:c r="F182" s="58">
        <x:v>6560</x:v>
      </x:c>
      <x:c r="G182" t="inlineStr">
        <x:is>
          <x:t>Leasingfahrzeugkosten</x:t>
        </x:is>
      </x:c>
      <x:c r="H182" s="0" t="inlineStr">
        <x:is>
          <x:t>FY2023</x:t>
        </x:is>
      </x:c>
      <x:c r="I182" s="0" t="inlineStr">
        <x:is>
          <x:t>2023</x:t>
        </x:is>
      </x:c>
      <x:c r="J182" s="0" t="inlineStr">
        <x:is>
          <x:t>FY</x:t>
        </x:is>
      </x:c>
      <x:c r="K182" s="58">
        <x:v>12</x:v>
      </x:c>
      <x:c r="L182" s="12">
        <x:v>-119520</x:v>
      </x:c>
    </x:row>
    <x:row r="183">
      <x:c r="A183" s="0" t="inlineStr">
        <x:is>
          <x:t>PL|pl.other-opex|6560|FY2024</x:t>
        </x:is>
      </x:c>
      <x:c r="B183" s="0" t="inlineStr">
        <x:is>
          <x:t>Demo Handel GmbH</x:t>
        </x:is>
      </x:c>
      <x:c r="C183" s="0" t="inlineStr">
        <x:is>
          <x:t>PL</x:t>
        </x:is>
      </x:c>
      <x:c r="D183" s="0" t="inlineStr">
        <x:is>
          <x:t>pl.other-opex</x:t>
        </x:is>
      </x:c>
      <x:c r="E183" s="0" t="inlineStr">
        <x:is>
          <x:t>Sonstige betriebliche Aufwendungen</x:t>
        </x:is>
      </x:c>
      <x:c r="F183" s="58">
        <x:v>6560</x:v>
      </x:c>
      <x:c r="G183" t="inlineStr">
        <x:is>
          <x:t>Leasingfahrzeugkosten</x:t>
        </x:is>
      </x:c>
      <x:c r="H183" s="0" t="inlineStr">
        <x:is>
          <x:t>FY2024</x:t>
        </x:is>
      </x:c>
      <x:c r="I183" s="0" t="inlineStr">
        <x:is>
          <x:t>2024</x:t>
        </x:is>
      </x:c>
      <x:c r="J183" s="0" t="inlineStr">
        <x:is>
          <x:t>FY</x:t>
        </x:is>
      </x:c>
      <x:c r="K183" s="58">
        <x:v>12</x:v>
      </x:c>
      <x:c r="L183" s="12">
        <x:v>-119520</x:v>
      </x:c>
    </x:row>
    <x:row r="184">
      <x:c r="A184" s="0" t="inlineStr">
        <x:is>
          <x:t>PL|pl.other-opex|6560|LTM</x:t>
        </x:is>
      </x:c>
      <x:c r="B184" s="0" t="inlineStr">
        <x:is>
          <x:t>Demo Handel GmbH</x:t>
        </x:is>
      </x:c>
      <x:c r="C184" s="0" t="inlineStr">
        <x:is>
          <x:t>PL</x:t>
        </x:is>
      </x:c>
      <x:c r="D184" s="0" t="inlineStr">
        <x:is>
          <x:t>pl.other-opex</x:t>
        </x:is>
      </x:c>
      <x:c r="E184" s="0" t="inlineStr">
        <x:is>
          <x:t>Sonstige betriebliche Aufwendungen</x:t>
        </x:is>
      </x:c>
      <x:c r="F184" s="58">
        <x:v>6560</x:v>
      </x:c>
      <x:c r="G184" t="inlineStr">
        <x:is>
          <x:t>Leasingfahrzeugkosten</x:t>
        </x:is>
      </x:c>
      <x:c r="H184" s="0" t="inlineStr">
        <x:is>
          <x:t>LTM</x:t>
        </x:is>
      </x:c>
      <x:c r="I184" s="0" t="inlineStr">
        <x:is>
          <x:t>LTM 2024-12</x:t>
        </x:is>
      </x:c>
      <x:c r="J184" s="0" t="inlineStr">
        <x:is>
          <x:t>LTM</x:t>
        </x:is>
      </x:c>
      <x:c r="K184" s="58">
        <x:v>12</x:v>
      </x:c>
      <x:c r="L184" s="12">
        <x:v>-119520</x:v>
      </x:c>
    </x:row>
    <x:row r="185">
      <x:c r="A185" s="0" t="inlineStr">
        <x:is>
          <x:t>PL|pl.other-opex|6600|FY2022</x:t>
        </x:is>
      </x:c>
      <x:c r="B185" s="0" t="inlineStr">
        <x:is>
          <x:t>Demo Handel GmbH</x:t>
        </x:is>
      </x:c>
      <x:c r="C185" s="0" t="inlineStr">
        <x:is>
          <x:t>PL</x:t>
        </x:is>
      </x:c>
      <x:c r="D185" s="0" t="inlineStr">
        <x:is>
          <x:t>pl.other-opex</x:t>
        </x:is>
      </x:c>
      <x:c r="E185" s="0" t="inlineStr">
        <x:is>
          <x:t>Sonstige betriebliche Aufwendungen</x:t>
        </x:is>
      </x:c>
      <x:c r="F185" s="58">
        <x:v>6600</x:v>
      </x:c>
      <x:c r="G185" t="inlineStr">
        <x:is>
          <x:t>Werbekosten</x:t>
        </x:is>
      </x:c>
      <x:c r="H185" s="0" t="inlineStr">
        <x:is>
          <x:t>FY2022</x:t>
        </x:is>
      </x:c>
      <x:c r="I185" s="0" t="inlineStr">
        <x:is>
          <x:t>2022</x:t>
        </x:is>
      </x:c>
      <x:c r="J185" s="0" t="inlineStr">
        <x:is>
          <x:t>FY</x:t>
        </x:is>
      </x:c>
      <x:c r="K185" s="58">
        <x:v>12</x:v>
      </x:c>
      <x:c r="L185" s="12">
        <x:v>-274272.42</x:v>
      </x:c>
    </x:row>
    <x:row r="186">
      <x:c r="A186" s="0" t="inlineStr">
        <x:is>
          <x:t>PL|pl.other-opex|6600|FY2023</x:t>
        </x:is>
      </x:c>
      <x:c r="B186" s="0" t="inlineStr">
        <x:is>
          <x:t>Demo Handel GmbH</x:t>
        </x:is>
      </x:c>
      <x:c r="C186" s="0" t="inlineStr">
        <x:is>
          <x:t>PL</x:t>
        </x:is>
      </x:c>
      <x:c r="D186" s="0" t="inlineStr">
        <x:is>
          <x:t>pl.other-opex</x:t>
        </x:is>
      </x:c>
      <x:c r="E186" s="0" t="inlineStr">
        <x:is>
          <x:t>Sonstige betriebliche Aufwendungen</x:t>
        </x:is>
      </x:c>
      <x:c r="F186" s="58">
        <x:v>6600</x:v>
      </x:c>
      <x:c r="G186" t="inlineStr">
        <x:is>
          <x:t>Werbekosten</x:t>
        </x:is>
      </x:c>
      <x:c r="H186" s="0" t="inlineStr">
        <x:is>
          <x:t>FY2023</x:t>
        </x:is>
      </x:c>
      <x:c r="I186" s="0" t="inlineStr">
        <x:is>
          <x:t>2023</x:t>
        </x:is>
      </x:c>
      <x:c r="J186" s="0" t="inlineStr">
        <x:is>
          <x:t>FY</x:t>
        </x:is>
      </x:c>
      <x:c r="K186" s="58">
        <x:v>12</x:v>
      </x:c>
      <x:c r="L186" s="12">
        <x:v>-292100.6</x:v>
      </x:c>
    </x:row>
    <x:row r="187">
      <x:c r="A187" s="0" t="inlineStr">
        <x:is>
          <x:t>PL|pl.other-opex|6600|FY2024</x:t>
        </x:is>
      </x:c>
      <x:c r="B187" s="0" t="inlineStr">
        <x:is>
          <x:t>Demo Handel GmbH</x:t>
        </x:is>
      </x:c>
      <x:c r="C187" s="0" t="inlineStr">
        <x:is>
          <x:t>PL</x:t>
        </x:is>
      </x:c>
      <x:c r="D187" s="0" t="inlineStr">
        <x:is>
          <x:t>pl.other-opex</x:t>
        </x:is>
      </x:c>
      <x:c r="E187" s="0" t="inlineStr">
        <x:is>
          <x:t>Sonstige betriebliche Aufwendungen</x:t>
        </x:is>
      </x:c>
      <x:c r="F187" s="58">
        <x:v>6600</x:v>
      </x:c>
      <x:c r="G187" t="inlineStr">
        <x:is>
          <x:t>Werbekosten</x:t>
        </x:is>
      </x:c>
      <x:c r="H187" s="0" t="inlineStr">
        <x:is>
          <x:t>FY2024</x:t>
        </x:is>
      </x:c>
      <x:c r="I187" s="0" t="inlineStr">
        <x:is>
          <x:t>2024</x:t>
        </x:is>
      </x:c>
      <x:c r="J187" s="0" t="inlineStr">
        <x:is>
          <x:t>FY</x:t>
        </x:is>
      </x:c>
      <x:c r="K187" s="58">
        <x:v>12</x:v>
      </x:c>
      <x:c r="L187" s="12">
        <x:v>-278569.59</x:v>
      </x:c>
    </x:row>
    <x:row r="188">
      <x:c r="A188" s="0" t="inlineStr">
        <x:is>
          <x:t>PL|pl.other-opex|6600|LTM</x:t>
        </x:is>
      </x:c>
      <x:c r="B188" s="0" t="inlineStr">
        <x:is>
          <x:t>Demo Handel GmbH</x:t>
        </x:is>
      </x:c>
      <x:c r="C188" s="0" t="inlineStr">
        <x:is>
          <x:t>PL</x:t>
        </x:is>
      </x:c>
      <x:c r="D188" s="0" t="inlineStr">
        <x:is>
          <x:t>pl.other-opex</x:t>
        </x:is>
      </x:c>
      <x:c r="E188" s="0" t="inlineStr">
        <x:is>
          <x:t>Sonstige betriebliche Aufwendungen</x:t>
        </x:is>
      </x:c>
      <x:c r="F188" s="58">
        <x:v>6600</x:v>
      </x:c>
      <x:c r="G188" t="inlineStr">
        <x:is>
          <x:t>Werbekosten</x:t>
        </x:is>
      </x:c>
      <x:c r="H188" s="0" t="inlineStr">
        <x:is>
          <x:t>LTM</x:t>
        </x:is>
      </x:c>
      <x:c r="I188" s="0" t="inlineStr">
        <x:is>
          <x:t>LTM 2024-12</x:t>
        </x:is>
      </x:c>
      <x:c r="J188" s="0" t="inlineStr">
        <x:is>
          <x:t>LTM</x:t>
        </x:is>
      </x:c>
      <x:c r="K188" s="58">
        <x:v>12</x:v>
      </x:c>
      <x:c r="L188" s="12">
        <x:v>-278569.59</x:v>
      </x:c>
    </x:row>
    <x:row r="189">
      <x:c r="A189" s="0" t="inlineStr">
        <x:is>
          <x:t>PL|pl.other-opex|6610|FY2022</x:t>
        </x:is>
      </x:c>
      <x:c r="B189" s="0" t="inlineStr">
        <x:is>
          <x:t>Demo Handel GmbH</x:t>
        </x:is>
      </x:c>
      <x:c r="C189" s="0" t="inlineStr">
        <x:is>
          <x:t>PL</x:t>
        </x:is>
      </x:c>
      <x:c r="D189" s="0" t="inlineStr">
        <x:is>
          <x:t>pl.other-opex</x:t>
        </x:is>
      </x:c>
      <x:c r="E189" s="0" t="inlineStr">
        <x:is>
          <x:t>Sonstige betriebliche Aufwendungen</x:t>
        </x:is>
      </x:c>
      <x:c r="F189" s="58">
        <x:v>6610</x:v>
      </x:c>
      <x:c r="G189" t="inlineStr">
        <x:is>
          <x:t>Geschenke abzugsfähig</x:t>
        </x:is>
      </x:c>
      <x:c r="H189" s="0" t="inlineStr">
        <x:is>
          <x:t>FY2022</x:t>
        </x:is>
      </x:c>
      <x:c r="I189" s="0" t="inlineStr">
        <x:is>
          <x:t>2022</x:t>
        </x:is>
      </x:c>
      <x:c r="J189" s="0" t="inlineStr">
        <x:is>
          <x:t>FY</x:t>
        </x:is>
      </x:c>
      <x:c r="K189" s="58">
        <x:v>12</x:v>
      </x:c>
      <x:c r="L189" s="12">
        <x:v>-9500</x:v>
      </x:c>
    </x:row>
    <x:row r="190">
      <x:c r="A190" s="0" t="inlineStr">
        <x:is>
          <x:t>PL|pl.other-opex|6610|FY2023</x:t>
        </x:is>
      </x:c>
      <x:c r="B190" s="0" t="inlineStr">
        <x:is>
          <x:t>Demo Handel GmbH</x:t>
        </x:is>
      </x:c>
      <x:c r="C190" s="0" t="inlineStr">
        <x:is>
          <x:t>PL</x:t>
        </x:is>
      </x:c>
      <x:c r="D190" s="0" t="inlineStr">
        <x:is>
          <x:t>pl.other-opex</x:t>
        </x:is>
      </x:c>
      <x:c r="E190" s="0" t="inlineStr">
        <x:is>
          <x:t>Sonstige betriebliche Aufwendungen</x:t>
        </x:is>
      </x:c>
      <x:c r="F190" s="58">
        <x:v>6610</x:v>
      </x:c>
      <x:c r="G190" t="inlineStr">
        <x:is>
          <x:t>Geschenke abzugsfähig</x:t>
        </x:is>
      </x:c>
      <x:c r="H190" s="0" t="inlineStr">
        <x:is>
          <x:t>FY2023</x:t>
        </x:is>
      </x:c>
      <x:c r="I190" s="0" t="inlineStr">
        <x:is>
          <x:t>2023</x:t>
        </x:is>
      </x:c>
      <x:c r="J190" s="0" t="inlineStr">
        <x:is>
          <x:t>FY</x:t>
        </x:is>
      </x:c>
      <x:c r="K190" s="58">
        <x:v>12</x:v>
      </x:c>
      <x:c r="L190" s="12">
        <x:v>-9500</x:v>
      </x:c>
    </x:row>
    <x:row r="191">
      <x:c r="A191" s="0" t="inlineStr">
        <x:is>
          <x:t>PL|pl.other-opex|6610|FY2024</x:t>
        </x:is>
      </x:c>
      <x:c r="B191" s="0" t="inlineStr">
        <x:is>
          <x:t>Demo Handel GmbH</x:t>
        </x:is>
      </x:c>
      <x:c r="C191" s="0" t="inlineStr">
        <x:is>
          <x:t>PL</x:t>
        </x:is>
      </x:c>
      <x:c r="D191" s="0" t="inlineStr">
        <x:is>
          <x:t>pl.other-opex</x:t>
        </x:is>
      </x:c>
      <x:c r="E191" s="0" t="inlineStr">
        <x:is>
          <x:t>Sonstige betriebliche Aufwendungen</x:t>
        </x:is>
      </x:c>
      <x:c r="F191" s="58">
        <x:v>6610</x:v>
      </x:c>
      <x:c r="G191" t="inlineStr">
        <x:is>
          <x:t>Geschenke abzugsfähig</x:t>
        </x:is>
      </x:c>
      <x:c r="H191" s="0" t="inlineStr">
        <x:is>
          <x:t>FY2024</x:t>
        </x:is>
      </x:c>
      <x:c r="I191" s="0" t="inlineStr">
        <x:is>
          <x:t>2024</x:t>
        </x:is>
      </x:c>
      <x:c r="J191" s="0" t="inlineStr">
        <x:is>
          <x:t>FY</x:t>
        </x:is>
      </x:c>
      <x:c r="K191" s="58">
        <x:v>12</x:v>
      </x:c>
      <x:c r="L191" s="12">
        <x:v>-9500</x:v>
      </x:c>
    </x:row>
    <x:row r="192">
      <x:c r="A192" s="0" t="inlineStr">
        <x:is>
          <x:t>PL|pl.other-opex|6610|LTM</x:t>
        </x:is>
      </x:c>
      <x:c r="B192" s="0" t="inlineStr">
        <x:is>
          <x:t>Demo Handel GmbH</x:t>
        </x:is>
      </x:c>
      <x:c r="C192" s="0" t="inlineStr">
        <x:is>
          <x:t>PL</x:t>
        </x:is>
      </x:c>
      <x:c r="D192" s="0" t="inlineStr">
        <x:is>
          <x:t>pl.other-opex</x:t>
        </x:is>
      </x:c>
      <x:c r="E192" s="0" t="inlineStr">
        <x:is>
          <x:t>Sonstige betriebliche Aufwendungen</x:t>
        </x:is>
      </x:c>
      <x:c r="F192" s="58">
        <x:v>6610</x:v>
      </x:c>
      <x:c r="G192" t="inlineStr">
        <x:is>
          <x:t>Geschenke abzugsfähig</x:t>
        </x:is>
      </x:c>
      <x:c r="H192" s="0" t="inlineStr">
        <x:is>
          <x:t>LTM</x:t>
        </x:is>
      </x:c>
      <x:c r="I192" s="0" t="inlineStr">
        <x:is>
          <x:t>LTM 2024-12</x:t>
        </x:is>
      </x:c>
      <x:c r="J192" s="0" t="inlineStr">
        <x:is>
          <x:t>LTM</x:t>
        </x:is>
      </x:c>
      <x:c r="K192" s="58">
        <x:v>12</x:v>
      </x:c>
      <x:c r="L192" s="12">
        <x:v>-9500</x:v>
      </x:c>
    </x:row>
    <x:row r="193">
      <x:c r="A193" s="0" t="inlineStr">
        <x:is>
          <x:t>PL|pl.other-opex|6620|FY2022</x:t>
        </x:is>
      </x:c>
      <x:c r="B193" s="0" t="inlineStr">
        <x:is>
          <x:t>Demo Handel GmbH</x:t>
        </x:is>
      </x:c>
      <x:c r="C193" s="0" t="inlineStr">
        <x:is>
          <x:t>PL</x:t>
        </x:is>
      </x:c>
      <x:c r="D193" s="0" t="inlineStr">
        <x:is>
          <x:t>pl.other-opex</x:t>
        </x:is>
      </x:c>
      <x:c r="E193" s="0" t="inlineStr">
        <x:is>
          <x:t>Sonstige betriebliche Aufwendungen</x:t>
        </x:is>
      </x:c>
      <x:c r="F193" s="58">
        <x:v>6620</x:v>
      </x:c>
      <x:c r="G193" t="inlineStr">
        <x:is>
          <x:t>Geschenke nicht abzugsfähig</x:t>
        </x:is>
      </x:c>
      <x:c r="H193" s="0" t="inlineStr">
        <x:is>
          <x:t>FY2022</x:t>
        </x:is>
      </x:c>
      <x:c r="I193" s="0" t="inlineStr">
        <x:is>
          <x:t>2022</x:t>
        </x:is>
      </x:c>
      <x:c r="J193" s="0" t="inlineStr">
        <x:is>
          <x:t>FY</x:t>
        </x:is>
      </x:c>
      <x:c r="K193" s="58">
        <x:v>12</x:v>
      </x:c>
      <x:c r="L193" s="12">
        <x:v>-2800</x:v>
      </x:c>
    </x:row>
    <x:row r="194">
      <x:c r="A194" s="0" t="inlineStr">
        <x:is>
          <x:t>PL|pl.other-opex|6620|FY2023</x:t>
        </x:is>
      </x:c>
      <x:c r="B194" s="0" t="inlineStr">
        <x:is>
          <x:t>Demo Handel GmbH</x:t>
        </x:is>
      </x:c>
      <x:c r="C194" s="0" t="inlineStr">
        <x:is>
          <x:t>PL</x:t>
        </x:is>
      </x:c>
      <x:c r="D194" s="0" t="inlineStr">
        <x:is>
          <x:t>pl.other-opex</x:t>
        </x:is>
      </x:c>
      <x:c r="E194" s="0" t="inlineStr">
        <x:is>
          <x:t>Sonstige betriebliche Aufwendungen</x:t>
        </x:is>
      </x:c>
      <x:c r="F194" s="58">
        <x:v>6620</x:v>
      </x:c>
      <x:c r="G194" t="inlineStr">
        <x:is>
          <x:t>Geschenke nicht abzugsfähig</x:t>
        </x:is>
      </x:c>
      <x:c r="H194" s="0" t="inlineStr">
        <x:is>
          <x:t>FY2023</x:t>
        </x:is>
      </x:c>
      <x:c r="I194" s="0" t="inlineStr">
        <x:is>
          <x:t>2023</x:t>
        </x:is>
      </x:c>
      <x:c r="J194" s="0" t="inlineStr">
        <x:is>
          <x:t>FY</x:t>
        </x:is>
      </x:c>
      <x:c r="K194" s="58">
        <x:v>12</x:v>
      </x:c>
      <x:c r="L194" s="12">
        <x:v>-2800</x:v>
      </x:c>
    </x:row>
    <x:row r="195">
      <x:c r="A195" s="0" t="inlineStr">
        <x:is>
          <x:t>PL|pl.other-opex|6620|FY2024</x:t>
        </x:is>
      </x:c>
      <x:c r="B195" s="0" t="inlineStr">
        <x:is>
          <x:t>Demo Handel GmbH</x:t>
        </x:is>
      </x:c>
      <x:c r="C195" s="0" t="inlineStr">
        <x:is>
          <x:t>PL</x:t>
        </x:is>
      </x:c>
      <x:c r="D195" s="0" t="inlineStr">
        <x:is>
          <x:t>pl.other-opex</x:t>
        </x:is>
      </x:c>
      <x:c r="E195" s="0" t="inlineStr">
        <x:is>
          <x:t>Sonstige betriebliche Aufwendungen</x:t>
        </x:is>
      </x:c>
      <x:c r="F195" s="58">
        <x:v>6620</x:v>
      </x:c>
      <x:c r="G195" t="inlineStr">
        <x:is>
          <x:t>Geschenke nicht abzugsfähig</x:t>
        </x:is>
      </x:c>
      <x:c r="H195" s="0" t="inlineStr">
        <x:is>
          <x:t>FY2024</x:t>
        </x:is>
      </x:c>
      <x:c r="I195" s="0" t="inlineStr">
        <x:is>
          <x:t>2024</x:t>
        </x:is>
      </x:c>
      <x:c r="J195" s="0" t="inlineStr">
        <x:is>
          <x:t>FY</x:t>
        </x:is>
      </x:c>
      <x:c r="K195" s="58">
        <x:v>12</x:v>
      </x:c>
      <x:c r="L195" s="12">
        <x:v>-2800</x:v>
      </x:c>
    </x:row>
    <x:row r="196">
      <x:c r="A196" s="0" t="inlineStr">
        <x:is>
          <x:t>PL|pl.other-opex|6620|LTM</x:t>
        </x:is>
      </x:c>
      <x:c r="B196" s="0" t="inlineStr">
        <x:is>
          <x:t>Demo Handel GmbH</x:t>
        </x:is>
      </x:c>
      <x:c r="C196" s="0" t="inlineStr">
        <x:is>
          <x:t>PL</x:t>
        </x:is>
      </x:c>
      <x:c r="D196" s="0" t="inlineStr">
        <x:is>
          <x:t>pl.other-opex</x:t>
        </x:is>
      </x:c>
      <x:c r="E196" s="0" t="inlineStr">
        <x:is>
          <x:t>Sonstige betriebliche Aufwendungen</x:t>
        </x:is>
      </x:c>
      <x:c r="F196" s="58">
        <x:v>6620</x:v>
      </x:c>
      <x:c r="G196" t="inlineStr">
        <x:is>
          <x:t>Geschenke nicht abzugsfähig</x:t>
        </x:is>
      </x:c>
      <x:c r="H196" s="0" t="inlineStr">
        <x:is>
          <x:t>LTM</x:t>
        </x:is>
      </x:c>
      <x:c r="I196" s="0" t="inlineStr">
        <x:is>
          <x:t>LTM 2024-12</x:t>
        </x:is>
      </x:c>
      <x:c r="J196" s="0" t="inlineStr">
        <x:is>
          <x:t>LTM</x:t>
        </x:is>
      </x:c>
      <x:c r="K196" s="58">
        <x:v>12</x:v>
      </x:c>
      <x:c r="L196" s="12">
        <x:v>-2800</x:v>
      </x:c>
    </x:row>
    <x:row r="197">
      <x:c r="A197" s="0" t="inlineStr">
        <x:is>
          <x:t>PL|pl.other-opex|6640|FY2022</x:t>
        </x:is>
      </x:c>
      <x:c r="B197" s="0" t="inlineStr">
        <x:is>
          <x:t>Demo Handel GmbH</x:t>
        </x:is>
      </x:c>
      <x:c r="C197" s="0" t="inlineStr">
        <x:is>
          <x:t>PL</x:t>
        </x:is>
      </x:c>
      <x:c r="D197" s="0" t="inlineStr">
        <x:is>
          <x:t>pl.other-opex</x:t>
        </x:is>
      </x:c>
      <x:c r="E197" s="0" t="inlineStr">
        <x:is>
          <x:t>Sonstige betriebliche Aufwendungen</x:t>
        </x:is>
      </x:c>
      <x:c r="F197" s="58">
        <x:v>6640</x:v>
      </x:c>
      <x:c r="G197" t="inlineStr">
        <x:is>
          <x:t>Bewirtungskosten</x:t>
        </x:is>
      </x:c>
      <x:c r="H197" s="0" t="inlineStr">
        <x:is>
          <x:t>FY2022</x:t>
        </x:is>
      </x:c>
      <x:c r="I197" s="0" t="inlineStr">
        <x:is>
          <x:t>2022</x:t>
        </x:is>
      </x:c>
      <x:c r="J197" s="0" t="inlineStr">
        <x:is>
          <x:t>FY</x:t>
        </x:is>
      </x:c>
      <x:c r="K197" s="58">
        <x:v>12</x:v>
      </x:c>
      <x:c r="L197" s="12">
        <x:v>-10408.51</x:v>
      </x:c>
    </x:row>
    <x:row r="198">
      <x:c r="A198" s="0" t="inlineStr">
        <x:is>
          <x:t>PL|pl.other-opex|6640|FY2023</x:t>
        </x:is>
      </x:c>
      <x:c r="B198" s="0" t="inlineStr">
        <x:is>
          <x:t>Demo Handel GmbH</x:t>
        </x:is>
      </x:c>
      <x:c r="C198" s="0" t="inlineStr">
        <x:is>
          <x:t>PL</x:t>
        </x:is>
      </x:c>
      <x:c r="D198" s="0" t="inlineStr">
        <x:is>
          <x:t>pl.other-opex</x:t>
        </x:is>
      </x:c>
      <x:c r="E198" s="0" t="inlineStr">
        <x:is>
          <x:t>Sonstige betriebliche Aufwendungen</x:t>
        </x:is>
      </x:c>
      <x:c r="F198" s="58">
        <x:v>6640</x:v>
      </x:c>
      <x:c r="G198" t="inlineStr">
        <x:is>
          <x:t>Bewirtungskosten</x:t>
        </x:is>
      </x:c>
      <x:c r="H198" s="0" t="inlineStr">
        <x:is>
          <x:t>FY2023</x:t>
        </x:is>
      </x:c>
      <x:c r="I198" s="0" t="inlineStr">
        <x:is>
          <x:t>2023</x:t>
        </x:is>
      </x:c>
      <x:c r="J198" s="0" t="inlineStr">
        <x:is>
          <x:t>FY</x:t>
        </x:is>
      </x:c>
      <x:c r="K198" s="58">
        <x:v>12</x:v>
      </x:c>
      <x:c r="L198" s="12">
        <x:v>-9951.78</x:v>
      </x:c>
    </x:row>
    <x:row r="199">
      <x:c r="A199" s="0" t="inlineStr">
        <x:is>
          <x:t>PL|pl.other-opex|6640|FY2024</x:t>
        </x:is>
      </x:c>
      <x:c r="B199" s="0" t="inlineStr">
        <x:is>
          <x:t>Demo Handel GmbH</x:t>
        </x:is>
      </x:c>
      <x:c r="C199" s="0" t="inlineStr">
        <x:is>
          <x:t>PL</x:t>
        </x:is>
      </x:c>
      <x:c r="D199" s="0" t="inlineStr">
        <x:is>
          <x:t>pl.other-opex</x:t>
        </x:is>
      </x:c>
      <x:c r="E199" s="0" t="inlineStr">
        <x:is>
          <x:t>Sonstige betriebliche Aufwendungen</x:t>
        </x:is>
      </x:c>
      <x:c r="F199" s="58">
        <x:v>6640</x:v>
      </x:c>
      <x:c r="G199" t="inlineStr">
        <x:is>
          <x:t>Bewirtungskosten</x:t>
        </x:is>
      </x:c>
      <x:c r="H199" s="0" t="inlineStr">
        <x:is>
          <x:t>FY2024</x:t>
        </x:is>
      </x:c>
      <x:c r="I199" s="0" t="inlineStr">
        <x:is>
          <x:t>2024</x:t>
        </x:is>
      </x:c>
      <x:c r="J199" s="0" t="inlineStr">
        <x:is>
          <x:t>FY</x:t>
        </x:is>
      </x:c>
      <x:c r="K199" s="58">
        <x:v>12</x:v>
      </x:c>
      <x:c r="L199" s="12">
        <x:v>-10144.37</x:v>
      </x:c>
    </x:row>
    <x:row r="200">
      <x:c r="A200" s="0" t="inlineStr">
        <x:is>
          <x:t>PL|pl.other-opex|6640|LTM</x:t>
        </x:is>
      </x:c>
      <x:c r="B200" s="0" t="inlineStr">
        <x:is>
          <x:t>Demo Handel GmbH</x:t>
        </x:is>
      </x:c>
      <x:c r="C200" s="0" t="inlineStr">
        <x:is>
          <x:t>PL</x:t>
        </x:is>
      </x:c>
      <x:c r="D200" s="0" t="inlineStr">
        <x:is>
          <x:t>pl.other-opex</x:t>
        </x:is>
      </x:c>
      <x:c r="E200" s="0" t="inlineStr">
        <x:is>
          <x:t>Sonstige betriebliche Aufwendungen</x:t>
        </x:is>
      </x:c>
      <x:c r="F200" s="58">
        <x:v>6640</x:v>
      </x:c>
      <x:c r="G200" t="inlineStr">
        <x:is>
          <x:t>Bewirtungskosten</x:t>
        </x:is>
      </x:c>
      <x:c r="H200" s="0" t="inlineStr">
        <x:is>
          <x:t>LTM</x:t>
        </x:is>
      </x:c>
      <x:c r="I200" s="0" t="inlineStr">
        <x:is>
          <x:t>LTM 2024-12</x:t>
        </x:is>
      </x:c>
      <x:c r="J200" s="0" t="inlineStr">
        <x:is>
          <x:t>LTM</x:t>
        </x:is>
      </x:c>
      <x:c r="K200" s="58">
        <x:v>12</x:v>
      </x:c>
      <x:c r="L200" s="12">
        <x:v>-10144.37</x:v>
      </x:c>
    </x:row>
    <x:row r="201">
      <x:c r="A201" s="0" t="inlineStr">
        <x:is>
          <x:t>PL|pl.other-opex|6644|FY2022</x:t>
        </x:is>
      </x:c>
      <x:c r="B201" s="0" t="inlineStr">
        <x:is>
          <x:t>Demo Handel GmbH</x:t>
        </x:is>
      </x:c>
      <x:c r="C201" s="0" t="inlineStr">
        <x:is>
          <x:t>PL</x:t>
        </x:is>
      </x:c>
      <x:c r="D201" s="0" t="inlineStr">
        <x:is>
          <x:t>pl.other-opex</x:t>
        </x:is>
      </x:c>
      <x:c r="E201" s="0" t="inlineStr">
        <x:is>
          <x:t>Sonstige betriebliche Aufwendungen</x:t>
        </x:is>
      </x:c>
      <x:c r="F201" s="58">
        <x:v>6644</x:v>
      </x:c>
      <x:c r="G201" t="inlineStr">
        <x:is>
          <x:t>Nicht abzugsfähige Bewirtungskosten</x:t>
        </x:is>
      </x:c>
      <x:c r="H201" s="0" t="inlineStr">
        <x:is>
          <x:t>FY2022</x:t>
        </x:is>
      </x:c>
      <x:c r="I201" s="0" t="inlineStr">
        <x:is>
          <x:t>2022</x:t>
        </x:is>
      </x:c>
      <x:c r="J201" s="0" t="inlineStr">
        <x:is>
          <x:t>FY</x:t>
        </x:is>
      </x:c>
      <x:c r="K201" s="58">
        <x:v>12</x:v>
      </x:c>
      <x:c r="L201" s="12">
        <x:v>-4460.8</x:v>
      </x:c>
    </x:row>
    <x:row r="202">
      <x:c r="A202" s="0" t="inlineStr">
        <x:is>
          <x:t>PL|pl.other-opex|6644|FY2023</x:t>
        </x:is>
      </x:c>
      <x:c r="B202" s="0" t="inlineStr">
        <x:is>
          <x:t>Demo Handel GmbH</x:t>
        </x:is>
      </x:c>
      <x:c r="C202" s="0" t="inlineStr">
        <x:is>
          <x:t>PL</x:t>
        </x:is>
      </x:c>
      <x:c r="D202" s="0" t="inlineStr">
        <x:is>
          <x:t>pl.other-opex</x:t>
        </x:is>
      </x:c>
      <x:c r="E202" s="0" t="inlineStr">
        <x:is>
          <x:t>Sonstige betriebliche Aufwendungen</x:t>
        </x:is>
      </x:c>
      <x:c r="F202" s="58">
        <x:v>6644</x:v>
      </x:c>
      <x:c r="G202" t="inlineStr">
        <x:is>
          <x:t>Nicht abzugsfähige Bewirtungskosten</x:t>
        </x:is>
      </x:c>
      <x:c r="H202" s="0" t="inlineStr">
        <x:is>
          <x:t>FY2023</x:t>
        </x:is>
      </x:c>
      <x:c r="I202" s="0" t="inlineStr">
        <x:is>
          <x:t>2023</x:t>
        </x:is>
      </x:c>
      <x:c r="J202" s="0" t="inlineStr">
        <x:is>
          <x:t>FY</x:t>
        </x:is>
      </x:c>
      <x:c r="K202" s="58">
        <x:v>12</x:v>
      </x:c>
      <x:c r="L202" s="12">
        <x:v>-4265.04</x:v>
      </x:c>
    </x:row>
    <x:row r="203">
      <x:c r="A203" s="0" t="inlineStr">
        <x:is>
          <x:t>PL|pl.other-opex|6644|FY2024</x:t>
        </x:is>
      </x:c>
      <x:c r="B203" s="0" t="inlineStr">
        <x:is>
          <x:t>Demo Handel GmbH</x:t>
        </x:is>
      </x:c>
      <x:c r="C203" s="0" t="inlineStr">
        <x:is>
          <x:t>PL</x:t>
        </x:is>
      </x:c>
      <x:c r="D203" s="0" t="inlineStr">
        <x:is>
          <x:t>pl.other-opex</x:t>
        </x:is>
      </x:c>
      <x:c r="E203" s="0" t="inlineStr">
        <x:is>
          <x:t>Sonstige betriebliche Aufwendungen</x:t>
        </x:is>
      </x:c>
      <x:c r="F203" s="58">
        <x:v>6644</x:v>
      </x:c>
      <x:c r="G203" t="inlineStr">
        <x:is>
          <x:t>Nicht abzugsfähige Bewirtungskosten</x:t>
        </x:is>
      </x:c>
      <x:c r="H203" s="0" t="inlineStr">
        <x:is>
          <x:t>FY2024</x:t>
        </x:is>
      </x:c>
      <x:c r="I203" s="0" t="inlineStr">
        <x:is>
          <x:t>2024</x:t>
        </x:is>
      </x:c>
      <x:c r="J203" s="0" t="inlineStr">
        <x:is>
          <x:t>FY</x:t>
        </x:is>
      </x:c>
      <x:c r="K203" s="58">
        <x:v>12</x:v>
      </x:c>
      <x:c r="L203" s="12">
        <x:v>-4347.57</x:v>
      </x:c>
    </x:row>
    <x:row r="204">
      <x:c r="A204" s="0" t="inlineStr">
        <x:is>
          <x:t>PL|pl.other-opex|6644|LTM</x:t>
        </x:is>
      </x:c>
      <x:c r="B204" s="0" t="inlineStr">
        <x:is>
          <x:t>Demo Handel GmbH</x:t>
        </x:is>
      </x:c>
      <x:c r="C204" s="0" t="inlineStr">
        <x:is>
          <x:t>PL</x:t>
        </x:is>
      </x:c>
      <x:c r="D204" s="0" t="inlineStr">
        <x:is>
          <x:t>pl.other-opex</x:t>
        </x:is>
      </x:c>
      <x:c r="E204" s="0" t="inlineStr">
        <x:is>
          <x:t>Sonstige betriebliche Aufwendungen</x:t>
        </x:is>
      </x:c>
      <x:c r="F204" s="58">
        <x:v>6644</x:v>
      </x:c>
      <x:c r="G204" t="inlineStr">
        <x:is>
          <x:t>Nicht abzugsfähige Bewirtungskosten</x:t>
        </x:is>
      </x:c>
      <x:c r="H204" s="0" t="inlineStr">
        <x:is>
          <x:t>LTM</x:t>
        </x:is>
      </x:c>
      <x:c r="I204" s="0" t="inlineStr">
        <x:is>
          <x:t>LTM 2024-12</x:t>
        </x:is>
      </x:c>
      <x:c r="J204" s="0" t="inlineStr">
        <x:is>
          <x:t>LTM</x:t>
        </x:is>
      </x:c>
      <x:c r="K204" s="58">
        <x:v>12</x:v>
      </x:c>
      <x:c r="L204" s="12">
        <x:v>-4347.57</x:v>
      </x:c>
    </x:row>
    <x:row r="205">
      <x:c r="A205" s="0" t="inlineStr">
        <x:is>
          <x:t>PL|pl.other-opex|6650|FY2022</x:t>
        </x:is>
      </x:c>
      <x:c r="B205" s="0" t="inlineStr">
        <x:is>
          <x:t>Demo Handel GmbH</x:t>
        </x:is>
      </x:c>
      <x:c r="C205" s="0" t="inlineStr">
        <x:is>
          <x:t>PL</x:t>
        </x:is>
      </x:c>
      <x:c r="D205" s="0" t="inlineStr">
        <x:is>
          <x:t>pl.other-opex</x:t>
        </x:is>
      </x:c>
      <x:c r="E205" s="0" t="inlineStr">
        <x:is>
          <x:t>Sonstige betriebliche Aufwendungen</x:t>
        </x:is>
      </x:c>
      <x:c r="F205" s="58">
        <x:v>6650</x:v>
      </x:c>
      <x:c r="G205" t="inlineStr">
        <x:is>
          <x:t>Reisekosten Arbeitnehmer</x:t>
        </x:is>
      </x:c>
      <x:c r="H205" s="0" t="inlineStr">
        <x:is>
          <x:t>FY2022</x:t>
        </x:is>
      </x:c>
      <x:c r="I205" s="0" t="inlineStr">
        <x:is>
          <x:t>2022</x:t>
        </x:is>
      </x:c>
      <x:c r="J205" s="0" t="inlineStr">
        <x:is>
          <x:t>FY</x:t>
        </x:is>
      </x:c>
      <x:c r="K205" s="58">
        <x:v>12</x:v>
      </x:c>
      <x:c r="L205" s="12">
        <x:v>-82578.93</x:v>
      </x:c>
    </x:row>
    <x:row r="206">
      <x:c r="A206" s="0" t="inlineStr">
        <x:is>
          <x:t>PL|pl.other-opex|6650|FY2023</x:t>
        </x:is>
      </x:c>
      <x:c r="B206" s="0" t="inlineStr">
        <x:is>
          <x:t>Demo Handel GmbH</x:t>
        </x:is>
      </x:c>
      <x:c r="C206" s="0" t="inlineStr">
        <x:is>
          <x:t>PL</x:t>
        </x:is>
      </x:c>
      <x:c r="D206" s="0" t="inlineStr">
        <x:is>
          <x:t>pl.other-opex</x:t>
        </x:is>
      </x:c>
      <x:c r="E206" s="0" t="inlineStr">
        <x:is>
          <x:t>Sonstige betriebliche Aufwendungen</x:t>
        </x:is>
      </x:c>
      <x:c r="F206" s="58">
        <x:v>6650</x:v>
      </x:c>
      <x:c r="G206" t="inlineStr">
        <x:is>
          <x:t>Reisekosten Arbeitnehmer</x:t>
        </x:is>
      </x:c>
      <x:c r="H206" s="0" t="inlineStr">
        <x:is>
          <x:t>FY2023</x:t>
        </x:is>
      </x:c>
      <x:c r="I206" s="0" t="inlineStr">
        <x:is>
          <x:t>2023</x:t>
        </x:is>
      </x:c>
      <x:c r="J206" s="0" t="inlineStr">
        <x:is>
          <x:t>FY</x:t>
        </x:is>
      </x:c>
      <x:c r="K206" s="58">
        <x:v>12</x:v>
      </x:c>
      <x:c r="L206" s="12">
        <x:v>-96669.6</x:v>
      </x:c>
    </x:row>
    <x:row r="207">
      <x:c r="A207" s="0" t="inlineStr">
        <x:is>
          <x:t>PL|pl.other-opex|6650|FY2024</x:t>
        </x:is>
      </x:c>
      <x:c r="B207" s="0" t="inlineStr">
        <x:is>
          <x:t>Demo Handel GmbH</x:t>
        </x:is>
      </x:c>
      <x:c r="C207" s="0" t="inlineStr">
        <x:is>
          <x:t>PL</x:t>
        </x:is>
      </x:c>
      <x:c r="D207" s="0" t="inlineStr">
        <x:is>
          <x:t>pl.other-opex</x:t>
        </x:is>
      </x:c>
      <x:c r="E207" s="0" t="inlineStr">
        <x:is>
          <x:t>Sonstige betriebliche Aufwendungen</x:t>
        </x:is>
      </x:c>
      <x:c r="F207" s="58">
        <x:v>6650</x:v>
      </x:c>
      <x:c r="G207" t="inlineStr">
        <x:is>
          <x:t>Reisekosten Arbeitnehmer</x:t>
        </x:is>
      </x:c>
      <x:c r="H207" s="0" t="inlineStr">
        <x:is>
          <x:t>FY2024</x:t>
        </x:is>
      </x:c>
      <x:c r="I207" s="0" t="inlineStr">
        <x:is>
          <x:t>2024</x:t>
        </x:is>
      </x:c>
      <x:c r="J207" s="0" t="inlineStr">
        <x:is>
          <x:t>FY</x:t>
        </x:is>
      </x:c>
      <x:c r="K207" s="58">
        <x:v>12</x:v>
      </x:c>
      <x:c r="L207" s="12">
        <x:v>-90780.79</x:v>
      </x:c>
    </x:row>
    <x:row r="208">
      <x:c r="A208" s="0" t="inlineStr">
        <x:is>
          <x:t>PL|pl.other-opex|6650|LTM</x:t>
        </x:is>
      </x:c>
      <x:c r="B208" s="0" t="inlineStr">
        <x:is>
          <x:t>Demo Handel GmbH</x:t>
        </x:is>
      </x:c>
      <x:c r="C208" s="0" t="inlineStr">
        <x:is>
          <x:t>PL</x:t>
        </x:is>
      </x:c>
      <x:c r="D208" s="0" t="inlineStr">
        <x:is>
          <x:t>pl.other-opex</x:t>
        </x:is>
      </x:c>
      <x:c r="E208" s="0" t="inlineStr">
        <x:is>
          <x:t>Sonstige betriebliche Aufwendungen</x:t>
        </x:is>
      </x:c>
      <x:c r="F208" s="58">
        <x:v>6650</x:v>
      </x:c>
      <x:c r="G208" t="inlineStr">
        <x:is>
          <x:t>Reisekosten Arbeitnehmer</x:t>
        </x:is>
      </x:c>
      <x:c r="H208" s="0" t="inlineStr">
        <x:is>
          <x:t>LTM</x:t>
        </x:is>
      </x:c>
      <x:c r="I208" s="0" t="inlineStr">
        <x:is>
          <x:t>LTM 2024-12</x:t>
        </x:is>
      </x:c>
      <x:c r="J208" s="0" t="inlineStr">
        <x:is>
          <x:t>LTM</x:t>
        </x:is>
      </x:c>
      <x:c r="K208" s="58">
        <x:v>12</x:v>
      </x:c>
      <x:c r="L208" s="12">
        <x:v>-90780.79</x:v>
      </x:c>
    </x:row>
    <x:row r="209">
      <x:c r="A209" s="0" t="inlineStr">
        <x:is>
          <x:t>PL|pl.other-opex|6670|FY2022</x:t>
        </x:is>
      </x:c>
      <x:c r="B209" s="0" t="inlineStr">
        <x:is>
          <x:t>Demo Handel GmbH</x:t>
        </x:is>
      </x:c>
      <x:c r="C209" s="0" t="inlineStr">
        <x:is>
          <x:t>PL</x:t>
        </x:is>
      </x:c>
      <x:c r="D209" s="0" t="inlineStr">
        <x:is>
          <x:t>pl.other-opex</x:t>
        </x:is>
      </x:c>
      <x:c r="E209" s="0" t="inlineStr">
        <x:is>
          <x:t>Sonstige betriebliche Aufwendungen</x:t>
        </x:is>
      </x:c>
      <x:c r="F209" s="58">
        <x:v>6670</x:v>
      </x:c>
      <x:c r="G209" t="inlineStr">
        <x:is>
          <x:t>Reisekosten Unternehmer</x:t>
        </x:is>
      </x:c>
      <x:c r="H209" s="0" t="inlineStr">
        <x:is>
          <x:t>FY2022</x:t>
        </x:is>
      </x:c>
      <x:c r="I209" s="0" t="inlineStr">
        <x:is>
          <x:t>2022</x:t>
        </x:is>
      </x:c>
      <x:c r="J209" s="0" t="inlineStr">
        <x:is>
          <x:t>FY</x:t>
        </x:is>
      </x:c>
      <x:c r="K209" s="58">
        <x:v>12</x:v>
      </x:c>
      <x:c r="L209" s="12">
        <x:v>-13795.73</x:v>
      </x:c>
    </x:row>
    <x:row r="210">
      <x:c r="A210" s="0" t="inlineStr">
        <x:is>
          <x:t>PL|pl.other-opex|6670|FY2023</x:t>
        </x:is>
      </x:c>
      <x:c r="B210" s="0" t="inlineStr">
        <x:is>
          <x:t>Demo Handel GmbH</x:t>
        </x:is>
      </x:c>
      <x:c r="C210" s="0" t="inlineStr">
        <x:is>
          <x:t>PL</x:t>
        </x:is>
      </x:c>
      <x:c r="D210" s="0" t="inlineStr">
        <x:is>
          <x:t>pl.other-opex</x:t>
        </x:is>
      </x:c>
      <x:c r="E210" s="0" t="inlineStr">
        <x:is>
          <x:t>Sonstige betriebliche Aufwendungen</x:t>
        </x:is>
      </x:c>
      <x:c r="F210" s="58">
        <x:v>6670</x:v>
      </x:c>
      <x:c r="G210" t="inlineStr">
        <x:is>
          <x:t>Reisekosten Unternehmer</x:t>
        </x:is>
      </x:c>
      <x:c r="H210" s="0" t="inlineStr">
        <x:is>
          <x:t>FY2023</x:t>
        </x:is>
      </x:c>
      <x:c r="I210" s="0" t="inlineStr">
        <x:is>
          <x:t>2023</x:t>
        </x:is>
      </x:c>
      <x:c r="J210" s="0" t="inlineStr">
        <x:is>
          <x:t>FY</x:t>
        </x:is>
      </x:c>
      <x:c r="K210" s="58">
        <x:v>12</x:v>
      </x:c>
      <x:c r="L210" s="12">
        <x:v>-19427.37</x:v>
      </x:c>
    </x:row>
    <x:row r="211">
      <x:c r="A211" s="0" t="inlineStr">
        <x:is>
          <x:t>PL|pl.other-opex|6670|FY2024</x:t>
        </x:is>
      </x:c>
      <x:c r="B211" s="0" t="inlineStr">
        <x:is>
          <x:t>Demo Handel GmbH</x:t>
        </x:is>
      </x:c>
      <x:c r="C211" s="0" t="inlineStr">
        <x:is>
          <x:t>PL</x:t>
        </x:is>
      </x:c>
      <x:c r="D211" s="0" t="inlineStr">
        <x:is>
          <x:t>pl.other-opex</x:t>
        </x:is>
      </x:c>
      <x:c r="E211" s="0" t="inlineStr">
        <x:is>
          <x:t>Sonstige betriebliche Aufwendungen</x:t>
        </x:is>
      </x:c>
      <x:c r="F211" s="58">
        <x:v>6670</x:v>
      </x:c>
      <x:c r="G211" t="inlineStr">
        <x:is>
          <x:t>Reisekosten Unternehmer</x:t>
        </x:is>
      </x:c>
      <x:c r="H211" s="0" t="inlineStr">
        <x:is>
          <x:t>FY2024</x:t>
        </x:is>
      </x:c>
      <x:c r="I211" s="0" t="inlineStr">
        <x:is>
          <x:t>2024</x:t>
        </x:is>
      </x:c>
      <x:c r="J211" s="0" t="inlineStr">
        <x:is>
          <x:t>FY</x:t>
        </x:is>
      </x:c>
      <x:c r="K211" s="58">
        <x:v>12</x:v>
      </x:c>
      <x:c r="L211" s="12">
        <x:v>-19958.06</x:v>
      </x:c>
    </x:row>
    <x:row r="212">
      <x:c r="A212" s="0" t="inlineStr">
        <x:is>
          <x:t>PL|pl.other-opex|6670|LTM</x:t>
        </x:is>
      </x:c>
      <x:c r="B212" s="0" t="inlineStr">
        <x:is>
          <x:t>Demo Handel GmbH</x:t>
        </x:is>
      </x:c>
      <x:c r="C212" s="0" t="inlineStr">
        <x:is>
          <x:t>PL</x:t>
        </x:is>
      </x:c>
      <x:c r="D212" s="0" t="inlineStr">
        <x:is>
          <x:t>pl.other-opex</x:t>
        </x:is>
      </x:c>
      <x:c r="E212" s="0" t="inlineStr">
        <x:is>
          <x:t>Sonstige betriebliche Aufwendungen</x:t>
        </x:is>
      </x:c>
      <x:c r="F212" s="58">
        <x:v>6670</x:v>
      </x:c>
      <x:c r="G212" t="inlineStr">
        <x:is>
          <x:t>Reisekosten Unternehmer</x:t>
        </x:is>
      </x:c>
      <x:c r="H212" s="0" t="inlineStr">
        <x:is>
          <x:t>LTM</x:t>
        </x:is>
      </x:c>
      <x:c r="I212" s="0" t="inlineStr">
        <x:is>
          <x:t>LTM 2024-12</x:t>
        </x:is>
      </x:c>
      <x:c r="J212" s="0" t="inlineStr">
        <x:is>
          <x:t>LTM</x:t>
        </x:is>
      </x:c>
      <x:c r="K212" s="58">
        <x:v>12</x:v>
      </x:c>
      <x:c r="L212" s="12">
        <x:v>-19958.06</x:v>
      </x:c>
    </x:row>
    <x:row r="213">
      <x:c r="A213" s="0" t="inlineStr">
        <x:is>
          <x:t>PL|pl.other-opex|6710|FY2022</x:t>
        </x:is>
      </x:c>
      <x:c r="B213" s="0" t="inlineStr">
        <x:is>
          <x:t>Demo Handel GmbH</x:t>
        </x:is>
      </x:c>
      <x:c r="C213" s="0" t="inlineStr">
        <x:is>
          <x:t>PL</x:t>
        </x:is>
      </x:c>
      <x:c r="D213" s="0" t="inlineStr">
        <x:is>
          <x:t>pl.other-opex</x:t>
        </x:is>
      </x:c>
      <x:c r="E213" s="0" t="inlineStr">
        <x:is>
          <x:t>Sonstige betriebliche Aufwendungen</x:t>
        </x:is>
      </x:c>
      <x:c r="F213" s="58">
        <x:v>6710</x:v>
      </x:c>
      <x:c r="G213" t="inlineStr">
        <x:is>
          <x:t>Verpackungsmaterial</x:t>
        </x:is>
      </x:c>
      <x:c r="H213" s="0" t="inlineStr">
        <x:is>
          <x:t>FY2022</x:t>
        </x:is>
      </x:c>
      <x:c r="I213" s="0" t="inlineStr">
        <x:is>
          <x:t>2022</x:t>
        </x:is>
      </x:c>
      <x:c r="J213" s="0" t="inlineStr">
        <x:is>
          <x:t>FY</x:t>
        </x:is>
      </x:c>
      <x:c r="K213" s="58">
        <x:v>12</x:v>
      </x:c>
      <x:c r="L213" s="12">
        <x:v>-299710.4</x:v>
      </x:c>
    </x:row>
    <x:row r="214">
      <x:c r="A214" s="0" t="inlineStr">
        <x:is>
          <x:t>PL|pl.other-opex|6710|FY2023</x:t>
        </x:is>
      </x:c>
      <x:c r="B214" s="0" t="inlineStr">
        <x:is>
          <x:t>Demo Handel GmbH</x:t>
        </x:is>
      </x:c>
      <x:c r="C214" s="0" t="inlineStr">
        <x:is>
          <x:t>PL</x:t>
        </x:is>
      </x:c>
      <x:c r="D214" s="0" t="inlineStr">
        <x:is>
          <x:t>pl.other-opex</x:t>
        </x:is>
      </x:c>
      <x:c r="E214" s="0" t="inlineStr">
        <x:is>
          <x:t>Sonstige betriebliche Aufwendungen</x:t>
        </x:is>
      </x:c>
      <x:c r="F214" s="58">
        <x:v>6710</x:v>
      </x:c>
      <x:c r="G214" t="inlineStr">
        <x:is>
          <x:t>Verpackungsmaterial</x:t>
        </x:is>
      </x:c>
      <x:c r="H214" s="0" t="inlineStr">
        <x:is>
          <x:t>FY2023</x:t>
        </x:is>
      </x:c>
      <x:c r="I214" s="0" t="inlineStr">
        <x:is>
          <x:t>2023</x:t>
        </x:is>
      </x:c>
      <x:c r="J214" s="0" t="inlineStr">
        <x:is>
          <x:t>FY</x:t>
        </x:is>
      </x:c>
      <x:c r="K214" s="58">
        <x:v>12</x:v>
      </x:c>
      <x:c r="L214" s="12">
        <x:v>-306600.15</x:v>
      </x:c>
    </x:row>
    <x:row r="215">
      <x:c r="A215" s="0" t="inlineStr">
        <x:is>
          <x:t>PL|pl.other-opex|6710|FY2024</x:t>
        </x:is>
      </x:c>
      <x:c r="B215" s="0" t="inlineStr">
        <x:is>
          <x:t>Demo Handel GmbH</x:t>
        </x:is>
      </x:c>
      <x:c r="C215" s="0" t="inlineStr">
        <x:is>
          <x:t>PL</x:t>
        </x:is>
      </x:c>
      <x:c r="D215" s="0" t="inlineStr">
        <x:is>
          <x:t>pl.other-opex</x:t>
        </x:is>
      </x:c>
      <x:c r="E215" s="0" t="inlineStr">
        <x:is>
          <x:t>Sonstige betriebliche Aufwendungen</x:t>
        </x:is>
      </x:c>
      <x:c r="F215" s="58">
        <x:v>6710</x:v>
      </x:c>
      <x:c r="G215" t="inlineStr">
        <x:is>
          <x:t>Verpackungsmaterial</x:t>
        </x:is>
      </x:c>
      <x:c r="H215" s="0" t="inlineStr">
        <x:is>
          <x:t>FY2024</x:t>
        </x:is>
      </x:c>
      <x:c r="I215" s="0" t="inlineStr">
        <x:is>
          <x:t>2024</x:t>
        </x:is>
      </x:c>
      <x:c r="J215" s="0" t="inlineStr">
        <x:is>
          <x:t>FY</x:t>
        </x:is>
      </x:c>
      <x:c r="K215" s="58">
        <x:v>12</x:v>
      </x:c>
      <x:c r="L215" s="12">
        <x:v>-335053.81</x:v>
      </x:c>
    </x:row>
    <x:row r="216">
      <x:c r="A216" s="0" t="inlineStr">
        <x:is>
          <x:t>PL|pl.other-opex|6710|LTM</x:t>
        </x:is>
      </x:c>
      <x:c r="B216" s="0" t="inlineStr">
        <x:is>
          <x:t>Demo Handel GmbH</x:t>
        </x:is>
      </x:c>
      <x:c r="C216" s="0" t="inlineStr">
        <x:is>
          <x:t>PL</x:t>
        </x:is>
      </x:c>
      <x:c r="D216" s="0" t="inlineStr">
        <x:is>
          <x:t>pl.other-opex</x:t>
        </x:is>
      </x:c>
      <x:c r="E216" s="0" t="inlineStr">
        <x:is>
          <x:t>Sonstige betriebliche Aufwendungen</x:t>
        </x:is>
      </x:c>
      <x:c r="F216" s="58">
        <x:v>6710</x:v>
      </x:c>
      <x:c r="G216" t="inlineStr">
        <x:is>
          <x:t>Verpackungsmaterial</x:t>
        </x:is>
      </x:c>
      <x:c r="H216" s="0" t="inlineStr">
        <x:is>
          <x:t>LTM</x:t>
        </x:is>
      </x:c>
      <x:c r="I216" s="0" t="inlineStr">
        <x:is>
          <x:t>LTM 2024-12</x:t>
        </x:is>
      </x:c>
      <x:c r="J216" s="0" t="inlineStr">
        <x:is>
          <x:t>LTM</x:t>
        </x:is>
      </x:c>
      <x:c r="K216" s="58">
        <x:v>12</x:v>
      </x:c>
      <x:c r="L216" s="12">
        <x:v>-335053.81</x:v>
      </x:c>
    </x:row>
    <x:row r="217">
      <x:c r="A217" s="0" t="inlineStr">
        <x:is>
          <x:t>PL|pl.other-opex|6740|FY2022</x:t>
        </x:is>
      </x:c>
      <x:c r="B217" s="0" t="inlineStr">
        <x:is>
          <x:t>Demo Handel GmbH</x:t>
        </x:is>
      </x:c>
      <x:c r="C217" s="0" t="inlineStr">
        <x:is>
          <x:t>PL</x:t>
        </x:is>
      </x:c>
      <x:c r="D217" s="0" t="inlineStr">
        <x:is>
          <x:t>pl.other-opex</x:t>
        </x:is>
      </x:c>
      <x:c r="E217" s="0" t="inlineStr">
        <x:is>
          <x:t>Sonstige betriebliche Aufwendungen</x:t>
        </x:is>
      </x:c>
      <x:c r="F217" s="58">
        <x:v>6740</x:v>
      </x:c>
      <x:c r="G217" t="inlineStr">
        <x:is>
          <x:t>Ausgangsfrachten</x:t>
        </x:is>
      </x:c>
      <x:c r="H217" s="0" t="inlineStr">
        <x:is>
          <x:t>FY2022</x:t>
        </x:is>
      </x:c>
      <x:c r="I217" s="0" t="inlineStr">
        <x:is>
          <x:t>2022</x:t>
        </x:is>
      </x:c>
      <x:c r="J217" s="0" t="inlineStr">
        <x:is>
          <x:t>FY</x:t>
        </x:is>
      </x:c>
      <x:c r="K217" s="58">
        <x:v>12</x:v>
      </x:c>
      <x:c r="L217" s="12">
        <x:v>-606526.48</x:v>
      </x:c>
    </x:row>
    <x:row r="218">
      <x:c r="A218" s="0" t="inlineStr">
        <x:is>
          <x:t>PL|pl.other-opex|6740|FY2023</x:t>
        </x:is>
      </x:c>
      <x:c r="B218" s="0" t="inlineStr">
        <x:is>
          <x:t>Demo Handel GmbH</x:t>
        </x:is>
      </x:c>
      <x:c r="C218" s="0" t="inlineStr">
        <x:is>
          <x:t>PL</x:t>
        </x:is>
      </x:c>
      <x:c r="D218" s="0" t="inlineStr">
        <x:is>
          <x:t>pl.other-opex</x:t>
        </x:is>
      </x:c>
      <x:c r="E218" s="0" t="inlineStr">
        <x:is>
          <x:t>Sonstige betriebliche Aufwendungen</x:t>
        </x:is>
      </x:c>
      <x:c r="F218" s="58">
        <x:v>6740</x:v>
      </x:c>
      <x:c r="G218" t="inlineStr">
        <x:is>
          <x:t>Ausgangsfrachten</x:t>
        </x:is>
      </x:c>
      <x:c r="H218" s="0" t="inlineStr">
        <x:is>
          <x:t>FY2023</x:t>
        </x:is>
      </x:c>
      <x:c r="I218" s="0" t="inlineStr">
        <x:is>
          <x:t>2023</x:t>
        </x:is>
      </x:c>
      <x:c r="J218" s="0" t="inlineStr">
        <x:is>
          <x:t>FY</x:t>
        </x:is>
      </x:c>
      <x:c r="K218" s="58">
        <x:v>12</x:v>
      </x:c>
      <x:c r="L218" s="12">
        <x:v>-696651.66</x:v>
      </x:c>
    </x:row>
    <x:row r="219">
      <x:c r="A219" s="0" t="inlineStr">
        <x:is>
          <x:t>PL|pl.other-opex|6740|FY2024</x:t>
        </x:is>
      </x:c>
      <x:c r="B219" s="0" t="inlineStr">
        <x:is>
          <x:t>Demo Handel GmbH</x:t>
        </x:is>
      </x:c>
      <x:c r="C219" s="0" t="inlineStr">
        <x:is>
          <x:t>PL</x:t>
        </x:is>
      </x:c>
      <x:c r="D219" s="0" t="inlineStr">
        <x:is>
          <x:t>pl.other-opex</x:t>
        </x:is>
      </x:c>
      <x:c r="E219" s="0" t="inlineStr">
        <x:is>
          <x:t>Sonstige betriebliche Aufwendungen</x:t>
        </x:is>
      </x:c>
      <x:c r="F219" s="58">
        <x:v>6740</x:v>
      </x:c>
      <x:c r="G219" t="inlineStr">
        <x:is>
          <x:t>Ausgangsfrachten</x:t>
        </x:is>
      </x:c>
      <x:c r="H219" s="0" t="inlineStr">
        <x:is>
          <x:t>FY2024</x:t>
        </x:is>
      </x:c>
      <x:c r="I219" s="0" t="inlineStr">
        <x:is>
          <x:t>2024</x:t>
        </x:is>
      </x:c>
      <x:c r="J219" s="0" t="inlineStr">
        <x:is>
          <x:t>FY</x:t>
        </x:is>
      </x:c>
      <x:c r="K219" s="58">
        <x:v>12</x:v>
      </x:c>
      <x:c r="L219" s="12">
        <x:v>-679075.04</x:v>
      </x:c>
    </x:row>
    <x:row r="220">
      <x:c r="A220" s="0" t="inlineStr">
        <x:is>
          <x:t>PL|pl.other-opex|6740|LTM</x:t>
        </x:is>
      </x:c>
      <x:c r="B220" s="0" t="inlineStr">
        <x:is>
          <x:t>Demo Handel GmbH</x:t>
        </x:is>
      </x:c>
      <x:c r="C220" s="0" t="inlineStr">
        <x:is>
          <x:t>PL</x:t>
        </x:is>
      </x:c>
      <x:c r="D220" s="0" t="inlineStr">
        <x:is>
          <x:t>pl.other-opex</x:t>
        </x:is>
      </x:c>
      <x:c r="E220" s="0" t="inlineStr">
        <x:is>
          <x:t>Sonstige betriebliche Aufwendungen</x:t>
        </x:is>
      </x:c>
      <x:c r="F220" s="58">
        <x:v>6740</x:v>
      </x:c>
      <x:c r="G220" t="inlineStr">
        <x:is>
          <x:t>Ausgangsfrachten</x:t>
        </x:is>
      </x:c>
      <x:c r="H220" s="0" t="inlineStr">
        <x:is>
          <x:t>LTM</x:t>
        </x:is>
      </x:c>
      <x:c r="I220" s="0" t="inlineStr">
        <x:is>
          <x:t>LTM 2024-12</x:t>
        </x:is>
      </x:c>
      <x:c r="J220" s="0" t="inlineStr">
        <x:is>
          <x:t>LTM</x:t>
        </x:is>
      </x:c>
      <x:c r="K220" s="58">
        <x:v>12</x:v>
      </x:c>
      <x:c r="L220" s="12">
        <x:v>-679075.04</x:v>
      </x:c>
    </x:row>
    <x:row r="221">
      <x:c r="A221" s="0" t="inlineStr">
        <x:is>
          <x:t>PL|pl.other-opex|6800|FY2022</x:t>
        </x:is>
      </x:c>
      <x:c r="B221" s="0" t="inlineStr">
        <x:is>
          <x:t>Demo Handel GmbH</x:t>
        </x:is>
      </x:c>
      <x:c r="C221" s="0" t="inlineStr">
        <x:is>
          <x:t>PL</x:t>
        </x:is>
      </x:c>
      <x:c r="D221" s="0" t="inlineStr">
        <x:is>
          <x:t>pl.other-opex</x:t>
        </x:is>
      </x:c>
      <x:c r="E221" s="0" t="inlineStr">
        <x:is>
          <x:t>Sonstige betriebliche Aufwendungen</x:t>
        </x:is>
      </x:c>
      <x:c r="F221" s="58">
        <x:v>6800</x:v>
      </x:c>
      <x:c r="G221" t="inlineStr">
        <x:is>
          <x:t>Porto</x:t>
        </x:is>
      </x:c>
      <x:c r="H221" s="0" t="inlineStr">
        <x:is>
          <x:t>FY2022</x:t>
        </x:is>
      </x:c>
      <x:c r="I221" s="0" t="inlineStr">
        <x:is>
          <x:t>2022</x:t>
        </x:is>
      </x:c>
      <x:c r="J221" s="0" t="inlineStr">
        <x:is>
          <x:t>FY</x:t>
        </x:is>
      </x:c>
      <x:c r="K221" s="58">
        <x:v>12</x:v>
      </x:c>
      <x:c r="L221" s="12">
        <x:v>-7364.24</x:v>
      </x:c>
    </x:row>
    <x:row r="222">
      <x:c r="A222" s="0" t="inlineStr">
        <x:is>
          <x:t>PL|pl.other-opex|6800|FY2023</x:t>
        </x:is>
      </x:c>
      <x:c r="B222" s="0" t="inlineStr">
        <x:is>
          <x:t>Demo Handel GmbH</x:t>
        </x:is>
      </x:c>
      <x:c r="C222" s="0" t="inlineStr">
        <x:is>
          <x:t>PL</x:t>
        </x:is>
      </x:c>
      <x:c r="D222" s="0" t="inlineStr">
        <x:is>
          <x:t>pl.other-opex</x:t>
        </x:is>
      </x:c>
      <x:c r="E222" s="0" t="inlineStr">
        <x:is>
          <x:t>Sonstige betriebliche Aufwendungen</x:t>
        </x:is>
      </x:c>
      <x:c r="F222" s="58">
        <x:v>6800</x:v>
      </x:c>
      <x:c r="G222" t="inlineStr">
        <x:is>
          <x:t>Porto</x:t>
        </x:is>
      </x:c>
      <x:c r="H222" s="0" t="inlineStr">
        <x:is>
          <x:t>FY2023</x:t>
        </x:is>
      </x:c>
      <x:c r="I222" s="0" t="inlineStr">
        <x:is>
          <x:t>2023</x:t>
        </x:is>
      </x:c>
      <x:c r="J222" s="0" t="inlineStr">
        <x:is>
          <x:t>FY</x:t>
        </x:is>
      </x:c>
      <x:c r="K222" s="58">
        <x:v>12</x:v>
      </x:c>
      <x:c r="L222" s="12">
        <x:v>-6839.4</x:v>
      </x:c>
    </x:row>
    <x:row r="223">
      <x:c r="A223" s="0" t="inlineStr">
        <x:is>
          <x:t>PL|pl.other-opex|6800|FY2024</x:t>
        </x:is>
      </x:c>
      <x:c r="B223" s="0" t="inlineStr">
        <x:is>
          <x:t>Demo Handel GmbH</x:t>
        </x:is>
      </x:c>
      <x:c r="C223" s="0" t="inlineStr">
        <x:is>
          <x:t>PL</x:t>
        </x:is>
      </x:c>
      <x:c r="D223" s="0" t="inlineStr">
        <x:is>
          <x:t>pl.other-opex</x:t>
        </x:is>
      </x:c>
      <x:c r="E223" s="0" t="inlineStr">
        <x:is>
          <x:t>Sonstige betriebliche Aufwendungen</x:t>
        </x:is>
      </x:c>
      <x:c r="F223" s="58">
        <x:v>6800</x:v>
      </x:c>
      <x:c r="G223" t="inlineStr">
        <x:is>
          <x:t>Porto</x:t>
        </x:is>
      </x:c>
      <x:c r="H223" s="0" t="inlineStr">
        <x:is>
          <x:t>FY2024</x:t>
        </x:is>
      </x:c>
      <x:c r="I223" s="0" t="inlineStr">
        <x:is>
          <x:t>2024</x:t>
        </x:is>
      </x:c>
      <x:c r="J223" s="0" t="inlineStr">
        <x:is>
          <x:t>FY</x:t>
        </x:is>
      </x:c>
      <x:c r="K223" s="58">
        <x:v>12</x:v>
      </x:c>
      <x:c r="L223" s="12">
        <x:v>-7042.94</x:v>
      </x:c>
    </x:row>
    <x:row r="224">
      <x:c r="A224" s="0" t="inlineStr">
        <x:is>
          <x:t>PL|pl.other-opex|6800|LTM</x:t>
        </x:is>
      </x:c>
      <x:c r="B224" s="0" t="inlineStr">
        <x:is>
          <x:t>Demo Handel GmbH</x:t>
        </x:is>
      </x:c>
      <x:c r="C224" s="0" t="inlineStr">
        <x:is>
          <x:t>PL</x:t>
        </x:is>
      </x:c>
      <x:c r="D224" s="0" t="inlineStr">
        <x:is>
          <x:t>pl.other-opex</x:t>
        </x:is>
      </x:c>
      <x:c r="E224" s="0" t="inlineStr">
        <x:is>
          <x:t>Sonstige betriebliche Aufwendungen</x:t>
        </x:is>
      </x:c>
      <x:c r="F224" s="58">
        <x:v>6800</x:v>
      </x:c>
      <x:c r="G224" t="inlineStr">
        <x:is>
          <x:t>Porto</x:t>
        </x:is>
      </x:c>
      <x:c r="H224" s="0" t="inlineStr">
        <x:is>
          <x:t>LTM</x:t>
        </x:is>
      </x:c>
      <x:c r="I224" s="0" t="inlineStr">
        <x:is>
          <x:t>LTM 2024-12</x:t>
        </x:is>
      </x:c>
      <x:c r="J224" s="0" t="inlineStr">
        <x:is>
          <x:t>LTM</x:t>
        </x:is>
      </x:c>
      <x:c r="K224" s="58">
        <x:v>12</x:v>
      </x:c>
      <x:c r="L224" s="12">
        <x:v>-7042.94</x:v>
      </x:c>
    </x:row>
    <x:row r="225">
      <x:c r="A225" s="0" t="inlineStr">
        <x:is>
          <x:t>PL|pl.other-opex|6805|FY2022</x:t>
        </x:is>
      </x:c>
      <x:c r="B225" s="0" t="inlineStr">
        <x:is>
          <x:t>Demo Handel GmbH</x:t>
        </x:is>
      </x:c>
      <x:c r="C225" s="0" t="inlineStr">
        <x:is>
          <x:t>PL</x:t>
        </x:is>
      </x:c>
      <x:c r="D225" s="0" t="inlineStr">
        <x:is>
          <x:t>pl.other-opex</x:t>
        </x:is>
      </x:c>
      <x:c r="E225" s="0" t="inlineStr">
        <x:is>
          <x:t>Sonstige betriebliche Aufwendungen</x:t>
        </x:is>
      </x:c>
      <x:c r="F225" s="58">
        <x:v>6805</x:v>
      </x:c>
      <x:c r="G225" t="inlineStr">
        <x:is>
          <x:t>Telefon</x:t>
        </x:is>
      </x:c>
      <x:c r="H225" s="0" t="inlineStr">
        <x:is>
          <x:t>FY2022</x:t>
        </x:is>
      </x:c>
      <x:c r="I225" s="0" t="inlineStr">
        <x:is>
          <x:t>2022</x:t>
        </x:is>
      </x:c>
      <x:c r="J225" s="0" t="inlineStr">
        <x:is>
          <x:t>FY</x:t>
        </x:is>
      </x:c>
      <x:c r="K225" s="58">
        <x:v>12</x:v>
      </x:c>
      <x:c r="L225" s="12">
        <x:v>-38729.58</x:v>
      </x:c>
    </x:row>
    <x:row r="226">
      <x:c r="A226" s="0" t="inlineStr">
        <x:is>
          <x:t>PL|pl.other-opex|6805|FY2023</x:t>
        </x:is>
      </x:c>
      <x:c r="B226" s="0" t="inlineStr">
        <x:is>
          <x:t>Demo Handel GmbH</x:t>
        </x:is>
      </x:c>
      <x:c r="C226" s="0" t="inlineStr">
        <x:is>
          <x:t>PL</x:t>
        </x:is>
      </x:c>
      <x:c r="D226" s="0" t="inlineStr">
        <x:is>
          <x:t>pl.other-opex</x:t>
        </x:is>
      </x:c>
      <x:c r="E226" s="0" t="inlineStr">
        <x:is>
          <x:t>Sonstige betriebliche Aufwendungen</x:t>
        </x:is>
      </x:c>
      <x:c r="F226" s="58">
        <x:v>6805</x:v>
      </x:c>
      <x:c r="G226" t="inlineStr">
        <x:is>
          <x:t>Telefon</x:t>
        </x:is>
      </x:c>
      <x:c r="H226" s="0" t="inlineStr">
        <x:is>
          <x:t>FY2023</x:t>
        </x:is>
      </x:c>
      <x:c r="I226" s="0" t="inlineStr">
        <x:is>
          <x:t>2023</x:t>
        </x:is>
      </x:c>
      <x:c r="J226" s="0" t="inlineStr">
        <x:is>
          <x:t>FY</x:t>
        </x:is>
      </x:c>
      <x:c r="K226" s="58">
        <x:v>12</x:v>
      </x:c>
      <x:c r="L226" s="12">
        <x:v>-38769.03</x:v>
      </x:c>
    </x:row>
    <x:row r="227">
      <x:c r="A227" s="0" t="inlineStr">
        <x:is>
          <x:t>PL|pl.other-opex|6805|FY2024</x:t>
        </x:is>
      </x:c>
      <x:c r="B227" s="0" t="inlineStr">
        <x:is>
          <x:t>Demo Handel GmbH</x:t>
        </x:is>
      </x:c>
      <x:c r="C227" s="0" t="inlineStr">
        <x:is>
          <x:t>PL</x:t>
        </x:is>
      </x:c>
      <x:c r="D227" s="0" t="inlineStr">
        <x:is>
          <x:t>pl.other-opex</x:t>
        </x:is>
      </x:c>
      <x:c r="E227" s="0" t="inlineStr">
        <x:is>
          <x:t>Sonstige betriebliche Aufwendungen</x:t>
        </x:is>
      </x:c>
      <x:c r="F227" s="58">
        <x:v>6805</x:v>
      </x:c>
      <x:c r="G227" t="inlineStr">
        <x:is>
          <x:t>Telefon</x:t>
        </x:is>
      </x:c>
      <x:c r="H227" s="0" t="inlineStr">
        <x:is>
          <x:t>FY2024</x:t>
        </x:is>
      </x:c>
      <x:c r="I227" s="0" t="inlineStr">
        <x:is>
          <x:t>2024</x:t>
        </x:is>
      </x:c>
      <x:c r="J227" s="0" t="inlineStr">
        <x:is>
          <x:t>FY</x:t>
        </x:is>
      </x:c>
      <x:c r="K227" s="58">
        <x:v>12</x:v>
      </x:c>
      <x:c r="L227" s="12">
        <x:v>-38042.49</x:v>
      </x:c>
    </x:row>
    <x:row r="228">
      <x:c r="A228" s="0" t="inlineStr">
        <x:is>
          <x:t>PL|pl.other-opex|6805|LTM</x:t>
        </x:is>
      </x:c>
      <x:c r="B228" s="0" t="inlineStr">
        <x:is>
          <x:t>Demo Handel GmbH</x:t>
        </x:is>
      </x:c>
      <x:c r="C228" s="0" t="inlineStr">
        <x:is>
          <x:t>PL</x:t>
        </x:is>
      </x:c>
      <x:c r="D228" s="0" t="inlineStr">
        <x:is>
          <x:t>pl.other-opex</x:t>
        </x:is>
      </x:c>
      <x:c r="E228" s="0" t="inlineStr">
        <x:is>
          <x:t>Sonstige betriebliche Aufwendungen</x:t>
        </x:is>
      </x:c>
      <x:c r="F228" s="58">
        <x:v>6805</x:v>
      </x:c>
      <x:c r="G228" t="inlineStr">
        <x:is>
          <x:t>Telefon</x:t>
        </x:is>
      </x:c>
      <x:c r="H228" s="0" t="inlineStr">
        <x:is>
          <x:t>LTM</x:t>
        </x:is>
      </x:c>
      <x:c r="I228" s="0" t="inlineStr">
        <x:is>
          <x:t>LTM 2024-12</x:t>
        </x:is>
      </x:c>
      <x:c r="J228" s="0" t="inlineStr">
        <x:is>
          <x:t>LTM</x:t>
        </x:is>
      </x:c>
      <x:c r="K228" s="58">
        <x:v>12</x:v>
      </x:c>
      <x:c r="L228" s="12">
        <x:v>-38042.49</x:v>
      </x:c>
    </x:row>
    <x:row r="229">
      <x:c r="A229" s="0" t="inlineStr">
        <x:is>
          <x:t>PL|pl.other-opex|6810|FY2022</x:t>
        </x:is>
      </x:c>
      <x:c r="B229" s="0" t="inlineStr">
        <x:is>
          <x:t>Demo Handel GmbH</x:t>
        </x:is>
      </x:c>
      <x:c r="C229" s="0" t="inlineStr">
        <x:is>
          <x:t>PL</x:t>
        </x:is>
      </x:c>
      <x:c r="D229" s="0" t="inlineStr">
        <x:is>
          <x:t>pl.other-opex</x:t>
        </x:is>
      </x:c>
      <x:c r="E229" s="0" t="inlineStr">
        <x:is>
          <x:t>Sonstige betriebliche Aufwendungen</x:t>
        </x:is>
      </x:c>
      <x:c r="F229" s="58">
        <x:v>6810</x:v>
      </x:c>
      <x:c r="G229" t="inlineStr">
        <x:is>
          <x:t>Telefax und Internetkosten</x:t>
        </x:is>
      </x:c>
      <x:c r="H229" s="0" t="inlineStr">
        <x:is>
          <x:t>FY2022</x:t>
        </x:is>
      </x:c>
      <x:c r="I229" s="0" t="inlineStr">
        <x:is>
          <x:t>2022</x:t>
        </x:is>
      </x:c>
      <x:c r="J229" s="0" t="inlineStr">
        <x:is>
          <x:t>FY</x:t>
        </x:is>
      </x:c>
      <x:c r="K229" s="58">
        <x:v>12</x:v>
      </x:c>
      <x:c r="L229" s="12">
        <x:v>-10680</x:v>
      </x:c>
    </x:row>
    <x:row r="230">
      <x:c r="A230" s="0" t="inlineStr">
        <x:is>
          <x:t>PL|pl.other-opex|6810|FY2023</x:t>
        </x:is>
      </x:c>
      <x:c r="B230" s="0" t="inlineStr">
        <x:is>
          <x:t>Demo Handel GmbH</x:t>
        </x:is>
      </x:c>
      <x:c r="C230" s="0" t="inlineStr">
        <x:is>
          <x:t>PL</x:t>
        </x:is>
      </x:c>
      <x:c r="D230" s="0" t="inlineStr">
        <x:is>
          <x:t>pl.other-opex</x:t>
        </x:is>
      </x:c>
      <x:c r="E230" s="0" t="inlineStr">
        <x:is>
          <x:t>Sonstige betriebliche Aufwendungen</x:t>
        </x:is>
      </x:c>
      <x:c r="F230" s="58">
        <x:v>6810</x:v>
      </x:c>
      <x:c r="G230" t="inlineStr">
        <x:is>
          <x:t>Telefax und Internetkosten</x:t>
        </x:is>
      </x:c>
      <x:c r="H230" s="0" t="inlineStr">
        <x:is>
          <x:t>FY2023</x:t>
        </x:is>
      </x:c>
      <x:c r="I230" s="0" t="inlineStr">
        <x:is>
          <x:t>2023</x:t>
        </x:is>
      </x:c>
      <x:c r="J230" s="0" t="inlineStr">
        <x:is>
          <x:t>FY</x:t>
        </x:is>
      </x:c>
      <x:c r="K230" s="58">
        <x:v>12</x:v>
      </x:c>
      <x:c r="L230" s="12">
        <x:v>-10680</x:v>
      </x:c>
    </x:row>
    <x:row r="231">
      <x:c r="A231" s="0" t="inlineStr">
        <x:is>
          <x:t>PL|pl.other-opex|6810|FY2024</x:t>
        </x:is>
      </x:c>
      <x:c r="B231" s="0" t="inlineStr">
        <x:is>
          <x:t>Demo Handel GmbH</x:t>
        </x:is>
      </x:c>
      <x:c r="C231" s="0" t="inlineStr">
        <x:is>
          <x:t>PL</x:t>
        </x:is>
      </x:c>
      <x:c r="D231" s="0" t="inlineStr">
        <x:is>
          <x:t>pl.other-opex</x:t>
        </x:is>
      </x:c>
      <x:c r="E231" s="0" t="inlineStr">
        <x:is>
          <x:t>Sonstige betriebliche Aufwendungen</x:t>
        </x:is>
      </x:c>
      <x:c r="F231" s="58">
        <x:v>6810</x:v>
      </x:c>
      <x:c r="G231" t="inlineStr">
        <x:is>
          <x:t>Telefax und Internetkosten</x:t>
        </x:is>
      </x:c>
      <x:c r="H231" s="0" t="inlineStr">
        <x:is>
          <x:t>FY2024</x:t>
        </x:is>
      </x:c>
      <x:c r="I231" s="0" t="inlineStr">
        <x:is>
          <x:t>2024</x:t>
        </x:is>
      </x:c>
      <x:c r="J231" s="0" t="inlineStr">
        <x:is>
          <x:t>FY</x:t>
        </x:is>
      </x:c>
      <x:c r="K231" s="58">
        <x:v>12</x:v>
      </x:c>
      <x:c r="L231" s="12">
        <x:v>-10680</x:v>
      </x:c>
    </x:row>
    <x:row r="232">
      <x:c r="A232" s="0" t="inlineStr">
        <x:is>
          <x:t>PL|pl.other-opex|6810|LTM</x:t>
        </x:is>
      </x:c>
      <x:c r="B232" s="0" t="inlineStr">
        <x:is>
          <x:t>Demo Handel GmbH</x:t>
        </x:is>
      </x:c>
      <x:c r="C232" s="0" t="inlineStr">
        <x:is>
          <x:t>PL</x:t>
        </x:is>
      </x:c>
      <x:c r="D232" s="0" t="inlineStr">
        <x:is>
          <x:t>pl.other-opex</x:t>
        </x:is>
      </x:c>
      <x:c r="E232" s="0" t="inlineStr">
        <x:is>
          <x:t>Sonstige betriebliche Aufwendungen</x:t>
        </x:is>
      </x:c>
      <x:c r="F232" s="58">
        <x:v>6810</x:v>
      </x:c>
      <x:c r="G232" t="inlineStr">
        <x:is>
          <x:t>Telefax und Internetkosten</x:t>
        </x:is>
      </x:c>
      <x:c r="H232" s="0" t="inlineStr">
        <x:is>
          <x:t>LTM</x:t>
        </x:is>
      </x:c>
      <x:c r="I232" s="0" t="inlineStr">
        <x:is>
          <x:t>LTM 2024-12</x:t>
        </x:is>
      </x:c>
      <x:c r="J232" s="0" t="inlineStr">
        <x:is>
          <x:t>LTM</x:t>
        </x:is>
      </x:c>
      <x:c r="K232" s="58">
        <x:v>12</x:v>
      </x:c>
      <x:c r="L232" s="12">
        <x:v>-10680</x:v>
      </x:c>
    </x:row>
    <x:row r="233">
      <x:c r="A233" s="0" t="inlineStr">
        <x:is>
          <x:t>PL|pl.other-opex|6815|FY2022</x:t>
        </x:is>
      </x:c>
      <x:c r="B233" s="0" t="inlineStr">
        <x:is>
          <x:t>Demo Handel GmbH</x:t>
        </x:is>
      </x:c>
      <x:c r="C233" s="0" t="inlineStr">
        <x:is>
          <x:t>PL</x:t>
        </x:is>
      </x:c>
      <x:c r="D233" s="0" t="inlineStr">
        <x:is>
          <x:t>pl.other-opex</x:t>
        </x:is>
      </x:c>
      <x:c r="E233" s="0" t="inlineStr">
        <x:is>
          <x:t>Sonstige betriebliche Aufwendungen</x:t>
        </x:is>
      </x:c>
      <x:c r="F233" s="58">
        <x:v>6815</x:v>
      </x:c>
      <x:c r="G233" t="inlineStr">
        <x:is>
          <x:t>Bürobedarf</x:t>
        </x:is>
      </x:c>
      <x:c r="H233" s="0" t="inlineStr">
        <x:is>
          <x:t>FY2022</x:t>
        </x:is>
      </x:c>
      <x:c r="I233" s="0" t="inlineStr">
        <x:is>
          <x:t>2022</x:t>
        </x:is>
      </x:c>
      <x:c r="J233" s="0" t="inlineStr">
        <x:is>
          <x:t>FY</x:t>
        </x:is>
      </x:c>
      <x:c r="K233" s="58">
        <x:v>12</x:v>
      </x:c>
      <x:c r="L233" s="12">
        <x:v>-10712.71</x:v>
      </x:c>
    </x:row>
    <x:row r="234">
      <x:c r="A234" s="0" t="inlineStr">
        <x:is>
          <x:t>PL|pl.other-opex|6815|FY2023</x:t>
        </x:is>
      </x:c>
      <x:c r="B234" s="0" t="inlineStr">
        <x:is>
          <x:t>Demo Handel GmbH</x:t>
        </x:is>
      </x:c>
      <x:c r="C234" s="0" t="inlineStr">
        <x:is>
          <x:t>PL</x:t>
        </x:is>
      </x:c>
      <x:c r="D234" s="0" t="inlineStr">
        <x:is>
          <x:t>pl.other-opex</x:t>
        </x:is>
      </x:c>
      <x:c r="E234" s="0" t="inlineStr">
        <x:is>
          <x:t>Sonstige betriebliche Aufwendungen</x:t>
        </x:is>
      </x:c>
      <x:c r="F234" s="58">
        <x:v>6815</x:v>
      </x:c>
      <x:c r="G234" t="inlineStr">
        <x:is>
          <x:t>Bürobedarf</x:t>
        </x:is>
      </x:c>
      <x:c r="H234" s="0" t="inlineStr">
        <x:is>
          <x:t>FY2023</x:t>
        </x:is>
      </x:c>
      <x:c r="I234" s="0" t="inlineStr">
        <x:is>
          <x:t>2023</x:t>
        </x:is>
      </x:c>
      <x:c r="J234" s="0" t="inlineStr">
        <x:is>
          <x:t>FY</x:t>
        </x:is>
      </x:c>
      <x:c r="K234" s="58">
        <x:v>12</x:v>
      </x:c>
      <x:c r="L234" s="12">
        <x:v>-10053.92</x:v>
      </x:c>
    </x:row>
    <x:row r="235">
      <x:c r="A235" s="0" t="inlineStr">
        <x:is>
          <x:t>PL|pl.other-opex|6815|FY2024</x:t>
        </x:is>
      </x:c>
      <x:c r="B235" s="0" t="inlineStr">
        <x:is>
          <x:t>Demo Handel GmbH</x:t>
        </x:is>
      </x:c>
      <x:c r="C235" s="0" t="inlineStr">
        <x:is>
          <x:t>PL</x:t>
        </x:is>
      </x:c>
      <x:c r="D235" s="0" t="inlineStr">
        <x:is>
          <x:t>pl.other-opex</x:t>
        </x:is>
      </x:c>
      <x:c r="E235" s="0" t="inlineStr">
        <x:is>
          <x:t>Sonstige betriebliche Aufwendungen</x:t>
        </x:is>
      </x:c>
      <x:c r="F235" s="58">
        <x:v>6815</x:v>
      </x:c>
      <x:c r="G235" t="inlineStr">
        <x:is>
          <x:t>Bürobedarf</x:t>
        </x:is>
      </x:c>
      <x:c r="H235" s="0" t="inlineStr">
        <x:is>
          <x:t>FY2024</x:t>
        </x:is>
      </x:c>
      <x:c r="I235" s="0" t="inlineStr">
        <x:is>
          <x:t>2024</x:t>
        </x:is>
      </x:c>
      <x:c r="J235" s="0" t="inlineStr">
        <x:is>
          <x:t>FY</x:t>
        </x:is>
      </x:c>
      <x:c r="K235" s="58">
        <x:v>12</x:v>
      </x:c>
      <x:c r="L235" s="12">
        <x:v>-10426.26</x:v>
      </x:c>
    </x:row>
    <x:row r="236">
      <x:c r="A236" s="0" t="inlineStr">
        <x:is>
          <x:t>PL|pl.other-opex|6815|LTM</x:t>
        </x:is>
      </x:c>
      <x:c r="B236" s="0" t="inlineStr">
        <x:is>
          <x:t>Demo Handel GmbH</x:t>
        </x:is>
      </x:c>
      <x:c r="C236" s="0" t="inlineStr">
        <x:is>
          <x:t>PL</x:t>
        </x:is>
      </x:c>
      <x:c r="D236" s="0" t="inlineStr">
        <x:is>
          <x:t>pl.other-opex</x:t>
        </x:is>
      </x:c>
      <x:c r="E236" s="0" t="inlineStr">
        <x:is>
          <x:t>Sonstige betriebliche Aufwendungen</x:t>
        </x:is>
      </x:c>
      <x:c r="F236" s="58">
        <x:v>6815</x:v>
      </x:c>
      <x:c r="G236" t="inlineStr">
        <x:is>
          <x:t>Bürobedarf</x:t>
        </x:is>
      </x:c>
      <x:c r="H236" s="0" t="inlineStr">
        <x:is>
          <x:t>LTM</x:t>
        </x:is>
      </x:c>
      <x:c r="I236" s="0" t="inlineStr">
        <x:is>
          <x:t>LTM 2024-12</x:t>
        </x:is>
      </x:c>
      <x:c r="J236" s="0" t="inlineStr">
        <x:is>
          <x:t>LTM</x:t>
        </x:is>
      </x:c>
      <x:c r="K236" s="58">
        <x:v>12</x:v>
      </x:c>
      <x:c r="L236" s="12">
        <x:v>-10426.26</x:v>
      </x:c>
    </x:row>
    <x:row r="237">
      <x:c r="A237" s="0" t="inlineStr">
        <x:is>
          <x:t>PL|pl.other-opex|6820|FY2022</x:t>
        </x:is>
      </x:c>
      <x:c r="B237" s="0" t="inlineStr">
        <x:is>
          <x:t>Demo Handel GmbH</x:t>
        </x:is>
      </x:c>
      <x:c r="C237" s="0" t="inlineStr">
        <x:is>
          <x:t>PL</x:t>
        </x:is>
      </x:c>
      <x:c r="D237" s="0" t="inlineStr">
        <x:is>
          <x:t>pl.other-opex</x:t>
        </x:is>
      </x:c>
      <x:c r="E237" s="0" t="inlineStr">
        <x:is>
          <x:t>Sonstige betriebliche Aufwendungen</x:t>
        </x:is>
      </x:c>
      <x:c r="F237" s="58">
        <x:v>6820</x:v>
      </x:c>
      <x:c r="G237" t="inlineStr">
        <x:is>
          <x:t>Zeitschriften, Bücher</x:t>
        </x:is>
      </x:c>
      <x:c r="H237" s="0" t="inlineStr">
        <x:is>
          <x:t>FY2022</x:t>
        </x:is>
      </x:c>
      <x:c r="I237" s="0" t="inlineStr">
        <x:is>
          <x:t>2022</x:t>
        </x:is>
      </x:c>
      <x:c r="J237" s="0" t="inlineStr">
        <x:is>
          <x:t>FY</x:t>
        </x:is>
      </x:c>
      <x:c r="K237" s="58">
        <x:v>12</x:v>
      </x:c>
      <x:c r="L237" s="12">
        <x:v>-2880</x:v>
      </x:c>
    </x:row>
    <x:row r="238">
      <x:c r="A238" s="0" t="inlineStr">
        <x:is>
          <x:t>PL|pl.other-opex|6820|FY2023</x:t>
        </x:is>
      </x:c>
      <x:c r="B238" s="0" t="inlineStr">
        <x:is>
          <x:t>Demo Handel GmbH</x:t>
        </x:is>
      </x:c>
      <x:c r="C238" s="0" t="inlineStr">
        <x:is>
          <x:t>PL</x:t>
        </x:is>
      </x:c>
      <x:c r="D238" s="0" t="inlineStr">
        <x:is>
          <x:t>pl.other-opex</x:t>
        </x:is>
      </x:c>
      <x:c r="E238" s="0" t="inlineStr">
        <x:is>
          <x:t>Sonstige betriebliche Aufwendungen</x:t>
        </x:is>
      </x:c>
      <x:c r="F238" s="58">
        <x:v>6820</x:v>
      </x:c>
      <x:c r="G238" t="inlineStr">
        <x:is>
          <x:t>Zeitschriften, Bücher</x:t>
        </x:is>
      </x:c>
      <x:c r="H238" s="0" t="inlineStr">
        <x:is>
          <x:t>FY2023</x:t>
        </x:is>
      </x:c>
      <x:c r="I238" s="0" t="inlineStr">
        <x:is>
          <x:t>2023</x:t>
        </x:is>
      </x:c>
      <x:c r="J238" s="0" t="inlineStr">
        <x:is>
          <x:t>FY</x:t>
        </x:is>
      </x:c>
      <x:c r="K238" s="58">
        <x:v>12</x:v>
      </x:c>
      <x:c r="L238" s="12">
        <x:v>-2880</x:v>
      </x:c>
    </x:row>
    <x:row r="239">
      <x:c r="A239" s="0" t="inlineStr">
        <x:is>
          <x:t>PL|pl.other-opex|6820|FY2024</x:t>
        </x:is>
      </x:c>
      <x:c r="B239" s="0" t="inlineStr">
        <x:is>
          <x:t>Demo Handel GmbH</x:t>
        </x:is>
      </x:c>
      <x:c r="C239" s="0" t="inlineStr">
        <x:is>
          <x:t>PL</x:t>
        </x:is>
      </x:c>
      <x:c r="D239" s="0" t="inlineStr">
        <x:is>
          <x:t>pl.other-opex</x:t>
        </x:is>
      </x:c>
      <x:c r="E239" s="0" t="inlineStr">
        <x:is>
          <x:t>Sonstige betriebliche Aufwendungen</x:t>
        </x:is>
      </x:c>
      <x:c r="F239" s="58">
        <x:v>6820</x:v>
      </x:c>
      <x:c r="G239" t="inlineStr">
        <x:is>
          <x:t>Zeitschriften, Bücher</x:t>
        </x:is>
      </x:c>
      <x:c r="H239" s="0" t="inlineStr">
        <x:is>
          <x:t>FY2024</x:t>
        </x:is>
      </x:c>
      <x:c r="I239" s="0" t="inlineStr">
        <x:is>
          <x:t>2024</x:t>
        </x:is>
      </x:c>
      <x:c r="J239" s="0" t="inlineStr">
        <x:is>
          <x:t>FY</x:t>
        </x:is>
      </x:c>
      <x:c r="K239" s="58">
        <x:v>12</x:v>
      </x:c>
      <x:c r="L239" s="12">
        <x:v>-2880</x:v>
      </x:c>
    </x:row>
    <x:row r="240">
      <x:c r="A240" s="0" t="inlineStr">
        <x:is>
          <x:t>PL|pl.other-opex|6820|LTM</x:t>
        </x:is>
      </x:c>
      <x:c r="B240" s="0" t="inlineStr">
        <x:is>
          <x:t>Demo Handel GmbH</x:t>
        </x:is>
      </x:c>
      <x:c r="C240" s="0" t="inlineStr">
        <x:is>
          <x:t>PL</x:t>
        </x:is>
      </x:c>
      <x:c r="D240" s="0" t="inlineStr">
        <x:is>
          <x:t>pl.other-opex</x:t>
        </x:is>
      </x:c>
      <x:c r="E240" s="0" t="inlineStr">
        <x:is>
          <x:t>Sonstige betriebliche Aufwendungen</x:t>
        </x:is>
      </x:c>
      <x:c r="F240" s="58">
        <x:v>6820</x:v>
      </x:c>
      <x:c r="G240" t="inlineStr">
        <x:is>
          <x:t>Zeitschriften, Bücher</x:t>
        </x:is>
      </x:c>
      <x:c r="H240" s="0" t="inlineStr">
        <x:is>
          <x:t>LTM</x:t>
        </x:is>
      </x:c>
      <x:c r="I240" s="0" t="inlineStr">
        <x:is>
          <x:t>LTM 2024-12</x:t>
        </x:is>
      </x:c>
      <x:c r="J240" s="0" t="inlineStr">
        <x:is>
          <x:t>LTM</x:t>
        </x:is>
      </x:c>
      <x:c r="K240" s="58">
        <x:v>12</x:v>
      </x:c>
      <x:c r="L240" s="12">
        <x:v>-2880</x:v>
      </x:c>
    </x:row>
    <x:row r="241">
      <x:c r="A241" s="0" t="inlineStr">
        <x:is>
          <x:t>PL|pl.other-opex|6821|FY2022</x:t>
        </x:is>
      </x:c>
      <x:c r="B241" s="0" t="inlineStr">
        <x:is>
          <x:t>Demo Handel GmbH</x:t>
        </x:is>
      </x:c>
      <x:c r="C241" s="0" t="inlineStr">
        <x:is>
          <x:t>PL</x:t>
        </x:is>
      </x:c>
      <x:c r="D241" s="0" t="inlineStr">
        <x:is>
          <x:t>pl.other-opex</x:t>
        </x:is>
      </x:c>
      <x:c r="E241" s="0" t="inlineStr">
        <x:is>
          <x:t>Sonstige betriebliche Aufwendungen</x:t>
        </x:is>
      </x:c>
      <x:c r="F241" s="58">
        <x:v>6821</x:v>
      </x:c>
      <x:c r="G241" t="inlineStr">
        <x:is>
          <x:t>Fortbildungskosten</x:t>
        </x:is>
      </x:c>
      <x:c r="H241" s="0" t="inlineStr">
        <x:is>
          <x:t>FY2022</x:t>
        </x:is>
      </x:c>
      <x:c r="I241" s="0" t="inlineStr">
        <x:is>
          <x:t>2022</x:t>
        </x:is>
      </x:c>
      <x:c r="J241" s="0" t="inlineStr">
        <x:is>
          <x:t>FY</x:t>
        </x:is>
      </x:c>
      <x:c r="K241" s="58">
        <x:v>12</x:v>
      </x:c>
      <x:c r="L241" s="12">
        <x:v>-17324.91</x:v>
      </x:c>
    </x:row>
    <x:row r="242">
      <x:c r="A242" s="0" t="inlineStr">
        <x:is>
          <x:t>PL|pl.other-opex|6821|FY2023</x:t>
        </x:is>
      </x:c>
      <x:c r="B242" s="0" t="inlineStr">
        <x:is>
          <x:t>Demo Handel GmbH</x:t>
        </x:is>
      </x:c>
      <x:c r="C242" s="0" t="inlineStr">
        <x:is>
          <x:t>PL</x:t>
        </x:is>
      </x:c>
      <x:c r="D242" s="0" t="inlineStr">
        <x:is>
          <x:t>pl.other-opex</x:t>
        </x:is>
      </x:c>
      <x:c r="E242" s="0" t="inlineStr">
        <x:is>
          <x:t>Sonstige betriebliche Aufwendungen</x:t>
        </x:is>
      </x:c>
      <x:c r="F242" s="58">
        <x:v>6821</x:v>
      </x:c>
      <x:c r="G242" t="inlineStr">
        <x:is>
          <x:t>Fortbildungskosten</x:t>
        </x:is>
      </x:c>
      <x:c r="H242" s="0" t="inlineStr">
        <x:is>
          <x:t>FY2023</x:t>
        </x:is>
      </x:c>
      <x:c r="I242" s="0" t="inlineStr">
        <x:is>
          <x:t>2023</x:t>
        </x:is>
      </x:c>
      <x:c r="J242" s="0" t="inlineStr">
        <x:is>
          <x:t>FY</x:t>
        </x:is>
      </x:c>
      <x:c r="K242" s="58">
        <x:v>12</x:v>
      </x:c>
      <x:c r="L242" s="12">
        <x:v>0</x:v>
      </x:c>
    </x:row>
    <x:row r="243">
      <x:c r="A243" s="0" t="inlineStr">
        <x:is>
          <x:t>PL|pl.other-opex|6821|FY2024</x:t>
        </x:is>
      </x:c>
      <x:c r="B243" s="0" t="inlineStr">
        <x:is>
          <x:t>Demo Handel GmbH</x:t>
        </x:is>
      </x:c>
      <x:c r="C243" s="0" t="inlineStr">
        <x:is>
          <x:t>PL</x:t>
        </x:is>
      </x:c>
      <x:c r="D243" s="0" t="inlineStr">
        <x:is>
          <x:t>pl.other-opex</x:t>
        </x:is>
      </x:c>
      <x:c r="E243" s="0" t="inlineStr">
        <x:is>
          <x:t>Sonstige betriebliche Aufwendungen</x:t>
        </x:is>
      </x:c>
      <x:c r="F243" s="58">
        <x:v>6821</x:v>
      </x:c>
      <x:c r="G243" t="inlineStr">
        <x:is>
          <x:t>Fortbildungskosten</x:t>
        </x:is>
      </x:c>
      <x:c r="H243" s="0" t="inlineStr">
        <x:is>
          <x:t>FY2024</x:t>
        </x:is>
      </x:c>
      <x:c r="I243" s="0" t="inlineStr">
        <x:is>
          <x:t>2024</x:t>
        </x:is>
      </x:c>
      <x:c r="J243" s="0" t="inlineStr">
        <x:is>
          <x:t>FY</x:t>
        </x:is>
      </x:c>
      <x:c r="K243" s="58">
        <x:v>12</x:v>
      </x:c>
      <x:c r="L243" s="12">
        <x:v>-16731.8</x:v>
      </x:c>
    </x:row>
    <x:row r="244">
      <x:c r="A244" s="0" t="inlineStr">
        <x:is>
          <x:t>PL|pl.other-opex|6821|LTM</x:t>
        </x:is>
      </x:c>
      <x:c r="B244" s="0" t="inlineStr">
        <x:is>
          <x:t>Demo Handel GmbH</x:t>
        </x:is>
      </x:c>
      <x:c r="C244" s="0" t="inlineStr">
        <x:is>
          <x:t>PL</x:t>
        </x:is>
      </x:c>
      <x:c r="D244" s="0" t="inlineStr">
        <x:is>
          <x:t>pl.other-opex</x:t>
        </x:is>
      </x:c>
      <x:c r="E244" s="0" t="inlineStr">
        <x:is>
          <x:t>Sonstige betriebliche Aufwendungen</x:t>
        </x:is>
      </x:c>
      <x:c r="F244" s="58">
        <x:v>6821</x:v>
      </x:c>
      <x:c r="G244" t="inlineStr">
        <x:is>
          <x:t>Fortbildungskosten</x:t>
        </x:is>
      </x:c>
      <x:c r="H244" s="0" t="inlineStr">
        <x:is>
          <x:t>LTM</x:t>
        </x:is>
      </x:c>
      <x:c r="I244" s="0" t="inlineStr">
        <x:is>
          <x:t>LTM 2024-12</x:t>
        </x:is>
      </x:c>
      <x:c r="J244" s="0" t="inlineStr">
        <x:is>
          <x:t>LTM</x:t>
        </x:is>
      </x:c>
      <x:c r="K244" s="58">
        <x:v>12</x:v>
      </x:c>
      <x:c r="L244" s="12">
        <x:v>-16731.8</x:v>
      </x:c>
    </x:row>
    <x:row r="245">
      <x:c r="A245" s="0" t="inlineStr">
        <x:is>
          <x:t>PL|pl.other-opex|6825|FY2022</x:t>
        </x:is>
      </x:c>
      <x:c r="B245" s="0" t="inlineStr">
        <x:is>
          <x:t>Demo Handel GmbH</x:t>
        </x:is>
      </x:c>
      <x:c r="C245" s="0" t="inlineStr">
        <x:is>
          <x:t>PL</x:t>
        </x:is>
      </x:c>
      <x:c r="D245" s="0" t="inlineStr">
        <x:is>
          <x:t>pl.other-opex</x:t>
        </x:is>
      </x:c>
      <x:c r="E245" s="0" t="inlineStr">
        <x:is>
          <x:t>Sonstige betriebliche Aufwendungen</x:t>
        </x:is>
      </x:c>
      <x:c r="F245" s="58">
        <x:v>6825</x:v>
      </x:c>
      <x:c r="G245" t="inlineStr">
        <x:is>
          <x:t>Rechts- und Beratungskosten</x:t>
        </x:is>
      </x:c>
      <x:c r="H245" s="0" t="inlineStr">
        <x:is>
          <x:t>FY2022</x:t>
        </x:is>
      </x:c>
      <x:c r="I245" s="0" t="inlineStr">
        <x:is>
          <x:t>2022</x:t>
        </x:is>
      </x:c>
      <x:c r="J245" s="0" t="inlineStr">
        <x:is>
          <x:t>FY</x:t>
        </x:is>
      </x:c>
      <x:c r="K245" s="58">
        <x:v>12</x:v>
      </x:c>
      <x:c r="L245" s="12">
        <x:v>-3461.89</x:v>
      </x:c>
    </x:row>
    <x:row r="246">
      <x:c r="A246" s="0" t="inlineStr">
        <x:is>
          <x:t>PL|pl.other-opex|6825|FY2023</x:t>
        </x:is>
      </x:c>
      <x:c r="B246" s="0" t="inlineStr">
        <x:is>
          <x:t>Demo Handel GmbH</x:t>
        </x:is>
      </x:c>
      <x:c r="C246" s="0" t="inlineStr">
        <x:is>
          <x:t>PL</x:t>
        </x:is>
      </x:c>
      <x:c r="D246" s="0" t="inlineStr">
        <x:is>
          <x:t>pl.other-opex</x:t>
        </x:is>
      </x:c>
      <x:c r="E246" s="0" t="inlineStr">
        <x:is>
          <x:t>Sonstige betriebliche Aufwendungen</x:t>
        </x:is>
      </x:c>
      <x:c r="F246" s="58">
        <x:v>6825</x:v>
      </x:c>
      <x:c r="G246" t="inlineStr">
        <x:is>
          <x:t>Rechts- und Beratungskosten</x:t>
        </x:is>
      </x:c>
      <x:c r="H246" s="0" t="inlineStr">
        <x:is>
          <x:t>FY2023</x:t>
        </x:is>
      </x:c>
      <x:c r="I246" s="0" t="inlineStr">
        <x:is>
          <x:t>2023</x:t>
        </x:is>
      </x:c>
      <x:c r="J246" s="0" t="inlineStr">
        <x:is>
          <x:t>FY</x:t>
        </x:is>
      </x:c>
      <x:c r="K246" s="58">
        <x:v>12</x:v>
      </x:c>
      <x:c r="L246" s="12">
        <x:v>-189211.47</x:v>
      </x:c>
    </x:row>
    <x:row r="247">
      <x:c r="A247" s="0" t="inlineStr">
        <x:is>
          <x:t>PL|pl.other-opex|6825|FY2024</x:t>
        </x:is>
      </x:c>
      <x:c r="B247" s="0" t="inlineStr">
        <x:is>
          <x:t>Demo Handel GmbH</x:t>
        </x:is>
      </x:c>
      <x:c r="C247" s="0" t="inlineStr">
        <x:is>
          <x:t>PL</x:t>
        </x:is>
      </x:c>
      <x:c r="D247" s="0" t="inlineStr">
        <x:is>
          <x:t>pl.other-opex</x:t>
        </x:is>
      </x:c>
      <x:c r="E247" s="0" t="inlineStr">
        <x:is>
          <x:t>Sonstige betriebliche Aufwendungen</x:t>
        </x:is>
      </x:c>
      <x:c r="F247" s="58">
        <x:v>6825</x:v>
      </x:c>
      <x:c r="G247" t="inlineStr">
        <x:is>
          <x:t>Rechts- und Beratungskosten</x:t>
        </x:is>
      </x:c>
      <x:c r="H247" s="0" t="inlineStr">
        <x:is>
          <x:t>FY2024</x:t>
        </x:is>
      </x:c>
      <x:c r="I247" s="0" t="inlineStr">
        <x:is>
          <x:t>2024</x:t>
        </x:is>
      </x:c>
      <x:c r="J247" s="0" t="inlineStr">
        <x:is>
          <x:t>FY</x:t>
        </x:is>
      </x:c>
      <x:c r="K247" s="58">
        <x:v>12</x:v>
      </x:c>
      <x:c r="L247" s="12">
        <x:v>-2974.84</x:v>
      </x:c>
    </x:row>
    <x:row r="248">
      <x:c r="A248" s="0" t="inlineStr">
        <x:is>
          <x:t>PL|pl.other-opex|6825|LTM</x:t>
        </x:is>
      </x:c>
      <x:c r="B248" s="0" t="inlineStr">
        <x:is>
          <x:t>Demo Handel GmbH</x:t>
        </x:is>
      </x:c>
      <x:c r="C248" s="0" t="inlineStr">
        <x:is>
          <x:t>PL</x:t>
        </x:is>
      </x:c>
      <x:c r="D248" s="0" t="inlineStr">
        <x:is>
          <x:t>pl.other-opex</x:t>
        </x:is>
      </x:c>
      <x:c r="E248" s="0" t="inlineStr">
        <x:is>
          <x:t>Sonstige betriebliche Aufwendungen</x:t>
        </x:is>
      </x:c>
      <x:c r="F248" s="58">
        <x:v>6825</x:v>
      </x:c>
      <x:c r="G248" t="inlineStr">
        <x:is>
          <x:t>Rechts- und Beratungskosten</x:t>
        </x:is>
      </x:c>
      <x:c r="H248" s="0" t="inlineStr">
        <x:is>
          <x:t>LTM</x:t>
        </x:is>
      </x:c>
      <x:c r="I248" s="0" t="inlineStr">
        <x:is>
          <x:t>LTM 2024-12</x:t>
        </x:is>
      </x:c>
      <x:c r="J248" s="0" t="inlineStr">
        <x:is>
          <x:t>LTM</x:t>
        </x:is>
      </x:c>
      <x:c r="K248" s="58">
        <x:v>12</x:v>
      </x:c>
      <x:c r="L248" s="12">
        <x:v>-2974.84</x:v>
      </x:c>
    </x:row>
    <x:row r="249">
      <x:c r="A249" s="0" t="inlineStr">
        <x:is>
          <x:t>PL|pl.other-opex|6827|FY2022</x:t>
        </x:is>
      </x:c>
      <x:c r="B249" s="0" t="inlineStr">
        <x:is>
          <x:t>Demo Handel GmbH</x:t>
        </x:is>
      </x:c>
      <x:c r="C249" s="0" t="inlineStr">
        <x:is>
          <x:t>PL</x:t>
        </x:is>
      </x:c>
      <x:c r="D249" s="0" t="inlineStr">
        <x:is>
          <x:t>pl.other-opex</x:t>
        </x:is>
      </x:c>
      <x:c r="E249" s="0" t="inlineStr">
        <x:is>
          <x:t>Sonstige betriebliche Aufwendungen</x:t>
        </x:is>
      </x:c>
      <x:c r="F249" s="58">
        <x:v>6827</x:v>
      </x:c>
      <x:c r="G249" t="inlineStr">
        <x:is>
          <x:t>Abschluss- und Prüfungskosten</x:t>
        </x:is>
      </x:c>
      <x:c r="H249" s="0" t="inlineStr">
        <x:is>
          <x:t>FY2022</x:t>
        </x:is>
      </x:c>
      <x:c r="I249" s="0" t="inlineStr">
        <x:is>
          <x:t>2022</x:t>
        </x:is>
      </x:c>
      <x:c r="J249" s="0" t="inlineStr">
        <x:is>
          <x:t>FY</x:t>
        </x:is>
      </x:c>
      <x:c r="K249" s="58">
        <x:v>12</x:v>
      </x:c>
      <x:c r="L249" s="12">
        <x:v>-46520</x:v>
      </x:c>
    </x:row>
    <x:row r="250">
      <x:c r="A250" s="0" t="inlineStr">
        <x:is>
          <x:t>PL|pl.other-opex|6827|FY2023</x:t>
        </x:is>
      </x:c>
      <x:c r="B250" s="0" t="inlineStr">
        <x:is>
          <x:t>Demo Handel GmbH</x:t>
        </x:is>
      </x:c>
      <x:c r="C250" s="0" t="inlineStr">
        <x:is>
          <x:t>PL</x:t>
        </x:is>
      </x:c>
      <x:c r="D250" s="0" t="inlineStr">
        <x:is>
          <x:t>pl.other-opex</x:t>
        </x:is>
      </x:c>
      <x:c r="E250" s="0" t="inlineStr">
        <x:is>
          <x:t>Sonstige betriebliche Aufwendungen</x:t>
        </x:is>
      </x:c>
      <x:c r="F250" s="58">
        <x:v>6827</x:v>
      </x:c>
      <x:c r="G250" t="inlineStr">
        <x:is>
          <x:t>Abschluss- und Prüfungskosten</x:t>
        </x:is>
      </x:c>
      <x:c r="H250" s="0" t="inlineStr">
        <x:is>
          <x:t>FY2023</x:t>
        </x:is>
      </x:c>
      <x:c r="I250" s="0" t="inlineStr">
        <x:is>
          <x:t>2023</x:t>
        </x:is>
      </x:c>
      <x:c r="J250" s="0" t="inlineStr">
        <x:is>
          <x:t>FY</x:t>
        </x:is>
      </x:c>
      <x:c r="K250" s="58">
        <x:v>12</x:v>
      </x:c>
      <x:c r="L250" s="12">
        <x:v>-46500</x:v>
      </x:c>
    </x:row>
    <x:row r="251">
      <x:c r="A251" s="0" t="inlineStr">
        <x:is>
          <x:t>PL|pl.other-opex|6827|FY2024</x:t>
        </x:is>
      </x:c>
      <x:c r="B251" s="0" t="inlineStr">
        <x:is>
          <x:t>Demo Handel GmbH</x:t>
        </x:is>
      </x:c>
      <x:c r="C251" s="0" t="inlineStr">
        <x:is>
          <x:t>PL</x:t>
        </x:is>
      </x:c>
      <x:c r="D251" s="0" t="inlineStr">
        <x:is>
          <x:t>pl.other-opex</x:t>
        </x:is>
      </x:c>
      <x:c r="E251" s="0" t="inlineStr">
        <x:is>
          <x:t>Sonstige betriebliche Aufwendungen</x:t>
        </x:is>
      </x:c>
      <x:c r="F251" s="58">
        <x:v>6827</x:v>
      </x:c>
      <x:c r="G251" t="inlineStr">
        <x:is>
          <x:t>Abschluss- und Prüfungskosten</x:t>
        </x:is>
      </x:c>
      <x:c r="H251" s="0" t="inlineStr">
        <x:is>
          <x:t>FY2024</x:t>
        </x:is>
      </x:c>
      <x:c r="I251" s="0" t="inlineStr">
        <x:is>
          <x:t>2024</x:t>
        </x:is>
      </x:c>
      <x:c r="J251" s="0" t="inlineStr">
        <x:is>
          <x:t>FY</x:t>
        </x:is>
      </x:c>
      <x:c r="K251" s="58">
        <x:v>12</x:v>
      </x:c>
      <x:c r="L251" s="12">
        <x:v>-52290</x:v>
      </x:c>
    </x:row>
    <x:row r="252">
      <x:c r="A252" s="0" t="inlineStr">
        <x:is>
          <x:t>PL|pl.other-opex|6827|LTM</x:t>
        </x:is>
      </x:c>
      <x:c r="B252" s="0" t="inlineStr">
        <x:is>
          <x:t>Demo Handel GmbH</x:t>
        </x:is>
      </x:c>
      <x:c r="C252" s="0" t="inlineStr">
        <x:is>
          <x:t>PL</x:t>
        </x:is>
      </x:c>
      <x:c r="D252" s="0" t="inlineStr">
        <x:is>
          <x:t>pl.other-opex</x:t>
        </x:is>
      </x:c>
      <x:c r="E252" s="0" t="inlineStr">
        <x:is>
          <x:t>Sonstige betriebliche Aufwendungen</x:t>
        </x:is>
      </x:c>
      <x:c r="F252" s="58">
        <x:v>6827</x:v>
      </x:c>
      <x:c r="G252" t="inlineStr">
        <x:is>
          <x:t>Abschluss- und Prüfungskosten</x:t>
        </x:is>
      </x:c>
      <x:c r="H252" s="0" t="inlineStr">
        <x:is>
          <x:t>LTM</x:t>
        </x:is>
      </x:c>
      <x:c r="I252" s="0" t="inlineStr">
        <x:is>
          <x:t>LTM 2024-12</x:t>
        </x:is>
      </x:c>
      <x:c r="J252" s="0" t="inlineStr">
        <x:is>
          <x:t>LTM</x:t>
        </x:is>
      </x:c>
      <x:c r="K252" s="58">
        <x:v>12</x:v>
      </x:c>
      <x:c r="L252" s="12">
        <x:v>-52290</x:v>
      </x:c>
    </x:row>
    <x:row r="253">
      <x:c r="A253" s="0" t="inlineStr">
        <x:is>
          <x:t>PL|pl.other-opex|6830|FY2022</x:t>
        </x:is>
      </x:c>
      <x:c r="B253" s="0" t="inlineStr">
        <x:is>
          <x:t>Demo Handel GmbH</x:t>
        </x:is>
      </x:c>
      <x:c r="C253" s="0" t="inlineStr">
        <x:is>
          <x:t>PL</x:t>
        </x:is>
      </x:c>
      <x:c r="D253" s="0" t="inlineStr">
        <x:is>
          <x:t>pl.other-opex</x:t>
        </x:is>
      </x:c>
      <x:c r="E253" s="0" t="inlineStr">
        <x:is>
          <x:t>Sonstige betriebliche Aufwendungen</x:t>
        </x:is>
      </x:c>
      <x:c r="F253" s="58">
        <x:v>6830</x:v>
      </x:c>
      <x:c r="G253" t="inlineStr">
        <x:is>
          <x:t>Buchführungskosten</x:t>
        </x:is>
      </x:c>
      <x:c r="H253" s="0" t="inlineStr">
        <x:is>
          <x:t>FY2022</x:t>
        </x:is>
      </x:c>
      <x:c r="I253" s="0" t="inlineStr">
        <x:is>
          <x:t>2022</x:t>
        </x:is>
      </x:c>
      <x:c r="J253" s="0" t="inlineStr">
        <x:is>
          <x:t>FY</x:t>
        </x:is>
      </x:c>
      <x:c r="K253" s="58">
        <x:v>12</x:v>
      </x:c>
      <x:c r="L253" s="12">
        <x:v>-74400</x:v>
      </x:c>
    </x:row>
    <x:row r="254">
      <x:c r="A254" s="0" t="inlineStr">
        <x:is>
          <x:t>PL|pl.other-opex|6830|FY2023</x:t>
        </x:is>
      </x:c>
      <x:c r="B254" s="0" t="inlineStr">
        <x:is>
          <x:t>Demo Handel GmbH</x:t>
        </x:is>
      </x:c>
      <x:c r="C254" s="0" t="inlineStr">
        <x:is>
          <x:t>PL</x:t>
        </x:is>
      </x:c>
      <x:c r="D254" s="0" t="inlineStr">
        <x:is>
          <x:t>pl.other-opex</x:t>
        </x:is>
      </x:c>
      <x:c r="E254" s="0" t="inlineStr">
        <x:is>
          <x:t>Sonstige betriebliche Aufwendungen</x:t>
        </x:is>
      </x:c>
      <x:c r="F254" s="58">
        <x:v>6830</x:v>
      </x:c>
      <x:c r="G254" t="inlineStr">
        <x:is>
          <x:t>Buchführungskosten</x:t>
        </x:is>
      </x:c>
      <x:c r="H254" s="0" t="inlineStr">
        <x:is>
          <x:t>FY2023</x:t>
        </x:is>
      </x:c>
      <x:c r="I254" s="0" t="inlineStr">
        <x:is>
          <x:t>2023</x:t>
        </x:is>
      </x:c>
      <x:c r="J254" s="0" t="inlineStr">
        <x:is>
          <x:t>FY</x:t>
        </x:is>
      </x:c>
      <x:c r="K254" s="58">
        <x:v>12</x:v>
      </x:c>
      <x:c r="L254" s="12">
        <x:v>-79200</x:v>
      </x:c>
    </x:row>
    <x:row r="255">
      <x:c r="A255" s="0" t="inlineStr">
        <x:is>
          <x:t>PL|pl.other-opex|6830|FY2024</x:t>
        </x:is>
      </x:c>
      <x:c r="B255" s="0" t="inlineStr">
        <x:is>
          <x:t>Demo Handel GmbH</x:t>
        </x:is>
      </x:c>
      <x:c r="C255" s="0" t="inlineStr">
        <x:is>
          <x:t>PL</x:t>
        </x:is>
      </x:c>
      <x:c r="D255" s="0" t="inlineStr">
        <x:is>
          <x:t>pl.other-opex</x:t>
        </x:is>
      </x:c>
      <x:c r="E255" s="0" t="inlineStr">
        <x:is>
          <x:t>Sonstige betriebliche Aufwendungen</x:t>
        </x:is>
      </x:c>
      <x:c r="F255" s="58">
        <x:v>6830</x:v>
      </x:c>
      <x:c r="G255" t="inlineStr">
        <x:is>
          <x:t>Buchführungskosten</x:t>
        </x:is>
      </x:c>
      <x:c r="H255" s="0" t="inlineStr">
        <x:is>
          <x:t>FY2024</x:t>
        </x:is>
      </x:c>
      <x:c r="I255" s="0" t="inlineStr">
        <x:is>
          <x:t>2024</x:t>
        </x:is>
      </x:c>
      <x:c r="J255" s="0" t="inlineStr">
        <x:is>
          <x:t>FY</x:t>
        </x:is>
      </x:c>
      <x:c r="K255" s="58">
        <x:v>12</x:v>
      </x:c>
      <x:c r="L255" s="12">
        <x:v>-79200</x:v>
      </x:c>
    </x:row>
    <x:row r="256">
      <x:c r="A256" s="0" t="inlineStr">
        <x:is>
          <x:t>PL|pl.other-opex|6830|LTM</x:t>
        </x:is>
      </x:c>
      <x:c r="B256" s="0" t="inlineStr">
        <x:is>
          <x:t>Demo Handel GmbH</x:t>
        </x:is>
      </x:c>
      <x:c r="C256" s="0" t="inlineStr">
        <x:is>
          <x:t>PL</x:t>
        </x:is>
      </x:c>
      <x:c r="D256" s="0" t="inlineStr">
        <x:is>
          <x:t>pl.other-opex</x:t>
        </x:is>
      </x:c>
      <x:c r="E256" s="0" t="inlineStr">
        <x:is>
          <x:t>Sonstige betriebliche Aufwendungen</x:t>
        </x:is>
      </x:c>
      <x:c r="F256" s="58">
        <x:v>6830</x:v>
      </x:c>
      <x:c r="G256" t="inlineStr">
        <x:is>
          <x:t>Buchführungskosten</x:t>
        </x:is>
      </x:c>
      <x:c r="H256" s="0" t="inlineStr">
        <x:is>
          <x:t>LTM</x:t>
        </x:is>
      </x:c>
      <x:c r="I256" s="0" t="inlineStr">
        <x:is>
          <x:t>LTM 2024-12</x:t>
        </x:is>
      </x:c>
      <x:c r="J256" s="0" t="inlineStr">
        <x:is>
          <x:t>LTM</x:t>
        </x:is>
      </x:c>
      <x:c r="K256" s="58">
        <x:v>12</x:v>
      </x:c>
      <x:c r="L256" s="12">
        <x:v>-79200</x:v>
      </x:c>
    </x:row>
    <x:row r="257">
      <x:c r="A257" s="0" t="inlineStr">
        <x:is>
          <x:t>PL|pl.other-opex|6840|FY2022</x:t>
        </x:is>
      </x:c>
      <x:c r="B257" s="0" t="inlineStr">
        <x:is>
          <x:t>Demo Handel GmbH</x:t>
        </x:is>
      </x:c>
      <x:c r="C257" s="0" t="inlineStr">
        <x:is>
          <x:t>PL</x:t>
        </x:is>
      </x:c>
      <x:c r="D257" s="0" t="inlineStr">
        <x:is>
          <x:t>pl.other-opex</x:t>
        </x:is>
      </x:c>
      <x:c r="E257" s="0" t="inlineStr">
        <x:is>
          <x:t>Sonstige betriebliche Aufwendungen</x:t>
        </x:is>
      </x:c>
      <x:c r="F257" s="58">
        <x:v>6840</x:v>
      </x:c>
      <x:c r="G257" t="inlineStr">
        <x:is>
          <x:t>Mietleasing Betriebs- und Geschäftsausstattung</x:t>
        </x:is>
      </x:c>
      <x:c r="H257" s="0" t="inlineStr">
        <x:is>
          <x:t>FY2022</x:t>
        </x:is>
      </x:c>
      <x:c r="I257" s="0" t="inlineStr">
        <x:is>
          <x:t>2022</x:t>
        </x:is>
      </x:c>
      <x:c r="J257" s="0" t="inlineStr">
        <x:is>
          <x:t>FY</x:t>
        </x:is>
      </x:c>
      <x:c r="K257" s="58">
        <x:v>12</x:v>
      </x:c>
      <x:c r="L257" s="12">
        <x:v>-34680</x:v>
      </x:c>
    </x:row>
    <x:row r="258">
      <x:c r="A258" s="0" t="inlineStr">
        <x:is>
          <x:t>PL|pl.other-opex|6840|FY2023</x:t>
        </x:is>
      </x:c>
      <x:c r="B258" s="0" t="inlineStr">
        <x:is>
          <x:t>Demo Handel GmbH</x:t>
        </x:is>
      </x:c>
      <x:c r="C258" s="0" t="inlineStr">
        <x:is>
          <x:t>PL</x:t>
        </x:is>
      </x:c>
      <x:c r="D258" s="0" t="inlineStr">
        <x:is>
          <x:t>pl.other-opex</x:t>
        </x:is>
      </x:c>
      <x:c r="E258" s="0" t="inlineStr">
        <x:is>
          <x:t>Sonstige betriebliche Aufwendungen</x:t>
        </x:is>
      </x:c>
      <x:c r="F258" s="58">
        <x:v>6840</x:v>
      </x:c>
      <x:c r="G258" t="inlineStr">
        <x:is>
          <x:t>Mietleasing Betriebs- und Geschäftsausstattung</x:t>
        </x:is>
      </x:c>
      <x:c r="H258" s="0" t="inlineStr">
        <x:is>
          <x:t>FY2023</x:t>
        </x:is>
      </x:c>
      <x:c r="I258" s="0" t="inlineStr">
        <x:is>
          <x:t>2023</x:t>
        </x:is>
      </x:c>
      <x:c r="J258" s="0" t="inlineStr">
        <x:is>
          <x:t>FY</x:t>
        </x:is>
      </x:c>
      <x:c r="K258" s="58">
        <x:v>12</x:v>
      </x:c>
      <x:c r="L258" s="12">
        <x:v>-34680</x:v>
      </x:c>
    </x:row>
    <x:row r="259">
      <x:c r="A259" s="0" t="inlineStr">
        <x:is>
          <x:t>PL|pl.other-opex|6840|FY2024</x:t>
        </x:is>
      </x:c>
      <x:c r="B259" s="0" t="inlineStr">
        <x:is>
          <x:t>Demo Handel GmbH</x:t>
        </x:is>
      </x:c>
      <x:c r="C259" s="0" t="inlineStr">
        <x:is>
          <x:t>PL</x:t>
        </x:is>
      </x:c>
      <x:c r="D259" s="0" t="inlineStr">
        <x:is>
          <x:t>pl.other-opex</x:t>
        </x:is>
      </x:c>
      <x:c r="E259" s="0" t="inlineStr">
        <x:is>
          <x:t>Sonstige betriebliche Aufwendungen</x:t>
        </x:is>
      </x:c>
      <x:c r="F259" s="58">
        <x:v>6840</x:v>
      </x:c>
      <x:c r="G259" t="inlineStr">
        <x:is>
          <x:t>Mietleasing Betriebs- und Geschäftsausstattung</x:t>
        </x:is>
      </x:c>
      <x:c r="H259" s="0" t="inlineStr">
        <x:is>
          <x:t>FY2024</x:t>
        </x:is>
      </x:c>
      <x:c r="I259" s="0" t="inlineStr">
        <x:is>
          <x:t>2024</x:t>
        </x:is>
      </x:c>
      <x:c r="J259" s="0" t="inlineStr">
        <x:is>
          <x:t>FY</x:t>
        </x:is>
      </x:c>
      <x:c r="K259" s="58">
        <x:v>12</x:v>
      </x:c>
      <x:c r="L259" s="12">
        <x:v>-34680</x:v>
      </x:c>
    </x:row>
    <x:row r="260">
      <x:c r="A260" s="0" t="inlineStr">
        <x:is>
          <x:t>PL|pl.other-opex|6840|LTM</x:t>
        </x:is>
      </x:c>
      <x:c r="B260" s="0" t="inlineStr">
        <x:is>
          <x:t>Demo Handel GmbH</x:t>
        </x:is>
      </x:c>
      <x:c r="C260" s="0" t="inlineStr">
        <x:is>
          <x:t>PL</x:t>
        </x:is>
      </x:c>
      <x:c r="D260" s="0" t="inlineStr">
        <x:is>
          <x:t>pl.other-opex</x:t>
        </x:is>
      </x:c>
      <x:c r="E260" s="0" t="inlineStr">
        <x:is>
          <x:t>Sonstige betriebliche Aufwendungen</x:t>
        </x:is>
      </x:c>
      <x:c r="F260" s="58">
        <x:v>6840</x:v>
      </x:c>
      <x:c r="G260" t="inlineStr">
        <x:is>
          <x:t>Mietleasing Betriebs- und Geschäftsausstattung</x:t>
        </x:is>
      </x:c>
      <x:c r="H260" s="0" t="inlineStr">
        <x:is>
          <x:t>LTM</x:t>
        </x:is>
      </x:c>
      <x:c r="I260" s="0" t="inlineStr">
        <x:is>
          <x:t>LTM 2024-12</x:t>
        </x:is>
      </x:c>
      <x:c r="J260" s="0" t="inlineStr">
        <x:is>
          <x:t>LTM</x:t>
        </x:is>
      </x:c>
      <x:c r="K260" s="58">
        <x:v>12</x:v>
      </x:c>
      <x:c r="L260" s="12">
        <x:v>-34680</x:v>
      </x:c>
    </x:row>
    <x:row r="261">
      <x:c r="A261" s="0" t="inlineStr">
        <x:is>
          <x:t>PL|pl.other-opex|6845|FY2022</x:t>
        </x:is>
      </x:c>
      <x:c r="B261" s="0" t="inlineStr">
        <x:is>
          <x:t>Demo Handel GmbH</x:t>
        </x:is>
      </x:c>
      <x:c r="C261" s="0" t="inlineStr">
        <x:is>
          <x:t>PL</x:t>
        </x:is>
      </x:c>
      <x:c r="D261" s="0" t="inlineStr">
        <x:is>
          <x:t>pl.other-opex</x:t>
        </x:is>
      </x:c>
      <x:c r="E261" s="0" t="inlineStr">
        <x:is>
          <x:t>Sonstige betriebliche Aufwendungen</x:t>
        </x:is>
      </x:c>
      <x:c r="F261" s="58">
        <x:v>6845</x:v>
      </x:c>
      <x:c r="G261" t="inlineStr">
        <x:is>
          <x:t>Werkzeuge und Kleingeräte</x:t>
        </x:is>
      </x:c>
      <x:c r="H261" s="0" t="inlineStr">
        <x:is>
          <x:t>FY2022</x:t>
        </x:is>
      </x:c>
      <x:c r="I261" s="0" t="inlineStr">
        <x:is>
          <x:t>2022</x:t>
        </x:is>
      </x:c>
      <x:c r="J261" s="0" t="inlineStr">
        <x:is>
          <x:t>FY</x:t>
        </x:is>
      </x:c>
      <x:c r="K261" s="58">
        <x:v>12</x:v>
      </x:c>
      <x:c r="L261" s="12">
        <x:v>-1583.38</x:v>
      </x:c>
    </x:row>
    <x:row r="262">
      <x:c r="A262" s="0" t="inlineStr">
        <x:is>
          <x:t>PL|pl.other-opex|6845|FY2023</x:t>
        </x:is>
      </x:c>
      <x:c r="B262" s="0" t="inlineStr">
        <x:is>
          <x:t>Demo Handel GmbH</x:t>
        </x:is>
      </x:c>
      <x:c r="C262" s="0" t="inlineStr">
        <x:is>
          <x:t>PL</x:t>
        </x:is>
      </x:c>
      <x:c r="D262" s="0" t="inlineStr">
        <x:is>
          <x:t>pl.other-opex</x:t>
        </x:is>
      </x:c>
      <x:c r="E262" s="0" t="inlineStr">
        <x:is>
          <x:t>Sonstige betriebliche Aufwendungen</x:t>
        </x:is>
      </x:c>
      <x:c r="F262" s="58">
        <x:v>6845</x:v>
      </x:c>
      <x:c r="G262" t="inlineStr">
        <x:is>
          <x:t>Werkzeuge und Kleingeräte</x:t>
        </x:is>
      </x:c>
      <x:c r="H262" s="0" t="inlineStr">
        <x:is>
          <x:t>FY2023</x:t>
        </x:is>
      </x:c>
      <x:c r="I262" s="0" t="inlineStr">
        <x:is>
          <x:t>2023</x:t>
        </x:is>
      </x:c>
      <x:c r="J262" s="0" t="inlineStr">
        <x:is>
          <x:t>FY</x:t>
        </x:is>
      </x:c>
      <x:c r="K262" s="58">
        <x:v>12</x:v>
      </x:c>
      <x:c r="L262" s="12">
        <x:v>-3223.14</x:v>
      </x:c>
    </x:row>
    <x:row r="263">
      <x:c r="A263" s="0" t="inlineStr">
        <x:is>
          <x:t>PL|pl.other-opex|6845|FY2024</x:t>
        </x:is>
      </x:c>
      <x:c r="B263" s="0" t="inlineStr">
        <x:is>
          <x:t>Demo Handel GmbH</x:t>
        </x:is>
      </x:c>
      <x:c r="C263" s="0" t="inlineStr">
        <x:is>
          <x:t>PL</x:t>
        </x:is>
      </x:c>
      <x:c r="D263" s="0" t="inlineStr">
        <x:is>
          <x:t>pl.other-opex</x:t>
        </x:is>
      </x:c>
      <x:c r="E263" s="0" t="inlineStr">
        <x:is>
          <x:t>Sonstige betriebliche Aufwendungen</x:t>
        </x:is>
      </x:c>
      <x:c r="F263" s="58">
        <x:v>6845</x:v>
      </x:c>
      <x:c r="G263" t="inlineStr">
        <x:is>
          <x:t>Werkzeuge und Kleingeräte</x:t>
        </x:is>
      </x:c>
      <x:c r="H263" s="0" t="inlineStr">
        <x:is>
          <x:t>FY2024</x:t>
        </x:is>
      </x:c>
      <x:c r="I263" s="0" t="inlineStr">
        <x:is>
          <x:t>2024</x:t>
        </x:is>
      </x:c>
      <x:c r="J263" s="0" t="inlineStr">
        <x:is>
          <x:t>FY</x:t>
        </x:is>
      </x:c>
      <x:c r="K263" s="58">
        <x:v>12</x:v>
      </x:c>
      <x:c r="L263" s="12">
        <x:v>-3407.4</x:v>
      </x:c>
    </x:row>
    <x:row r="264">
      <x:c r="A264" s="0" t="inlineStr">
        <x:is>
          <x:t>PL|pl.other-opex|6845|LTM</x:t>
        </x:is>
      </x:c>
      <x:c r="B264" s="0" t="inlineStr">
        <x:is>
          <x:t>Demo Handel GmbH</x:t>
        </x:is>
      </x:c>
      <x:c r="C264" s="0" t="inlineStr">
        <x:is>
          <x:t>PL</x:t>
        </x:is>
      </x:c>
      <x:c r="D264" s="0" t="inlineStr">
        <x:is>
          <x:t>pl.other-opex</x:t>
        </x:is>
      </x:c>
      <x:c r="E264" s="0" t="inlineStr">
        <x:is>
          <x:t>Sonstige betriebliche Aufwendungen</x:t>
        </x:is>
      </x:c>
      <x:c r="F264" s="58">
        <x:v>6845</x:v>
      </x:c>
      <x:c r="G264" t="inlineStr">
        <x:is>
          <x:t>Werkzeuge und Kleingeräte</x:t>
        </x:is>
      </x:c>
      <x:c r="H264" s="0" t="inlineStr">
        <x:is>
          <x:t>LTM</x:t>
        </x:is>
      </x:c>
      <x:c r="I264" s="0" t="inlineStr">
        <x:is>
          <x:t>LTM 2024-12</x:t>
        </x:is>
      </x:c>
      <x:c r="J264" s="0" t="inlineStr">
        <x:is>
          <x:t>LTM</x:t>
        </x:is>
      </x:c>
      <x:c r="K264" s="58">
        <x:v>12</x:v>
      </x:c>
      <x:c r="L264" s="12">
        <x:v>-3407.4</x:v>
      </x:c>
    </x:row>
    <x:row r="265">
      <x:c r="A265" s="0" t="inlineStr">
        <x:is>
          <x:t>PL|pl.other-opex|6855|FY2022</x:t>
        </x:is>
      </x:c>
      <x:c r="B265" s="0" t="inlineStr">
        <x:is>
          <x:t>Demo Handel GmbH</x:t>
        </x:is>
      </x:c>
      <x:c r="C265" s="0" t="inlineStr">
        <x:is>
          <x:t>PL</x:t>
        </x:is>
      </x:c>
      <x:c r="D265" s="0" t="inlineStr">
        <x:is>
          <x:t>pl.other-opex</x:t>
        </x:is>
      </x:c>
      <x:c r="E265" s="0" t="inlineStr">
        <x:is>
          <x:t>Sonstige betriebliche Aufwendungen</x:t>
        </x:is>
      </x:c>
      <x:c r="F265" s="58">
        <x:v>6855</x:v>
      </x:c>
      <x:c r="G265" t="inlineStr">
        <x:is>
          <x:t>Nebenkosten des Geldverkehrs</x:t>
        </x:is>
      </x:c>
      <x:c r="H265" s="0" t="inlineStr">
        <x:is>
          <x:t>FY2022</x:t>
        </x:is>
      </x:c>
      <x:c r="I265" s="0" t="inlineStr">
        <x:is>
          <x:t>2022</x:t>
        </x:is>
      </x:c>
      <x:c r="J265" s="0" t="inlineStr">
        <x:is>
          <x:t>FY</x:t>
        </x:is>
      </x:c>
      <x:c r="K265" s="58">
        <x:v>12</x:v>
      </x:c>
      <x:c r="L265" s="12">
        <x:v>-8546.94</x:v>
      </x:c>
    </x:row>
    <x:row r="266">
      <x:c r="A266" s="0" t="inlineStr">
        <x:is>
          <x:t>PL|pl.other-opex|6855|FY2023</x:t>
        </x:is>
      </x:c>
      <x:c r="B266" s="0" t="inlineStr">
        <x:is>
          <x:t>Demo Handel GmbH</x:t>
        </x:is>
      </x:c>
      <x:c r="C266" s="0" t="inlineStr">
        <x:is>
          <x:t>PL</x:t>
        </x:is>
      </x:c>
      <x:c r="D266" s="0" t="inlineStr">
        <x:is>
          <x:t>pl.other-opex</x:t>
        </x:is>
      </x:c>
      <x:c r="E266" s="0" t="inlineStr">
        <x:is>
          <x:t>Sonstige betriebliche Aufwendungen</x:t>
        </x:is>
      </x:c>
      <x:c r="F266" s="58">
        <x:v>6855</x:v>
      </x:c>
      <x:c r="G266" t="inlineStr">
        <x:is>
          <x:t>Nebenkosten des Geldverkehrs</x:t>
        </x:is>
      </x:c>
      <x:c r="H266" s="0" t="inlineStr">
        <x:is>
          <x:t>FY2023</x:t>
        </x:is>
      </x:c>
      <x:c r="I266" s="0" t="inlineStr">
        <x:is>
          <x:t>2023</x:t>
        </x:is>
      </x:c>
      <x:c r="J266" s="0" t="inlineStr">
        <x:is>
          <x:t>FY</x:t>
        </x:is>
      </x:c>
      <x:c r="K266" s="58">
        <x:v>12</x:v>
      </x:c>
      <x:c r="L266" s="12">
        <x:v>-9237.39</x:v>
      </x:c>
    </x:row>
    <x:row r="267">
      <x:c r="A267" s="0" t="inlineStr">
        <x:is>
          <x:t>PL|pl.other-opex|6855|FY2024</x:t>
        </x:is>
      </x:c>
      <x:c r="B267" s="0" t="inlineStr">
        <x:is>
          <x:t>Demo Handel GmbH</x:t>
        </x:is>
      </x:c>
      <x:c r="C267" s="0" t="inlineStr">
        <x:is>
          <x:t>PL</x:t>
        </x:is>
      </x:c>
      <x:c r="D267" s="0" t="inlineStr">
        <x:is>
          <x:t>pl.other-opex</x:t>
        </x:is>
      </x:c>
      <x:c r="E267" s="0" t="inlineStr">
        <x:is>
          <x:t>Sonstige betriebliche Aufwendungen</x:t>
        </x:is>
      </x:c>
      <x:c r="F267" s="58">
        <x:v>6855</x:v>
      </x:c>
      <x:c r="G267" t="inlineStr">
        <x:is>
          <x:t>Nebenkosten des Geldverkehrs</x:t>
        </x:is>
      </x:c>
      <x:c r="H267" s="0" t="inlineStr">
        <x:is>
          <x:t>FY2024</x:t>
        </x:is>
      </x:c>
      <x:c r="I267" s="0" t="inlineStr">
        <x:is>
          <x:t>2024</x:t>
        </x:is>
      </x:c>
      <x:c r="J267" s="0" t="inlineStr">
        <x:is>
          <x:t>FY</x:t>
        </x:is>
      </x:c>
      <x:c r="K267" s="58">
        <x:v>12</x:v>
      </x:c>
      <x:c r="L267" s="12">
        <x:v>-8947.56</x:v>
      </x:c>
    </x:row>
    <x:row r="268">
      <x:c r="A268" s="0" t="inlineStr">
        <x:is>
          <x:t>PL|pl.other-opex|6855|LTM</x:t>
        </x:is>
      </x:c>
      <x:c r="B268" s="0" t="inlineStr">
        <x:is>
          <x:t>Demo Handel GmbH</x:t>
        </x:is>
      </x:c>
      <x:c r="C268" s="0" t="inlineStr">
        <x:is>
          <x:t>PL</x:t>
        </x:is>
      </x:c>
      <x:c r="D268" s="0" t="inlineStr">
        <x:is>
          <x:t>pl.other-opex</x:t>
        </x:is>
      </x:c>
      <x:c r="E268" s="0" t="inlineStr">
        <x:is>
          <x:t>Sonstige betriebliche Aufwendungen</x:t>
        </x:is>
      </x:c>
      <x:c r="F268" s="58">
        <x:v>6855</x:v>
      </x:c>
      <x:c r="G268" t="inlineStr">
        <x:is>
          <x:t>Nebenkosten des Geldverkehrs</x:t>
        </x:is>
      </x:c>
      <x:c r="H268" s="0" t="inlineStr">
        <x:is>
          <x:t>LTM</x:t>
        </x:is>
      </x:c>
      <x:c r="I268" s="0" t="inlineStr">
        <x:is>
          <x:t>LTM 2024-12</x:t>
        </x:is>
      </x:c>
      <x:c r="J268" s="0" t="inlineStr">
        <x:is>
          <x:t>LTM</x:t>
        </x:is>
      </x:c>
      <x:c r="K268" s="58">
        <x:v>12</x:v>
      </x:c>
      <x:c r="L268" s="12">
        <x:v>-8947.56</x:v>
      </x:c>
    </x:row>
    <x:row r="269">
      <x:c r="A269" s="0" t="inlineStr">
        <x:is>
          <x:t>PL|pl.other-opex|6859|FY2022</x:t>
        </x:is>
      </x:c>
      <x:c r="B269" s="0" t="inlineStr">
        <x:is>
          <x:t>Demo Handel GmbH</x:t>
        </x:is>
      </x:c>
      <x:c r="C269" s="0" t="inlineStr">
        <x:is>
          <x:t>PL</x:t>
        </x:is>
      </x:c>
      <x:c r="D269" s="0" t="inlineStr">
        <x:is>
          <x:t>pl.other-opex</x:t>
        </x:is>
      </x:c>
      <x:c r="E269" s="0" t="inlineStr">
        <x:is>
          <x:t>Sonstige betriebliche Aufwendungen</x:t>
        </x:is>
      </x:c>
      <x:c r="F269" s="58">
        <x:v>6859</x:v>
      </x:c>
      <x:c r="G269" t="inlineStr">
        <x:is>
          <x:t>Aufwendungen für Abraum- und Abfallbeseitigung</x:t>
        </x:is>
      </x:c>
      <x:c r="H269" s="0" t="inlineStr">
        <x:is>
          <x:t>FY2022</x:t>
        </x:is>
      </x:c>
      <x:c r="I269" s="0" t="inlineStr">
        <x:is>
          <x:t>2022</x:t>
        </x:is>
      </x:c>
      <x:c r="J269" s="0" t="inlineStr">
        <x:is>
          <x:t>FY</x:t>
        </x:is>
      </x:c>
      <x:c r="K269" s="58">
        <x:v>12</x:v>
      </x:c>
      <x:c r="L269" s="12">
        <x:v>-15342.93</x:v>
      </x:c>
    </x:row>
    <x:row r="270">
      <x:c r="A270" s="0" t="inlineStr">
        <x:is>
          <x:t>PL|pl.other-opex|6859|FY2023</x:t>
        </x:is>
      </x:c>
      <x:c r="B270" s="0" t="inlineStr">
        <x:is>
          <x:t>Demo Handel GmbH</x:t>
        </x:is>
      </x:c>
      <x:c r="C270" s="0" t="inlineStr">
        <x:is>
          <x:t>PL</x:t>
        </x:is>
      </x:c>
      <x:c r="D270" s="0" t="inlineStr">
        <x:is>
          <x:t>pl.other-opex</x:t>
        </x:is>
      </x:c>
      <x:c r="E270" s="0" t="inlineStr">
        <x:is>
          <x:t>Sonstige betriebliche Aufwendungen</x:t>
        </x:is>
      </x:c>
      <x:c r="F270" s="58">
        <x:v>6859</x:v>
      </x:c>
      <x:c r="G270" t="inlineStr">
        <x:is>
          <x:t>Aufwendungen für Abraum- und Abfallbeseitigung</x:t>
        </x:is>
      </x:c>
      <x:c r="H270" s="0" t="inlineStr">
        <x:is>
          <x:t>FY2023</x:t>
        </x:is>
      </x:c>
      <x:c r="I270" s="0" t="inlineStr">
        <x:is>
          <x:t>2023</x:t>
        </x:is>
      </x:c>
      <x:c r="J270" s="0" t="inlineStr">
        <x:is>
          <x:t>FY</x:t>
        </x:is>
      </x:c>
      <x:c r="K270" s="58">
        <x:v>12</x:v>
      </x:c>
      <x:c r="L270" s="12">
        <x:v>-15880.92</x:v>
      </x:c>
    </x:row>
    <x:row r="271">
      <x:c r="A271" s="0" t="inlineStr">
        <x:is>
          <x:t>PL|pl.other-opex|6859|FY2024</x:t>
        </x:is>
      </x:c>
      <x:c r="B271" s="0" t="inlineStr">
        <x:is>
          <x:t>Demo Handel GmbH</x:t>
        </x:is>
      </x:c>
      <x:c r="C271" s="0" t="inlineStr">
        <x:is>
          <x:t>PL</x:t>
        </x:is>
      </x:c>
      <x:c r="D271" s="0" t="inlineStr">
        <x:is>
          <x:t>pl.other-opex</x:t>
        </x:is>
      </x:c>
      <x:c r="E271" s="0" t="inlineStr">
        <x:is>
          <x:t>Sonstige betriebliche Aufwendungen</x:t>
        </x:is>
      </x:c>
      <x:c r="F271" s="58">
        <x:v>6859</x:v>
      </x:c>
      <x:c r="G271" t="inlineStr">
        <x:is>
          <x:t>Aufwendungen für Abraum- und Abfallbeseitigung</x:t>
        </x:is>
      </x:c>
      <x:c r="H271" s="0" t="inlineStr">
        <x:is>
          <x:t>FY2024</x:t>
        </x:is>
      </x:c>
      <x:c r="I271" s="0" t="inlineStr">
        <x:is>
          <x:t>2024</x:t>
        </x:is>
      </x:c>
      <x:c r="J271" s="0" t="inlineStr">
        <x:is>
          <x:t>FY</x:t>
        </x:is>
      </x:c>
      <x:c r="K271" s="58">
        <x:v>12</x:v>
      </x:c>
      <x:c r="L271" s="12">
        <x:v>-15794.78</x:v>
      </x:c>
    </x:row>
    <x:row r="272">
      <x:c r="A272" s="0" t="inlineStr">
        <x:is>
          <x:t>PL|pl.other-opex|6859|LTM</x:t>
        </x:is>
      </x:c>
      <x:c r="B272" s="0" t="inlineStr">
        <x:is>
          <x:t>Demo Handel GmbH</x:t>
        </x:is>
      </x:c>
      <x:c r="C272" s="0" t="inlineStr">
        <x:is>
          <x:t>PL</x:t>
        </x:is>
      </x:c>
      <x:c r="D272" s="0" t="inlineStr">
        <x:is>
          <x:t>pl.other-opex</x:t>
        </x:is>
      </x:c>
      <x:c r="E272" s="0" t="inlineStr">
        <x:is>
          <x:t>Sonstige betriebliche Aufwendungen</x:t>
        </x:is>
      </x:c>
      <x:c r="F272" s="58">
        <x:v>6859</x:v>
      </x:c>
      <x:c r="G272" t="inlineStr">
        <x:is>
          <x:t>Aufwendungen für Abraum- und Abfallbeseitigung</x:t>
        </x:is>
      </x:c>
      <x:c r="H272" s="0" t="inlineStr">
        <x:is>
          <x:t>LTM</x:t>
        </x:is>
      </x:c>
      <x:c r="I272" s="0" t="inlineStr">
        <x:is>
          <x:t>LTM 2024-12</x:t>
        </x:is>
      </x:c>
      <x:c r="J272" s="0" t="inlineStr">
        <x:is>
          <x:t>LTM</x:t>
        </x:is>
      </x:c>
      <x:c r="K272" s="58">
        <x:v>12</x:v>
      </x:c>
      <x:c r="L272" s="12">
        <x:v>-15794.78</x:v>
      </x:c>
    </x:row>
    <x:row r="273">
      <x:c r="A273" s="0" t="inlineStr">
        <x:is>
          <x:t>PL|pl.other-opex|6895|FY2022</x:t>
        </x:is>
      </x:c>
      <x:c r="B273" s="0" t="inlineStr">
        <x:is>
          <x:t>Demo Handel GmbH</x:t>
        </x:is>
      </x:c>
      <x:c r="C273" s="0" t="inlineStr">
        <x:is>
          <x:t>PL</x:t>
        </x:is>
      </x:c>
      <x:c r="D273" s="0" t="inlineStr">
        <x:is>
          <x:t>pl.other-opex</x:t>
        </x:is>
      </x:c>
      <x:c r="E273" s="0" t="inlineStr">
        <x:is>
          <x:t>Sonstige betriebliche Aufwendungen</x:t>
        </x:is>
      </x:c>
      <x:c r="F273" s="58">
        <x:v>6895</x:v>
      </x:c>
      <x:c r="G273" t="inlineStr">
        <x:is>
          <x:t>Anlagenabgänge Sachanlagen (Restbuchwert bei Buchgewinn)</x:t>
        </x:is>
      </x:c>
      <x:c r="H273" s="0" t="inlineStr">
        <x:is>
          <x:t>FY2022</x:t>
        </x:is>
      </x:c>
      <x:c r="I273" s="0" t="inlineStr">
        <x:is>
          <x:t>2022</x:t>
        </x:is>
      </x:c>
      <x:c r="J273" s="0" t="inlineStr">
        <x:is>
          <x:t>FY</x:t>
        </x:is>
      </x:c>
      <x:c r="K273" s="58">
        <x:v>12</x:v>
      </x:c>
      <x:c r="L273" s="12">
        <x:v>0</x:v>
      </x:c>
    </x:row>
    <x:row r="274">
      <x:c r="A274" s="0" t="inlineStr">
        <x:is>
          <x:t>PL|pl.other-opex|6895|FY2023</x:t>
        </x:is>
      </x:c>
      <x:c r="B274" s="0" t="inlineStr">
        <x:is>
          <x:t>Demo Handel GmbH</x:t>
        </x:is>
      </x:c>
      <x:c r="C274" s="0" t="inlineStr">
        <x:is>
          <x:t>PL</x:t>
        </x:is>
      </x:c>
      <x:c r="D274" s="0" t="inlineStr">
        <x:is>
          <x:t>pl.other-opex</x:t>
        </x:is>
      </x:c>
      <x:c r="E274" s="0" t="inlineStr">
        <x:is>
          <x:t>Sonstige betriebliche Aufwendungen</x:t>
        </x:is>
      </x:c>
      <x:c r="F274" s="58">
        <x:v>6895</x:v>
      </x:c>
      <x:c r="G274" t="inlineStr">
        <x:is>
          <x:t>Anlagenabgänge Sachanlagen (Restbuchwert bei Buchgewinn)</x:t>
        </x:is>
      </x:c>
      <x:c r="H274" s="0" t="inlineStr">
        <x:is>
          <x:t>FY2023</x:t>
        </x:is>
      </x:c>
      <x:c r="I274" s="0" t="inlineStr">
        <x:is>
          <x:t>2023</x:t>
        </x:is>
      </x:c>
      <x:c r="J274" s="0" t="inlineStr">
        <x:is>
          <x:t>FY</x:t>
        </x:is>
      </x:c>
      <x:c r="K274" s="58">
        <x:v>12</x:v>
      </x:c>
      <x:c r="L274" s="12">
        <x:v>-158400</x:v>
      </x:c>
    </x:row>
    <x:row r="275">
      <x:c r="A275" s="0" t="inlineStr">
        <x:is>
          <x:t>PL|pl.other-opex|6895|FY2024</x:t>
        </x:is>
      </x:c>
      <x:c r="B275" s="0" t="inlineStr">
        <x:is>
          <x:t>Demo Handel GmbH</x:t>
        </x:is>
      </x:c>
      <x:c r="C275" s="0" t="inlineStr">
        <x:is>
          <x:t>PL</x:t>
        </x:is>
      </x:c>
      <x:c r="D275" s="0" t="inlineStr">
        <x:is>
          <x:t>pl.other-opex</x:t>
        </x:is>
      </x:c>
      <x:c r="E275" s="0" t="inlineStr">
        <x:is>
          <x:t>Sonstige betriebliche Aufwendungen</x:t>
        </x:is>
      </x:c>
      <x:c r="F275" s="58">
        <x:v>6895</x:v>
      </x:c>
      <x:c r="G275" t="inlineStr">
        <x:is>
          <x:t>Anlagenabgänge Sachanlagen (Restbuchwert bei Buchgewinn)</x:t>
        </x:is>
      </x:c>
      <x:c r="H275" s="0" t="inlineStr">
        <x:is>
          <x:t>FY2024</x:t>
        </x:is>
      </x:c>
      <x:c r="I275" s="0" t="inlineStr">
        <x:is>
          <x:t>2024</x:t>
        </x:is>
      </x:c>
      <x:c r="J275" s="0" t="inlineStr">
        <x:is>
          <x:t>FY</x:t>
        </x:is>
      </x:c>
      <x:c r="K275" s="58">
        <x:v>12</x:v>
      </x:c>
      <x:c r="L275" s="12">
        <x:v>0</x:v>
      </x:c>
    </x:row>
    <x:row r="276">
      <x:c r="A276" s="0" t="inlineStr">
        <x:is>
          <x:t>PL|pl.other-opex|6895|LTM</x:t>
        </x:is>
      </x:c>
      <x:c r="B276" s="0" t="inlineStr">
        <x:is>
          <x:t>Demo Handel GmbH</x:t>
        </x:is>
      </x:c>
      <x:c r="C276" s="0" t="inlineStr">
        <x:is>
          <x:t>PL</x:t>
        </x:is>
      </x:c>
      <x:c r="D276" s="0" t="inlineStr">
        <x:is>
          <x:t>pl.other-opex</x:t>
        </x:is>
      </x:c>
      <x:c r="E276" s="0" t="inlineStr">
        <x:is>
          <x:t>Sonstige betriebliche Aufwendungen</x:t>
        </x:is>
      </x:c>
      <x:c r="F276" s="58">
        <x:v>6895</x:v>
      </x:c>
      <x:c r="G276" t="inlineStr">
        <x:is>
          <x:t>Anlagenabgänge Sachanlagen (Restbuchwert bei Buchgewinn)</x:t>
        </x:is>
      </x:c>
      <x:c r="H276" s="0" t="inlineStr">
        <x:is>
          <x:t>LTM</x:t>
        </x:is>
      </x:c>
      <x:c r="I276" s="0" t="inlineStr">
        <x:is>
          <x:t>LTM 2024-12</x:t>
        </x:is>
      </x:c>
      <x:c r="J276" s="0" t="inlineStr">
        <x:is>
          <x:t>LTM</x:t>
        </x:is>
      </x:c>
      <x:c r="K276" s="58">
        <x:v>12</x:v>
      </x:c>
      <x:c r="L276" s="12">
        <x:v>0</x:v>
      </x:c>
    </x:row>
    <x:row r="277">
      <x:c r="A277" s="0" t="inlineStr">
        <x:is>
          <x:t>PL|pl.other-opex|6923|FY2022</x:t>
        </x:is>
      </x:c>
      <x:c r="B277" s="0" t="inlineStr">
        <x:is>
          <x:t>Demo Handel GmbH</x:t>
        </x:is>
      </x:c>
      <x:c r="C277" s="0" t="inlineStr">
        <x:is>
          <x:t>PL</x:t>
        </x:is>
      </x:c>
      <x:c r="D277" s="0" t="inlineStr">
        <x:is>
          <x:t>pl.other-opex</x:t>
        </x:is>
      </x:c>
      <x:c r="E277" s="0" t="inlineStr">
        <x:is>
          <x:t>Sonstige betriebliche Aufwendungen</x:t>
        </x:is>
      </x:c>
      <x:c r="F277" s="58">
        <x:v>6923</x:v>
      </x:c>
      <x:c r="G277" t="inlineStr">
        <x:is>
          <x:t>Einstellungen in die Einzelwertberichtigung zu Forderungen</x:t>
        </x:is>
      </x:c>
      <x:c r="H277" s="0" t="inlineStr">
        <x:is>
          <x:t>FY2022</x:t>
        </x:is>
      </x:c>
      <x:c r="I277" s="0" t="inlineStr">
        <x:is>
          <x:t>2022</x:t>
        </x:is>
      </x:c>
      <x:c r="J277" s="0" t="inlineStr">
        <x:is>
          <x:t>FY</x:t>
        </x:is>
      </x:c>
      <x:c r="K277" s="58">
        <x:v>12</x:v>
      </x:c>
      <x:c r="L277" s="12">
        <x:v>0</x:v>
      </x:c>
    </x:row>
    <x:row r="278">
      <x:c r="A278" s="0" t="inlineStr">
        <x:is>
          <x:t>PL|pl.other-opex|6923|FY2023</x:t>
        </x:is>
      </x:c>
      <x:c r="B278" s="0" t="inlineStr">
        <x:is>
          <x:t>Demo Handel GmbH</x:t>
        </x:is>
      </x:c>
      <x:c r="C278" s="0" t="inlineStr">
        <x:is>
          <x:t>PL</x:t>
        </x:is>
      </x:c>
      <x:c r="D278" s="0" t="inlineStr">
        <x:is>
          <x:t>pl.other-opex</x:t>
        </x:is>
      </x:c>
      <x:c r="E278" s="0" t="inlineStr">
        <x:is>
          <x:t>Sonstige betriebliche Aufwendungen</x:t>
        </x:is>
      </x:c>
      <x:c r="F278" s="58">
        <x:v>6923</x:v>
      </x:c>
      <x:c r="G278" t="inlineStr">
        <x:is>
          <x:t>Einstellungen in die Einzelwertberichtigung zu Forderungen</x:t>
        </x:is>
      </x:c>
      <x:c r="H278" s="0" t="inlineStr">
        <x:is>
          <x:t>FY2023</x:t>
        </x:is>
      </x:c>
      <x:c r="I278" s="0" t="inlineStr">
        <x:is>
          <x:t>2023</x:t>
        </x:is>
      </x:c>
      <x:c r="J278" s="0" t="inlineStr">
        <x:is>
          <x:t>FY</x:t>
        </x:is>
      </x:c>
      <x:c r="K278" s="58">
        <x:v>12</x:v>
      </x:c>
      <x:c r="L278" s="12">
        <x:v>-96000</x:v>
      </x:c>
    </x:row>
    <x:row r="279">
      <x:c r="A279" s="0" t="inlineStr">
        <x:is>
          <x:t>PL|pl.other-opex|6923|FY2024</x:t>
        </x:is>
      </x:c>
      <x:c r="B279" s="0" t="inlineStr">
        <x:is>
          <x:t>Demo Handel GmbH</x:t>
        </x:is>
      </x:c>
      <x:c r="C279" s="0" t="inlineStr">
        <x:is>
          <x:t>PL</x:t>
        </x:is>
      </x:c>
      <x:c r="D279" s="0" t="inlineStr">
        <x:is>
          <x:t>pl.other-opex</x:t>
        </x:is>
      </x:c>
      <x:c r="E279" s="0" t="inlineStr">
        <x:is>
          <x:t>Sonstige betriebliche Aufwendungen</x:t>
        </x:is>
      </x:c>
      <x:c r="F279" s="58">
        <x:v>6923</x:v>
      </x:c>
      <x:c r="G279" t="inlineStr">
        <x:is>
          <x:t>Einstellungen in die Einzelwertberichtigung zu Forderungen</x:t>
        </x:is>
      </x:c>
      <x:c r="H279" s="0" t="inlineStr">
        <x:is>
          <x:t>FY2024</x:t>
        </x:is>
      </x:c>
      <x:c r="I279" s="0" t="inlineStr">
        <x:is>
          <x:t>2024</x:t>
        </x:is>
      </x:c>
      <x:c r="J279" s="0" t="inlineStr">
        <x:is>
          <x:t>FY</x:t>
        </x:is>
      </x:c>
      <x:c r="K279" s="58">
        <x:v>12</x:v>
      </x:c>
      <x:c r="L279" s="12">
        <x:v>0</x:v>
      </x:c>
    </x:row>
    <x:row r="280">
      <x:c r="A280" s="0" t="inlineStr">
        <x:is>
          <x:t>PL|pl.other-opex|6923|LTM</x:t>
        </x:is>
      </x:c>
      <x:c r="B280" s="0" t="inlineStr">
        <x:is>
          <x:t>Demo Handel GmbH</x:t>
        </x:is>
      </x:c>
      <x:c r="C280" s="0" t="inlineStr">
        <x:is>
          <x:t>PL</x:t>
        </x:is>
      </x:c>
      <x:c r="D280" s="0" t="inlineStr">
        <x:is>
          <x:t>pl.other-opex</x:t>
        </x:is>
      </x:c>
      <x:c r="E280" s="0" t="inlineStr">
        <x:is>
          <x:t>Sonstige betriebliche Aufwendungen</x:t>
        </x:is>
      </x:c>
      <x:c r="F280" s="58">
        <x:v>6923</x:v>
      </x:c>
      <x:c r="G280" t="inlineStr">
        <x:is>
          <x:t>Einstellungen in die Einzelwertberichtigung zu Forderungen</x:t>
        </x:is>
      </x:c>
      <x:c r="H280" s="0" t="inlineStr">
        <x:is>
          <x:t>LTM</x:t>
        </x:is>
      </x:c>
      <x:c r="I280" s="0" t="inlineStr">
        <x:is>
          <x:t>LTM 2024-12</x:t>
        </x:is>
      </x:c>
      <x:c r="J280" s="0" t="inlineStr">
        <x:is>
          <x:t>LTM</x:t>
        </x:is>
      </x:c>
      <x:c r="K280" s="58">
        <x:v>12</x:v>
      </x:c>
      <x:c r="L280" s="12">
        <x:v>0</x:v>
      </x:c>
    </x:row>
    <x:row r="281">
      <x:c r="A281" s="0" t="inlineStr">
        <x:is>
          <x:t>PL|pl.other-opex|6930|FY2022</x:t>
        </x:is>
      </x:c>
      <x:c r="B281" s="0" t="inlineStr">
        <x:is>
          <x:t>Demo Handel GmbH</x:t>
        </x:is>
      </x:c>
      <x:c r="C281" s="0" t="inlineStr">
        <x:is>
          <x:t>PL</x:t>
        </x:is>
      </x:c>
      <x:c r="D281" s="0" t="inlineStr">
        <x:is>
          <x:t>pl.other-opex</x:t>
        </x:is>
      </x:c>
      <x:c r="E281" s="0" t="inlineStr">
        <x:is>
          <x:t>Sonstige betriebliche Aufwendungen</x:t>
        </x:is>
      </x:c>
      <x:c r="F281" s="58">
        <x:v>6930</x:v>
      </x:c>
      <x:c r="G281" t="inlineStr">
        <x:is>
          <x:t>Forderungsverluste 19 % USt</x:t>
        </x:is>
      </x:c>
      <x:c r="H281" s="0" t="inlineStr">
        <x:is>
          <x:t>FY2022</x:t>
        </x:is>
      </x:c>
      <x:c r="I281" s="0" t="inlineStr">
        <x:is>
          <x:t>2022</x:t>
        </x:is>
      </x:c>
      <x:c r="J281" s="0" t="inlineStr">
        <x:is>
          <x:t>FY</x:t>
        </x:is>
      </x:c>
      <x:c r="K281" s="58">
        <x:v>12</x:v>
      </x:c>
      <x:c r="L281" s="12">
        <x:v>0</x:v>
      </x:c>
    </x:row>
    <x:row r="282">
      <x:c r="A282" s="0" t="inlineStr">
        <x:is>
          <x:t>PL|pl.other-opex|6930|FY2023</x:t>
        </x:is>
      </x:c>
      <x:c r="B282" s="0" t="inlineStr">
        <x:is>
          <x:t>Demo Handel GmbH</x:t>
        </x:is>
      </x:c>
      <x:c r="C282" s="0" t="inlineStr">
        <x:is>
          <x:t>PL</x:t>
        </x:is>
      </x:c>
      <x:c r="D282" s="0" t="inlineStr">
        <x:is>
          <x:t>pl.other-opex</x:t>
        </x:is>
      </x:c>
      <x:c r="E282" s="0" t="inlineStr">
        <x:is>
          <x:t>Sonstige betriebliche Aufwendungen</x:t>
        </x:is>
      </x:c>
      <x:c r="F282" s="58">
        <x:v>6930</x:v>
      </x:c>
      <x:c r="G282" t="inlineStr">
        <x:is>
          <x:t>Forderungsverluste 19 % USt</x:t>
        </x:is>
      </x:c>
      <x:c r="H282" s="0" t="inlineStr">
        <x:is>
          <x:t>FY2023</x:t>
        </x:is>
      </x:c>
      <x:c r="I282" s="0" t="inlineStr">
        <x:is>
          <x:t>2023</x:t>
        </x:is>
      </x:c>
      <x:c r="J282" s="0" t="inlineStr">
        <x:is>
          <x:t>FY</x:t>
        </x:is>
      </x:c>
      <x:c r="K282" s="58">
        <x:v>12</x:v>
      </x:c>
      <x:c r="L282" s="12">
        <x:v>0</x:v>
      </x:c>
    </x:row>
    <x:row r="283">
      <x:c r="A283" s="0" t="inlineStr">
        <x:is>
          <x:t>PL|pl.other-opex|6930|FY2024</x:t>
        </x:is>
      </x:c>
      <x:c r="B283" s="0" t="inlineStr">
        <x:is>
          <x:t>Demo Handel GmbH</x:t>
        </x:is>
      </x:c>
      <x:c r="C283" s="0" t="inlineStr">
        <x:is>
          <x:t>PL</x:t>
        </x:is>
      </x:c>
      <x:c r="D283" s="0" t="inlineStr">
        <x:is>
          <x:t>pl.other-opex</x:t>
        </x:is>
      </x:c>
      <x:c r="E283" s="0" t="inlineStr">
        <x:is>
          <x:t>Sonstige betriebliche Aufwendungen</x:t>
        </x:is>
      </x:c>
      <x:c r="F283" s="58">
        <x:v>6930</x:v>
      </x:c>
      <x:c r="G283" t="inlineStr">
        <x:is>
          <x:t>Forderungsverluste 19 % USt</x:t>
        </x:is>
      </x:c>
      <x:c r="H283" s="0" t="inlineStr">
        <x:is>
          <x:t>FY2024</x:t>
        </x:is>
      </x:c>
      <x:c r="I283" s="0" t="inlineStr">
        <x:is>
          <x:t>2024</x:t>
        </x:is>
      </x:c>
      <x:c r="J283" s="0" t="inlineStr">
        <x:is>
          <x:t>FY</x:t>
        </x:is>
      </x:c>
      <x:c r="K283" s="58">
        <x:v>12</x:v>
      </x:c>
      <x:c r="L283" s="12">
        <x:v>-136000</x:v>
      </x:c>
    </x:row>
    <x:row r="284">
      <x:c r="A284" s="0" t="inlineStr">
        <x:is>
          <x:t>PL|pl.other-opex|6930|LTM</x:t>
        </x:is>
      </x:c>
      <x:c r="B284" s="0" t="inlineStr">
        <x:is>
          <x:t>Demo Handel GmbH</x:t>
        </x:is>
      </x:c>
      <x:c r="C284" s="0" t="inlineStr">
        <x:is>
          <x:t>PL</x:t>
        </x:is>
      </x:c>
      <x:c r="D284" s="0" t="inlineStr">
        <x:is>
          <x:t>pl.other-opex</x:t>
        </x:is>
      </x:c>
      <x:c r="E284" s="0" t="inlineStr">
        <x:is>
          <x:t>Sonstige betriebliche Aufwendungen</x:t>
        </x:is>
      </x:c>
      <x:c r="F284" s="58">
        <x:v>6930</x:v>
      </x:c>
      <x:c r="G284" t="inlineStr">
        <x:is>
          <x:t>Forderungsverluste 19 % USt</x:t>
        </x:is>
      </x:c>
      <x:c r="H284" s="0" t="inlineStr">
        <x:is>
          <x:t>LTM</x:t>
        </x:is>
      </x:c>
      <x:c r="I284" s="0" t="inlineStr">
        <x:is>
          <x:t>LTM 2024-12</x:t>
        </x:is>
      </x:c>
      <x:c r="J284" s="0" t="inlineStr">
        <x:is>
          <x:t>LTM</x:t>
        </x:is>
      </x:c>
      <x:c r="K284" s="58">
        <x:v>12</x:v>
      </x:c>
      <x:c r="L284" s="12">
        <x:v>-136000</x:v>
      </x:c>
    </x:row>
    <x:row r="285">
      <x:c r="A285" s="0" t="inlineStr">
        <x:is>
          <x:t>PL|pl.other-opex|7685|FY2022</x:t>
        </x:is>
      </x:c>
      <x:c r="B285" s="0" t="inlineStr">
        <x:is>
          <x:t>Demo Handel GmbH</x:t>
        </x:is>
      </x:c>
      <x:c r="C285" s="0" t="inlineStr">
        <x:is>
          <x:t>PL</x:t>
        </x:is>
      </x:c>
      <x:c r="D285" s="0" t="inlineStr">
        <x:is>
          <x:t>pl.other-opex</x:t>
        </x:is>
      </x:c>
      <x:c r="E285" s="0" t="inlineStr">
        <x:is>
          <x:t>Sonstige betriebliche Aufwendungen</x:t>
        </x:is>
      </x:c>
      <x:c r="F285" s="58">
        <x:v>7685</x:v>
      </x:c>
      <x:c r="G285" t="inlineStr">
        <x:is>
          <x:t>Kfz-Steuer</x:t>
        </x:is>
      </x:c>
      <x:c r="H285" s="0" t="inlineStr">
        <x:is>
          <x:t>FY2022</x:t>
        </x:is>
      </x:c>
      <x:c r="I285" s="0" t="inlineStr">
        <x:is>
          <x:t>2022</x:t>
        </x:is>
      </x:c>
      <x:c r="J285" s="0" t="inlineStr">
        <x:is>
          <x:t>FY</x:t>
        </x:is>
      </x:c>
      <x:c r="K285" s="58">
        <x:v>12</x:v>
      </x:c>
      <x:c r="L285" s="12">
        <x:v>-5400</x:v>
      </x:c>
    </x:row>
    <x:row r="286">
      <x:c r="A286" s="0" t="inlineStr">
        <x:is>
          <x:t>PL|pl.other-opex|7685|FY2023</x:t>
        </x:is>
      </x:c>
      <x:c r="B286" s="0" t="inlineStr">
        <x:is>
          <x:t>Demo Handel GmbH</x:t>
        </x:is>
      </x:c>
      <x:c r="C286" s="0" t="inlineStr">
        <x:is>
          <x:t>PL</x:t>
        </x:is>
      </x:c>
      <x:c r="D286" s="0" t="inlineStr">
        <x:is>
          <x:t>pl.other-opex</x:t>
        </x:is>
      </x:c>
      <x:c r="E286" s="0" t="inlineStr">
        <x:is>
          <x:t>Sonstige betriebliche Aufwendungen</x:t>
        </x:is>
      </x:c>
      <x:c r="F286" s="58">
        <x:v>7685</x:v>
      </x:c>
      <x:c r="G286" t="inlineStr">
        <x:is>
          <x:t>Kfz-Steuer</x:t>
        </x:is>
      </x:c>
      <x:c r="H286" s="0" t="inlineStr">
        <x:is>
          <x:t>FY2023</x:t>
        </x:is>
      </x:c>
      <x:c r="I286" s="0" t="inlineStr">
        <x:is>
          <x:t>2023</x:t>
        </x:is>
      </x:c>
      <x:c r="J286" s="0" t="inlineStr">
        <x:is>
          <x:t>FY</x:t>
        </x:is>
      </x:c>
      <x:c r="K286" s="58">
        <x:v>12</x:v>
      </x:c>
      <x:c r="L286" s="12">
        <x:v>-5400</x:v>
      </x:c>
    </x:row>
    <x:row r="287">
      <x:c r="A287" s="0" t="inlineStr">
        <x:is>
          <x:t>PL|pl.other-opex|7685|FY2024</x:t>
        </x:is>
      </x:c>
      <x:c r="B287" s="0" t="inlineStr">
        <x:is>
          <x:t>Demo Handel GmbH</x:t>
        </x:is>
      </x:c>
      <x:c r="C287" s="0" t="inlineStr">
        <x:is>
          <x:t>PL</x:t>
        </x:is>
      </x:c>
      <x:c r="D287" s="0" t="inlineStr">
        <x:is>
          <x:t>pl.other-opex</x:t>
        </x:is>
      </x:c>
      <x:c r="E287" s="0" t="inlineStr">
        <x:is>
          <x:t>Sonstige betriebliche Aufwendungen</x:t>
        </x:is>
      </x:c>
      <x:c r="F287" s="58">
        <x:v>7685</x:v>
      </x:c>
      <x:c r="G287" t="inlineStr">
        <x:is>
          <x:t>Kfz-Steuer</x:t>
        </x:is>
      </x:c>
      <x:c r="H287" s="0" t="inlineStr">
        <x:is>
          <x:t>FY2024</x:t>
        </x:is>
      </x:c>
      <x:c r="I287" s="0" t="inlineStr">
        <x:is>
          <x:t>2024</x:t>
        </x:is>
      </x:c>
      <x:c r="J287" s="0" t="inlineStr">
        <x:is>
          <x:t>FY</x:t>
        </x:is>
      </x:c>
      <x:c r="K287" s="58">
        <x:v>12</x:v>
      </x:c>
      <x:c r="L287" s="12">
        <x:v>-5400</x:v>
      </x:c>
    </x:row>
    <x:row r="288">
      <x:c r="A288" s="0" t="inlineStr">
        <x:is>
          <x:t>PL|pl.other-opex|7685|LTM</x:t>
        </x:is>
      </x:c>
      <x:c r="B288" s="0" t="inlineStr">
        <x:is>
          <x:t>Demo Handel GmbH</x:t>
        </x:is>
      </x:c>
      <x:c r="C288" s="0" t="inlineStr">
        <x:is>
          <x:t>PL</x:t>
        </x:is>
      </x:c>
      <x:c r="D288" s="0" t="inlineStr">
        <x:is>
          <x:t>pl.other-opex</x:t>
        </x:is>
      </x:c>
      <x:c r="E288" s="0" t="inlineStr">
        <x:is>
          <x:t>Sonstige betriebliche Aufwendungen</x:t>
        </x:is>
      </x:c>
      <x:c r="F288" s="58">
        <x:v>7685</x:v>
      </x:c>
      <x:c r="G288" t="inlineStr">
        <x:is>
          <x:t>Kfz-Steuer</x:t>
        </x:is>
      </x:c>
      <x:c r="H288" s="0" t="inlineStr">
        <x:is>
          <x:t>LTM</x:t>
        </x:is>
      </x:c>
      <x:c r="I288" s="0" t="inlineStr">
        <x:is>
          <x:t>LTM 2024-12</x:t>
        </x:is>
      </x:c>
      <x:c r="J288" s="0" t="inlineStr">
        <x:is>
          <x:t>LTM</x:t>
        </x:is>
      </x:c>
      <x:c r="K288" s="58">
        <x:v>12</x:v>
      </x:c>
      <x:c r="L288" s="12">
        <x:v>-5400</x:v>
      </x:c>
    </x:row>
    <x:row r="289">
      <x:c r="A289" s="0" t="inlineStr">
        <x:is>
          <x:t>PL|pl.ebitda||FY2022</x:t>
        </x:is>
      </x:c>
      <x:c r="B289" s="0" t="inlineStr">
        <x:is>
          <x:t>Demo Handel GmbH</x:t>
        </x:is>
      </x:c>
      <x:c r="C289" s="0" t="inlineStr">
        <x:is>
          <x:t>PL</x:t>
        </x:is>
      </x:c>
      <x:c r="D289" s="0" t="inlineStr">
        <x:is>
          <x:t>pl.ebitda</x:t>
        </x:is>
      </x:c>
      <x:c r="E289" s="0" t="inlineStr">
        <x:is>
          <x:t>EBITDA</x:t>
        </x:is>
      </x:c>
      <x:c r="H289" s="0" t="inlineStr">
        <x:is>
          <x:t>FY2022</x:t>
        </x:is>
      </x:c>
      <x:c r="I289" s="0" t="inlineStr">
        <x:is>
          <x:t>2022</x:t>
        </x:is>
      </x:c>
      <x:c r="J289" s="0" t="inlineStr">
        <x:is>
          <x:t>FY</x:t>
        </x:is>
      </x:c>
      <x:c r="K289" s="58">
        <x:v>12</x:v>
      </x:c>
      <x:c r="L289" s="12">
        <x:v>2374525.7</x:v>
      </x:c>
    </x:row>
    <x:row r="290">
      <x:c r="A290" s="0" t="inlineStr">
        <x:is>
          <x:t>PL|pl.ebitda||FY2023</x:t>
        </x:is>
      </x:c>
      <x:c r="B290" s="0" t="inlineStr">
        <x:is>
          <x:t>Demo Handel GmbH</x:t>
        </x:is>
      </x:c>
      <x:c r="C290" s="0" t="inlineStr">
        <x:is>
          <x:t>PL</x:t>
        </x:is>
      </x:c>
      <x:c r="D290" s="0" t="inlineStr">
        <x:is>
          <x:t>pl.ebitda</x:t>
        </x:is>
      </x:c>
      <x:c r="E290" s="0" t="inlineStr">
        <x:is>
          <x:t>EBITDA</x:t>
        </x:is>
      </x:c>
      <x:c r="H290" s="0" t="inlineStr">
        <x:is>
          <x:t>FY2023</x:t>
        </x:is>
      </x:c>
      <x:c r="I290" s="0" t="inlineStr">
        <x:is>
          <x:t>2023</x:t>
        </x:is>
      </x:c>
      <x:c r="J290" s="0" t="inlineStr">
        <x:is>
          <x:t>FY</x:t>
        </x:is>
      </x:c>
      <x:c r="K290" s="58">
        <x:v>12</x:v>
      </x:c>
      <x:c r="L290" s="12">
        <x:v>2887866.33</x:v>
      </x:c>
    </x:row>
    <x:row r="291">
      <x:c r="A291" s="0" t="inlineStr">
        <x:is>
          <x:t>PL|pl.ebitda||FY2024</x:t>
        </x:is>
      </x:c>
      <x:c r="B291" s="0" t="inlineStr">
        <x:is>
          <x:t>Demo Handel GmbH</x:t>
        </x:is>
      </x:c>
      <x:c r="C291" s="0" t="inlineStr">
        <x:is>
          <x:t>PL</x:t>
        </x:is>
      </x:c>
      <x:c r="D291" s="0" t="inlineStr">
        <x:is>
          <x:t>pl.ebitda</x:t>
        </x:is>
      </x:c>
      <x:c r="E291" s="0" t="inlineStr">
        <x:is>
          <x:t>EBITDA</x:t>
        </x:is>
      </x:c>
      <x:c r="H291" s="0" t="inlineStr">
        <x:is>
          <x:t>FY2024</x:t>
        </x:is>
      </x:c>
      <x:c r="I291" s="0" t="inlineStr">
        <x:is>
          <x:t>2024</x:t>
        </x:is>
      </x:c>
      <x:c r="J291" s="0" t="inlineStr">
        <x:is>
          <x:t>FY</x:t>
        </x:is>
      </x:c>
      <x:c r="K291" s="58">
        <x:v>12</x:v>
      </x:c>
      <x:c r="L291" s="12">
        <x:v>2368515.32</x:v>
      </x:c>
    </x:row>
    <x:row r="292">
      <x:c r="A292" s="0" t="inlineStr">
        <x:is>
          <x:t>PL|pl.ebitda||LTM</x:t>
        </x:is>
      </x:c>
      <x:c r="B292" s="0" t="inlineStr">
        <x:is>
          <x:t>Demo Handel GmbH</x:t>
        </x:is>
      </x:c>
      <x:c r="C292" s="0" t="inlineStr">
        <x:is>
          <x:t>PL</x:t>
        </x:is>
      </x:c>
      <x:c r="D292" s="0" t="inlineStr">
        <x:is>
          <x:t>pl.ebitda</x:t>
        </x:is>
      </x:c>
      <x:c r="E292" s="0" t="inlineStr">
        <x:is>
          <x:t>EBITDA</x:t>
        </x:is>
      </x:c>
      <x:c r="H292" s="0" t="inlineStr">
        <x:is>
          <x:t>LTM</x:t>
        </x:is>
      </x:c>
      <x:c r="I292" s="0" t="inlineStr">
        <x:is>
          <x:t>LTM 2024-12</x:t>
        </x:is>
      </x:c>
      <x:c r="J292" s="0" t="inlineStr">
        <x:is>
          <x:t>LTM</x:t>
        </x:is>
      </x:c>
      <x:c r="K292" s="58">
        <x:v>12</x:v>
      </x:c>
      <x:c r="L292" s="12">
        <x:v>2368515.32</x:v>
      </x:c>
    </x:row>
    <x:row r="293">
      <x:c r="A293" s="0" t="inlineStr">
        <x:is>
          <x:t>PL|pl.depreciation-amortisation||FY2022</x:t>
        </x:is>
      </x:c>
      <x:c r="B293" s="0" t="inlineStr">
        <x:is>
          <x:t>Demo Handel GmbH</x:t>
        </x:is>
      </x:c>
      <x:c r="C293" s="0" t="inlineStr">
        <x:is>
          <x:t>PL</x:t>
        </x:is>
      </x:c>
      <x:c r="D293" s="0" t="inlineStr">
        <x:is>
          <x:t>pl.depreciation-amortisation</x:t>
        </x:is>
      </x:c>
      <x:c r="E293" s="0" t="inlineStr">
        <x:is>
          <x:t>Abschreibungen</x:t>
        </x:is>
      </x:c>
      <x:c r="H293" s="0" t="inlineStr">
        <x:is>
          <x:t>FY2022</x:t>
        </x:is>
      </x:c>
      <x:c r="I293" s="0" t="inlineStr">
        <x:is>
          <x:t>2022</x:t>
        </x:is>
      </x:c>
      <x:c r="J293" s="0" t="inlineStr">
        <x:is>
          <x:t>FY</x:t>
        </x:is>
      </x:c>
      <x:c r="K293" s="58">
        <x:v>12</x:v>
      </x:c>
      <x:c r="L293" s="12">
        <x:v>-239374.83</x:v>
      </x:c>
    </x:row>
    <x:row r="294">
      <x:c r="A294" s="0" t="inlineStr">
        <x:is>
          <x:t>PL|pl.depreciation-amortisation||FY2023</x:t>
        </x:is>
      </x:c>
      <x:c r="B294" s="0" t="inlineStr">
        <x:is>
          <x:t>Demo Handel GmbH</x:t>
        </x:is>
      </x:c>
      <x:c r="C294" s="0" t="inlineStr">
        <x:is>
          <x:t>PL</x:t>
        </x:is>
      </x:c>
      <x:c r="D294" s="0" t="inlineStr">
        <x:is>
          <x:t>pl.depreciation-amortisation</x:t>
        </x:is>
      </x:c>
      <x:c r="E294" s="0" t="inlineStr">
        <x:is>
          <x:t>Abschreibungen</x:t>
        </x:is>
      </x:c>
      <x:c r="H294" s="0" t="inlineStr">
        <x:is>
          <x:t>FY2023</x:t>
        </x:is>
      </x:c>
      <x:c r="I294" s="0" t="inlineStr">
        <x:is>
          <x:t>2023</x:t>
        </x:is>
      </x:c>
      <x:c r="J294" s="0" t="inlineStr">
        <x:is>
          <x:t>FY</x:t>
        </x:is>
      </x:c>
      <x:c r="K294" s="58">
        <x:v>12</x:v>
      </x:c>
      <x:c r="L294" s="12">
        <x:v>-384321.78</x:v>
      </x:c>
    </x:row>
    <x:row r="295">
      <x:c r="A295" s="0" t="inlineStr">
        <x:is>
          <x:t>PL|pl.depreciation-amortisation||FY2024</x:t>
        </x:is>
      </x:c>
      <x:c r="B295" s="0" t="inlineStr">
        <x:is>
          <x:t>Demo Handel GmbH</x:t>
        </x:is>
      </x:c>
      <x:c r="C295" s="0" t="inlineStr">
        <x:is>
          <x:t>PL</x:t>
        </x:is>
      </x:c>
      <x:c r="D295" s="0" t="inlineStr">
        <x:is>
          <x:t>pl.depreciation-amortisation</x:t>
        </x:is>
      </x:c>
      <x:c r="E295" s="0" t="inlineStr">
        <x:is>
          <x:t>Abschreibungen</x:t>
        </x:is>
      </x:c>
      <x:c r="H295" s="0" t="inlineStr">
        <x:is>
          <x:t>FY2024</x:t>
        </x:is>
      </x:c>
      <x:c r="I295" s="0" t="inlineStr">
        <x:is>
          <x:t>2024</x:t>
        </x:is>
      </x:c>
      <x:c r="J295" s="0" t="inlineStr">
        <x:is>
          <x:t>FY</x:t>
        </x:is>
      </x:c>
      <x:c r="K295" s="58">
        <x:v>12</x:v>
      </x:c>
      <x:c r="L295" s="12">
        <x:v>-603845.07</x:v>
      </x:c>
    </x:row>
    <x:row r="296">
      <x:c r="A296" s="0" t="inlineStr">
        <x:is>
          <x:t>PL|pl.depreciation-amortisation||LTM</x:t>
        </x:is>
      </x:c>
      <x:c r="B296" s="0" t="inlineStr">
        <x:is>
          <x:t>Demo Handel GmbH</x:t>
        </x:is>
      </x:c>
      <x:c r="C296" s="0" t="inlineStr">
        <x:is>
          <x:t>PL</x:t>
        </x:is>
      </x:c>
      <x:c r="D296" s="0" t="inlineStr">
        <x:is>
          <x:t>pl.depreciation-amortisation</x:t>
        </x:is>
      </x:c>
      <x:c r="E296" s="0" t="inlineStr">
        <x:is>
          <x:t>Abschreibungen</x:t>
        </x:is>
      </x:c>
      <x:c r="H296" s="0" t="inlineStr">
        <x:is>
          <x:t>LTM</x:t>
        </x:is>
      </x:c>
      <x:c r="I296" s="0" t="inlineStr">
        <x:is>
          <x:t>LTM 2024-12</x:t>
        </x:is>
      </x:c>
      <x:c r="J296" s="0" t="inlineStr">
        <x:is>
          <x:t>LTM</x:t>
        </x:is>
      </x:c>
      <x:c r="K296" s="58">
        <x:v>12</x:v>
      </x:c>
      <x:c r="L296" s="12">
        <x:v>-603845.07</x:v>
      </x:c>
    </x:row>
    <x:row r="297">
      <x:c r="A297" s="0" t="inlineStr">
        <x:is>
          <x:t>PL|pl.depreciation-amortisation|6200|FY2022</x:t>
        </x:is>
      </x:c>
      <x:c r="B297" s="0" t="inlineStr">
        <x:is>
          <x:t>Demo Handel GmbH</x:t>
        </x:is>
      </x:c>
      <x:c r="C297" s="0" t="inlineStr">
        <x:is>
          <x:t>PL</x:t>
        </x:is>
      </x:c>
      <x:c r="D297" s="0" t="inlineStr">
        <x:is>
          <x:t>pl.depreciation-amortisation</x:t>
        </x:is>
      </x:c>
      <x:c r="E297" s="0" t="inlineStr">
        <x:is>
          <x:t>Abschreibungen</x:t>
        </x:is>
      </x:c>
      <x:c r="F297" s="58">
        <x:v>6200</x:v>
      </x:c>
      <x:c r="G297" t="inlineStr">
        <x:is>
          <x:t>Abschreibungen auf immaterielle Vermögensgegenstände</x:t>
        </x:is>
      </x:c>
      <x:c r="H297" s="0" t="inlineStr">
        <x:is>
          <x:t>FY2022</x:t>
        </x:is>
      </x:c>
      <x:c r="I297" s="0" t="inlineStr">
        <x:is>
          <x:t>2022</x:t>
        </x:is>
      </x:c>
      <x:c r="J297" s="0" t="inlineStr">
        <x:is>
          <x:t>FY</x:t>
        </x:is>
      </x:c>
      <x:c r="K297" s="58">
        <x:v>12</x:v>
      </x:c>
      <x:c r="L297" s="12">
        <x:v>-18000</x:v>
      </x:c>
    </x:row>
    <x:row r="298">
      <x:c r="A298" s="0" t="inlineStr">
        <x:is>
          <x:t>PL|pl.depreciation-amortisation|6200|FY2023</x:t>
        </x:is>
      </x:c>
      <x:c r="B298" s="0" t="inlineStr">
        <x:is>
          <x:t>Demo Handel GmbH</x:t>
        </x:is>
      </x:c>
      <x:c r="C298" s="0" t="inlineStr">
        <x:is>
          <x:t>PL</x:t>
        </x:is>
      </x:c>
      <x:c r="D298" s="0" t="inlineStr">
        <x:is>
          <x:t>pl.depreciation-amortisation</x:t>
        </x:is>
      </x:c>
      <x:c r="E298" s="0" t="inlineStr">
        <x:is>
          <x:t>Abschreibungen</x:t>
        </x:is>
      </x:c>
      <x:c r="F298" s="58">
        <x:v>6200</x:v>
      </x:c>
      <x:c r="G298" t="inlineStr">
        <x:is>
          <x:t>Abschreibungen auf immaterielle Vermögensgegenstände</x:t>
        </x:is>
      </x:c>
      <x:c r="H298" s="0" t="inlineStr">
        <x:is>
          <x:t>FY2023</x:t>
        </x:is>
      </x:c>
      <x:c r="I298" s="0" t="inlineStr">
        <x:is>
          <x:t>2023</x:t>
        </x:is>
      </x:c>
      <x:c r="J298" s="0" t="inlineStr">
        <x:is>
          <x:t>FY</x:t>
        </x:is>
      </x:c>
      <x:c r="K298" s="58">
        <x:v>12</x:v>
      </x:c>
      <x:c r="L298" s="12">
        <x:v>-18000</x:v>
      </x:c>
    </x:row>
    <x:row r="299">
      <x:c r="A299" s="0" t="inlineStr">
        <x:is>
          <x:t>PL|pl.depreciation-amortisation|6200|FY2024</x:t>
        </x:is>
      </x:c>
      <x:c r="B299" s="0" t="inlineStr">
        <x:is>
          <x:t>Demo Handel GmbH</x:t>
        </x:is>
      </x:c>
      <x:c r="C299" s="0" t="inlineStr">
        <x:is>
          <x:t>PL</x:t>
        </x:is>
      </x:c>
      <x:c r="D299" s="0" t="inlineStr">
        <x:is>
          <x:t>pl.depreciation-amortisation</x:t>
        </x:is>
      </x:c>
      <x:c r="E299" s="0" t="inlineStr">
        <x:is>
          <x:t>Abschreibungen</x:t>
        </x:is>
      </x:c>
      <x:c r="F299" s="58">
        <x:v>6200</x:v>
      </x:c>
      <x:c r="G299" t="inlineStr">
        <x:is>
          <x:t>Abschreibungen auf immaterielle Vermögensgegenstände</x:t>
        </x:is>
      </x:c>
      <x:c r="H299" s="0" t="inlineStr">
        <x:is>
          <x:t>FY2024</x:t>
        </x:is>
      </x:c>
      <x:c r="I299" s="0" t="inlineStr">
        <x:is>
          <x:t>2024</x:t>
        </x:is>
      </x:c>
      <x:c r="J299" s="0" t="inlineStr">
        <x:is>
          <x:t>FY</x:t>
        </x:is>
      </x:c>
      <x:c r="K299" s="58">
        <x:v>12</x:v>
      </x:c>
      <x:c r="L299" s="12">
        <x:v>-106944.4</x:v>
      </x:c>
    </x:row>
    <x:row r="300">
      <x:c r="A300" s="0" t="inlineStr">
        <x:is>
          <x:t>PL|pl.depreciation-amortisation|6200|LTM</x:t>
        </x:is>
      </x:c>
      <x:c r="B300" s="0" t="inlineStr">
        <x:is>
          <x:t>Demo Handel GmbH</x:t>
        </x:is>
      </x:c>
      <x:c r="C300" s="0" t="inlineStr">
        <x:is>
          <x:t>PL</x:t>
        </x:is>
      </x:c>
      <x:c r="D300" s="0" t="inlineStr">
        <x:is>
          <x:t>pl.depreciation-amortisation</x:t>
        </x:is>
      </x:c>
      <x:c r="E300" s="0" t="inlineStr">
        <x:is>
          <x:t>Abschreibungen</x:t>
        </x:is>
      </x:c>
      <x:c r="F300" s="58">
        <x:v>6200</x:v>
      </x:c>
      <x:c r="G300" t="inlineStr">
        <x:is>
          <x:t>Abschreibungen auf immaterielle Vermögensgegenstände</x:t>
        </x:is>
      </x:c>
      <x:c r="H300" s="0" t="inlineStr">
        <x:is>
          <x:t>LTM</x:t>
        </x:is>
      </x:c>
      <x:c r="I300" s="0" t="inlineStr">
        <x:is>
          <x:t>LTM 2024-12</x:t>
        </x:is>
      </x:c>
      <x:c r="J300" s="0" t="inlineStr">
        <x:is>
          <x:t>LTM</x:t>
        </x:is>
      </x:c>
      <x:c r="K300" s="58">
        <x:v>12</x:v>
      </x:c>
      <x:c r="L300" s="12">
        <x:v>-106944.4</x:v>
      </x:c>
    </x:row>
    <x:row r="301">
      <x:c r="A301" s="0" t="inlineStr">
        <x:is>
          <x:t>PL|pl.depreciation-amortisation|6220|FY2022</x:t>
        </x:is>
      </x:c>
      <x:c r="B301" s="0" t="inlineStr">
        <x:is>
          <x:t>Demo Handel GmbH</x:t>
        </x:is>
      </x:c>
      <x:c r="C301" s="0" t="inlineStr">
        <x:is>
          <x:t>PL</x:t>
        </x:is>
      </x:c>
      <x:c r="D301" s="0" t="inlineStr">
        <x:is>
          <x:t>pl.depreciation-amortisation</x:t>
        </x:is>
      </x:c>
      <x:c r="E301" s="0" t="inlineStr">
        <x:is>
          <x:t>Abschreibungen</x:t>
        </x:is>
      </x:c>
      <x:c r="F301" s="58">
        <x:v>6220</x:v>
      </x:c>
      <x:c r="G301" t="inlineStr">
        <x:is>
          <x:t>Abschreibungen auf Sachanlagen</x:t>
        </x:is>
      </x:c>
      <x:c r="H301" s="0" t="inlineStr">
        <x:is>
          <x:t>FY2022</x:t>
        </x:is>
      </x:c>
      <x:c r="I301" s="0" t="inlineStr">
        <x:is>
          <x:t>2022</x:t>
        </x:is>
      </x:c>
      <x:c r="J301" s="0" t="inlineStr">
        <x:is>
          <x:t>FY</x:t>
        </x:is>
      </x:c>
      <x:c r="K301" s="58">
        <x:v>12</x:v>
      </x:c>
      <x:c r="L301" s="12">
        <x:v>-118205.52</x:v>
      </x:c>
    </x:row>
    <x:row r="302">
      <x:c r="A302" s="0" t="inlineStr">
        <x:is>
          <x:t>PL|pl.depreciation-amortisation|6220|FY2023</x:t>
        </x:is>
      </x:c>
      <x:c r="B302" s="0" t="inlineStr">
        <x:is>
          <x:t>Demo Handel GmbH</x:t>
        </x:is>
      </x:c>
      <x:c r="C302" s="0" t="inlineStr">
        <x:is>
          <x:t>PL</x:t>
        </x:is>
      </x:c>
      <x:c r="D302" s="0" t="inlineStr">
        <x:is>
          <x:t>pl.depreciation-amortisation</x:t>
        </x:is>
      </x:c>
      <x:c r="E302" s="0" t="inlineStr">
        <x:is>
          <x:t>Abschreibungen</x:t>
        </x:is>
      </x:c>
      <x:c r="F302" s="58">
        <x:v>6220</x:v>
      </x:c>
      <x:c r="G302" t="inlineStr">
        <x:is>
          <x:t>Abschreibungen auf Sachanlagen</x:t>
        </x:is>
      </x:c>
      <x:c r="H302" s="0" t="inlineStr">
        <x:is>
          <x:t>FY2023</x:t>
        </x:is>
      </x:c>
      <x:c r="I302" s="0" t="inlineStr">
        <x:is>
          <x:t>2023</x:t>
        </x:is>
      </x:c>
      <x:c r="J302" s="0" t="inlineStr">
        <x:is>
          <x:t>FY</x:t>
        </x:is>
      </x:c>
      <x:c r="K302" s="58">
        <x:v>12</x:v>
      </x:c>
      <x:c r="L302" s="12">
        <x:v>-260488.86</x:v>
      </x:c>
    </x:row>
    <x:row r="303">
      <x:c r="A303" s="0" t="inlineStr">
        <x:is>
          <x:t>PL|pl.depreciation-amortisation|6220|FY2024</x:t>
        </x:is>
      </x:c>
      <x:c r="B303" s="0" t="inlineStr">
        <x:is>
          <x:t>Demo Handel GmbH</x:t>
        </x:is>
      </x:c>
      <x:c r="C303" s="0" t="inlineStr">
        <x:is>
          <x:t>PL</x:t>
        </x:is>
      </x:c>
      <x:c r="D303" s="0" t="inlineStr">
        <x:is>
          <x:t>pl.depreciation-amortisation</x:t>
        </x:is>
      </x:c>
      <x:c r="E303" s="0" t="inlineStr">
        <x:is>
          <x:t>Abschreibungen</x:t>
        </x:is>
      </x:c>
      <x:c r="F303" s="58">
        <x:v>6220</x:v>
      </x:c>
      <x:c r="G303" t="inlineStr">
        <x:is>
          <x:t>Abschreibungen auf Sachanlagen</x:t>
        </x:is>
      </x:c>
      <x:c r="H303" s="0" t="inlineStr">
        <x:is>
          <x:t>FY2024</x:t>
        </x:is>
      </x:c>
      <x:c r="I303" s="0" t="inlineStr">
        <x:is>
          <x:t>2024</x:t>
        </x:is>
      </x:c>
      <x:c r="J303" s="0" t="inlineStr">
        <x:is>
          <x:t>FY</x:t>
        </x:is>
      </x:c>
      <x:c r="K303" s="58">
        <x:v>12</x:v>
      </x:c>
      <x:c r="L303" s="12">
        <x:v>-419155.56</x:v>
      </x:c>
    </x:row>
    <x:row r="304">
      <x:c r="A304" s="0" t="inlineStr">
        <x:is>
          <x:t>PL|pl.depreciation-amortisation|6220|LTM</x:t>
        </x:is>
      </x:c>
      <x:c r="B304" s="0" t="inlineStr">
        <x:is>
          <x:t>Demo Handel GmbH</x:t>
        </x:is>
      </x:c>
      <x:c r="C304" s="0" t="inlineStr">
        <x:is>
          <x:t>PL</x:t>
        </x:is>
      </x:c>
      <x:c r="D304" s="0" t="inlineStr">
        <x:is>
          <x:t>pl.depreciation-amortisation</x:t>
        </x:is>
      </x:c>
      <x:c r="E304" s="0" t="inlineStr">
        <x:is>
          <x:t>Abschreibungen</x:t>
        </x:is>
      </x:c>
      <x:c r="F304" s="58">
        <x:v>6220</x:v>
      </x:c>
      <x:c r="G304" t="inlineStr">
        <x:is>
          <x:t>Abschreibungen auf Sachanlagen</x:t>
        </x:is>
      </x:c>
      <x:c r="H304" s="0" t="inlineStr">
        <x:is>
          <x:t>LTM</x:t>
        </x:is>
      </x:c>
      <x:c r="I304" s="0" t="inlineStr">
        <x:is>
          <x:t>LTM 2024-12</x:t>
        </x:is>
      </x:c>
      <x:c r="J304" s="0" t="inlineStr">
        <x:is>
          <x:t>LTM</x:t>
        </x:is>
      </x:c>
      <x:c r="K304" s="58">
        <x:v>12</x:v>
      </x:c>
      <x:c r="L304" s="12">
        <x:v>-419155.56</x:v>
      </x:c>
    </x:row>
    <x:row r="305">
      <x:c r="A305" s="0" t="inlineStr">
        <x:is>
          <x:t>PL|pl.depreciation-amortisation|6222|FY2022</x:t>
        </x:is>
      </x:c>
      <x:c r="B305" s="0" t="inlineStr">
        <x:is>
          <x:t>Demo Handel GmbH</x:t>
        </x:is>
      </x:c>
      <x:c r="C305" s="0" t="inlineStr">
        <x:is>
          <x:t>PL</x:t>
        </x:is>
      </x:c>
      <x:c r="D305" s="0" t="inlineStr">
        <x:is>
          <x:t>pl.depreciation-amortisation</x:t>
        </x:is>
      </x:c>
      <x:c r="E305" s="0" t="inlineStr">
        <x:is>
          <x:t>Abschreibungen</x:t>
        </x:is>
      </x:c>
      <x:c r="F305" s="58">
        <x:v>6222</x:v>
      </x:c>
      <x:c r="G305" t="inlineStr">
        <x:is>
          <x:t>Abschreibungen auf Kfz</x:t>
        </x:is>
      </x:c>
      <x:c r="H305" s="0" t="inlineStr">
        <x:is>
          <x:t>FY2022</x:t>
        </x:is>
      </x:c>
      <x:c r="I305" s="0" t="inlineStr">
        <x:is>
          <x:t>2022</x:t>
        </x:is>
      </x:c>
      <x:c r="J305" s="0" t="inlineStr">
        <x:is>
          <x:t>FY</x:t>
        </x:is>
      </x:c>
      <x:c r="K305" s="58">
        <x:v>12</x:v>
      </x:c>
      <x:c r="L305" s="12">
        <x:v>-96000</x:v>
      </x:c>
    </x:row>
    <x:row r="306">
      <x:c r="A306" s="0" t="inlineStr">
        <x:is>
          <x:t>PL|pl.depreciation-amortisation|6222|FY2023</x:t>
        </x:is>
      </x:c>
      <x:c r="B306" s="0" t="inlineStr">
        <x:is>
          <x:t>Demo Handel GmbH</x:t>
        </x:is>
      </x:c>
      <x:c r="C306" s="0" t="inlineStr">
        <x:is>
          <x:t>PL</x:t>
        </x:is>
      </x:c>
      <x:c r="D306" s="0" t="inlineStr">
        <x:is>
          <x:t>pl.depreciation-amortisation</x:t>
        </x:is>
      </x:c>
      <x:c r="E306" s="0" t="inlineStr">
        <x:is>
          <x:t>Abschreibungen</x:t>
        </x:is>
      </x:c>
      <x:c r="F306" s="58">
        <x:v>6222</x:v>
      </x:c>
      <x:c r="G306" t="inlineStr">
        <x:is>
          <x:t>Abschreibungen auf Kfz</x:t>
        </x:is>
      </x:c>
      <x:c r="H306" s="0" t="inlineStr">
        <x:is>
          <x:t>FY2023</x:t>
        </x:is>
      </x:c>
      <x:c r="I306" s="0" t="inlineStr">
        <x:is>
          <x:t>2023</x:t>
        </x:is>
      </x:c>
      <x:c r="J306" s="0" t="inlineStr">
        <x:is>
          <x:t>FY</x:t>
        </x:is>
      </x:c>
      <x:c r="K306" s="58">
        <x:v>12</x:v>
      </x:c>
      <x:c r="L306" s="12">
        <x:v>-102200</x:v>
      </x:c>
    </x:row>
    <x:row r="307">
      <x:c r="A307" s="0" t="inlineStr">
        <x:is>
          <x:t>PL|pl.depreciation-amortisation|6222|FY2024</x:t>
        </x:is>
      </x:c>
      <x:c r="B307" s="0" t="inlineStr">
        <x:is>
          <x:t>Demo Handel GmbH</x:t>
        </x:is>
      </x:c>
      <x:c r="C307" s="0" t="inlineStr">
        <x:is>
          <x:t>PL</x:t>
        </x:is>
      </x:c>
      <x:c r="D307" s="0" t="inlineStr">
        <x:is>
          <x:t>pl.depreciation-amortisation</x:t>
        </x:is>
      </x:c>
      <x:c r="E307" s="0" t="inlineStr">
        <x:is>
          <x:t>Abschreibungen</x:t>
        </x:is>
      </x:c>
      <x:c r="F307" s="58">
        <x:v>6222</x:v>
      </x:c>
      <x:c r="G307" t="inlineStr">
        <x:is>
          <x:t>Abschreibungen auf Kfz</x:t>
        </x:is>
      </x:c>
      <x:c r="H307" s="0" t="inlineStr">
        <x:is>
          <x:t>FY2024</x:t>
        </x:is>
      </x:c>
      <x:c r="I307" s="0" t="inlineStr">
        <x:is>
          <x:t>2024</x:t>
        </x:is>
      </x:c>
      <x:c r="J307" s="0" t="inlineStr">
        <x:is>
          <x:t>FY</x:t>
        </x:is>
      </x:c>
      <x:c r="K307" s="58">
        <x:v>12</x:v>
      </x:c>
      <x:c r="L307" s="12">
        <x:v>-65700</x:v>
      </x:c>
    </x:row>
    <x:row r="308">
      <x:c r="A308" s="0" t="inlineStr">
        <x:is>
          <x:t>PL|pl.depreciation-amortisation|6222|LTM</x:t>
        </x:is>
      </x:c>
      <x:c r="B308" s="0" t="inlineStr">
        <x:is>
          <x:t>Demo Handel GmbH</x:t>
        </x:is>
      </x:c>
      <x:c r="C308" s="0" t="inlineStr">
        <x:is>
          <x:t>PL</x:t>
        </x:is>
      </x:c>
      <x:c r="D308" s="0" t="inlineStr">
        <x:is>
          <x:t>pl.depreciation-amortisation</x:t>
        </x:is>
      </x:c>
      <x:c r="E308" s="0" t="inlineStr">
        <x:is>
          <x:t>Abschreibungen</x:t>
        </x:is>
      </x:c>
      <x:c r="F308" s="58">
        <x:v>6222</x:v>
      </x:c>
      <x:c r="G308" t="inlineStr">
        <x:is>
          <x:t>Abschreibungen auf Kfz</x:t>
        </x:is>
      </x:c>
      <x:c r="H308" s="0" t="inlineStr">
        <x:is>
          <x:t>LTM</x:t>
        </x:is>
      </x:c>
      <x:c r="I308" s="0" t="inlineStr">
        <x:is>
          <x:t>LTM 2024-12</x:t>
        </x:is>
      </x:c>
      <x:c r="J308" s="0" t="inlineStr">
        <x:is>
          <x:t>LTM</x:t>
        </x:is>
      </x:c>
      <x:c r="K308" s="58">
        <x:v>12</x:v>
      </x:c>
      <x:c r="L308" s="12">
        <x:v>-65700</x:v>
      </x:c>
    </x:row>
    <x:row r="309">
      <x:c r="A309" s="0" t="inlineStr">
        <x:is>
          <x:t>PL|pl.depreciation-amortisation|6260|FY2022</x:t>
        </x:is>
      </x:c>
      <x:c r="B309" s="0" t="inlineStr">
        <x:is>
          <x:t>Demo Handel GmbH</x:t>
        </x:is>
      </x:c>
      <x:c r="C309" s="0" t="inlineStr">
        <x:is>
          <x:t>PL</x:t>
        </x:is>
      </x:c>
      <x:c r="D309" s="0" t="inlineStr">
        <x:is>
          <x:t>pl.depreciation-amortisation</x:t>
        </x:is>
      </x:c>
      <x:c r="E309" s="0" t="inlineStr">
        <x:is>
          <x:t>Abschreibungen</x:t>
        </x:is>
      </x:c>
      <x:c r="F309" s="58">
        <x:v>6260</x:v>
      </x:c>
      <x:c r="G309" t="inlineStr">
        <x:is>
          <x:t>Sofortabschreibung geringwertiger Wirtschaftsgüter</x:t>
        </x:is>
      </x:c>
      <x:c r="H309" s="0" t="inlineStr">
        <x:is>
          <x:t>FY2022</x:t>
        </x:is>
      </x:c>
      <x:c r="I309" s="0" t="inlineStr">
        <x:is>
          <x:t>2022</x:t>
        </x:is>
      </x:c>
      <x:c r="J309" s="0" t="inlineStr">
        <x:is>
          <x:t>FY</x:t>
        </x:is>
      </x:c>
      <x:c r="K309" s="58">
        <x:v>12</x:v>
      </x:c>
      <x:c r="L309" s="12">
        <x:v>-7169.31</x:v>
      </x:c>
    </x:row>
    <x:row r="310">
      <x:c r="A310" s="0" t="inlineStr">
        <x:is>
          <x:t>PL|pl.depreciation-amortisation|6260|FY2023</x:t>
        </x:is>
      </x:c>
      <x:c r="B310" s="0" t="inlineStr">
        <x:is>
          <x:t>Demo Handel GmbH</x:t>
        </x:is>
      </x:c>
      <x:c r="C310" s="0" t="inlineStr">
        <x:is>
          <x:t>PL</x:t>
        </x:is>
      </x:c>
      <x:c r="D310" s="0" t="inlineStr">
        <x:is>
          <x:t>pl.depreciation-amortisation</x:t>
        </x:is>
      </x:c>
      <x:c r="E310" s="0" t="inlineStr">
        <x:is>
          <x:t>Abschreibungen</x:t>
        </x:is>
      </x:c>
      <x:c r="F310" s="58">
        <x:v>6260</x:v>
      </x:c>
      <x:c r="G310" t="inlineStr">
        <x:is>
          <x:t>Sofortabschreibung geringwertiger Wirtschaftsgüter</x:t>
        </x:is>
      </x:c>
      <x:c r="H310" s="0" t="inlineStr">
        <x:is>
          <x:t>FY2023</x:t>
        </x:is>
      </x:c>
      <x:c r="I310" s="0" t="inlineStr">
        <x:is>
          <x:t>2023</x:t>
        </x:is>
      </x:c>
      <x:c r="J310" s="0" t="inlineStr">
        <x:is>
          <x:t>FY</x:t>
        </x:is>
      </x:c>
      <x:c r="K310" s="58">
        <x:v>12</x:v>
      </x:c>
      <x:c r="L310" s="12">
        <x:v>-3632.92</x:v>
      </x:c>
    </x:row>
    <x:row r="311">
      <x:c r="A311" s="0" t="inlineStr">
        <x:is>
          <x:t>PL|pl.depreciation-amortisation|6260|FY2024</x:t>
        </x:is>
      </x:c>
      <x:c r="B311" s="0" t="inlineStr">
        <x:is>
          <x:t>Demo Handel GmbH</x:t>
        </x:is>
      </x:c>
      <x:c r="C311" s="0" t="inlineStr">
        <x:is>
          <x:t>PL</x:t>
        </x:is>
      </x:c>
      <x:c r="D311" s="0" t="inlineStr">
        <x:is>
          <x:t>pl.depreciation-amortisation</x:t>
        </x:is>
      </x:c>
      <x:c r="E311" s="0" t="inlineStr">
        <x:is>
          <x:t>Abschreibungen</x:t>
        </x:is>
      </x:c>
      <x:c r="F311" s="58">
        <x:v>6260</x:v>
      </x:c>
      <x:c r="G311" t="inlineStr">
        <x:is>
          <x:t>Sofortabschreibung geringwertiger Wirtschaftsgüter</x:t>
        </x:is>
      </x:c>
      <x:c r="H311" s="0" t="inlineStr">
        <x:is>
          <x:t>FY2024</x:t>
        </x:is>
      </x:c>
      <x:c r="I311" s="0" t="inlineStr">
        <x:is>
          <x:t>2024</x:t>
        </x:is>
      </x:c>
      <x:c r="J311" s="0" t="inlineStr">
        <x:is>
          <x:t>FY</x:t>
        </x:is>
      </x:c>
      <x:c r="K311" s="58">
        <x:v>12</x:v>
      </x:c>
      <x:c r="L311" s="12">
        <x:v>-12045.11</x:v>
      </x:c>
    </x:row>
    <x:row r="312">
      <x:c r="A312" s="0" t="inlineStr">
        <x:is>
          <x:t>PL|pl.depreciation-amortisation|6260|LTM</x:t>
        </x:is>
      </x:c>
      <x:c r="B312" s="0" t="inlineStr">
        <x:is>
          <x:t>Demo Handel GmbH</x:t>
        </x:is>
      </x:c>
      <x:c r="C312" s="0" t="inlineStr">
        <x:is>
          <x:t>PL</x:t>
        </x:is>
      </x:c>
      <x:c r="D312" s="0" t="inlineStr">
        <x:is>
          <x:t>pl.depreciation-amortisation</x:t>
        </x:is>
      </x:c>
      <x:c r="E312" s="0" t="inlineStr">
        <x:is>
          <x:t>Abschreibungen</x:t>
        </x:is>
      </x:c>
      <x:c r="F312" s="58">
        <x:v>6260</x:v>
      </x:c>
      <x:c r="G312" t="inlineStr">
        <x:is>
          <x:t>Sofortabschreibung geringwertiger Wirtschaftsgüter</x:t>
        </x:is>
      </x:c>
      <x:c r="H312" s="0" t="inlineStr">
        <x:is>
          <x:t>LTM</x:t>
        </x:is>
      </x:c>
      <x:c r="I312" s="0" t="inlineStr">
        <x:is>
          <x:t>LTM 2024-12</x:t>
        </x:is>
      </x:c>
      <x:c r="J312" s="0" t="inlineStr">
        <x:is>
          <x:t>LTM</x:t>
        </x:is>
      </x:c>
      <x:c r="K312" s="58">
        <x:v>12</x:v>
      </x:c>
      <x:c r="L312" s="12">
        <x:v>-12045.11</x:v>
      </x:c>
    </x:row>
    <x:row r="313">
      <x:c r="A313" s="0" t="inlineStr">
        <x:is>
          <x:t>PL|pl.ebit||FY2022</x:t>
        </x:is>
      </x:c>
      <x:c r="B313" s="0" t="inlineStr">
        <x:is>
          <x:t>Demo Handel GmbH</x:t>
        </x:is>
      </x:c>
      <x:c r="C313" s="0" t="inlineStr">
        <x:is>
          <x:t>PL</x:t>
        </x:is>
      </x:c>
      <x:c r="D313" s="0" t="inlineStr">
        <x:is>
          <x:t>pl.ebit</x:t>
        </x:is>
      </x:c>
      <x:c r="E313" s="0" t="inlineStr">
        <x:is>
          <x:t>EBIT</x:t>
        </x:is>
      </x:c>
      <x:c r="H313" s="0" t="inlineStr">
        <x:is>
          <x:t>FY2022</x:t>
        </x:is>
      </x:c>
      <x:c r="I313" s="0" t="inlineStr">
        <x:is>
          <x:t>2022</x:t>
        </x:is>
      </x:c>
      <x:c r="J313" s="0" t="inlineStr">
        <x:is>
          <x:t>FY</x:t>
        </x:is>
      </x:c>
      <x:c r="K313" s="58">
        <x:v>12</x:v>
      </x:c>
      <x:c r="L313" s="12">
        <x:v>2135150.87</x:v>
      </x:c>
    </x:row>
    <x:row r="314">
      <x:c r="A314" s="0" t="inlineStr">
        <x:is>
          <x:t>PL|pl.ebit||FY2023</x:t>
        </x:is>
      </x:c>
      <x:c r="B314" s="0" t="inlineStr">
        <x:is>
          <x:t>Demo Handel GmbH</x:t>
        </x:is>
      </x:c>
      <x:c r="C314" s="0" t="inlineStr">
        <x:is>
          <x:t>PL</x:t>
        </x:is>
      </x:c>
      <x:c r="D314" s="0" t="inlineStr">
        <x:is>
          <x:t>pl.ebit</x:t>
        </x:is>
      </x:c>
      <x:c r="E314" s="0" t="inlineStr">
        <x:is>
          <x:t>EBIT</x:t>
        </x:is>
      </x:c>
      <x:c r="H314" s="0" t="inlineStr">
        <x:is>
          <x:t>FY2023</x:t>
        </x:is>
      </x:c>
      <x:c r="I314" s="0" t="inlineStr">
        <x:is>
          <x:t>2023</x:t>
        </x:is>
      </x:c>
      <x:c r="J314" s="0" t="inlineStr">
        <x:is>
          <x:t>FY</x:t>
        </x:is>
      </x:c>
      <x:c r="K314" s="58">
        <x:v>12</x:v>
      </x:c>
      <x:c r="L314" s="12">
        <x:v>2503544.55</x:v>
      </x:c>
    </x:row>
    <x:row r="315">
      <x:c r="A315" s="0" t="inlineStr">
        <x:is>
          <x:t>PL|pl.ebit||FY2024</x:t>
        </x:is>
      </x:c>
      <x:c r="B315" s="0" t="inlineStr">
        <x:is>
          <x:t>Demo Handel GmbH</x:t>
        </x:is>
      </x:c>
      <x:c r="C315" s="0" t="inlineStr">
        <x:is>
          <x:t>PL</x:t>
        </x:is>
      </x:c>
      <x:c r="D315" s="0" t="inlineStr">
        <x:is>
          <x:t>pl.ebit</x:t>
        </x:is>
      </x:c>
      <x:c r="E315" s="0" t="inlineStr">
        <x:is>
          <x:t>EBIT</x:t>
        </x:is>
      </x:c>
      <x:c r="H315" s="0" t="inlineStr">
        <x:is>
          <x:t>FY2024</x:t>
        </x:is>
      </x:c>
      <x:c r="I315" s="0" t="inlineStr">
        <x:is>
          <x:t>2024</x:t>
        </x:is>
      </x:c>
      <x:c r="J315" s="0" t="inlineStr">
        <x:is>
          <x:t>FY</x:t>
        </x:is>
      </x:c>
      <x:c r="K315" s="58">
        <x:v>12</x:v>
      </x:c>
      <x:c r="L315" s="12">
        <x:v>1764670.25</x:v>
      </x:c>
    </x:row>
    <x:row r="316">
      <x:c r="A316" s="0" t="inlineStr">
        <x:is>
          <x:t>PL|pl.ebit||LTM</x:t>
        </x:is>
      </x:c>
      <x:c r="B316" s="0" t="inlineStr">
        <x:is>
          <x:t>Demo Handel GmbH</x:t>
        </x:is>
      </x:c>
      <x:c r="C316" s="0" t="inlineStr">
        <x:is>
          <x:t>PL</x:t>
        </x:is>
      </x:c>
      <x:c r="D316" s="0" t="inlineStr">
        <x:is>
          <x:t>pl.ebit</x:t>
        </x:is>
      </x:c>
      <x:c r="E316" s="0" t="inlineStr">
        <x:is>
          <x:t>EBIT</x:t>
        </x:is>
      </x:c>
      <x:c r="H316" s="0" t="inlineStr">
        <x:is>
          <x:t>LTM</x:t>
        </x:is>
      </x:c>
      <x:c r="I316" s="0" t="inlineStr">
        <x:is>
          <x:t>LTM 2024-12</x:t>
        </x:is>
      </x:c>
      <x:c r="J316" s="0" t="inlineStr">
        <x:is>
          <x:t>LTM</x:t>
        </x:is>
      </x:c>
      <x:c r="K316" s="58">
        <x:v>12</x:v>
      </x:c>
      <x:c r="L316" s="12">
        <x:v>1764670.25</x:v>
      </x:c>
    </x:row>
    <x:row r="317">
      <x:c r="A317" s="0" t="inlineStr">
        <x:is>
          <x:t>PL|pl.interest||FY2022</x:t>
        </x:is>
      </x:c>
      <x:c r="B317" s="0" t="inlineStr">
        <x:is>
          <x:t>Demo Handel GmbH</x:t>
        </x:is>
      </x:c>
      <x:c r="C317" s="0" t="inlineStr">
        <x:is>
          <x:t>PL</x:t>
        </x:is>
      </x:c>
      <x:c r="D317" s="0" t="inlineStr">
        <x:is>
          <x:t>pl.interest</x:t>
        </x:is>
      </x:c>
      <x:c r="E317" s="0" t="inlineStr">
        <x:is>
          <x:t>Finanzergebnis</x:t>
        </x:is>
      </x:c>
      <x:c r="H317" s="0" t="inlineStr">
        <x:is>
          <x:t>FY2022</x:t>
        </x:is>
      </x:c>
      <x:c r="I317" s="0" t="inlineStr">
        <x:is>
          <x:t>2022</x:t>
        </x:is>
      </x:c>
      <x:c r="J317" s="0" t="inlineStr">
        <x:is>
          <x:t>FY</x:t>
        </x:is>
      </x:c>
      <x:c r="K317" s="58">
        <x:v>12</x:v>
      </x:c>
      <x:c r="L317" s="12">
        <x:v>-64904.34</x:v>
      </x:c>
    </x:row>
    <x:row r="318">
      <x:c r="A318" s="0" t="inlineStr">
        <x:is>
          <x:t>PL|pl.interest||FY2023</x:t>
        </x:is>
      </x:c>
      <x:c r="B318" s="0" t="inlineStr">
        <x:is>
          <x:t>Demo Handel GmbH</x:t>
        </x:is>
      </x:c>
      <x:c r="C318" s="0" t="inlineStr">
        <x:is>
          <x:t>PL</x:t>
        </x:is>
      </x:c>
      <x:c r="D318" s="0" t="inlineStr">
        <x:is>
          <x:t>pl.interest</x:t>
        </x:is>
      </x:c>
      <x:c r="E318" s="0" t="inlineStr">
        <x:is>
          <x:t>Finanzergebnis</x:t>
        </x:is>
      </x:c>
      <x:c r="H318" s="0" t="inlineStr">
        <x:is>
          <x:t>FY2023</x:t>
        </x:is>
      </x:c>
      <x:c r="I318" s="0" t="inlineStr">
        <x:is>
          <x:t>2023</x:t>
        </x:is>
      </x:c>
      <x:c r="J318" s="0" t="inlineStr">
        <x:is>
          <x:t>FY</x:t>
        </x:is>
      </x:c>
      <x:c r="K318" s="58">
        <x:v>12</x:v>
      </x:c>
      <x:c r="L318" s="12">
        <x:v>-109115.22</x:v>
      </x:c>
    </x:row>
    <x:row r="319">
      <x:c r="A319" s="0" t="inlineStr">
        <x:is>
          <x:t>PL|pl.interest||FY2024</x:t>
        </x:is>
      </x:c>
      <x:c r="B319" s="0" t="inlineStr">
        <x:is>
          <x:t>Demo Handel GmbH</x:t>
        </x:is>
      </x:c>
      <x:c r="C319" s="0" t="inlineStr">
        <x:is>
          <x:t>PL</x:t>
        </x:is>
      </x:c>
      <x:c r="D319" s="0" t="inlineStr">
        <x:is>
          <x:t>pl.interest</x:t>
        </x:is>
      </x:c>
      <x:c r="E319" s="0" t="inlineStr">
        <x:is>
          <x:t>Finanzergebnis</x:t>
        </x:is>
      </x:c>
      <x:c r="H319" s="0" t="inlineStr">
        <x:is>
          <x:t>FY2024</x:t>
        </x:is>
      </x:c>
      <x:c r="I319" s="0" t="inlineStr">
        <x:is>
          <x:t>2024</x:t>
        </x:is>
      </x:c>
      <x:c r="J319" s="0" t="inlineStr">
        <x:is>
          <x:t>FY</x:t>
        </x:is>
      </x:c>
      <x:c r="K319" s="58">
        <x:v>12</x:v>
      </x:c>
      <x:c r="L319" s="12">
        <x:v>-159157.98</x:v>
      </x:c>
    </x:row>
    <x:row r="320">
      <x:c r="A320" s="0" t="inlineStr">
        <x:is>
          <x:t>PL|pl.interest||LTM</x:t>
        </x:is>
      </x:c>
      <x:c r="B320" s="0" t="inlineStr">
        <x:is>
          <x:t>Demo Handel GmbH</x:t>
        </x:is>
      </x:c>
      <x:c r="C320" s="0" t="inlineStr">
        <x:is>
          <x:t>PL</x:t>
        </x:is>
      </x:c>
      <x:c r="D320" s="0" t="inlineStr">
        <x:is>
          <x:t>pl.interest</x:t>
        </x:is>
      </x:c>
      <x:c r="E320" s="0" t="inlineStr">
        <x:is>
          <x:t>Finanzergebnis</x:t>
        </x:is>
      </x:c>
      <x:c r="H320" s="0" t="inlineStr">
        <x:is>
          <x:t>LTM</x:t>
        </x:is>
      </x:c>
      <x:c r="I320" s="0" t="inlineStr">
        <x:is>
          <x:t>LTM 2024-12</x:t>
        </x:is>
      </x:c>
      <x:c r="J320" s="0" t="inlineStr">
        <x:is>
          <x:t>LTM</x:t>
        </x:is>
      </x:c>
      <x:c r="K320" s="58">
        <x:v>12</x:v>
      </x:c>
      <x:c r="L320" s="12">
        <x:v>-159157.98</x:v>
      </x:c>
    </x:row>
    <x:row r="321">
      <x:c r="A321" s="0" t="inlineStr">
        <x:is>
          <x:t>PL|pl.interest|7100|FY2022</x:t>
        </x:is>
      </x:c>
      <x:c r="B321" s="0" t="inlineStr">
        <x:is>
          <x:t>Demo Handel GmbH</x:t>
        </x:is>
      </x:c>
      <x:c r="C321" s="0" t="inlineStr">
        <x:is>
          <x:t>PL</x:t>
        </x:is>
      </x:c>
      <x:c r="D321" s="0" t="inlineStr">
        <x:is>
          <x:t>pl.interest</x:t>
        </x:is>
      </x:c>
      <x:c r="E321" s="0" t="inlineStr">
        <x:is>
          <x:t>Finanzergebnis</x:t>
        </x:is>
      </x:c>
      <x:c r="F321" s="58">
        <x:v>7100</x:v>
      </x:c>
      <x:c r="G321" t="inlineStr">
        <x:is>
          <x:t>Sonstige Zinsen und ähnliche Erträge</x:t>
        </x:is>
      </x:c>
      <x:c r="H321" s="0" t="inlineStr">
        <x:is>
          <x:t>FY2022</x:t>
        </x:is>
      </x:c>
      <x:c r="I321" s="0" t="inlineStr">
        <x:is>
          <x:t>2022</x:t>
        </x:is>
      </x:c>
      <x:c r="J321" s="0" t="inlineStr">
        <x:is>
          <x:t>FY</x:t>
        </x:is>
      </x:c>
      <x:c r="K321" s="58">
        <x:v>12</x:v>
      </x:c>
      <x:c r="L321" s="12">
        <x:v>0</x:v>
      </x:c>
    </x:row>
    <x:row r="322">
      <x:c r="A322" s="0" t="inlineStr">
        <x:is>
          <x:t>PL|pl.interest|7100|FY2023</x:t>
        </x:is>
      </x:c>
      <x:c r="B322" s="0" t="inlineStr">
        <x:is>
          <x:t>Demo Handel GmbH</x:t>
        </x:is>
      </x:c>
      <x:c r="C322" s="0" t="inlineStr">
        <x:is>
          <x:t>PL</x:t>
        </x:is>
      </x:c>
      <x:c r="D322" s="0" t="inlineStr">
        <x:is>
          <x:t>pl.interest</x:t>
        </x:is>
      </x:c>
      <x:c r="E322" s="0" t="inlineStr">
        <x:is>
          <x:t>Finanzergebnis</x:t>
        </x:is>
      </x:c>
      <x:c r="F322" s="58">
        <x:v>7100</x:v>
      </x:c>
      <x:c r="G322" t="inlineStr">
        <x:is>
          <x:t>Sonstige Zinsen und ähnliche Erträge</x:t>
        </x:is>
      </x:c>
      <x:c r="H322" s="0" t="inlineStr">
        <x:is>
          <x:t>FY2023</x:t>
        </x:is>
      </x:c>
      <x:c r="I322" s="0" t="inlineStr">
        <x:is>
          <x:t>2023</x:t>
        </x:is>
      </x:c>
      <x:c r="J322" s="0" t="inlineStr">
        <x:is>
          <x:t>FY</x:t>
        </x:is>
      </x:c>
      <x:c r="K322" s="58">
        <x:v>12</x:v>
      </x:c>
      <x:c r="L322" s="12">
        <x:v>29627.46</x:v>
      </x:c>
    </x:row>
    <x:row r="323">
      <x:c r="A323" s="0" t="inlineStr">
        <x:is>
          <x:t>PL|pl.interest|7100|FY2024</x:t>
        </x:is>
      </x:c>
      <x:c r="B323" s="0" t="inlineStr">
        <x:is>
          <x:t>Demo Handel GmbH</x:t>
        </x:is>
      </x:c>
      <x:c r="C323" s="0" t="inlineStr">
        <x:is>
          <x:t>PL</x:t>
        </x:is>
      </x:c>
      <x:c r="D323" s="0" t="inlineStr">
        <x:is>
          <x:t>pl.interest</x:t>
        </x:is>
      </x:c>
      <x:c r="E323" s="0" t="inlineStr">
        <x:is>
          <x:t>Finanzergebnis</x:t>
        </x:is>
      </x:c>
      <x:c r="F323" s="58">
        <x:v>7100</x:v>
      </x:c>
      <x:c r="G323" t="inlineStr">
        <x:is>
          <x:t>Sonstige Zinsen und ähnliche Erträge</x:t>
        </x:is>
      </x:c>
      <x:c r="H323" s="0" t="inlineStr">
        <x:is>
          <x:t>FY2024</x:t>
        </x:is>
      </x:c>
      <x:c r="I323" s="0" t="inlineStr">
        <x:is>
          <x:t>2024</x:t>
        </x:is>
      </x:c>
      <x:c r="J323" s="0" t="inlineStr">
        <x:is>
          <x:t>FY</x:t>
        </x:is>
      </x:c>
      <x:c r="K323" s="58">
        <x:v>12</x:v>
      </x:c>
      <x:c r="L323" s="12">
        <x:v>15909.36</x:v>
      </x:c>
    </x:row>
    <x:row r="324">
      <x:c r="A324" s="0" t="inlineStr">
        <x:is>
          <x:t>PL|pl.interest|7100|LTM</x:t>
        </x:is>
      </x:c>
      <x:c r="B324" s="0" t="inlineStr">
        <x:is>
          <x:t>Demo Handel GmbH</x:t>
        </x:is>
      </x:c>
      <x:c r="C324" s="0" t="inlineStr">
        <x:is>
          <x:t>PL</x:t>
        </x:is>
      </x:c>
      <x:c r="D324" s="0" t="inlineStr">
        <x:is>
          <x:t>pl.interest</x:t>
        </x:is>
      </x:c>
      <x:c r="E324" s="0" t="inlineStr">
        <x:is>
          <x:t>Finanzergebnis</x:t>
        </x:is>
      </x:c>
      <x:c r="F324" s="58">
        <x:v>7100</x:v>
      </x:c>
      <x:c r="G324" t="inlineStr">
        <x:is>
          <x:t>Sonstige Zinsen und ähnliche Erträge</x:t>
        </x:is>
      </x:c>
      <x:c r="H324" s="0" t="inlineStr">
        <x:is>
          <x:t>LTM</x:t>
        </x:is>
      </x:c>
      <x:c r="I324" s="0" t="inlineStr">
        <x:is>
          <x:t>LTM 2024-12</x:t>
        </x:is>
      </x:c>
      <x:c r="J324" s="0" t="inlineStr">
        <x:is>
          <x:t>LTM</x:t>
        </x:is>
      </x:c>
      <x:c r="K324" s="58">
        <x:v>12</x:v>
      </x:c>
      <x:c r="L324" s="12">
        <x:v>15909.36</x:v>
      </x:c>
    </x:row>
    <x:row r="325">
      <x:c r="A325" s="0" t="inlineStr">
        <x:is>
          <x:t>PL|pl.interest|7310|FY2022</x:t>
        </x:is>
      </x:c>
      <x:c r="B325" s="0" t="inlineStr">
        <x:is>
          <x:t>Demo Handel GmbH</x:t>
        </x:is>
      </x:c>
      <x:c r="C325" s="0" t="inlineStr">
        <x:is>
          <x:t>PL</x:t>
        </x:is>
      </x:c>
      <x:c r="D325" s="0" t="inlineStr">
        <x:is>
          <x:t>pl.interest</x:t>
        </x:is>
      </x:c>
      <x:c r="E325" s="0" t="inlineStr">
        <x:is>
          <x:t>Finanzergebnis</x:t>
        </x:is>
      </x:c>
      <x:c r="F325" s="58">
        <x:v>7310</x:v>
      </x:c>
      <x:c r="G325" t="inlineStr">
        <x:is>
          <x:t>Zinsaufwendungen für kurzfristige Verbindlichkeiten</x:t>
        </x:is>
      </x:c>
      <x:c r="H325" s="0" t="inlineStr">
        <x:is>
          <x:t>FY2022</x:t>
        </x:is>
      </x:c>
      <x:c r="I325" s="0" t="inlineStr">
        <x:is>
          <x:t>2022</x:t>
        </x:is>
      </x:c>
      <x:c r="J325" s="0" t="inlineStr">
        <x:is>
          <x:t>FY</x:t>
        </x:is>
      </x:c>
      <x:c r="K325" s="58">
        <x:v>12</x:v>
      </x:c>
      <x:c r="L325" s="12">
        <x:v>-23888.71</x:v>
      </x:c>
    </x:row>
    <x:row r="326">
      <x:c r="A326" s="0" t="inlineStr">
        <x:is>
          <x:t>PL|pl.interest|7310|FY2023</x:t>
        </x:is>
      </x:c>
      <x:c r="B326" s="0" t="inlineStr">
        <x:is>
          <x:t>Demo Handel GmbH</x:t>
        </x:is>
      </x:c>
      <x:c r="C326" s="0" t="inlineStr">
        <x:is>
          <x:t>PL</x:t>
        </x:is>
      </x:c>
      <x:c r="D326" s="0" t="inlineStr">
        <x:is>
          <x:t>pl.interest</x:t>
        </x:is>
      </x:c>
      <x:c r="E326" s="0" t="inlineStr">
        <x:is>
          <x:t>Finanzergebnis</x:t>
        </x:is>
      </x:c>
      <x:c r="F326" s="58">
        <x:v>7310</x:v>
      </x:c>
      <x:c r="G326" t="inlineStr">
        <x:is>
          <x:t>Zinsaufwendungen für kurzfristige Verbindlichkeiten</x:t>
        </x:is>
      </x:c>
      <x:c r="H326" s="0" t="inlineStr">
        <x:is>
          <x:t>FY2023</x:t>
        </x:is>
      </x:c>
      <x:c r="I326" s="0" t="inlineStr">
        <x:is>
          <x:t>2023</x:t>
        </x:is>
      </x:c>
      <x:c r="J326" s="0" t="inlineStr">
        <x:is>
          <x:t>FY</x:t>
        </x:is>
      </x:c>
      <x:c r="K326" s="58">
        <x:v>12</x:v>
      </x:c>
      <x:c r="L326" s="12">
        <x:v>-41894.6</x:v>
      </x:c>
    </x:row>
    <x:row r="327">
      <x:c r="A327" s="0" t="inlineStr">
        <x:is>
          <x:t>PL|pl.interest|7310|FY2024</x:t>
        </x:is>
      </x:c>
      <x:c r="B327" s="0" t="inlineStr">
        <x:is>
          <x:t>Demo Handel GmbH</x:t>
        </x:is>
      </x:c>
      <x:c r="C327" s="0" t="inlineStr">
        <x:is>
          <x:t>PL</x:t>
        </x:is>
      </x:c>
      <x:c r="D327" s="0" t="inlineStr">
        <x:is>
          <x:t>pl.interest</x:t>
        </x:is>
      </x:c>
      <x:c r="E327" s="0" t="inlineStr">
        <x:is>
          <x:t>Finanzergebnis</x:t>
        </x:is>
      </x:c>
      <x:c r="F327" s="58">
        <x:v>7310</x:v>
      </x:c>
      <x:c r="G327" t="inlineStr">
        <x:is>
          <x:t>Zinsaufwendungen für kurzfristige Verbindlichkeiten</x:t>
        </x:is>
      </x:c>
      <x:c r="H327" s="0" t="inlineStr">
        <x:is>
          <x:t>FY2024</x:t>
        </x:is>
      </x:c>
      <x:c r="I327" s="0" t="inlineStr">
        <x:is>
          <x:t>2024</x:t>
        </x:is>
      </x:c>
      <x:c r="J327" s="0" t="inlineStr">
        <x:is>
          <x:t>FY</x:t>
        </x:is>
      </x:c>
      <x:c r="K327" s="58">
        <x:v>12</x:v>
      </x:c>
      <x:c r="L327" s="12">
        <x:v>-30040.23</x:v>
      </x:c>
    </x:row>
    <x:row r="328">
      <x:c r="A328" s="0" t="inlineStr">
        <x:is>
          <x:t>PL|pl.interest|7310|LTM</x:t>
        </x:is>
      </x:c>
      <x:c r="B328" s="0" t="inlineStr">
        <x:is>
          <x:t>Demo Handel GmbH</x:t>
        </x:is>
      </x:c>
      <x:c r="C328" s="0" t="inlineStr">
        <x:is>
          <x:t>PL</x:t>
        </x:is>
      </x:c>
      <x:c r="D328" s="0" t="inlineStr">
        <x:is>
          <x:t>pl.interest</x:t>
        </x:is>
      </x:c>
      <x:c r="E328" s="0" t="inlineStr">
        <x:is>
          <x:t>Finanzergebnis</x:t>
        </x:is>
      </x:c>
      <x:c r="F328" s="58">
        <x:v>7310</x:v>
      </x:c>
      <x:c r="G328" t="inlineStr">
        <x:is>
          <x:t>Zinsaufwendungen für kurzfristige Verbindlichkeiten</x:t>
        </x:is>
      </x:c>
      <x:c r="H328" s="0" t="inlineStr">
        <x:is>
          <x:t>LTM</x:t>
        </x:is>
      </x:c>
      <x:c r="I328" s="0" t="inlineStr">
        <x:is>
          <x:t>LTM 2024-12</x:t>
        </x:is>
      </x:c>
      <x:c r="J328" s="0" t="inlineStr">
        <x:is>
          <x:t>LTM</x:t>
        </x:is>
      </x:c>
      <x:c r="K328" s="58">
        <x:v>12</x:v>
      </x:c>
      <x:c r="L328" s="12">
        <x:v>-30040.23</x:v>
      </x:c>
    </x:row>
    <x:row r="329">
      <x:c r="A329" s="0" t="inlineStr">
        <x:is>
          <x:t>PL|pl.interest|7320|FY2022</x:t>
        </x:is>
      </x:c>
      <x:c r="B329" s="0" t="inlineStr">
        <x:is>
          <x:t>Demo Handel GmbH</x:t>
        </x:is>
      </x:c>
      <x:c r="C329" s="0" t="inlineStr">
        <x:is>
          <x:t>PL</x:t>
        </x:is>
      </x:c>
      <x:c r="D329" s="0" t="inlineStr">
        <x:is>
          <x:t>pl.interest</x:t>
        </x:is>
      </x:c>
      <x:c r="E329" s="0" t="inlineStr">
        <x:is>
          <x:t>Finanzergebnis</x:t>
        </x:is>
      </x:c>
      <x:c r="F329" s="58">
        <x:v>7320</x:v>
      </x:c>
      <x:c r="G329" t="inlineStr">
        <x:is>
          <x:t>Zinsaufwendungen für langfristige Verbindlichkeiten</x:t>
        </x:is>
      </x:c>
      <x:c r="H329" s="0" t="inlineStr">
        <x:is>
          <x:t>FY2022</x:t>
        </x:is>
      </x:c>
      <x:c r="I329" s="0" t="inlineStr">
        <x:is>
          <x:t>2022</x:t>
        </x:is>
      </x:c>
      <x:c r="J329" s="0" t="inlineStr">
        <x:is>
          <x:t>FY</x:t>
        </x:is>
      </x:c>
      <x:c r="K329" s="58">
        <x:v>12</x:v>
      </x:c>
      <x:c r="L329" s="12">
        <x:v>-41015.63</x:v>
      </x:c>
    </x:row>
    <x:row r="330">
      <x:c r="A330" s="0" t="inlineStr">
        <x:is>
          <x:t>PL|pl.interest|7320|FY2023</x:t>
        </x:is>
      </x:c>
      <x:c r="B330" s="0" t="inlineStr">
        <x:is>
          <x:t>Demo Handel GmbH</x:t>
        </x:is>
      </x:c>
      <x:c r="C330" s="0" t="inlineStr">
        <x:is>
          <x:t>PL</x:t>
        </x:is>
      </x:c>
      <x:c r="D330" s="0" t="inlineStr">
        <x:is>
          <x:t>pl.interest</x:t>
        </x:is>
      </x:c>
      <x:c r="E330" s="0" t="inlineStr">
        <x:is>
          <x:t>Finanzergebnis</x:t>
        </x:is>
      </x:c>
      <x:c r="F330" s="58">
        <x:v>7320</x:v>
      </x:c>
      <x:c r="G330" t="inlineStr">
        <x:is>
          <x:t>Zinsaufwendungen für langfristige Verbindlichkeiten</x:t>
        </x:is>
      </x:c>
      <x:c r="H330" s="0" t="inlineStr">
        <x:is>
          <x:t>FY2023</x:t>
        </x:is>
      </x:c>
      <x:c r="I330" s="0" t="inlineStr">
        <x:is>
          <x:t>2023</x:t>
        </x:is>
      </x:c>
      <x:c r="J330" s="0" t="inlineStr">
        <x:is>
          <x:t>FY</x:t>
        </x:is>
      </x:c>
      <x:c r="K330" s="58">
        <x:v>12</x:v>
      </x:c>
      <x:c r="L330" s="12">
        <x:v>-96848.08</x:v>
      </x:c>
    </x:row>
    <x:row r="331">
      <x:c r="A331" s="0" t="inlineStr">
        <x:is>
          <x:t>PL|pl.interest|7320|FY2024</x:t>
        </x:is>
      </x:c>
      <x:c r="B331" s="0" t="inlineStr">
        <x:is>
          <x:t>Demo Handel GmbH</x:t>
        </x:is>
      </x:c>
      <x:c r="C331" s="0" t="inlineStr">
        <x:is>
          <x:t>PL</x:t>
        </x:is>
      </x:c>
      <x:c r="D331" s="0" t="inlineStr">
        <x:is>
          <x:t>pl.interest</x:t>
        </x:is>
      </x:c>
      <x:c r="E331" s="0" t="inlineStr">
        <x:is>
          <x:t>Finanzergebnis</x:t>
        </x:is>
      </x:c>
      <x:c r="F331" s="58">
        <x:v>7320</x:v>
      </x:c>
      <x:c r="G331" t="inlineStr">
        <x:is>
          <x:t>Zinsaufwendungen für langfristige Verbindlichkeiten</x:t>
        </x:is>
      </x:c>
      <x:c r="H331" s="0" t="inlineStr">
        <x:is>
          <x:t>FY2024</x:t>
        </x:is>
      </x:c>
      <x:c r="I331" s="0" t="inlineStr">
        <x:is>
          <x:t>2024</x:t>
        </x:is>
      </x:c>
      <x:c r="J331" s="0" t="inlineStr">
        <x:is>
          <x:t>FY</x:t>
        </x:is>
      </x:c>
      <x:c r="K331" s="58">
        <x:v>12</x:v>
      </x:c>
      <x:c r="L331" s="12">
        <x:v>-145027.11</x:v>
      </x:c>
    </x:row>
    <x:row r="332">
      <x:c r="A332" s="0" t="inlineStr">
        <x:is>
          <x:t>PL|pl.interest|7320|LTM</x:t>
        </x:is>
      </x:c>
      <x:c r="B332" s="0" t="inlineStr">
        <x:is>
          <x:t>Demo Handel GmbH</x:t>
        </x:is>
      </x:c>
      <x:c r="C332" s="0" t="inlineStr">
        <x:is>
          <x:t>PL</x:t>
        </x:is>
      </x:c>
      <x:c r="D332" s="0" t="inlineStr">
        <x:is>
          <x:t>pl.interest</x:t>
        </x:is>
      </x:c>
      <x:c r="E332" s="0" t="inlineStr">
        <x:is>
          <x:t>Finanzergebnis</x:t>
        </x:is>
      </x:c>
      <x:c r="F332" s="58">
        <x:v>7320</x:v>
      </x:c>
      <x:c r="G332" t="inlineStr">
        <x:is>
          <x:t>Zinsaufwendungen für langfristige Verbindlichkeiten</x:t>
        </x:is>
      </x:c>
      <x:c r="H332" s="0" t="inlineStr">
        <x:is>
          <x:t>LTM</x:t>
        </x:is>
      </x:c>
      <x:c r="I332" s="0" t="inlineStr">
        <x:is>
          <x:t>LTM 2024-12</x:t>
        </x:is>
      </x:c>
      <x:c r="J332" s="0" t="inlineStr">
        <x:is>
          <x:t>LTM</x:t>
        </x:is>
      </x:c>
      <x:c r="K332" s="58">
        <x:v>12</x:v>
      </x:c>
      <x:c r="L332" s="12">
        <x:v>-145027.11</x:v>
      </x:c>
    </x:row>
    <x:row r="333">
      <x:c r="A333" s="0" t="inlineStr">
        <x:is>
          <x:t>PL|pl.ebt||FY2022</x:t>
        </x:is>
      </x:c>
      <x:c r="B333" s="0" t="inlineStr">
        <x:is>
          <x:t>Demo Handel GmbH</x:t>
        </x:is>
      </x:c>
      <x:c r="C333" s="0" t="inlineStr">
        <x:is>
          <x:t>PL</x:t>
        </x:is>
      </x:c>
      <x:c r="D333" s="0" t="inlineStr">
        <x:is>
          <x:t>pl.ebt</x:t>
        </x:is>
      </x:c>
      <x:c r="E333" s="0" t="inlineStr">
        <x:is>
          <x:t>Ergebnis vor Steuern</x:t>
        </x:is>
      </x:c>
      <x:c r="H333" s="0" t="inlineStr">
        <x:is>
          <x:t>FY2022</x:t>
        </x:is>
      </x:c>
      <x:c r="I333" s="0" t="inlineStr">
        <x:is>
          <x:t>2022</x:t>
        </x:is>
      </x:c>
      <x:c r="J333" s="0" t="inlineStr">
        <x:is>
          <x:t>FY</x:t>
        </x:is>
      </x:c>
      <x:c r="K333" s="58">
        <x:v>12</x:v>
      </x:c>
      <x:c r="L333" s="12">
        <x:v>2070246.53</x:v>
      </x:c>
    </x:row>
    <x:row r="334">
      <x:c r="A334" s="0" t="inlineStr">
        <x:is>
          <x:t>PL|pl.ebt||FY2023</x:t>
        </x:is>
      </x:c>
      <x:c r="B334" s="0" t="inlineStr">
        <x:is>
          <x:t>Demo Handel GmbH</x:t>
        </x:is>
      </x:c>
      <x:c r="C334" s="0" t="inlineStr">
        <x:is>
          <x:t>PL</x:t>
        </x:is>
      </x:c>
      <x:c r="D334" s="0" t="inlineStr">
        <x:is>
          <x:t>pl.ebt</x:t>
        </x:is>
      </x:c>
      <x:c r="E334" s="0" t="inlineStr">
        <x:is>
          <x:t>Ergebnis vor Steuern</x:t>
        </x:is>
      </x:c>
      <x:c r="H334" s="0" t="inlineStr">
        <x:is>
          <x:t>FY2023</x:t>
        </x:is>
      </x:c>
      <x:c r="I334" s="0" t="inlineStr">
        <x:is>
          <x:t>2023</x:t>
        </x:is>
      </x:c>
      <x:c r="J334" s="0" t="inlineStr">
        <x:is>
          <x:t>FY</x:t>
        </x:is>
      </x:c>
      <x:c r="K334" s="58">
        <x:v>12</x:v>
      </x:c>
      <x:c r="L334" s="12">
        <x:v>2394429.33</x:v>
      </x:c>
    </x:row>
    <x:row r="335">
      <x:c r="A335" s="0" t="inlineStr">
        <x:is>
          <x:t>PL|pl.ebt||FY2024</x:t>
        </x:is>
      </x:c>
      <x:c r="B335" s="0" t="inlineStr">
        <x:is>
          <x:t>Demo Handel GmbH</x:t>
        </x:is>
      </x:c>
      <x:c r="C335" s="0" t="inlineStr">
        <x:is>
          <x:t>PL</x:t>
        </x:is>
      </x:c>
      <x:c r="D335" s="0" t="inlineStr">
        <x:is>
          <x:t>pl.ebt</x:t>
        </x:is>
      </x:c>
      <x:c r="E335" s="0" t="inlineStr">
        <x:is>
          <x:t>Ergebnis vor Steuern</x:t>
        </x:is>
      </x:c>
      <x:c r="H335" s="0" t="inlineStr">
        <x:is>
          <x:t>FY2024</x:t>
        </x:is>
      </x:c>
      <x:c r="I335" s="0" t="inlineStr">
        <x:is>
          <x:t>2024</x:t>
        </x:is>
      </x:c>
      <x:c r="J335" s="0" t="inlineStr">
        <x:is>
          <x:t>FY</x:t>
        </x:is>
      </x:c>
      <x:c r="K335" s="58">
        <x:v>12</x:v>
      </x:c>
      <x:c r="L335" s="12">
        <x:v>1605512.27</x:v>
      </x:c>
    </x:row>
    <x:row r="336">
      <x:c r="A336" s="0" t="inlineStr">
        <x:is>
          <x:t>PL|pl.ebt||LTM</x:t>
        </x:is>
      </x:c>
      <x:c r="B336" s="0" t="inlineStr">
        <x:is>
          <x:t>Demo Handel GmbH</x:t>
        </x:is>
      </x:c>
      <x:c r="C336" s="0" t="inlineStr">
        <x:is>
          <x:t>PL</x:t>
        </x:is>
      </x:c>
      <x:c r="D336" s="0" t="inlineStr">
        <x:is>
          <x:t>pl.ebt</x:t>
        </x:is>
      </x:c>
      <x:c r="E336" s="0" t="inlineStr">
        <x:is>
          <x:t>Ergebnis vor Steuern</x:t>
        </x:is>
      </x:c>
      <x:c r="H336" s="0" t="inlineStr">
        <x:is>
          <x:t>LTM</x:t>
        </x:is>
      </x:c>
      <x:c r="I336" s="0" t="inlineStr">
        <x:is>
          <x:t>LTM 2024-12</x:t>
        </x:is>
      </x:c>
      <x:c r="J336" s="0" t="inlineStr">
        <x:is>
          <x:t>LTM</x:t>
        </x:is>
      </x:c>
      <x:c r="K336" s="58">
        <x:v>12</x:v>
      </x:c>
      <x:c r="L336" s="12">
        <x:v>1605512.27</x:v>
      </x:c>
    </x:row>
    <x:row r="337">
      <x:c r="A337" s="0" t="inlineStr">
        <x:is>
          <x:t>PL|pl.taxes||FY2022</x:t>
        </x:is>
      </x:c>
      <x:c r="B337" s="0" t="inlineStr">
        <x:is>
          <x:t>Demo Handel GmbH</x:t>
        </x:is>
      </x:c>
      <x:c r="C337" s="0" t="inlineStr">
        <x:is>
          <x:t>PL</x:t>
        </x:is>
      </x:c>
      <x:c r="D337" s="0" t="inlineStr">
        <x:is>
          <x:t>pl.taxes</x:t>
        </x:is>
      </x:c>
      <x:c r="E337" s="0" t="inlineStr">
        <x:is>
          <x:t>Steuern</x:t>
        </x:is>
      </x:c>
      <x:c r="H337" s="0" t="inlineStr">
        <x:is>
          <x:t>FY2022</x:t>
        </x:is>
      </x:c>
      <x:c r="I337" s="0" t="inlineStr">
        <x:is>
          <x:t>2022</x:t>
        </x:is>
      </x:c>
      <x:c r="J337" s="0" t="inlineStr">
        <x:is>
          <x:t>FY</x:t>
        </x:is>
      </x:c>
      <x:c r="K337" s="58">
        <x:v>12</x:v>
      </x:c>
      <x:c r="L337" s="12">
        <x:v>-626887.84</x:v>
      </x:c>
    </x:row>
    <x:row r="338">
      <x:c r="A338" s="0" t="inlineStr">
        <x:is>
          <x:t>PL|pl.taxes||FY2023</x:t>
        </x:is>
      </x:c>
      <x:c r="B338" s="0" t="inlineStr">
        <x:is>
          <x:t>Demo Handel GmbH</x:t>
        </x:is>
      </x:c>
      <x:c r="C338" s="0" t="inlineStr">
        <x:is>
          <x:t>PL</x:t>
        </x:is>
      </x:c>
      <x:c r="D338" s="0" t="inlineStr">
        <x:is>
          <x:t>pl.taxes</x:t>
        </x:is>
      </x:c>
      <x:c r="E338" s="0" t="inlineStr">
        <x:is>
          <x:t>Steuern</x:t>
        </x:is>
      </x:c>
      <x:c r="H338" s="0" t="inlineStr">
        <x:is>
          <x:t>FY2023</x:t>
        </x:is>
      </x:c>
      <x:c r="I338" s="0" t="inlineStr">
        <x:is>
          <x:t>2023</x:t>
        </x:is>
      </x:c>
      <x:c r="J338" s="0" t="inlineStr">
        <x:is>
          <x:t>FY</x:t>
        </x:is>
      </x:c>
      <x:c r="K338" s="58">
        <x:v>12</x:v>
      </x:c>
      <x:c r="L338" s="12">
        <x:v>-732465.17</x:v>
      </x:c>
    </x:row>
    <x:row r="339">
      <x:c r="A339" s="0" t="inlineStr">
        <x:is>
          <x:t>PL|pl.taxes||FY2024</x:t>
        </x:is>
      </x:c>
      <x:c r="B339" s="0" t="inlineStr">
        <x:is>
          <x:t>Demo Handel GmbH</x:t>
        </x:is>
      </x:c>
      <x:c r="C339" s="0" t="inlineStr">
        <x:is>
          <x:t>PL</x:t>
        </x:is>
      </x:c>
      <x:c r="D339" s="0" t="inlineStr">
        <x:is>
          <x:t>pl.taxes</x:t>
        </x:is>
      </x:c>
      <x:c r="E339" s="0" t="inlineStr">
        <x:is>
          <x:t>Steuern</x:t>
        </x:is>
      </x:c>
      <x:c r="H339" s="0" t="inlineStr">
        <x:is>
          <x:t>FY2024</x:t>
        </x:is>
      </x:c>
      <x:c r="I339" s="0" t="inlineStr">
        <x:is>
          <x:t>2024</x:t>
        </x:is>
      </x:c>
      <x:c r="J339" s="0" t="inlineStr">
        <x:is>
          <x:t>FY</x:t>
        </x:is>
      </x:c>
      <x:c r="K339" s="58">
        <x:v>12</x:v>
      </x:c>
      <x:c r="L339" s="12">
        <x:v>-490816.22</x:v>
      </x:c>
    </x:row>
    <x:row r="340">
      <x:c r="A340" s="0" t="inlineStr">
        <x:is>
          <x:t>PL|pl.taxes||LTM</x:t>
        </x:is>
      </x:c>
      <x:c r="B340" s="0" t="inlineStr">
        <x:is>
          <x:t>Demo Handel GmbH</x:t>
        </x:is>
      </x:c>
      <x:c r="C340" s="0" t="inlineStr">
        <x:is>
          <x:t>PL</x:t>
        </x:is>
      </x:c>
      <x:c r="D340" s="0" t="inlineStr">
        <x:is>
          <x:t>pl.taxes</x:t>
        </x:is>
      </x:c>
      <x:c r="E340" s="0" t="inlineStr">
        <x:is>
          <x:t>Steuern</x:t>
        </x:is>
      </x:c>
      <x:c r="H340" s="0" t="inlineStr">
        <x:is>
          <x:t>LTM</x:t>
        </x:is>
      </x:c>
      <x:c r="I340" s="0" t="inlineStr">
        <x:is>
          <x:t>LTM 2024-12</x:t>
        </x:is>
      </x:c>
      <x:c r="J340" s="0" t="inlineStr">
        <x:is>
          <x:t>LTM</x:t>
        </x:is>
      </x:c>
      <x:c r="K340" s="58">
        <x:v>12</x:v>
      </x:c>
      <x:c r="L340" s="12">
        <x:v>-490816.22</x:v>
      </x:c>
    </x:row>
    <x:row r="341">
      <x:c r="A341" s="0" t="inlineStr">
        <x:is>
          <x:t>PL|pl.taxes|7600|FY2022</x:t>
        </x:is>
      </x:c>
      <x:c r="B341" s="0" t="inlineStr">
        <x:is>
          <x:t>Demo Handel GmbH</x:t>
        </x:is>
      </x:c>
      <x:c r="C341" s="0" t="inlineStr">
        <x:is>
          <x:t>PL</x:t>
        </x:is>
      </x:c>
      <x:c r="D341" s="0" t="inlineStr">
        <x:is>
          <x:t>pl.taxes</x:t>
        </x:is>
      </x:c>
      <x:c r="E341" s="0" t="inlineStr">
        <x:is>
          <x:t>Steuern</x:t>
        </x:is>
      </x:c>
      <x:c r="F341" s="58">
        <x:v>7600</x:v>
      </x:c>
      <x:c r="G341" t="inlineStr">
        <x:is>
          <x:t>Körperschaftsteuer</x:t>
        </x:is>
      </x:c>
      <x:c r="H341" s="0" t="inlineStr">
        <x:is>
          <x:t>FY2022</x:t>
        </x:is>
      </x:c>
      <x:c r="I341" s="0" t="inlineStr">
        <x:is>
          <x:t>2022</x:t>
        </x:is>
      </x:c>
      <x:c r="J341" s="0" t="inlineStr">
        <x:is>
          <x:t>FY</x:t>
        </x:is>
      </x:c>
      <x:c r="K341" s="58">
        <x:v>12</x:v>
      </x:c>
      <x:c r="L341" s="12">
        <x:v>-311626.1</x:v>
      </x:c>
    </x:row>
    <x:row r="342">
      <x:c r="A342" s="0" t="inlineStr">
        <x:is>
          <x:t>PL|pl.taxes|7600|FY2023</x:t>
        </x:is>
      </x:c>
      <x:c r="B342" s="0" t="inlineStr">
        <x:is>
          <x:t>Demo Handel GmbH</x:t>
        </x:is>
      </x:c>
      <x:c r="C342" s="0" t="inlineStr">
        <x:is>
          <x:t>PL</x:t>
        </x:is>
      </x:c>
      <x:c r="D342" s="0" t="inlineStr">
        <x:is>
          <x:t>pl.taxes</x:t>
        </x:is>
      </x:c>
      <x:c r="E342" s="0" t="inlineStr">
        <x:is>
          <x:t>Steuern</x:t>
        </x:is>
      </x:c>
      <x:c r="F342" s="58">
        <x:v>7600</x:v>
      </x:c>
      <x:c r="G342" t="inlineStr">
        <x:is>
          <x:t>Körperschaftsteuer</x:t>
        </x:is>
      </x:c>
      <x:c r="H342" s="0" t="inlineStr">
        <x:is>
          <x:t>FY2023</x:t>
        </x:is>
      </x:c>
      <x:c r="I342" s="0" t="inlineStr">
        <x:is>
          <x:t>2023</x:t>
        </x:is>
      </x:c>
      <x:c r="J342" s="0" t="inlineStr">
        <x:is>
          <x:t>FY</x:t>
        </x:is>
      </x:c>
      <x:c r="K342" s="58">
        <x:v>12</x:v>
      </x:c>
      <x:c r="L342" s="12">
        <x:v>-360224.16</x:v>
      </x:c>
    </x:row>
    <x:row r="343">
      <x:c r="A343" s="0" t="inlineStr">
        <x:is>
          <x:t>PL|pl.taxes|7600|FY2024</x:t>
        </x:is>
      </x:c>
      <x:c r="B343" s="0" t="inlineStr">
        <x:is>
          <x:t>Demo Handel GmbH</x:t>
        </x:is>
      </x:c>
      <x:c r="C343" s="0" t="inlineStr">
        <x:is>
          <x:t>PL</x:t>
        </x:is>
      </x:c>
      <x:c r="D343" s="0" t="inlineStr">
        <x:is>
          <x:t>pl.taxes</x:t>
        </x:is>
      </x:c>
      <x:c r="E343" s="0" t="inlineStr">
        <x:is>
          <x:t>Steuern</x:t>
        </x:is>
      </x:c>
      <x:c r="F343" s="58">
        <x:v>7600</x:v>
      </x:c>
      <x:c r="G343" t="inlineStr">
        <x:is>
          <x:t>Körperschaftsteuer</x:t>
        </x:is>
      </x:c>
      <x:c r="H343" s="0" t="inlineStr">
        <x:is>
          <x:t>FY2024</x:t>
        </x:is>
      </x:c>
      <x:c r="I343" s="0" t="inlineStr">
        <x:is>
          <x:t>2024</x:t>
        </x:is>
      </x:c>
      <x:c r="J343" s="0" t="inlineStr">
        <x:is>
          <x:t>FY</x:t>
        </x:is>
      </x:c>
      <x:c r="K343" s="58">
        <x:v>12</x:v>
      </x:c>
      <x:c r="L343" s="12">
        <x:v>-241898.98</x:v>
      </x:c>
    </x:row>
    <x:row r="344">
      <x:c r="A344" s="0" t="inlineStr">
        <x:is>
          <x:t>PL|pl.taxes|7600|LTM</x:t>
        </x:is>
      </x:c>
      <x:c r="B344" s="0" t="inlineStr">
        <x:is>
          <x:t>Demo Handel GmbH</x:t>
        </x:is>
      </x:c>
      <x:c r="C344" s="0" t="inlineStr">
        <x:is>
          <x:t>PL</x:t>
        </x:is>
      </x:c>
      <x:c r="D344" s="0" t="inlineStr">
        <x:is>
          <x:t>pl.taxes</x:t>
        </x:is>
      </x:c>
      <x:c r="E344" s="0" t="inlineStr">
        <x:is>
          <x:t>Steuern</x:t>
        </x:is>
      </x:c>
      <x:c r="F344" s="58">
        <x:v>7600</x:v>
      </x:c>
      <x:c r="G344" t="inlineStr">
        <x:is>
          <x:t>Körperschaftsteuer</x:t>
        </x:is>
      </x:c>
      <x:c r="H344" s="0" t="inlineStr">
        <x:is>
          <x:t>LTM</x:t>
        </x:is>
      </x:c>
      <x:c r="I344" s="0" t="inlineStr">
        <x:is>
          <x:t>LTM 2024-12</x:t>
        </x:is>
      </x:c>
      <x:c r="J344" s="0" t="inlineStr">
        <x:is>
          <x:t>LTM</x:t>
        </x:is>
      </x:c>
      <x:c r="K344" s="58">
        <x:v>12</x:v>
      </x:c>
      <x:c r="L344" s="12">
        <x:v>-241898.98</x:v>
      </x:c>
    </x:row>
    <x:row r="345">
      <x:c r="A345" s="0" t="inlineStr">
        <x:is>
          <x:t>PL|pl.taxes|7608|FY2022</x:t>
        </x:is>
      </x:c>
      <x:c r="B345" s="0" t="inlineStr">
        <x:is>
          <x:t>Demo Handel GmbH</x:t>
        </x:is>
      </x:c>
      <x:c r="C345" s="0" t="inlineStr">
        <x:is>
          <x:t>PL</x:t>
        </x:is>
      </x:c>
      <x:c r="D345" s="0" t="inlineStr">
        <x:is>
          <x:t>pl.taxes</x:t>
        </x:is>
      </x:c>
      <x:c r="E345" s="0" t="inlineStr">
        <x:is>
          <x:t>Steuern</x:t>
        </x:is>
      </x:c>
      <x:c r="F345" s="58">
        <x:v>7608</x:v>
      </x:c>
      <x:c r="G345" t="inlineStr">
        <x:is>
          <x:t>Solidaritätszuschlag</x:t>
        </x:is>
      </x:c>
      <x:c r="H345" s="0" t="inlineStr">
        <x:is>
          <x:t>FY2022</x:t>
        </x:is>
      </x:c>
      <x:c r="I345" s="0" t="inlineStr">
        <x:is>
          <x:t>2022</x:t>
        </x:is>
      </x:c>
      <x:c r="J345" s="0" t="inlineStr">
        <x:is>
          <x:t>FY</x:t>
        </x:is>
      </x:c>
      <x:c r="K345" s="58">
        <x:v>12</x:v>
      </x:c>
      <x:c r="L345" s="12">
        <x:v>-17139.44</x:v>
      </x:c>
    </x:row>
    <x:row r="346">
      <x:c r="A346" s="0" t="inlineStr">
        <x:is>
          <x:t>PL|pl.taxes|7608|FY2023</x:t>
        </x:is>
      </x:c>
      <x:c r="B346" s="0" t="inlineStr">
        <x:is>
          <x:t>Demo Handel GmbH</x:t>
        </x:is>
      </x:c>
      <x:c r="C346" s="0" t="inlineStr">
        <x:is>
          <x:t>PL</x:t>
        </x:is>
      </x:c>
      <x:c r="D346" s="0" t="inlineStr">
        <x:is>
          <x:t>pl.taxes</x:t>
        </x:is>
      </x:c>
      <x:c r="E346" s="0" t="inlineStr">
        <x:is>
          <x:t>Steuern</x:t>
        </x:is>
      </x:c>
      <x:c r="F346" s="58">
        <x:v>7608</x:v>
      </x:c>
      <x:c r="G346" t="inlineStr">
        <x:is>
          <x:t>Solidaritätszuschlag</x:t>
        </x:is>
      </x:c>
      <x:c r="H346" s="0" t="inlineStr">
        <x:is>
          <x:t>FY2023</x:t>
        </x:is>
      </x:c>
      <x:c r="I346" s="0" t="inlineStr">
        <x:is>
          <x:t>2023</x:t>
        </x:is>
      </x:c>
      <x:c r="J346" s="0" t="inlineStr">
        <x:is>
          <x:t>FY</x:t>
        </x:is>
      </x:c>
      <x:c r="K346" s="58">
        <x:v>12</x:v>
      </x:c>
      <x:c r="L346" s="12">
        <x:v>-19812.33</x:v>
      </x:c>
    </x:row>
    <x:row r="347">
      <x:c r="A347" s="0" t="inlineStr">
        <x:is>
          <x:t>PL|pl.taxes|7608|FY2024</x:t>
        </x:is>
      </x:c>
      <x:c r="B347" s="0" t="inlineStr">
        <x:is>
          <x:t>Demo Handel GmbH</x:t>
        </x:is>
      </x:c>
      <x:c r="C347" s="0" t="inlineStr">
        <x:is>
          <x:t>PL</x:t>
        </x:is>
      </x:c>
      <x:c r="D347" s="0" t="inlineStr">
        <x:is>
          <x:t>pl.taxes</x:t>
        </x:is>
      </x:c>
      <x:c r="E347" s="0" t="inlineStr">
        <x:is>
          <x:t>Steuern</x:t>
        </x:is>
      </x:c>
      <x:c r="F347" s="58">
        <x:v>7608</x:v>
      </x:c>
      <x:c r="G347" t="inlineStr">
        <x:is>
          <x:t>Solidaritätszuschlag</x:t>
        </x:is>
      </x:c>
      <x:c r="H347" s="0" t="inlineStr">
        <x:is>
          <x:t>FY2024</x:t>
        </x:is>
      </x:c>
      <x:c r="I347" s="0" t="inlineStr">
        <x:is>
          <x:t>2024</x:t>
        </x:is>
      </x:c>
      <x:c r="J347" s="0" t="inlineStr">
        <x:is>
          <x:t>FY</x:t>
        </x:is>
      </x:c>
      <x:c r="K347" s="58">
        <x:v>12</x:v>
      </x:c>
      <x:c r="L347" s="12">
        <x:v>-13304.44</x:v>
      </x:c>
    </x:row>
    <x:row r="348">
      <x:c r="A348" s="0" t="inlineStr">
        <x:is>
          <x:t>PL|pl.taxes|7608|LTM</x:t>
        </x:is>
      </x:c>
      <x:c r="B348" s="0" t="inlineStr">
        <x:is>
          <x:t>Demo Handel GmbH</x:t>
        </x:is>
      </x:c>
      <x:c r="C348" s="0" t="inlineStr">
        <x:is>
          <x:t>PL</x:t>
        </x:is>
      </x:c>
      <x:c r="D348" s="0" t="inlineStr">
        <x:is>
          <x:t>pl.taxes</x:t>
        </x:is>
      </x:c>
      <x:c r="E348" s="0" t="inlineStr">
        <x:is>
          <x:t>Steuern</x:t>
        </x:is>
      </x:c>
      <x:c r="F348" s="58">
        <x:v>7608</x:v>
      </x:c>
      <x:c r="G348" t="inlineStr">
        <x:is>
          <x:t>Solidaritätszuschlag</x:t>
        </x:is>
      </x:c>
      <x:c r="H348" s="0" t="inlineStr">
        <x:is>
          <x:t>LTM</x:t>
        </x:is>
      </x:c>
      <x:c r="I348" s="0" t="inlineStr">
        <x:is>
          <x:t>LTM 2024-12</x:t>
        </x:is>
      </x:c>
      <x:c r="J348" s="0" t="inlineStr">
        <x:is>
          <x:t>LTM</x:t>
        </x:is>
      </x:c>
      <x:c r="K348" s="58">
        <x:v>12</x:v>
      </x:c>
      <x:c r="L348" s="12">
        <x:v>-13304.44</x:v>
      </x:c>
    </x:row>
    <x:row r="349">
      <x:c r="A349" s="0" t="inlineStr">
        <x:is>
          <x:t>PL|pl.taxes|7610|FY2022</x:t>
        </x:is>
      </x:c>
      <x:c r="B349" s="0" t="inlineStr">
        <x:is>
          <x:t>Demo Handel GmbH</x:t>
        </x:is>
      </x:c>
      <x:c r="C349" s="0" t="inlineStr">
        <x:is>
          <x:t>PL</x:t>
        </x:is>
      </x:c>
      <x:c r="D349" s="0" t="inlineStr">
        <x:is>
          <x:t>pl.taxes</x:t>
        </x:is>
      </x:c>
      <x:c r="E349" s="0" t="inlineStr">
        <x:is>
          <x:t>Steuern</x:t>
        </x:is>
      </x:c>
      <x:c r="F349" s="58">
        <x:v>7610</x:v>
      </x:c>
      <x:c r="G349" t="inlineStr">
        <x:is>
          <x:t>Gewerbesteuer</x:t>
        </x:is>
      </x:c>
      <x:c r="H349" s="0" t="inlineStr">
        <x:is>
          <x:t>FY2022</x:t>
        </x:is>
      </x:c>
      <x:c r="I349" s="0" t="inlineStr">
        <x:is>
          <x:t>2022</x:t>
        </x:is>
      </x:c>
      <x:c r="J349" s="0" t="inlineStr">
        <x:is>
          <x:t>FY</x:t>
        </x:is>
      </x:c>
      <x:c r="K349" s="58">
        <x:v>12</x:v>
      </x:c>
      <x:c r="L349" s="12">
        <x:v>-298122.3</x:v>
      </x:c>
    </x:row>
    <x:row r="350">
      <x:c r="A350" s="0" t="inlineStr">
        <x:is>
          <x:t>PL|pl.taxes|7610|FY2023</x:t>
        </x:is>
      </x:c>
      <x:c r="B350" s="0" t="inlineStr">
        <x:is>
          <x:t>Demo Handel GmbH</x:t>
        </x:is>
      </x:c>
      <x:c r="C350" s="0" t="inlineStr">
        <x:is>
          <x:t>PL</x:t>
        </x:is>
      </x:c>
      <x:c r="D350" s="0" t="inlineStr">
        <x:is>
          <x:t>pl.taxes</x:t>
        </x:is>
      </x:c>
      <x:c r="E350" s="0" t="inlineStr">
        <x:is>
          <x:t>Steuern</x:t>
        </x:is>
      </x:c>
      <x:c r="F350" s="58">
        <x:v>7610</x:v>
      </x:c>
      <x:c r="G350" t="inlineStr">
        <x:is>
          <x:t>Gewerbesteuer</x:t>
        </x:is>
      </x:c>
      <x:c r="H350" s="0" t="inlineStr">
        <x:is>
          <x:t>FY2023</x:t>
        </x:is>
      </x:c>
      <x:c r="I350" s="0" t="inlineStr">
        <x:is>
          <x:t>2023</x:t>
        </x:is>
      </x:c>
      <x:c r="J350" s="0" t="inlineStr">
        <x:is>
          <x:t>FY</x:t>
        </x:is>
      </x:c>
      <x:c r="K350" s="58">
        <x:v>12</x:v>
      </x:c>
      <x:c r="L350" s="12">
        <x:v>-344614.44</x:v>
      </x:c>
    </x:row>
    <x:row r="351">
      <x:c r="A351" s="0" t="inlineStr">
        <x:is>
          <x:t>PL|pl.taxes|7610|FY2024</x:t>
        </x:is>
      </x:c>
      <x:c r="B351" s="0" t="inlineStr">
        <x:is>
          <x:t>Demo Handel GmbH</x:t>
        </x:is>
      </x:c>
      <x:c r="C351" s="0" t="inlineStr">
        <x:is>
          <x:t>PL</x:t>
        </x:is>
      </x:c>
      <x:c r="D351" s="0" t="inlineStr">
        <x:is>
          <x:t>pl.taxes</x:t>
        </x:is>
      </x:c>
      <x:c r="E351" s="0" t="inlineStr">
        <x:is>
          <x:t>Steuern</x:t>
        </x:is>
      </x:c>
      <x:c r="F351" s="58">
        <x:v>7610</x:v>
      </x:c>
      <x:c r="G351" t="inlineStr">
        <x:is>
          <x:t>Gewerbesteuer</x:t>
        </x:is>
      </x:c>
      <x:c r="H351" s="0" t="inlineStr">
        <x:is>
          <x:t>FY2024</x:t>
        </x:is>
      </x:c>
      <x:c r="I351" s="0" t="inlineStr">
        <x:is>
          <x:t>2024</x:t>
        </x:is>
      </x:c>
      <x:c r="J351" s="0" t="inlineStr">
        <x:is>
          <x:t>FY</x:t>
        </x:is>
      </x:c>
      <x:c r="K351" s="58">
        <x:v>12</x:v>
      </x:c>
      <x:c r="L351" s="12">
        <x:v>-231416.69</x:v>
      </x:c>
    </x:row>
    <x:row r="352">
      <x:c r="A352" s="0" t="inlineStr">
        <x:is>
          <x:t>PL|pl.taxes|7610|LTM</x:t>
        </x:is>
      </x:c>
      <x:c r="B352" s="0" t="inlineStr">
        <x:is>
          <x:t>Demo Handel GmbH</x:t>
        </x:is>
      </x:c>
      <x:c r="C352" s="0" t="inlineStr">
        <x:is>
          <x:t>PL</x:t>
        </x:is>
      </x:c>
      <x:c r="D352" s="0" t="inlineStr">
        <x:is>
          <x:t>pl.taxes</x:t>
        </x:is>
      </x:c>
      <x:c r="E352" s="0" t="inlineStr">
        <x:is>
          <x:t>Steuern</x:t>
        </x:is>
      </x:c>
      <x:c r="F352" s="58">
        <x:v>7610</x:v>
      </x:c>
      <x:c r="G352" t="inlineStr">
        <x:is>
          <x:t>Gewerbesteuer</x:t>
        </x:is>
      </x:c>
      <x:c r="H352" s="0" t="inlineStr">
        <x:is>
          <x:t>LTM</x:t>
        </x:is>
      </x:c>
      <x:c r="I352" s="0" t="inlineStr">
        <x:is>
          <x:t>LTM 2024-12</x:t>
        </x:is>
      </x:c>
      <x:c r="J352" s="0" t="inlineStr">
        <x:is>
          <x:t>LTM</x:t>
        </x:is>
      </x:c>
      <x:c r="K352" s="58">
        <x:v>12</x:v>
      </x:c>
      <x:c r="L352" s="12">
        <x:v>-231416.69</x:v>
      </x:c>
    </x:row>
    <x:row r="353">
      <x:c r="A353" s="0" t="inlineStr">
        <x:is>
          <x:t>PL|pl.taxes|7630|FY2022</x:t>
        </x:is>
      </x:c>
      <x:c r="B353" s="0" t="inlineStr">
        <x:is>
          <x:t>Demo Handel GmbH</x:t>
        </x:is>
      </x:c>
      <x:c r="C353" s="0" t="inlineStr">
        <x:is>
          <x:t>PL</x:t>
        </x:is>
      </x:c>
      <x:c r="D353" s="0" t="inlineStr">
        <x:is>
          <x:t>pl.taxes</x:t>
        </x:is>
      </x:c>
      <x:c r="E353" s="0" t="inlineStr">
        <x:is>
          <x:t>Steuern</x:t>
        </x:is>
      </x:c>
      <x:c r="F353" s="58">
        <x:v>7630</x:v>
      </x:c>
      <x:c r="G353" t="inlineStr">
        <x:is>
          <x:t>Kapitalertragsteuer 25 %</x:t>
        </x:is>
      </x:c>
      <x:c r="H353" s="0" t="inlineStr">
        <x:is>
          <x:t>FY2022</x:t>
        </x:is>
      </x:c>
      <x:c r="I353" s="0" t="inlineStr">
        <x:is>
          <x:t>2022</x:t>
        </x:is>
      </x:c>
      <x:c r="J353" s="0" t="inlineStr">
        <x:is>
          <x:t>FY</x:t>
        </x:is>
      </x:c>
      <x:c r="K353" s="58">
        <x:v>12</x:v>
      </x:c>
      <x:c r="L353" s="12">
        <x:v>0</x:v>
      </x:c>
    </x:row>
    <x:row r="354">
      <x:c r="A354" s="0" t="inlineStr">
        <x:is>
          <x:t>PL|pl.taxes|7630|FY2023</x:t>
        </x:is>
      </x:c>
      <x:c r="B354" s="0" t="inlineStr">
        <x:is>
          <x:t>Demo Handel GmbH</x:t>
        </x:is>
      </x:c>
      <x:c r="C354" s="0" t="inlineStr">
        <x:is>
          <x:t>PL</x:t>
        </x:is>
      </x:c>
      <x:c r="D354" s="0" t="inlineStr">
        <x:is>
          <x:t>pl.taxes</x:t>
        </x:is>
      </x:c>
      <x:c r="E354" s="0" t="inlineStr">
        <x:is>
          <x:t>Steuern</x:t>
        </x:is>
      </x:c>
      <x:c r="F354" s="58">
        <x:v>7630</x:v>
      </x:c>
      <x:c r="G354" t="inlineStr">
        <x:is>
          <x:t>Kapitalertragsteuer 25 %</x:t>
        </x:is>
      </x:c>
      <x:c r="H354" s="0" t="inlineStr">
        <x:is>
          <x:t>FY2023</x:t>
        </x:is>
      </x:c>
      <x:c r="I354" s="0" t="inlineStr">
        <x:is>
          <x:t>2023</x:t>
        </x:is>
      </x:c>
      <x:c r="J354" s="0" t="inlineStr">
        <x:is>
          <x:t>FY</x:t>
        </x:is>
      </x:c>
      <x:c r="K354" s="58">
        <x:v>12</x:v>
      </x:c>
      <x:c r="L354" s="12">
        <x:v>-7814.24</x:v>
      </x:c>
    </x:row>
    <x:row r="355">
      <x:c r="A355" s="0" t="inlineStr">
        <x:is>
          <x:t>PL|pl.taxes|7630|FY2024</x:t>
        </x:is>
      </x:c>
      <x:c r="B355" s="0" t="inlineStr">
        <x:is>
          <x:t>Demo Handel GmbH</x:t>
        </x:is>
      </x:c>
      <x:c r="C355" s="0" t="inlineStr">
        <x:is>
          <x:t>PL</x:t>
        </x:is>
      </x:c>
      <x:c r="D355" s="0" t="inlineStr">
        <x:is>
          <x:t>pl.taxes</x:t>
        </x:is>
      </x:c>
      <x:c r="E355" s="0" t="inlineStr">
        <x:is>
          <x:t>Steuern</x:t>
        </x:is>
      </x:c>
      <x:c r="F355" s="58">
        <x:v>7630</x:v>
      </x:c>
      <x:c r="G355" t="inlineStr">
        <x:is>
          <x:t>Kapitalertragsteuer 25 %</x:t>
        </x:is>
      </x:c>
      <x:c r="H355" s="0" t="inlineStr">
        <x:is>
          <x:t>FY2024</x:t>
        </x:is>
      </x:c>
      <x:c r="I355" s="0" t="inlineStr">
        <x:is>
          <x:t>2024</x:t>
        </x:is>
      </x:c>
      <x:c r="J355" s="0" t="inlineStr">
        <x:is>
          <x:t>FY</x:t>
        </x:is>
      </x:c>
      <x:c r="K355" s="58">
        <x:v>12</x:v>
      </x:c>
      <x:c r="L355" s="12">
        <x:v>-4196.11</x:v>
      </x:c>
    </x:row>
    <x:row r="356">
      <x:c r="A356" s="0" t="inlineStr">
        <x:is>
          <x:t>PL|pl.taxes|7630|LTM</x:t>
        </x:is>
      </x:c>
      <x:c r="B356" s="0" t="inlineStr">
        <x:is>
          <x:t>Demo Handel GmbH</x:t>
        </x:is>
      </x:c>
      <x:c r="C356" s="0" t="inlineStr">
        <x:is>
          <x:t>PL</x:t>
        </x:is>
      </x:c>
      <x:c r="D356" s="0" t="inlineStr">
        <x:is>
          <x:t>pl.taxes</x:t>
        </x:is>
      </x:c>
      <x:c r="E356" s="0" t="inlineStr">
        <x:is>
          <x:t>Steuern</x:t>
        </x:is>
      </x:c>
      <x:c r="F356" s="58">
        <x:v>7630</x:v>
      </x:c>
      <x:c r="G356" t="inlineStr">
        <x:is>
          <x:t>Kapitalertragsteuer 25 %</x:t>
        </x:is>
      </x:c>
      <x:c r="H356" s="0" t="inlineStr">
        <x:is>
          <x:t>LTM</x:t>
        </x:is>
      </x:c>
      <x:c r="I356" s="0" t="inlineStr">
        <x:is>
          <x:t>LTM 2024-12</x:t>
        </x:is>
      </x:c>
      <x:c r="J356" s="0" t="inlineStr">
        <x:is>
          <x:t>LTM</x:t>
        </x:is>
      </x:c>
      <x:c r="K356" s="58">
        <x:v>12</x:v>
      </x:c>
      <x:c r="L356" s="12">
        <x:v>-4196.11</x:v>
      </x:c>
    </x:row>
    <x:row r="357">
      <x:c r="A357" s="0" t="inlineStr">
        <x:is>
          <x:t>PL|pl.net-profit||FY2022</x:t>
        </x:is>
      </x:c>
      <x:c r="B357" s="0" t="inlineStr">
        <x:is>
          <x:t>Demo Handel GmbH</x:t>
        </x:is>
      </x:c>
      <x:c r="C357" s="0" t="inlineStr">
        <x:is>
          <x:t>PL</x:t>
        </x:is>
      </x:c>
      <x:c r="D357" s="0" t="inlineStr">
        <x:is>
          <x:t>pl.net-profit</x:t>
        </x:is>
      </x:c>
      <x:c r="E357" s="0" t="inlineStr">
        <x:is>
          <x:t>Jahresergebnis</x:t>
        </x:is>
      </x:c>
      <x:c r="H357" s="0" t="inlineStr">
        <x:is>
          <x:t>FY2022</x:t>
        </x:is>
      </x:c>
      <x:c r="I357" s="0" t="inlineStr">
        <x:is>
          <x:t>2022</x:t>
        </x:is>
      </x:c>
      <x:c r="J357" s="0" t="inlineStr">
        <x:is>
          <x:t>FY</x:t>
        </x:is>
      </x:c>
      <x:c r="K357" s="58">
        <x:v>12</x:v>
      </x:c>
      <x:c r="L357" s="12">
        <x:v>1443358.69</x:v>
      </x:c>
    </x:row>
    <x:row r="358">
      <x:c r="A358" s="0" t="inlineStr">
        <x:is>
          <x:t>PL|pl.net-profit||FY2023</x:t>
        </x:is>
      </x:c>
      <x:c r="B358" s="0" t="inlineStr">
        <x:is>
          <x:t>Demo Handel GmbH</x:t>
        </x:is>
      </x:c>
      <x:c r="C358" s="0" t="inlineStr">
        <x:is>
          <x:t>PL</x:t>
        </x:is>
      </x:c>
      <x:c r="D358" s="0" t="inlineStr">
        <x:is>
          <x:t>pl.net-profit</x:t>
        </x:is>
      </x:c>
      <x:c r="E358" s="0" t="inlineStr">
        <x:is>
          <x:t>Jahresergebnis</x:t>
        </x:is>
      </x:c>
      <x:c r="H358" s="0" t="inlineStr">
        <x:is>
          <x:t>FY2023</x:t>
        </x:is>
      </x:c>
      <x:c r="I358" s="0" t="inlineStr">
        <x:is>
          <x:t>2023</x:t>
        </x:is>
      </x:c>
      <x:c r="J358" s="0" t="inlineStr">
        <x:is>
          <x:t>FY</x:t>
        </x:is>
      </x:c>
      <x:c r="K358" s="58">
        <x:v>12</x:v>
      </x:c>
      <x:c r="L358" s="12">
        <x:v>1661964.16</x:v>
      </x:c>
    </x:row>
    <x:row r="359">
      <x:c r="A359" s="0" t="inlineStr">
        <x:is>
          <x:t>PL|pl.net-profit||FY2024</x:t>
        </x:is>
      </x:c>
      <x:c r="B359" s="0" t="inlineStr">
        <x:is>
          <x:t>Demo Handel GmbH</x:t>
        </x:is>
      </x:c>
      <x:c r="C359" s="0" t="inlineStr">
        <x:is>
          <x:t>PL</x:t>
        </x:is>
      </x:c>
      <x:c r="D359" s="0" t="inlineStr">
        <x:is>
          <x:t>pl.net-profit</x:t>
        </x:is>
      </x:c>
      <x:c r="E359" s="0" t="inlineStr">
        <x:is>
          <x:t>Jahresergebnis</x:t>
        </x:is>
      </x:c>
      <x:c r="H359" s="0" t="inlineStr">
        <x:is>
          <x:t>FY2024</x:t>
        </x:is>
      </x:c>
      <x:c r="I359" s="0" t="inlineStr">
        <x:is>
          <x:t>2024</x:t>
        </x:is>
      </x:c>
      <x:c r="J359" s="0" t="inlineStr">
        <x:is>
          <x:t>FY</x:t>
        </x:is>
      </x:c>
      <x:c r="K359" s="58">
        <x:v>12</x:v>
      </x:c>
      <x:c r="L359" s="12">
        <x:v>1114696.05</x:v>
      </x:c>
    </x:row>
    <x:row r="360">
      <x:c r="A360" s="0" t="inlineStr">
        <x:is>
          <x:t>PL|pl.net-profit||LTM</x:t>
        </x:is>
      </x:c>
      <x:c r="B360" s="0" t="inlineStr">
        <x:is>
          <x:t>Demo Handel GmbH</x:t>
        </x:is>
      </x:c>
      <x:c r="C360" s="0" t="inlineStr">
        <x:is>
          <x:t>PL</x:t>
        </x:is>
      </x:c>
      <x:c r="D360" s="0" t="inlineStr">
        <x:is>
          <x:t>pl.net-profit</x:t>
        </x:is>
      </x:c>
      <x:c r="E360" s="0" t="inlineStr">
        <x:is>
          <x:t>Jahresergebnis</x:t>
        </x:is>
      </x:c>
      <x:c r="H360" s="0" t="inlineStr">
        <x:is>
          <x:t>LTM</x:t>
        </x:is>
      </x:c>
      <x:c r="I360" s="0" t="inlineStr">
        <x:is>
          <x:t>LTM 2024-12</x:t>
        </x:is>
      </x:c>
      <x:c r="J360" s="0" t="inlineStr">
        <x:is>
          <x:t>LTM</x:t>
        </x:is>
      </x:c>
      <x:c r="K360" s="58">
        <x:v>12</x:v>
      </x:c>
      <x:c r="L360" s="12">
        <x:v>1114696.05</x:v>
      </x:c>
    </x:row>
    <x:row r="361">
      <x:c r="A361" s="0" t="inlineStr">
        <x:is>
          <x:t>PL|pl.revenue||2022-01</x:t>
        </x:is>
      </x:c>
      <x:c r="B361" s="0" t="inlineStr">
        <x:is>
          <x:t>Demo Handel GmbH</x:t>
        </x:is>
      </x:c>
      <x:c r="C361" s="0" t="inlineStr">
        <x:is>
          <x:t>PL</x:t>
        </x:is>
      </x:c>
      <x:c r="D361" s="0" t="inlineStr">
        <x:is>
          <x:t>pl.revenue</x:t>
        </x:is>
      </x:c>
      <x:c r="E361" s="0" t="inlineStr">
        <x:is>
          <x:t>Umsatzerlöse</x:t>
        </x:is>
      </x:c>
      <x:c r="H361" s="0" t="inlineStr">
        <x:is>
          <x:t>2022-01</x:t>
        </x:is>
      </x:c>
      <x:c r="I361" s="0" t="inlineStr">
        <x:is>
          <x:t>2022-01</x:t>
        </x:is>
      </x:c>
      <x:c r="J361" s="0" t="inlineStr">
        <x:is>
          <x:t>Month</x:t>
        </x:is>
      </x:c>
      <x:c r="K361" s="58">
        <x:v>1</x:v>
      </x:c>
      <x:c r="L361" s="12">
        <x:v>1999276.67</x:v>
      </x:c>
    </x:row>
    <x:row r="362">
      <x:c r="A362" s="0" t="inlineStr">
        <x:is>
          <x:t>PL|pl.revenue||2022-02</x:t>
        </x:is>
      </x:c>
      <x:c r="B362" s="0" t="inlineStr">
        <x:is>
          <x:t>Demo Handel GmbH</x:t>
        </x:is>
      </x:c>
      <x:c r="C362" s="0" t="inlineStr">
        <x:is>
          <x:t>PL</x:t>
        </x:is>
      </x:c>
      <x:c r="D362" s="0" t="inlineStr">
        <x:is>
          <x:t>pl.revenue</x:t>
        </x:is>
      </x:c>
      <x:c r="E362" s="0" t="inlineStr">
        <x:is>
          <x:t>Umsatzerlöse</x:t>
        </x:is>
      </x:c>
      <x:c r="H362" s="0" t="inlineStr">
        <x:is>
          <x:t>2022-02</x:t>
        </x:is>
      </x:c>
      <x:c r="I362" s="0" t="inlineStr">
        <x:is>
          <x:t>2022-02</x:t>
        </x:is>
      </x:c>
      <x:c r="J362" s="0" t="inlineStr">
        <x:is>
          <x:t>Month</x:t>
        </x:is>
      </x:c>
      <x:c r="K362" s="58">
        <x:v>1</x:v>
      </x:c>
      <x:c r="L362" s="12">
        <x:v>2090610.1</x:v>
      </x:c>
    </x:row>
    <x:row r="363">
      <x:c r="A363" s="0" t="inlineStr">
        <x:is>
          <x:t>PL|pl.revenue||2022-03</x:t>
        </x:is>
      </x:c>
      <x:c r="B363" s="0" t="inlineStr">
        <x:is>
          <x:t>Demo Handel GmbH</x:t>
        </x:is>
      </x:c>
      <x:c r="C363" s="0" t="inlineStr">
        <x:is>
          <x:t>PL</x:t>
        </x:is>
      </x:c>
      <x:c r="D363" s="0" t="inlineStr">
        <x:is>
          <x:t>pl.revenue</x:t>
        </x:is>
      </x:c>
      <x:c r="E363" s="0" t="inlineStr">
        <x:is>
          <x:t>Umsatzerlöse</x:t>
        </x:is>
      </x:c>
      <x:c r="H363" s="0" t="inlineStr">
        <x:is>
          <x:t>2022-03</x:t>
        </x:is>
      </x:c>
      <x:c r="I363" s="0" t="inlineStr">
        <x:is>
          <x:t>2022-03</x:t>
        </x:is>
      </x:c>
      <x:c r="J363" s="0" t="inlineStr">
        <x:is>
          <x:t>Month</x:t>
        </x:is>
      </x:c>
      <x:c r="K363" s="58">
        <x:v>1</x:v>
      </x:c>
      <x:c r="L363" s="12">
        <x:v>2543369.3</x:v>
      </x:c>
    </x:row>
    <x:row r="364">
      <x:c r="A364" s="0" t="inlineStr">
        <x:is>
          <x:t>PL|pl.revenue||2022-04</x:t>
        </x:is>
      </x:c>
      <x:c r="B364" s="0" t="inlineStr">
        <x:is>
          <x:t>Demo Handel GmbH</x:t>
        </x:is>
      </x:c>
      <x:c r="C364" s="0" t="inlineStr">
        <x:is>
          <x:t>PL</x:t>
        </x:is>
      </x:c>
      <x:c r="D364" s="0" t="inlineStr">
        <x:is>
          <x:t>pl.revenue</x:t>
        </x:is>
      </x:c>
      <x:c r="E364" s="0" t="inlineStr">
        <x:is>
          <x:t>Umsatzerlöse</x:t>
        </x:is>
      </x:c>
      <x:c r="H364" s="0" t="inlineStr">
        <x:is>
          <x:t>2022-04</x:t>
        </x:is>
      </x:c>
      <x:c r="I364" s="0" t="inlineStr">
        <x:is>
          <x:t>2022-04</x:t>
        </x:is>
      </x:c>
      <x:c r="J364" s="0" t="inlineStr">
        <x:is>
          <x:t>Month</x:t>
        </x:is>
      </x:c>
      <x:c r="K364" s="58">
        <x:v>1</x:v>
      </x:c>
      <x:c r="L364" s="12">
        <x:v>2377143.76</x:v>
      </x:c>
    </x:row>
    <x:row r="365">
      <x:c r="A365" s="0" t="inlineStr">
        <x:is>
          <x:t>PL|pl.revenue||2022-05</x:t>
        </x:is>
      </x:c>
      <x:c r="B365" s="0" t="inlineStr">
        <x:is>
          <x:t>Demo Handel GmbH</x:t>
        </x:is>
      </x:c>
      <x:c r="C365" s="0" t="inlineStr">
        <x:is>
          <x:t>PL</x:t>
        </x:is>
      </x:c>
      <x:c r="D365" s="0" t="inlineStr">
        <x:is>
          <x:t>pl.revenue</x:t>
        </x:is>
      </x:c>
      <x:c r="E365" s="0" t="inlineStr">
        <x:is>
          <x:t>Umsatzerlöse</x:t>
        </x:is>
      </x:c>
      <x:c r="H365" s="0" t="inlineStr">
        <x:is>
          <x:t>2022-05</x:t>
        </x:is>
      </x:c>
      <x:c r="I365" s="0" t="inlineStr">
        <x:is>
          <x:t>2022-05</x:t>
        </x:is>
      </x:c>
      <x:c r="J365" s="0" t="inlineStr">
        <x:is>
          <x:t>Month</x:t>
        </x:is>
      </x:c>
      <x:c r="K365" s="58">
        <x:v>1</x:v>
      </x:c>
      <x:c r="L365" s="12">
        <x:v>2327891.07</x:v>
      </x:c>
    </x:row>
    <x:row r="366">
      <x:c r="A366" s="0" t="inlineStr">
        <x:is>
          <x:t>PL|pl.revenue||2022-06</x:t>
        </x:is>
      </x:c>
      <x:c r="B366" s="0" t="inlineStr">
        <x:is>
          <x:t>Demo Handel GmbH</x:t>
        </x:is>
      </x:c>
      <x:c r="C366" s="0" t="inlineStr">
        <x:is>
          <x:t>PL</x:t>
        </x:is>
      </x:c>
      <x:c r="D366" s="0" t="inlineStr">
        <x:is>
          <x:t>pl.revenue</x:t>
        </x:is>
      </x:c>
      <x:c r="E366" s="0" t="inlineStr">
        <x:is>
          <x:t>Umsatzerlöse</x:t>
        </x:is>
      </x:c>
      <x:c r="H366" s="0" t="inlineStr">
        <x:is>
          <x:t>2022-06</x:t>
        </x:is>
      </x:c>
      <x:c r="I366" s="0" t="inlineStr">
        <x:is>
          <x:t>2022-06</x:t>
        </x:is>
      </x:c>
      <x:c r="J366" s="0" t="inlineStr">
        <x:is>
          <x:t>Month</x:t>
        </x:is>
      </x:c>
      <x:c r="K366" s="58">
        <x:v>1</x:v>
      </x:c>
      <x:c r="L366" s="12">
        <x:v>2336977.99</x:v>
      </x:c>
    </x:row>
    <x:row r="367">
      <x:c r="A367" s="0" t="inlineStr">
        <x:is>
          <x:t>PL|pl.revenue||2022-07</x:t>
        </x:is>
      </x:c>
      <x:c r="B367" s="0" t="inlineStr">
        <x:is>
          <x:t>Demo Handel GmbH</x:t>
        </x:is>
      </x:c>
      <x:c r="C367" s="0" t="inlineStr">
        <x:is>
          <x:t>PL</x:t>
        </x:is>
      </x:c>
      <x:c r="D367" s="0" t="inlineStr">
        <x:is>
          <x:t>pl.revenue</x:t>
        </x:is>
      </x:c>
      <x:c r="E367" s="0" t="inlineStr">
        <x:is>
          <x:t>Umsatzerlöse</x:t>
        </x:is>
      </x:c>
      <x:c r="H367" s="0" t="inlineStr">
        <x:is>
          <x:t>2022-07</x:t>
        </x:is>
      </x:c>
      <x:c r="I367" s="0" t="inlineStr">
        <x:is>
          <x:t>2022-07</x:t>
        </x:is>
      </x:c>
      <x:c r="J367" s="0" t="inlineStr">
        <x:is>
          <x:t>Month</x:t>
        </x:is>
      </x:c>
      <x:c r="K367" s="58">
        <x:v>1</x:v>
      </x:c>
      <x:c r="L367" s="12">
        <x:v>2205905.88</x:v>
      </x:c>
    </x:row>
    <x:row r="368">
      <x:c r="A368" s="0" t="inlineStr">
        <x:is>
          <x:t>PL|pl.revenue||2022-08</x:t>
        </x:is>
      </x:c>
      <x:c r="B368" s="0" t="inlineStr">
        <x:is>
          <x:t>Demo Handel GmbH</x:t>
        </x:is>
      </x:c>
      <x:c r="C368" s="0" t="inlineStr">
        <x:is>
          <x:t>PL</x:t>
        </x:is>
      </x:c>
      <x:c r="D368" s="0" t="inlineStr">
        <x:is>
          <x:t>pl.revenue</x:t>
        </x:is>
      </x:c>
      <x:c r="E368" s="0" t="inlineStr">
        <x:is>
          <x:t>Umsatzerlöse</x:t>
        </x:is>
      </x:c>
      <x:c r="H368" s="0" t="inlineStr">
        <x:is>
          <x:t>2022-08</x:t>
        </x:is>
      </x:c>
      <x:c r="I368" s="0" t="inlineStr">
        <x:is>
          <x:t>2022-08</x:t>
        </x:is>
      </x:c>
      <x:c r="J368" s="0" t="inlineStr">
        <x:is>
          <x:t>Month</x:t>
        </x:is>
      </x:c>
      <x:c r="K368" s="58">
        <x:v>1</x:v>
      </x:c>
      <x:c r="L368" s="12">
        <x:v>1941368.09</x:v>
      </x:c>
    </x:row>
    <x:row r="369">
      <x:c r="A369" s="0" t="inlineStr">
        <x:is>
          <x:t>PL|pl.revenue||2022-09</x:t>
        </x:is>
      </x:c>
      <x:c r="B369" s="0" t="inlineStr">
        <x:is>
          <x:t>Demo Handel GmbH</x:t>
        </x:is>
      </x:c>
      <x:c r="C369" s="0" t="inlineStr">
        <x:is>
          <x:t>PL</x:t>
        </x:is>
      </x:c>
      <x:c r="D369" s="0" t="inlineStr">
        <x:is>
          <x:t>pl.revenue</x:t>
        </x:is>
      </x:c>
      <x:c r="E369" s="0" t="inlineStr">
        <x:is>
          <x:t>Umsatzerlöse</x:t>
        </x:is>
      </x:c>
      <x:c r="H369" s="0" t="inlineStr">
        <x:is>
          <x:t>2022-09</x:t>
        </x:is>
      </x:c>
      <x:c r="I369" s="0" t="inlineStr">
        <x:is>
          <x:t>2022-09</x:t>
        </x:is>
      </x:c>
      <x:c r="J369" s="0" t="inlineStr">
        <x:is>
          <x:t>Month</x:t>
        </x:is>
      </x:c>
      <x:c r="K369" s="58">
        <x:v>1</x:v>
      </x:c>
      <x:c r="L369" s="12">
        <x:v>2541665.22</x:v>
      </x:c>
    </x:row>
    <x:row r="370">
      <x:c r="A370" s="0" t="inlineStr">
        <x:is>
          <x:t>PL|pl.revenue||2022-10</x:t>
        </x:is>
      </x:c>
      <x:c r="B370" s="0" t="inlineStr">
        <x:is>
          <x:t>Demo Handel GmbH</x:t>
        </x:is>
      </x:c>
      <x:c r="C370" s="0" t="inlineStr">
        <x:is>
          <x:t>PL</x:t>
        </x:is>
      </x:c>
      <x:c r="D370" s="0" t="inlineStr">
        <x:is>
          <x:t>pl.revenue</x:t>
        </x:is>
      </x:c>
      <x:c r="E370" s="0" t="inlineStr">
        <x:is>
          <x:t>Umsatzerlöse</x:t>
        </x:is>
      </x:c>
      <x:c r="H370" s="0" t="inlineStr">
        <x:is>
          <x:t>2022-10</x:t>
        </x:is>
      </x:c>
      <x:c r="I370" s="0" t="inlineStr">
        <x:is>
          <x:t>2022-10</x:t>
        </x:is>
      </x:c>
      <x:c r="J370" s="0" t="inlineStr">
        <x:is>
          <x:t>Month</x:t>
        </x:is>
      </x:c>
      <x:c r="K370" s="58">
        <x:v>1</x:v>
      </x:c>
      <x:c r="L370" s="12">
        <x:v>2670765.03</x:v>
      </x:c>
    </x:row>
    <x:row r="371">
      <x:c r="A371" s="0" t="inlineStr">
        <x:is>
          <x:t>PL|pl.revenue||2022-11</x:t>
        </x:is>
      </x:c>
      <x:c r="B371" s="0" t="inlineStr">
        <x:is>
          <x:t>Demo Handel GmbH</x:t>
        </x:is>
      </x:c>
      <x:c r="C371" s="0" t="inlineStr">
        <x:is>
          <x:t>PL</x:t>
        </x:is>
      </x:c>
      <x:c r="D371" s="0" t="inlineStr">
        <x:is>
          <x:t>pl.revenue</x:t>
        </x:is>
      </x:c>
      <x:c r="E371" s="0" t="inlineStr">
        <x:is>
          <x:t>Umsatzerlöse</x:t>
        </x:is>
      </x:c>
      <x:c r="H371" s="0" t="inlineStr">
        <x:is>
          <x:t>2022-11</x:t>
        </x:is>
      </x:c>
      <x:c r="I371" s="0" t="inlineStr">
        <x:is>
          <x:t>2022-11</x:t>
        </x:is>
      </x:c>
      <x:c r="J371" s="0" t="inlineStr">
        <x:is>
          <x:t>Month</x:t>
        </x:is>
      </x:c>
      <x:c r="K371" s="58">
        <x:v>1</x:v>
      </x:c>
      <x:c r="L371" s="12">
        <x:v>2763762.4</x:v>
      </x:c>
    </x:row>
    <x:row r="372">
      <x:c r="A372" s="0" t="inlineStr">
        <x:is>
          <x:t>PL|pl.revenue||2022-12</x:t>
        </x:is>
      </x:c>
      <x:c r="B372" s="0" t="inlineStr">
        <x:is>
          <x:t>Demo Handel GmbH</x:t>
        </x:is>
      </x:c>
      <x:c r="C372" s="0" t="inlineStr">
        <x:is>
          <x:t>PL</x:t>
        </x:is>
      </x:c>
      <x:c r="D372" s="0" t="inlineStr">
        <x:is>
          <x:t>pl.revenue</x:t>
        </x:is>
      </x:c>
      <x:c r="E372" s="0" t="inlineStr">
        <x:is>
          <x:t>Umsatzerlöse</x:t>
        </x:is>
      </x:c>
      <x:c r="H372" s="0" t="inlineStr">
        <x:is>
          <x:t>2022-12</x:t>
        </x:is>
      </x:c>
      <x:c r="I372" s="0" t="inlineStr">
        <x:is>
          <x:t>2022-12</x:t>
        </x:is>
      </x:c>
      <x:c r="J372" s="0" t="inlineStr">
        <x:is>
          <x:t>Month</x:t>
        </x:is>
      </x:c>
      <x:c r="K372" s="58">
        <x:v>1</x:v>
      </x:c>
      <x:c r="L372" s="12">
        <x:v>2840594.94</x:v>
      </x:c>
    </x:row>
    <x:row r="373">
      <x:c r="A373" s="0" t="inlineStr">
        <x:is>
          <x:t>PL|pl.revenue||2023-01</x:t>
        </x:is>
      </x:c>
      <x:c r="B373" s="0" t="inlineStr">
        <x:is>
          <x:t>Demo Handel GmbH</x:t>
        </x:is>
      </x:c>
      <x:c r="C373" s="0" t="inlineStr">
        <x:is>
          <x:t>PL</x:t>
        </x:is>
      </x:c>
      <x:c r="D373" s="0" t="inlineStr">
        <x:is>
          <x:t>pl.revenue</x:t>
        </x:is>
      </x:c>
      <x:c r="E373" s="0" t="inlineStr">
        <x:is>
          <x:t>Umsatzerlöse</x:t>
        </x:is>
      </x:c>
      <x:c r="H373" s="0" t="inlineStr">
        <x:is>
          <x:t>2023-01</x:t>
        </x:is>
      </x:c>
      <x:c r="I373" s="0" t="inlineStr">
        <x:is>
          <x:t>2023-01</x:t>
        </x:is>
      </x:c>
      <x:c r="J373" s="0" t="inlineStr">
        <x:is>
          <x:t>Month</x:t>
        </x:is>
      </x:c>
      <x:c r="K373" s="58">
        <x:v>1</x:v>
      </x:c>
      <x:c r="L373" s="12">
        <x:v>2189761.01</x:v>
      </x:c>
    </x:row>
    <x:row r="374">
      <x:c r="A374" s="0" t="inlineStr">
        <x:is>
          <x:t>PL|pl.revenue||2023-02</x:t>
        </x:is>
      </x:c>
      <x:c r="B374" s="0" t="inlineStr">
        <x:is>
          <x:t>Demo Handel GmbH</x:t>
        </x:is>
      </x:c>
      <x:c r="C374" s="0" t="inlineStr">
        <x:is>
          <x:t>PL</x:t>
        </x:is>
      </x:c>
      <x:c r="D374" s="0" t="inlineStr">
        <x:is>
          <x:t>pl.revenue</x:t>
        </x:is>
      </x:c>
      <x:c r="E374" s="0" t="inlineStr">
        <x:is>
          <x:t>Umsatzerlöse</x:t>
        </x:is>
      </x:c>
      <x:c r="H374" s="0" t="inlineStr">
        <x:is>
          <x:t>2023-02</x:t>
        </x:is>
      </x:c>
      <x:c r="I374" s="0" t="inlineStr">
        <x:is>
          <x:t>2023-02</x:t>
        </x:is>
      </x:c>
      <x:c r="J374" s="0" t="inlineStr">
        <x:is>
          <x:t>Month</x:t>
        </x:is>
      </x:c>
      <x:c r="K374" s="58">
        <x:v>1</x:v>
      </x:c>
      <x:c r="L374" s="12">
        <x:v>2409418.35</x:v>
      </x:c>
    </x:row>
    <x:row r="375">
      <x:c r="A375" s="0" t="inlineStr">
        <x:is>
          <x:t>PL|pl.revenue||2023-03</x:t>
        </x:is>
      </x:c>
      <x:c r="B375" s="0" t="inlineStr">
        <x:is>
          <x:t>Demo Handel GmbH</x:t>
        </x:is>
      </x:c>
      <x:c r="C375" s="0" t="inlineStr">
        <x:is>
          <x:t>PL</x:t>
        </x:is>
      </x:c>
      <x:c r="D375" s="0" t="inlineStr">
        <x:is>
          <x:t>pl.revenue</x:t>
        </x:is>
      </x:c>
      <x:c r="E375" s="0" t="inlineStr">
        <x:is>
          <x:t>Umsatzerlöse</x:t>
        </x:is>
      </x:c>
      <x:c r="H375" s="0" t="inlineStr">
        <x:is>
          <x:t>2023-03</x:t>
        </x:is>
      </x:c>
      <x:c r="I375" s="0" t="inlineStr">
        <x:is>
          <x:t>2023-03</x:t>
        </x:is>
      </x:c>
      <x:c r="J375" s="0" t="inlineStr">
        <x:is>
          <x:t>Month</x:t>
        </x:is>
      </x:c>
      <x:c r="K375" s="58">
        <x:v>1</x:v>
      </x:c>
      <x:c r="L375" s="12">
        <x:v>2552375.32</x:v>
      </x:c>
    </x:row>
    <x:row r="376">
      <x:c r="A376" s="0" t="inlineStr">
        <x:is>
          <x:t>PL|pl.revenue||2023-04</x:t>
        </x:is>
      </x:c>
      <x:c r="B376" s="0" t="inlineStr">
        <x:is>
          <x:t>Demo Handel GmbH</x:t>
        </x:is>
      </x:c>
      <x:c r="C376" s="0" t="inlineStr">
        <x:is>
          <x:t>PL</x:t>
        </x:is>
      </x:c>
      <x:c r="D376" s="0" t="inlineStr">
        <x:is>
          <x:t>pl.revenue</x:t>
        </x:is>
      </x:c>
      <x:c r="E376" s="0" t="inlineStr">
        <x:is>
          <x:t>Umsatzerlöse</x:t>
        </x:is>
      </x:c>
      <x:c r="H376" s="0" t="inlineStr">
        <x:is>
          <x:t>2023-04</x:t>
        </x:is>
      </x:c>
      <x:c r="I376" s="0" t="inlineStr">
        <x:is>
          <x:t>2023-04</x:t>
        </x:is>
      </x:c>
      <x:c r="J376" s="0" t="inlineStr">
        <x:is>
          <x:t>Month</x:t>
        </x:is>
      </x:c>
      <x:c r="K376" s="58">
        <x:v>1</x:v>
      </x:c>
      <x:c r="L376" s="12">
        <x:v>2507344.81</x:v>
      </x:c>
    </x:row>
    <x:row r="377">
      <x:c r="A377" s="0" t="inlineStr">
        <x:is>
          <x:t>PL|pl.revenue||2023-05</x:t>
        </x:is>
      </x:c>
      <x:c r="B377" s="0" t="inlineStr">
        <x:is>
          <x:t>Demo Handel GmbH</x:t>
        </x:is>
      </x:c>
      <x:c r="C377" s="0" t="inlineStr">
        <x:is>
          <x:t>PL</x:t>
        </x:is>
      </x:c>
      <x:c r="D377" s="0" t="inlineStr">
        <x:is>
          <x:t>pl.revenue</x:t>
        </x:is>
      </x:c>
      <x:c r="E377" s="0" t="inlineStr">
        <x:is>
          <x:t>Umsatzerlöse</x:t>
        </x:is>
      </x:c>
      <x:c r="H377" s="0" t="inlineStr">
        <x:is>
          <x:t>2023-05</x:t>
        </x:is>
      </x:c>
      <x:c r="I377" s="0" t="inlineStr">
        <x:is>
          <x:t>2023-05</x:t>
        </x:is>
      </x:c>
      <x:c r="J377" s="0" t="inlineStr">
        <x:is>
          <x:t>Month</x:t>
        </x:is>
      </x:c>
      <x:c r="K377" s="58">
        <x:v>1</x:v>
      </x:c>
      <x:c r="L377" s="12">
        <x:v>2669698.69</x:v>
      </x:c>
    </x:row>
    <x:row r="378">
      <x:c r="A378" s="0" t="inlineStr">
        <x:is>
          <x:t>PL|pl.revenue||2023-06</x:t>
        </x:is>
      </x:c>
      <x:c r="B378" s="0" t="inlineStr">
        <x:is>
          <x:t>Demo Handel GmbH</x:t>
        </x:is>
      </x:c>
      <x:c r="C378" s="0" t="inlineStr">
        <x:is>
          <x:t>PL</x:t>
        </x:is>
      </x:c>
      <x:c r="D378" s="0" t="inlineStr">
        <x:is>
          <x:t>pl.revenue</x:t>
        </x:is>
      </x:c>
      <x:c r="E378" s="0" t="inlineStr">
        <x:is>
          <x:t>Umsatzerlöse</x:t>
        </x:is>
      </x:c>
      <x:c r="H378" s="0" t="inlineStr">
        <x:is>
          <x:t>2023-06</x:t>
        </x:is>
      </x:c>
      <x:c r="I378" s="0" t="inlineStr">
        <x:is>
          <x:t>2023-06</x:t>
        </x:is>
      </x:c>
      <x:c r="J378" s="0" t="inlineStr">
        <x:is>
          <x:t>Month</x:t>
        </x:is>
      </x:c>
      <x:c r="K378" s="58">
        <x:v>1</x:v>
      </x:c>
      <x:c r="L378" s="12">
        <x:v>2889754.15</x:v>
      </x:c>
    </x:row>
    <x:row r="379">
      <x:c r="A379" s="0" t="inlineStr">
        <x:is>
          <x:t>PL|pl.revenue||2023-07</x:t>
        </x:is>
      </x:c>
      <x:c r="B379" s="0" t="inlineStr">
        <x:is>
          <x:t>Demo Handel GmbH</x:t>
        </x:is>
      </x:c>
      <x:c r="C379" s="0" t="inlineStr">
        <x:is>
          <x:t>PL</x:t>
        </x:is>
      </x:c>
      <x:c r="D379" s="0" t="inlineStr">
        <x:is>
          <x:t>pl.revenue</x:t>
        </x:is>
      </x:c>
      <x:c r="E379" s="0" t="inlineStr">
        <x:is>
          <x:t>Umsatzerlöse</x:t>
        </x:is>
      </x:c>
      <x:c r="H379" s="0" t="inlineStr">
        <x:is>
          <x:t>2023-07</x:t>
        </x:is>
      </x:c>
      <x:c r="I379" s="0" t="inlineStr">
        <x:is>
          <x:t>2023-07</x:t>
        </x:is>
      </x:c>
      <x:c r="J379" s="0" t="inlineStr">
        <x:is>
          <x:t>Month</x:t>
        </x:is>
      </x:c>
      <x:c r="K379" s="58">
        <x:v>1</x:v>
      </x:c>
      <x:c r="L379" s="12">
        <x:v>2460617.48</x:v>
      </x:c>
    </x:row>
    <x:row r="380">
      <x:c r="A380" s="0" t="inlineStr">
        <x:is>
          <x:t>PL|pl.revenue||2023-08</x:t>
        </x:is>
      </x:c>
      <x:c r="B380" s="0" t="inlineStr">
        <x:is>
          <x:t>Demo Handel GmbH</x:t>
        </x:is>
      </x:c>
      <x:c r="C380" s="0" t="inlineStr">
        <x:is>
          <x:t>PL</x:t>
        </x:is>
      </x:c>
      <x:c r="D380" s="0" t="inlineStr">
        <x:is>
          <x:t>pl.revenue</x:t>
        </x:is>
      </x:c>
      <x:c r="E380" s="0" t="inlineStr">
        <x:is>
          <x:t>Umsatzerlöse</x:t>
        </x:is>
      </x:c>
      <x:c r="H380" s="0" t="inlineStr">
        <x:is>
          <x:t>2023-08</x:t>
        </x:is>
      </x:c>
      <x:c r="I380" s="0" t="inlineStr">
        <x:is>
          <x:t>2023-08</x:t>
        </x:is>
      </x:c>
      <x:c r="J380" s="0" t="inlineStr">
        <x:is>
          <x:t>Month</x:t>
        </x:is>
      </x:c>
      <x:c r="K380" s="58">
        <x:v>1</x:v>
      </x:c>
      <x:c r="L380" s="12">
        <x:v>2144731.98</x:v>
      </x:c>
    </x:row>
    <x:row r="381">
      <x:c r="A381" s="0" t="inlineStr">
        <x:is>
          <x:t>PL|pl.revenue||2023-09</x:t>
        </x:is>
      </x:c>
      <x:c r="B381" s="0" t="inlineStr">
        <x:is>
          <x:t>Demo Handel GmbH</x:t>
        </x:is>
      </x:c>
      <x:c r="C381" s="0" t="inlineStr">
        <x:is>
          <x:t>PL</x:t>
        </x:is>
      </x:c>
      <x:c r="D381" s="0" t="inlineStr">
        <x:is>
          <x:t>pl.revenue</x:t>
        </x:is>
      </x:c>
      <x:c r="E381" s="0" t="inlineStr">
        <x:is>
          <x:t>Umsatzerlöse</x:t>
        </x:is>
      </x:c>
      <x:c r="H381" s="0" t="inlineStr">
        <x:is>
          <x:t>2023-09</x:t>
        </x:is>
      </x:c>
      <x:c r="I381" s="0" t="inlineStr">
        <x:is>
          <x:t>2023-09</x:t>
        </x:is>
      </x:c>
      <x:c r="J381" s="0" t="inlineStr">
        <x:is>
          <x:t>Month</x:t>
        </x:is>
      </x:c>
      <x:c r="K381" s="58">
        <x:v>1</x:v>
      </x:c>
      <x:c r="L381" s="12">
        <x:v>2764502.57</x:v>
      </x:c>
    </x:row>
    <x:row r="382">
      <x:c r="A382" s="0" t="inlineStr">
        <x:is>
          <x:t>PL|pl.revenue||2023-10</x:t>
        </x:is>
      </x:c>
      <x:c r="B382" s="0" t="inlineStr">
        <x:is>
          <x:t>Demo Handel GmbH</x:t>
        </x:is>
      </x:c>
      <x:c r="C382" s="0" t="inlineStr">
        <x:is>
          <x:t>PL</x:t>
        </x:is>
      </x:c>
      <x:c r="D382" s="0" t="inlineStr">
        <x:is>
          <x:t>pl.revenue</x:t>
        </x:is>
      </x:c>
      <x:c r="E382" s="0" t="inlineStr">
        <x:is>
          <x:t>Umsatzerlöse</x:t>
        </x:is>
      </x:c>
      <x:c r="H382" s="0" t="inlineStr">
        <x:is>
          <x:t>2023-10</x:t>
        </x:is>
      </x:c>
      <x:c r="I382" s="0" t="inlineStr">
        <x:is>
          <x:t>2023-10</x:t>
        </x:is>
      </x:c>
      <x:c r="J382" s="0" t="inlineStr">
        <x:is>
          <x:t>Month</x:t>
        </x:is>
      </x:c>
      <x:c r="K382" s="58">
        <x:v>1</x:v>
      </x:c>
      <x:c r="L382" s="12">
        <x:v>2979916.32</x:v>
      </x:c>
    </x:row>
    <x:row r="383">
      <x:c r="A383" s="0" t="inlineStr">
        <x:is>
          <x:t>PL|pl.revenue||2023-11</x:t>
        </x:is>
      </x:c>
      <x:c r="B383" s="0" t="inlineStr">
        <x:is>
          <x:t>Demo Handel GmbH</x:t>
        </x:is>
      </x:c>
      <x:c r="C383" s="0" t="inlineStr">
        <x:is>
          <x:t>PL</x:t>
        </x:is>
      </x:c>
      <x:c r="D383" s="0" t="inlineStr">
        <x:is>
          <x:t>pl.revenue</x:t>
        </x:is>
      </x:c>
      <x:c r="E383" s="0" t="inlineStr">
        <x:is>
          <x:t>Umsatzerlöse</x:t>
        </x:is>
      </x:c>
      <x:c r="H383" s="0" t="inlineStr">
        <x:is>
          <x:t>2023-11</x:t>
        </x:is>
      </x:c>
      <x:c r="I383" s="0" t="inlineStr">
        <x:is>
          <x:t>2023-11</x:t>
        </x:is>
      </x:c>
      <x:c r="J383" s="0" t="inlineStr">
        <x:is>
          <x:t>Month</x:t>
        </x:is>
      </x:c>
      <x:c r="K383" s="58">
        <x:v>1</x:v>
      </x:c>
      <x:c r="L383" s="12">
        <x:v>2902013.59</x:v>
      </x:c>
    </x:row>
    <x:row r="384">
      <x:c r="A384" s="0" t="inlineStr">
        <x:is>
          <x:t>PL|pl.revenue||2023-12</x:t>
        </x:is>
      </x:c>
      <x:c r="B384" s="0" t="inlineStr">
        <x:is>
          <x:t>Demo Handel GmbH</x:t>
        </x:is>
      </x:c>
      <x:c r="C384" s="0" t="inlineStr">
        <x:is>
          <x:t>PL</x:t>
        </x:is>
      </x:c>
      <x:c r="D384" s="0" t="inlineStr">
        <x:is>
          <x:t>pl.revenue</x:t>
        </x:is>
      </x:c>
      <x:c r="E384" s="0" t="inlineStr">
        <x:is>
          <x:t>Umsatzerlöse</x:t>
        </x:is>
      </x:c>
      <x:c r="H384" s="0" t="inlineStr">
        <x:is>
          <x:t>2023-12</x:t>
        </x:is>
      </x:c>
      <x:c r="I384" s="0" t="inlineStr">
        <x:is>
          <x:t>2023-12</x:t>
        </x:is>
      </x:c>
      <x:c r="J384" s="0" t="inlineStr">
        <x:is>
          <x:t>Month</x:t>
        </x:is>
      </x:c>
      <x:c r="K384" s="58">
        <x:v>1</x:v>
      </x:c>
      <x:c r="L384" s="12">
        <x:v>3214785.86</x:v>
      </x:c>
    </x:row>
    <x:row r="385">
      <x:c r="A385" s="0" t="inlineStr">
        <x:is>
          <x:t>PL|pl.revenue||2024-01</x:t>
        </x:is>
      </x:c>
      <x:c r="B385" s="0" t="inlineStr">
        <x:is>
          <x:t>Demo Handel GmbH</x:t>
        </x:is>
      </x:c>
      <x:c r="C385" s="0" t="inlineStr">
        <x:is>
          <x:t>PL</x:t>
        </x:is>
      </x:c>
      <x:c r="D385" s="0" t="inlineStr">
        <x:is>
          <x:t>pl.revenue</x:t>
        </x:is>
      </x:c>
      <x:c r="E385" s="0" t="inlineStr">
        <x:is>
          <x:t>Umsatzerlöse</x:t>
        </x:is>
      </x:c>
      <x:c r="H385" s="0" t="inlineStr">
        <x:is>
          <x:t>2024-01</x:t>
        </x:is>
      </x:c>
      <x:c r="I385" s="0" t="inlineStr">
        <x:is>
          <x:t>2024-01</x:t>
        </x:is>
      </x:c>
      <x:c r="J385" s="0" t="inlineStr">
        <x:is>
          <x:t>Month</x:t>
        </x:is>
      </x:c>
      <x:c r="K385" s="58">
        <x:v>1</x:v>
      </x:c>
      <x:c r="L385" s="12">
        <x:v>2306380.14</x:v>
      </x:c>
    </x:row>
    <x:row r="386">
      <x:c r="A386" s="0" t="inlineStr">
        <x:is>
          <x:t>PL|pl.revenue||2024-02</x:t>
        </x:is>
      </x:c>
      <x:c r="B386" s="0" t="inlineStr">
        <x:is>
          <x:t>Demo Handel GmbH</x:t>
        </x:is>
      </x:c>
      <x:c r="C386" s="0" t="inlineStr">
        <x:is>
          <x:t>PL</x:t>
        </x:is>
      </x:c>
      <x:c r="D386" s="0" t="inlineStr">
        <x:is>
          <x:t>pl.revenue</x:t>
        </x:is>
      </x:c>
      <x:c r="E386" s="0" t="inlineStr">
        <x:is>
          <x:t>Umsatzerlöse</x:t>
        </x:is>
      </x:c>
      <x:c r="H386" s="0" t="inlineStr">
        <x:is>
          <x:t>2024-02</x:t>
        </x:is>
      </x:c>
      <x:c r="I386" s="0" t="inlineStr">
        <x:is>
          <x:t>2024-02</x:t>
        </x:is>
      </x:c>
      <x:c r="J386" s="0" t="inlineStr">
        <x:is>
          <x:t>Month</x:t>
        </x:is>
      </x:c>
      <x:c r="K386" s="58">
        <x:v>1</x:v>
      </x:c>
      <x:c r="L386" s="12">
        <x:v>2233022.09</x:v>
      </x:c>
    </x:row>
    <x:row r="387">
      <x:c r="A387" s="0" t="inlineStr">
        <x:is>
          <x:t>PL|pl.revenue||2024-03</x:t>
        </x:is>
      </x:c>
      <x:c r="B387" s="0" t="inlineStr">
        <x:is>
          <x:t>Demo Handel GmbH</x:t>
        </x:is>
      </x:c>
      <x:c r="C387" s="0" t="inlineStr">
        <x:is>
          <x:t>PL</x:t>
        </x:is>
      </x:c>
      <x:c r="D387" s="0" t="inlineStr">
        <x:is>
          <x:t>pl.revenue</x:t>
        </x:is>
      </x:c>
      <x:c r="E387" s="0" t="inlineStr">
        <x:is>
          <x:t>Umsatzerlöse</x:t>
        </x:is>
      </x:c>
      <x:c r="H387" s="0" t="inlineStr">
        <x:is>
          <x:t>2024-03</x:t>
        </x:is>
      </x:c>
      <x:c r="I387" s="0" t="inlineStr">
        <x:is>
          <x:t>2024-03</x:t>
        </x:is>
      </x:c>
      <x:c r="J387" s="0" t="inlineStr">
        <x:is>
          <x:t>Month</x:t>
        </x:is>
      </x:c>
      <x:c r="K387" s="58">
        <x:v>1</x:v>
      </x:c>
      <x:c r="L387" s="12">
        <x:v>2867123.78</x:v>
      </x:c>
    </x:row>
    <x:row r="388">
      <x:c r="A388" s="0" t="inlineStr">
        <x:is>
          <x:t>PL|pl.revenue||2024-04</x:t>
        </x:is>
      </x:c>
      <x:c r="B388" s="0" t="inlineStr">
        <x:is>
          <x:t>Demo Handel GmbH</x:t>
        </x:is>
      </x:c>
      <x:c r="C388" s="0" t="inlineStr">
        <x:is>
          <x:t>PL</x:t>
        </x:is>
      </x:c>
      <x:c r="D388" s="0" t="inlineStr">
        <x:is>
          <x:t>pl.revenue</x:t>
        </x:is>
      </x:c>
      <x:c r="E388" s="0" t="inlineStr">
        <x:is>
          <x:t>Umsatzerlöse</x:t>
        </x:is>
      </x:c>
      <x:c r="H388" s="0" t="inlineStr">
        <x:is>
          <x:t>2024-04</x:t>
        </x:is>
      </x:c>
      <x:c r="I388" s="0" t="inlineStr">
        <x:is>
          <x:t>2024-04</x:t>
        </x:is>
      </x:c>
      <x:c r="J388" s="0" t="inlineStr">
        <x:is>
          <x:t>Month</x:t>
        </x:is>
      </x:c>
      <x:c r="K388" s="58">
        <x:v>1</x:v>
      </x:c>
      <x:c r="L388" s="12">
        <x:v>2483050.13</x:v>
      </x:c>
    </x:row>
    <x:row r="389">
      <x:c r="A389" s="0" t="inlineStr">
        <x:is>
          <x:t>PL|pl.revenue||2024-05</x:t>
        </x:is>
      </x:c>
      <x:c r="B389" s="0" t="inlineStr">
        <x:is>
          <x:t>Demo Handel GmbH</x:t>
        </x:is>
      </x:c>
      <x:c r="C389" s="0" t="inlineStr">
        <x:is>
          <x:t>PL</x:t>
        </x:is>
      </x:c>
      <x:c r="D389" s="0" t="inlineStr">
        <x:is>
          <x:t>pl.revenue</x:t>
        </x:is>
      </x:c>
      <x:c r="E389" s="0" t="inlineStr">
        <x:is>
          <x:t>Umsatzerlöse</x:t>
        </x:is>
      </x:c>
      <x:c r="H389" s="0" t="inlineStr">
        <x:is>
          <x:t>2024-05</x:t>
        </x:is>
      </x:c>
      <x:c r="I389" s="0" t="inlineStr">
        <x:is>
          <x:t>2024-05</x:t>
        </x:is>
      </x:c>
      <x:c r="J389" s="0" t="inlineStr">
        <x:is>
          <x:t>Month</x:t>
        </x:is>
      </x:c>
      <x:c r="K389" s="58">
        <x:v>1</x:v>
      </x:c>
      <x:c r="L389" s="12">
        <x:v>2827509.94</x:v>
      </x:c>
    </x:row>
    <x:row r="390">
      <x:c r="A390" s="0" t="inlineStr">
        <x:is>
          <x:t>PL|pl.revenue||2024-06</x:t>
        </x:is>
      </x:c>
      <x:c r="B390" s="0" t="inlineStr">
        <x:is>
          <x:t>Demo Handel GmbH</x:t>
        </x:is>
      </x:c>
      <x:c r="C390" s="0" t="inlineStr">
        <x:is>
          <x:t>PL</x:t>
        </x:is>
      </x:c>
      <x:c r="D390" s="0" t="inlineStr">
        <x:is>
          <x:t>pl.revenue</x:t>
        </x:is>
      </x:c>
      <x:c r="E390" s="0" t="inlineStr">
        <x:is>
          <x:t>Umsatzerlöse</x:t>
        </x:is>
      </x:c>
      <x:c r="H390" s="0" t="inlineStr">
        <x:is>
          <x:t>2024-06</x:t>
        </x:is>
      </x:c>
      <x:c r="I390" s="0" t="inlineStr">
        <x:is>
          <x:t>2024-06</x:t>
        </x:is>
      </x:c>
      <x:c r="J390" s="0" t="inlineStr">
        <x:is>
          <x:t>Month</x:t>
        </x:is>
      </x:c>
      <x:c r="K390" s="58">
        <x:v>1</x:v>
      </x:c>
      <x:c r="L390" s="12">
        <x:v>2488243.33</x:v>
      </x:c>
    </x:row>
    <x:row r="391">
      <x:c r="A391" s="0" t="inlineStr">
        <x:is>
          <x:t>PL|pl.revenue||2024-07</x:t>
        </x:is>
      </x:c>
      <x:c r="B391" s="0" t="inlineStr">
        <x:is>
          <x:t>Demo Handel GmbH</x:t>
        </x:is>
      </x:c>
      <x:c r="C391" s="0" t="inlineStr">
        <x:is>
          <x:t>PL</x:t>
        </x:is>
      </x:c>
      <x:c r="D391" s="0" t="inlineStr">
        <x:is>
          <x:t>pl.revenue</x:t>
        </x:is>
      </x:c>
      <x:c r="E391" s="0" t="inlineStr">
        <x:is>
          <x:t>Umsatzerlöse</x:t>
        </x:is>
      </x:c>
      <x:c r="H391" s="0" t="inlineStr">
        <x:is>
          <x:t>2024-07</x:t>
        </x:is>
      </x:c>
      <x:c r="I391" s="0" t="inlineStr">
        <x:is>
          <x:t>2024-07</x:t>
        </x:is>
      </x:c>
      <x:c r="J391" s="0" t="inlineStr">
        <x:is>
          <x:t>Month</x:t>
        </x:is>
      </x:c>
      <x:c r="K391" s="58">
        <x:v>1</x:v>
      </x:c>
      <x:c r="L391" s="12">
        <x:v>2455565.63</x:v>
      </x:c>
    </x:row>
    <x:row r="392">
      <x:c r="A392" s="0" t="inlineStr">
        <x:is>
          <x:t>PL|pl.revenue||2024-08</x:t>
        </x:is>
      </x:c>
      <x:c r="B392" s="0" t="inlineStr">
        <x:is>
          <x:t>Demo Handel GmbH</x:t>
        </x:is>
      </x:c>
      <x:c r="C392" s="0" t="inlineStr">
        <x:is>
          <x:t>PL</x:t>
        </x:is>
      </x:c>
      <x:c r="D392" s="0" t="inlineStr">
        <x:is>
          <x:t>pl.revenue</x:t>
        </x:is>
      </x:c>
      <x:c r="E392" s="0" t="inlineStr">
        <x:is>
          <x:t>Umsatzerlöse</x:t>
        </x:is>
      </x:c>
      <x:c r="H392" s="0" t="inlineStr">
        <x:is>
          <x:t>2024-08</x:t>
        </x:is>
      </x:c>
      <x:c r="I392" s="0" t="inlineStr">
        <x:is>
          <x:t>2024-08</x:t>
        </x:is>
      </x:c>
      <x:c r="J392" s="0" t="inlineStr">
        <x:is>
          <x:t>Month</x:t>
        </x:is>
      </x:c>
      <x:c r="K392" s="58">
        <x:v>1</x:v>
      </x:c>
      <x:c r="L392" s="12">
        <x:v>2172528.06</x:v>
      </x:c>
    </x:row>
    <x:row r="393">
      <x:c r="A393" s="0" t="inlineStr">
        <x:is>
          <x:t>PL|pl.revenue||2024-09</x:t>
        </x:is>
      </x:c>
      <x:c r="B393" s="0" t="inlineStr">
        <x:is>
          <x:t>Demo Handel GmbH</x:t>
        </x:is>
      </x:c>
      <x:c r="C393" s="0" t="inlineStr">
        <x:is>
          <x:t>PL</x:t>
        </x:is>
      </x:c>
      <x:c r="D393" s="0" t="inlineStr">
        <x:is>
          <x:t>pl.revenue</x:t>
        </x:is>
      </x:c>
      <x:c r="E393" s="0" t="inlineStr">
        <x:is>
          <x:t>Umsatzerlöse</x:t>
        </x:is>
      </x:c>
      <x:c r="H393" s="0" t="inlineStr">
        <x:is>
          <x:t>2024-09</x:t>
        </x:is>
      </x:c>
      <x:c r="I393" s="0" t="inlineStr">
        <x:is>
          <x:t>2024-09</x:t>
        </x:is>
      </x:c>
      <x:c r="J393" s="0" t="inlineStr">
        <x:is>
          <x:t>Month</x:t>
        </x:is>
      </x:c>
      <x:c r="K393" s="58">
        <x:v>1</x:v>
      </x:c>
      <x:c r="L393" s="12">
        <x:v>2875739.08</x:v>
      </x:c>
    </x:row>
    <x:row r="394">
      <x:c r="A394" s="0" t="inlineStr">
        <x:is>
          <x:t>PL|pl.revenue||2024-10</x:t>
        </x:is>
      </x:c>
      <x:c r="B394" s="0" t="inlineStr">
        <x:is>
          <x:t>Demo Handel GmbH</x:t>
        </x:is>
      </x:c>
      <x:c r="C394" s="0" t="inlineStr">
        <x:is>
          <x:t>PL</x:t>
        </x:is>
      </x:c>
      <x:c r="D394" s="0" t="inlineStr">
        <x:is>
          <x:t>pl.revenue</x:t>
        </x:is>
      </x:c>
      <x:c r="E394" s="0" t="inlineStr">
        <x:is>
          <x:t>Umsatzerlöse</x:t>
        </x:is>
      </x:c>
      <x:c r="H394" s="0" t="inlineStr">
        <x:is>
          <x:t>2024-10</x:t>
        </x:is>
      </x:c>
      <x:c r="I394" s="0" t="inlineStr">
        <x:is>
          <x:t>2024-10</x:t>
        </x:is>
      </x:c>
      <x:c r="J394" s="0" t="inlineStr">
        <x:is>
          <x:t>Month</x:t>
        </x:is>
      </x:c>
      <x:c r="K394" s="58">
        <x:v>1</x:v>
      </x:c>
      <x:c r="L394" s="12">
        <x:v>2995654.38</x:v>
      </x:c>
    </x:row>
    <x:row r="395">
      <x:c r="A395" s="0" t="inlineStr">
        <x:is>
          <x:t>PL|pl.revenue||2024-11</x:t>
        </x:is>
      </x:c>
      <x:c r="B395" s="0" t="inlineStr">
        <x:is>
          <x:t>Demo Handel GmbH</x:t>
        </x:is>
      </x:c>
      <x:c r="C395" s="0" t="inlineStr">
        <x:is>
          <x:t>PL</x:t>
        </x:is>
      </x:c>
      <x:c r="D395" s="0" t="inlineStr">
        <x:is>
          <x:t>pl.revenue</x:t>
        </x:is>
      </x:c>
      <x:c r="E395" s="0" t="inlineStr">
        <x:is>
          <x:t>Umsatzerlöse</x:t>
        </x:is>
      </x:c>
      <x:c r="H395" s="0" t="inlineStr">
        <x:is>
          <x:t>2024-11</x:t>
        </x:is>
      </x:c>
      <x:c r="I395" s="0" t="inlineStr">
        <x:is>
          <x:t>2024-11</x:t>
        </x:is>
      </x:c>
      <x:c r="J395" s="0" t="inlineStr">
        <x:is>
          <x:t>Month</x:t>
        </x:is>
      </x:c>
      <x:c r="K395" s="58">
        <x:v>1</x:v>
      </x:c>
      <x:c r="L395" s="12">
        <x:v>3206659.1</x:v>
      </x:c>
    </x:row>
    <x:row r="396">
      <x:c r="A396" s="0" t="inlineStr">
        <x:is>
          <x:t>PL|pl.revenue||2024-12</x:t>
        </x:is>
      </x:c>
      <x:c r="B396" s="0" t="inlineStr">
        <x:is>
          <x:t>Demo Handel GmbH</x:t>
        </x:is>
      </x:c>
      <x:c r="C396" s="0" t="inlineStr">
        <x:is>
          <x:t>PL</x:t>
        </x:is>
      </x:c>
      <x:c r="D396" s="0" t="inlineStr">
        <x:is>
          <x:t>pl.revenue</x:t>
        </x:is>
      </x:c>
      <x:c r="E396" s="0" t="inlineStr">
        <x:is>
          <x:t>Umsatzerlöse</x:t>
        </x:is>
      </x:c>
      <x:c r="H396" s="0" t="inlineStr">
        <x:is>
          <x:t>2024-12</x:t>
        </x:is>
      </x:c>
      <x:c r="I396" s="0" t="inlineStr">
        <x:is>
          <x:t>2024-12</x:t>
        </x:is>
      </x:c>
      <x:c r="J396" s="0" t="inlineStr">
        <x:is>
          <x:t>Month</x:t>
        </x:is>
      </x:c>
      <x:c r="K396" s="58">
        <x:v>1</x:v>
      </x:c>
      <x:c r="L396" s="12">
        <x:v>3229691.69</x:v>
      </x:c>
    </x:row>
    <x:row r="397">
      <x:c r="A397" s="0" t="inlineStr">
        <x:is>
          <x:t>PL|pl.revenue|4120|2022-01</x:t>
        </x:is>
      </x:c>
      <x:c r="B397" s="0" t="inlineStr">
        <x:is>
          <x:t>Demo Handel GmbH</x:t>
        </x:is>
      </x:c>
      <x:c r="C397" s="0" t="inlineStr">
        <x:is>
          <x:t>PL</x:t>
        </x:is>
      </x:c>
      <x:c r="D397" s="0" t="inlineStr">
        <x:is>
          <x:t>pl.revenue</x:t>
        </x:is>
      </x:c>
      <x:c r="E397" s="0" t="inlineStr">
        <x:is>
          <x:t>Umsatzerlöse</x:t>
        </x:is>
      </x:c>
      <x:c r="F397" s="58">
        <x:v>4120</x:v>
      </x:c>
      <x:c r="G397" t="inlineStr">
        <x:is>
          <x:t>Steuerfreie Umsätze § 4 Nr. 1a UStG (Ausfuhr Drittland)</x:t>
        </x:is>
      </x:c>
      <x:c r="H397" s="0" t="inlineStr">
        <x:is>
          <x:t>2022-01</x:t>
        </x:is>
      </x:c>
      <x:c r="I397" s="0" t="inlineStr">
        <x:is>
          <x:t>2022-01</x:t>
        </x:is>
      </x:c>
      <x:c r="J397" s="0" t="inlineStr">
        <x:is>
          <x:t>Month</x:t>
        </x:is>
      </x:c>
      <x:c r="K397" s="58">
        <x:v>1</x:v>
      </x:c>
      <x:c r="L397" s="12">
        <x:v>127703.99</x:v>
      </x:c>
    </x:row>
    <x:row r="398">
      <x:c r="A398" s="0" t="inlineStr">
        <x:is>
          <x:t>PL|pl.revenue|4120|2022-02</x:t>
        </x:is>
      </x:c>
      <x:c r="B398" s="0" t="inlineStr">
        <x:is>
          <x:t>Demo Handel GmbH</x:t>
        </x:is>
      </x:c>
      <x:c r="C398" s="0" t="inlineStr">
        <x:is>
          <x:t>PL</x:t>
        </x:is>
      </x:c>
      <x:c r="D398" s="0" t="inlineStr">
        <x:is>
          <x:t>pl.revenue</x:t>
        </x:is>
      </x:c>
      <x:c r="E398" s="0" t="inlineStr">
        <x:is>
          <x:t>Umsatzerlöse</x:t>
        </x:is>
      </x:c>
      <x:c r="F398" s="58">
        <x:v>4120</x:v>
      </x:c>
      <x:c r="G398" t="inlineStr">
        <x:is>
          <x:t>Steuerfreie Umsätze § 4 Nr. 1a UStG (Ausfuhr Drittland)</x:t>
        </x:is>
      </x:c>
      <x:c r="H398" s="0" t="inlineStr">
        <x:is>
          <x:t>2022-02</x:t>
        </x:is>
      </x:c>
      <x:c r="I398" s="0" t="inlineStr">
        <x:is>
          <x:t>2022-02</x:t>
        </x:is>
      </x:c>
      <x:c r="J398" s="0" t="inlineStr">
        <x:is>
          <x:t>Month</x:t>
        </x:is>
      </x:c>
      <x:c r="K398" s="58">
        <x:v>1</x:v>
      </x:c>
      <x:c r="L398" s="12">
        <x:v>0</x:v>
      </x:c>
    </x:row>
    <x:row r="399">
      <x:c r="A399" s="0" t="inlineStr">
        <x:is>
          <x:t>PL|pl.revenue|4120|2022-03</x:t>
        </x:is>
      </x:c>
      <x:c r="B399" s="0" t="inlineStr">
        <x:is>
          <x:t>Demo Handel GmbH</x:t>
        </x:is>
      </x:c>
      <x:c r="C399" s="0" t="inlineStr">
        <x:is>
          <x:t>PL</x:t>
        </x:is>
      </x:c>
      <x:c r="D399" s="0" t="inlineStr">
        <x:is>
          <x:t>pl.revenue</x:t>
        </x:is>
      </x:c>
      <x:c r="E399" s="0" t="inlineStr">
        <x:is>
          <x:t>Umsatzerlöse</x:t>
        </x:is>
      </x:c>
      <x:c r="F399" s="58">
        <x:v>4120</x:v>
      </x:c>
      <x:c r="G399" t="inlineStr">
        <x:is>
          <x:t>Steuerfreie Umsätze § 4 Nr. 1a UStG (Ausfuhr Drittland)</x:t>
        </x:is>
      </x:c>
      <x:c r="H399" s="0" t="inlineStr">
        <x:is>
          <x:t>2022-03</x:t>
        </x:is>
      </x:c>
      <x:c r="I399" s="0" t="inlineStr">
        <x:is>
          <x:t>2022-03</x:t>
        </x:is>
      </x:c>
      <x:c r="J399" s="0" t="inlineStr">
        <x:is>
          <x:t>Month</x:t>
        </x:is>
      </x:c>
      <x:c r="K399" s="58">
        <x:v>1</x:v>
      </x:c>
      <x:c r="L399" s="12">
        <x:v>145788.08</x:v>
      </x:c>
    </x:row>
    <x:row r="400">
      <x:c r="A400" s="0" t="inlineStr">
        <x:is>
          <x:t>PL|pl.revenue|4120|2022-04</x:t>
        </x:is>
      </x:c>
      <x:c r="B400" s="0" t="inlineStr">
        <x:is>
          <x:t>Demo Handel GmbH</x:t>
        </x:is>
      </x:c>
      <x:c r="C400" s="0" t="inlineStr">
        <x:is>
          <x:t>PL</x:t>
        </x:is>
      </x:c>
      <x:c r="D400" s="0" t="inlineStr">
        <x:is>
          <x:t>pl.revenue</x:t>
        </x:is>
      </x:c>
      <x:c r="E400" s="0" t="inlineStr">
        <x:is>
          <x:t>Umsatzerlöse</x:t>
        </x:is>
      </x:c>
      <x:c r="F400" s="58">
        <x:v>4120</x:v>
      </x:c>
      <x:c r="G400" t="inlineStr">
        <x:is>
          <x:t>Steuerfreie Umsätze § 4 Nr. 1a UStG (Ausfuhr Drittland)</x:t>
        </x:is>
      </x:c>
      <x:c r="H400" s="0" t="inlineStr">
        <x:is>
          <x:t>2022-04</x:t>
        </x:is>
      </x:c>
      <x:c r="I400" s="0" t="inlineStr">
        <x:is>
          <x:t>2022-04</x:t>
        </x:is>
      </x:c>
      <x:c r="J400" s="0" t="inlineStr">
        <x:is>
          <x:t>Month</x:t>
        </x:is>
      </x:c>
      <x:c r="K400" s="58">
        <x:v>1</x:v>
      </x:c>
      <x:c r="L400" s="12">
        <x:v>0</x:v>
      </x:c>
    </x:row>
    <x:row r="401">
      <x:c r="A401" s="0" t="inlineStr">
        <x:is>
          <x:t>PL|pl.revenue|4120|2022-05</x:t>
        </x:is>
      </x:c>
      <x:c r="B401" s="0" t="inlineStr">
        <x:is>
          <x:t>Demo Handel GmbH</x:t>
        </x:is>
      </x:c>
      <x:c r="C401" s="0" t="inlineStr">
        <x:is>
          <x:t>PL</x:t>
        </x:is>
      </x:c>
      <x:c r="D401" s="0" t="inlineStr">
        <x:is>
          <x:t>pl.revenue</x:t>
        </x:is>
      </x:c>
      <x:c r="E401" s="0" t="inlineStr">
        <x:is>
          <x:t>Umsatzerlöse</x:t>
        </x:is>
      </x:c>
      <x:c r="F401" s="58">
        <x:v>4120</x:v>
      </x:c>
      <x:c r="G401" t="inlineStr">
        <x:is>
          <x:t>Steuerfreie Umsätze § 4 Nr. 1a UStG (Ausfuhr Drittland)</x:t>
        </x:is>
      </x:c>
      <x:c r="H401" s="0" t="inlineStr">
        <x:is>
          <x:t>2022-05</x:t>
        </x:is>
      </x:c>
      <x:c r="I401" s="0" t="inlineStr">
        <x:is>
          <x:t>2022-05</x:t>
        </x:is>
      </x:c>
      <x:c r="J401" s="0" t="inlineStr">
        <x:is>
          <x:t>Month</x:t>
        </x:is>
      </x:c>
      <x:c r="K401" s="58">
        <x:v>1</x:v>
      </x:c>
      <x:c r="L401" s="12">
        <x:v>0</x:v>
      </x:c>
    </x:row>
    <x:row r="402">
      <x:c r="A402" s="0" t="inlineStr">
        <x:is>
          <x:t>PL|pl.revenue|4120|2022-06</x:t>
        </x:is>
      </x:c>
      <x:c r="B402" s="0" t="inlineStr">
        <x:is>
          <x:t>Demo Handel GmbH</x:t>
        </x:is>
      </x:c>
      <x:c r="C402" s="0" t="inlineStr">
        <x:is>
          <x:t>PL</x:t>
        </x:is>
      </x:c>
      <x:c r="D402" s="0" t="inlineStr">
        <x:is>
          <x:t>pl.revenue</x:t>
        </x:is>
      </x:c>
      <x:c r="E402" s="0" t="inlineStr">
        <x:is>
          <x:t>Umsatzerlöse</x:t>
        </x:is>
      </x:c>
      <x:c r="F402" s="58">
        <x:v>4120</x:v>
      </x:c>
      <x:c r="G402" t="inlineStr">
        <x:is>
          <x:t>Steuerfreie Umsätze § 4 Nr. 1a UStG (Ausfuhr Drittland)</x:t>
        </x:is>
      </x:c>
      <x:c r="H402" s="0" t="inlineStr">
        <x:is>
          <x:t>2022-06</x:t>
        </x:is>
      </x:c>
      <x:c r="I402" s="0" t="inlineStr">
        <x:is>
          <x:t>2022-06</x:t>
        </x:is>
      </x:c>
      <x:c r="J402" s="0" t="inlineStr">
        <x:is>
          <x:t>Month</x:t>
        </x:is>
      </x:c>
      <x:c r="K402" s="58">
        <x:v>1</x:v>
      </x:c>
      <x:c r="L402" s="12">
        <x:v>111819.58</x:v>
      </x:c>
    </x:row>
    <x:row r="403">
      <x:c r="A403" s="0" t="inlineStr">
        <x:is>
          <x:t>PL|pl.revenue|4120|2022-07</x:t>
        </x:is>
      </x:c>
      <x:c r="B403" s="0" t="inlineStr">
        <x:is>
          <x:t>Demo Handel GmbH</x:t>
        </x:is>
      </x:c>
      <x:c r="C403" s="0" t="inlineStr">
        <x:is>
          <x:t>PL</x:t>
        </x:is>
      </x:c>
      <x:c r="D403" s="0" t="inlineStr">
        <x:is>
          <x:t>pl.revenue</x:t>
        </x:is>
      </x:c>
      <x:c r="E403" s="0" t="inlineStr">
        <x:is>
          <x:t>Umsatzerlöse</x:t>
        </x:is>
      </x:c>
      <x:c r="F403" s="58">
        <x:v>4120</x:v>
      </x:c>
      <x:c r="G403" t="inlineStr">
        <x:is>
          <x:t>Steuerfreie Umsätze § 4 Nr. 1a UStG (Ausfuhr Drittland)</x:t>
        </x:is>
      </x:c>
      <x:c r="H403" s="0" t="inlineStr">
        <x:is>
          <x:t>2022-07</x:t>
        </x:is>
      </x:c>
      <x:c r="I403" s="0" t="inlineStr">
        <x:is>
          <x:t>2022-07</x:t>
        </x:is>
      </x:c>
      <x:c r="J403" s="0" t="inlineStr">
        <x:is>
          <x:t>Month</x:t>
        </x:is>
      </x:c>
      <x:c r="K403" s="58">
        <x:v>1</x:v>
      </x:c>
      <x:c r="L403" s="12">
        <x:v>154774.94</x:v>
      </x:c>
    </x:row>
    <x:row r="404">
      <x:c r="A404" s="0" t="inlineStr">
        <x:is>
          <x:t>PL|pl.revenue|4120|2022-08</x:t>
        </x:is>
      </x:c>
      <x:c r="B404" s="0" t="inlineStr">
        <x:is>
          <x:t>Demo Handel GmbH</x:t>
        </x:is>
      </x:c>
      <x:c r="C404" s="0" t="inlineStr">
        <x:is>
          <x:t>PL</x:t>
        </x:is>
      </x:c>
      <x:c r="D404" s="0" t="inlineStr">
        <x:is>
          <x:t>pl.revenue</x:t>
        </x:is>
      </x:c>
      <x:c r="E404" s="0" t="inlineStr">
        <x:is>
          <x:t>Umsatzerlöse</x:t>
        </x:is>
      </x:c>
      <x:c r="F404" s="58">
        <x:v>4120</x:v>
      </x:c>
      <x:c r="G404" t="inlineStr">
        <x:is>
          <x:t>Steuerfreie Umsätze § 4 Nr. 1a UStG (Ausfuhr Drittland)</x:t>
        </x:is>
      </x:c>
      <x:c r="H404" s="0" t="inlineStr">
        <x:is>
          <x:t>2022-08</x:t>
        </x:is>
      </x:c>
      <x:c r="I404" s="0" t="inlineStr">
        <x:is>
          <x:t>2022-08</x:t>
        </x:is>
      </x:c>
      <x:c r="J404" s="0" t="inlineStr">
        <x:is>
          <x:t>Month</x:t>
        </x:is>
      </x:c>
      <x:c r="K404" s="58">
        <x:v>1</x:v>
      </x:c>
      <x:c r="L404" s="12">
        <x:v>109884.11</x:v>
      </x:c>
    </x:row>
    <x:row r="405">
      <x:c r="A405" s="0" t="inlineStr">
        <x:is>
          <x:t>PL|pl.revenue|4120|2022-09</x:t>
        </x:is>
      </x:c>
      <x:c r="B405" s="0" t="inlineStr">
        <x:is>
          <x:t>Demo Handel GmbH</x:t>
        </x:is>
      </x:c>
      <x:c r="C405" s="0" t="inlineStr">
        <x:is>
          <x:t>PL</x:t>
        </x:is>
      </x:c>
      <x:c r="D405" s="0" t="inlineStr">
        <x:is>
          <x:t>pl.revenue</x:t>
        </x:is>
      </x:c>
      <x:c r="E405" s="0" t="inlineStr">
        <x:is>
          <x:t>Umsatzerlöse</x:t>
        </x:is>
      </x:c>
      <x:c r="F405" s="58">
        <x:v>4120</x:v>
      </x:c>
      <x:c r="G405" t="inlineStr">
        <x:is>
          <x:t>Steuerfreie Umsätze § 4 Nr. 1a UStG (Ausfuhr Drittland)</x:t>
        </x:is>
      </x:c>
      <x:c r="H405" s="0" t="inlineStr">
        <x:is>
          <x:t>2022-09</x:t>
        </x:is>
      </x:c>
      <x:c r="I405" s="0" t="inlineStr">
        <x:is>
          <x:t>2022-09</x:t>
        </x:is>
      </x:c>
      <x:c r="J405" s="0" t="inlineStr">
        <x:is>
          <x:t>Month</x:t>
        </x:is>
      </x:c>
      <x:c r="K405" s="58">
        <x:v>1</x:v>
      </x:c>
      <x:c r="L405" s="12">
        <x:v>90094.06</x:v>
      </x:c>
    </x:row>
    <x:row r="406">
      <x:c r="A406" s="0" t="inlineStr">
        <x:is>
          <x:t>PL|pl.revenue|4120|2022-10</x:t>
        </x:is>
      </x:c>
      <x:c r="B406" s="0" t="inlineStr">
        <x:is>
          <x:t>Demo Handel GmbH</x:t>
        </x:is>
      </x:c>
      <x:c r="C406" s="0" t="inlineStr">
        <x:is>
          <x:t>PL</x:t>
        </x:is>
      </x:c>
      <x:c r="D406" s="0" t="inlineStr">
        <x:is>
          <x:t>pl.revenue</x:t>
        </x:is>
      </x:c>
      <x:c r="E406" s="0" t="inlineStr">
        <x:is>
          <x:t>Umsatzerlöse</x:t>
        </x:is>
      </x:c>
      <x:c r="F406" s="58">
        <x:v>4120</x:v>
      </x:c>
      <x:c r="G406" t="inlineStr">
        <x:is>
          <x:t>Steuerfreie Umsätze § 4 Nr. 1a UStG (Ausfuhr Drittland)</x:t>
        </x:is>
      </x:c>
      <x:c r="H406" s="0" t="inlineStr">
        <x:is>
          <x:t>2022-10</x:t>
        </x:is>
      </x:c>
      <x:c r="I406" s="0" t="inlineStr">
        <x:is>
          <x:t>2022-10</x:t>
        </x:is>
      </x:c>
      <x:c r="J406" s="0" t="inlineStr">
        <x:is>
          <x:t>Month</x:t>
        </x:is>
      </x:c>
      <x:c r="K406" s="58">
        <x:v>1</x:v>
      </x:c>
      <x:c r="L406" s="12">
        <x:v>97966</x:v>
      </x:c>
    </x:row>
    <x:row r="407">
      <x:c r="A407" s="0" t="inlineStr">
        <x:is>
          <x:t>PL|pl.revenue|4120|2022-11</x:t>
        </x:is>
      </x:c>
      <x:c r="B407" s="0" t="inlineStr">
        <x:is>
          <x:t>Demo Handel GmbH</x:t>
        </x:is>
      </x:c>
      <x:c r="C407" s="0" t="inlineStr">
        <x:is>
          <x:t>PL</x:t>
        </x:is>
      </x:c>
      <x:c r="D407" s="0" t="inlineStr">
        <x:is>
          <x:t>pl.revenue</x:t>
        </x:is>
      </x:c>
      <x:c r="E407" s="0" t="inlineStr">
        <x:is>
          <x:t>Umsatzerlöse</x:t>
        </x:is>
      </x:c>
      <x:c r="F407" s="58">
        <x:v>4120</x:v>
      </x:c>
      <x:c r="G407" t="inlineStr">
        <x:is>
          <x:t>Steuerfreie Umsätze § 4 Nr. 1a UStG (Ausfuhr Drittland)</x:t>
        </x:is>
      </x:c>
      <x:c r="H407" s="0" t="inlineStr">
        <x:is>
          <x:t>2022-11</x:t>
        </x:is>
      </x:c>
      <x:c r="I407" s="0" t="inlineStr">
        <x:is>
          <x:t>2022-11</x:t>
        </x:is>
      </x:c>
      <x:c r="J407" s="0" t="inlineStr">
        <x:is>
          <x:t>Month</x:t>
        </x:is>
      </x:c>
      <x:c r="K407" s="58">
        <x:v>1</x:v>
      </x:c>
      <x:c r="L407" s="12">
        <x:v>166545.7</x:v>
      </x:c>
    </x:row>
    <x:row r="408">
      <x:c r="A408" s="0" t="inlineStr">
        <x:is>
          <x:t>PL|pl.revenue|4120|2022-12</x:t>
        </x:is>
      </x:c>
      <x:c r="B408" s="0" t="inlineStr">
        <x:is>
          <x:t>Demo Handel GmbH</x:t>
        </x:is>
      </x:c>
      <x:c r="C408" s="0" t="inlineStr">
        <x:is>
          <x:t>PL</x:t>
        </x:is>
      </x:c>
      <x:c r="D408" s="0" t="inlineStr">
        <x:is>
          <x:t>pl.revenue</x:t>
        </x:is>
      </x:c>
      <x:c r="E408" s="0" t="inlineStr">
        <x:is>
          <x:t>Umsatzerlöse</x:t>
        </x:is>
      </x:c>
      <x:c r="F408" s="58">
        <x:v>4120</x:v>
      </x:c>
      <x:c r="G408" t="inlineStr">
        <x:is>
          <x:t>Steuerfreie Umsätze § 4 Nr. 1a UStG (Ausfuhr Drittland)</x:t>
        </x:is>
      </x:c>
      <x:c r="H408" s="0" t="inlineStr">
        <x:is>
          <x:t>2022-12</x:t>
        </x:is>
      </x:c>
      <x:c r="I408" s="0" t="inlineStr">
        <x:is>
          <x:t>2022-12</x:t>
        </x:is>
      </x:c>
      <x:c r="J408" s="0" t="inlineStr">
        <x:is>
          <x:t>Month</x:t>
        </x:is>
      </x:c>
      <x:c r="K408" s="58">
        <x:v>1</x:v>
      </x:c>
      <x:c r="L408" s="12">
        <x:v>0</x:v>
      </x:c>
    </x:row>
    <x:row r="409">
      <x:c r="A409" s="0" t="inlineStr">
        <x:is>
          <x:t>PL|pl.revenue|4120|2023-01</x:t>
        </x:is>
      </x:c>
      <x:c r="B409" s="0" t="inlineStr">
        <x:is>
          <x:t>Demo Handel GmbH</x:t>
        </x:is>
      </x:c>
      <x:c r="C409" s="0" t="inlineStr">
        <x:is>
          <x:t>PL</x:t>
        </x:is>
      </x:c>
      <x:c r="D409" s="0" t="inlineStr">
        <x:is>
          <x:t>pl.revenue</x:t>
        </x:is>
      </x:c>
      <x:c r="E409" s="0" t="inlineStr">
        <x:is>
          <x:t>Umsatzerlöse</x:t>
        </x:is>
      </x:c>
      <x:c r="F409" s="58">
        <x:v>4120</x:v>
      </x:c>
      <x:c r="G409" t="inlineStr">
        <x:is>
          <x:t>Steuerfreie Umsätze § 4 Nr. 1a UStG (Ausfuhr Drittland)</x:t>
        </x:is>
      </x:c>
      <x:c r="H409" s="0" t="inlineStr">
        <x:is>
          <x:t>2023-01</x:t>
        </x:is>
      </x:c>
      <x:c r="I409" s="0" t="inlineStr">
        <x:is>
          <x:t>2023-01</x:t>
        </x:is>
      </x:c>
      <x:c r="J409" s="0" t="inlineStr">
        <x:is>
          <x:t>Month</x:t>
        </x:is>
      </x:c>
      <x:c r="K409" s="58">
        <x:v>1</x:v>
      </x:c>
      <x:c r="L409" s="12">
        <x:v>91930.06</x:v>
      </x:c>
    </x:row>
    <x:row r="410">
      <x:c r="A410" s="0" t="inlineStr">
        <x:is>
          <x:t>PL|pl.revenue|4120|2023-02</x:t>
        </x:is>
      </x:c>
      <x:c r="B410" s="0" t="inlineStr">
        <x:is>
          <x:t>Demo Handel GmbH</x:t>
        </x:is>
      </x:c>
      <x:c r="C410" s="0" t="inlineStr">
        <x:is>
          <x:t>PL</x:t>
        </x:is>
      </x:c>
      <x:c r="D410" s="0" t="inlineStr">
        <x:is>
          <x:t>pl.revenue</x:t>
        </x:is>
      </x:c>
      <x:c r="E410" s="0" t="inlineStr">
        <x:is>
          <x:t>Umsatzerlöse</x:t>
        </x:is>
      </x:c>
      <x:c r="F410" s="58">
        <x:v>4120</x:v>
      </x:c>
      <x:c r="G410" t="inlineStr">
        <x:is>
          <x:t>Steuerfreie Umsätze § 4 Nr. 1a UStG (Ausfuhr Drittland)</x:t>
        </x:is>
      </x:c>
      <x:c r="H410" s="0" t="inlineStr">
        <x:is>
          <x:t>2023-02</x:t>
        </x:is>
      </x:c>
      <x:c r="I410" s="0" t="inlineStr">
        <x:is>
          <x:t>2023-02</x:t>
        </x:is>
      </x:c>
      <x:c r="J410" s="0" t="inlineStr">
        <x:is>
          <x:t>Month</x:t>
        </x:is>
      </x:c>
      <x:c r="K410" s="58">
        <x:v>1</x:v>
      </x:c>
      <x:c r="L410" s="12">
        <x:v>131446.45</x:v>
      </x:c>
    </x:row>
    <x:row r="411">
      <x:c r="A411" s="0" t="inlineStr">
        <x:is>
          <x:t>PL|pl.revenue|4120|2023-03</x:t>
        </x:is>
      </x:c>
      <x:c r="B411" s="0" t="inlineStr">
        <x:is>
          <x:t>Demo Handel GmbH</x:t>
        </x:is>
      </x:c>
      <x:c r="C411" s="0" t="inlineStr">
        <x:is>
          <x:t>PL</x:t>
        </x:is>
      </x:c>
      <x:c r="D411" s="0" t="inlineStr">
        <x:is>
          <x:t>pl.revenue</x:t>
        </x:is>
      </x:c>
      <x:c r="E411" s="0" t="inlineStr">
        <x:is>
          <x:t>Umsatzerlöse</x:t>
        </x:is>
      </x:c>
      <x:c r="F411" s="58">
        <x:v>4120</x:v>
      </x:c>
      <x:c r="G411" t="inlineStr">
        <x:is>
          <x:t>Steuerfreie Umsätze § 4 Nr. 1a UStG (Ausfuhr Drittland)</x:t>
        </x:is>
      </x:c>
      <x:c r="H411" s="0" t="inlineStr">
        <x:is>
          <x:t>2023-03</x:t>
        </x:is>
      </x:c>
      <x:c r="I411" s="0" t="inlineStr">
        <x:is>
          <x:t>2023-03</x:t>
        </x:is>
      </x:c>
      <x:c r="J411" s="0" t="inlineStr">
        <x:is>
          <x:t>Month</x:t>
        </x:is>
      </x:c>
      <x:c r="K411" s="58">
        <x:v>1</x:v>
      </x:c>
      <x:c r="L411" s="12">
        <x:v>0</x:v>
      </x:c>
    </x:row>
    <x:row r="412">
      <x:c r="A412" s="0" t="inlineStr">
        <x:is>
          <x:t>PL|pl.revenue|4120|2023-04</x:t>
        </x:is>
      </x:c>
      <x:c r="B412" s="0" t="inlineStr">
        <x:is>
          <x:t>Demo Handel GmbH</x:t>
        </x:is>
      </x:c>
      <x:c r="C412" s="0" t="inlineStr">
        <x:is>
          <x:t>PL</x:t>
        </x:is>
      </x:c>
      <x:c r="D412" s="0" t="inlineStr">
        <x:is>
          <x:t>pl.revenue</x:t>
        </x:is>
      </x:c>
      <x:c r="E412" s="0" t="inlineStr">
        <x:is>
          <x:t>Umsatzerlöse</x:t>
        </x:is>
      </x:c>
      <x:c r="F412" s="58">
        <x:v>4120</x:v>
      </x:c>
      <x:c r="G412" t="inlineStr">
        <x:is>
          <x:t>Steuerfreie Umsätze § 4 Nr. 1a UStG (Ausfuhr Drittland)</x:t>
        </x:is>
      </x:c>
      <x:c r="H412" s="0" t="inlineStr">
        <x:is>
          <x:t>2023-04</x:t>
        </x:is>
      </x:c>
      <x:c r="I412" s="0" t="inlineStr">
        <x:is>
          <x:t>2023-04</x:t>
        </x:is>
      </x:c>
      <x:c r="J412" s="0" t="inlineStr">
        <x:is>
          <x:t>Month</x:t>
        </x:is>
      </x:c>
      <x:c r="K412" s="58">
        <x:v>1</x:v>
      </x:c>
      <x:c r="L412" s="12">
        <x:v>0</x:v>
      </x:c>
    </x:row>
    <x:row r="413">
      <x:c r="A413" s="0" t="inlineStr">
        <x:is>
          <x:t>PL|pl.revenue|4120|2023-05</x:t>
        </x:is>
      </x:c>
      <x:c r="B413" s="0" t="inlineStr">
        <x:is>
          <x:t>Demo Handel GmbH</x:t>
        </x:is>
      </x:c>
      <x:c r="C413" s="0" t="inlineStr">
        <x:is>
          <x:t>PL</x:t>
        </x:is>
      </x:c>
      <x:c r="D413" s="0" t="inlineStr">
        <x:is>
          <x:t>pl.revenue</x:t>
        </x:is>
      </x:c>
      <x:c r="E413" s="0" t="inlineStr">
        <x:is>
          <x:t>Umsatzerlöse</x:t>
        </x:is>
      </x:c>
      <x:c r="F413" s="58">
        <x:v>4120</x:v>
      </x:c>
      <x:c r="G413" t="inlineStr">
        <x:is>
          <x:t>Steuerfreie Umsätze § 4 Nr. 1a UStG (Ausfuhr Drittland)</x:t>
        </x:is>
      </x:c>
      <x:c r="H413" s="0" t="inlineStr">
        <x:is>
          <x:t>2023-05</x:t>
        </x:is>
      </x:c>
      <x:c r="I413" s="0" t="inlineStr">
        <x:is>
          <x:t>2023-05</x:t>
        </x:is>
      </x:c>
      <x:c r="J413" s="0" t="inlineStr">
        <x:is>
          <x:t>Month</x:t>
        </x:is>
      </x:c>
      <x:c r="K413" s="58">
        <x:v>1</x:v>
      </x:c>
      <x:c r="L413" s="12">
        <x:v>82044.49</x:v>
      </x:c>
    </x:row>
    <x:row r="414">
      <x:c r="A414" s="0" t="inlineStr">
        <x:is>
          <x:t>PL|pl.revenue|4120|2023-06</x:t>
        </x:is>
      </x:c>
      <x:c r="B414" s="0" t="inlineStr">
        <x:is>
          <x:t>Demo Handel GmbH</x:t>
        </x:is>
      </x:c>
      <x:c r="C414" s="0" t="inlineStr">
        <x:is>
          <x:t>PL</x:t>
        </x:is>
      </x:c>
      <x:c r="D414" s="0" t="inlineStr">
        <x:is>
          <x:t>pl.revenue</x:t>
        </x:is>
      </x:c>
      <x:c r="E414" s="0" t="inlineStr">
        <x:is>
          <x:t>Umsatzerlöse</x:t>
        </x:is>
      </x:c>
      <x:c r="F414" s="58">
        <x:v>4120</x:v>
      </x:c>
      <x:c r="G414" t="inlineStr">
        <x:is>
          <x:t>Steuerfreie Umsätze § 4 Nr. 1a UStG (Ausfuhr Drittland)</x:t>
        </x:is>
      </x:c>
      <x:c r="H414" s="0" t="inlineStr">
        <x:is>
          <x:t>2023-06</x:t>
        </x:is>
      </x:c>
      <x:c r="I414" s="0" t="inlineStr">
        <x:is>
          <x:t>2023-06</x:t>
        </x:is>
      </x:c>
      <x:c r="J414" s="0" t="inlineStr">
        <x:is>
          <x:t>Month</x:t>
        </x:is>
      </x:c>
      <x:c r="K414" s="58">
        <x:v>1</x:v>
      </x:c>
      <x:c r="L414" s="12">
        <x:v>166693.09</x:v>
      </x:c>
    </x:row>
    <x:row r="415">
      <x:c r="A415" s="0" t="inlineStr">
        <x:is>
          <x:t>PL|pl.revenue|4120|2023-07</x:t>
        </x:is>
      </x:c>
      <x:c r="B415" s="0" t="inlineStr">
        <x:is>
          <x:t>Demo Handel GmbH</x:t>
        </x:is>
      </x:c>
      <x:c r="C415" s="0" t="inlineStr">
        <x:is>
          <x:t>PL</x:t>
        </x:is>
      </x:c>
      <x:c r="D415" s="0" t="inlineStr">
        <x:is>
          <x:t>pl.revenue</x:t>
        </x:is>
      </x:c>
      <x:c r="E415" s="0" t="inlineStr">
        <x:is>
          <x:t>Umsatzerlöse</x:t>
        </x:is>
      </x:c>
      <x:c r="F415" s="58">
        <x:v>4120</x:v>
      </x:c>
      <x:c r="G415" t="inlineStr">
        <x:is>
          <x:t>Steuerfreie Umsätze § 4 Nr. 1a UStG (Ausfuhr Drittland)</x:t>
        </x:is>
      </x:c>
      <x:c r="H415" s="0" t="inlineStr">
        <x:is>
          <x:t>2023-07</x:t>
        </x:is>
      </x:c>
      <x:c r="I415" s="0" t="inlineStr">
        <x:is>
          <x:t>2023-07</x:t>
        </x:is>
      </x:c>
      <x:c r="J415" s="0" t="inlineStr">
        <x:is>
          <x:t>Month</x:t>
        </x:is>
      </x:c>
      <x:c r="K415" s="58">
        <x:v>1</x:v>
      </x:c>
      <x:c r="L415" s="12">
        <x:v>127223.03</x:v>
      </x:c>
    </x:row>
    <x:row r="416">
      <x:c r="A416" s="0" t="inlineStr">
        <x:is>
          <x:t>PL|pl.revenue|4120|2023-08</x:t>
        </x:is>
      </x:c>
      <x:c r="B416" s="0" t="inlineStr">
        <x:is>
          <x:t>Demo Handel GmbH</x:t>
        </x:is>
      </x:c>
      <x:c r="C416" s="0" t="inlineStr">
        <x:is>
          <x:t>PL</x:t>
        </x:is>
      </x:c>
      <x:c r="D416" s="0" t="inlineStr">
        <x:is>
          <x:t>pl.revenue</x:t>
        </x:is>
      </x:c>
      <x:c r="E416" s="0" t="inlineStr">
        <x:is>
          <x:t>Umsatzerlöse</x:t>
        </x:is>
      </x:c>
      <x:c r="F416" s="58">
        <x:v>4120</x:v>
      </x:c>
      <x:c r="G416" t="inlineStr">
        <x:is>
          <x:t>Steuerfreie Umsätze § 4 Nr. 1a UStG (Ausfuhr Drittland)</x:t>
        </x:is>
      </x:c>
      <x:c r="H416" s="0" t="inlineStr">
        <x:is>
          <x:t>2023-08</x:t>
        </x:is>
      </x:c>
      <x:c r="I416" s="0" t="inlineStr">
        <x:is>
          <x:t>2023-08</x:t>
        </x:is>
      </x:c>
      <x:c r="J416" s="0" t="inlineStr">
        <x:is>
          <x:t>Month</x:t>
        </x:is>
      </x:c>
      <x:c r="K416" s="58">
        <x:v>1</x:v>
      </x:c>
      <x:c r="L416" s="12">
        <x:v>119012.44</x:v>
      </x:c>
    </x:row>
    <x:row r="417">
      <x:c r="A417" s="0" t="inlineStr">
        <x:is>
          <x:t>PL|pl.revenue|4120|2023-09</x:t>
        </x:is>
      </x:c>
      <x:c r="B417" s="0" t="inlineStr">
        <x:is>
          <x:t>Demo Handel GmbH</x:t>
        </x:is>
      </x:c>
      <x:c r="C417" s="0" t="inlineStr">
        <x:is>
          <x:t>PL</x:t>
        </x:is>
      </x:c>
      <x:c r="D417" s="0" t="inlineStr">
        <x:is>
          <x:t>pl.revenue</x:t>
        </x:is>
      </x:c>
      <x:c r="E417" s="0" t="inlineStr">
        <x:is>
          <x:t>Umsatzerlöse</x:t>
        </x:is>
      </x:c>
      <x:c r="F417" s="58">
        <x:v>4120</x:v>
      </x:c>
      <x:c r="G417" t="inlineStr">
        <x:is>
          <x:t>Steuerfreie Umsätze § 4 Nr. 1a UStG (Ausfuhr Drittland)</x:t>
        </x:is>
      </x:c>
      <x:c r="H417" s="0" t="inlineStr">
        <x:is>
          <x:t>2023-09</x:t>
        </x:is>
      </x:c>
      <x:c r="I417" s="0" t="inlineStr">
        <x:is>
          <x:t>2023-09</x:t>
        </x:is>
      </x:c>
      <x:c r="J417" s="0" t="inlineStr">
        <x:is>
          <x:t>Month</x:t>
        </x:is>
      </x:c>
      <x:c r="K417" s="58">
        <x:v>1</x:v>
      </x:c>
      <x:c r="L417" s="12">
        <x:v>87721.97</x:v>
      </x:c>
    </x:row>
    <x:row r="418">
      <x:c r="A418" s="0" t="inlineStr">
        <x:is>
          <x:t>PL|pl.revenue|4120|2023-10</x:t>
        </x:is>
      </x:c>
      <x:c r="B418" s="0" t="inlineStr">
        <x:is>
          <x:t>Demo Handel GmbH</x:t>
        </x:is>
      </x:c>
      <x:c r="C418" s="0" t="inlineStr">
        <x:is>
          <x:t>PL</x:t>
        </x:is>
      </x:c>
      <x:c r="D418" s="0" t="inlineStr">
        <x:is>
          <x:t>pl.revenue</x:t>
        </x:is>
      </x:c>
      <x:c r="E418" s="0" t="inlineStr">
        <x:is>
          <x:t>Umsatzerlöse</x:t>
        </x:is>
      </x:c>
      <x:c r="F418" s="58">
        <x:v>4120</x:v>
      </x:c>
      <x:c r="G418" t="inlineStr">
        <x:is>
          <x:t>Steuerfreie Umsätze § 4 Nr. 1a UStG (Ausfuhr Drittland)</x:t>
        </x:is>
      </x:c>
      <x:c r="H418" s="0" t="inlineStr">
        <x:is>
          <x:t>2023-10</x:t>
        </x:is>
      </x:c>
      <x:c r="I418" s="0" t="inlineStr">
        <x:is>
          <x:t>2023-10</x:t>
        </x:is>
      </x:c>
      <x:c r="J418" s="0" t="inlineStr">
        <x:is>
          <x:t>Month</x:t>
        </x:is>
      </x:c>
      <x:c r="K418" s="58">
        <x:v>1</x:v>
      </x:c>
      <x:c r="L418" s="12">
        <x:v>117587.8</x:v>
      </x:c>
    </x:row>
    <x:row r="419">
      <x:c r="A419" s="0" t="inlineStr">
        <x:is>
          <x:t>PL|pl.revenue|4120|2023-11</x:t>
        </x:is>
      </x:c>
      <x:c r="B419" s="0" t="inlineStr">
        <x:is>
          <x:t>Demo Handel GmbH</x:t>
        </x:is>
      </x:c>
      <x:c r="C419" s="0" t="inlineStr">
        <x:is>
          <x:t>PL</x:t>
        </x:is>
      </x:c>
      <x:c r="D419" s="0" t="inlineStr">
        <x:is>
          <x:t>pl.revenue</x:t>
        </x:is>
      </x:c>
      <x:c r="E419" s="0" t="inlineStr">
        <x:is>
          <x:t>Umsatzerlöse</x:t>
        </x:is>
      </x:c>
      <x:c r="F419" s="58">
        <x:v>4120</x:v>
      </x:c>
      <x:c r="G419" t="inlineStr">
        <x:is>
          <x:t>Steuerfreie Umsätze § 4 Nr. 1a UStG (Ausfuhr Drittland)</x:t>
        </x:is>
      </x:c>
      <x:c r="H419" s="0" t="inlineStr">
        <x:is>
          <x:t>2023-11</x:t>
        </x:is>
      </x:c>
      <x:c r="I419" s="0" t="inlineStr">
        <x:is>
          <x:t>2023-11</x:t>
        </x:is>
      </x:c>
      <x:c r="J419" s="0" t="inlineStr">
        <x:is>
          <x:t>Month</x:t>
        </x:is>
      </x:c>
      <x:c r="K419" s="58">
        <x:v>1</x:v>
      </x:c>
      <x:c r="L419" s="12">
        <x:v>152118.28</x:v>
      </x:c>
    </x:row>
    <x:row r="420">
      <x:c r="A420" s="0" t="inlineStr">
        <x:is>
          <x:t>PL|pl.revenue|4120|2023-12</x:t>
        </x:is>
      </x:c>
      <x:c r="B420" s="0" t="inlineStr">
        <x:is>
          <x:t>Demo Handel GmbH</x:t>
        </x:is>
      </x:c>
      <x:c r="C420" s="0" t="inlineStr">
        <x:is>
          <x:t>PL</x:t>
        </x:is>
      </x:c>
      <x:c r="D420" s="0" t="inlineStr">
        <x:is>
          <x:t>pl.revenue</x:t>
        </x:is>
      </x:c>
      <x:c r="E420" s="0" t="inlineStr">
        <x:is>
          <x:t>Umsatzerlöse</x:t>
        </x:is>
      </x:c>
      <x:c r="F420" s="58">
        <x:v>4120</x:v>
      </x:c>
      <x:c r="G420" t="inlineStr">
        <x:is>
          <x:t>Steuerfreie Umsätze § 4 Nr. 1a UStG (Ausfuhr Drittland)</x:t>
        </x:is>
      </x:c>
      <x:c r="H420" s="0" t="inlineStr">
        <x:is>
          <x:t>2023-12</x:t>
        </x:is>
      </x:c>
      <x:c r="I420" s="0" t="inlineStr">
        <x:is>
          <x:t>2023-12</x:t>
        </x:is>
      </x:c>
      <x:c r="J420" s="0" t="inlineStr">
        <x:is>
          <x:t>Month</x:t>
        </x:is>
      </x:c>
      <x:c r="K420" s="58">
        <x:v>1</x:v>
      </x:c>
      <x:c r="L420" s="12">
        <x:v>0</x:v>
      </x:c>
    </x:row>
    <x:row r="421">
      <x:c r="A421" s="0" t="inlineStr">
        <x:is>
          <x:t>PL|pl.revenue|4120|2024-01</x:t>
        </x:is>
      </x:c>
      <x:c r="B421" s="0" t="inlineStr">
        <x:is>
          <x:t>Demo Handel GmbH</x:t>
        </x:is>
      </x:c>
      <x:c r="C421" s="0" t="inlineStr">
        <x:is>
          <x:t>PL</x:t>
        </x:is>
      </x:c>
      <x:c r="D421" s="0" t="inlineStr">
        <x:is>
          <x:t>pl.revenue</x:t>
        </x:is>
      </x:c>
      <x:c r="E421" s="0" t="inlineStr">
        <x:is>
          <x:t>Umsatzerlöse</x:t>
        </x:is>
      </x:c>
      <x:c r="F421" s="58">
        <x:v>4120</x:v>
      </x:c>
      <x:c r="G421" t="inlineStr">
        <x:is>
          <x:t>Steuerfreie Umsätze § 4 Nr. 1a UStG (Ausfuhr Drittland)</x:t>
        </x:is>
      </x:c>
      <x:c r="H421" s="0" t="inlineStr">
        <x:is>
          <x:t>2024-01</x:t>
        </x:is>
      </x:c>
      <x:c r="I421" s="0" t="inlineStr">
        <x:is>
          <x:t>2024-01</x:t>
        </x:is>
      </x:c>
      <x:c r="J421" s="0" t="inlineStr">
        <x:is>
          <x:t>Month</x:t>
        </x:is>
      </x:c>
      <x:c r="K421" s="58">
        <x:v>1</x:v>
      </x:c>
      <x:c r="L421" s="12">
        <x:v>111407.76</x:v>
      </x:c>
    </x:row>
    <x:row r="422">
      <x:c r="A422" s="0" t="inlineStr">
        <x:is>
          <x:t>PL|pl.revenue|4120|2024-02</x:t>
        </x:is>
      </x:c>
      <x:c r="B422" s="0" t="inlineStr">
        <x:is>
          <x:t>Demo Handel GmbH</x:t>
        </x:is>
      </x:c>
      <x:c r="C422" s="0" t="inlineStr">
        <x:is>
          <x:t>PL</x:t>
        </x:is>
      </x:c>
      <x:c r="D422" s="0" t="inlineStr">
        <x:is>
          <x:t>pl.revenue</x:t>
        </x:is>
      </x:c>
      <x:c r="E422" s="0" t="inlineStr">
        <x:is>
          <x:t>Umsatzerlöse</x:t>
        </x:is>
      </x:c>
      <x:c r="F422" s="58">
        <x:v>4120</x:v>
      </x:c>
      <x:c r="G422" t="inlineStr">
        <x:is>
          <x:t>Steuerfreie Umsätze § 4 Nr. 1a UStG (Ausfuhr Drittland)</x:t>
        </x:is>
      </x:c>
      <x:c r="H422" s="0" t="inlineStr">
        <x:is>
          <x:t>2024-02</x:t>
        </x:is>
      </x:c>
      <x:c r="I422" s="0" t="inlineStr">
        <x:is>
          <x:t>2024-02</x:t>
        </x:is>
      </x:c>
      <x:c r="J422" s="0" t="inlineStr">
        <x:is>
          <x:t>Month</x:t>
        </x:is>
      </x:c>
      <x:c r="K422" s="58">
        <x:v>1</x:v>
      </x:c>
      <x:c r="L422" s="12">
        <x:v>0</x:v>
      </x:c>
    </x:row>
    <x:row r="423">
      <x:c r="A423" s="0" t="inlineStr">
        <x:is>
          <x:t>PL|pl.revenue|4120|2024-03</x:t>
        </x:is>
      </x:c>
      <x:c r="B423" s="0" t="inlineStr">
        <x:is>
          <x:t>Demo Handel GmbH</x:t>
        </x:is>
      </x:c>
      <x:c r="C423" s="0" t="inlineStr">
        <x:is>
          <x:t>PL</x:t>
        </x:is>
      </x:c>
      <x:c r="D423" s="0" t="inlineStr">
        <x:is>
          <x:t>pl.revenue</x:t>
        </x:is>
      </x:c>
      <x:c r="E423" s="0" t="inlineStr">
        <x:is>
          <x:t>Umsatzerlöse</x:t>
        </x:is>
      </x:c>
      <x:c r="F423" s="58">
        <x:v>4120</x:v>
      </x:c>
      <x:c r="G423" t="inlineStr">
        <x:is>
          <x:t>Steuerfreie Umsätze § 4 Nr. 1a UStG (Ausfuhr Drittland)</x:t>
        </x:is>
      </x:c>
      <x:c r="H423" s="0" t="inlineStr">
        <x:is>
          <x:t>2024-03</x:t>
        </x:is>
      </x:c>
      <x:c r="I423" s="0" t="inlineStr">
        <x:is>
          <x:t>2024-03</x:t>
        </x:is>
      </x:c>
      <x:c r="J423" s="0" t="inlineStr">
        <x:is>
          <x:t>Month</x:t>
        </x:is>
      </x:c>
      <x:c r="K423" s="58">
        <x:v>1</x:v>
      </x:c>
      <x:c r="L423" s="12">
        <x:v>126655.85</x:v>
      </x:c>
    </x:row>
    <x:row r="424">
      <x:c r="A424" s="0" t="inlineStr">
        <x:is>
          <x:t>PL|pl.revenue|4120|2024-04</x:t>
        </x:is>
      </x:c>
      <x:c r="B424" s="0" t="inlineStr">
        <x:is>
          <x:t>Demo Handel GmbH</x:t>
        </x:is>
      </x:c>
      <x:c r="C424" s="0" t="inlineStr">
        <x:is>
          <x:t>PL</x:t>
        </x:is>
      </x:c>
      <x:c r="D424" s="0" t="inlineStr">
        <x:is>
          <x:t>pl.revenue</x:t>
        </x:is>
      </x:c>
      <x:c r="E424" s="0" t="inlineStr">
        <x:is>
          <x:t>Umsatzerlöse</x:t>
        </x:is>
      </x:c>
      <x:c r="F424" s="58">
        <x:v>4120</x:v>
      </x:c>
      <x:c r="G424" t="inlineStr">
        <x:is>
          <x:t>Steuerfreie Umsätze § 4 Nr. 1a UStG (Ausfuhr Drittland)</x:t>
        </x:is>
      </x:c>
      <x:c r="H424" s="0" t="inlineStr">
        <x:is>
          <x:t>2024-04</x:t>
        </x:is>
      </x:c>
      <x:c r="I424" s="0" t="inlineStr">
        <x:is>
          <x:t>2024-04</x:t>
        </x:is>
      </x:c>
      <x:c r="J424" s="0" t="inlineStr">
        <x:is>
          <x:t>Month</x:t>
        </x:is>
      </x:c>
      <x:c r="K424" s="58">
        <x:v>1</x:v>
      </x:c>
      <x:c r="L424" s="12">
        <x:v>0</x:v>
      </x:c>
    </x:row>
    <x:row r="425">
      <x:c r="A425" s="0" t="inlineStr">
        <x:is>
          <x:t>PL|pl.revenue|4120|2024-05</x:t>
        </x:is>
      </x:c>
      <x:c r="B425" s="0" t="inlineStr">
        <x:is>
          <x:t>Demo Handel GmbH</x:t>
        </x:is>
      </x:c>
      <x:c r="C425" s="0" t="inlineStr">
        <x:is>
          <x:t>PL</x:t>
        </x:is>
      </x:c>
      <x:c r="D425" s="0" t="inlineStr">
        <x:is>
          <x:t>pl.revenue</x:t>
        </x:is>
      </x:c>
      <x:c r="E425" s="0" t="inlineStr">
        <x:is>
          <x:t>Umsatzerlöse</x:t>
        </x:is>
      </x:c>
      <x:c r="F425" s="58">
        <x:v>4120</x:v>
      </x:c>
      <x:c r="G425" t="inlineStr">
        <x:is>
          <x:t>Steuerfreie Umsätze § 4 Nr. 1a UStG (Ausfuhr Drittland)</x:t>
        </x:is>
      </x:c>
      <x:c r="H425" s="0" t="inlineStr">
        <x:is>
          <x:t>2024-05</x:t>
        </x:is>
      </x:c>
      <x:c r="I425" s="0" t="inlineStr">
        <x:is>
          <x:t>2024-05</x:t>
        </x:is>
      </x:c>
      <x:c r="J425" s="0" t="inlineStr">
        <x:is>
          <x:t>Month</x:t>
        </x:is>
      </x:c>
      <x:c r="K425" s="58">
        <x:v>1</x:v>
      </x:c>
      <x:c r="L425" s="12">
        <x:v>83208.38</x:v>
      </x:c>
    </x:row>
    <x:row r="426">
      <x:c r="A426" s="0" t="inlineStr">
        <x:is>
          <x:t>PL|pl.revenue|4120|2024-06</x:t>
        </x:is>
      </x:c>
      <x:c r="B426" s="0" t="inlineStr">
        <x:is>
          <x:t>Demo Handel GmbH</x:t>
        </x:is>
      </x:c>
      <x:c r="C426" s="0" t="inlineStr">
        <x:is>
          <x:t>PL</x:t>
        </x:is>
      </x:c>
      <x:c r="D426" s="0" t="inlineStr">
        <x:is>
          <x:t>pl.revenue</x:t>
        </x:is>
      </x:c>
      <x:c r="E426" s="0" t="inlineStr">
        <x:is>
          <x:t>Umsatzerlöse</x:t>
        </x:is>
      </x:c>
      <x:c r="F426" s="58">
        <x:v>4120</x:v>
      </x:c>
      <x:c r="G426" t="inlineStr">
        <x:is>
          <x:t>Steuerfreie Umsätze § 4 Nr. 1a UStG (Ausfuhr Drittland)</x:t>
        </x:is>
      </x:c>
      <x:c r="H426" s="0" t="inlineStr">
        <x:is>
          <x:t>2024-06</x:t>
        </x:is>
      </x:c>
      <x:c r="I426" s="0" t="inlineStr">
        <x:is>
          <x:t>2024-06</x:t>
        </x:is>
      </x:c>
      <x:c r="J426" s="0" t="inlineStr">
        <x:is>
          <x:t>Month</x:t>
        </x:is>
      </x:c>
      <x:c r="K426" s="58">
        <x:v>1</x:v>
      </x:c>
      <x:c r="L426" s="12">
        <x:v>79929.1</x:v>
      </x:c>
    </x:row>
    <x:row r="427">
      <x:c r="A427" s="0" t="inlineStr">
        <x:is>
          <x:t>PL|pl.revenue|4120|2024-07</x:t>
        </x:is>
      </x:c>
      <x:c r="B427" s="0" t="inlineStr">
        <x:is>
          <x:t>Demo Handel GmbH</x:t>
        </x:is>
      </x:c>
      <x:c r="C427" s="0" t="inlineStr">
        <x:is>
          <x:t>PL</x:t>
        </x:is>
      </x:c>
      <x:c r="D427" s="0" t="inlineStr">
        <x:is>
          <x:t>pl.revenue</x:t>
        </x:is>
      </x:c>
      <x:c r="E427" s="0" t="inlineStr">
        <x:is>
          <x:t>Umsatzerlöse</x:t>
        </x:is>
      </x:c>
      <x:c r="F427" s="58">
        <x:v>4120</x:v>
      </x:c>
      <x:c r="G427" t="inlineStr">
        <x:is>
          <x:t>Steuerfreie Umsätze § 4 Nr. 1a UStG (Ausfuhr Drittland)</x:t>
        </x:is>
      </x:c>
      <x:c r="H427" s="0" t="inlineStr">
        <x:is>
          <x:t>2024-07</x:t>
        </x:is>
      </x:c>
      <x:c r="I427" s="0" t="inlineStr">
        <x:is>
          <x:t>2024-07</x:t>
        </x:is>
      </x:c>
      <x:c r="J427" s="0" t="inlineStr">
        <x:is>
          <x:t>Month</x:t>
        </x:is>
      </x:c>
      <x:c r="K427" s="58">
        <x:v>1</x:v>
      </x:c>
      <x:c r="L427" s="12">
        <x:v>83420.84</x:v>
      </x:c>
    </x:row>
    <x:row r="428">
      <x:c r="A428" s="0" t="inlineStr">
        <x:is>
          <x:t>PL|pl.revenue|4120|2024-08</x:t>
        </x:is>
      </x:c>
      <x:c r="B428" s="0" t="inlineStr">
        <x:is>
          <x:t>Demo Handel GmbH</x:t>
        </x:is>
      </x:c>
      <x:c r="C428" s="0" t="inlineStr">
        <x:is>
          <x:t>PL</x:t>
        </x:is>
      </x:c>
      <x:c r="D428" s="0" t="inlineStr">
        <x:is>
          <x:t>pl.revenue</x:t>
        </x:is>
      </x:c>
      <x:c r="E428" s="0" t="inlineStr">
        <x:is>
          <x:t>Umsatzerlöse</x:t>
        </x:is>
      </x:c>
      <x:c r="F428" s="58">
        <x:v>4120</x:v>
      </x:c>
      <x:c r="G428" t="inlineStr">
        <x:is>
          <x:t>Steuerfreie Umsätze § 4 Nr. 1a UStG (Ausfuhr Drittland)</x:t>
        </x:is>
      </x:c>
      <x:c r="H428" s="0" t="inlineStr">
        <x:is>
          <x:t>2024-08</x:t>
        </x:is>
      </x:c>
      <x:c r="I428" s="0" t="inlineStr">
        <x:is>
          <x:t>2024-08</x:t>
        </x:is>
      </x:c>
      <x:c r="J428" s="0" t="inlineStr">
        <x:is>
          <x:t>Month</x:t>
        </x:is>
      </x:c>
      <x:c r="K428" s="58">
        <x:v>1</x:v>
      </x:c>
      <x:c r="L428" s="12">
        <x:v>155258.99</x:v>
      </x:c>
    </x:row>
    <x:row r="429">
      <x:c r="A429" s="0" t="inlineStr">
        <x:is>
          <x:t>PL|pl.revenue|4120|2024-09</x:t>
        </x:is>
      </x:c>
      <x:c r="B429" s="0" t="inlineStr">
        <x:is>
          <x:t>Demo Handel GmbH</x:t>
        </x:is>
      </x:c>
      <x:c r="C429" s="0" t="inlineStr">
        <x:is>
          <x:t>PL</x:t>
        </x:is>
      </x:c>
      <x:c r="D429" s="0" t="inlineStr">
        <x:is>
          <x:t>pl.revenue</x:t>
        </x:is>
      </x:c>
      <x:c r="E429" s="0" t="inlineStr">
        <x:is>
          <x:t>Umsatzerlöse</x:t>
        </x:is>
      </x:c>
      <x:c r="F429" s="58">
        <x:v>4120</x:v>
      </x:c>
      <x:c r="G429" t="inlineStr">
        <x:is>
          <x:t>Steuerfreie Umsätze § 4 Nr. 1a UStG (Ausfuhr Drittland)</x:t>
        </x:is>
      </x:c>
      <x:c r="H429" s="0" t="inlineStr">
        <x:is>
          <x:t>2024-09</x:t>
        </x:is>
      </x:c>
      <x:c r="I429" s="0" t="inlineStr">
        <x:is>
          <x:t>2024-09</x:t>
        </x:is>
      </x:c>
      <x:c r="J429" s="0" t="inlineStr">
        <x:is>
          <x:t>Month</x:t>
        </x:is>
      </x:c>
      <x:c r="K429" s="58">
        <x:v>1</x:v>
      </x:c>
      <x:c r="L429" s="12">
        <x:v>88392.71</x:v>
      </x:c>
    </x:row>
    <x:row r="430">
      <x:c r="A430" s="0" t="inlineStr">
        <x:is>
          <x:t>PL|pl.revenue|4120|2024-10</x:t>
        </x:is>
      </x:c>
      <x:c r="B430" s="0" t="inlineStr">
        <x:is>
          <x:t>Demo Handel GmbH</x:t>
        </x:is>
      </x:c>
      <x:c r="C430" s="0" t="inlineStr">
        <x:is>
          <x:t>PL</x:t>
        </x:is>
      </x:c>
      <x:c r="D430" s="0" t="inlineStr">
        <x:is>
          <x:t>pl.revenue</x:t>
        </x:is>
      </x:c>
      <x:c r="E430" s="0" t="inlineStr">
        <x:is>
          <x:t>Umsatzerlöse</x:t>
        </x:is>
      </x:c>
      <x:c r="F430" s="58">
        <x:v>4120</x:v>
      </x:c>
      <x:c r="G430" t="inlineStr">
        <x:is>
          <x:t>Steuerfreie Umsätze § 4 Nr. 1a UStG (Ausfuhr Drittland)</x:t>
        </x:is>
      </x:c>
      <x:c r="H430" s="0" t="inlineStr">
        <x:is>
          <x:t>2024-10</x:t>
        </x:is>
      </x:c>
      <x:c r="I430" s="0" t="inlineStr">
        <x:is>
          <x:t>2024-10</x:t>
        </x:is>
      </x:c>
      <x:c r="J430" s="0" t="inlineStr">
        <x:is>
          <x:t>Month</x:t>
        </x:is>
      </x:c>
      <x:c r="K430" s="58">
        <x:v>1</x:v>
      </x:c>
      <x:c r="L430" s="12">
        <x:v>161297.92</x:v>
      </x:c>
    </x:row>
    <x:row r="431">
      <x:c r="A431" s="0" t="inlineStr">
        <x:is>
          <x:t>PL|pl.revenue|4120|2024-11</x:t>
        </x:is>
      </x:c>
      <x:c r="B431" s="0" t="inlineStr">
        <x:is>
          <x:t>Demo Handel GmbH</x:t>
        </x:is>
      </x:c>
      <x:c r="C431" s="0" t="inlineStr">
        <x:is>
          <x:t>PL</x:t>
        </x:is>
      </x:c>
      <x:c r="D431" s="0" t="inlineStr">
        <x:is>
          <x:t>pl.revenue</x:t>
        </x:is>
      </x:c>
      <x:c r="E431" s="0" t="inlineStr">
        <x:is>
          <x:t>Umsatzerlöse</x:t>
        </x:is>
      </x:c>
      <x:c r="F431" s="58">
        <x:v>4120</x:v>
      </x:c>
      <x:c r="G431" t="inlineStr">
        <x:is>
          <x:t>Steuerfreie Umsätze § 4 Nr. 1a UStG (Ausfuhr Drittland)</x:t>
        </x:is>
      </x:c>
      <x:c r="H431" s="0" t="inlineStr">
        <x:is>
          <x:t>2024-11</x:t>
        </x:is>
      </x:c>
      <x:c r="I431" s="0" t="inlineStr">
        <x:is>
          <x:t>2024-11</x:t>
        </x:is>
      </x:c>
      <x:c r="J431" s="0" t="inlineStr">
        <x:is>
          <x:t>Month</x:t>
        </x:is>
      </x:c>
      <x:c r="K431" s="58">
        <x:v>1</x:v>
      </x:c>
      <x:c r="L431" s="12">
        <x:v>156359.69</x:v>
      </x:c>
    </x:row>
    <x:row r="432">
      <x:c r="A432" s="0" t="inlineStr">
        <x:is>
          <x:t>PL|pl.revenue|4120|2024-12</x:t>
        </x:is>
      </x:c>
      <x:c r="B432" s="0" t="inlineStr">
        <x:is>
          <x:t>Demo Handel GmbH</x:t>
        </x:is>
      </x:c>
      <x:c r="C432" s="0" t="inlineStr">
        <x:is>
          <x:t>PL</x:t>
        </x:is>
      </x:c>
      <x:c r="D432" s="0" t="inlineStr">
        <x:is>
          <x:t>pl.revenue</x:t>
        </x:is>
      </x:c>
      <x:c r="E432" s="0" t="inlineStr">
        <x:is>
          <x:t>Umsatzerlöse</x:t>
        </x:is>
      </x:c>
      <x:c r="F432" s="58">
        <x:v>4120</x:v>
      </x:c>
      <x:c r="G432" t="inlineStr">
        <x:is>
          <x:t>Steuerfreie Umsätze § 4 Nr. 1a UStG (Ausfuhr Drittland)</x:t>
        </x:is>
      </x:c>
      <x:c r="H432" s="0" t="inlineStr">
        <x:is>
          <x:t>2024-12</x:t>
        </x:is>
      </x:c>
      <x:c r="I432" s="0" t="inlineStr">
        <x:is>
          <x:t>2024-12</x:t>
        </x:is>
      </x:c>
      <x:c r="J432" s="0" t="inlineStr">
        <x:is>
          <x:t>Month</x:t>
        </x:is>
      </x:c>
      <x:c r="K432" s="58">
        <x:v>1</x:v>
      </x:c>
      <x:c r="L432" s="12">
        <x:v>0</x:v>
      </x:c>
    </x:row>
    <x:row r="433">
      <x:c r="A433" s="0" t="inlineStr">
        <x:is>
          <x:t>PL|pl.revenue|4125|2022-01</x:t>
        </x:is>
      </x:c>
      <x:c r="B433" s="0" t="inlineStr">
        <x:is>
          <x:t>Demo Handel GmbH</x:t>
        </x:is>
      </x:c>
      <x:c r="C433" s="0" t="inlineStr">
        <x:is>
          <x:t>PL</x:t>
        </x:is>
      </x:c>
      <x:c r="D433" s="0" t="inlineStr">
        <x:is>
          <x:t>pl.revenue</x:t>
        </x:is>
      </x:c>
      <x:c r="E433" s="0" t="inlineStr">
        <x:is>
          <x:t>Umsatzerlöse</x:t>
        </x:is>
      </x:c>
      <x:c r="F433" s="58">
        <x:v>4125</x:v>
      </x:c>
      <x:c r="G433" t="inlineStr">
        <x:is>
          <x:t>Steuerfreie innergemeinschaftliche Lieferungen § 4 Nr. 1b UStG</x:t>
        </x:is>
      </x:c>
      <x:c r="H433" s="0" t="inlineStr">
        <x:is>
          <x:t>2022-01</x:t>
        </x:is>
      </x:c>
      <x:c r="I433" s="0" t="inlineStr">
        <x:is>
          <x:t>2022-01</x:t>
        </x:is>
      </x:c>
      <x:c r="J433" s="0" t="inlineStr">
        <x:is>
          <x:t>Month</x:t>
        </x:is>
      </x:c>
      <x:c r="K433" s="58">
        <x:v>1</x:v>
      </x:c>
      <x:c r="L433" s="12">
        <x:v>198936.08</x:v>
      </x:c>
    </x:row>
    <x:row r="434">
      <x:c r="A434" s="0" t="inlineStr">
        <x:is>
          <x:t>PL|pl.revenue|4125|2022-02</x:t>
        </x:is>
      </x:c>
      <x:c r="B434" s="0" t="inlineStr">
        <x:is>
          <x:t>Demo Handel GmbH</x:t>
        </x:is>
      </x:c>
      <x:c r="C434" s="0" t="inlineStr">
        <x:is>
          <x:t>PL</x:t>
        </x:is>
      </x:c>
      <x:c r="D434" s="0" t="inlineStr">
        <x:is>
          <x:t>pl.revenue</x:t>
        </x:is>
      </x:c>
      <x:c r="E434" s="0" t="inlineStr">
        <x:is>
          <x:t>Umsatzerlöse</x:t>
        </x:is>
      </x:c>
      <x:c r="F434" s="58">
        <x:v>4125</x:v>
      </x:c>
      <x:c r="G434" t="inlineStr">
        <x:is>
          <x:t>Steuerfreie innergemeinschaftliche Lieferungen § 4 Nr. 1b UStG</x:t>
        </x:is>
      </x:c>
      <x:c r="H434" s="0" t="inlineStr">
        <x:is>
          <x:t>2022-02</x:t>
        </x:is>
      </x:c>
      <x:c r="I434" s="0" t="inlineStr">
        <x:is>
          <x:t>2022-02</x:t>
        </x:is>
      </x:c>
      <x:c r="J434" s="0" t="inlineStr">
        <x:is>
          <x:t>Month</x:t>
        </x:is>
      </x:c>
      <x:c r="K434" s="58">
        <x:v>1</x:v>
      </x:c>
      <x:c r="L434" s="12">
        <x:v>209994.91</x:v>
      </x:c>
    </x:row>
    <x:row r="435">
      <x:c r="A435" s="0" t="inlineStr">
        <x:is>
          <x:t>PL|pl.revenue|4125|2022-03</x:t>
        </x:is>
      </x:c>
      <x:c r="B435" s="0" t="inlineStr">
        <x:is>
          <x:t>Demo Handel GmbH</x:t>
        </x:is>
      </x:c>
      <x:c r="C435" s="0" t="inlineStr">
        <x:is>
          <x:t>PL</x:t>
        </x:is>
      </x:c>
      <x:c r="D435" s="0" t="inlineStr">
        <x:is>
          <x:t>pl.revenue</x:t>
        </x:is>
      </x:c>
      <x:c r="E435" s="0" t="inlineStr">
        <x:is>
          <x:t>Umsatzerlöse</x:t>
        </x:is>
      </x:c>
      <x:c r="F435" s="58">
        <x:v>4125</x:v>
      </x:c>
      <x:c r="G435" t="inlineStr">
        <x:is>
          <x:t>Steuerfreie innergemeinschaftliche Lieferungen § 4 Nr. 1b UStG</x:t>
        </x:is>
      </x:c>
      <x:c r="H435" s="0" t="inlineStr">
        <x:is>
          <x:t>2022-03</x:t>
        </x:is>
      </x:c>
      <x:c r="I435" s="0" t="inlineStr">
        <x:is>
          <x:t>2022-03</x:t>
        </x:is>
      </x:c>
      <x:c r="J435" s="0" t="inlineStr">
        <x:is>
          <x:t>Month</x:t>
        </x:is>
      </x:c>
      <x:c r="K435" s="58">
        <x:v>1</x:v>
      </x:c>
      <x:c r="L435" s="12">
        <x:v>314038.26</x:v>
      </x:c>
    </x:row>
    <x:row r="436">
      <x:c r="A436" s="0" t="inlineStr">
        <x:is>
          <x:t>PL|pl.revenue|4125|2022-04</x:t>
        </x:is>
      </x:c>
      <x:c r="B436" s="0" t="inlineStr">
        <x:is>
          <x:t>Demo Handel GmbH</x:t>
        </x:is>
      </x:c>
      <x:c r="C436" s="0" t="inlineStr">
        <x:is>
          <x:t>PL</x:t>
        </x:is>
      </x:c>
      <x:c r="D436" s="0" t="inlineStr">
        <x:is>
          <x:t>pl.revenue</x:t>
        </x:is>
      </x:c>
      <x:c r="E436" s="0" t="inlineStr">
        <x:is>
          <x:t>Umsatzerlöse</x:t>
        </x:is>
      </x:c>
      <x:c r="F436" s="58">
        <x:v>4125</x:v>
      </x:c>
      <x:c r="G436" t="inlineStr">
        <x:is>
          <x:t>Steuerfreie innergemeinschaftliche Lieferungen § 4 Nr. 1b UStG</x:t>
        </x:is>
      </x:c>
      <x:c r="H436" s="0" t="inlineStr">
        <x:is>
          <x:t>2022-04</x:t>
        </x:is>
      </x:c>
      <x:c r="I436" s="0" t="inlineStr">
        <x:is>
          <x:t>2022-04</x:t>
        </x:is>
      </x:c>
      <x:c r="J436" s="0" t="inlineStr">
        <x:is>
          <x:t>Month</x:t>
        </x:is>
      </x:c>
      <x:c r="K436" s="58">
        <x:v>1</x:v>
      </x:c>
      <x:c r="L436" s="12">
        <x:v>252490.6</x:v>
      </x:c>
    </x:row>
    <x:row r="437">
      <x:c r="A437" s="0" t="inlineStr">
        <x:is>
          <x:t>PL|pl.revenue|4125|2022-05</x:t>
        </x:is>
      </x:c>
      <x:c r="B437" s="0" t="inlineStr">
        <x:is>
          <x:t>Demo Handel GmbH</x:t>
        </x:is>
      </x:c>
      <x:c r="C437" s="0" t="inlineStr">
        <x:is>
          <x:t>PL</x:t>
        </x:is>
      </x:c>
      <x:c r="D437" s="0" t="inlineStr">
        <x:is>
          <x:t>pl.revenue</x:t>
        </x:is>
      </x:c>
      <x:c r="E437" s="0" t="inlineStr">
        <x:is>
          <x:t>Umsatzerlöse</x:t>
        </x:is>
      </x:c>
      <x:c r="F437" s="58">
        <x:v>4125</x:v>
      </x:c>
      <x:c r="G437" t="inlineStr">
        <x:is>
          <x:t>Steuerfreie innergemeinschaftliche Lieferungen § 4 Nr. 1b UStG</x:t>
        </x:is>
      </x:c>
      <x:c r="H437" s="0" t="inlineStr">
        <x:is>
          <x:t>2022-05</x:t>
        </x:is>
      </x:c>
      <x:c r="I437" s="0" t="inlineStr">
        <x:is>
          <x:t>2022-05</x:t>
        </x:is>
      </x:c>
      <x:c r="J437" s="0" t="inlineStr">
        <x:is>
          <x:t>Month</x:t>
        </x:is>
      </x:c>
      <x:c r="K437" s="58">
        <x:v>1</x:v>
      </x:c>
      <x:c r="L437" s="12">
        <x:v>291235.26</x:v>
      </x:c>
    </x:row>
    <x:row r="438">
      <x:c r="A438" s="0" t="inlineStr">
        <x:is>
          <x:t>PL|pl.revenue|4125|2022-06</x:t>
        </x:is>
      </x:c>
      <x:c r="B438" s="0" t="inlineStr">
        <x:is>
          <x:t>Demo Handel GmbH</x:t>
        </x:is>
      </x:c>
      <x:c r="C438" s="0" t="inlineStr">
        <x:is>
          <x:t>PL</x:t>
        </x:is>
      </x:c>
      <x:c r="D438" s="0" t="inlineStr">
        <x:is>
          <x:t>pl.revenue</x:t>
        </x:is>
      </x:c>
      <x:c r="E438" s="0" t="inlineStr">
        <x:is>
          <x:t>Umsatzerlöse</x:t>
        </x:is>
      </x:c>
      <x:c r="F438" s="58">
        <x:v>4125</x:v>
      </x:c>
      <x:c r="G438" t="inlineStr">
        <x:is>
          <x:t>Steuerfreie innergemeinschaftliche Lieferungen § 4 Nr. 1b UStG</x:t>
        </x:is>
      </x:c>
      <x:c r="H438" s="0" t="inlineStr">
        <x:is>
          <x:t>2022-06</x:t>
        </x:is>
      </x:c>
      <x:c r="I438" s="0" t="inlineStr">
        <x:is>
          <x:t>2022-06</x:t>
        </x:is>
      </x:c>
      <x:c r="J438" s="0" t="inlineStr">
        <x:is>
          <x:t>Month</x:t>
        </x:is>
      </x:c>
      <x:c r="K438" s="58">
        <x:v>1</x:v>
      </x:c>
      <x:c r="L438" s="12">
        <x:v>231094.2</x:v>
      </x:c>
    </x:row>
    <x:row r="439">
      <x:c r="A439" s="0" t="inlineStr">
        <x:is>
          <x:t>PL|pl.revenue|4125|2022-07</x:t>
        </x:is>
      </x:c>
      <x:c r="B439" s="0" t="inlineStr">
        <x:is>
          <x:t>Demo Handel GmbH</x:t>
        </x:is>
      </x:c>
      <x:c r="C439" s="0" t="inlineStr">
        <x:is>
          <x:t>PL</x:t>
        </x:is>
      </x:c>
      <x:c r="D439" s="0" t="inlineStr">
        <x:is>
          <x:t>pl.revenue</x:t>
        </x:is>
      </x:c>
      <x:c r="E439" s="0" t="inlineStr">
        <x:is>
          <x:t>Umsatzerlöse</x:t>
        </x:is>
      </x:c>
      <x:c r="F439" s="58">
        <x:v>4125</x:v>
      </x:c>
      <x:c r="G439" t="inlineStr">
        <x:is>
          <x:t>Steuerfreie innergemeinschaftliche Lieferungen § 4 Nr. 1b UStG</x:t>
        </x:is>
      </x:c>
      <x:c r="H439" s="0" t="inlineStr">
        <x:is>
          <x:t>2022-07</x:t>
        </x:is>
      </x:c>
      <x:c r="I439" s="0" t="inlineStr">
        <x:is>
          <x:t>2022-07</x:t>
        </x:is>
      </x:c>
      <x:c r="J439" s="0" t="inlineStr">
        <x:is>
          <x:t>Month</x:t>
        </x:is>
      </x:c>
      <x:c r="K439" s="58">
        <x:v>1</x:v>
      </x:c>
      <x:c r="L439" s="12">
        <x:v>259124.95</x:v>
      </x:c>
    </x:row>
    <x:row r="440">
      <x:c r="A440" s="0" t="inlineStr">
        <x:is>
          <x:t>PL|pl.revenue|4125|2022-08</x:t>
        </x:is>
      </x:c>
      <x:c r="B440" s="0" t="inlineStr">
        <x:is>
          <x:t>Demo Handel GmbH</x:t>
        </x:is>
      </x:c>
      <x:c r="C440" s="0" t="inlineStr">
        <x:is>
          <x:t>PL</x:t>
        </x:is>
      </x:c>
      <x:c r="D440" s="0" t="inlineStr">
        <x:is>
          <x:t>pl.revenue</x:t>
        </x:is>
      </x:c>
      <x:c r="E440" s="0" t="inlineStr">
        <x:is>
          <x:t>Umsatzerlöse</x:t>
        </x:is>
      </x:c>
      <x:c r="F440" s="58">
        <x:v>4125</x:v>
      </x:c>
      <x:c r="G440" t="inlineStr">
        <x:is>
          <x:t>Steuerfreie innergemeinschaftliche Lieferungen § 4 Nr. 1b UStG</x:t>
        </x:is>
      </x:c>
      <x:c r="H440" s="0" t="inlineStr">
        <x:is>
          <x:t>2022-08</x:t>
        </x:is>
      </x:c>
      <x:c r="I440" s="0" t="inlineStr">
        <x:is>
          <x:t>2022-08</x:t>
        </x:is>
      </x:c>
      <x:c r="J440" s="0" t="inlineStr">
        <x:is>
          <x:t>Month</x:t>
        </x:is>
      </x:c>
      <x:c r="K440" s="58">
        <x:v>1</x:v>
      </x:c>
      <x:c r="L440" s="12">
        <x:v>202800.61</x:v>
      </x:c>
    </x:row>
    <x:row r="441">
      <x:c r="A441" s="0" t="inlineStr">
        <x:is>
          <x:t>PL|pl.revenue|4125|2022-09</x:t>
        </x:is>
      </x:c>
      <x:c r="B441" s="0" t="inlineStr">
        <x:is>
          <x:t>Demo Handel GmbH</x:t>
        </x:is>
      </x:c>
      <x:c r="C441" s="0" t="inlineStr">
        <x:is>
          <x:t>PL</x:t>
        </x:is>
      </x:c>
      <x:c r="D441" s="0" t="inlineStr">
        <x:is>
          <x:t>pl.revenue</x:t>
        </x:is>
      </x:c>
      <x:c r="E441" s="0" t="inlineStr">
        <x:is>
          <x:t>Umsatzerlöse</x:t>
        </x:is>
      </x:c>
      <x:c r="F441" s="58">
        <x:v>4125</x:v>
      </x:c>
      <x:c r="G441" t="inlineStr">
        <x:is>
          <x:t>Steuerfreie innergemeinschaftliche Lieferungen § 4 Nr. 1b UStG</x:t>
        </x:is>
      </x:c>
      <x:c r="H441" s="0" t="inlineStr">
        <x:is>
          <x:t>2022-09</x:t>
        </x:is>
      </x:c>
      <x:c r="I441" s="0" t="inlineStr">
        <x:is>
          <x:t>2022-09</x:t>
        </x:is>
      </x:c>
      <x:c r="J441" s="0" t="inlineStr">
        <x:is>
          <x:t>Month</x:t>
        </x:is>
      </x:c>
      <x:c r="K441" s="58">
        <x:v>1</x:v>
      </x:c>
      <x:c r="L441" s="12">
        <x:v>319365.24</x:v>
      </x:c>
    </x:row>
    <x:row r="442">
      <x:c r="A442" s="0" t="inlineStr">
        <x:is>
          <x:t>PL|pl.revenue|4125|2022-10</x:t>
        </x:is>
      </x:c>
      <x:c r="B442" s="0" t="inlineStr">
        <x:is>
          <x:t>Demo Handel GmbH</x:t>
        </x:is>
      </x:c>
      <x:c r="C442" s="0" t="inlineStr">
        <x:is>
          <x:t>PL</x:t>
        </x:is>
      </x:c>
      <x:c r="D442" s="0" t="inlineStr">
        <x:is>
          <x:t>pl.revenue</x:t>
        </x:is>
      </x:c>
      <x:c r="E442" s="0" t="inlineStr">
        <x:is>
          <x:t>Umsatzerlöse</x:t>
        </x:is>
      </x:c>
      <x:c r="F442" s="58">
        <x:v>4125</x:v>
      </x:c>
      <x:c r="G442" t="inlineStr">
        <x:is>
          <x:t>Steuerfreie innergemeinschaftliche Lieferungen § 4 Nr. 1b UStG</x:t>
        </x:is>
      </x:c>
      <x:c r="H442" s="0" t="inlineStr">
        <x:is>
          <x:t>2022-10</x:t>
        </x:is>
      </x:c>
      <x:c r="I442" s="0" t="inlineStr">
        <x:is>
          <x:t>2022-10</x:t>
        </x:is>
      </x:c>
      <x:c r="J442" s="0" t="inlineStr">
        <x:is>
          <x:t>Month</x:t>
        </x:is>
      </x:c>
      <x:c r="K442" s="58">
        <x:v>1</x:v>
      </x:c>
      <x:c r="L442" s="12">
        <x:v>338004.96</x:v>
      </x:c>
    </x:row>
    <x:row r="443">
      <x:c r="A443" s="0" t="inlineStr">
        <x:is>
          <x:t>PL|pl.revenue|4125|2022-11</x:t>
        </x:is>
      </x:c>
      <x:c r="B443" s="0" t="inlineStr">
        <x:is>
          <x:t>Demo Handel GmbH</x:t>
        </x:is>
      </x:c>
      <x:c r="C443" s="0" t="inlineStr">
        <x:is>
          <x:t>PL</x:t>
        </x:is>
      </x:c>
      <x:c r="D443" s="0" t="inlineStr">
        <x:is>
          <x:t>pl.revenue</x:t>
        </x:is>
      </x:c>
      <x:c r="E443" s="0" t="inlineStr">
        <x:is>
          <x:t>Umsatzerlöse</x:t>
        </x:is>
      </x:c>
      <x:c r="F443" s="58">
        <x:v>4125</x:v>
      </x:c>
      <x:c r="G443" t="inlineStr">
        <x:is>
          <x:t>Steuerfreie innergemeinschaftliche Lieferungen § 4 Nr. 1b UStG</x:t>
        </x:is>
      </x:c>
      <x:c r="H443" s="0" t="inlineStr">
        <x:is>
          <x:t>2022-11</x:t>
        </x:is>
      </x:c>
      <x:c r="I443" s="0" t="inlineStr">
        <x:is>
          <x:t>2022-11</x:t>
        </x:is>
      </x:c>
      <x:c r="J443" s="0" t="inlineStr">
        <x:is>
          <x:t>Month</x:t>
        </x:is>
      </x:c>
      <x:c r="K443" s="58">
        <x:v>1</x:v>
      </x:c>
      <x:c r="L443" s="12">
        <x:v>268791.9</x:v>
      </x:c>
    </x:row>
    <x:row r="444">
      <x:c r="A444" s="0" t="inlineStr">
        <x:is>
          <x:t>PL|pl.revenue|4125|2022-12</x:t>
        </x:is>
      </x:c>
      <x:c r="B444" s="0" t="inlineStr">
        <x:is>
          <x:t>Demo Handel GmbH</x:t>
        </x:is>
      </x:c>
      <x:c r="C444" s="0" t="inlineStr">
        <x:is>
          <x:t>PL</x:t>
        </x:is>
      </x:c>
      <x:c r="D444" s="0" t="inlineStr">
        <x:is>
          <x:t>pl.revenue</x:t>
        </x:is>
      </x:c>
      <x:c r="E444" s="0" t="inlineStr">
        <x:is>
          <x:t>Umsatzerlöse</x:t>
        </x:is>
      </x:c>
      <x:c r="F444" s="58">
        <x:v>4125</x:v>
      </x:c>
      <x:c r="G444" t="inlineStr">
        <x:is>
          <x:t>Steuerfreie innergemeinschaftliche Lieferungen § 4 Nr. 1b UStG</x:t>
        </x:is>
      </x:c>
      <x:c r="H444" s="0" t="inlineStr">
        <x:is>
          <x:t>2022-12</x:t>
        </x:is>
      </x:c>
      <x:c r="I444" s="0" t="inlineStr">
        <x:is>
          <x:t>2022-12</x:t>
        </x:is>
      </x:c>
      <x:c r="J444" s="0" t="inlineStr">
        <x:is>
          <x:t>Month</x:t>
        </x:is>
      </x:c>
      <x:c r="K444" s="58">
        <x:v>1</x:v>
      </x:c>
      <x:c r="L444" s="12">
        <x:v>327774.11</x:v>
      </x:c>
    </x:row>
    <x:row r="445">
      <x:c r="A445" s="0" t="inlineStr">
        <x:is>
          <x:t>PL|pl.revenue|4125|2023-01</x:t>
        </x:is>
      </x:c>
      <x:c r="B445" s="0" t="inlineStr">
        <x:is>
          <x:t>Demo Handel GmbH</x:t>
        </x:is>
      </x:c>
      <x:c r="C445" s="0" t="inlineStr">
        <x:is>
          <x:t>PL</x:t>
        </x:is>
      </x:c>
      <x:c r="D445" s="0" t="inlineStr">
        <x:is>
          <x:t>pl.revenue</x:t>
        </x:is>
      </x:c>
      <x:c r="E445" s="0" t="inlineStr">
        <x:is>
          <x:t>Umsatzerlöse</x:t>
        </x:is>
      </x:c>
      <x:c r="F445" s="58">
        <x:v>4125</x:v>
      </x:c>
      <x:c r="G445" t="inlineStr">
        <x:is>
          <x:t>Steuerfreie innergemeinschaftliche Lieferungen § 4 Nr. 1b UStG</x:t>
        </x:is>
      </x:c>
      <x:c r="H445" s="0" t="inlineStr">
        <x:is>
          <x:t>2023-01</x:t>
        </x:is>
      </x:c>
      <x:c r="I445" s="0" t="inlineStr">
        <x:is>
          <x:t>2023-01</x:t>
        </x:is>
      </x:c>
      <x:c r="J445" s="0" t="inlineStr">
        <x:is>
          <x:t>Month</x:t>
        </x:is>
      </x:c>
      <x:c r="K445" s="58">
        <x:v>1</x:v>
      </x:c>
      <x:c r="L445" s="12">
        <x:v>251815.13</x:v>
      </x:c>
    </x:row>
    <x:row r="446">
      <x:c r="A446" s="0" t="inlineStr">
        <x:is>
          <x:t>PL|pl.revenue|4125|2023-02</x:t>
        </x:is>
      </x:c>
      <x:c r="B446" s="0" t="inlineStr">
        <x:is>
          <x:t>Demo Handel GmbH</x:t>
        </x:is>
      </x:c>
      <x:c r="C446" s="0" t="inlineStr">
        <x:is>
          <x:t>PL</x:t>
        </x:is>
      </x:c>
      <x:c r="D446" s="0" t="inlineStr">
        <x:is>
          <x:t>pl.revenue</x:t>
        </x:is>
      </x:c>
      <x:c r="E446" s="0" t="inlineStr">
        <x:is>
          <x:t>Umsatzerlöse</x:t>
        </x:is>
      </x:c>
      <x:c r="F446" s="58">
        <x:v>4125</x:v>
      </x:c>
      <x:c r="G446" t="inlineStr">
        <x:is>
          <x:t>Steuerfreie innergemeinschaftliche Lieferungen § 4 Nr. 1b UStG</x:t>
        </x:is>
      </x:c>
      <x:c r="H446" s="0" t="inlineStr">
        <x:is>
          <x:t>2023-02</x:t>
        </x:is>
      </x:c>
      <x:c r="I446" s="0" t="inlineStr">
        <x:is>
          <x:t>2023-02</x:t>
        </x:is>
      </x:c>
      <x:c r="J446" s="0" t="inlineStr">
        <x:is>
          <x:t>Month</x:t>
        </x:is>
      </x:c>
      <x:c r="K446" s="58">
        <x:v>1</x:v>
      </x:c>
      <x:c r="L446" s="12">
        <x:v>287528.94</x:v>
      </x:c>
    </x:row>
    <x:row r="447">
      <x:c r="A447" s="0" t="inlineStr">
        <x:is>
          <x:t>PL|pl.revenue|4125|2023-03</x:t>
        </x:is>
      </x:c>
      <x:c r="B447" s="0" t="inlineStr">
        <x:is>
          <x:t>Demo Handel GmbH</x:t>
        </x:is>
      </x:c>
      <x:c r="C447" s="0" t="inlineStr">
        <x:is>
          <x:t>PL</x:t>
        </x:is>
      </x:c>
      <x:c r="D447" s="0" t="inlineStr">
        <x:is>
          <x:t>pl.revenue</x:t>
        </x:is>
      </x:c>
      <x:c r="E447" s="0" t="inlineStr">
        <x:is>
          <x:t>Umsatzerlöse</x:t>
        </x:is>
      </x:c>
      <x:c r="F447" s="58">
        <x:v>4125</x:v>
      </x:c>
      <x:c r="G447" t="inlineStr">
        <x:is>
          <x:t>Steuerfreie innergemeinschaftliche Lieferungen § 4 Nr. 1b UStG</x:t>
        </x:is>
      </x:c>
      <x:c r="H447" s="0" t="inlineStr">
        <x:is>
          <x:t>2023-03</x:t>
        </x:is>
      </x:c>
      <x:c r="I447" s="0" t="inlineStr">
        <x:is>
          <x:t>2023-03</x:t>
        </x:is>
      </x:c>
      <x:c r="J447" s="0" t="inlineStr">
        <x:is>
          <x:t>Month</x:t>
        </x:is>
      </x:c>
      <x:c r="K447" s="58">
        <x:v>1</x:v>
      </x:c>
      <x:c r="L447" s="12">
        <x:v>296280.56</x:v>
      </x:c>
    </x:row>
    <x:row r="448">
      <x:c r="A448" s="0" t="inlineStr">
        <x:is>
          <x:t>PL|pl.revenue|4125|2023-04</x:t>
        </x:is>
      </x:c>
      <x:c r="B448" s="0" t="inlineStr">
        <x:is>
          <x:t>Demo Handel GmbH</x:t>
        </x:is>
      </x:c>
      <x:c r="C448" s="0" t="inlineStr">
        <x:is>
          <x:t>PL</x:t>
        </x:is>
      </x:c>
      <x:c r="D448" s="0" t="inlineStr">
        <x:is>
          <x:t>pl.revenue</x:t>
        </x:is>
      </x:c>
      <x:c r="E448" s="0" t="inlineStr">
        <x:is>
          <x:t>Umsatzerlöse</x:t>
        </x:is>
      </x:c>
      <x:c r="F448" s="58">
        <x:v>4125</x:v>
      </x:c>
      <x:c r="G448" t="inlineStr">
        <x:is>
          <x:t>Steuerfreie innergemeinschaftliche Lieferungen § 4 Nr. 1b UStG</x:t>
        </x:is>
      </x:c>
      <x:c r="H448" s="0" t="inlineStr">
        <x:is>
          <x:t>2023-04</x:t>
        </x:is>
      </x:c>
      <x:c r="I448" s="0" t="inlineStr">
        <x:is>
          <x:t>2023-04</x:t>
        </x:is>
      </x:c>
      <x:c r="J448" s="0" t="inlineStr">
        <x:is>
          <x:t>Month</x:t>
        </x:is>
      </x:c>
      <x:c r="K448" s="58">
        <x:v>1</x:v>
      </x:c>
      <x:c r="L448" s="12">
        <x:v>338840.23</x:v>
      </x:c>
    </x:row>
    <x:row r="449">
      <x:c r="A449" s="0" t="inlineStr">
        <x:is>
          <x:t>PL|pl.revenue|4125|2023-05</x:t>
        </x:is>
      </x:c>
      <x:c r="B449" s="0" t="inlineStr">
        <x:is>
          <x:t>Demo Handel GmbH</x:t>
        </x:is>
      </x:c>
      <x:c r="C449" s="0" t="inlineStr">
        <x:is>
          <x:t>PL</x:t>
        </x:is>
      </x:c>
      <x:c r="D449" s="0" t="inlineStr">
        <x:is>
          <x:t>pl.revenue</x:t>
        </x:is>
      </x:c>
      <x:c r="E449" s="0" t="inlineStr">
        <x:is>
          <x:t>Umsatzerlöse</x:t>
        </x:is>
      </x:c>
      <x:c r="F449" s="58">
        <x:v>4125</x:v>
      </x:c>
      <x:c r="G449" t="inlineStr">
        <x:is>
          <x:t>Steuerfreie innergemeinschaftliche Lieferungen § 4 Nr. 1b UStG</x:t>
        </x:is>
      </x:c>
      <x:c r="H449" s="0" t="inlineStr">
        <x:is>
          <x:t>2023-05</x:t>
        </x:is>
      </x:c>
      <x:c r="I449" s="0" t="inlineStr">
        <x:is>
          <x:t>2023-05</x:t>
        </x:is>
      </x:c>
      <x:c r="J449" s="0" t="inlineStr">
        <x:is>
          <x:t>Month</x:t>
        </x:is>
      </x:c>
      <x:c r="K449" s="58">
        <x:v>1</x:v>
      </x:c>
      <x:c r="L449" s="12">
        <x:v>292629.75</x:v>
      </x:c>
    </x:row>
    <x:row r="450">
      <x:c r="A450" s="0" t="inlineStr">
        <x:is>
          <x:t>PL|pl.revenue|4125|2023-06</x:t>
        </x:is>
      </x:c>
      <x:c r="B450" s="0" t="inlineStr">
        <x:is>
          <x:t>Demo Handel GmbH</x:t>
        </x:is>
      </x:c>
      <x:c r="C450" s="0" t="inlineStr">
        <x:is>
          <x:t>PL</x:t>
        </x:is>
      </x:c>
      <x:c r="D450" s="0" t="inlineStr">
        <x:is>
          <x:t>pl.revenue</x:t>
        </x:is>
      </x:c>
      <x:c r="E450" s="0" t="inlineStr">
        <x:is>
          <x:t>Umsatzerlöse</x:t>
        </x:is>
      </x:c>
      <x:c r="F450" s="58">
        <x:v>4125</x:v>
      </x:c>
      <x:c r="G450" t="inlineStr">
        <x:is>
          <x:t>Steuerfreie innergemeinschaftliche Lieferungen § 4 Nr. 1b UStG</x:t>
        </x:is>
      </x:c>
      <x:c r="H450" s="0" t="inlineStr">
        <x:is>
          <x:t>2023-06</x:t>
        </x:is>
      </x:c>
      <x:c r="I450" s="0" t="inlineStr">
        <x:is>
          <x:t>2023-06</x:t>
        </x:is>
      </x:c>
      <x:c r="J450" s="0" t="inlineStr">
        <x:is>
          <x:t>Month</x:t>
        </x:is>
      </x:c>
      <x:c r="K450" s="58">
        <x:v>1</x:v>
      </x:c>
      <x:c r="L450" s="12">
        <x:v>323046.95</x:v>
      </x:c>
    </x:row>
    <x:row r="451">
      <x:c r="A451" s="0" t="inlineStr">
        <x:is>
          <x:t>PL|pl.revenue|4125|2023-07</x:t>
        </x:is>
      </x:c>
      <x:c r="B451" s="0" t="inlineStr">
        <x:is>
          <x:t>Demo Handel GmbH</x:t>
        </x:is>
      </x:c>
      <x:c r="C451" s="0" t="inlineStr">
        <x:is>
          <x:t>PL</x:t>
        </x:is>
      </x:c>
      <x:c r="D451" s="0" t="inlineStr">
        <x:is>
          <x:t>pl.revenue</x:t>
        </x:is>
      </x:c>
      <x:c r="E451" s="0" t="inlineStr">
        <x:is>
          <x:t>Umsatzerlöse</x:t>
        </x:is>
      </x:c>
      <x:c r="F451" s="58">
        <x:v>4125</x:v>
      </x:c>
      <x:c r="G451" t="inlineStr">
        <x:is>
          <x:t>Steuerfreie innergemeinschaftliche Lieferungen § 4 Nr. 1b UStG</x:t>
        </x:is>
      </x:c>
      <x:c r="H451" s="0" t="inlineStr">
        <x:is>
          <x:t>2023-07</x:t>
        </x:is>
      </x:c>
      <x:c r="I451" s="0" t="inlineStr">
        <x:is>
          <x:t>2023-07</x:t>
        </x:is>
      </x:c>
      <x:c r="J451" s="0" t="inlineStr">
        <x:is>
          <x:t>Month</x:t>
        </x:is>
      </x:c>
      <x:c r="K451" s="58">
        <x:v>1</x:v>
      </x:c>
      <x:c r="L451" s="12">
        <x:v>268629.78</x:v>
      </x:c>
    </x:row>
    <x:row r="452">
      <x:c r="A452" s="0" t="inlineStr">
        <x:is>
          <x:t>PL|pl.revenue|4125|2023-08</x:t>
        </x:is>
      </x:c>
      <x:c r="B452" s="0" t="inlineStr">
        <x:is>
          <x:t>Demo Handel GmbH</x:t>
        </x:is>
      </x:c>
      <x:c r="C452" s="0" t="inlineStr">
        <x:is>
          <x:t>PL</x:t>
        </x:is>
      </x:c>
      <x:c r="D452" s="0" t="inlineStr">
        <x:is>
          <x:t>pl.revenue</x:t>
        </x:is>
      </x:c>
      <x:c r="E452" s="0" t="inlineStr">
        <x:is>
          <x:t>Umsatzerlöse</x:t>
        </x:is>
      </x:c>
      <x:c r="F452" s="58">
        <x:v>4125</x:v>
      </x:c>
      <x:c r="G452" t="inlineStr">
        <x:is>
          <x:t>Steuerfreie innergemeinschaftliche Lieferungen § 4 Nr. 1b UStG</x:t>
        </x:is>
      </x:c>
      <x:c r="H452" s="0" t="inlineStr">
        <x:is>
          <x:t>2023-08</x:t>
        </x:is>
      </x:c>
      <x:c r="I452" s="0" t="inlineStr">
        <x:is>
          <x:t>2023-08</x:t>
        </x:is>
      </x:c>
      <x:c r="J452" s="0" t="inlineStr">
        <x:is>
          <x:t>Month</x:t>
        </x:is>
      </x:c>
      <x:c r="K452" s="58">
        <x:v>1</x:v>
      </x:c>
      <x:c r="L452" s="12">
        <x:v>254265.21</x:v>
      </x:c>
    </x:row>
    <x:row r="453">
      <x:c r="A453" s="0" t="inlineStr">
        <x:is>
          <x:t>PL|pl.revenue|4125|2023-09</x:t>
        </x:is>
      </x:c>
      <x:c r="B453" s="0" t="inlineStr">
        <x:is>
          <x:t>Demo Handel GmbH</x:t>
        </x:is>
      </x:c>
      <x:c r="C453" s="0" t="inlineStr">
        <x:is>
          <x:t>PL</x:t>
        </x:is>
      </x:c>
      <x:c r="D453" s="0" t="inlineStr">
        <x:is>
          <x:t>pl.revenue</x:t>
        </x:is>
      </x:c>
      <x:c r="E453" s="0" t="inlineStr">
        <x:is>
          <x:t>Umsatzerlöse</x:t>
        </x:is>
      </x:c>
      <x:c r="F453" s="58">
        <x:v>4125</x:v>
      </x:c>
      <x:c r="G453" t="inlineStr">
        <x:is>
          <x:t>Steuerfreie innergemeinschaftliche Lieferungen § 4 Nr. 1b UStG</x:t>
        </x:is>
      </x:c>
      <x:c r="H453" s="0" t="inlineStr">
        <x:is>
          <x:t>2023-09</x:t>
        </x:is>
      </x:c>
      <x:c r="I453" s="0" t="inlineStr">
        <x:is>
          <x:t>2023-09</x:t>
        </x:is>
      </x:c>
      <x:c r="J453" s="0" t="inlineStr">
        <x:is>
          <x:t>Month</x:t>
        </x:is>
      </x:c>
      <x:c r="K453" s="58">
        <x:v>1</x:v>
      </x:c>
      <x:c r="L453" s="12">
        <x:v>334219.09</x:v>
      </x:c>
    </x:row>
    <x:row r="454">
      <x:c r="A454" s="0" t="inlineStr">
        <x:is>
          <x:t>PL|pl.revenue|4125|2023-10</x:t>
        </x:is>
      </x:c>
      <x:c r="B454" s="0" t="inlineStr">
        <x:is>
          <x:t>Demo Handel GmbH</x:t>
        </x:is>
      </x:c>
      <x:c r="C454" s="0" t="inlineStr">
        <x:is>
          <x:t>PL</x:t>
        </x:is>
      </x:c>
      <x:c r="D454" s="0" t="inlineStr">
        <x:is>
          <x:t>pl.revenue</x:t>
        </x:is>
      </x:c>
      <x:c r="E454" s="0" t="inlineStr">
        <x:is>
          <x:t>Umsatzerlöse</x:t>
        </x:is>
      </x:c>
      <x:c r="F454" s="58">
        <x:v>4125</x:v>
      </x:c>
      <x:c r="G454" t="inlineStr">
        <x:is>
          <x:t>Steuerfreie innergemeinschaftliche Lieferungen § 4 Nr. 1b UStG</x:t>
        </x:is>
      </x:c>
      <x:c r="H454" s="0" t="inlineStr">
        <x:is>
          <x:t>2023-10</x:t>
        </x:is>
      </x:c>
      <x:c r="I454" s="0" t="inlineStr">
        <x:is>
          <x:t>2023-10</x:t>
        </x:is>
      </x:c>
      <x:c r="J454" s="0" t="inlineStr">
        <x:is>
          <x:t>Month</x:t>
        </x:is>
      </x:c>
      <x:c r="K454" s="58">
        <x:v>1</x:v>
      </x:c>
      <x:c r="L454" s="12">
        <x:v>364664.02</x:v>
      </x:c>
    </x:row>
    <x:row r="455">
      <x:c r="A455" s="0" t="inlineStr">
        <x:is>
          <x:t>PL|pl.revenue|4125|2023-11</x:t>
        </x:is>
      </x:c>
      <x:c r="B455" s="0" t="inlineStr">
        <x:is>
          <x:t>Demo Handel GmbH</x:t>
        </x:is>
      </x:c>
      <x:c r="C455" s="0" t="inlineStr">
        <x:is>
          <x:t>PL</x:t>
        </x:is>
      </x:c>
      <x:c r="D455" s="0" t="inlineStr">
        <x:is>
          <x:t>pl.revenue</x:t>
        </x:is>
      </x:c>
      <x:c r="E455" s="0" t="inlineStr">
        <x:is>
          <x:t>Umsatzerlöse</x:t>
        </x:is>
      </x:c>
      <x:c r="F455" s="58">
        <x:v>4125</x:v>
      </x:c>
      <x:c r="G455" t="inlineStr">
        <x:is>
          <x:t>Steuerfreie innergemeinschaftliche Lieferungen § 4 Nr. 1b UStG</x:t>
        </x:is>
      </x:c>
      <x:c r="H455" s="0" t="inlineStr">
        <x:is>
          <x:t>2023-11</x:t>
        </x:is>
      </x:c>
      <x:c r="I455" s="0" t="inlineStr">
        <x:is>
          <x:t>2023-11</x:t>
        </x:is>
      </x:c>
      <x:c r="J455" s="0" t="inlineStr">
        <x:is>
          <x:t>Month</x:t>
        </x:is>
      </x:c>
      <x:c r="K455" s="58">
        <x:v>1</x:v>
      </x:c>
      <x:c r="L455" s="12">
        <x:v>344965.18</x:v>
      </x:c>
    </x:row>
    <x:row r="456">
      <x:c r="A456" s="0" t="inlineStr">
        <x:is>
          <x:t>PL|pl.revenue|4125|2023-12</x:t>
        </x:is>
      </x:c>
      <x:c r="B456" s="0" t="inlineStr">
        <x:is>
          <x:t>Demo Handel GmbH</x:t>
        </x:is>
      </x:c>
      <x:c r="C456" s="0" t="inlineStr">
        <x:is>
          <x:t>PL</x:t>
        </x:is>
      </x:c>
      <x:c r="D456" s="0" t="inlineStr">
        <x:is>
          <x:t>pl.revenue</x:t>
        </x:is>
      </x:c>
      <x:c r="E456" s="0" t="inlineStr">
        <x:is>
          <x:t>Umsatzerlöse</x:t>
        </x:is>
      </x:c>
      <x:c r="F456" s="58">
        <x:v>4125</x:v>
      </x:c>
      <x:c r="G456" t="inlineStr">
        <x:is>
          <x:t>Steuerfreie innergemeinschaftliche Lieferungen § 4 Nr. 1b UStG</x:t>
        </x:is>
      </x:c>
      <x:c r="H456" s="0" t="inlineStr">
        <x:is>
          <x:t>2023-12</x:t>
        </x:is>
      </x:c>
      <x:c r="I456" s="0" t="inlineStr">
        <x:is>
          <x:t>2023-12</x:t>
        </x:is>
      </x:c>
      <x:c r="J456" s="0" t="inlineStr">
        <x:is>
          <x:t>Month</x:t>
        </x:is>
      </x:c>
      <x:c r="K456" s="58">
        <x:v>1</x:v>
      </x:c>
      <x:c r="L456" s="12">
        <x:v>413792.13</x:v>
      </x:c>
    </x:row>
    <x:row r="457">
      <x:c r="A457" s="0" t="inlineStr">
        <x:is>
          <x:t>PL|pl.revenue|4125|2024-01</x:t>
        </x:is>
      </x:c>
      <x:c r="B457" s="0" t="inlineStr">
        <x:is>
          <x:t>Demo Handel GmbH</x:t>
        </x:is>
      </x:c>
      <x:c r="C457" s="0" t="inlineStr">
        <x:is>
          <x:t>PL</x:t>
        </x:is>
      </x:c>
      <x:c r="D457" s="0" t="inlineStr">
        <x:is>
          <x:t>pl.revenue</x:t>
        </x:is>
      </x:c>
      <x:c r="E457" s="0" t="inlineStr">
        <x:is>
          <x:t>Umsatzerlöse</x:t>
        </x:is>
      </x:c>
      <x:c r="F457" s="58">
        <x:v>4125</x:v>
      </x:c>
      <x:c r="G457" t="inlineStr">
        <x:is>
          <x:t>Steuerfreie innergemeinschaftliche Lieferungen § 4 Nr. 1b UStG</x:t>
        </x:is>
      </x:c>
      <x:c r="H457" s="0" t="inlineStr">
        <x:is>
          <x:t>2024-01</x:t>
        </x:is>
      </x:c>
      <x:c r="I457" s="0" t="inlineStr">
        <x:is>
          <x:t>2024-01</x:t>
        </x:is>
      </x:c>
      <x:c r="J457" s="0" t="inlineStr">
        <x:is>
          <x:t>Month</x:t>
        </x:is>
      </x:c>
      <x:c r="K457" s="58">
        <x:v>1</x:v>
      </x:c>
      <x:c r="L457" s="12">
        <x:v>252127.73</x:v>
      </x:c>
    </x:row>
    <x:row r="458">
      <x:c r="A458" s="0" t="inlineStr">
        <x:is>
          <x:t>PL|pl.revenue|4125|2024-02</x:t>
        </x:is>
      </x:c>
      <x:c r="B458" s="0" t="inlineStr">
        <x:is>
          <x:t>Demo Handel GmbH</x:t>
        </x:is>
      </x:c>
      <x:c r="C458" s="0" t="inlineStr">
        <x:is>
          <x:t>PL</x:t>
        </x:is>
      </x:c>
      <x:c r="D458" s="0" t="inlineStr">
        <x:is>
          <x:t>pl.revenue</x:t>
        </x:is>
      </x:c>
      <x:c r="E458" s="0" t="inlineStr">
        <x:is>
          <x:t>Umsatzerlöse</x:t>
        </x:is>
      </x:c>
      <x:c r="F458" s="58">
        <x:v>4125</x:v>
      </x:c>
      <x:c r="G458" t="inlineStr">
        <x:is>
          <x:t>Steuerfreie innergemeinschaftliche Lieferungen § 4 Nr. 1b UStG</x:t>
        </x:is>
      </x:c>
      <x:c r="H458" s="0" t="inlineStr">
        <x:is>
          <x:t>2024-02</x:t>
        </x:is>
      </x:c>
      <x:c r="I458" s="0" t="inlineStr">
        <x:is>
          <x:t>2024-02</x:t>
        </x:is>
      </x:c>
      <x:c r="J458" s="0" t="inlineStr">
        <x:is>
          <x:t>Month</x:t>
        </x:is>
      </x:c>
      <x:c r="K458" s="58">
        <x:v>1</x:v>
      </x:c>
      <x:c r="L458" s="12">
        <x:v>258488.73</x:v>
      </x:c>
    </x:row>
    <x:row r="459">
      <x:c r="A459" s="0" t="inlineStr">
        <x:is>
          <x:t>PL|pl.revenue|4125|2024-03</x:t>
        </x:is>
      </x:c>
      <x:c r="B459" s="0" t="inlineStr">
        <x:is>
          <x:t>Demo Handel GmbH</x:t>
        </x:is>
      </x:c>
      <x:c r="C459" s="0" t="inlineStr">
        <x:is>
          <x:t>PL</x:t>
        </x:is>
      </x:c>
      <x:c r="D459" s="0" t="inlineStr">
        <x:is>
          <x:t>pl.revenue</x:t>
        </x:is>
      </x:c>
      <x:c r="E459" s="0" t="inlineStr">
        <x:is>
          <x:t>Umsatzerlöse</x:t>
        </x:is>
      </x:c>
      <x:c r="F459" s="58">
        <x:v>4125</x:v>
      </x:c>
      <x:c r="G459" t="inlineStr">
        <x:is>
          <x:t>Steuerfreie innergemeinschaftliche Lieferungen § 4 Nr. 1b UStG</x:t>
        </x:is>
      </x:c>
      <x:c r="H459" s="0" t="inlineStr">
        <x:is>
          <x:t>2024-03</x:t>
        </x:is>
      </x:c>
      <x:c r="I459" s="0" t="inlineStr">
        <x:is>
          <x:t>2024-03</x:t>
        </x:is>
      </x:c>
      <x:c r="J459" s="0" t="inlineStr">
        <x:is>
          <x:t>Month</x:t>
        </x:is>
      </x:c>
      <x:c r="K459" s="58">
        <x:v>1</x:v>
      </x:c>
      <x:c r="L459" s="12">
        <x:v>323249.07</x:v>
      </x:c>
    </x:row>
    <x:row r="460">
      <x:c r="A460" s="0" t="inlineStr">
        <x:is>
          <x:t>PL|pl.revenue|4125|2024-04</x:t>
        </x:is>
      </x:c>
      <x:c r="B460" s="0" t="inlineStr">
        <x:is>
          <x:t>Demo Handel GmbH</x:t>
        </x:is>
      </x:c>
      <x:c r="C460" s="0" t="inlineStr">
        <x:is>
          <x:t>PL</x:t>
        </x:is>
      </x:c>
      <x:c r="D460" s="0" t="inlineStr">
        <x:is>
          <x:t>pl.revenue</x:t>
        </x:is>
      </x:c>
      <x:c r="E460" s="0" t="inlineStr">
        <x:is>
          <x:t>Umsatzerlöse</x:t>
        </x:is>
      </x:c>
      <x:c r="F460" s="58">
        <x:v>4125</x:v>
      </x:c>
      <x:c r="G460" t="inlineStr">
        <x:is>
          <x:t>Steuerfreie innergemeinschaftliche Lieferungen § 4 Nr. 1b UStG</x:t>
        </x:is>
      </x:c>
      <x:c r="H460" s="0" t="inlineStr">
        <x:is>
          <x:t>2024-04</x:t>
        </x:is>
      </x:c>
      <x:c r="I460" s="0" t="inlineStr">
        <x:is>
          <x:t>2024-04</x:t>
        </x:is>
      </x:c>
      <x:c r="J460" s="0" t="inlineStr">
        <x:is>
          <x:t>Month</x:t>
        </x:is>
      </x:c>
      <x:c r="K460" s="58">
        <x:v>1</x:v>
      </x:c>
      <x:c r="L460" s="12">
        <x:v>265164.64</x:v>
      </x:c>
    </x:row>
    <x:row r="461">
      <x:c r="A461" s="0" t="inlineStr">
        <x:is>
          <x:t>PL|pl.revenue|4125|2024-05</x:t>
        </x:is>
      </x:c>
      <x:c r="B461" s="0" t="inlineStr">
        <x:is>
          <x:t>Demo Handel GmbH</x:t>
        </x:is>
      </x:c>
      <x:c r="C461" s="0" t="inlineStr">
        <x:is>
          <x:t>PL</x:t>
        </x:is>
      </x:c>
      <x:c r="D461" s="0" t="inlineStr">
        <x:is>
          <x:t>pl.revenue</x:t>
        </x:is>
      </x:c>
      <x:c r="E461" s="0" t="inlineStr">
        <x:is>
          <x:t>Umsatzerlöse</x:t>
        </x:is>
      </x:c>
      <x:c r="F461" s="58">
        <x:v>4125</x:v>
      </x:c>
      <x:c r="G461" t="inlineStr">
        <x:is>
          <x:t>Steuerfreie innergemeinschaftliche Lieferungen § 4 Nr. 1b UStG</x:t>
        </x:is>
      </x:c>
      <x:c r="H461" s="0" t="inlineStr">
        <x:is>
          <x:t>2024-05</x:t>
        </x:is>
      </x:c>
      <x:c r="I461" s="0" t="inlineStr">
        <x:is>
          <x:t>2024-05</x:t>
        </x:is>
      </x:c>
      <x:c r="J461" s="0" t="inlineStr">
        <x:is>
          <x:t>Month</x:t>
        </x:is>
      </x:c>
      <x:c r="K461" s="58">
        <x:v>1</x:v>
      </x:c>
      <x:c r="L461" s="12">
        <x:v>339053.43</x:v>
      </x:c>
    </x:row>
    <x:row r="462">
      <x:c r="A462" s="0" t="inlineStr">
        <x:is>
          <x:t>PL|pl.revenue|4125|2024-06</x:t>
        </x:is>
      </x:c>
      <x:c r="B462" s="0" t="inlineStr">
        <x:is>
          <x:t>Demo Handel GmbH</x:t>
        </x:is>
      </x:c>
      <x:c r="C462" s="0" t="inlineStr">
        <x:is>
          <x:t>PL</x:t>
        </x:is>
      </x:c>
      <x:c r="D462" s="0" t="inlineStr">
        <x:is>
          <x:t>pl.revenue</x:t>
        </x:is>
      </x:c>
      <x:c r="E462" s="0" t="inlineStr">
        <x:is>
          <x:t>Umsatzerlöse</x:t>
        </x:is>
      </x:c>
      <x:c r="F462" s="58">
        <x:v>4125</x:v>
      </x:c>
      <x:c r="G462" t="inlineStr">
        <x:is>
          <x:t>Steuerfreie innergemeinschaftliche Lieferungen § 4 Nr. 1b UStG</x:t>
        </x:is>
      </x:c>
      <x:c r="H462" s="0" t="inlineStr">
        <x:is>
          <x:t>2024-06</x:t>
        </x:is>
      </x:c>
      <x:c r="I462" s="0" t="inlineStr">
        <x:is>
          <x:t>2024-06</x:t>
        </x:is>
      </x:c>
      <x:c r="J462" s="0" t="inlineStr">
        <x:is>
          <x:t>Month</x:t>
        </x:is>
      </x:c>
      <x:c r="K462" s="58">
        <x:v>1</x:v>
      </x:c>
      <x:c r="L462" s="12">
        <x:v>253988.38</x:v>
      </x:c>
    </x:row>
    <x:row r="463">
      <x:c r="A463" s="0" t="inlineStr">
        <x:is>
          <x:t>PL|pl.revenue|4125|2024-07</x:t>
        </x:is>
      </x:c>
      <x:c r="B463" s="0" t="inlineStr">
        <x:is>
          <x:t>Demo Handel GmbH</x:t>
        </x:is>
      </x:c>
      <x:c r="C463" s="0" t="inlineStr">
        <x:is>
          <x:t>PL</x:t>
        </x:is>
      </x:c>
      <x:c r="D463" s="0" t="inlineStr">
        <x:is>
          <x:t>pl.revenue</x:t>
        </x:is>
      </x:c>
      <x:c r="E463" s="0" t="inlineStr">
        <x:is>
          <x:t>Umsatzerlöse</x:t>
        </x:is>
      </x:c>
      <x:c r="F463" s="58">
        <x:v>4125</x:v>
      </x:c>
      <x:c r="G463" t="inlineStr">
        <x:is>
          <x:t>Steuerfreie innergemeinschaftliche Lieferungen § 4 Nr. 1b UStG</x:t>
        </x:is>
      </x:c>
      <x:c r="H463" s="0" t="inlineStr">
        <x:is>
          <x:t>2024-07</x:t>
        </x:is>
      </x:c>
      <x:c r="I463" s="0" t="inlineStr">
        <x:is>
          <x:t>2024-07</x:t>
        </x:is>
      </x:c>
      <x:c r="J463" s="0" t="inlineStr">
        <x:is>
          <x:t>Month</x:t>
        </x:is>
      </x:c>
      <x:c r="K463" s="58">
        <x:v>1</x:v>
      </x:c>
      <x:c r="L463" s="12">
        <x:v>309979.65</x:v>
      </x:c>
    </x:row>
    <x:row r="464">
      <x:c r="A464" s="0" t="inlineStr">
        <x:is>
          <x:t>PL|pl.revenue|4125|2024-08</x:t>
        </x:is>
      </x:c>
      <x:c r="B464" s="0" t="inlineStr">
        <x:is>
          <x:t>Demo Handel GmbH</x:t>
        </x:is>
      </x:c>
      <x:c r="C464" s="0" t="inlineStr">
        <x:is>
          <x:t>PL</x:t>
        </x:is>
      </x:c>
      <x:c r="D464" s="0" t="inlineStr">
        <x:is>
          <x:t>pl.revenue</x:t>
        </x:is>
      </x:c>
      <x:c r="E464" s="0" t="inlineStr">
        <x:is>
          <x:t>Umsatzerlöse</x:t>
        </x:is>
      </x:c>
      <x:c r="F464" s="58">
        <x:v>4125</x:v>
      </x:c>
      <x:c r="G464" t="inlineStr">
        <x:is>
          <x:t>Steuerfreie innergemeinschaftliche Lieferungen § 4 Nr. 1b UStG</x:t>
        </x:is>
      </x:c>
      <x:c r="H464" s="0" t="inlineStr">
        <x:is>
          <x:t>2024-08</x:t>
        </x:is>
      </x:c>
      <x:c r="I464" s="0" t="inlineStr">
        <x:is>
          <x:t>2024-08</x:t>
        </x:is>
      </x:c>
      <x:c r="J464" s="0" t="inlineStr">
        <x:is>
          <x:t>Month</x:t>
        </x:is>
      </x:c>
      <x:c r="K464" s="58">
        <x:v>1</x:v>
      </x:c>
      <x:c r="L464" s="12">
        <x:v>221082.22</x:v>
      </x:c>
    </x:row>
    <x:row r="465">
      <x:c r="A465" s="0" t="inlineStr">
        <x:is>
          <x:t>PL|pl.revenue|4125|2024-09</x:t>
        </x:is>
      </x:c>
      <x:c r="B465" s="0" t="inlineStr">
        <x:is>
          <x:t>Demo Handel GmbH</x:t>
        </x:is>
      </x:c>
      <x:c r="C465" s="0" t="inlineStr">
        <x:is>
          <x:t>PL</x:t>
        </x:is>
      </x:c>
      <x:c r="D465" s="0" t="inlineStr">
        <x:is>
          <x:t>pl.revenue</x:t>
        </x:is>
      </x:c>
      <x:c r="E465" s="0" t="inlineStr">
        <x:is>
          <x:t>Umsatzerlöse</x:t>
        </x:is>
      </x:c>
      <x:c r="F465" s="58">
        <x:v>4125</x:v>
      </x:c>
      <x:c r="G465" t="inlineStr">
        <x:is>
          <x:t>Steuerfreie innergemeinschaftliche Lieferungen § 4 Nr. 1b UStG</x:t>
        </x:is>
      </x:c>
      <x:c r="H465" s="0" t="inlineStr">
        <x:is>
          <x:t>2024-09</x:t>
        </x:is>
      </x:c>
      <x:c r="I465" s="0" t="inlineStr">
        <x:is>
          <x:t>2024-09</x:t>
        </x:is>
      </x:c>
      <x:c r="J465" s="0" t="inlineStr">
        <x:is>
          <x:t>Month</x:t>
        </x:is>
      </x:c>
      <x:c r="K465" s="58">
        <x:v>1</x:v>
      </x:c>
      <x:c r="L465" s="12">
        <x:v>360352.76</x:v>
      </x:c>
    </x:row>
    <x:row r="466">
      <x:c r="A466" s="0" t="inlineStr">
        <x:is>
          <x:t>PL|pl.revenue|4125|2024-10</x:t>
        </x:is>
      </x:c>
      <x:c r="B466" s="0" t="inlineStr">
        <x:is>
          <x:t>Demo Handel GmbH</x:t>
        </x:is>
      </x:c>
      <x:c r="C466" s="0" t="inlineStr">
        <x:is>
          <x:t>PL</x:t>
        </x:is>
      </x:c>
      <x:c r="D466" s="0" t="inlineStr">
        <x:is>
          <x:t>pl.revenue</x:t>
        </x:is>
      </x:c>
      <x:c r="E466" s="0" t="inlineStr">
        <x:is>
          <x:t>Umsatzerlöse</x:t>
        </x:is>
      </x:c>
      <x:c r="F466" s="58">
        <x:v>4125</x:v>
      </x:c>
      <x:c r="G466" t="inlineStr">
        <x:is>
          <x:t>Steuerfreie innergemeinschaftliche Lieferungen § 4 Nr. 1b UStG</x:t>
        </x:is>
      </x:c>
      <x:c r="H466" s="0" t="inlineStr">
        <x:is>
          <x:t>2024-10</x:t>
        </x:is>
      </x:c>
      <x:c r="I466" s="0" t="inlineStr">
        <x:is>
          <x:t>2024-10</x:t>
        </x:is>
      </x:c>
      <x:c r="J466" s="0" t="inlineStr">
        <x:is>
          <x:t>Month</x:t>
        </x:is>
      </x:c>
      <x:c r="K466" s="58">
        <x:v>1</x:v>
      </x:c>
      <x:c r="L466" s="12">
        <x:v>291217.92</x:v>
      </x:c>
    </x:row>
    <x:row r="467">
      <x:c r="A467" s="0" t="inlineStr">
        <x:is>
          <x:t>PL|pl.revenue|4125|2024-11</x:t>
        </x:is>
      </x:c>
      <x:c r="B467" s="0" t="inlineStr">
        <x:is>
          <x:t>Demo Handel GmbH</x:t>
        </x:is>
      </x:c>
      <x:c r="C467" s="0" t="inlineStr">
        <x:is>
          <x:t>PL</x:t>
        </x:is>
      </x:c>
      <x:c r="D467" s="0" t="inlineStr">
        <x:is>
          <x:t>pl.revenue</x:t>
        </x:is>
      </x:c>
      <x:c r="E467" s="0" t="inlineStr">
        <x:is>
          <x:t>Umsatzerlöse</x:t>
        </x:is>
      </x:c>
      <x:c r="F467" s="58">
        <x:v>4125</x:v>
      </x:c>
      <x:c r="G467" t="inlineStr">
        <x:is>
          <x:t>Steuerfreie innergemeinschaftliche Lieferungen § 4 Nr. 1b UStG</x:t>
        </x:is>
      </x:c>
      <x:c r="H467" s="0" t="inlineStr">
        <x:is>
          <x:t>2024-11</x:t>
        </x:is>
      </x:c>
      <x:c r="I467" s="0" t="inlineStr">
        <x:is>
          <x:t>2024-11</x:t>
        </x:is>
      </x:c>
      <x:c r="J467" s="0" t="inlineStr">
        <x:is>
          <x:t>Month</x:t>
        </x:is>
      </x:c>
      <x:c r="K467" s="58">
        <x:v>1</x:v>
      </x:c>
      <x:c r="L467" s="12">
        <x:v>353086.37</x:v>
      </x:c>
    </x:row>
    <x:row r="468">
      <x:c r="A468" s="0" t="inlineStr">
        <x:is>
          <x:t>PL|pl.revenue|4125|2024-12</x:t>
        </x:is>
      </x:c>
      <x:c r="B468" s="0" t="inlineStr">
        <x:is>
          <x:t>Demo Handel GmbH</x:t>
        </x:is>
      </x:c>
      <x:c r="C468" s="0" t="inlineStr">
        <x:is>
          <x:t>PL</x:t>
        </x:is>
      </x:c>
      <x:c r="D468" s="0" t="inlineStr">
        <x:is>
          <x:t>pl.revenue</x:t>
        </x:is>
      </x:c>
      <x:c r="E468" s="0" t="inlineStr">
        <x:is>
          <x:t>Umsatzerlöse</x:t>
        </x:is>
      </x:c>
      <x:c r="F468" s="58">
        <x:v>4125</x:v>
      </x:c>
      <x:c r="G468" t="inlineStr">
        <x:is>
          <x:t>Steuerfreie innergemeinschaftliche Lieferungen § 4 Nr. 1b UStG</x:t>
        </x:is>
      </x:c>
      <x:c r="H468" s="0" t="inlineStr">
        <x:is>
          <x:t>2024-12</x:t>
        </x:is>
      </x:c>
      <x:c r="I468" s="0" t="inlineStr">
        <x:is>
          <x:t>2024-12</x:t>
        </x:is>
      </x:c>
      <x:c r="J468" s="0" t="inlineStr">
        <x:is>
          <x:t>Month</x:t>
        </x:is>
      </x:c>
      <x:c r="K468" s="58">
        <x:v>1</x:v>
      </x:c>
      <x:c r="L468" s="12">
        <x:v>343319.97</x:v>
      </x:c>
    </x:row>
    <x:row r="469">
      <x:c r="A469" s="0" t="inlineStr">
        <x:is>
          <x:t>PL|pl.revenue|4300|2022-01</x:t>
        </x:is>
      </x:c>
      <x:c r="B469" s="0" t="inlineStr">
        <x:is>
          <x:t>Demo Handel GmbH</x:t>
        </x:is>
      </x:c>
      <x:c r="C469" s="0" t="inlineStr">
        <x:is>
          <x:t>PL</x:t>
        </x:is>
      </x:c>
      <x:c r="D469" s="0" t="inlineStr">
        <x:is>
          <x:t>pl.revenue</x:t>
        </x:is>
      </x:c>
      <x:c r="E469" s="0" t="inlineStr">
        <x:is>
          <x:t>Umsatzerlöse</x:t>
        </x:is>
      </x:c>
      <x:c r="F469" s="58">
        <x:v>4300</x:v>
      </x:c>
      <x:c r="G469" t="inlineStr">
        <x:is>
          <x:t>Erlöse 7 % USt</x:t>
        </x:is>
      </x:c>
      <x:c r="H469" s="0" t="inlineStr">
        <x:is>
          <x:t>2022-01</x:t>
        </x:is>
      </x:c>
      <x:c r="I469" s="0" t="inlineStr">
        <x:is>
          <x:t>2022-01</x:t>
        </x:is>
      </x:c>
      <x:c r="J469" s="0" t="inlineStr">
        <x:is>
          <x:t>Month</x:t>
        </x:is>
      </x:c>
      <x:c r="K469" s="58">
        <x:v>1</x:v>
      </x:c>
      <x:c r="L469" s="12">
        <x:v>66918.41</x:v>
      </x:c>
    </x:row>
    <x:row r="470">
      <x:c r="A470" s="0" t="inlineStr">
        <x:is>
          <x:t>PL|pl.revenue|4300|2022-02</x:t>
        </x:is>
      </x:c>
      <x:c r="B470" s="0" t="inlineStr">
        <x:is>
          <x:t>Demo Handel GmbH</x:t>
        </x:is>
      </x:c>
      <x:c r="C470" s="0" t="inlineStr">
        <x:is>
          <x:t>PL</x:t>
        </x:is>
      </x:c>
      <x:c r="D470" s="0" t="inlineStr">
        <x:is>
          <x:t>pl.revenue</x:t>
        </x:is>
      </x:c>
      <x:c r="E470" s="0" t="inlineStr">
        <x:is>
          <x:t>Umsatzerlöse</x:t>
        </x:is>
      </x:c>
      <x:c r="F470" s="58">
        <x:v>4300</x:v>
      </x:c>
      <x:c r="G470" t="inlineStr">
        <x:is>
          <x:t>Erlöse 7 % USt</x:t>
        </x:is>
      </x:c>
      <x:c r="H470" s="0" t="inlineStr">
        <x:is>
          <x:t>2022-02</x:t>
        </x:is>
      </x:c>
      <x:c r="I470" s="0" t="inlineStr">
        <x:is>
          <x:t>2022-02</x:t>
        </x:is>
      </x:c>
      <x:c r="J470" s="0" t="inlineStr">
        <x:is>
          <x:t>Month</x:t>
        </x:is>
      </x:c>
      <x:c r="K470" s="58">
        <x:v>1</x:v>
      </x:c>
      <x:c r="L470" s="12">
        <x:v>82424.62</x:v>
      </x:c>
    </x:row>
    <x:row r="471">
      <x:c r="A471" s="0" t="inlineStr">
        <x:is>
          <x:t>PL|pl.revenue|4300|2022-03</x:t>
        </x:is>
      </x:c>
      <x:c r="B471" s="0" t="inlineStr">
        <x:is>
          <x:t>Demo Handel GmbH</x:t>
        </x:is>
      </x:c>
      <x:c r="C471" s="0" t="inlineStr">
        <x:is>
          <x:t>PL</x:t>
        </x:is>
      </x:c>
      <x:c r="D471" s="0" t="inlineStr">
        <x:is>
          <x:t>pl.revenue</x:t>
        </x:is>
      </x:c>
      <x:c r="E471" s="0" t="inlineStr">
        <x:is>
          <x:t>Umsatzerlöse</x:t>
        </x:is>
      </x:c>
      <x:c r="F471" s="58">
        <x:v>4300</x:v>
      </x:c>
      <x:c r="G471" t="inlineStr">
        <x:is>
          <x:t>Erlöse 7 % USt</x:t>
        </x:is>
      </x:c>
      <x:c r="H471" s="0" t="inlineStr">
        <x:is>
          <x:t>2022-03</x:t>
        </x:is>
      </x:c>
      <x:c r="I471" s="0" t="inlineStr">
        <x:is>
          <x:t>2022-03</x:t>
        </x:is>
      </x:c>
      <x:c r="J471" s="0" t="inlineStr">
        <x:is>
          <x:t>Month</x:t>
        </x:is>
      </x:c>
      <x:c r="K471" s="58">
        <x:v>1</x:v>
      </x:c>
      <x:c r="L471" s="12">
        <x:v>71569.82</x:v>
      </x:c>
    </x:row>
    <x:row r="472">
      <x:c r="A472" s="0" t="inlineStr">
        <x:is>
          <x:t>PL|pl.revenue|4300|2022-04</x:t>
        </x:is>
      </x:c>
      <x:c r="B472" s="0" t="inlineStr">
        <x:is>
          <x:t>Demo Handel GmbH</x:t>
        </x:is>
      </x:c>
      <x:c r="C472" s="0" t="inlineStr">
        <x:is>
          <x:t>PL</x:t>
        </x:is>
      </x:c>
      <x:c r="D472" s="0" t="inlineStr">
        <x:is>
          <x:t>pl.revenue</x:t>
        </x:is>
      </x:c>
      <x:c r="E472" s="0" t="inlineStr">
        <x:is>
          <x:t>Umsatzerlöse</x:t>
        </x:is>
      </x:c>
      <x:c r="F472" s="58">
        <x:v>4300</x:v>
      </x:c>
      <x:c r="G472" t="inlineStr">
        <x:is>
          <x:t>Erlöse 7 % USt</x:t>
        </x:is>
      </x:c>
      <x:c r="H472" s="0" t="inlineStr">
        <x:is>
          <x:t>2022-04</x:t>
        </x:is>
      </x:c>
      <x:c r="I472" s="0" t="inlineStr">
        <x:is>
          <x:t>2022-04</x:t>
        </x:is>
      </x:c>
      <x:c r="J472" s="0" t="inlineStr">
        <x:is>
          <x:t>Month</x:t>
        </x:is>
      </x:c>
      <x:c r="K472" s="58">
        <x:v>1</x:v>
      </x:c>
      <x:c r="L472" s="12">
        <x:v>74354.43</x:v>
      </x:c>
    </x:row>
    <x:row r="473">
      <x:c r="A473" s="0" t="inlineStr">
        <x:is>
          <x:t>PL|pl.revenue|4300|2022-05</x:t>
        </x:is>
      </x:c>
      <x:c r="B473" s="0" t="inlineStr">
        <x:is>
          <x:t>Demo Handel GmbH</x:t>
        </x:is>
      </x:c>
      <x:c r="C473" s="0" t="inlineStr">
        <x:is>
          <x:t>PL</x:t>
        </x:is>
      </x:c>
      <x:c r="D473" s="0" t="inlineStr">
        <x:is>
          <x:t>pl.revenue</x:t>
        </x:is>
      </x:c>
      <x:c r="E473" s="0" t="inlineStr">
        <x:is>
          <x:t>Umsatzerlöse</x:t>
        </x:is>
      </x:c>
      <x:c r="F473" s="58">
        <x:v>4300</x:v>
      </x:c>
      <x:c r="G473" t="inlineStr">
        <x:is>
          <x:t>Erlöse 7 % USt</x:t>
        </x:is>
      </x:c>
      <x:c r="H473" s="0" t="inlineStr">
        <x:is>
          <x:t>2022-05</x:t>
        </x:is>
      </x:c>
      <x:c r="I473" s="0" t="inlineStr">
        <x:is>
          <x:t>2022-05</x:t>
        </x:is>
      </x:c>
      <x:c r="J473" s="0" t="inlineStr">
        <x:is>
          <x:t>Month</x:t>
        </x:is>
      </x:c>
      <x:c r="K473" s="58">
        <x:v>1</x:v>
      </x:c>
      <x:c r="L473" s="12">
        <x:v>80234.3</x:v>
      </x:c>
    </x:row>
    <x:row r="474">
      <x:c r="A474" s="0" t="inlineStr">
        <x:is>
          <x:t>PL|pl.revenue|4300|2022-06</x:t>
        </x:is>
      </x:c>
      <x:c r="B474" s="0" t="inlineStr">
        <x:is>
          <x:t>Demo Handel GmbH</x:t>
        </x:is>
      </x:c>
      <x:c r="C474" s="0" t="inlineStr">
        <x:is>
          <x:t>PL</x:t>
        </x:is>
      </x:c>
      <x:c r="D474" s="0" t="inlineStr">
        <x:is>
          <x:t>pl.revenue</x:t>
        </x:is>
      </x:c>
      <x:c r="E474" s="0" t="inlineStr">
        <x:is>
          <x:t>Umsatzerlöse</x:t>
        </x:is>
      </x:c>
      <x:c r="F474" s="58">
        <x:v>4300</x:v>
      </x:c>
      <x:c r="G474" t="inlineStr">
        <x:is>
          <x:t>Erlöse 7 % USt</x:t>
        </x:is>
      </x:c>
      <x:c r="H474" s="0" t="inlineStr">
        <x:is>
          <x:t>2022-06</x:t>
        </x:is>
      </x:c>
      <x:c r="I474" s="0" t="inlineStr">
        <x:is>
          <x:t>2022-06</x:t>
        </x:is>
      </x:c>
      <x:c r="J474" s="0" t="inlineStr">
        <x:is>
          <x:t>Month</x:t>
        </x:is>
      </x:c>
      <x:c r="K474" s="58">
        <x:v>1</x:v>
      </x:c>
      <x:c r="L474" s="12">
        <x:v>81332.92</x:v>
      </x:c>
    </x:row>
    <x:row r="475">
      <x:c r="A475" s="0" t="inlineStr">
        <x:is>
          <x:t>PL|pl.revenue|4300|2022-07</x:t>
        </x:is>
      </x:c>
      <x:c r="B475" s="0" t="inlineStr">
        <x:is>
          <x:t>Demo Handel GmbH</x:t>
        </x:is>
      </x:c>
      <x:c r="C475" s="0" t="inlineStr">
        <x:is>
          <x:t>PL</x:t>
        </x:is>
      </x:c>
      <x:c r="D475" s="0" t="inlineStr">
        <x:is>
          <x:t>pl.revenue</x:t>
        </x:is>
      </x:c>
      <x:c r="E475" s="0" t="inlineStr">
        <x:is>
          <x:t>Umsatzerlöse</x:t>
        </x:is>
      </x:c>
      <x:c r="F475" s="58">
        <x:v>4300</x:v>
      </x:c>
      <x:c r="G475" t="inlineStr">
        <x:is>
          <x:t>Erlöse 7 % USt</x:t>
        </x:is>
      </x:c>
      <x:c r="H475" s="0" t="inlineStr">
        <x:is>
          <x:t>2022-07</x:t>
        </x:is>
      </x:c>
      <x:c r="I475" s="0" t="inlineStr">
        <x:is>
          <x:t>2022-07</x:t>
        </x:is>
      </x:c>
      <x:c r="J475" s="0" t="inlineStr">
        <x:is>
          <x:t>Month</x:t>
        </x:is>
      </x:c>
      <x:c r="K475" s="58">
        <x:v>1</x:v>
      </x:c>
      <x:c r="L475" s="12">
        <x:v>76834.39</x:v>
      </x:c>
    </x:row>
    <x:row r="476">
      <x:c r="A476" s="0" t="inlineStr">
        <x:is>
          <x:t>PL|pl.revenue|4300|2022-08</x:t>
        </x:is>
      </x:c>
      <x:c r="B476" s="0" t="inlineStr">
        <x:is>
          <x:t>Demo Handel GmbH</x:t>
        </x:is>
      </x:c>
      <x:c r="C476" s="0" t="inlineStr">
        <x:is>
          <x:t>PL</x:t>
        </x:is>
      </x:c>
      <x:c r="D476" s="0" t="inlineStr">
        <x:is>
          <x:t>pl.revenue</x:t>
        </x:is>
      </x:c>
      <x:c r="E476" s="0" t="inlineStr">
        <x:is>
          <x:t>Umsatzerlöse</x:t>
        </x:is>
      </x:c>
      <x:c r="F476" s="58">
        <x:v>4300</x:v>
      </x:c>
      <x:c r="G476" t="inlineStr">
        <x:is>
          <x:t>Erlöse 7 % USt</x:t>
        </x:is>
      </x:c>
      <x:c r="H476" s="0" t="inlineStr">
        <x:is>
          <x:t>2022-08</x:t>
        </x:is>
      </x:c>
      <x:c r="I476" s="0" t="inlineStr">
        <x:is>
          <x:t>2022-08</x:t>
        </x:is>
      </x:c>
      <x:c r="J476" s="0" t="inlineStr">
        <x:is>
          <x:t>Month</x:t>
        </x:is>
      </x:c>
      <x:c r="K476" s="58">
        <x:v>1</x:v>
      </x:c>
      <x:c r="L476" s="12">
        <x:v>69118.27</x:v>
      </x:c>
    </x:row>
    <x:row r="477">
      <x:c r="A477" s="0" t="inlineStr">
        <x:is>
          <x:t>PL|pl.revenue|4300|2022-09</x:t>
        </x:is>
      </x:c>
      <x:c r="B477" s="0" t="inlineStr">
        <x:is>
          <x:t>Demo Handel GmbH</x:t>
        </x:is>
      </x:c>
      <x:c r="C477" s="0" t="inlineStr">
        <x:is>
          <x:t>PL</x:t>
        </x:is>
      </x:c>
      <x:c r="D477" s="0" t="inlineStr">
        <x:is>
          <x:t>pl.revenue</x:t>
        </x:is>
      </x:c>
      <x:c r="E477" s="0" t="inlineStr">
        <x:is>
          <x:t>Umsatzerlöse</x:t>
        </x:is>
      </x:c>
      <x:c r="F477" s="58">
        <x:v>4300</x:v>
      </x:c>
      <x:c r="G477" t="inlineStr">
        <x:is>
          <x:t>Erlöse 7 % USt</x:t>
        </x:is>
      </x:c>
      <x:c r="H477" s="0" t="inlineStr">
        <x:is>
          <x:t>2022-09</x:t>
        </x:is>
      </x:c>
      <x:c r="I477" s="0" t="inlineStr">
        <x:is>
          <x:t>2022-09</x:t>
        </x:is>
      </x:c>
      <x:c r="J477" s="0" t="inlineStr">
        <x:is>
          <x:t>Month</x:t>
        </x:is>
      </x:c>
      <x:c r="K477" s="58">
        <x:v>1</x:v>
      </x:c>
      <x:c r="L477" s="12">
        <x:v>77966.72</x:v>
      </x:c>
    </x:row>
    <x:row r="478">
      <x:c r="A478" s="0" t="inlineStr">
        <x:is>
          <x:t>PL|pl.revenue|4300|2022-10</x:t>
        </x:is>
      </x:c>
      <x:c r="B478" s="0" t="inlineStr">
        <x:is>
          <x:t>Demo Handel GmbH</x:t>
        </x:is>
      </x:c>
      <x:c r="C478" s="0" t="inlineStr">
        <x:is>
          <x:t>PL</x:t>
        </x:is>
      </x:c>
      <x:c r="D478" s="0" t="inlineStr">
        <x:is>
          <x:t>pl.revenue</x:t>
        </x:is>
      </x:c>
      <x:c r="E478" s="0" t="inlineStr">
        <x:is>
          <x:t>Umsatzerlöse</x:t>
        </x:is>
      </x:c>
      <x:c r="F478" s="58">
        <x:v>4300</x:v>
      </x:c>
      <x:c r="G478" t="inlineStr">
        <x:is>
          <x:t>Erlöse 7 % USt</x:t>
        </x:is>
      </x:c>
      <x:c r="H478" s="0" t="inlineStr">
        <x:is>
          <x:t>2022-10</x:t>
        </x:is>
      </x:c>
      <x:c r="I478" s="0" t="inlineStr">
        <x:is>
          <x:t>2022-10</x:t>
        </x:is>
      </x:c>
      <x:c r="J478" s="0" t="inlineStr">
        <x:is>
          <x:t>Month</x:t>
        </x:is>
      </x:c>
      <x:c r="K478" s="58">
        <x:v>1</x:v>
      </x:c>
      <x:c r="L478" s="12">
        <x:v>74862.35</x:v>
      </x:c>
    </x:row>
    <x:row r="479">
      <x:c r="A479" s="0" t="inlineStr">
        <x:is>
          <x:t>PL|pl.revenue|4300|2022-11</x:t>
        </x:is>
      </x:c>
      <x:c r="B479" s="0" t="inlineStr">
        <x:is>
          <x:t>Demo Handel GmbH</x:t>
        </x:is>
      </x:c>
      <x:c r="C479" s="0" t="inlineStr">
        <x:is>
          <x:t>PL</x:t>
        </x:is>
      </x:c>
      <x:c r="D479" s="0" t="inlineStr">
        <x:is>
          <x:t>pl.revenue</x:t>
        </x:is>
      </x:c>
      <x:c r="E479" s="0" t="inlineStr">
        <x:is>
          <x:t>Umsatzerlöse</x:t>
        </x:is>
      </x:c>
      <x:c r="F479" s="58">
        <x:v>4300</x:v>
      </x:c>
      <x:c r="G479" t="inlineStr">
        <x:is>
          <x:t>Erlöse 7 % USt</x:t>
        </x:is>
      </x:c>
      <x:c r="H479" s="0" t="inlineStr">
        <x:is>
          <x:t>2022-11</x:t>
        </x:is>
      </x:c>
      <x:c r="I479" s="0" t="inlineStr">
        <x:is>
          <x:t>2022-11</x:t>
        </x:is>
      </x:c>
      <x:c r="J479" s="0" t="inlineStr">
        <x:is>
          <x:t>Month</x:t>
        </x:is>
      </x:c>
      <x:c r="K479" s="58">
        <x:v>1</x:v>
      </x:c>
      <x:c r="L479" s="12">
        <x:v>77157.66</x:v>
      </x:c>
    </x:row>
    <x:row r="480">
      <x:c r="A480" s="0" t="inlineStr">
        <x:is>
          <x:t>PL|pl.revenue|4300|2022-12</x:t>
        </x:is>
      </x:c>
      <x:c r="B480" s="0" t="inlineStr">
        <x:is>
          <x:t>Demo Handel GmbH</x:t>
        </x:is>
      </x:c>
      <x:c r="C480" s="0" t="inlineStr">
        <x:is>
          <x:t>PL</x:t>
        </x:is>
      </x:c>
      <x:c r="D480" s="0" t="inlineStr">
        <x:is>
          <x:t>pl.revenue</x:t>
        </x:is>
      </x:c>
      <x:c r="E480" s="0" t="inlineStr">
        <x:is>
          <x:t>Umsatzerlöse</x:t>
        </x:is>
      </x:c>
      <x:c r="F480" s="58">
        <x:v>4300</x:v>
      </x:c>
      <x:c r="G480" t="inlineStr">
        <x:is>
          <x:t>Erlöse 7 % USt</x:t>
        </x:is>
      </x:c>
      <x:c r="H480" s="0" t="inlineStr">
        <x:is>
          <x:t>2022-12</x:t>
        </x:is>
      </x:c>
      <x:c r="I480" s="0" t="inlineStr">
        <x:is>
          <x:t>2022-12</x:t>
        </x:is>
      </x:c>
      <x:c r="J480" s="0" t="inlineStr">
        <x:is>
          <x:t>Month</x:t>
        </x:is>
      </x:c>
      <x:c r="K480" s="58">
        <x:v>1</x:v>
      </x:c>
      <x:c r="L480" s="12">
        <x:v>77991.87</x:v>
      </x:c>
    </x:row>
    <x:row r="481">
      <x:c r="A481" s="0" t="inlineStr">
        <x:is>
          <x:t>PL|pl.revenue|4300|2023-01</x:t>
        </x:is>
      </x:c>
      <x:c r="B481" s="0" t="inlineStr">
        <x:is>
          <x:t>Demo Handel GmbH</x:t>
        </x:is>
      </x:c>
      <x:c r="C481" s="0" t="inlineStr">
        <x:is>
          <x:t>PL</x:t>
        </x:is>
      </x:c>
      <x:c r="D481" s="0" t="inlineStr">
        <x:is>
          <x:t>pl.revenue</x:t>
        </x:is>
      </x:c>
      <x:c r="E481" s="0" t="inlineStr">
        <x:is>
          <x:t>Umsatzerlöse</x:t>
        </x:is>
      </x:c>
      <x:c r="F481" s="58">
        <x:v>4300</x:v>
      </x:c>
      <x:c r="G481" t="inlineStr">
        <x:is>
          <x:t>Erlöse 7 % USt</x:t>
        </x:is>
      </x:c>
      <x:c r="H481" s="0" t="inlineStr">
        <x:is>
          <x:t>2023-01</x:t>
        </x:is>
      </x:c>
      <x:c r="I481" s="0" t="inlineStr">
        <x:is>
          <x:t>2023-01</x:t>
        </x:is>
      </x:c>
      <x:c r="J481" s="0" t="inlineStr">
        <x:is>
          <x:t>Month</x:t>
        </x:is>
      </x:c>
      <x:c r="K481" s="58">
        <x:v>1</x:v>
      </x:c>
      <x:c r="L481" s="12">
        <x:v>83917.04</x:v>
      </x:c>
    </x:row>
    <x:row r="482">
      <x:c r="A482" s="0" t="inlineStr">
        <x:is>
          <x:t>PL|pl.revenue|4300|2023-02</x:t>
        </x:is>
      </x:c>
      <x:c r="B482" s="0" t="inlineStr">
        <x:is>
          <x:t>Demo Handel GmbH</x:t>
        </x:is>
      </x:c>
      <x:c r="C482" s="0" t="inlineStr">
        <x:is>
          <x:t>PL</x:t>
        </x:is>
      </x:c>
      <x:c r="D482" s="0" t="inlineStr">
        <x:is>
          <x:t>pl.revenue</x:t>
        </x:is>
      </x:c>
      <x:c r="E482" s="0" t="inlineStr">
        <x:is>
          <x:t>Umsatzerlöse</x:t>
        </x:is>
      </x:c>
      <x:c r="F482" s="58">
        <x:v>4300</x:v>
      </x:c>
      <x:c r="G482" t="inlineStr">
        <x:is>
          <x:t>Erlöse 7 % USt</x:t>
        </x:is>
      </x:c>
      <x:c r="H482" s="0" t="inlineStr">
        <x:is>
          <x:t>2023-02</x:t>
        </x:is>
      </x:c>
      <x:c r="I482" s="0" t="inlineStr">
        <x:is>
          <x:t>2023-02</x:t>
        </x:is>
      </x:c>
      <x:c r="J482" s="0" t="inlineStr">
        <x:is>
          <x:t>Month</x:t>
        </x:is>
      </x:c>
      <x:c r="K482" s="58">
        <x:v>1</x:v>
      </x:c>
      <x:c r="L482" s="12">
        <x:v>85154.59</x:v>
      </x:c>
    </x:row>
    <x:row r="483">
      <x:c r="A483" s="0" t="inlineStr">
        <x:is>
          <x:t>PL|pl.revenue|4300|2023-03</x:t>
        </x:is>
      </x:c>
      <x:c r="B483" s="0" t="inlineStr">
        <x:is>
          <x:t>Demo Handel GmbH</x:t>
        </x:is>
      </x:c>
      <x:c r="C483" s="0" t="inlineStr">
        <x:is>
          <x:t>PL</x:t>
        </x:is>
      </x:c>
      <x:c r="D483" s="0" t="inlineStr">
        <x:is>
          <x:t>pl.revenue</x:t>
        </x:is>
      </x:c>
      <x:c r="E483" s="0" t="inlineStr">
        <x:is>
          <x:t>Umsatzerlöse</x:t>
        </x:is>
      </x:c>
      <x:c r="F483" s="58">
        <x:v>4300</x:v>
      </x:c>
      <x:c r="G483" t="inlineStr">
        <x:is>
          <x:t>Erlöse 7 % USt</x:t>
        </x:is>
      </x:c>
      <x:c r="H483" s="0" t="inlineStr">
        <x:is>
          <x:t>2023-03</x:t>
        </x:is>
      </x:c>
      <x:c r="I483" s="0" t="inlineStr">
        <x:is>
          <x:t>2023-03</x:t>
        </x:is>
      </x:c>
      <x:c r="J483" s="0" t="inlineStr">
        <x:is>
          <x:t>Month</x:t>
        </x:is>
      </x:c>
      <x:c r="K483" s="58">
        <x:v>1</x:v>
      </x:c>
      <x:c r="L483" s="12">
        <x:v>78307.17</x:v>
      </x:c>
    </x:row>
    <x:row r="484">
      <x:c r="A484" s="0" t="inlineStr">
        <x:is>
          <x:t>PL|pl.revenue|4300|2023-04</x:t>
        </x:is>
      </x:c>
      <x:c r="B484" s="0" t="inlineStr">
        <x:is>
          <x:t>Demo Handel GmbH</x:t>
        </x:is>
      </x:c>
      <x:c r="C484" s="0" t="inlineStr">
        <x:is>
          <x:t>PL</x:t>
        </x:is>
      </x:c>
      <x:c r="D484" s="0" t="inlineStr">
        <x:is>
          <x:t>pl.revenue</x:t>
        </x:is>
      </x:c>
      <x:c r="E484" s="0" t="inlineStr">
        <x:is>
          <x:t>Umsatzerlöse</x:t>
        </x:is>
      </x:c>
      <x:c r="F484" s="58">
        <x:v>4300</x:v>
      </x:c>
      <x:c r="G484" t="inlineStr">
        <x:is>
          <x:t>Erlöse 7 % USt</x:t>
        </x:is>
      </x:c>
      <x:c r="H484" s="0" t="inlineStr">
        <x:is>
          <x:t>2023-04</x:t>
        </x:is>
      </x:c>
      <x:c r="I484" s="0" t="inlineStr">
        <x:is>
          <x:t>2023-04</x:t>
        </x:is>
      </x:c>
      <x:c r="J484" s="0" t="inlineStr">
        <x:is>
          <x:t>Month</x:t>
        </x:is>
      </x:c>
      <x:c r="K484" s="58">
        <x:v>1</x:v>
      </x:c>
      <x:c r="L484" s="12">
        <x:v>82356.68</x:v>
      </x:c>
    </x:row>
    <x:row r="485">
      <x:c r="A485" s="0" t="inlineStr">
        <x:is>
          <x:t>PL|pl.revenue|4300|2023-05</x:t>
        </x:is>
      </x:c>
      <x:c r="B485" s="0" t="inlineStr">
        <x:is>
          <x:t>Demo Handel GmbH</x:t>
        </x:is>
      </x:c>
      <x:c r="C485" s="0" t="inlineStr">
        <x:is>
          <x:t>PL</x:t>
        </x:is>
      </x:c>
      <x:c r="D485" s="0" t="inlineStr">
        <x:is>
          <x:t>pl.revenue</x:t>
        </x:is>
      </x:c>
      <x:c r="E485" s="0" t="inlineStr">
        <x:is>
          <x:t>Umsatzerlöse</x:t>
        </x:is>
      </x:c>
      <x:c r="F485" s="58">
        <x:v>4300</x:v>
      </x:c>
      <x:c r="G485" t="inlineStr">
        <x:is>
          <x:t>Erlöse 7 % USt</x:t>
        </x:is>
      </x:c>
      <x:c r="H485" s="0" t="inlineStr">
        <x:is>
          <x:t>2023-05</x:t>
        </x:is>
      </x:c>
      <x:c r="I485" s="0" t="inlineStr">
        <x:is>
          <x:t>2023-05</x:t>
        </x:is>
      </x:c>
      <x:c r="J485" s="0" t="inlineStr">
        <x:is>
          <x:t>Month</x:t>
        </x:is>
      </x:c>
      <x:c r="K485" s="58">
        <x:v>1</x:v>
      </x:c>
      <x:c r="L485" s="12">
        <x:v>84059.65</x:v>
      </x:c>
    </x:row>
    <x:row r="486">
      <x:c r="A486" s="0" t="inlineStr">
        <x:is>
          <x:t>PL|pl.revenue|4300|2023-06</x:t>
        </x:is>
      </x:c>
      <x:c r="B486" s="0" t="inlineStr">
        <x:is>
          <x:t>Demo Handel GmbH</x:t>
        </x:is>
      </x:c>
      <x:c r="C486" s="0" t="inlineStr">
        <x:is>
          <x:t>PL</x:t>
        </x:is>
      </x:c>
      <x:c r="D486" s="0" t="inlineStr">
        <x:is>
          <x:t>pl.revenue</x:t>
        </x:is>
      </x:c>
      <x:c r="E486" s="0" t="inlineStr">
        <x:is>
          <x:t>Umsatzerlöse</x:t>
        </x:is>
      </x:c>
      <x:c r="F486" s="58">
        <x:v>4300</x:v>
      </x:c>
      <x:c r="G486" t="inlineStr">
        <x:is>
          <x:t>Erlöse 7 % USt</x:t>
        </x:is>
      </x:c>
      <x:c r="H486" s="0" t="inlineStr">
        <x:is>
          <x:t>2023-06</x:t>
        </x:is>
      </x:c>
      <x:c r="I486" s="0" t="inlineStr">
        <x:is>
          <x:t>2023-06</x:t>
        </x:is>
      </x:c>
      <x:c r="J486" s="0" t="inlineStr">
        <x:is>
          <x:t>Month</x:t>
        </x:is>
      </x:c>
      <x:c r="K486" s="58">
        <x:v>1</x:v>
      </x:c>
      <x:c r="L486" s="12">
        <x:v>76993.11</x:v>
      </x:c>
    </x:row>
    <x:row r="487">
      <x:c r="A487" s="0" t="inlineStr">
        <x:is>
          <x:t>PL|pl.revenue|4300|2023-07</x:t>
        </x:is>
      </x:c>
      <x:c r="B487" s="0" t="inlineStr">
        <x:is>
          <x:t>Demo Handel GmbH</x:t>
        </x:is>
      </x:c>
      <x:c r="C487" s="0" t="inlineStr">
        <x:is>
          <x:t>PL</x:t>
        </x:is>
      </x:c>
      <x:c r="D487" s="0" t="inlineStr">
        <x:is>
          <x:t>pl.revenue</x:t>
        </x:is>
      </x:c>
      <x:c r="E487" s="0" t="inlineStr">
        <x:is>
          <x:t>Umsatzerlöse</x:t>
        </x:is>
      </x:c>
      <x:c r="F487" s="58">
        <x:v>4300</x:v>
      </x:c>
      <x:c r="G487" t="inlineStr">
        <x:is>
          <x:t>Erlöse 7 % USt</x:t>
        </x:is>
      </x:c>
      <x:c r="H487" s="0" t="inlineStr">
        <x:is>
          <x:t>2023-07</x:t>
        </x:is>
      </x:c>
      <x:c r="I487" s="0" t="inlineStr">
        <x:is>
          <x:t>2023-07</x:t>
        </x:is>
      </x:c>
      <x:c r="J487" s="0" t="inlineStr">
        <x:is>
          <x:t>Month</x:t>
        </x:is>
      </x:c>
      <x:c r="K487" s="58">
        <x:v>1</x:v>
      </x:c>
      <x:c r="L487" s="12">
        <x:v>74995.94</x:v>
      </x:c>
    </x:row>
    <x:row r="488">
      <x:c r="A488" s="0" t="inlineStr">
        <x:is>
          <x:t>PL|pl.revenue|4300|2023-08</x:t>
        </x:is>
      </x:c>
      <x:c r="B488" s="0" t="inlineStr">
        <x:is>
          <x:t>Demo Handel GmbH</x:t>
        </x:is>
      </x:c>
      <x:c r="C488" s="0" t="inlineStr">
        <x:is>
          <x:t>PL</x:t>
        </x:is>
      </x:c>
      <x:c r="D488" s="0" t="inlineStr">
        <x:is>
          <x:t>pl.revenue</x:t>
        </x:is>
      </x:c>
      <x:c r="E488" s="0" t="inlineStr">
        <x:is>
          <x:t>Umsatzerlöse</x:t>
        </x:is>
      </x:c>
      <x:c r="F488" s="58">
        <x:v>4300</x:v>
      </x:c>
      <x:c r="G488" t="inlineStr">
        <x:is>
          <x:t>Erlöse 7 % USt</x:t>
        </x:is>
      </x:c>
      <x:c r="H488" s="0" t="inlineStr">
        <x:is>
          <x:t>2023-08</x:t>
        </x:is>
      </x:c>
      <x:c r="I488" s="0" t="inlineStr">
        <x:is>
          <x:t>2023-08</x:t>
        </x:is>
      </x:c>
      <x:c r="J488" s="0" t="inlineStr">
        <x:is>
          <x:t>Month</x:t>
        </x:is>
      </x:c>
      <x:c r="K488" s="58">
        <x:v>1</x:v>
      </x:c>
      <x:c r="L488" s="12">
        <x:v>70282.09</x:v>
      </x:c>
    </x:row>
    <x:row r="489">
      <x:c r="A489" s="0" t="inlineStr">
        <x:is>
          <x:t>PL|pl.revenue|4300|2023-09</x:t>
        </x:is>
      </x:c>
      <x:c r="B489" s="0" t="inlineStr">
        <x:is>
          <x:t>Demo Handel GmbH</x:t>
        </x:is>
      </x:c>
      <x:c r="C489" s="0" t="inlineStr">
        <x:is>
          <x:t>PL</x:t>
        </x:is>
      </x:c>
      <x:c r="D489" s="0" t="inlineStr">
        <x:is>
          <x:t>pl.revenue</x:t>
        </x:is>
      </x:c>
      <x:c r="E489" s="0" t="inlineStr">
        <x:is>
          <x:t>Umsatzerlöse</x:t>
        </x:is>
      </x:c>
      <x:c r="F489" s="58">
        <x:v>4300</x:v>
      </x:c>
      <x:c r="G489" t="inlineStr">
        <x:is>
          <x:t>Erlöse 7 % USt</x:t>
        </x:is>
      </x:c>
      <x:c r="H489" s="0" t="inlineStr">
        <x:is>
          <x:t>2023-09</x:t>
        </x:is>
      </x:c>
      <x:c r="I489" s="0" t="inlineStr">
        <x:is>
          <x:t>2023-09</x:t>
        </x:is>
      </x:c>
      <x:c r="J489" s="0" t="inlineStr">
        <x:is>
          <x:t>Month</x:t>
        </x:is>
      </x:c>
      <x:c r="K489" s="58">
        <x:v>1</x:v>
      </x:c>
      <x:c r="L489" s="12">
        <x:v>85639.46</x:v>
      </x:c>
    </x:row>
    <x:row r="490">
      <x:c r="A490" s="0" t="inlineStr">
        <x:is>
          <x:t>PL|pl.revenue|4300|2023-10</x:t>
        </x:is>
      </x:c>
      <x:c r="B490" s="0" t="inlineStr">
        <x:is>
          <x:t>Demo Handel GmbH</x:t>
        </x:is>
      </x:c>
      <x:c r="C490" s="0" t="inlineStr">
        <x:is>
          <x:t>PL</x:t>
        </x:is>
      </x:c>
      <x:c r="D490" s="0" t="inlineStr">
        <x:is>
          <x:t>pl.revenue</x:t>
        </x:is>
      </x:c>
      <x:c r="E490" s="0" t="inlineStr">
        <x:is>
          <x:t>Umsatzerlöse</x:t>
        </x:is>
      </x:c>
      <x:c r="F490" s="58">
        <x:v>4300</x:v>
      </x:c>
      <x:c r="G490" t="inlineStr">
        <x:is>
          <x:t>Erlöse 7 % USt</x:t>
        </x:is>
      </x:c>
      <x:c r="H490" s="0" t="inlineStr">
        <x:is>
          <x:t>2023-10</x:t>
        </x:is>
      </x:c>
      <x:c r="I490" s="0" t="inlineStr">
        <x:is>
          <x:t>2023-10</x:t>
        </x:is>
      </x:c>
      <x:c r="J490" s="0" t="inlineStr">
        <x:is>
          <x:t>Month</x:t>
        </x:is>
      </x:c>
      <x:c r="K490" s="58">
        <x:v>1</x:v>
      </x:c>
      <x:c r="L490" s="12">
        <x:v>82032.25</x:v>
      </x:c>
    </x:row>
    <x:row r="491">
      <x:c r="A491" s="0" t="inlineStr">
        <x:is>
          <x:t>PL|pl.revenue|4300|2023-11</x:t>
        </x:is>
      </x:c>
      <x:c r="B491" s="0" t="inlineStr">
        <x:is>
          <x:t>Demo Handel GmbH</x:t>
        </x:is>
      </x:c>
      <x:c r="C491" s="0" t="inlineStr">
        <x:is>
          <x:t>PL</x:t>
        </x:is>
      </x:c>
      <x:c r="D491" s="0" t="inlineStr">
        <x:is>
          <x:t>pl.revenue</x:t>
        </x:is>
      </x:c>
      <x:c r="E491" s="0" t="inlineStr">
        <x:is>
          <x:t>Umsatzerlöse</x:t>
        </x:is>
      </x:c>
      <x:c r="F491" s="58">
        <x:v>4300</x:v>
      </x:c>
      <x:c r="G491" t="inlineStr">
        <x:is>
          <x:t>Erlöse 7 % USt</x:t>
        </x:is>
      </x:c>
      <x:c r="H491" s="0" t="inlineStr">
        <x:is>
          <x:t>2023-11</x:t>
        </x:is>
      </x:c>
      <x:c r="I491" s="0" t="inlineStr">
        <x:is>
          <x:t>2023-11</x:t>
        </x:is>
      </x:c>
      <x:c r="J491" s="0" t="inlineStr">
        <x:is>
          <x:t>Month</x:t>
        </x:is>
      </x:c>
      <x:c r="K491" s="58">
        <x:v>1</x:v>
      </x:c>
      <x:c r="L491" s="12">
        <x:v>75800.49</x:v>
      </x:c>
    </x:row>
    <x:row r="492">
      <x:c r="A492" s="0" t="inlineStr">
        <x:is>
          <x:t>PL|pl.revenue|4300|2023-12</x:t>
        </x:is>
      </x:c>
      <x:c r="B492" s="0" t="inlineStr">
        <x:is>
          <x:t>Demo Handel GmbH</x:t>
        </x:is>
      </x:c>
      <x:c r="C492" s="0" t="inlineStr">
        <x:is>
          <x:t>PL</x:t>
        </x:is>
      </x:c>
      <x:c r="D492" s="0" t="inlineStr">
        <x:is>
          <x:t>pl.revenue</x:t>
        </x:is>
      </x:c>
      <x:c r="E492" s="0" t="inlineStr">
        <x:is>
          <x:t>Umsatzerlöse</x:t>
        </x:is>
      </x:c>
      <x:c r="F492" s="58">
        <x:v>4300</x:v>
      </x:c>
      <x:c r="G492" t="inlineStr">
        <x:is>
          <x:t>Erlöse 7 % USt</x:t>
        </x:is>
      </x:c>
      <x:c r="H492" s="0" t="inlineStr">
        <x:is>
          <x:t>2023-12</x:t>
        </x:is>
      </x:c>
      <x:c r="I492" s="0" t="inlineStr">
        <x:is>
          <x:t>2023-12</x:t>
        </x:is>
      </x:c>
      <x:c r="J492" s="0" t="inlineStr">
        <x:is>
          <x:t>Month</x:t>
        </x:is>
      </x:c>
      <x:c r="K492" s="58">
        <x:v>1</x:v>
      </x:c>
      <x:c r="L492" s="12">
        <x:v>80994.64</x:v>
      </x:c>
    </x:row>
    <x:row r="493">
      <x:c r="A493" s="0" t="inlineStr">
        <x:is>
          <x:t>PL|pl.revenue|4300|2024-01</x:t>
        </x:is>
      </x:c>
      <x:c r="B493" s="0" t="inlineStr">
        <x:is>
          <x:t>Demo Handel GmbH</x:t>
        </x:is>
      </x:c>
      <x:c r="C493" s="0" t="inlineStr">
        <x:is>
          <x:t>PL</x:t>
        </x:is>
      </x:c>
      <x:c r="D493" s="0" t="inlineStr">
        <x:is>
          <x:t>pl.revenue</x:t>
        </x:is>
      </x:c>
      <x:c r="E493" s="0" t="inlineStr">
        <x:is>
          <x:t>Umsatzerlöse</x:t>
        </x:is>
      </x:c>
      <x:c r="F493" s="58">
        <x:v>4300</x:v>
      </x:c>
      <x:c r="G493" t="inlineStr">
        <x:is>
          <x:t>Erlöse 7 % USt</x:t>
        </x:is>
      </x:c>
      <x:c r="H493" s="0" t="inlineStr">
        <x:is>
          <x:t>2024-01</x:t>
        </x:is>
      </x:c>
      <x:c r="I493" s="0" t="inlineStr">
        <x:is>
          <x:t>2024-01</x:t>
        </x:is>
      </x:c>
      <x:c r="J493" s="0" t="inlineStr">
        <x:is>
          <x:t>Month</x:t>
        </x:is>
      </x:c>
      <x:c r="K493" s="58">
        <x:v>1</x:v>
      </x:c>
      <x:c r="L493" s="12">
        <x:v>80800.93</x:v>
      </x:c>
    </x:row>
    <x:row r="494">
      <x:c r="A494" s="0" t="inlineStr">
        <x:is>
          <x:t>PL|pl.revenue|4300|2024-02</x:t>
        </x:is>
      </x:c>
      <x:c r="B494" s="0" t="inlineStr">
        <x:is>
          <x:t>Demo Handel GmbH</x:t>
        </x:is>
      </x:c>
      <x:c r="C494" s="0" t="inlineStr">
        <x:is>
          <x:t>PL</x:t>
        </x:is>
      </x:c>
      <x:c r="D494" s="0" t="inlineStr">
        <x:is>
          <x:t>pl.revenue</x:t>
        </x:is>
      </x:c>
      <x:c r="E494" s="0" t="inlineStr">
        <x:is>
          <x:t>Umsatzerlöse</x:t>
        </x:is>
      </x:c>
      <x:c r="F494" s="58">
        <x:v>4300</x:v>
      </x:c>
      <x:c r="G494" t="inlineStr">
        <x:is>
          <x:t>Erlöse 7 % USt</x:t>
        </x:is>
      </x:c>
      <x:c r="H494" s="0" t="inlineStr">
        <x:is>
          <x:t>2024-02</x:t>
        </x:is>
      </x:c>
      <x:c r="I494" s="0" t="inlineStr">
        <x:is>
          <x:t>2024-02</x:t>
        </x:is>
      </x:c>
      <x:c r="J494" s="0" t="inlineStr">
        <x:is>
          <x:t>Month</x:t>
        </x:is>
      </x:c>
      <x:c r="K494" s="58">
        <x:v>1</x:v>
      </x:c>
      <x:c r="L494" s="12">
        <x:v>88439.27</x:v>
      </x:c>
    </x:row>
    <x:row r="495">
      <x:c r="A495" s="0" t="inlineStr">
        <x:is>
          <x:t>PL|pl.revenue|4300|2024-03</x:t>
        </x:is>
      </x:c>
      <x:c r="B495" s="0" t="inlineStr">
        <x:is>
          <x:t>Demo Handel GmbH</x:t>
        </x:is>
      </x:c>
      <x:c r="C495" s="0" t="inlineStr">
        <x:is>
          <x:t>PL</x:t>
        </x:is>
      </x:c>
      <x:c r="D495" s="0" t="inlineStr">
        <x:is>
          <x:t>pl.revenue</x:t>
        </x:is>
      </x:c>
      <x:c r="E495" s="0" t="inlineStr">
        <x:is>
          <x:t>Umsatzerlöse</x:t>
        </x:is>
      </x:c>
      <x:c r="F495" s="58">
        <x:v>4300</x:v>
      </x:c>
      <x:c r="G495" t="inlineStr">
        <x:is>
          <x:t>Erlöse 7 % USt</x:t>
        </x:is>
      </x:c>
      <x:c r="H495" s="0" t="inlineStr">
        <x:is>
          <x:t>2024-03</x:t>
        </x:is>
      </x:c>
      <x:c r="I495" s="0" t="inlineStr">
        <x:is>
          <x:t>2024-03</x:t>
        </x:is>
      </x:c>
      <x:c r="J495" s="0" t="inlineStr">
        <x:is>
          <x:t>Month</x:t>
        </x:is>
      </x:c>
      <x:c r="K495" s="58">
        <x:v>1</x:v>
      </x:c>
      <x:c r="L495" s="12">
        <x:v>83587.66</x:v>
      </x:c>
    </x:row>
    <x:row r="496">
      <x:c r="A496" s="0" t="inlineStr">
        <x:is>
          <x:t>PL|pl.revenue|4300|2024-04</x:t>
        </x:is>
      </x:c>
      <x:c r="B496" s="0" t="inlineStr">
        <x:is>
          <x:t>Demo Handel GmbH</x:t>
        </x:is>
      </x:c>
      <x:c r="C496" s="0" t="inlineStr">
        <x:is>
          <x:t>PL</x:t>
        </x:is>
      </x:c>
      <x:c r="D496" s="0" t="inlineStr">
        <x:is>
          <x:t>pl.revenue</x:t>
        </x:is>
      </x:c>
      <x:c r="E496" s="0" t="inlineStr">
        <x:is>
          <x:t>Umsatzerlöse</x:t>
        </x:is>
      </x:c>
      <x:c r="F496" s="58">
        <x:v>4300</x:v>
      </x:c>
      <x:c r="G496" t="inlineStr">
        <x:is>
          <x:t>Erlöse 7 % USt</x:t>
        </x:is>
      </x:c>
      <x:c r="H496" s="0" t="inlineStr">
        <x:is>
          <x:t>2024-04</x:t>
        </x:is>
      </x:c>
      <x:c r="I496" s="0" t="inlineStr">
        <x:is>
          <x:t>2024-04</x:t>
        </x:is>
      </x:c>
      <x:c r="J496" s="0" t="inlineStr">
        <x:is>
          <x:t>Month</x:t>
        </x:is>
      </x:c>
      <x:c r="K496" s="58">
        <x:v>1</x:v>
      </x:c>
      <x:c r="L496" s="12">
        <x:v>73970.18</x:v>
      </x:c>
    </x:row>
    <x:row r="497">
      <x:c r="A497" s="0" t="inlineStr">
        <x:is>
          <x:t>PL|pl.revenue|4300|2024-05</x:t>
        </x:is>
      </x:c>
      <x:c r="B497" s="0" t="inlineStr">
        <x:is>
          <x:t>Demo Handel GmbH</x:t>
        </x:is>
      </x:c>
      <x:c r="C497" s="0" t="inlineStr">
        <x:is>
          <x:t>PL</x:t>
        </x:is>
      </x:c>
      <x:c r="D497" s="0" t="inlineStr">
        <x:is>
          <x:t>pl.revenue</x:t>
        </x:is>
      </x:c>
      <x:c r="E497" s="0" t="inlineStr">
        <x:is>
          <x:t>Umsatzerlöse</x:t>
        </x:is>
      </x:c>
      <x:c r="F497" s="58">
        <x:v>4300</x:v>
      </x:c>
      <x:c r="G497" t="inlineStr">
        <x:is>
          <x:t>Erlöse 7 % USt</x:t>
        </x:is>
      </x:c>
      <x:c r="H497" s="0" t="inlineStr">
        <x:is>
          <x:t>2024-05</x:t>
        </x:is>
      </x:c>
      <x:c r="I497" s="0" t="inlineStr">
        <x:is>
          <x:t>2024-05</x:t>
        </x:is>
      </x:c>
      <x:c r="J497" s="0" t="inlineStr">
        <x:is>
          <x:t>Month</x:t>
        </x:is>
      </x:c>
      <x:c r="K497" s="58">
        <x:v>1</x:v>
      </x:c>
      <x:c r="L497" s="12">
        <x:v>91434.45</x:v>
      </x:c>
    </x:row>
    <x:row r="498">
      <x:c r="A498" s="0" t="inlineStr">
        <x:is>
          <x:t>PL|pl.revenue|4300|2024-06</x:t>
        </x:is>
      </x:c>
      <x:c r="B498" s="0" t="inlineStr">
        <x:is>
          <x:t>Demo Handel GmbH</x:t>
        </x:is>
      </x:c>
      <x:c r="C498" s="0" t="inlineStr">
        <x:is>
          <x:t>PL</x:t>
        </x:is>
      </x:c>
      <x:c r="D498" s="0" t="inlineStr">
        <x:is>
          <x:t>pl.revenue</x:t>
        </x:is>
      </x:c>
      <x:c r="E498" s="0" t="inlineStr">
        <x:is>
          <x:t>Umsatzerlöse</x:t>
        </x:is>
      </x:c>
      <x:c r="F498" s="58">
        <x:v>4300</x:v>
      </x:c>
      <x:c r="G498" t="inlineStr">
        <x:is>
          <x:t>Erlöse 7 % USt</x:t>
        </x:is>
      </x:c>
      <x:c r="H498" s="0" t="inlineStr">
        <x:is>
          <x:t>2024-06</x:t>
        </x:is>
      </x:c>
      <x:c r="I498" s="0" t="inlineStr">
        <x:is>
          <x:t>2024-06</x:t>
        </x:is>
      </x:c>
      <x:c r="J498" s="0" t="inlineStr">
        <x:is>
          <x:t>Month</x:t>
        </x:is>
      </x:c>
      <x:c r="K498" s="58">
        <x:v>1</x:v>
      </x:c>
      <x:c r="L498" s="12">
        <x:v>80725.28</x:v>
      </x:c>
    </x:row>
    <x:row r="499">
      <x:c r="A499" s="0" t="inlineStr">
        <x:is>
          <x:t>PL|pl.revenue|4300|2024-07</x:t>
        </x:is>
      </x:c>
      <x:c r="B499" s="0" t="inlineStr">
        <x:is>
          <x:t>Demo Handel GmbH</x:t>
        </x:is>
      </x:c>
      <x:c r="C499" s="0" t="inlineStr">
        <x:is>
          <x:t>PL</x:t>
        </x:is>
      </x:c>
      <x:c r="D499" s="0" t="inlineStr">
        <x:is>
          <x:t>pl.revenue</x:t>
        </x:is>
      </x:c>
      <x:c r="E499" s="0" t="inlineStr">
        <x:is>
          <x:t>Umsatzerlöse</x:t>
        </x:is>
      </x:c>
      <x:c r="F499" s="58">
        <x:v>4300</x:v>
      </x:c>
      <x:c r="G499" t="inlineStr">
        <x:is>
          <x:t>Erlöse 7 % USt</x:t>
        </x:is>
      </x:c>
      <x:c r="H499" s="0" t="inlineStr">
        <x:is>
          <x:t>2024-07</x:t>
        </x:is>
      </x:c>
      <x:c r="I499" s="0" t="inlineStr">
        <x:is>
          <x:t>2024-07</x:t>
        </x:is>
      </x:c>
      <x:c r="J499" s="0" t="inlineStr">
        <x:is>
          <x:t>Month</x:t>
        </x:is>
      </x:c>
      <x:c r="K499" s="58">
        <x:v>1</x:v>
      </x:c>
      <x:c r="L499" s="12">
        <x:v>82807.31</x:v>
      </x:c>
    </x:row>
    <x:row r="500">
      <x:c r="A500" s="0" t="inlineStr">
        <x:is>
          <x:t>PL|pl.revenue|4300|2024-08</x:t>
        </x:is>
      </x:c>
      <x:c r="B500" s="0" t="inlineStr">
        <x:is>
          <x:t>Demo Handel GmbH</x:t>
        </x:is>
      </x:c>
      <x:c r="C500" s="0" t="inlineStr">
        <x:is>
          <x:t>PL</x:t>
        </x:is>
      </x:c>
      <x:c r="D500" s="0" t="inlineStr">
        <x:is>
          <x:t>pl.revenue</x:t>
        </x:is>
      </x:c>
      <x:c r="E500" s="0" t="inlineStr">
        <x:is>
          <x:t>Umsatzerlöse</x:t>
        </x:is>
      </x:c>
      <x:c r="F500" s="58">
        <x:v>4300</x:v>
      </x:c>
      <x:c r="G500" t="inlineStr">
        <x:is>
          <x:t>Erlöse 7 % USt</x:t>
        </x:is>
      </x:c>
      <x:c r="H500" s="0" t="inlineStr">
        <x:is>
          <x:t>2024-08</x:t>
        </x:is>
      </x:c>
      <x:c r="I500" s="0" t="inlineStr">
        <x:is>
          <x:t>2024-08</x:t>
        </x:is>
      </x:c>
      <x:c r="J500" s="0" t="inlineStr">
        <x:is>
          <x:t>Month</x:t>
        </x:is>
      </x:c>
      <x:c r="K500" s="58">
        <x:v>1</x:v>
      </x:c>
      <x:c r="L500" s="12">
        <x:v>85908.42</x:v>
      </x:c>
    </x:row>
    <x:row r="501">
      <x:c r="A501" s="0" t="inlineStr">
        <x:is>
          <x:t>PL|pl.revenue|4300|2024-09</x:t>
        </x:is>
      </x:c>
      <x:c r="B501" s="0" t="inlineStr">
        <x:is>
          <x:t>Demo Handel GmbH</x:t>
        </x:is>
      </x:c>
      <x:c r="C501" s="0" t="inlineStr">
        <x:is>
          <x:t>PL</x:t>
        </x:is>
      </x:c>
      <x:c r="D501" s="0" t="inlineStr">
        <x:is>
          <x:t>pl.revenue</x:t>
        </x:is>
      </x:c>
      <x:c r="E501" s="0" t="inlineStr">
        <x:is>
          <x:t>Umsatzerlöse</x:t>
        </x:is>
      </x:c>
      <x:c r="F501" s="58">
        <x:v>4300</x:v>
      </x:c>
      <x:c r="G501" t="inlineStr">
        <x:is>
          <x:t>Erlöse 7 % USt</x:t>
        </x:is>
      </x:c>
      <x:c r="H501" s="0" t="inlineStr">
        <x:is>
          <x:t>2024-09</x:t>
        </x:is>
      </x:c>
      <x:c r="I501" s="0" t="inlineStr">
        <x:is>
          <x:t>2024-09</x:t>
        </x:is>
      </x:c>
      <x:c r="J501" s="0" t="inlineStr">
        <x:is>
          <x:t>Month</x:t>
        </x:is>
      </x:c>
      <x:c r="K501" s="58">
        <x:v>1</x:v>
      </x:c>
      <x:c r="L501" s="12">
        <x:v>88167.18</x:v>
      </x:c>
    </x:row>
    <x:row r="502">
      <x:c r="A502" s="0" t="inlineStr">
        <x:is>
          <x:t>PL|pl.revenue|4300|2024-10</x:t>
        </x:is>
      </x:c>
      <x:c r="B502" s="0" t="inlineStr">
        <x:is>
          <x:t>Demo Handel GmbH</x:t>
        </x:is>
      </x:c>
      <x:c r="C502" s="0" t="inlineStr">
        <x:is>
          <x:t>PL</x:t>
        </x:is>
      </x:c>
      <x:c r="D502" s="0" t="inlineStr">
        <x:is>
          <x:t>pl.revenue</x:t>
        </x:is>
      </x:c>
      <x:c r="E502" s="0" t="inlineStr">
        <x:is>
          <x:t>Umsatzerlöse</x:t>
        </x:is>
      </x:c>
      <x:c r="F502" s="58">
        <x:v>4300</x:v>
      </x:c>
      <x:c r="G502" t="inlineStr">
        <x:is>
          <x:t>Erlöse 7 % USt</x:t>
        </x:is>
      </x:c>
      <x:c r="H502" s="0" t="inlineStr">
        <x:is>
          <x:t>2024-10</x:t>
        </x:is>
      </x:c>
      <x:c r="I502" s="0" t="inlineStr">
        <x:is>
          <x:t>2024-10</x:t>
        </x:is>
      </x:c>
      <x:c r="J502" s="0" t="inlineStr">
        <x:is>
          <x:t>Month</x:t>
        </x:is>
      </x:c>
      <x:c r="K502" s="58">
        <x:v>1</x:v>
      </x:c>
      <x:c r="L502" s="12">
        <x:v>85285.54</x:v>
      </x:c>
    </x:row>
    <x:row r="503">
      <x:c r="A503" s="0" t="inlineStr">
        <x:is>
          <x:t>PL|pl.revenue|4300|2024-11</x:t>
        </x:is>
      </x:c>
      <x:c r="B503" s="0" t="inlineStr">
        <x:is>
          <x:t>Demo Handel GmbH</x:t>
        </x:is>
      </x:c>
      <x:c r="C503" s="0" t="inlineStr">
        <x:is>
          <x:t>PL</x:t>
        </x:is>
      </x:c>
      <x:c r="D503" s="0" t="inlineStr">
        <x:is>
          <x:t>pl.revenue</x:t>
        </x:is>
      </x:c>
      <x:c r="E503" s="0" t="inlineStr">
        <x:is>
          <x:t>Umsatzerlöse</x:t>
        </x:is>
      </x:c>
      <x:c r="F503" s="58">
        <x:v>4300</x:v>
      </x:c>
      <x:c r="G503" t="inlineStr">
        <x:is>
          <x:t>Erlöse 7 % USt</x:t>
        </x:is>
      </x:c>
      <x:c r="H503" s="0" t="inlineStr">
        <x:is>
          <x:t>2024-11</x:t>
        </x:is>
      </x:c>
      <x:c r="I503" s="0" t="inlineStr">
        <x:is>
          <x:t>2024-11</x:t>
        </x:is>
      </x:c>
      <x:c r="J503" s="0" t="inlineStr">
        <x:is>
          <x:t>Month</x:t>
        </x:is>
      </x:c>
      <x:c r="K503" s="58">
        <x:v>1</x:v>
      </x:c>
      <x:c r="L503" s="12">
        <x:v>89760.9</x:v>
      </x:c>
    </x:row>
    <x:row r="504">
      <x:c r="A504" s="0" t="inlineStr">
        <x:is>
          <x:t>PL|pl.revenue|4300|2024-12</x:t>
        </x:is>
      </x:c>
      <x:c r="B504" s="0" t="inlineStr">
        <x:is>
          <x:t>Demo Handel GmbH</x:t>
        </x:is>
      </x:c>
      <x:c r="C504" s="0" t="inlineStr">
        <x:is>
          <x:t>PL</x:t>
        </x:is>
      </x:c>
      <x:c r="D504" s="0" t="inlineStr">
        <x:is>
          <x:t>pl.revenue</x:t>
        </x:is>
      </x:c>
      <x:c r="E504" s="0" t="inlineStr">
        <x:is>
          <x:t>Umsatzerlöse</x:t>
        </x:is>
      </x:c>
      <x:c r="F504" s="58">
        <x:v>4300</x:v>
      </x:c>
      <x:c r="G504" t="inlineStr">
        <x:is>
          <x:t>Erlöse 7 % USt</x:t>
        </x:is>
      </x:c>
      <x:c r="H504" s="0" t="inlineStr">
        <x:is>
          <x:t>2024-12</x:t>
        </x:is>
      </x:c>
      <x:c r="I504" s="0" t="inlineStr">
        <x:is>
          <x:t>2024-12</x:t>
        </x:is>
      </x:c>
      <x:c r="J504" s="0" t="inlineStr">
        <x:is>
          <x:t>Month</x:t>
        </x:is>
      </x:c>
      <x:c r="K504" s="58">
        <x:v>1</x:v>
      </x:c>
      <x:c r="L504" s="12">
        <x:v>77127.29</x:v>
      </x:c>
    </x:row>
    <x:row r="505">
      <x:c r="A505" s="0" t="inlineStr">
        <x:is>
          <x:t>PL|pl.revenue|4400|2022-01</x:t>
        </x:is>
      </x:c>
      <x:c r="B505" s="0" t="inlineStr">
        <x:is>
          <x:t>Demo Handel GmbH</x:t>
        </x:is>
      </x:c>
      <x:c r="C505" s="0" t="inlineStr">
        <x:is>
          <x:t>PL</x:t>
        </x:is>
      </x:c>
      <x:c r="D505" s="0" t="inlineStr">
        <x:is>
          <x:t>pl.revenue</x:t>
        </x:is>
      </x:c>
      <x:c r="E505" s="0" t="inlineStr">
        <x:is>
          <x:t>Umsatzerlöse</x:t>
        </x:is>
      </x:c>
      <x:c r="F505" s="58">
        <x:v>4400</x:v>
      </x:c>
      <x:c r="G505" t="inlineStr">
        <x:is>
          <x:t>Erlöse 19 % USt</x:t>
        </x:is>
      </x:c>
      <x:c r="H505" s="0" t="inlineStr">
        <x:is>
          <x:t>2022-01</x:t>
        </x:is>
      </x:c>
      <x:c r="I505" s="0" t="inlineStr">
        <x:is>
          <x:t>2022-01</x:t>
        </x:is>
      </x:c>
      <x:c r="J505" s="0" t="inlineStr">
        <x:is>
          <x:t>Month</x:t>
        </x:is>
      </x:c>
      <x:c r="K505" s="58">
        <x:v>1</x:v>
      </x:c>
      <x:c r="L505" s="12">
        <x:v>1344127.66</x:v>
      </x:c>
    </x:row>
    <x:row r="506">
      <x:c r="A506" s="0" t="inlineStr">
        <x:is>
          <x:t>PL|pl.revenue|4400|2022-02</x:t>
        </x:is>
      </x:c>
      <x:c r="B506" s="0" t="inlineStr">
        <x:is>
          <x:t>Demo Handel GmbH</x:t>
        </x:is>
      </x:c>
      <x:c r="C506" s="0" t="inlineStr">
        <x:is>
          <x:t>PL</x:t>
        </x:is>
      </x:c>
      <x:c r="D506" s="0" t="inlineStr">
        <x:is>
          <x:t>pl.revenue</x:t>
        </x:is>
      </x:c>
      <x:c r="E506" s="0" t="inlineStr">
        <x:is>
          <x:t>Umsatzerlöse</x:t>
        </x:is>
      </x:c>
      <x:c r="F506" s="58">
        <x:v>4400</x:v>
      </x:c>
      <x:c r="G506" t="inlineStr">
        <x:is>
          <x:t>Erlöse 19 % USt</x:t>
        </x:is>
      </x:c>
      <x:c r="H506" s="0" t="inlineStr">
        <x:is>
          <x:t>2022-02</x:t>
        </x:is>
      </x:c>
      <x:c r="I506" s="0" t="inlineStr">
        <x:is>
          <x:t>2022-02</x:t>
        </x:is>
      </x:c>
      <x:c r="J506" s="0" t="inlineStr">
        <x:is>
          <x:t>Month</x:t>
        </x:is>
      </x:c>
      <x:c r="K506" s="58">
        <x:v>1</x:v>
      </x:c>
      <x:c r="L506" s="12">
        <x:v>1553842.77</x:v>
      </x:c>
    </x:row>
    <x:row r="507">
      <x:c r="A507" s="0" t="inlineStr">
        <x:is>
          <x:t>PL|pl.revenue|4400|2022-03</x:t>
        </x:is>
      </x:c>
      <x:c r="B507" s="0" t="inlineStr">
        <x:is>
          <x:t>Demo Handel GmbH</x:t>
        </x:is>
      </x:c>
      <x:c r="C507" s="0" t="inlineStr">
        <x:is>
          <x:t>PL</x:t>
        </x:is>
      </x:c>
      <x:c r="D507" s="0" t="inlineStr">
        <x:is>
          <x:t>pl.revenue</x:t>
        </x:is>
      </x:c>
      <x:c r="E507" s="0" t="inlineStr">
        <x:is>
          <x:t>Umsatzerlöse</x:t>
        </x:is>
      </x:c>
      <x:c r="F507" s="58">
        <x:v>4400</x:v>
      </x:c>
      <x:c r="G507" t="inlineStr">
        <x:is>
          <x:t>Erlöse 19 % USt</x:t>
        </x:is>
      </x:c>
      <x:c r="H507" s="0" t="inlineStr">
        <x:is>
          <x:t>2022-03</x:t>
        </x:is>
      </x:c>
      <x:c r="I507" s="0" t="inlineStr">
        <x:is>
          <x:t>2022-03</x:t>
        </x:is>
      </x:c>
      <x:c r="J507" s="0" t="inlineStr">
        <x:is>
          <x:t>Month</x:t>
        </x:is>
      </x:c>
      <x:c r="K507" s="58">
        <x:v>1</x:v>
      </x:c>
      <x:c r="L507" s="12">
        <x:v>1774689.24</x:v>
      </x:c>
    </x:row>
    <x:row r="508">
      <x:c r="A508" s="0" t="inlineStr">
        <x:is>
          <x:t>PL|pl.revenue|4400|2022-04</x:t>
        </x:is>
      </x:c>
      <x:c r="B508" s="0" t="inlineStr">
        <x:is>
          <x:t>Demo Handel GmbH</x:t>
        </x:is>
      </x:c>
      <x:c r="C508" s="0" t="inlineStr">
        <x:is>
          <x:t>PL</x:t>
        </x:is>
      </x:c>
      <x:c r="D508" s="0" t="inlineStr">
        <x:is>
          <x:t>pl.revenue</x:t>
        </x:is>
      </x:c>
      <x:c r="E508" s="0" t="inlineStr">
        <x:is>
          <x:t>Umsatzerlöse</x:t>
        </x:is>
      </x:c>
      <x:c r="F508" s="58">
        <x:v>4400</x:v>
      </x:c>
      <x:c r="G508" t="inlineStr">
        <x:is>
          <x:t>Erlöse 19 % USt</x:t>
        </x:is>
      </x:c>
      <x:c r="H508" s="0" t="inlineStr">
        <x:is>
          <x:t>2022-04</x:t>
        </x:is>
      </x:c>
      <x:c r="I508" s="0" t="inlineStr">
        <x:is>
          <x:t>2022-04</x:t>
        </x:is>
      </x:c>
      <x:c r="J508" s="0" t="inlineStr">
        <x:is>
          <x:t>Month</x:t>
        </x:is>
      </x:c>
      <x:c r="K508" s="58">
        <x:v>1</x:v>
      </x:c>
      <x:c r="L508" s="12">
        <x:v>1796278.3</x:v>
      </x:c>
    </x:row>
    <x:row r="509">
      <x:c r="A509" s="0" t="inlineStr">
        <x:is>
          <x:t>PL|pl.revenue|4400|2022-05</x:t>
        </x:is>
      </x:c>
      <x:c r="B509" s="0" t="inlineStr">
        <x:is>
          <x:t>Demo Handel GmbH</x:t>
        </x:is>
      </x:c>
      <x:c r="C509" s="0" t="inlineStr">
        <x:is>
          <x:t>PL</x:t>
        </x:is>
      </x:c>
      <x:c r="D509" s="0" t="inlineStr">
        <x:is>
          <x:t>pl.revenue</x:t>
        </x:is>
      </x:c>
      <x:c r="E509" s="0" t="inlineStr">
        <x:is>
          <x:t>Umsatzerlöse</x:t>
        </x:is>
      </x:c>
      <x:c r="F509" s="58">
        <x:v>4400</x:v>
      </x:c>
      <x:c r="G509" t="inlineStr">
        <x:is>
          <x:t>Erlöse 19 % USt</x:t>
        </x:is>
      </x:c>
      <x:c r="H509" s="0" t="inlineStr">
        <x:is>
          <x:t>2022-05</x:t>
        </x:is>
      </x:c>
      <x:c r="I509" s="0" t="inlineStr">
        <x:is>
          <x:t>2022-05</x:t>
        </x:is>
      </x:c>
      <x:c r="J509" s="0" t="inlineStr">
        <x:is>
          <x:t>Month</x:t>
        </x:is>
      </x:c>
      <x:c r="K509" s="58">
        <x:v>1</x:v>
      </x:c>
      <x:c r="L509" s="12">
        <x:v>1717852.77</x:v>
      </x:c>
    </x:row>
    <x:row r="510">
      <x:c r="A510" s="0" t="inlineStr">
        <x:is>
          <x:t>PL|pl.revenue|4400|2022-06</x:t>
        </x:is>
      </x:c>
      <x:c r="B510" s="0" t="inlineStr">
        <x:is>
          <x:t>Demo Handel GmbH</x:t>
        </x:is>
      </x:c>
      <x:c r="C510" s="0" t="inlineStr">
        <x:is>
          <x:t>PL</x:t>
        </x:is>
      </x:c>
      <x:c r="D510" s="0" t="inlineStr">
        <x:is>
          <x:t>pl.revenue</x:t>
        </x:is>
      </x:c>
      <x:c r="E510" s="0" t="inlineStr">
        <x:is>
          <x:t>Umsatzerlöse</x:t>
        </x:is>
      </x:c>
      <x:c r="F510" s="58">
        <x:v>4400</x:v>
      </x:c>
      <x:c r="G510" t="inlineStr">
        <x:is>
          <x:t>Erlöse 19 % USt</x:t>
        </x:is>
      </x:c>
      <x:c r="H510" s="0" t="inlineStr">
        <x:is>
          <x:t>2022-06</x:t>
        </x:is>
      </x:c>
      <x:c r="I510" s="0" t="inlineStr">
        <x:is>
          <x:t>2022-06</x:t>
        </x:is>
      </x:c>
      <x:c r="J510" s="0" t="inlineStr">
        <x:is>
          <x:t>Month</x:t>
        </x:is>
      </x:c>
      <x:c r="K510" s="58">
        <x:v>1</x:v>
      </x:c>
      <x:c r="L510" s="12">
        <x:v>1657480.87</x:v>
      </x:c>
    </x:row>
    <x:row r="511">
      <x:c r="A511" s="0" t="inlineStr">
        <x:is>
          <x:t>PL|pl.revenue|4400|2022-07</x:t>
        </x:is>
      </x:c>
      <x:c r="B511" s="0" t="inlineStr">
        <x:is>
          <x:t>Demo Handel GmbH</x:t>
        </x:is>
      </x:c>
      <x:c r="C511" s="0" t="inlineStr">
        <x:is>
          <x:t>PL</x:t>
        </x:is>
      </x:c>
      <x:c r="D511" s="0" t="inlineStr">
        <x:is>
          <x:t>pl.revenue</x:t>
        </x:is>
      </x:c>
      <x:c r="E511" s="0" t="inlineStr">
        <x:is>
          <x:t>Umsatzerlöse</x:t>
        </x:is>
      </x:c>
      <x:c r="F511" s="58">
        <x:v>4400</x:v>
      </x:c>
      <x:c r="G511" t="inlineStr">
        <x:is>
          <x:t>Erlöse 19 % USt</x:t>
        </x:is>
      </x:c>
      <x:c r="H511" s="0" t="inlineStr">
        <x:is>
          <x:t>2022-07</x:t>
        </x:is>
      </x:c>
      <x:c r="I511" s="0" t="inlineStr">
        <x:is>
          <x:t>2022-07</x:t>
        </x:is>
      </x:c>
      <x:c r="J511" s="0" t="inlineStr">
        <x:is>
          <x:t>Month</x:t>
        </x:is>
      </x:c>
      <x:c r="K511" s="58">
        <x:v>1</x:v>
      </x:c>
      <x:c r="L511" s="12">
        <x:v>1474736.27</x:v>
      </x:c>
    </x:row>
    <x:row r="512">
      <x:c r="A512" s="0" t="inlineStr">
        <x:is>
          <x:t>PL|pl.revenue|4400|2022-08</x:t>
        </x:is>
      </x:c>
      <x:c r="B512" s="0" t="inlineStr">
        <x:is>
          <x:t>Demo Handel GmbH</x:t>
        </x:is>
      </x:c>
      <x:c r="C512" s="0" t="inlineStr">
        <x:is>
          <x:t>PL</x:t>
        </x:is>
      </x:c>
      <x:c r="D512" s="0" t="inlineStr">
        <x:is>
          <x:t>pl.revenue</x:t>
        </x:is>
      </x:c>
      <x:c r="E512" s="0" t="inlineStr">
        <x:is>
          <x:t>Umsatzerlöse</x:t>
        </x:is>
      </x:c>
      <x:c r="F512" s="58">
        <x:v>4400</x:v>
      </x:c>
      <x:c r="G512" t="inlineStr">
        <x:is>
          <x:t>Erlöse 19 % USt</x:t>
        </x:is>
      </x:c>
      <x:c r="H512" s="0" t="inlineStr">
        <x:is>
          <x:t>2022-08</x:t>
        </x:is>
      </x:c>
      <x:c r="I512" s="0" t="inlineStr">
        <x:is>
          <x:t>2022-08</x:t>
        </x:is>
      </x:c>
      <x:c r="J512" s="0" t="inlineStr">
        <x:is>
          <x:t>Month</x:t>
        </x:is>
      </x:c>
      <x:c r="K512" s="58">
        <x:v>1</x:v>
      </x:c>
      <x:c r="L512" s="12">
        <x:v>1394990.17</x:v>
      </x:c>
    </x:row>
    <x:row r="513">
      <x:c r="A513" s="0" t="inlineStr">
        <x:is>
          <x:t>PL|pl.revenue|4400|2022-09</x:t>
        </x:is>
      </x:c>
      <x:c r="B513" s="0" t="inlineStr">
        <x:is>
          <x:t>Demo Handel GmbH</x:t>
        </x:is>
      </x:c>
      <x:c r="C513" s="0" t="inlineStr">
        <x:is>
          <x:t>PL</x:t>
        </x:is>
      </x:c>
      <x:c r="D513" s="0" t="inlineStr">
        <x:is>
          <x:t>pl.revenue</x:t>
        </x:is>
      </x:c>
      <x:c r="E513" s="0" t="inlineStr">
        <x:is>
          <x:t>Umsatzerlöse</x:t>
        </x:is>
      </x:c>
      <x:c r="F513" s="58">
        <x:v>4400</x:v>
      </x:c>
      <x:c r="G513" t="inlineStr">
        <x:is>
          <x:t>Erlöse 19 % USt</x:t>
        </x:is>
      </x:c>
      <x:c r="H513" s="0" t="inlineStr">
        <x:is>
          <x:t>2022-09</x:t>
        </x:is>
      </x:c>
      <x:c r="I513" s="0" t="inlineStr">
        <x:is>
          <x:t>2022-09</x:t>
        </x:is>
      </x:c>
      <x:c r="J513" s="0" t="inlineStr">
        <x:is>
          <x:t>Month</x:t>
        </x:is>
      </x:c>
      <x:c r="K513" s="58">
        <x:v>1</x:v>
      </x:c>
      <x:c r="L513" s="12">
        <x:v>1810526.03</x:v>
      </x:c>
    </x:row>
    <x:row r="514">
      <x:c r="A514" s="0" t="inlineStr">
        <x:is>
          <x:t>PL|pl.revenue|4400|2022-10</x:t>
        </x:is>
      </x:c>
      <x:c r="B514" s="0" t="inlineStr">
        <x:is>
          <x:t>Demo Handel GmbH</x:t>
        </x:is>
      </x:c>
      <x:c r="C514" s="0" t="inlineStr">
        <x:is>
          <x:t>PL</x:t>
        </x:is>
      </x:c>
      <x:c r="D514" s="0" t="inlineStr">
        <x:is>
          <x:t>pl.revenue</x:t>
        </x:is>
      </x:c>
      <x:c r="E514" s="0" t="inlineStr">
        <x:is>
          <x:t>Umsatzerlöse</x:t>
        </x:is>
      </x:c>
      <x:c r="F514" s="58">
        <x:v>4400</x:v>
      </x:c>
      <x:c r="G514" t="inlineStr">
        <x:is>
          <x:t>Erlöse 19 % USt</x:t>
        </x:is>
      </x:c>
      <x:c r="H514" s="0" t="inlineStr">
        <x:is>
          <x:t>2022-10</x:t>
        </x:is>
      </x:c>
      <x:c r="I514" s="0" t="inlineStr">
        <x:is>
          <x:t>2022-10</x:t>
        </x:is>
      </x:c>
      <x:c r="J514" s="0" t="inlineStr">
        <x:is>
          <x:t>Month</x:t>
        </x:is>
      </x:c>
      <x:c r="K514" s="58">
        <x:v>1</x:v>
      </x:c>
      <x:c r="L514" s="12">
        <x:v>1902770.28</x:v>
      </x:c>
    </x:row>
    <x:row r="515">
      <x:c r="A515" s="0" t="inlineStr">
        <x:is>
          <x:t>PL|pl.revenue|4400|2022-11</x:t>
        </x:is>
      </x:c>
      <x:c r="B515" s="0" t="inlineStr">
        <x:is>
          <x:t>Demo Handel GmbH</x:t>
        </x:is>
      </x:c>
      <x:c r="C515" s="0" t="inlineStr">
        <x:is>
          <x:t>PL</x:t>
        </x:is>
      </x:c>
      <x:c r="D515" s="0" t="inlineStr">
        <x:is>
          <x:t>pl.revenue</x:t>
        </x:is>
      </x:c>
      <x:c r="E515" s="0" t="inlineStr">
        <x:is>
          <x:t>Umsatzerlöse</x:t>
        </x:is>
      </x:c>
      <x:c r="F515" s="58">
        <x:v>4400</x:v>
      </x:c>
      <x:c r="G515" t="inlineStr">
        <x:is>
          <x:t>Erlöse 19 % USt</x:t>
        </x:is>
      </x:c>
      <x:c r="H515" s="0" t="inlineStr">
        <x:is>
          <x:t>2022-11</x:t>
        </x:is>
      </x:c>
      <x:c r="I515" s="0" t="inlineStr">
        <x:is>
          <x:t>2022-11</x:t>
        </x:is>
      </x:c>
      <x:c r="J515" s="0" t="inlineStr">
        <x:is>
          <x:t>Month</x:t>
        </x:is>
      </x:c>
      <x:c r="K515" s="58">
        <x:v>1</x:v>
      </x:c>
      <x:c r="L515" s="12">
        <x:v>2010980.21</x:v>
      </x:c>
    </x:row>
    <x:row r="516">
      <x:c r="A516" s="0" t="inlineStr">
        <x:is>
          <x:t>PL|pl.revenue|4400|2022-12</x:t>
        </x:is>
      </x:c>
      <x:c r="B516" s="0" t="inlineStr">
        <x:is>
          <x:t>Demo Handel GmbH</x:t>
        </x:is>
      </x:c>
      <x:c r="C516" s="0" t="inlineStr">
        <x:is>
          <x:t>PL</x:t>
        </x:is>
      </x:c>
      <x:c r="D516" s="0" t="inlineStr">
        <x:is>
          <x:t>pl.revenue</x:t>
        </x:is>
      </x:c>
      <x:c r="E516" s="0" t="inlineStr">
        <x:is>
          <x:t>Umsatzerlöse</x:t>
        </x:is>
      </x:c>
      <x:c r="F516" s="58">
        <x:v>4400</x:v>
      </x:c>
      <x:c r="G516" t="inlineStr">
        <x:is>
          <x:t>Erlöse 19 % USt</x:t>
        </x:is>
      </x:c>
      <x:c r="H516" s="0" t="inlineStr">
        <x:is>
          <x:t>2022-12</x:t>
        </x:is>
      </x:c>
      <x:c r="I516" s="0" t="inlineStr">
        <x:is>
          <x:t>2022-12</x:t>
        </x:is>
      </x:c>
      <x:c r="J516" s="0" t="inlineStr">
        <x:is>
          <x:t>Month</x:t>
        </x:is>
      </x:c>
      <x:c r="K516" s="58">
        <x:v>1</x:v>
      </x:c>
      <x:c r="L516" s="12">
        <x:v>2210322.37</x:v>
      </x:c>
    </x:row>
    <x:row r="517">
      <x:c r="A517" s="0" t="inlineStr">
        <x:is>
          <x:t>PL|pl.revenue|4400|2023-01</x:t>
        </x:is>
      </x:c>
      <x:c r="B517" s="0" t="inlineStr">
        <x:is>
          <x:t>Demo Handel GmbH</x:t>
        </x:is>
      </x:c>
      <x:c r="C517" s="0" t="inlineStr">
        <x:is>
          <x:t>PL</x:t>
        </x:is>
      </x:c>
      <x:c r="D517" s="0" t="inlineStr">
        <x:is>
          <x:t>pl.revenue</x:t>
        </x:is>
      </x:c>
      <x:c r="E517" s="0" t="inlineStr">
        <x:is>
          <x:t>Umsatzerlöse</x:t>
        </x:is>
      </x:c>
      <x:c r="F517" s="58">
        <x:v>4400</x:v>
      </x:c>
      <x:c r="G517" t="inlineStr">
        <x:is>
          <x:t>Erlöse 19 % USt</x:t>
        </x:is>
      </x:c>
      <x:c r="H517" s="0" t="inlineStr">
        <x:is>
          <x:t>2023-01</x:t>
        </x:is>
      </x:c>
      <x:c r="I517" s="0" t="inlineStr">
        <x:is>
          <x:t>2023-01</x:t>
        </x:is>
      </x:c>
      <x:c r="J517" s="0" t="inlineStr">
        <x:is>
          <x:t>Month</x:t>
        </x:is>
      </x:c>
      <x:c r="K517" s="58">
        <x:v>1</x:v>
      </x:c>
      <x:c r="L517" s="12">
        <x:v>1485825.28</x:v>
      </x:c>
    </x:row>
    <x:row r="518">
      <x:c r="A518" s="0" t="inlineStr">
        <x:is>
          <x:t>PL|pl.revenue|4400|2023-02</x:t>
        </x:is>
      </x:c>
      <x:c r="B518" s="0" t="inlineStr">
        <x:is>
          <x:t>Demo Handel GmbH</x:t>
        </x:is>
      </x:c>
      <x:c r="C518" s="0" t="inlineStr">
        <x:is>
          <x:t>PL</x:t>
        </x:is>
      </x:c>
      <x:c r="D518" s="0" t="inlineStr">
        <x:is>
          <x:t>pl.revenue</x:t>
        </x:is>
      </x:c>
      <x:c r="E518" s="0" t="inlineStr">
        <x:is>
          <x:t>Umsatzerlöse</x:t>
        </x:is>
      </x:c>
      <x:c r="F518" s="58">
        <x:v>4400</x:v>
      </x:c>
      <x:c r="G518" t="inlineStr">
        <x:is>
          <x:t>Erlöse 19 % USt</x:t>
        </x:is>
      </x:c>
      <x:c r="H518" s="0" t="inlineStr">
        <x:is>
          <x:t>2023-02</x:t>
        </x:is>
      </x:c>
      <x:c r="I518" s="0" t="inlineStr">
        <x:is>
          <x:t>2023-02</x:t>
        </x:is>
      </x:c>
      <x:c r="J518" s="0" t="inlineStr">
        <x:is>
          <x:t>Month</x:t>
        </x:is>
      </x:c>
      <x:c r="K518" s="58">
        <x:v>1</x:v>
      </x:c>
      <x:c r="L518" s="12">
        <x:v>1627349.44</x:v>
      </x:c>
    </x:row>
    <x:row r="519">
      <x:c r="A519" s="0" t="inlineStr">
        <x:is>
          <x:t>PL|pl.revenue|4400|2023-03</x:t>
        </x:is>
      </x:c>
      <x:c r="B519" s="0" t="inlineStr">
        <x:is>
          <x:t>Demo Handel GmbH</x:t>
        </x:is>
      </x:c>
      <x:c r="C519" s="0" t="inlineStr">
        <x:is>
          <x:t>PL</x:t>
        </x:is>
      </x:c>
      <x:c r="D519" s="0" t="inlineStr">
        <x:is>
          <x:t>pl.revenue</x:t>
        </x:is>
      </x:c>
      <x:c r="E519" s="0" t="inlineStr">
        <x:is>
          <x:t>Umsatzerlöse</x:t>
        </x:is>
      </x:c>
      <x:c r="F519" s="58">
        <x:v>4400</x:v>
      </x:c>
      <x:c r="G519" t="inlineStr">
        <x:is>
          <x:t>Erlöse 19 % USt</x:t>
        </x:is>
      </x:c>
      <x:c r="H519" s="0" t="inlineStr">
        <x:is>
          <x:t>2023-03</x:t>
        </x:is>
      </x:c>
      <x:c r="I519" s="0" t="inlineStr">
        <x:is>
          <x:t>2023-03</x:t>
        </x:is>
      </x:c>
      <x:c r="J519" s="0" t="inlineStr">
        <x:is>
          <x:t>Month</x:t>
        </x:is>
      </x:c>
      <x:c r="K519" s="58">
        <x:v>1</x:v>
      </x:c>
      <x:c r="L519" s="12">
        <x:v>1899313.84</x:v>
      </x:c>
    </x:row>
    <x:row r="520">
      <x:c r="A520" s="0" t="inlineStr">
        <x:is>
          <x:t>PL|pl.revenue|4400|2023-04</x:t>
        </x:is>
      </x:c>
      <x:c r="B520" s="0" t="inlineStr">
        <x:is>
          <x:t>Demo Handel GmbH</x:t>
        </x:is>
      </x:c>
      <x:c r="C520" s="0" t="inlineStr">
        <x:is>
          <x:t>PL</x:t>
        </x:is>
      </x:c>
      <x:c r="D520" s="0" t="inlineStr">
        <x:is>
          <x:t>pl.revenue</x:t>
        </x:is>
      </x:c>
      <x:c r="E520" s="0" t="inlineStr">
        <x:is>
          <x:t>Umsatzerlöse</x:t>
        </x:is>
      </x:c>
      <x:c r="F520" s="58">
        <x:v>4400</x:v>
      </x:c>
      <x:c r="G520" t="inlineStr">
        <x:is>
          <x:t>Erlöse 19 % USt</x:t>
        </x:is>
      </x:c>
      <x:c r="H520" s="0" t="inlineStr">
        <x:is>
          <x:t>2023-04</x:t>
        </x:is>
      </x:c>
      <x:c r="I520" s="0" t="inlineStr">
        <x:is>
          <x:t>2023-04</x:t>
        </x:is>
      </x:c>
      <x:c r="J520" s="0" t="inlineStr">
        <x:is>
          <x:t>Month</x:t>
        </x:is>
      </x:c>
      <x:c r="K520" s="58">
        <x:v>1</x:v>
      </x:c>
      <x:c r="L520" s="12">
        <x:v>1829697.43</x:v>
      </x:c>
    </x:row>
    <x:row r="521">
      <x:c r="A521" s="0" t="inlineStr">
        <x:is>
          <x:t>PL|pl.revenue|4400|2023-05</x:t>
        </x:is>
      </x:c>
      <x:c r="B521" s="0" t="inlineStr">
        <x:is>
          <x:t>Demo Handel GmbH</x:t>
        </x:is>
      </x:c>
      <x:c r="C521" s="0" t="inlineStr">
        <x:is>
          <x:t>PL</x:t>
        </x:is>
      </x:c>
      <x:c r="D521" s="0" t="inlineStr">
        <x:is>
          <x:t>pl.revenue</x:t>
        </x:is>
      </x:c>
      <x:c r="E521" s="0" t="inlineStr">
        <x:is>
          <x:t>Umsatzerlöse</x:t>
        </x:is>
      </x:c>
      <x:c r="F521" s="58">
        <x:v>4400</x:v>
      </x:c>
      <x:c r="G521" t="inlineStr">
        <x:is>
          <x:t>Erlöse 19 % USt</x:t>
        </x:is>
      </x:c>
      <x:c r="H521" s="0" t="inlineStr">
        <x:is>
          <x:t>2023-05</x:t>
        </x:is>
      </x:c>
      <x:c r="I521" s="0" t="inlineStr">
        <x:is>
          <x:t>2023-05</x:t>
        </x:is>
      </x:c>
      <x:c r="J521" s="0" t="inlineStr">
        <x:is>
          <x:t>Month</x:t>
        </x:is>
      </x:c>
      <x:c r="K521" s="58">
        <x:v>1</x:v>
      </x:c>
      <x:c r="L521" s="12">
        <x:v>1933069.25</x:v>
      </x:c>
    </x:row>
    <x:row r="522">
      <x:c r="A522" s="0" t="inlineStr">
        <x:is>
          <x:t>PL|pl.revenue|4400|2023-06</x:t>
        </x:is>
      </x:c>
      <x:c r="B522" s="0" t="inlineStr">
        <x:is>
          <x:t>Demo Handel GmbH</x:t>
        </x:is>
      </x:c>
      <x:c r="C522" s="0" t="inlineStr">
        <x:is>
          <x:t>PL</x:t>
        </x:is>
      </x:c>
      <x:c r="D522" s="0" t="inlineStr">
        <x:is>
          <x:t>pl.revenue</x:t>
        </x:is>
      </x:c>
      <x:c r="E522" s="0" t="inlineStr">
        <x:is>
          <x:t>Umsatzerlöse</x:t>
        </x:is>
      </x:c>
      <x:c r="F522" s="58">
        <x:v>4400</x:v>
      </x:c>
      <x:c r="G522" t="inlineStr">
        <x:is>
          <x:t>Erlöse 19 % USt</x:t>
        </x:is>
      </x:c>
      <x:c r="H522" s="0" t="inlineStr">
        <x:is>
          <x:t>2023-06</x:t>
        </x:is>
      </x:c>
      <x:c r="I522" s="0" t="inlineStr">
        <x:is>
          <x:t>2023-06</x:t>
        </x:is>
      </x:c>
      <x:c r="J522" s="0" t="inlineStr">
        <x:is>
          <x:t>Month</x:t>
        </x:is>
      </x:c>
      <x:c r="K522" s="58">
        <x:v>1</x:v>
      </x:c>
      <x:c r="L522" s="12">
        <x:v>2037689.06</x:v>
      </x:c>
    </x:row>
    <x:row r="523">
      <x:c r="A523" s="0" t="inlineStr">
        <x:is>
          <x:t>PL|pl.revenue|4400|2023-07</x:t>
        </x:is>
      </x:c>
      <x:c r="B523" s="0" t="inlineStr">
        <x:is>
          <x:t>Demo Handel GmbH</x:t>
        </x:is>
      </x:c>
      <x:c r="C523" s="0" t="inlineStr">
        <x:is>
          <x:t>PL</x:t>
        </x:is>
      </x:c>
      <x:c r="D523" s="0" t="inlineStr">
        <x:is>
          <x:t>pl.revenue</x:t>
        </x:is>
      </x:c>
      <x:c r="E523" s="0" t="inlineStr">
        <x:is>
          <x:t>Umsatzerlöse</x:t>
        </x:is>
      </x:c>
      <x:c r="F523" s="58">
        <x:v>4400</x:v>
      </x:c>
      <x:c r="G523" t="inlineStr">
        <x:is>
          <x:t>Erlöse 19 % USt</x:t>
        </x:is>
      </x:c>
      <x:c r="H523" s="0" t="inlineStr">
        <x:is>
          <x:t>2023-07</x:t>
        </x:is>
      </x:c>
      <x:c r="I523" s="0" t="inlineStr">
        <x:is>
          <x:t>2023-07</x:t>
        </x:is>
      </x:c>
      <x:c r="J523" s="0" t="inlineStr">
        <x:is>
          <x:t>Month</x:t>
        </x:is>
      </x:c>
      <x:c r="K523" s="58">
        <x:v>1</x:v>
      </x:c>
      <x:c r="L523" s="12">
        <x:v>1731389.5</x:v>
      </x:c>
    </x:row>
    <x:row r="524">
      <x:c r="A524" s="0" t="inlineStr">
        <x:is>
          <x:t>PL|pl.revenue|4400|2023-08</x:t>
        </x:is>
      </x:c>
      <x:c r="B524" s="0" t="inlineStr">
        <x:is>
          <x:t>Demo Handel GmbH</x:t>
        </x:is>
      </x:c>
      <x:c r="C524" s="0" t="inlineStr">
        <x:is>
          <x:t>PL</x:t>
        </x:is>
      </x:c>
      <x:c r="D524" s="0" t="inlineStr">
        <x:is>
          <x:t>pl.revenue</x:t>
        </x:is>
      </x:c>
      <x:c r="E524" s="0" t="inlineStr">
        <x:is>
          <x:t>Umsatzerlöse</x:t>
        </x:is>
      </x:c>
      <x:c r="F524" s="58">
        <x:v>4400</x:v>
      </x:c>
      <x:c r="G524" t="inlineStr">
        <x:is>
          <x:t>Erlöse 19 % USt</x:t>
        </x:is>
      </x:c>
      <x:c r="H524" s="0" t="inlineStr">
        <x:is>
          <x:t>2023-08</x:t>
        </x:is>
      </x:c>
      <x:c r="I524" s="0" t="inlineStr">
        <x:is>
          <x:t>2023-08</x:t>
        </x:is>
      </x:c>
      <x:c r="J524" s="0" t="inlineStr">
        <x:is>
          <x:t>Month</x:t>
        </x:is>
      </x:c>
      <x:c r="K524" s="58">
        <x:v>1</x:v>
      </x:c>
      <x:c r="L524" s="12">
        <x:v>1495334.82</x:v>
      </x:c>
    </x:row>
    <x:row r="525">
      <x:c r="A525" s="0" t="inlineStr">
        <x:is>
          <x:t>PL|pl.revenue|4400|2023-09</x:t>
        </x:is>
      </x:c>
      <x:c r="B525" s="0" t="inlineStr">
        <x:is>
          <x:t>Demo Handel GmbH</x:t>
        </x:is>
      </x:c>
      <x:c r="C525" s="0" t="inlineStr">
        <x:is>
          <x:t>PL</x:t>
        </x:is>
      </x:c>
      <x:c r="D525" s="0" t="inlineStr">
        <x:is>
          <x:t>pl.revenue</x:t>
        </x:is>
      </x:c>
      <x:c r="E525" s="0" t="inlineStr">
        <x:is>
          <x:t>Umsatzerlöse</x:t>
        </x:is>
      </x:c>
      <x:c r="F525" s="58">
        <x:v>4400</x:v>
      </x:c>
      <x:c r="G525" t="inlineStr">
        <x:is>
          <x:t>Erlöse 19 % USt</x:t>
        </x:is>
      </x:c>
      <x:c r="H525" s="0" t="inlineStr">
        <x:is>
          <x:t>2023-09</x:t>
        </x:is>
      </x:c>
      <x:c r="I525" s="0" t="inlineStr">
        <x:is>
          <x:t>2023-09</x:t>
        </x:is>
      </x:c>
      <x:c r="J525" s="0" t="inlineStr">
        <x:is>
          <x:t>Month</x:t>
        </x:is>
      </x:c>
      <x:c r="K525" s="58">
        <x:v>1</x:v>
      </x:c>
      <x:c r="L525" s="12">
        <x:v>1986392.32</x:v>
      </x:c>
    </x:row>
    <x:row r="526">
      <x:c r="A526" s="0" t="inlineStr">
        <x:is>
          <x:t>PL|pl.revenue|4400|2023-10</x:t>
        </x:is>
      </x:c>
      <x:c r="B526" s="0" t="inlineStr">
        <x:is>
          <x:t>Demo Handel GmbH</x:t>
        </x:is>
      </x:c>
      <x:c r="C526" s="0" t="inlineStr">
        <x:is>
          <x:t>PL</x:t>
        </x:is>
      </x:c>
      <x:c r="D526" s="0" t="inlineStr">
        <x:is>
          <x:t>pl.revenue</x:t>
        </x:is>
      </x:c>
      <x:c r="E526" s="0" t="inlineStr">
        <x:is>
          <x:t>Umsatzerlöse</x:t>
        </x:is>
      </x:c>
      <x:c r="F526" s="58">
        <x:v>4400</x:v>
      </x:c>
      <x:c r="G526" t="inlineStr">
        <x:is>
          <x:t>Erlöse 19 % USt</x:t>
        </x:is>
      </x:c>
      <x:c r="H526" s="0" t="inlineStr">
        <x:is>
          <x:t>2023-10</x:t>
        </x:is>
      </x:c>
      <x:c r="I526" s="0" t="inlineStr">
        <x:is>
          <x:t>2023-10</x:t>
        </x:is>
      </x:c>
      <x:c r="J526" s="0" t="inlineStr">
        <x:is>
          <x:t>Month</x:t>
        </x:is>
      </x:c>
      <x:c r="K526" s="58">
        <x:v>1</x:v>
      </x:c>
      <x:c r="L526" s="12">
        <x:v>2128849.44</x:v>
      </x:c>
    </x:row>
    <x:row r="527">
      <x:c r="A527" s="0" t="inlineStr">
        <x:is>
          <x:t>PL|pl.revenue|4400|2023-11</x:t>
        </x:is>
      </x:c>
      <x:c r="B527" s="0" t="inlineStr">
        <x:is>
          <x:t>Demo Handel GmbH</x:t>
        </x:is>
      </x:c>
      <x:c r="C527" s="0" t="inlineStr">
        <x:is>
          <x:t>PL</x:t>
        </x:is>
      </x:c>
      <x:c r="D527" s="0" t="inlineStr">
        <x:is>
          <x:t>pl.revenue</x:t>
        </x:is>
      </x:c>
      <x:c r="E527" s="0" t="inlineStr">
        <x:is>
          <x:t>Umsatzerlöse</x:t>
        </x:is>
      </x:c>
      <x:c r="F527" s="58">
        <x:v>4400</x:v>
      </x:c>
      <x:c r="G527" t="inlineStr">
        <x:is>
          <x:t>Erlöse 19 % USt</x:t>
        </x:is>
      </x:c>
      <x:c r="H527" s="0" t="inlineStr">
        <x:is>
          <x:t>2023-11</x:t>
        </x:is>
      </x:c>
      <x:c r="I527" s="0" t="inlineStr">
        <x:is>
          <x:t>2023-11</x:t>
        </x:is>
      </x:c>
      <x:c r="J527" s="0" t="inlineStr">
        <x:is>
          <x:t>Month</x:t>
        </x:is>
      </x:c>
      <x:c r="K527" s="58">
        <x:v>1</x:v>
      </x:c>
      <x:c r="L527" s="12">
        <x:v>2045701.22</x:v>
      </x:c>
    </x:row>
    <x:row r="528">
      <x:c r="A528" s="0" t="inlineStr">
        <x:is>
          <x:t>PL|pl.revenue|4400|2023-12</x:t>
        </x:is>
      </x:c>
      <x:c r="B528" s="0" t="inlineStr">
        <x:is>
          <x:t>Demo Handel GmbH</x:t>
        </x:is>
      </x:c>
      <x:c r="C528" s="0" t="inlineStr">
        <x:is>
          <x:t>PL</x:t>
        </x:is>
      </x:c>
      <x:c r="D528" s="0" t="inlineStr">
        <x:is>
          <x:t>pl.revenue</x:t>
        </x:is>
      </x:c>
      <x:c r="E528" s="0" t="inlineStr">
        <x:is>
          <x:t>Umsatzerlöse</x:t>
        </x:is>
      </x:c>
      <x:c r="F528" s="58">
        <x:v>4400</x:v>
      </x:c>
      <x:c r="G528" t="inlineStr">
        <x:is>
          <x:t>Erlöse 19 % USt</x:t>
        </x:is>
      </x:c>
      <x:c r="H528" s="0" t="inlineStr">
        <x:is>
          <x:t>2023-12</x:t>
        </x:is>
      </x:c>
      <x:c r="I528" s="0" t="inlineStr">
        <x:is>
          <x:t>2023-12</x:t>
        </x:is>
      </x:c>
      <x:c r="J528" s="0" t="inlineStr">
        <x:is>
          <x:t>Month</x:t>
        </x:is>
      </x:c>
      <x:c r="K528" s="58">
        <x:v>1</x:v>
      </x:c>
      <x:c r="L528" s="12">
        <x:v>2449078.5</x:v>
      </x:c>
    </x:row>
    <x:row r="529">
      <x:c r="A529" s="0" t="inlineStr">
        <x:is>
          <x:t>PL|pl.revenue|4400|2024-01</x:t>
        </x:is>
      </x:c>
      <x:c r="B529" s="0" t="inlineStr">
        <x:is>
          <x:t>Demo Handel GmbH</x:t>
        </x:is>
      </x:c>
      <x:c r="C529" s="0" t="inlineStr">
        <x:is>
          <x:t>PL</x:t>
        </x:is>
      </x:c>
      <x:c r="D529" s="0" t="inlineStr">
        <x:is>
          <x:t>pl.revenue</x:t>
        </x:is>
      </x:c>
      <x:c r="E529" s="0" t="inlineStr">
        <x:is>
          <x:t>Umsatzerlöse</x:t>
        </x:is>
      </x:c>
      <x:c r="F529" s="58">
        <x:v>4400</x:v>
      </x:c>
      <x:c r="G529" t="inlineStr">
        <x:is>
          <x:t>Erlöse 19 % USt</x:t>
        </x:is>
      </x:c>
      <x:c r="H529" s="0" t="inlineStr">
        <x:is>
          <x:t>2024-01</x:t>
        </x:is>
      </x:c>
      <x:c r="I529" s="0" t="inlineStr">
        <x:is>
          <x:t>2024-01</x:t>
        </x:is>
      </x:c>
      <x:c r="J529" s="0" t="inlineStr">
        <x:is>
          <x:t>Month</x:t>
        </x:is>
      </x:c>
      <x:c r="K529" s="58">
        <x:v>1</x:v>
      </x:c>
      <x:c r="L529" s="12">
        <x:v>1566779.97</x:v>
      </x:c>
    </x:row>
    <x:row r="530">
      <x:c r="A530" s="0" t="inlineStr">
        <x:is>
          <x:t>PL|pl.revenue|4400|2024-02</x:t>
        </x:is>
      </x:c>
      <x:c r="B530" s="0" t="inlineStr">
        <x:is>
          <x:t>Demo Handel GmbH</x:t>
        </x:is>
      </x:c>
      <x:c r="C530" s="0" t="inlineStr">
        <x:is>
          <x:t>PL</x:t>
        </x:is>
      </x:c>
      <x:c r="D530" s="0" t="inlineStr">
        <x:is>
          <x:t>pl.revenue</x:t>
        </x:is>
      </x:c>
      <x:c r="E530" s="0" t="inlineStr">
        <x:is>
          <x:t>Umsatzerlöse</x:t>
        </x:is>
      </x:c>
      <x:c r="F530" s="58">
        <x:v>4400</x:v>
      </x:c>
      <x:c r="G530" t="inlineStr">
        <x:is>
          <x:t>Erlöse 19 % USt</x:t>
        </x:is>
      </x:c>
      <x:c r="H530" s="0" t="inlineStr">
        <x:is>
          <x:t>2024-02</x:t>
        </x:is>
      </x:c>
      <x:c r="I530" s="0" t="inlineStr">
        <x:is>
          <x:t>2024-02</x:t>
        </x:is>
      </x:c>
      <x:c r="J530" s="0" t="inlineStr">
        <x:is>
          <x:t>Month</x:t>
        </x:is>
      </x:c>
      <x:c r="K530" s="58">
        <x:v>1</x:v>
      </x:c>
      <x:c r="L530" s="12">
        <x:v>1610733.4</x:v>
      </x:c>
    </x:row>
    <x:row r="531">
      <x:c r="A531" s="0" t="inlineStr">
        <x:is>
          <x:t>PL|pl.revenue|4400|2024-03</x:t>
        </x:is>
      </x:c>
      <x:c r="B531" s="0" t="inlineStr">
        <x:is>
          <x:t>Demo Handel GmbH</x:t>
        </x:is>
      </x:c>
      <x:c r="C531" s="0" t="inlineStr">
        <x:is>
          <x:t>PL</x:t>
        </x:is>
      </x:c>
      <x:c r="D531" s="0" t="inlineStr">
        <x:is>
          <x:t>pl.revenue</x:t>
        </x:is>
      </x:c>
      <x:c r="E531" s="0" t="inlineStr">
        <x:is>
          <x:t>Umsatzerlöse</x:t>
        </x:is>
      </x:c>
      <x:c r="F531" s="58">
        <x:v>4400</x:v>
      </x:c>
      <x:c r="G531" t="inlineStr">
        <x:is>
          <x:t>Erlöse 19 % USt</x:t>
        </x:is>
      </x:c>
      <x:c r="H531" s="0" t="inlineStr">
        <x:is>
          <x:t>2024-03</x:t>
        </x:is>
      </x:c>
      <x:c r="I531" s="0" t="inlineStr">
        <x:is>
          <x:t>2024-03</x:t>
        </x:is>
      </x:c>
      <x:c r="J531" s="0" t="inlineStr">
        <x:is>
          <x:t>Month</x:t>
        </x:is>
      </x:c>
      <x:c r="K531" s="58">
        <x:v>1</x:v>
      </x:c>
      <x:c r="L531" s="12">
        <x:v>2048548.42</x:v>
      </x:c>
    </x:row>
    <x:row r="532">
      <x:c r="A532" s="0" t="inlineStr">
        <x:is>
          <x:t>PL|pl.revenue|4400|2024-04</x:t>
        </x:is>
      </x:c>
      <x:c r="B532" s="0" t="inlineStr">
        <x:is>
          <x:t>Demo Handel GmbH</x:t>
        </x:is>
      </x:c>
      <x:c r="C532" s="0" t="inlineStr">
        <x:is>
          <x:t>PL</x:t>
        </x:is>
      </x:c>
      <x:c r="D532" s="0" t="inlineStr">
        <x:is>
          <x:t>pl.revenue</x:t>
        </x:is>
      </x:c>
      <x:c r="E532" s="0" t="inlineStr">
        <x:is>
          <x:t>Umsatzerlöse</x:t>
        </x:is>
      </x:c>
      <x:c r="F532" s="58">
        <x:v>4400</x:v>
      </x:c>
      <x:c r="G532" t="inlineStr">
        <x:is>
          <x:t>Erlöse 19 % USt</x:t>
        </x:is>
      </x:c>
      <x:c r="H532" s="0" t="inlineStr">
        <x:is>
          <x:t>2024-04</x:t>
        </x:is>
      </x:c>
      <x:c r="I532" s="0" t="inlineStr">
        <x:is>
          <x:t>2024-04</x:t>
        </x:is>
      </x:c>
      <x:c r="J532" s="0" t="inlineStr">
        <x:is>
          <x:t>Month</x:t>
        </x:is>
      </x:c>
      <x:c r="K532" s="58">
        <x:v>1</x:v>
      </x:c>
      <x:c r="L532" s="12">
        <x:v>1852970.24</x:v>
      </x:c>
    </x:row>
    <x:row r="533">
      <x:c r="A533" s="0" t="inlineStr">
        <x:is>
          <x:t>PL|pl.revenue|4400|2024-05</x:t>
        </x:is>
      </x:c>
      <x:c r="B533" s="0" t="inlineStr">
        <x:is>
          <x:t>Demo Handel GmbH</x:t>
        </x:is>
      </x:c>
      <x:c r="C533" s="0" t="inlineStr">
        <x:is>
          <x:t>PL</x:t>
        </x:is>
      </x:c>
      <x:c r="D533" s="0" t="inlineStr">
        <x:is>
          <x:t>pl.revenue</x:t>
        </x:is>
      </x:c>
      <x:c r="E533" s="0" t="inlineStr">
        <x:is>
          <x:t>Umsatzerlöse</x:t>
        </x:is>
      </x:c>
      <x:c r="F533" s="58">
        <x:v>4400</x:v>
      </x:c>
      <x:c r="G533" t="inlineStr">
        <x:is>
          <x:t>Erlöse 19 % USt</x:t>
        </x:is>
      </x:c>
      <x:c r="H533" s="0" t="inlineStr">
        <x:is>
          <x:t>2024-05</x:t>
        </x:is>
      </x:c>
      <x:c r="I533" s="0" t="inlineStr">
        <x:is>
          <x:t>2024-05</x:t>
        </x:is>
      </x:c>
      <x:c r="J533" s="0" t="inlineStr">
        <x:is>
          <x:t>Month</x:t>
        </x:is>
      </x:c>
      <x:c r="K533" s="58">
        <x:v>1</x:v>
      </x:c>
      <x:c r="L533" s="12">
        <x:v>2027184.58</x:v>
      </x:c>
    </x:row>
    <x:row r="534">
      <x:c r="A534" s="0" t="inlineStr">
        <x:is>
          <x:t>PL|pl.revenue|4400|2024-06</x:t>
        </x:is>
      </x:c>
      <x:c r="B534" s="0" t="inlineStr">
        <x:is>
          <x:t>Demo Handel GmbH</x:t>
        </x:is>
      </x:c>
      <x:c r="C534" s="0" t="inlineStr">
        <x:is>
          <x:t>PL</x:t>
        </x:is>
      </x:c>
      <x:c r="D534" s="0" t="inlineStr">
        <x:is>
          <x:t>pl.revenue</x:t>
        </x:is>
      </x:c>
      <x:c r="E534" s="0" t="inlineStr">
        <x:is>
          <x:t>Umsatzerlöse</x:t>
        </x:is>
      </x:c>
      <x:c r="F534" s="58">
        <x:v>4400</x:v>
      </x:c>
      <x:c r="G534" t="inlineStr">
        <x:is>
          <x:t>Erlöse 19 % USt</x:t>
        </x:is>
      </x:c>
      <x:c r="H534" s="0" t="inlineStr">
        <x:is>
          <x:t>2024-06</x:t>
        </x:is>
      </x:c>
      <x:c r="I534" s="0" t="inlineStr">
        <x:is>
          <x:t>2024-06</x:t>
        </x:is>
      </x:c>
      <x:c r="J534" s="0" t="inlineStr">
        <x:is>
          <x:t>Month</x:t>
        </x:is>
      </x:c>
      <x:c r="K534" s="58">
        <x:v>1</x:v>
      </x:c>
      <x:c r="L534" s="12">
        <x:v>1791198.63</x:v>
      </x:c>
    </x:row>
    <x:row r="535">
      <x:c r="A535" s="0" t="inlineStr">
        <x:is>
          <x:t>PL|pl.revenue|4400|2024-07</x:t>
        </x:is>
      </x:c>
      <x:c r="B535" s="0" t="inlineStr">
        <x:is>
          <x:t>Demo Handel GmbH</x:t>
        </x:is>
      </x:c>
      <x:c r="C535" s="0" t="inlineStr">
        <x:is>
          <x:t>PL</x:t>
        </x:is>
      </x:c>
      <x:c r="D535" s="0" t="inlineStr">
        <x:is>
          <x:t>pl.revenue</x:t>
        </x:is>
      </x:c>
      <x:c r="E535" s="0" t="inlineStr">
        <x:is>
          <x:t>Umsatzerlöse</x:t>
        </x:is>
      </x:c>
      <x:c r="F535" s="58">
        <x:v>4400</x:v>
      </x:c>
      <x:c r="G535" t="inlineStr">
        <x:is>
          <x:t>Erlöse 19 % USt</x:t>
        </x:is>
      </x:c>
      <x:c r="H535" s="0" t="inlineStr">
        <x:is>
          <x:t>2024-07</x:t>
        </x:is>
      </x:c>
      <x:c r="I535" s="0" t="inlineStr">
        <x:is>
          <x:t>2024-07</x:t>
        </x:is>
      </x:c>
      <x:c r="J535" s="0" t="inlineStr">
        <x:is>
          <x:t>Month</x:t>
        </x:is>
      </x:c>
      <x:c r="K535" s="58">
        <x:v>1</x:v>
      </x:c>
      <x:c r="L535" s="12">
        <x:v>1712055.63</x:v>
      </x:c>
    </x:row>
    <x:row r="536">
      <x:c r="A536" s="0" t="inlineStr">
        <x:is>
          <x:t>PL|pl.revenue|4400|2024-08</x:t>
        </x:is>
      </x:c>
      <x:c r="B536" s="0" t="inlineStr">
        <x:is>
          <x:t>Demo Handel GmbH</x:t>
        </x:is>
      </x:c>
      <x:c r="C536" s="0" t="inlineStr">
        <x:is>
          <x:t>PL</x:t>
        </x:is>
      </x:c>
      <x:c r="D536" s="0" t="inlineStr">
        <x:is>
          <x:t>pl.revenue</x:t>
        </x:is>
      </x:c>
      <x:c r="E536" s="0" t="inlineStr">
        <x:is>
          <x:t>Umsatzerlöse</x:t>
        </x:is>
      </x:c>
      <x:c r="F536" s="58">
        <x:v>4400</x:v>
      </x:c>
      <x:c r="G536" t="inlineStr">
        <x:is>
          <x:t>Erlöse 19 % USt</x:t>
        </x:is>
      </x:c>
      <x:c r="H536" s="0" t="inlineStr">
        <x:is>
          <x:t>2024-08</x:t>
        </x:is>
      </x:c>
      <x:c r="I536" s="0" t="inlineStr">
        <x:is>
          <x:t>2024-08</x:t>
        </x:is>
      </x:c>
      <x:c r="J536" s="0" t="inlineStr">
        <x:is>
          <x:t>Month</x:t>
        </x:is>
      </x:c>
      <x:c r="K536" s="58">
        <x:v>1</x:v>
      </x:c>
      <x:c r="L536" s="12">
        <x:v>1520075.68</x:v>
      </x:c>
    </x:row>
    <x:row r="537">
      <x:c r="A537" s="0" t="inlineStr">
        <x:is>
          <x:t>PL|pl.revenue|4400|2024-09</x:t>
        </x:is>
      </x:c>
      <x:c r="B537" s="0" t="inlineStr">
        <x:is>
          <x:t>Demo Handel GmbH</x:t>
        </x:is>
      </x:c>
      <x:c r="C537" s="0" t="inlineStr">
        <x:is>
          <x:t>PL</x:t>
        </x:is>
      </x:c>
      <x:c r="D537" s="0" t="inlineStr">
        <x:is>
          <x:t>pl.revenue</x:t>
        </x:is>
      </x:c>
      <x:c r="E537" s="0" t="inlineStr">
        <x:is>
          <x:t>Umsatzerlöse</x:t>
        </x:is>
      </x:c>
      <x:c r="F537" s="58">
        <x:v>4400</x:v>
      </x:c>
      <x:c r="G537" t="inlineStr">
        <x:is>
          <x:t>Erlöse 19 % USt</x:t>
        </x:is>
      </x:c>
      <x:c r="H537" s="0" t="inlineStr">
        <x:is>
          <x:t>2024-09</x:t>
        </x:is>
      </x:c>
      <x:c r="I537" s="0" t="inlineStr">
        <x:is>
          <x:t>2024-09</x:t>
        </x:is>
      </x:c>
      <x:c r="J537" s="0" t="inlineStr">
        <x:is>
          <x:t>Month</x:t>
        </x:is>
      </x:c>
      <x:c r="K537" s="58">
        <x:v>1</x:v>
      </x:c>
      <x:c r="L537" s="12">
        <x:v>2051329.36</x:v>
      </x:c>
    </x:row>
    <x:row r="538">
      <x:c r="A538" s="0" t="inlineStr">
        <x:is>
          <x:t>PL|pl.revenue|4400|2024-10</x:t>
        </x:is>
      </x:c>
      <x:c r="B538" s="0" t="inlineStr">
        <x:is>
          <x:t>Demo Handel GmbH</x:t>
        </x:is>
      </x:c>
      <x:c r="C538" s="0" t="inlineStr">
        <x:is>
          <x:t>PL</x:t>
        </x:is>
      </x:c>
      <x:c r="D538" s="0" t="inlineStr">
        <x:is>
          <x:t>pl.revenue</x:t>
        </x:is>
      </x:c>
      <x:c r="E538" s="0" t="inlineStr">
        <x:is>
          <x:t>Umsatzerlöse</x:t>
        </x:is>
      </x:c>
      <x:c r="F538" s="58">
        <x:v>4400</x:v>
      </x:c>
      <x:c r="G538" t="inlineStr">
        <x:is>
          <x:t>Erlöse 19 % USt</x:t>
        </x:is>
      </x:c>
      <x:c r="H538" s="0" t="inlineStr">
        <x:is>
          <x:t>2024-10</x:t>
        </x:is>
      </x:c>
      <x:c r="I538" s="0" t="inlineStr">
        <x:is>
          <x:t>2024-10</x:t>
        </x:is>
      </x:c>
      <x:c r="J538" s="0" t="inlineStr">
        <x:is>
          <x:t>Month</x:t>
        </x:is>
      </x:c>
      <x:c r="K538" s="58">
        <x:v>1</x:v>
      </x:c>
      <x:c r="L538" s="12">
        <x:v>2158046.25</x:v>
      </x:c>
    </x:row>
    <x:row r="539">
      <x:c r="A539" s="0" t="inlineStr">
        <x:is>
          <x:t>PL|pl.revenue|4400|2024-11</x:t>
        </x:is>
      </x:c>
      <x:c r="B539" s="0" t="inlineStr">
        <x:is>
          <x:t>Demo Handel GmbH</x:t>
        </x:is>
      </x:c>
      <x:c r="C539" s="0" t="inlineStr">
        <x:is>
          <x:t>PL</x:t>
        </x:is>
      </x:c>
      <x:c r="D539" s="0" t="inlineStr">
        <x:is>
          <x:t>pl.revenue</x:t>
        </x:is>
      </x:c>
      <x:c r="E539" s="0" t="inlineStr">
        <x:is>
          <x:t>Umsatzerlöse</x:t>
        </x:is>
      </x:c>
      <x:c r="F539" s="58">
        <x:v>4400</x:v>
      </x:c>
      <x:c r="G539" t="inlineStr">
        <x:is>
          <x:t>Erlöse 19 % USt</x:t>
        </x:is>
      </x:c>
      <x:c r="H539" s="0" t="inlineStr">
        <x:is>
          <x:t>2024-11</x:t>
        </x:is>
      </x:c>
      <x:c r="I539" s="0" t="inlineStr">
        <x:is>
          <x:t>2024-11</x:t>
        </x:is>
      </x:c>
      <x:c r="J539" s="0" t="inlineStr">
        <x:is>
          <x:t>Month</x:t>
        </x:is>
      </x:c>
      <x:c r="K539" s="58">
        <x:v>1</x:v>
      </x:c>
      <x:c r="L539" s="12">
        <x:v>2299663.37</x:v>
      </x:c>
    </x:row>
    <x:row r="540">
      <x:c r="A540" s="0" t="inlineStr">
        <x:is>
          <x:t>PL|pl.revenue|4400|2024-12</x:t>
        </x:is>
      </x:c>
      <x:c r="B540" s="0" t="inlineStr">
        <x:is>
          <x:t>Demo Handel GmbH</x:t>
        </x:is>
      </x:c>
      <x:c r="C540" s="0" t="inlineStr">
        <x:is>
          <x:t>PL</x:t>
        </x:is>
      </x:c>
      <x:c r="D540" s="0" t="inlineStr">
        <x:is>
          <x:t>pl.revenue</x:t>
        </x:is>
      </x:c>
      <x:c r="E540" s="0" t="inlineStr">
        <x:is>
          <x:t>Umsatzerlöse</x:t>
        </x:is>
      </x:c>
      <x:c r="F540" s="58">
        <x:v>4400</x:v>
      </x:c>
      <x:c r="G540" t="inlineStr">
        <x:is>
          <x:t>Erlöse 19 % USt</x:t>
        </x:is>
      </x:c>
      <x:c r="H540" s="0" t="inlineStr">
        <x:is>
          <x:t>2024-12</x:t>
        </x:is>
      </x:c>
      <x:c r="I540" s="0" t="inlineStr">
        <x:is>
          <x:t>2024-12</x:t>
        </x:is>
      </x:c>
      <x:c r="J540" s="0" t="inlineStr">
        <x:is>
          <x:t>Month</x:t>
        </x:is>
      </x:c>
      <x:c r="K540" s="58">
        <x:v>1</x:v>
      </x:c>
      <x:c r="L540" s="12">
        <x:v>2513238.19</x:v>
      </x:c>
    </x:row>
    <x:row r="541">
      <x:c r="A541" s="0" t="inlineStr">
        <x:is>
          <x:t>PL|pl.revenue|4410|2022-01</x:t>
        </x:is>
      </x:c>
      <x:c r="B541" s="0" t="inlineStr">
        <x:is>
          <x:t>Demo Handel GmbH</x:t>
        </x:is>
      </x:c>
      <x:c r="C541" s="0" t="inlineStr">
        <x:is>
          <x:t>PL</x:t>
        </x:is>
      </x:c>
      <x:c r="D541" s="0" t="inlineStr">
        <x:is>
          <x:t>pl.revenue</x:t>
        </x:is>
      </x:c>
      <x:c r="E541" s="0" t="inlineStr">
        <x:is>
          <x:t>Umsatzerlöse</x:t>
        </x:is>
      </x:c>
      <x:c r="F541" s="58">
        <x:v>4410</x:v>
      </x:c>
      <x:c r="G541" t="inlineStr">
        <x:is>
          <x:t>Erlöse Montage und Service 19 % USt</x:t>
        </x:is>
      </x:c>
      <x:c r="H541" s="0" t="inlineStr">
        <x:is>
          <x:t>2022-01</x:t>
        </x:is>
      </x:c>
      <x:c r="I541" s="0" t="inlineStr">
        <x:is>
          <x:t>2022-01</x:t>
        </x:is>
      </x:c>
      <x:c r="J541" s="0" t="inlineStr">
        <x:is>
          <x:t>Month</x:t>
        </x:is>
      </x:c>
      <x:c r="K541" s="58">
        <x:v>1</x:v>
      </x:c>
      <x:c r="L541" s="12">
        <x:v>206464.11</x:v>
      </x:c>
    </x:row>
    <x:row r="542">
      <x:c r="A542" s="0" t="inlineStr">
        <x:is>
          <x:t>PL|pl.revenue|4410|2022-02</x:t>
        </x:is>
      </x:c>
      <x:c r="B542" s="0" t="inlineStr">
        <x:is>
          <x:t>Demo Handel GmbH</x:t>
        </x:is>
      </x:c>
      <x:c r="C542" s="0" t="inlineStr">
        <x:is>
          <x:t>PL</x:t>
        </x:is>
      </x:c>
      <x:c r="D542" s="0" t="inlineStr">
        <x:is>
          <x:t>pl.revenue</x:t>
        </x:is>
      </x:c>
      <x:c r="E542" s="0" t="inlineStr">
        <x:is>
          <x:t>Umsatzerlöse</x:t>
        </x:is>
      </x:c>
      <x:c r="F542" s="58">
        <x:v>4410</x:v>
      </x:c>
      <x:c r="G542" t="inlineStr">
        <x:is>
          <x:t>Erlöse Montage und Service 19 % USt</x:t>
        </x:is>
      </x:c>
      <x:c r="H542" s="0" t="inlineStr">
        <x:is>
          <x:t>2022-02</x:t>
        </x:is>
      </x:c>
      <x:c r="I542" s="0" t="inlineStr">
        <x:is>
          <x:t>2022-02</x:t>
        </x:is>
      </x:c>
      <x:c r="J542" s="0" t="inlineStr">
        <x:is>
          <x:t>Month</x:t>
        </x:is>
      </x:c>
      <x:c r="K542" s="58">
        <x:v>1</x:v>
      </x:c>
      <x:c r="L542" s="12">
        <x:v>190030.72</x:v>
      </x:c>
    </x:row>
    <x:row r="543">
      <x:c r="A543" s="0" t="inlineStr">
        <x:is>
          <x:t>PL|pl.revenue|4410|2022-03</x:t>
        </x:is>
      </x:c>
      <x:c r="B543" s="0" t="inlineStr">
        <x:is>
          <x:t>Demo Handel GmbH</x:t>
        </x:is>
      </x:c>
      <x:c r="C543" s="0" t="inlineStr">
        <x:is>
          <x:t>PL</x:t>
        </x:is>
      </x:c>
      <x:c r="D543" s="0" t="inlineStr">
        <x:is>
          <x:t>pl.revenue</x:t>
        </x:is>
      </x:c>
      <x:c r="E543" s="0" t="inlineStr">
        <x:is>
          <x:t>Umsatzerlöse</x:t>
        </x:is>
      </x:c>
      <x:c r="F543" s="58">
        <x:v>4410</x:v>
      </x:c>
      <x:c r="G543" t="inlineStr">
        <x:is>
          <x:t>Erlöse Montage und Service 19 % USt</x:t>
        </x:is>
      </x:c>
      <x:c r="H543" s="0" t="inlineStr">
        <x:is>
          <x:t>2022-03</x:t>
        </x:is>
      </x:c>
      <x:c r="I543" s="0" t="inlineStr">
        <x:is>
          <x:t>2022-03</x:t>
        </x:is>
      </x:c>
      <x:c r="J543" s="0" t="inlineStr">
        <x:is>
          <x:t>Month</x:t>
        </x:is>
      </x:c>
      <x:c r="K543" s="58">
        <x:v>1</x:v>
      </x:c>
      <x:c r="L543" s="12">
        <x:v>183833.97</x:v>
      </x:c>
    </x:row>
    <x:row r="544">
      <x:c r="A544" s="0" t="inlineStr">
        <x:is>
          <x:t>PL|pl.revenue|4410|2022-04</x:t>
        </x:is>
      </x:c>
      <x:c r="B544" s="0" t="inlineStr">
        <x:is>
          <x:t>Demo Handel GmbH</x:t>
        </x:is>
      </x:c>
      <x:c r="C544" s="0" t="inlineStr">
        <x:is>
          <x:t>PL</x:t>
        </x:is>
      </x:c>
      <x:c r="D544" s="0" t="inlineStr">
        <x:is>
          <x:t>pl.revenue</x:t>
        </x:is>
      </x:c>
      <x:c r="E544" s="0" t="inlineStr">
        <x:is>
          <x:t>Umsatzerlöse</x:t>
        </x:is>
      </x:c>
      <x:c r="F544" s="58">
        <x:v>4410</x:v>
      </x:c>
      <x:c r="G544" t="inlineStr">
        <x:is>
          <x:t>Erlöse Montage und Service 19 % USt</x:t>
        </x:is>
      </x:c>
      <x:c r="H544" s="0" t="inlineStr">
        <x:is>
          <x:t>2022-04</x:t>
        </x:is>
      </x:c>
      <x:c r="I544" s="0" t="inlineStr">
        <x:is>
          <x:t>2022-04</x:t>
        </x:is>
      </x:c>
      <x:c r="J544" s="0" t="inlineStr">
        <x:is>
          <x:t>Month</x:t>
        </x:is>
      </x:c>
      <x:c r="K544" s="58">
        <x:v>1</x:v>
      </x:c>
      <x:c r="L544" s="12">
        <x:v>200670.3</x:v>
      </x:c>
    </x:row>
    <x:row r="545">
      <x:c r="A545" s="0" t="inlineStr">
        <x:is>
          <x:t>PL|pl.revenue|4410|2022-05</x:t>
        </x:is>
      </x:c>
      <x:c r="B545" s="0" t="inlineStr">
        <x:is>
          <x:t>Demo Handel GmbH</x:t>
        </x:is>
      </x:c>
      <x:c r="C545" s="0" t="inlineStr">
        <x:is>
          <x:t>PL</x:t>
        </x:is>
      </x:c>
      <x:c r="D545" s="0" t="inlineStr">
        <x:is>
          <x:t>pl.revenue</x:t>
        </x:is>
      </x:c>
      <x:c r="E545" s="0" t="inlineStr">
        <x:is>
          <x:t>Umsatzerlöse</x:t>
        </x:is>
      </x:c>
      <x:c r="F545" s="58">
        <x:v>4410</x:v>
      </x:c>
      <x:c r="G545" t="inlineStr">
        <x:is>
          <x:t>Erlöse Montage und Service 19 % USt</x:t>
        </x:is>
      </x:c>
      <x:c r="H545" s="0" t="inlineStr">
        <x:is>
          <x:t>2022-05</x:t>
        </x:is>
      </x:c>
      <x:c r="I545" s="0" t="inlineStr">
        <x:is>
          <x:t>2022-05</x:t>
        </x:is>
      </x:c>
      <x:c r="J545" s="0" t="inlineStr">
        <x:is>
          <x:t>Month</x:t>
        </x:is>
      </x:c>
      <x:c r="K545" s="58">
        <x:v>1</x:v>
      </x:c>
      <x:c r="L545" s="12">
        <x:v>184872.74</x:v>
      </x:c>
    </x:row>
    <x:row r="546">
      <x:c r="A546" s="0" t="inlineStr">
        <x:is>
          <x:t>PL|pl.revenue|4410|2022-06</x:t>
        </x:is>
      </x:c>
      <x:c r="B546" s="0" t="inlineStr">
        <x:is>
          <x:t>Demo Handel GmbH</x:t>
        </x:is>
      </x:c>
      <x:c r="C546" s="0" t="inlineStr">
        <x:is>
          <x:t>PL</x:t>
        </x:is>
      </x:c>
      <x:c r="D546" s="0" t="inlineStr">
        <x:is>
          <x:t>pl.revenue</x:t>
        </x:is>
      </x:c>
      <x:c r="E546" s="0" t="inlineStr">
        <x:is>
          <x:t>Umsatzerlöse</x:t>
        </x:is>
      </x:c>
      <x:c r="F546" s="58">
        <x:v>4410</x:v>
      </x:c>
      <x:c r="G546" t="inlineStr">
        <x:is>
          <x:t>Erlöse Montage und Service 19 % USt</x:t>
        </x:is>
      </x:c>
      <x:c r="H546" s="0" t="inlineStr">
        <x:is>
          <x:t>2022-06</x:t>
        </x:is>
      </x:c>
      <x:c r="I546" s="0" t="inlineStr">
        <x:is>
          <x:t>2022-06</x:t>
        </x:is>
      </x:c>
      <x:c r="J546" s="0" t="inlineStr">
        <x:is>
          <x:t>Month</x:t>
        </x:is>
      </x:c>
      <x:c r="K546" s="58">
        <x:v>1</x:v>
      </x:c>
      <x:c r="L546" s="12">
        <x:v>201349.11</x:v>
      </x:c>
    </x:row>
    <x:row r="547">
      <x:c r="A547" s="0" t="inlineStr">
        <x:is>
          <x:t>PL|pl.revenue|4410|2022-07</x:t>
        </x:is>
      </x:c>
      <x:c r="B547" s="0" t="inlineStr">
        <x:is>
          <x:t>Demo Handel GmbH</x:t>
        </x:is>
      </x:c>
      <x:c r="C547" s="0" t="inlineStr">
        <x:is>
          <x:t>PL</x:t>
        </x:is>
      </x:c>
      <x:c r="D547" s="0" t="inlineStr">
        <x:is>
          <x:t>pl.revenue</x:t>
        </x:is>
      </x:c>
      <x:c r="E547" s="0" t="inlineStr">
        <x:is>
          <x:t>Umsatzerlöse</x:t>
        </x:is>
      </x:c>
      <x:c r="F547" s="58">
        <x:v>4410</x:v>
      </x:c>
      <x:c r="G547" t="inlineStr">
        <x:is>
          <x:t>Erlöse Montage und Service 19 % USt</x:t>
        </x:is>
      </x:c>
      <x:c r="H547" s="0" t="inlineStr">
        <x:is>
          <x:t>2022-07</x:t>
        </x:is>
      </x:c>
      <x:c r="I547" s="0" t="inlineStr">
        <x:is>
          <x:t>2022-07</x:t>
        </x:is>
      </x:c>
      <x:c r="J547" s="0" t="inlineStr">
        <x:is>
          <x:t>Month</x:t>
        </x:is>
      </x:c>
      <x:c r="K547" s="58">
        <x:v>1</x:v>
      </x:c>
      <x:c r="L547" s="12">
        <x:v>185815.12</x:v>
      </x:c>
    </x:row>
    <x:row r="548">
      <x:c r="A548" s="0" t="inlineStr">
        <x:is>
          <x:t>PL|pl.revenue|4410|2022-08</x:t>
        </x:is>
      </x:c>
      <x:c r="B548" s="0" t="inlineStr">
        <x:is>
          <x:t>Demo Handel GmbH</x:t>
        </x:is>
      </x:c>
      <x:c r="C548" s="0" t="inlineStr">
        <x:is>
          <x:t>PL</x:t>
        </x:is>
      </x:c>
      <x:c r="D548" s="0" t="inlineStr">
        <x:is>
          <x:t>pl.revenue</x:t>
        </x:is>
      </x:c>
      <x:c r="E548" s="0" t="inlineStr">
        <x:is>
          <x:t>Umsatzerlöse</x:t>
        </x:is>
      </x:c>
      <x:c r="F548" s="58">
        <x:v>4410</x:v>
      </x:c>
      <x:c r="G548" t="inlineStr">
        <x:is>
          <x:t>Erlöse Montage und Service 19 % USt</x:t>
        </x:is>
      </x:c>
      <x:c r="H548" s="0" t="inlineStr">
        <x:is>
          <x:t>2022-08</x:t>
        </x:is>
      </x:c>
      <x:c r="I548" s="0" t="inlineStr">
        <x:is>
          <x:t>2022-08</x:t>
        </x:is>
      </x:c>
      <x:c r="J548" s="0" t="inlineStr">
        <x:is>
          <x:t>Month</x:t>
        </x:is>
      </x:c>
      <x:c r="K548" s="58">
        <x:v>1</x:v>
      </x:c>
      <x:c r="L548" s="12">
        <x:v>109596.25</x:v>
      </x:c>
    </x:row>
    <x:row r="549">
      <x:c r="A549" s="0" t="inlineStr">
        <x:is>
          <x:t>PL|pl.revenue|4410|2022-09</x:t>
        </x:is>
      </x:c>
      <x:c r="B549" s="0" t="inlineStr">
        <x:is>
          <x:t>Demo Handel GmbH</x:t>
        </x:is>
      </x:c>
      <x:c r="C549" s="0" t="inlineStr">
        <x:is>
          <x:t>PL</x:t>
        </x:is>
      </x:c>
      <x:c r="D549" s="0" t="inlineStr">
        <x:is>
          <x:t>pl.revenue</x:t>
        </x:is>
      </x:c>
      <x:c r="E549" s="0" t="inlineStr">
        <x:is>
          <x:t>Umsatzerlöse</x:t>
        </x:is>
      </x:c>
      <x:c r="F549" s="58">
        <x:v>4410</x:v>
      </x:c>
      <x:c r="G549" t="inlineStr">
        <x:is>
          <x:t>Erlöse Montage und Service 19 % USt</x:t>
        </x:is>
      </x:c>
      <x:c r="H549" s="0" t="inlineStr">
        <x:is>
          <x:t>2022-09</x:t>
        </x:is>
      </x:c>
      <x:c r="I549" s="0" t="inlineStr">
        <x:is>
          <x:t>2022-09</x:t>
        </x:is>
      </x:c>
      <x:c r="J549" s="0" t="inlineStr">
        <x:is>
          <x:t>Month</x:t>
        </x:is>
      </x:c>
      <x:c r="K549" s="58">
        <x:v>1</x:v>
      </x:c>
      <x:c r="L549" s="12">
        <x:v>190430.19</x:v>
      </x:c>
    </x:row>
    <x:row r="550">
      <x:c r="A550" s="0" t="inlineStr">
        <x:is>
          <x:t>PL|pl.revenue|4410|2022-10</x:t>
        </x:is>
      </x:c>
      <x:c r="B550" s="0" t="inlineStr">
        <x:is>
          <x:t>Demo Handel GmbH</x:t>
        </x:is>
      </x:c>
      <x:c r="C550" s="0" t="inlineStr">
        <x:is>
          <x:t>PL</x:t>
        </x:is>
      </x:c>
      <x:c r="D550" s="0" t="inlineStr">
        <x:is>
          <x:t>pl.revenue</x:t>
        </x:is>
      </x:c>
      <x:c r="E550" s="0" t="inlineStr">
        <x:is>
          <x:t>Umsatzerlöse</x:t>
        </x:is>
      </x:c>
      <x:c r="F550" s="58">
        <x:v>4410</x:v>
      </x:c>
      <x:c r="G550" t="inlineStr">
        <x:is>
          <x:t>Erlöse Montage und Service 19 % USt</x:t>
        </x:is>
      </x:c>
      <x:c r="H550" s="0" t="inlineStr">
        <x:is>
          <x:t>2022-10</x:t>
        </x:is>
      </x:c>
      <x:c r="I550" s="0" t="inlineStr">
        <x:is>
          <x:t>2022-10</x:t>
        </x:is>
      </x:c>
      <x:c r="J550" s="0" t="inlineStr">
        <x:is>
          <x:t>Month</x:t>
        </x:is>
      </x:c>
      <x:c r="K550" s="58">
        <x:v>1</x:v>
      </x:c>
      <x:c r="L550" s="12">
        <x:v>204243.06</x:v>
      </x:c>
    </x:row>
    <x:row r="551">
      <x:c r="A551" s="0" t="inlineStr">
        <x:is>
          <x:t>PL|pl.revenue|4410|2022-11</x:t>
        </x:is>
      </x:c>
      <x:c r="B551" s="0" t="inlineStr">
        <x:is>
          <x:t>Demo Handel GmbH</x:t>
        </x:is>
      </x:c>
      <x:c r="C551" s="0" t="inlineStr">
        <x:is>
          <x:t>PL</x:t>
        </x:is>
      </x:c>
      <x:c r="D551" s="0" t="inlineStr">
        <x:is>
          <x:t>pl.revenue</x:t>
        </x:is>
      </x:c>
      <x:c r="E551" s="0" t="inlineStr">
        <x:is>
          <x:t>Umsatzerlöse</x:t>
        </x:is>
      </x:c>
      <x:c r="F551" s="58">
        <x:v>4410</x:v>
      </x:c>
      <x:c r="G551" t="inlineStr">
        <x:is>
          <x:t>Erlöse Montage und Service 19 % USt</x:t>
        </x:is>
      </x:c>
      <x:c r="H551" s="0" t="inlineStr">
        <x:is>
          <x:t>2022-11</x:t>
        </x:is>
      </x:c>
      <x:c r="I551" s="0" t="inlineStr">
        <x:is>
          <x:t>2022-11</x:t>
        </x:is>
      </x:c>
      <x:c r="J551" s="0" t="inlineStr">
        <x:is>
          <x:t>Month</x:t>
        </x:is>
      </x:c>
      <x:c r="K551" s="58">
        <x:v>1</x:v>
      </x:c>
      <x:c r="L551" s="12">
        <x:v>187757.24</x:v>
      </x:c>
    </x:row>
    <x:row r="552">
      <x:c r="A552" s="0" t="inlineStr">
        <x:is>
          <x:t>PL|pl.revenue|4410|2022-12</x:t>
        </x:is>
      </x:c>
      <x:c r="B552" s="0" t="inlineStr">
        <x:is>
          <x:t>Demo Handel GmbH</x:t>
        </x:is>
      </x:c>
      <x:c r="C552" s="0" t="inlineStr">
        <x:is>
          <x:t>PL</x:t>
        </x:is>
      </x:c>
      <x:c r="D552" s="0" t="inlineStr">
        <x:is>
          <x:t>pl.revenue</x:t>
        </x:is>
      </x:c>
      <x:c r="E552" s="0" t="inlineStr">
        <x:is>
          <x:t>Umsatzerlöse</x:t>
        </x:is>
      </x:c>
      <x:c r="F552" s="58">
        <x:v>4410</x:v>
      </x:c>
      <x:c r="G552" t="inlineStr">
        <x:is>
          <x:t>Erlöse Montage und Service 19 % USt</x:t>
        </x:is>
      </x:c>
      <x:c r="H552" s="0" t="inlineStr">
        <x:is>
          <x:t>2022-12</x:t>
        </x:is>
      </x:c>
      <x:c r="I552" s="0" t="inlineStr">
        <x:is>
          <x:t>2022-12</x:t>
        </x:is>
      </x:c>
      <x:c r="J552" s="0" t="inlineStr">
        <x:is>
          <x:t>Month</x:t>
        </x:is>
      </x:c>
      <x:c r="K552" s="58">
        <x:v>1</x:v>
      </x:c>
      <x:c r="L552" s="12">
        <x:v>172800.65</x:v>
      </x:c>
    </x:row>
    <x:row r="553">
      <x:c r="A553" s="0" t="inlineStr">
        <x:is>
          <x:t>PL|pl.revenue|4410|2023-01</x:t>
        </x:is>
      </x:c>
      <x:c r="B553" s="0" t="inlineStr">
        <x:is>
          <x:t>Demo Handel GmbH</x:t>
        </x:is>
      </x:c>
      <x:c r="C553" s="0" t="inlineStr">
        <x:is>
          <x:t>PL</x:t>
        </x:is>
      </x:c>
      <x:c r="D553" s="0" t="inlineStr">
        <x:is>
          <x:t>pl.revenue</x:t>
        </x:is>
      </x:c>
      <x:c r="E553" s="0" t="inlineStr">
        <x:is>
          <x:t>Umsatzerlöse</x:t>
        </x:is>
      </x:c>
      <x:c r="F553" s="58">
        <x:v>4410</x:v>
      </x:c>
      <x:c r="G553" t="inlineStr">
        <x:is>
          <x:t>Erlöse Montage und Service 19 % USt</x:t>
        </x:is>
      </x:c>
      <x:c r="H553" s="0" t="inlineStr">
        <x:is>
          <x:t>2023-01</x:t>
        </x:is>
      </x:c>
      <x:c r="I553" s="0" t="inlineStr">
        <x:is>
          <x:t>2023-01</x:t>
        </x:is>
      </x:c>
      <x:c r="J553" s="0" t="inlineStr">
        <x:is>
          <x:t>Month</x:t>
        </x:is>
      </x:c>
      <x:c r="K553" s="58">
        <x:v>1</x:v>
      </x:c>
      <x:c r="L553" s="12">
        <x:v>221548.99</x:v>
      </x:c>
    </x:row>
    <x:row r="554">
      <x:c r="A554" s="0" t="inlineStr">
        <x:is>
          <x:t>PL|pl.revenue|4410|2023-02</x:t>
        </x:is>
      </x:c>
      <x:c r="B554" s="0" t="inlineStr">
        <x:is>
          <x:t>Demo Handel GmbH</x:t>
        </x:is>
      </x:c>
      <x:c r="C554" s="0" t="inlineStr">
        <x:is>
          <x:t>PL</x:t>
        </x:is>
      </x:c>
      <x:c r="D554" s="0" t="inlineStr">
        <x:is>
          <x:t>pl.revenue</x:t>
        </x:is>
      </x:c>
      <x:c r="E554" s="0" t="inlineStr">
        <x:is>
          <x:t>Umsatzerlöse</x:t>
        </x:is>
      </x:c>
      <x:c r="F554" s="58">
        <x:v>4410</x:v>
      </x:c>
      <x:c r="G554" t="inlineStr">
        <x:is>
          <x:t>Erlöse Montage und Service 19 % USt</x:t>
        </x:is>
      </x:c>
      <x:c r="H554" s="0" t="inlineStr">
        <x:is>
          <x:t>2023-02</x:t>
        </x:is>
      </x:c>
      <x:c r="I554" s="0" t="inlineStr">
        <x:is>
          <x:t>2023-02</x:t>
        </x:is>
      </x:c>
      <x:c r="J554" s="0" t="inlineStr">
        <x:is>
          <x:t>Month</x:t>
        </x:is>
      </x:c>
      <x:c r="K554" s="58">
        <x:v>1</x:v>
      </x:c>
      <x:c r="L554" s="12">
        <x:v>223710.99</x:v>
      </x:c>
    </x:row>
    <x:row r="555">
      <x:c r="A555" s="0" t="inlineStr">
        <x:is>
          <x:t>PL|pl.revenue|4410|2023-03</x:t>
        </x:is>
      </x:c>
      <x:c r="B555" s="0" t="inlineStr">
        <x:is>
          <x:t>Demo Handel GmbH</x:t>
        </x:is>
      </x:c>
      <x:c r="C555" s="0" t="inlineStr">
        <x:is>
          <x:t>PL</x:t>
        </x:is>
      </x:c>
      <x:c r="D555" s="0" t="inlineStr">
        <x:is>
          <x:t>pl.revenue</x:t>
        </x:is>
      </x:c>
      <x:c r="E555" s="0" t="inlineStr">
        <x:is>
          <x:t>Umsatzerlöse</x:t>
        </x:is>
      </x:c>
      <x:c r="F555" s="58">
        <x:v>4410</x:v>
      </x:c>
      <x:c r="G555" t="inlineStr">
        <x:is>
          <x:t>Erlöse Montage und Service 19 % USt</x:t>
        </x:is>
      </x:c>
      <x:c r="H555" s="0" t="inlineStr">
        <x:is>
          <x:t>2023-03</x:t>
        </x:is>
      </x:c>
      <x:c r="I555" s="0" t="inlineStr">
        <x:is>
          <x:t>2023-03</x:t>
        </x:is>
      </x:c>
      <x:c r="J555" s="0" t="inlineStr">
        <x:is>
          <x:t>Month</x:t>
        </x:is>
      </x:c>
      <x:c r="K555" s="58">
        <x:v>1</x:v>
      </x:c>
      <x:c r="L555" s="12">
        <x:v>220462.26</x:v>
      </x:c>
    </x:row>
    <x:row r="556">
      <x:c r="A556" s="0" t="inlineStr">
        <x:is>
          <x:t>PL|pl.revenue|4410|2023-04</x:t>
        </x:is>
      </x:c>
      <x:c r="B556" s="0" t="inlineStr">
        <x:is>
          <x:t>Demo Handel GmbH</x:t>
        </x:is>
      </x:c>
      <x:c r="C556" s="0" t="inlineStr">
        <x:is>
          <x:t>PL</x:t>
        </x:is>
      </x:c>
      <x:c r="D556" s="0" t="inlineStr">
        <x:is>
          <x:t>pl.revenue</x:t>
        </x:is>
      </x:c>
      <x:c r="E556" s="0" t="inlineStr">
        <x:is>
          <x:t>Umsatzerlöse</x:t>
        </x:is>
      </x:c>
      <x:c r="F556" s="58">
        <x:v>4410</x:v>
      </x:c>
      <x:c r="G556" t="inlineStr">
        <x:is>
          <x:t>Erlöse Montage und Service 19 % USt</x:t>
        </x:is>
      </x:c>
      <x:c r="H556" s="0" t="inlineStr">
        <x:is>
          <x:t>2023-04</x:t>
        </x:is>
      </x:c>
      <x:c r="I556" s="0" t="inlineStr">
        <x:is>
          <x:t>2023-04</x:t>
        </x:is>
      </x:c>
      <x:c r="J556" s="0" t="inlineStr">
        <x:is>
          <x:t>Month</x:t>
        </x:is>
      </x:c>
      <x:c r="K556" s="58">
        <x:v>1</x:v>
      </x:c>
      <x:c r="L556" s="12">
        <x:v>197951.43</x:v>
      </x:c>
    </x:row>
    <x:row r="557">
      <x:c r="A557" s="0" t="inlineStr">
        <x:is>
          <x:t>PL|pl.revenue|4410|2023-05</x:t>
        </x:is>
      </x:c>
      <x:c r="B557" s="0" t="inlineStr">
        <x:is>
          <x:t>Demo Handel GmbH</x:t>
        </x:is>
      </x:c>
      <x:c r="C557" s="0" t="inlineStr">
        <x:is>
          <x:t>PL</x:t>
        </x:is>
      </x:c>
      <x:c r="D557" s="0" t="inlineStr">
        <x:is>
          <x:t>pl.revenue</x:t>
        </x:is>
      </x:c>
      <x:c r="E557" s="0" t="inlineStr">
        <x:is>
          <x:t>Umsatzerlöse</x:t>
        </x:is>
      </x:c>
      <x:c r="F557" s="58">
        <x:v>4410</x:v>
      </x:c>
      <x:c r="G557" t="inlineStr">
        <x:is>
          <x:t>Erlöse Montage und Service 19 % USt</x:t>
        </x:is>
      </x:c>
      <x:c r="H557" s="0" t="inlineStr">
        <x:is>
          <x:t>2023-05</x:t>
        </x:is>
      </x:c>
      <x:c r="I557" s="0" t="inlineStr">
        <x:is>
          <x:t>2023-05</x:t>
        </x:is>
      </x:c>
      <x:c r="J557" s="0" t="inlineStr">
        <x:is>
          <x:t>Month</x:t>
        </x:is>
      </x:c>
      <x:c r="K557" s="58">
        <x:v>1</x:v>
      </x:c>
      <x:c r="L557" s="12">
        <x:v>219617.8</x:v>
      </x:c>
    </x:row>
    <x:row r="558">
      <x:c r="A558" s="0" t="inlineStr">
        <x:is>
          <x:t>PL|pl.revenue|4410|2023-06</x:t>
        </x:is>
      </x:c>
      <x:c r="B558" s="0" t="inlineStr">
        <x:is>
          <x:t>Demo Handel GmbH</x:t>
        </x:is>
      </x:c>
      <x:c r="C558" s="0" t="inlineStr">
        <x:is>
          <x:t>PL</x:t>
        </x:is>
      </x:c>
      <x:c r="D558" s="0" t="inlineStr">
        <x:is>
          <x:t>pl.revenue</x:t>
        </x:is>
      </x:c>
      <x:c r="E558" s="0" t="inlineStr">
        <x:is>
          <x:t>Umsatzerlöse</x:t>
        </x:is>
      </x:c>
      <x:c r="F558" s="58">
        <x:v>4410</x:v>
      </x:c>
      <x:c r="G558" t="inlineStr">
        <x:is>
          <x:t>Erlöse Montage und Service 19 % USt</x:t>
        </x:is>
      </x:c>
      <x:c r="H558" s="0" t="inlineStr">
        <x:is>
          <x:t>2023-06</x:t>
        </x:is>
      </x:c>
      <x:c r="I558" s="0" t="inlineStr">
        <x:is>
          <x:t>2023-06</x:t>
        </x:is>
      </x:c>
      <x:c r="J558" s="0" t="inlineStr">
        <x:is>
          <x:t>Month</x:t>
        </x:is>
      </x:c>
      <x:c r="K558" s="58">
        <x:v>1</x:v>
      </x:c>
      <x:c r="L558" s="12">
        <x:v>218859.96</x:v>
      </x:c>
    </x:row>
    <x:row r="559">
      <x:c r="A559" s="0" t="inlineStr">
        <x:is>
          <x:t>PL|pl.revenue|4410|2023-07</x:t>
        </x:is>
      </x:c>
      <x:c r="B559" s="0" t="inlineStr">
        <x:is>
          <x:t>Demo Handel GmbH</x:t>
        </x:is>
      </x:c>
      <x:c r="C559" s="0" t="inlineStr">
        <x:is>
          <x:t>PL</x:t>
        </x:is>
      </x:c>
      <x:c r="D559" s="0" t="inlineStr">
        <x:is>
          <x:t>pl.revenue</x:t>
        </x:is>
      </x:c>
      <x:c r="E559" s="0" t="inlineStr">
        <x:is>
          <x:t>Umsatzerlöse</x:t>
        </x:is>
      </x:c>
      <x:c r="F559" s="58">
        <x:v>4410</x:v>
      </x:c>
      <x:c r="G559" t="inlineStr">
        <x:is>
          <x:t>Erlöse Montage und Service 19 % USt</x:t>
        </x:is>
      </x:c>
      <x:c r="H559" s="0" t="inlineStr">
        <x:is>
          <x:t>2023-07</x:t>
        </x:is>
      </x:c>
      <x:c r="I559" s="0" t="inlineStr">
        <x:is>
          <x:t>2023-07</x:t>
        </x:is>
      </x:c>
      <x:c r="J559" s="0" t="inlineStr">
        <x:is>
          <x:t>Month</x:t>
        </x:is>
      </x:c>
      <x:c r="K559" s="58">
        <x:v>1</x:v>
      </x:c>
      <x:c r="L559" s="12">
        <x:v>191180.84</x:v>
      </x:c>
    </x:row>
    <x:row r="560">
      <x:c r="A560" s="0" t="inlineStr">
        <x:is>
          <x:t>PL|pl.revenue|4410|2023-08</x:t>
        </x:is>
      </x:c>
      <x:c r="B560" s="0" t="inlineStr">
        <x:is>
          <x:t>Demo Handel GmbH</x:t>
        </x:is>
      </x:c>
      <x:c r="C560" s="0" t="inlineStr">
        <x:is>
          <x:t>PL</x:t>
        </x:is>
      </x:c>
      <x:c r="D560" s="0" t="inlineStr">
        <x:is>
          <x:t>pl.revenue</x:t>
        </x:is>
      </x:c>
      <x:c r="E560" s="0" t="inlineStr">
        <x:is>
          <x:t>Umsatzerlöse</x:t>
        </x:is>
      </x:c>
      <x:c r="F560" s="58">
        <x:v>4410</x:v>
      </x:c>
      <x:c r="G560" t="inlineStr">
        <x:is>
          <x:t>Erlöse Montage und Service 19 % USt</x:t>
        </x:is>
      </x:c>
      <x:c r="H560" s="0" t="inlineStr">
        <x:is>
          <x:t>2023-08</x:t>
        </x:is>
      </x:c>
      <x:c r="I560" s="0" t="inlineStr">
        <x:is>
          <x:t>2023-08</x:t>
        </x:is>
      </x:c>
      <x:c r="J560" s="0" t="inlineStr">
        <x:is>
          <x:t>Month</x:t>
        </x:is>
      </x:c>
      <x:c r="K560" s="58">
        <x:v>1</x:v>
      </x:c>
      <x:c r="L560" s="12">
        <x:v>137057.6</x:v>
      </x:c>
    </x:row>
    <x:row r="561">
      <x:c r="A561" s="0" t="inlineStr">
        <x:is>
          <x:t>PL|pl.revenue|4410|2023-09</x:t>
        </x:is>
      </x:c>
      <x:c r="B561" s="0" t="inlineStr">
        <x:is>
          <x:t>Demo Handel GmbH</x:t>
        </x:is>
      </x:c>
      <x:c r="C561" s="0" t="inlineStr">
        <x:is>
          <x:t>PL</x:t>
        </x:is>
      </x:c>
      <x:c r="D561" s="0" t="inlineStr">
        <x:is>
          <x:t>pl.revenue</x:t>
        </x:is>
      </x:c>
      <x:c r="E561" s="0" t="inlineStr">
        <x:is>
          <x:t>Umsatzerlöse</x:t>
        </x:is>
      </x:c>
      <x:c r="F561" s="58">
        <x:v>4410</x:v>
      </x:c>
      <x:c r="G561" t="inlineStr">
        <x:is>
          <x:t>Erlöse Montage und Service 19 % USt</x:t>
        </x:is>
      </x:c>
      <x:c r="H561" s="0" t="inlineStr">
        <x:is>
          <x:t>2023-09</x:t>
        </x:is>
      </x:c>
      <x:c r="I561" s="0" t="inlineStr">
        <x:is>
          <x:t>2023-09</x:t>
        </x:is>
      </x:c>
      <x:c r="J561" s="0" t="inlineStr">
        <x:is>
          <x:t>Month</x:t>
        </x:is>
      </x:c>
      <x:c r="K561" s="58">
        <x:v>1</x:v>
      </x:c>
      <x:c r="L561" s="12">
        <x:v>200433.83</x:v>
      </x:c>
    </x:row>
    <x:row r="562">
      <x:c r="A562" s="0" t="inlineStr">
        <x:is>
          <x:t>PL|pl.revenue|4410|2023-10</x:t>
        </x:is>
      </x:c>
      <x:c r="B562" s="0" t="inlineStr">
        <x:is>
          <x:t>Demo Handel GmbH</x:t>
        </x:is>
      </x:c>
      <x:c r="C562" s="0" t="inlineStr">
        <x:is>
          <x:t>PL</x:t>
        </x:is>
      </x:c>
      <x:c r="D562" s="0" t="inlineStr">
        <x:is>
          <x:t>pl.revenue</x:t>
        </x:is>
      </x:c>
      <x:c r="E562" s="0" t="inlineStr">
        <x:is>
          <x:t>Umsatzerlöse</x:t>
        </x:is>
      </x:c>
      <x:c r="F562" s="58">
        <x:v>4410</x:v>
      </x:c>
      <x:c r="G562" t="inlineStr">
        <x:is>
          <x:t>Erlöse Montage und Service 19 % USt</x:t>
        </x:is>
      </x:c>
      <x:c r="H562" s="0" t="inlineStr">
        <x:is>
          <x:t>2023-10</x:t>
        </x:is>
      </x:c>
      <x:c r="I562" s="0" t="inlineStr">
        <x:is>
          <x:t>2023-10</x:t>
        </x:is>
      </x:c>
      <x:c r="J562" s="0" t="inlineStr">
        <x:is>
          <x:t>Month</x:t>
        </x:is>
      </x:c>
      <x:c r="K562" s="58">
        <x:v>1</x:v>
      </x:c>
      <x:c r="L562" s="12">
        <x:v>217013.15</x:v>
      </x:c>
    </x:row>
    <x:row r="563">
      <x:c r="A563" s="0" t="inlineStr">
        <x:is>
          <x:t>PL|pl.revenue|4410|2023-11</x:t>
        </x:is>
      </x:c>
      <x:c r="B563" s="0" t="inlineStr">
        <x:is>
          <x:t>Demo Handel GmbH</x:t>
        </x:is>
      </x:c>
      <x:c r="C563" s="0" t="inlineStr">
        <x:is>
          <x:t>PL</x:t>
        </x:is>
      </x:c>
      <x:c r="D563" s="0" t="inlineStr">
        <x:is>
          <x:t>pl.revenue</x:t>
        </x:is>
      </x:c>
      <x:c r="E563" s="0" t="inlineStr">
        <x:is>
          <x:t>Umsatzerlöse</x:t>
        </x:is>
      </x:c>
      <x:c r="F563" s="58">
        <x:v>4410</x:v>
      </x:c>
      <x:c r="G563" t="inlineStr">
        <x:is>
          <x:t>Erlöse Montage und Service 19 % USt</x:t>
        </x:is>
      </x:c>
      <x:c r="H563" s="0" t="inlineStr">
        <x:is>
          <x:t>2023-11</x:t>
        </x:is>
      </x:c>
      <x:c r="I563" s="0" t="inlineStr">
        <x:is>
          <x:t>2023-11</x:t>
        </x:is>
      </x:c>
      <x:c r="J563" s="0" t="inlineStr">
        <x:is>
          <x:t>Month</x:t>
        </x:is>
      </x:c>
      <x:c r="K563" s="58">
        <x:v>1</x:v>
      </x:c>
      <x:c r="L563" s="12">
        <x:v>213160.6</x:v>
      </x:c>
    </x:row>
    <x:row r="564">
      <x:c r="A564" s="0" t="inlineStr">
        <x:is>
          <x:t>PL|pl.revenue|4410|2023-12</x:t>
        </x:is>
      </x:c>
      <x:c r="B564" s="0" t="inlineStr">
        <x:is>
          <x:t>Demo Handel GmbH</x:t>
        </x:is>
      </x:c>
      <x:c r="C564" s="0" t="inlineStr">
        <x:is>
          <x:t>PL</x:t>
        </x:is>
      </x:c>
      <x:c r="D564" s="0" t="inlineStr">
        <x:is>
          <x:t>pl.revenue</x:t>
        </x:is>
      </x:c>
      <x:c r="E564" s="0" t="inlineStr">
        <x:is>
          <x:t>Umsatzerlöse</x:t>
        </x:is>
      </x:c>
      <x:c r="F564" s="58">
        <x:v>4410</x:v>
      </x:c>
      <x:c r="G564" t="inlineStr">
        <x:is>
          <x:t>Erlöse Montage und Service 19 % USt</x:t>
        </x:is>
      </x:c>
      <x:c r="H564" s="0" t="inlineStr">
        <x:is>
          <x:t>2023-12</x:t>
        </x:is>
      </x:c>
      <x:c r="I564" s="0" t="inlineStr">
        <x:is>
          <x:t>2023-12</x:t>
        </x:is>
      </x:c>
      <x:c r="J564" s="0" t="inlineStr">
        <x:is>
          <x:t>Month</x:t>
        </x:is>
      </x:c>
      <x:c r="K564" s="58">
        <x:v>1</x:v>
      </x:c>
      <x:c r="L564" s="12">
        <x:v>201943.56</x:v>
      </x:c>
    </x:row>
    <x:row r="565">
      <x:c r="A565" s="0" t="inlineStr">
        <x:is>
          <x:t>PL|pl.revenue|4410|2024-01</x:t>
        </x:is>
      </x:c>
      <x:c r="B565" s="0" t="inlineStr">
        <x:is>
          <x:t>Demo Handel GmbH</x:t>
        </x:is>
      </x:c>
      <x:c r="C565" s="0" t="inlineStr">
        <x:is>
          <x:t>PL</x:t>
        </x:is>
      </x:c>
      <x:c r="D565" s="0" t="inlineStr">
        <x:is>
          <x:t>pl.revenue</x:t>
        </x:is>
      </x:c>
      <x:c r="E565" s="0" t="inlineStr">
        <x:is>
          <x:t>Umsatzerlöse</x:t>
        </x:is>
      </x:c>
      <x:c r="F565" s="58">
        <x:v>4410</x:v>
      </x:c>
      <x:c r="G565" t="inlineStr">
        <x:is>
          <x:t>Erlöse Montage und Service 19 % USt</x:t>
        </x:is>
      </x:c>
      <x:c r="H565" s="0" t="inlineStr">
        <x:is>
          <x:t>2024-01</x:t>
        </x:is>
      </x:c>
      <x:c r="I565" s="0" t="inlineStr">
        <x:is>
          <x:t>2024-01</x:t>
        </x:is>
      </x:c>
      <x:c r="J565" s="0" t="inlineStr">
        <x:is>
          <x:t>Month</x:t>
        </x:is>
      </x:c>
      <x:c r="K565" s="58">
        <x:v>1</x:v>
      </x:c>
      <x:c r="L565" s="12">
        <x:v>222645.78</x:v>
      </x:c>
    </x:row>
    <x:row r="566">
      <x:c r="A566" s="0" t="inlineStr">
        <x:is>
          <x:t>PL|pl.revenue|4410|2024-02</x:t>
        </x:is>
      </x:c>
      <x:c r="B566" s="0" t="inlineStr">
        <x:is>
          <x:t>Demo Handel GmbH</x:t>
        </x:is>
      </x:c>
      <x:c r="C566" s="0" t="inlineStr">
        <x:is>
          <x:t>PL</x:t>
        </x:is>
      </x:c>
      <x:c r="D566" s="0" t="inlineStr">
        <x:is>
          <x:t>pl.revenue</x:t>
        </x:is>
      </x:c>
      <x:c r="E566" s="0" t="inlineStr">
        <x:is>
          <x:t>Umsatzerlöse</x:t>
        </x:is>
      </x:c>
      <x:c r="F566" s="58">
        <x:v>4410</x:v>
      </x:c>
      <x:c r="G566" t="inlineStr">
        <x:is>
          <x:t>Erlöse Montage und Service 19 % USt</x:t>
        </x:is>
      </x:c>
      <x:c r="H566" s="0" t="inlineStr">
        <x:is>
          <x:t>2024-02</x:t>
        </x:is>
      </x:c>
      <x:c r="I566" s="0" t="inlineStr">
        <x:is>
          <x:t>2024-02</x:t>
        </x:is>
      </x:c>
      <x:c r="J566" s="0" t="inlineStr">
        <x:is>
          <x:t>Month</x:t>
        </x:is>
      </x:c>
      <x:c r="K566" s="58">
        <x:v>1</x:v>
      </x:c>
      <x:c r="L566" s="12">
        <x:v>197599.14</x:v>
      </x:c>
    </x:row>
    <x:row r="567">
      <x:c r="A567" s="0" t="inlineStr">
        <x:is>
          <x:t>PL|pl.revenue|4410|2024-03</x:t>
        </x:is>
      </x:c>
      <x:c r="B567" s="0" t="inlineStr">
        <x:is>
          <x:t>Demo Handel GmbH</x:t>
        </x:is>
      </x:c>
      <x:c r="C567" s="0" t="inlineStr">
        <x:is>
          <x:t>PL</x:t>
        </x:is>
      </x:c>
      <x:c r="D567" s="0" t="inlineStr">
        <x:is>
          <x:t>pl.revenue</x:t>
        </x:is>
      </x:c>
      <x:c r="E567" s="0" t="inlineStr">
        <x:is>
          <x:t>Umsatzerlöse</x:t>
        </x:is>
      </x:c>
      <x:c r="F567" s="58">
        <x:v>4410</x:v>
      </x:c>
      <x:c r="G567" t="inlineStr">
        <x:is>
          <x:t>Erlöse Montage und Service 19 % USt</x:t>
        </x:is>
      </x:c>
      <x:c r="H567" s="0" t="inlineStr">
        <x:is>
          <x:t>2024-03</x:t>
        </x:is>
      </x:c>
      <x:c r="I567" s="0" t="inlineStr">
        <x:is>
          <x:t>2024-03</x:t>
        </x:is>
      </x:c>
      <x:c r="J567" s="0" t="inlineStr">
        <x:is>
          <x:t>Month</x:t>
        </x:is>
      </x:c>
      <x:c r="K567" s="58">
        <x:v>1</x:v>
      </x:c>
      <x:c r="L567" s="12">
        <x:v>208519.27</x:v>
      </x:c>
    </x:row>
    <x:row r="568">
      <x:c r="A568" s="0" t="inlineStr">
        <x:is>
          <x:t>PL|pl.revenue|4410|2024-04</x:t>
        </x:is>
      </x:c>
      <x:c r="B568" s="0" t="inlineStr">
        <x:is>
          <x:t>Demo Handel GmbH</x:t>
        </x:is>
      </x:c>
      <x:c r="C568" s="0" t="inlineStr">
        <x:is>
          <x:t>PL</x:t>
        </x:is>
      </x:c>
      <x:c r="D568" s="0" t="inlineStr">
        <x:is>
          <x:t>pl.revenue</x:t>
        </x:is>
      </x:c>
      <x:c r="E568" s="0" t="inlineStr">
        <x:is>
          <x:t>Umsatzerlöse</x:t>
        </x:is>
      </x:c>
      <x:c r="F568" s="58">
        <x:v>4410</x:v>
      </x:c>
      <x:c r="G568" t="inlineStr">
        <x:is>
          <x:t>Erlöse Montage und Service 19 % USt</x:t>
        </x:is>
      </x:c>
      <x:c r="H568" s="0" t="inlineStr">
        <x:is>
          <x:t>2024-04</x:t>
        </x:is>
      </x:c>
      <x:c r="I568" s="0" t="inlineStr">
        <x:is>
          <x:t>2024-04</x:t>
        </x:is>
      </x:c>
      <x:c r="J568" s="0" t="inlineStr">
        <x:is>
          <x:t>Month</x:t>
        </x:is>
      </x:c>
      <x:c r="K568" s="58">
        <x:v>1</x:v>
      </x:c>
      <x:c r="L568" s="12">
        <x:v>213459.28</x:v>
      </x:c>
    </x:row>
    <x:row r="569">
      <x:c r="A569" s="0" t="inlineStr">
        <x:is>
          <x:t>PL|pl.revenue|4410|2024-05</x:t>
        </x:is>
      </x:c>
      <x:c r="B569" s="0" t="inlineStr">
        <x:is>
          <x:t>Demo Handel GmbH</x:t>
        </x:is>
      </x:c>
      <x:c r="C569" s="0" t="inlineStr">
        <x:is>
          <x:t>PL</x:t>
        </x:is>
      </x:c>
      <x:c r="D569" s="0" t="inlineStr">
        <x:is>
          <x:t>pl.revenue</x:t>
        </x:is>
      </x:c>
      <x:c r="E569" s="0" t="inlineStr">
        <x:is>
          <x:t>Umsatzerlöse</x:t>
        </x:is>
      </x:c>
      <x:c r="F569" s="58">
        <x:v>4410</x:v>
      </x:c>
      <x:c r="G569" t="inlineStr">
        <x:is>
          <x:t>Erlöse Montage und Service 19 % USt</x:t>
        </x:is>
      </x:c>
      <x:c r="H569" s="0" t="inlineStr">
        <x:is>
          <x:t>2024-05</x:t>
        </x:is>
      </x:c>
      <x:c r="I569" s="0" t="inlineStr">
        <x:is>
          <x:t>2024-05</x:t>
        </x:is>
      </x:c>
      <x:c r="J569" s="0" t="inlineStr">
        <x:is>
          <x:t>Month</x:t>
        </x:is>
      </x:c>
      <x:c r="K569" s="58">
        <x:v>1</x:v>
      </x:c>
      <x:c r="L569" s="12">
        <x:v>209602.54</x:v>
      </x:c>
    </x:row>
    <x:row r="570">
      <x:c r="A570" s="0" t="inlineStr">
        <x:is>
          <x:t>PL|pl.revenue|4410|2024-06</x:t>
        </x:is>
      </x:c>
      <x:c r="B570" s="0" t="inlineStr">
        <x:is>
          <x:t>Demo Handel GmbH</x:t>
        </x:is>
      </x:c>
      <x:c r="C570" s="0" t="inlineStr">
        <x:is>
          <x:t>PL</x:t>
        </x:is>
      </x:c>
      <x:c r="D570" s="0" t="inlineStr">
        <x:is>
          <x:t>pl.revenue</x:t>
        </x:is>
      </x:c>
      <x:c r="E570" s="0" t="inlineStr">
        <x:is>
          <x:t>Umsatzerlöse</x:t>
        </x:is>
      </x:c>
      <x:c r="F570" s="58">
        <x:v>4410</x:v>
      </x:c>
      <x:c r="G570" t="inlineStr">
        <x:is>
          <x:t>Erlöse Montage und Service 19 % USt</x:t>
        </x:is>
      </x:c>
      <x:c r="H570" s="0" t="inlineStr">
        <x:is>
          <x:t>2024-06</x:t>
        </x:is>
      </x:c>
      <x:c r="I570" s="0" t="inlineStr">
        <x:is>
          <x:t>2024-06</x:t>
        </x:is>
      </x:c>
      <x:c r="J570" s="0" t="inlineStr">
        <x:is>
          <x:t>Month</x:t>
        </x:is>
      </x:c>
      <x:c r="K570" s="58">
        <x:v>1</x:v>
      </x:c>
      <x:c r="L570" s="12">
        <x:v>212441.44</x:v>
      </x:c>
    </x:row>
    <x:row r="571">
      <x:c r="A571" s="0" t="inlineStr">
        <x:is>
          <x:t>PL|pl.revenue|4410|2024-07</x:t>
        </x:is>
      </x:c>
      <x:c r="B571" s="0" t="inlineStr">
        <x:is>
          <x:t>Demo Handel GmbH</x:t>
        </x:is>
      </x:c>
      <x:c r="C571" s="0" t="inlineStr">
        <x:is>
          <x:t>PL</x:t>
        </x:is>
      </x:c>
      <x:c r="D571" s="0" t="inlineStr">
        <x:is>
          <x:t>pl.revenue</x:t>
        </x:is>
      </x:c>
      <x:c r="E571" s="0" t="inlineStr">
        <x:is>
          <x:t>Umsatzerlöse</x:t>
        </x:is>
      </x:c>
      <x:c r="F571" s="58">
        <x:v>4410</x:v>
      </x:c>
      <x:c r="G571" t="inlineStr">
        <x:is>
          <x:t>Erlöse Montage und Service 19 % USt</x:t>
        </x:is>
      </x:c>
      <x:c r="H571" s="0" t="inlineStr">
        <x:is>
          <x:t>2024-07</x:t>
        </x:is>
      </x:c>
      <x:c r="I571" s="0" t="inlineStr">
        <x:is>
          <x:t>2024-07</x:t>
        </x:is>
      </x:c>
      <x:c r="J571" s="0" t="inlineStr">
        <x:is>
          <x:t>Month</x:t>
        </x:is>
      </x:c>
      <x:c r="K571" s="58">
        <x:v>1</x:v>
      </x:c>
      <x:c r="L571" s="12">
        <x:v>196950.49</x:v>
      </x:c>
    </x:row>
    <x:row r="572">
      <x:c r="A572" s="0" t="inlineStr">
        <x:is>
          <x:t>PL|pl.revenue|4410|2024-08</x:t>
        </x:is>
      </x:c>
      <x:c r="B572" s="0" t="inlineStr">
        <x:is>
          <x:t>Demo Handel GmbH</x:t>
        </x:is>
      </x:c>
      <x:c r="C572" s="0" t="inlineStr">
        <x:is>
          <x:t>PL</x:t>
        </x:is>
      </x:c>
      <x:c r="D572" s="0" t="inlineStr">
        <x:is>
          <x:t>pl.revenue</x:t>
        </x:is>
      </x:c>
      <x:c r="E572" s="0" t="inlineStr">
        <x:is>
          <x:t>Umsatzerlöse</x:t>
        </x:is>
      </x:c>
      <x:c r="F572" s="58">
        <x:v>4410</x:v>
      </x:c>
      <x:c r="G572" t="inlineStr">
        <x:is>
          <x:t>Erlöse Montage und Service 19 % USt</x:t>
        </x:is>
      </x:c>
      <x:c r="H572" s="0" t="inlineStr">
        <x:is>
          <x:t>2024-08</x:t>
        </x:is>
      </x:c>
      <x:c r="I572" s="0" t="inlineStr">
        <x:is>
          <x:t>2024-08</x:t>
        </x:is>
      </x:c>
      <x:c r="J572" s="0" t="inlineStr">
        <x:is>
          <x:t>Month</x:t>
        </x:is>
      </x:c>
      <x:c r="K572" s="58">
        <x:v>1</x:v>
      </x:c>
      <x:c r="L572" s="12">
        <x:v>118408.88</x:v>
      </x:c>
    </x:row>
    <x:row r="573">
      <x:c r="A573" s="0" t="inlineStr">
        <x:is>
          <x:t>PL|pl.revenue|4410|2024-09</x:t>
        </x:is>
      </x:c>
      <x:c r="B573" s="0" t="inlineStr">
        <x:is>
          <x:t>Demo Handel GmbH</x:t>
        </x:is>
      </x:c>
      <x:c r="C573" s="0" t="inlineStr">
        <x:is>
          <x:t>PL</x:t>
        </x:is>
      </x:c>
      <x:c r="D573" s="0" t="inlineStr">
        <x:is>
          <x:t>pl.revenue</x:t>
        </x:is>
      </x:c>
      <x:c r="E573" s="0" t="inlineStr">
        <x:is>
          <x:t>Umsatzerlöse</x:t>
        </x:is>
      </x:c>
      <x:c r="F573" s="58">
        <x:v>4410</x:v>
      </x:c>
      <x:c r="G573" t="inlineStr">
        <x:is>
          <x:t>Erlöse Montage und Service 19 % USt</x:t>
        </x:is>
      </x:c>
      <x:c r="H573" s="0" t="inlineStr">
        <x:is>
          <x:t>2024-09</x:t>
        </x:is>
      </x:c>
      <x:c r="I573" s="0" t="inlineStr">
        <x:is>
          <x:t>2024-09</x:t>
        </x:is>
      </x:c>
      <x:c r="J573" s="0" t="inlineStr">
        <x:is>
          <x:t>Month</x:t>
        </x:is>
      </x:c>
      <x:c r="K573" s="58">
        <x:v>1</x:v>
      </x:c>
      <x:c r="L573" s="12">
        <x:v>217311.35</x:v>
      </x:c>
    </x:row>
    <x:row r="574">
      <x:c r="A574" s="0" t="inlineStr">
        <x:is>
          <x:t>PL|pl.revenue|4410|2024-10</x:t>
        </x:is>
      </x:c>
      <x:c r="B574" s="0" t="inlineStr">
        <x:is>
          <x:t>Demo Handel GmbH</x:t>
        </x:is>
      </x:c>
      <x:c r="C574" s="0" t="inlineStr">
        <x:is>
          <x:t>PL</x:t>
        </x:is>
      </x:c>
      <x:c r="D574" s="0" t="inlineStr">
        <x:is>
          <x:t>pl.revenue</x:t>
        </x:is>
      </x:c>
      <x:c r="E574" s="0" t="inlineStr">
        <x:is>
          <x:t>Umsatzerlöse</x:t>
        </x:is>
      </x:c>
      <x:c r="F574" s="58">
        <x:v>4410</x:v>
      </x:c>
      <x:c r="G574" t="inlineStr">
        <x:is>
          <x:t>Erlöse Montage und Service 19 % USt</x:t>
        </x:is>
      </x:c>
      <x:c r="H574" s="0" t="inlineStr">
        <x:is>
          <x:t>2024-10</x:t>
        </x:is>
      </x:c>
      <x:c r="I574" s="0" t="inlineStr">
        <x:is>
          <x:t>2024-10</x:t>
        </x:is>
      </x:c>
      <x:c r="J574" s="0" t="inlineStr">
        <x:is>
          <x:t>Month</x:t>
        </x:is>
      </x:c>
      <x:c r="K574" s="58">
        <x:v>1</x:v>
      </x:c>
      <x:c r="L574" s="12">
        <x:v>226075.12</x:v>
      </x:c>
    </x:row>
    <x:row r="575">
      <x:c r="A575" s="0" t="inlineStr">
        <x:is>
          <x:t>PL|pl.revenue|4410|2024-11</x:t>
        </x:is>
      </x:c>
      <x:c r="B575" s="0" t="inlineStr">
        <x:is>
          <x:t>Demo Handel GmbH</x:t>
        </x:is>
      </x:c>
      <x:c r="C575" s="0" t="inlineStr">
        <x:is>
          <x:t>PL</x:t>
        </x:is>
      </x:c>
      <x:c r="D575" s="0" t="inlineStr">
        <x:is>
          <x:t>pl.revenue</x:t>
        </x:is>
      </x:c>
      <x:c r="E575" s="0" t="inlineStr">
        <x:is>
          <x:t>Umsatzerlöse</x:t>
        </x:is>
      </x:c>
      <x:c r="F575" s="58">
        <x:v>4410</x:v>
      </x:c>
      <x:c r="G575" t="inlineStr">
        <x:is>
          <x:t>Erlöse Montage und Service 19 % USt</x:t>
        </x:is>
      </x:c>
      <x:c r="H575" s="0" t="inlineStr">
        <x:is>
          <x:t>2024-11</x:t>
        </x:is>
      </x:c>
      <x:c r="I575" s="0" t="inlineStr">
        <x:is>
          <x:t>2024-11</x:t>
        </x:is>
      </x:c>
      <x:c r="J575" s="0" t="inlineStr">
        <x:is>
          <x:t>Month</x:t>
        </x:is>
      </x:c>
      <x:c r="K575" s="58">
        <x:v>1</x:v>
      </x:c>
      <x:c r="L575" s="12">
        <x:v>234406.44</x:v>
      </x:c>
    </x:row>
    <x:row r="576">
      <x:c r="A576" s="0" t="inlineStr">
        <x:is>
          <x:t>PL|pl.revenue|4410|2024-12</x:t>
        </x:is>
      </x:c>
      <x:c r="B576" s="0" t="inlineStr">
        <x:is>
          <x:t>Demo Handel GmbH</x:t>
        </x:is>
      </x:c>
      <x:c r="C576" s="0" t="inlineStr">
        <x:is>
          <x:t>PL</x:t>
        </x:is>
      </x:c>
      <x:c r="D576" s="0" t="inlineStr">
        <x:is>
          <x:t>pl.revenue</x:t>
        </x:is>
      </x:c>
      <x:c r="E576" s="0" t="inlineStr">
        <x:is>
          <x:t>Umsatzerlöse</x:t>
        </x:is>
      </x:c>
      <x:c r="F576" s="58">
        <x:v>4410</x:v>
      </x:c>
      <x:c r="G576" t="inlineStr">
        <x:is>
          <x:t>Erlöse Montage und Service 19 % USt</x:t>
        </x:is>
      </x:c>
      <x:c r="H576" s="0" t="inlineStr">
        <x:is>
          <x:t>2024-12</x:t>
        </x:is>
      </x:c>
      <x:c r="I576" s="0" t="inlineStr">
        <x:is>
          <x:t>2024-12</x:t>
        </x:is>
      </x:c>
      <x:c r="J576" s="0" t="inlineStr">
        <x:is>
          <x:t>Month</x:t>
        </x:is>
      </x:c>
      <x:c r="K576" s="58">
        <x:v>1</x:v>
      </x:c>
      <x:c r="L576" s="12">
        <x:v>229332.3</x:v>
      </x:c>
    </x:row>
    <x:row r="577">
      <x:c r="A577" s="0" t="inlineStr">
        <x:is>
          <x:t>PL|pl.revenue|4420|2022-01</x:t>
        </x:is>
      </x:c>
      <x:c r="B577" s="0" t="inlineStr">
        <x:is>
          <x:t>Demo Handel GmbH</x:t>
        </x:is>
      </x:c>
      <x:c r="C577" s="0" t="inlineStr">
        <x:is>
          <x:t>PL</x:t>
        </x:is>
      </x:c>
      <x:c r="D577" s="0" t="inlineStr">
        <x:is>
          <x:t>pl.revenue</x:t>
        </x:is>
      </x:c>
      <x:c r="E577" s="0" t="inlineStr">
        <x:is>
          <x:t>Umsatzerlöse</x:t>
        </x:is>
      </x:c>
      <x:c r="F577" s="58">
        <x:v>4420</x:v>
      </x:c>
      <x:c r="G577" t="inlineStr">
        <x:is>
          <x:t>Erlöse Wartungsverträge 19 % USt</x:t>
        </x:is>
      </x:c>
      <x:c r="H577" s="0" t="inlineStr">
        <x:is>
          <x:t>2022-01</x:t>
        </x:is>
      </x:c>
      <x:c r="I577" s="0" t="inlineStr">
        <x:is>
          <x:t>2022-01</x:t>
        </x:is>
      </x:c>
      <x:c r="J577" s="0" t="inlineStr">
        <x:is>
          <x:t>Month</x:t>
        </x:is>
      </x:c>
      <x:c r="K577" s="58">
        <x:v>1</x:v>
      </x:c>
      <x:c r="L577" s="12">
        <x:v>60400</x:v>
      </x:c>
    </x:row>
    <x:row r="578">
      <x:c r="A578" s="0" t="inlineStr">
        <x:is>
          <x:t>PL|pl.revenue|4420|2022-02</x:t>
        </x:is>
      </x:c>
      <x:c r="B578" s="0" t="inlineStr">
        <x:is>
          <x:t>Demo Handel GmbH</x:t>
        </x:is>
      </x:c>
      <x:c r="C578" s="0" t="inlineStr">
        <x:is>
          <x:t>PL</x:t>
        </x:is>
      </x:c>
      <x:c r="D578" s="0" t="inlineStr">
        <x:is>
          <x:t>pl.revenue</x:t>
        </x:is>
      </x:c>
      <x:c r="E578" s="0" t="inlineStr">
        <x:is>
          <x:t>Umsatzerlöse</x:t>
        </x:is>
      </x:c>
      <x:c r="F578" s="58">
        <x:v>4420</x:v>
      </x:c>
      <x:c r="G578" t="inlineStr">
        <x:is>
          <x:t>Erlöse Wartungsverträge 19 % USt</x:t>
        </x:is>
      </x:c>
      <x:c r="H578" s="0" t="inlineStr">
        <x:is>
          <x:t>2022-02</x:t>
        </x:is>
      </x:c>
      <x:c r="I578" s="0" t="inlineStr">
        <x:is>
          <x:t>2022-02</x:t>
        </x:is>
      </x:c>
      <x:c r="J578" s="0" t="inlineStr">
        <x:is>
          <x:t>Month</x:t>
        </x:is>
      </x:c>
      <x:c r="K578" s="58">
        <x:v>1</x:v>
      </x:c>
      <x:c r="L578" s="12">
        <x:v>60400</x:v>
      </x:c>
    </x:row>
    <x:row r="579">
      <x:c r="A579" s="0" t="inlineStr">
        <x:is>
          <x:t>PL|pl.revenue|4420|2022-03</x:t>
        </x:is>
      </x:c>
      <x:c r="B579" s="0" t="inlineStr">
        <x:is>
          <x:t>Demo Handel GmbH</x:t>
        </x:is>
      </x:c>
      <x:c r="C579" s="0" t="inlineStr">
        <x:is>
          <x:t>PL</x:t>
        </x:is>
      </x:c>
      <x:c r="D579" s="0" t="inlineStr">
        <x:is>
          <x:t>pl.revenue</x:t>
        </x:is>
      </x:c>
      <x:c r="E579" s="0" t="inlineStr">
        <x:is>
          <x:t>Umsatzerlöse</x:t>
        </x:is>
      </x:c>
      <x:c r="F579" s="58">
        <x:v>4420</x:v>
      </x:c>
      <x:c r="G579" t="inlineStr">
        <x:is>
          <x:t>Erlöse Wartungsverträge 19 % USt</x:t>
        </x:is>
      </x:c>
      <x:c r="H579" s="0" t="inlineStr">
        <x:is>
          <x:t>2022-03</x:t>
        </x:is>
      </x:c>
      <x:c r="I579" s="0" t="inlineStr">
        <x:is>
          <x:t>2022-03</x:t>
        </x:is>
      </x:c>
      <x:c r="J579" s="0" t="inlineStr">
        <x:is>
          <x:t>Month</x:t>
        </x:is>
      </x:c>
      <x:c r="K579" s="58">
        <x:v>1</x:v>
      </x:c>
      <x:c r="L579" s="12">
        <x:v>60400</x:v>
      </x:c>
    </x:row>
    <x:row r="580">
      <x:c r="A580" s="0" t="inlineStr">
        <x:is>
          <x:t>PL|pl.revenue|4420|2022-04</x:t>
        </x:is>
      </x:c>
      <x:c r="B580" s="0" t="inlineStr">
        <x:is>
          <x:t>Demo Handel GmbH</x:t>
        </x:is>
      </x:c>
      <x:c r="C580" s="0" t="inlineStr">
        <x:is>
          <x:t>PL</x:t>
        </x:is>
      </x:c>
      <x:c r="D580" s="0" t="inlineStr">
        <x:is>
          <x:t>pl.revenue</x:t>
        </x:is>
      </x:c>
      <x:c r="E580" s="0" t="inlineStr">
        <x:is>
          <x:t>Umsatzerlöse</x:t>
        </x:is>
      </x:c>
      <x:c r="F580" s="58">
        <x:v>4420</x:v>
      </x:c>
      <x:c r="G580" t="inlineStr">
        <x:is>
          <x:t>Erlöse Wartungsverträge 19 % USt</x:t>
        </x:is>
      </x:c>
      <x:c r="H580" s="0" t="inlineStr">
        <x:is>
          <x:t>2022-04</x:t>
        </x:is>
      </x:c>
      <x:c r="I580" s="0" t="inlineStr">
        <x:is>
          <x:t>2022-04</x:t>
        </x:is>
      </x:c>
      <x:c r="J580" s="0" t="inlineStr">
        <x:is>
          <x:t>Month</x:t>
        </x:is>
      </x:c>
      <x:c r="K580" s="58">
        <x:v>1</x:v>
      </x:c>
      <x:c r="L580" s="12">
        <x:v>60400</x:v>
      </x:c>
    </x:row>
    <x:row r="581">
      <x:c r="A581" s="0" t="inlineStr">
        <x:is>
          <x:t>PL|pl.revenue|4420|2022-05</x:t>
        </x:is>
      </x:c>
      <x:c r="B581" s="0" t="inlineStr">
        <x:is>
          <x:t>Demo Handel GmbH</x:t>
        </x:is>
      </x:c>
      <x:c r="C581" s="0" t="inlineStr">
        <x:is>
          <x:t>PL</x:t>
        </x:is>
      </x:c>
      <x:c r="D581" s="0" t="inlineStr">
        <x:is>
          <x:t>pl.revenue</x:t>
        </x:is>
      </x:c>
      <x:c r="E581" s="0" t="inlineStr">
        <x:is>
          <x:t>Umsatzerlöse</x:t>
        </x:is>
      </x:c>
      <x:c r="F581" s="58">
        <x:v>4420</x:v>
      </x:c>
      <x:c r="G581" t="inlineStr">
        <x:is>
          <x:t>Erlöse Wartungsverträge 19 % USt</x:t>
        </x:is>
      </x:c>
      <x:c r="H581" s="0" t="inlineStr">
        <x:is>
          <x:t>2022-05</x:t>
        </x:is>
      </x:c>
      <x:c r="I581" s="0" t="inlineStr">
        <x:is>
          <x:t>2022-05</x:t>
        </x:is>
      </x:c>
      <x:c r="J581" s="0" t="inlineStr">
        <x:is>
          <x:t>Month</x:t>
        </x:is>
      </x:c>
      <x:c r="K581" s="58">
        <x:v>1</x:v>
      </x:c>
      <x:c r="L581" s="12">
        <x:v>60400</x:v>
      </x:c>
    </x:row>
    <x:row r="582">
      <x:c r="A582" s="0" t="inlineStr">
        <x:is>
          <x:t>PL|pl.revenue|4420|2022-06</x:t>
        </x:is>
      </x:c>
      <x:c r="B582" s="0" t="inlineStr">
        <x:is>
          <x:t>Demo Handel GmbH</x:t>
        </x:is>
      </x:c>
      <x:c r="C582" s="0" t="inlineStr">
        <x:is>
          <x:t>PL</x:t>
        </x:is>
      </x:c>
      <x:c r="D582" s="0" t="inlineStr">
        <x:is>
          <x:t>pl.revenue</x:t>
        </x:is>
      </x:c>
      <x:c r="E582" s="0" t="inlineStr">
        <x:is>
          <x:t>Umsatzerlöse</x:t>
        </x:is>
      </x:c>
      <x:c r="F582" s="58">
        <x:v>4420</x:v>
      </x:c>
      <x:c r="G582" t="inlineStr">
        <x:is>
          <x:t>Erlöse Wartungsverträge 19 % USt</x:t>
        </x:is>
      </x:c>
      <x:c r="H582" s="0" t="inlineStr">
        <x:is>
          <x:t>2022-06</x:t>
        </x:is>
      </x:c>
      <x:c r="I582" s="0" t="inlineStr">
        <x:is>
          <x:t>2022-06</x:t>
        </x:is>
      </x:c>
      <x:c r="J582" s="0" t="inlineStr">
        <x:is>
          <x:t>Month</x:t>
        </x:is>
      </x:c>
      <x:c r="K582" s="58">
        <x:v>1</x:v>
      </x:c>
      <x:c r="L582" s="12">
        <x:v>60400</x:v>
      </x:c>
    </x:row>
    <x:row r="583">
      <x:c r="A583" s="0" t="inlineStr">
        <x:is>
          <x:t>PL|pl.revenue|4420|2022-07</x:t>
        </x:is>
      </x:c>
      <x:c r="B583" s="0" t="inlineStr">
        <x:is>
          <x:t>Demo Handel GmbH</x:t>
        </x:is>
      </x:c>
      <x:c r="C583" s="0" t="inlineStr">
        <x:is>
          <x:t>PL</x:t>
        </x:is>
      </x:c>
      <x:c r="D583" s="0" t="inlineStr">
        <x:is>
          <x:t>pl.revenue</x:t>
        </x:is>
      </x:c>
      <x:c r="E583" s="0" t="inlineStr">
        <x:is>
          <x:t>Umsatzerlöse</x:t>
        </x:is>
      </x:c>
      <x:c r="F583" s="58">
        <x:v>4420</x:v>
      </x:c>
      <x:c r="G583" t="inlineStr">
        <x:is>
          <x:t>Erlöse Wartungsverträge 19 % USt</x:t>
        </x:is>
      </x:c>
      <x:c r="H583" s="0" t="inlineStr">
        <x:is>
          <x:t>2022-07</x:t>
        </x:is>
      </x:c>
      <x:c r="I583" s="0" t="inlineStr">
        <x:is>
          <x:t>2022-07</x:t>
        </x:is>
      </x:c>
      <x:c r="J583" s="0" t="inlineStr">
        <x:is>
          <x:t>Month</x:t>
        </x:is>
      </x:c>
      <x:c r="K583" s="58">
        <x:v>1</x:v>
      </x:c>
      <x:c r="L583" s="12">
        <x:v>60400</x:v>
      </x:c>
    </x:row>
    <x:row r="584">
      <x:c r="A584" s="0" t="inlineStr">
        <x:is>
          <x:t>PL|pl.revenue|4420|2022-08</x:t>
        </x:is>
      </x:c>
      <x:c r="B584" s="0" t="inlineStr">
        <x:is>
          <x:t>Demo Handel GmbH</x:t>
        </x:is>
      </x:c>
      <x:c r="C584" s="0" t="inlineStr">
        <x:is>
          <x:t>PL</x:t>
        </x:is>
      </x:c>
      <x:c r="D584" s="0" t="inlineStr">
        <x:is>
          <x:t>pl.revenue</x:t>
        </x:is>
      </x:c>
      <x:c r="E584" s="0" t="inlineStr">
        <x:is>
          <x:t>Umsatzerlöse</x:t>
        </x:is>
      </x:c>
      <x:c r="F584" s="58">
        <x:v>4420</x:v>
      </x:c>
      <x:c r="G584" t="inlineStr">
        <x:is>
          <x:t>Erlöse Wartungsverträge 19 % USt</x:t>
        </x:is>
      </x:c>
      <x:c r="H584" s="0" t="inlineStr">
        <x:is>
          <x:t>2022-08</x:t>
        </x:is>
      </x:c>
      <x:c r="I584" s="0" t="inlineStr">
        <x:is>
          <x:t>2022-08</x:t>
        </x:is>
      </x:c>
      <x:c r="J584" s="0" t="inlineStr">
        <x:is>
          <x:t>Month</x:t>
        </x:is>
      </x:c>
      <x:c r="K584" s="58">
        <x:v>1</x:v>
      </x:c>
      <x:c r="L584" s="12">
        <x:v>60400</x:v>
      </x:c>
    </x:row>
    <x:row r="585">
      <x:c r="A585" s="0" t="inlineStr">
        <x:is>
          <x:t>PL|pl.revenue|4420|2022-09</x:t>
        </x:is>
      </x:c>
      <x:c r="B585" s="0" t="inlineStr">
        <x:is>
          <x:t>Demo Handel GmbH</x:t>
        </x:is>
      </x:c>
      <x:c r="C585" s="0" t="inlineStr">
        <x:is>
          <x:t>PL</x:t>
        </x:is>
      </x:c>
      <x:c r="D585" s="0" t="inlineStr">
        <x:is>
          <x:t>pl.revenue</x:t>
        </x:is>
      </x:c>
      <x:c r="E585" s="0" t="inlineStr">
        <x:is>
          <x:t>Umsatzerlöse</x:t>
        </x:is>
      </x:c>
      <x:c r="F585" s="58">
        <x:v>4420</x:v>
      </x:c>
      <x:c r="G585" t="inlineStr">
        <x:is>
          <x:t>Erlöse Wartungsverträge 19 % USt</x:t>
        </x:is>
      </x:c>
      <x:c r="H585" s="0" t="inlineStr">
        <x:is>
          <x:t>2022-09</x:t>
        </x:is>
      </x:c>
      <x:c r="I585" s="0" t="inlineStr">
        <x:is>
          <x:t>2022-09</x:t>
        </x:is>
      </x:c>
      <x:c r="J585" s="0" t="inlineStr">
        <x:is>
          <x:t>Month</x:t>
        </x:is>
      </x:c>
      <x:c r="K585" s="58">
        <x:v>1</x:v>
      </x:c>
      <x:c r="L585" s="12">
        <x:v>60400</x:v>
      </x:c>
    </x:row>
    <x:row r="586">
      <x:c r="A586" s="0" t="inlineStr">
        <x:is>
          <x:t>PL|pl.revenue|4420|2022-10</x:t>
        </x:is>
      </x:c>
      <x:c r="B586" s="0" t="inlineStr">
        <x:is>
          <x:t>Demo Handel GmbH</x:t>
        </x:is>
      </x:c>
      <x:c r="C586" s="0" t="inlineStr">
        <x:is>
          <x:t>PL</x:t>
        </x:is>
      </x:c>
      <x:c r="D586" s="0" t="inlineStr">
        <x:is>
          <x:t>pl.revenue</x:t>
        </x:is>
      </x:c>
      <x:c r="E586" s="0" t="inlineStr">
        <x:is>
          <x:t>Umsatzerlöse</x:t>
        </x:is>
      </x:c>
      <x:c r="F586" s="58">
        <x:v>4420</x:v>
      </x:c>
      <x:c r="G586" t="inlineStr">
        <x:is>
          <x:t>Erlöse Wartungsverträge 19 % USt</x:t>
        </x:is>
      </x:c>
      <x:c r="H586" s="0" t="inlineStr">
        <x:is>
          <x:t>2022-10</x:t>
        </x:is>
      </x:c>
      <x:c r="I586" s="0" t="inlineStr">
        <x:is>
          <x:t>2022-10</x:t>
        </x:is>
      </x:c>
      <x:c r="J586" s="0" t="inlineStr">
        <x:is>
          <x:t>Month</x:t>
        </x:is>
      </x:c>
      <x:c r="K586" s="58">
        <x:v>1</x:v>
      </x:c>
      <x:c r="L586" s="12">
        <x:v>60400</x:v>
      </x:c>
    </x:row>
    <x:row r="587">
      <x:c r="A587" s="0" t="inlineStr">
        <x:is>
          <x:t>PL|pl.revenue|4420|2022-11</x:t>
        </x:is>
      </x:c>
      <x:c r="B587" s="0" t="inlineStr">
        <x:is>
          <x:t>Demo Handel GmbH</x:t>
        </x:is>
      </x:c>
      <x:c r="C587" s="0" t="inlineStr">
        <x:is>
          <x:t>PL</x:t>
        </x:is>
      </x:c>
      <x:c r="D587" s="0" t="inlineStr">
        <x:is>
          <x:t>pl.revenue</x:t>
        </x:is>
      </x:c>
      <x:c r="E587" s="0" t="inlineStr">
        <x:is>
          <x:t>Umsatzerlöse</x:t>
        </x:is>
      </x:c>
      <x:c r="F587" s="58">
        <x:v>4420</x:v>
      </x:c>
      <x:c r="G587" t="inlineStr">
        <x:is>
          <x:t>Erlöse Wartungsverträge 19 % USt</x:t>
        </x:is>
      </x:c>
      <x:c r="H587" s="0" t="inlineStr">
        <x:is>
          <x:t>2022-11</x:t>
        </x:is>
      </x:c>
      <x:c r="I587" s="0" t="inlineStr">
        <x:is>
          <x:t>2022-11</x:t>
        </x:is>
      </x:c>
      <x:c r="J587" s="0" t="inlineStr">
        <x:is>
          <x:t>Month</x:t>
        </x:is>
      </x:c>
      <x:c r="K587" s="58">
        <x:v>1</x:v>
      </x:c>
      <x:c r="L587" s="12">
        <x:v>60400</x:v>
      </x:c>
    </x:row>
    <x:row r="588">
      <x:c r="A588" s="0" t="inlineStr">
        <x:is>
          <x:t>PL|pl.revenue|4420|2022-12</x:t>
        </x:is>
      </x:c>
      <x:c r="B588" s="0" t="inlineStr">
        <x:is>
          <x:t>Demo Handel GmbH</x:t>
        </x:is>
      </x:c>
      <x:c r="C588" s="0" t="inlineStr">
        <x:is>
          <x:t>PL</x:t>
        </x:is>
      </x:c>
      <x:c r="D588" s="0" t="inlineStr">
        <x:is>
          <x:t>pl.revenue</x:t>
        </x:is>
      </x:c>
      <x:c r="E588" s="0" t="inlineStr">
        <x:is>
          <x:t>Umsatzerlöse</x:t>
        </x:is>
      </x:c>
      <x:c r="F588" s="58">
        <x:v>4420</x:v>
      </x:c>
      <x:c r="G588" t="inlineStr">
        <x:is>
          <x:t>Erlöse Wartungsverträge 19 % USt</x:t>
        </x:is>
      </x:c>
      <x:c r="H588" s="0" t="inlineStr">
        <x:is>
          <x:t>2022-12</x:t>
        </x:is>
      </x:c>
      <x:c r="I588" s="0" t="inlineStr">
        <x:is>
          <x:t>2022-12</x:t>
        </x:is>
      </x:c>
      <x:c r="J588" s="0" t="inlineStr">
        <x:is>
          <x:t>Month</x:t>
        </x:is>
      </x:c>
      <x:c r="K588" s="58">
        <x:v>1</x:v>
      </x:c>
      <x:c r="L588" s="12">
        <x:v>60400</x:v>
      </x:c>
    </x:row>
    <x:row r="589">
      <x:c r="A589" s="0" t="inlineStr">
        <x:is>
          <x:t>PL|pl.revenue|4420|2023-01</x:t>
        </x:is>
      </x:c>
      <x:c r="B589" s="0" t="inlineStr">
        <x:is>
          <x:t>Demo Handel GmbH</x:t>
        </x:is>
      </x:c>
      <x:c r="C589" s="0" t="inlineStr">
        <x:is>
          <x:t>PL</x:t>
        </x:is>
      </x:c>
      <x:c r="D589" s="0" t="inlineStr">
        <x:is>
          <x:t>pl.revenue</x:t>
        </x:is>
      </x:c>
      <x:c r="E589" s="0" t="inlineStr">
        <x:is>
          <x:t>Umsatzerlöse</x:t>
        </x:is>
      </x:c>
      <x:c r="F589" s="58">
        <x:v>4420</x:v>
      </x:c>
      <x:c r="G589" t="inlineStr">
        <x:is>
          <x:t>Erlöse Wartungsverträge 19 % USt</x:t>
        </x:is>
      </x:c>
      <x:c r="H589" s="0" t="inlineStr">
        <x:is>
          <x:t>2023-01</x:t>
        </x:is>
      </x:c>
      <x:c r="I589" s="0" t="inlineStr">
        <x:is>
          <x:t>2023-01</x:t>
        </x:is>
      </x:c>
      <x:c r="J589" s="0" t="inlineStr">
        <x:is>
          <x:t>Month</x:t>
        </x:is>
      </x:c>
      <x:c r="K589" s="58">
        <x:v>1</x:v>
      </x:c>
      <x:c r="L589" s="12">
        <x:v>60520</x:v>
      </x:c>
    </x:row>
    <x:row r="590">
      <x:c r="A590" s="0" t="inlineStr">
        <x:is>
          <x:t>PL|pl.revenue|4420|2023-02</x:t>
        </x:is>
      </x:c>
      <x:c r="B590" s="0" t="inlineStr">
        <x:is>
          <x:t>Demo Handel GmbH</x:t>
        </x:is>
      </x:c>
      <x:c r="C590" s="0" t="inlineStr">
        <x:is>
          <x:t>PL</x:t>
        </x:is>
      </x:c>
      <x:c r="D590" s="0" t="inlineStr">
        <x:is>
          <x:t>pl.revenue</x:t>
        </x:is>
      </x:c>
      <x:c r="E590" s="0" t="inlineStr">
        <x:is>
          <x:t>Umsatzerlöse</x:t>
        </x:is>
      </x:c>
      <x:c r="F590" s="58">
        <x:v>4420</x:v>
      </x:c>
      <x:c r="G590" t="inlineStr">
        <x:is>
          <x:t>Erlöse Wartungsverträge 19 % USt</x:t>
        </x:is>
      </x:c>
      <x:c r="H590" s="0" t="inlineStr">
        <x:is>
          <x:t>2023-02</x:t>
        </x:is>
      </x:c>
      <x:c r="I590" s="0" t="inlineStr">
        <x:is>
          <x:t>2023-02</x:t>
        </x:is>
      </x:c>
      <x:c r="J590" s="0" t="inlineStr">
        <x:is>
          <x:t>Month</x:t>
        </x:is>
      </x:c>
      <x:c r="K590" s="58">
        <x:v>1</x:v>
      </x:c>
      <x:c r="L590" s="12">
        <x:v>60620</x:v>
      </x:c>
    </x:row>
    <x:row r="591">
      <x:c r="A591" s="0" t="inlineStr">
        <x:is>
          <x:t>PL|pl.revenue|4420|2023-03</x:t>
        </x:is>
      </x:c>
      <x:c r="B591" s="0" t="inlineStr">
        <x:is>
          <x:t>Demo Handel GmbH</x:t>
        </x:is>
      </x:c>
      <x:c r="C591" s="0" t="inlineStr">
        <x:is>
          <x:t>PL</x:t>
        </x:is>
      </x:c>
      <x:c r="D591" s="0" t="inlineStr">
        <x:is>
          <x:t>pl.revenue</x:t>
        </x:is>
      </x:c>
      <x:c r="E591" s="0" t="inlineStr">
        <x:is>
          <x:t>Umsatzerlöse</x:t>
        </x:is>
      </x:c>
      <x:c r="F591" s="58">
        <x:v>4420</x:v>
      </x:c>
      <x:c r="G591" t="inlineStr">
        <x:is>
          <x:t>Erlöse Wartungsverträge 19 % USt</x:t>
        </x:is>
      </x:c>
      <x:c r="H591" s="0" t="inlineStr">
        <x:is>
          <x:t>2023-03</x:t>
        </x:is>
      </x:c>
      <x:c r="I591" s="0" t="inlineStr">
        <x:is>
          <x:t>2023-03</x:t>
        </x:is>
      </x:c>
      <x:c r="J591" s="0" t="inlineStr">
        <x:is>
          <x:t>Month</x:t>
        </x:is>
      </x:c>
      <x:c r="K591" s="58">
        <x:v>1</x:v>
      </x:c>
      <x:c r="L591" s="12">
        <x:v>65510</x:v>
      </x:c>
    </x:row>
    <x:row r="592">
      <x:c r="A592" s="0" t="inlineStr">
        <x:is>
          <x:t>PL|pl.revenue|4420|2023-04</x:t>
        </x:is>
      </x:c>
      <x:c r="B592" s="0" t="inlineStr">
        <x:is>
          <x:t>Demo Handel GmbH</x:t>
        </x:is>
      </x:c>
      <x:c r="C592" s="0" t="inlineStr">
        <x:is>
          <x:t>PL</x:t>
        </x:is>
      </x:c>
      <x:c r="D592" s="0" t="inlineStr">
        <x:is>
          <x:t>pl.revenue</x:t>
        </x:is>
      </x:c>
      <x:c r="E592" s="0" t="inlineStr">
        <x:is>
          <x:t>Umsatzerlöse</x:t>
        </x:is>
      </x:c>
      <x:c r="F592" s="58">
        <x:v>4420</x:v>
      </x:c>
      <x:c r="G592" t="inlineStr">
        <x:is>
          <x:t>Erlöse Wartungsverträge 19 % USt</x:t>
        </x:is>
      </x:c>
      <x:c r="H592" s="0" t="inlineStr">
        <x:is>
          <x:t>2023-04</x:t>
        </x:is>
      </x:c>
      <x:c r="I592" s="0" t="inlineStr">
        <x:is>
          <x:t>2023-04</x:t>
        </x:is>
      </x:c>
      <x:c r="J592" s="0" t="inlineStr">
        <x:is>
          <x:t>Month</x:t>
        </x:is>
      </x:c>
      <x:c r="K592" s="58">
        <x:v>1</x:v>
      </x:c>
      <x:c r="L592" s="12">
        <x:v>65710</x:v>
      </x:c>
    </x:row>
    <x:row r="593">
      <x:c r="A593" s="0" t="inlineStr">
        <x:is>
          <x:t>PL|pl.revenue|4420|2023-05</x:t>
        </x:is>
      </x:c>
      <x:c r="B593" s="0" t="inlineStr">
        <x:is>
          <x:t>Demo Handel GmbH</x:t>
        </x:is>
      </x:c>
      <x:c r="C593" s="0" t="inlineStr">
        <x:is>
          <x:t>PL</x:t>
        </x:is>
      </x:c>
      <x:c r="D593" s="0" t="inlineStr">
        <x:is>
          <x:t>pl.revenue</x:t>
        </x:is>
      </x:c>
      <x:c r="E593" s="0" t="inlineStr">
        <x:is>
          <x:t>Umsatzerlöse</x:t>
        </x:is>
      </x:c>
      <x:c r="F593" s="58">
        <x:v>4420</x:v>
      </x:c>
      <x:c r="G593" t="inlineStr">
        <x:is>
          <x:t>Erlöse Wartungsverträge 19 % USt</x:t>
        </x:is>
      </x:c>
      <x:c r="H593" s="0" t="inlineStr">
        <x:is>
          <x:t>2023-05</x:t>
        </x:is>
      </x:c>
      <x:c r="I593" s="0" t="inlineStr">
        <x:is>
          <x:t>2023-05</x:t>
        </x:is>
      </x:c>
      <x:c r="J593" s="0" t="inlineStr">
        <x:is>
          <x:t>Month</x:t>
        </x:is>
      </x:c>
      <x:c r="K593" s="58">
        <x:v>1</x:v>
      </x:c>
      <x:c r="L593" s="12">
        <x:v>65880</x:v>
      </x:c>
    </x:row>
    <x:row r="594">
      <x:c r="A594" s="0" t="inlineStr">
        <x:is>
          <x:t>PL|pl.revenue|4420|2023-06</x:t>
        </x:is>
      </x:c>
      <x:c r="B594" s="0" t="inlineStr">
        <x:is>
          <x:t>Demo Handel GmbH</x:t>
        </x:is>
      </x:c>
      <x:c r="C594" s="0" t="inlineStr">
        <x:is>
          <x:t>PL</x:t>
        </x:is>
      </x:c>
      <x:c r="D594" s="0" t="inlineStr">
        <x:is>
          <x:t>pl.revenue</x:t>
        </x:is>
      </x:c>
      <x:c r="E594" s="0" t="inlineStr">
        <x:is>
          <x:t>Umsatzerlöse</x:t>
        </x:is>
      </x:c>
      <x:c r="F594" s="58">
        <x:v>4420</x:v>
      </x:c>
      <x:c r="G594" t="inlineStr">
        <x:is>
          <x:t>Erlöse Wartungsverträge 19 % USt</x:t>
        </x:is>
      </x:c>
      <x:c r="H594" s="0" t="inlineStr">
        <x:is>
          <x:t>2023-06</x:t>
        </x:is>
      </x:c>
      <x:c r="I594" s="0" t="inlineStr">
        <x:is>
          <x:t>2023-06</x:t>
        </x:is>
      </x:c>
      <x:c r="J594" s="0" t="inlineStr">
        <x:is>
          <x:t>Month</x:t>
        </x:is>
      </x:c>
      <x:c r="K594" s="58">
        <x:v>1</x:v>
      </x:c>
      <x:c r="L594" s="12">
        <x:v>73880</x:v>
      </x:c>
    </x:row>
    <x:row r="595">
      <x:c r="A595" s="0" t="inlineStr">
        <x:is>
          <x:t>PL|pl.revenue|4420|2023-07</x:t>
        </x:is>
      </x:c>
      <x:c r="B595" s="0" t="inlineStr">
        <x:is>
          <x:t>Demo Handel GmbH</x:t>
        </x:is>
      </x:c>
      <x:c r="C595" s="0" t="inlineStr">
        <x:is>
          <x:t>PL</x:t>
        </x:is>
      </x:c>
      <x:c r="D595" s="0" t="inlineStr">
        <x:is>
          <x:t>pl.revenue</x:t>
        </x:is>
      </x:c>
      <x:c r="E595" s="0" t="inlineStr">
        <x:is>
          <x:t>Umsatzerlöse</x:t>
        </x:is>
      </x:c>
      <x:c r="F595" s="58">
        <x:v>4420</x:v>
      </x:c>
      <x:c r="G595" t="inlineStr">
        <x:is>
          <x:t>Erlöse Wartungsverträge 19 % USt</x:t>
        </x:is>
      </x:c>
      <x:c r="H595" s="0" t="inlineStr">
        <x:is>
          <x:t>2023-07</x:t>
        </x:is>
      </x:c>
      <x:c r="I595" s="0" t="inlineStr">
        <x:is>
          <x:t>2023-07</x:t>
        </x:is>
      </x:c>
      <x:c r="J595" s="0" t="inlineStr">
        <x:is>
          <x:t>Month</x:t>
        </x:is>
      </x:c>
      <x:c r="K595" s="58">
        <x:v>1</x:v>
      </x:c>
      <x:c r="L595" s="12">
        <x:v>74020</x:v>
      </x:c>
    </x:row>
    <x:row r="596">
      <x:c r="A596" s="0" t="inlineStr">
        <x:is>
          <x:t>PL|pl.revenue|4420|2023-08</x:t>
        </x:is>
      </x:c>
      <x:c r="B596" s="0" t="inlineStr">
        <x:is>
          <x:t>Demo Handel GmbH</x:t>
        </x:is>
      </x:c>
      <x:c r="C596" s="0" t="inlineStr">
        <x:is>
          <x:t>PL</x:t>
        </x:is>
      </x:c>
      <x:c r="D596" s="0" t="inlineStr">
        <x:is>
          <x:t>pl.revenue</x:t>
        </x:is>
      </x:c>
      <x:c r="E596" s="0" t="inlineStr">
        <x:is>
          <x:t>Umsatzerlöse</x:t>
        </x:is>
      </x:c>
      <x:c r="F596" s="58">
        <x:v>4420</x:v>
      </x:c>
      <x:c r="G596" t="inlineStr">
        <x:is>
          <x:t>Erlöse Wartungsverträge 19 % USt</x:t>
        </x:is>
      </x:c>
      <x:c r="H596" s="0" t="inlineStr">
        <x:is>
          <x:t>2023-08</x:t>
        </x:is>
      </x:c>
      <x:c r="I596" s="0" t="inlineStr">
        <x:is>
          <x:t>2023-08</x:t>
        </x:is>
      </x:c>
      <x:c r="J596" s="0" t="inlineStr">
        <x:is>
          <x:t>Month</x:t>
        </x:is>
      </x:c>
      <x:c r="K596" s="58">
        <x:v>1</x:v>
      </x:c>
      <x:c r="L596" s="12">
        <x:v>74620</x:v>
      </x:c>
    </x:row>
    <x:row r="597">
      <x:c r="A597" s="0" t="inlineStr">
        <x:is>
          <x:t>PL|pl.revenue|4420|2023-09</x:t>
        </x:is>
      </x:c>
      <x:c r="B597" s="0" t="inlineStr">
        <x:is>
          <x:t>Demo Handel GmbH</x:t>
        </x:is>
      </x:c>
      <x:c r="C597" s="0" t="inlineStr">
        <x:is>
          <x:t>PL</x:t>
        </x:is>
      </x:c>
      <x:c r="D597" s="0" t="inlineStr">
        <x:is>
          <x:t>pl.revenue</x:t>
        </x:is>
      </x:c>
      <x:c r="E597" s="0" t="inlineStr">
        <x:is>
          <x:t>Umsatzerlöse</x:t>
        </x:is>
      </x:c>
      <x:c r="F597" s="58">
        <x:v>4420</x:v>
      </x:c>
      <x:c r="G597" t="inlineStr">
        <x:is>
          <x:t>Erlöse Wartungsverträge 19 % USt</x:t>
        </x:is>
      </x:c>
      <x:c r="H597" s="0" t="inlineStr">
        <x:is>
          <x:t>2023-09</x:t>
        </x:is>
      </x:c>
      <x:c r="I597" s="0" t="inlineStr">
        <x:is>
          <x:t>2023-09</x:t>
        </x:is>
      </x:c>
      <x:c r="J597" s="0" t="inlineStr">
        <x:is>
          <x:t>Month</x:t>
        </x:is>
      </x:c>
      <x:c r="K597" s="58">
        <x:v>1</x:v>
      </x:c>
      <x:c r="L597" s="12">
        <x:v>77940</x:v>
      </x:c>
    </x:row>
    <x:row r="598">
      <x:c r="A598" s="0" t="inlineStr">
        <x:is>
          <x:t>PL|pl.revenue|4420|2023-10</x:t>
        </x:is>
      </x:c>
      <x:c r="B598" s="0" t="inlineStr">
        <x:is>
          <x:t>Demo Handel GmbH</x:t>
        </x:is>
      </x:c>
      <x:c r="C598" s="0" t="inlineStr">
        <x:is>
          <x:t>PL</x:t>
        </x:is>
      </x:c>
      <x:c r="D598" s="0" t="inlineStr">
        <x:is>
          <x:t>pl.revenue</x:t>
        </x:is>
      </x:c>
      <x:c r="E598" s="0" t="inlineStr">
        <x:is>
          <x:t>Umsatzerlöse</x:t>
        </x:is>
      </x:c>
      <x:c r="F598" s="58">
        <x:v>4420</x:v>
      </x:c>
      <x:c r="G598" t="inlineStr">
        <x:is>
          <x:t>Erlöse Wartungsverträge 19 % USt</x:t>
        </x:is>
      </x:c>
      <x:c r="H598" s="0" t="inlineStr">
        <x:is>
          <x:t>2023-10</x:t>
        </x:is>
      </x:c>
      <x:c r="I598" s="0" t="inlineStr">
        <x:is>
          <x:t>2023-10</x:t>
        </x:is>
      </x:c>
      <x:c r="J598" s="0" t="inlineStr">
        <x:is>
          <x:t>Month</x:t>
        </x:is>
      </x:c>
      <x:c r="K598" s="58">
        <x:v>1</x:v>
      </x:c>
      <x:c r="L598" s="12">
        <x:v>78160</x:v>
      </x:c>
    </x:row>
    <x:row r="599">
      <x:c r="A599" s="0" t="inlineStr">
        <x:is>
          <x:t>PL|pl.revenue|4420|2023-11</x:t>
        </x:is>
      </x:c>
      <x:c r="B599" s="0" t="inlineStr">
        <x:is>
          <x:t>Demo Handel GmbH</x:t>
        </x:is>
      </x:c>
      <x:c r="C599" s="0" t="inlineStr">
        <x:is>
          <x:t>PL</x:t>
        </x:is>
      </x:c>
      <x:c r="D599" s="0" t="inlineStr">
        <x:is>
          <x:t>pl.revenue</x:t>
        </x:is>
      </x:c>
      <x:c r="E599" s="0" t="inlineStr">
        <x:is>
          <x:t>Umsatzerlöse</x:t>
        </x:is>
      </x:c>
      <x:c r="F599" s="58">
        <x:v>4420</x:v>
      </x:c>
      <x:c r="G599" t="inlineStr">
        <x:is>
          <x:t>Erlöse Wartungsverträge 19 % USt</x:t>
        </x:is>
      </x:c>
      <x:c r="H599" s="0" t="inlineStr">
        <x:is>
          <x:t>2023-11</x:t>
        </x:is>
      </x:c>
      <x:c r="I599" s="0" t="inlineStr">
        <x:is>
          <x:t>2023-11</x:t>
        </x:is>
      </x:c>
      <x:c r="J599" s="0" t="inlineStr">
        <x:is>
          <x:t>Month</x:t>
        </x:is>
      </x:c>
      <x:c r="K599" s="58">
        <x:v>1</x:v>
      </x:c>
      <x:c r="L599" s="12">
        <x:v>78340</x:v>
      </x:c>
    </x:row>
    <x:row r="600">
      <x:c r="A600" s="0" t="inlineStr">
        <x:is>
          <x:t>PL|pl.revenue|4420|2023-12</x:t>
        </x:is>
      </x:c>
      <x:c r="B600" s="0" t="inlineStr">
        <x:is>
          <x:t>Demo Handel GmbH</x:t>
        </x:is>
      </x:c>
      <x:c r="C600" s="0" t="inlineStr">
        <x:is>
          <x:t>PL</x:t>
        </x:is>
      </x:c>
      <x:c r="D600" s="0" t="inlineStr">
        <x:is>
          <x:t>pl.revenue</x:t>
        </x:is>
      </x:c>
      <x:c r="E600" s="0" t="inlineStr">
        <x:is>
          <x:t>Umsatzerlöse</x:t>
        </x:is>
      </x:c>
      <x:c r="F600" s="58">
        <x:v>4420</x:v>
      </x:c>
      <x:c r="G600" t="inlineStr">
        <x:is>
          <x:t>Erlöse Wartungsverträge 19 % USt</x:t>
        </x:is>
      </x:c>
      <x:c r="H600" s="0" t="inlineStr">
        <x:is>
          <x:t>2023-12</x:t>
        </x:is>
      </x:c>
      <x:c r="I600" s="0" t="inlineStr">
        <x:is>
          <x:t>2023-12</x:t>
        </x:is>
      </x:c>
      <x:c r="J600" s="0" t="inlineStr">
        <x:is>
          <x:t>Month</x:t>
        </x:is>
      </x:c>
      <x:c r="K600" s="58">
        <x:v>1</x:v>
      </x:c>
      <x:c r="L600" s="12">
        <x:v>78620</x:v>
      </x:c>
    </x:row>
    <x:row r="601">
      <x:c r="A601" s="0" t="inlineStr">
        <x:is>
          <x:t>PL|pl.revenue|4420|2024-01</x:t>
        </x:is>
      </x:c>
      <x:c r="B601" s="0" t="inlineStr">
        <x:is>
          <x:t>Demo Handel GmbH</x:t>
        </x:is>
      </x:c>
      <x:c r="C601" s="0" t="inlineStr">
        <x:is>
          <x:t>PL</x:t>
        </x:is>
      </x:c>
      <x:c r="D601" s="0" t="inlineStr">
        <x:is>
          <x:t>pl.revenue</x:t>
        </x:is>
      </x:c>
      <x:c r="E601" s="0" t="inlineStr">
        <x:is>
          <x:t>Umsatzerlöse</x:t>
        </x:is>
      </x:c>
      <x:c r="F601" s="58">
        <x:v>4420</x:v>
      </x:c>
      <x:c r="G601" t="inlineStr">
        <x:is>
          <x:t>Erlöse Wartungsverträge 19 % USt</x:t>
        </x:is>
      </x:c>
      <x:c r="H601" s="0" t="inlineStr">
        <x:is>
          <x:t>2024-01</x:t>
        </x:is>
      </x:c>
      <x:c r="I601" s="0" t="inlineStr">
        <x:is>
          <x:t>2024-01</x:t>
        </x:is>
      </x:c>
      <x:c r="J601" s="0" t="inlineStr">
        <x:is>
          <x:t>Month</x:t>
        </x:is>
      </x:c>
      <x:c r="K601" s="58">
        <x:v>1</x:v>
      </x:c>
      <x:c r="L601" s="12">
        <x:v>78746</x:v>
      </x:c>
    </x:row>
    <x:row r="602">
      <x:c r="A602" s="0" t="inlineStr">
        <x:is>
          <x:t>PL|pl.revenue|4420|2024-02</x:t>
        </x:is>
      </x:c>
      <x:c r="B602" s="0" t="inlineStr">
        <x:is>
          <x:t>Demo Handel GmbH</x:t>
        </x:is>
      </x:c>
      <x:c r="C602" s="0" t="inlineStr">
        <x:is>
          <x:t>PL</x:t>
        </x:is>
      </x:c>
      <x:c r="D602" s="0" t="inlineStr">
        <x:is>
          <x:t>pl.revenue</x:t>
        </x:is>
      </x:c>
      <x:c r="E602" s="0" t="inlineStr">
        <x:is>
          <x:t>Umsatzerlöse</x:t>
        </x:is>
      </x:c>
      <x:c r="F602" s="58">
        <x:v>4420</x:v>
      </x:c>
      <x:c r="G602" t="inlineStr">
        <x:is>
          <x:t>Erlöse Wartungsverträge 19 % USt</x:t>
        </x:is>
      </x:c>
      <x:c r="H602" s="0" t="inlineStr">
        <x:is>
          <x:t>2024-02</x:t>
        </x:is>
      </x:c>
      <x:c r="I602" s="0" t="inlineStr">
        <x:is>
          <x:t>2024-02</x:t>
        </x:is>
      </x:c>
      <x:c r="J602" s="0" t="inlineStr">
        <x:is>
          <x:t>Month</x:t>
        </x:is>
      </x:c>
      <x:c r="K602" s="58">
        <x:v>1</x:v>
      </x:c>
      <x:c r="L602" s="12">
        <x:v>84051</x:v>
      </x:c>
    </x:row>
    <x:row r="603">
      <x:c r="A603" s="0" t="inlineStr">
        <x:is>
          <x:t>PL|pl.revenue|4420|2024-03</x:t>
        </x:is>
      </x:c>
      <x:c r="B603" s="0" t="inlineStr">
        <x:is>
          <x:t>Demo Handel GmbH</x:t>
        </x:is>
      </x:c>
      <x:c r="C603" s="0" t="inlineStr">
        <x:is>
          <x:t>PL</x:t>
        </x:is>
      </x:c>
      <x:c r="D603" s="0" t="inlineStr">
        <x:is>
          <x:t>pl.revenue</x:t>
        </x:is>
      </x:c>
      <x:c r="E603" s="0" t="inlineStr">
        <x:is>
          <x:t>Umsatzerlöse</x:t>
        </x:is>
      </x:c>
      <x:c r="F603" s="58">
        <x:v>4420</x:v>
      </x:c>
      <x:c r="G603" t="inlineStr">
        <x:is>
          <x:t>Erlöse Wartungsverträge 19 % USt</x:t>
        </x:is>
      </x:c>
      <x:c r="H603" s="0" t="inlineStr">
        <x:is>
          <x:t>2024-03</x:t>
        </x:is>
      </x:c>
      <x:c r="I603" s="0" t="inlineStr">
        <x:is>
          <x:t>2024-03</x:t>
        </x:is>
      </x:c>
      <x:c r="J603" s="0" t="inlineStr">
        <x:is>
          <x:t>Month</x:t>
        </x:is>
      </x:c>
      <x:c r="K603" s="58">
        <x:v>1</x:v>
      </x:c>
      <x:c r="L603" s="12">
        <x:v>84585.5</x:v>
      </x:c>
    </x:row>
    <x:row r="604">
      <x:c r="A604" s="0" t="inlineStr">
        <x:is>
          <x:t>PL|pl.revenue|4420|2024-04</x:t>
        </x:is>
      </x:c>
      <x:c r="B604" s="0" t="inlineStr">
        <x:is>
          <x:t>Demo Handel GmbH</x:t>
        </x:is>
      </x:c>
      <x:c r="C604" s="0" t="inlineStr">
        <x:is>
          <x:t>PL</x:t>
        </x:is>
      </x:c>
      <x:c r="D604" s="0" t="inlineStr">
        <x:is>
          <x:t>pl.revenue</x:t>
        </x:is>
      </x:c>
      <x:c r="E604" s="0" t="inlineStr">
        <x:is>
          <x:t>Umsatzerlöse</x:t>
        </x:is>
      </x:c>
      <x:c r="F604" s="58">
        <x:v>4420</x:v>
      </x:c>
      <x:c r="G604" t="inlineStr">
        <x:is>
          <x:t>Erlöse Wartungsverträge 19 % USt</x:t>
        </x:is>
      </x:c>
      <x:c r="H604" s="0" t="inlineStr">
        <x:is>
          <x:t>2024-04</x:t>
        </x:is>
      </x:c>
      <x:c r="I604" s="0" t="inlineStr">
        <x:is>
          <x:t>2024-04</x:t>
        </x:is>
      </x:c>
      <x:c r="J604" s="0" t="inlineStr">
        <x:is>
          <x:t>Month</x:t>
        </x:is>
      </x:c>
      <x:c r="K604" s="58">
        <x:v>1</x:v>
      </x:c>
      <x:c r="L604" s="12">
        <x:v>84795.5</x:v>
      </x:c>
    </x:row>
    <x:row r="605">
      <x:c r="A605" s="0" t="inlineStr">
        <x:is>
          <x:t>PL|pl.revenue|4420|2024-05</x:t>
        </x:is>
      </x:c>
      <x:c r="B605" s="0" t="inlineStr">
        <x:is>
          <x:t>Demo Handel GmbH</x:t>
        </x:is>
      </x:c>
      <x:c r="C605" s="0" t="inlineStr">
        <x:is>
          <x:t>PL</x:t>
        </x:is>
      </x:c>
      <x:c r="D605" s="0" t="inlineStr">
        <x:is>
          <x:t>pl.revenue</x:t>
        </x:is>
      </x:c>
      <x:c r="E605" s="0" t="inlineStr">
        <x:is>
          <x:t>Umsatzerlöse</x:t>
        </x:is>
      </x:c>
      <x:c r="F605" s="58">
        <x:v>4420</x:v>
      </x:c>
      <x:c r="G605" t="inlineStr">
        <x:is>
          <x:t>Erlöse Wartungsverträge 19 % USt</x:t>
        </x:is>
      </x:c>
      <x:c r="H605" s="0" t="inlineStr">
        <x:is>
          <x:t>2024-05</x:t>
        </x:is>
      </x:c>
      <x:c r="I605" s="0" t="inlineStr">
        <x:is>
          <x:t>2024-05</x:t>
        </x:is>
      </x:c>
      <x:c r="J605" s="0" t="inlineStr">
        <x:is>
          <x:t>Month</x:t>
        </x:is>
      </x:c>
      <x:c r="K605" s="58">
        <x:v>1</x:v>
      </x:c>
      <x:c r="L605" s="12">
        <x:v>84974</x:v>
      </x:c>
    </x:row>
    <x:row r="606">
      <x:c r="A606" s="0" t="inlineStr">
        <x:is>
          <x:t>PL|pl.revenue|4420|2024-06</x:t>
        </x:is>
      </x:c>
      <x:c r="B606" s="0" t="inlineStr">
        <x:is>
          <x:t>Demo Handel GmbH</x:t>
        </x:is>
      </x:c>
      <x:c r="C606" s="0" t="inlineStr">
        <x:is>
          <x:t>PL</x:t>
        </x:is>
      </x:c>
      <x:c r="D606" s="0" t="inlineStr">
        <x:is>
          <x:t>pl.revenue</x:t>
        </x:is>
      </x:c>
      <x:c r="E606" s="0" t="inlineStr">
        <x:is>
          <x:t>Umsatzerlöse</x:t>
        </x:is>
      </x:c>
      <x:c r="F606" s="58">
        <x:v>4420</x:v>
      </x:c>
      <x:c r="G606" t="inlineStr">
        <x:is>
          <x:t>Erlöse Wartungsverträge 19 % USt</x:t>
        </x:is>
      </x:c>
      <x:c r="H606" s="0" t="inlineStr">
        <x:is>
          <x:t>2024-06</x:t>
        </x:is>
      </x:c>
      <x:c r="I606" s="0" t="inlineStr">
        <x:is>
          <x:t>2024-06</x:t>
        </x:is>
      </x:c>
      <x:c r="J606" s="0" t="inlineStr">
        <x:is>
          <x:t>Month</x:t>
        </x:is>
      </x:c>
      <x:c r="K606" s="58">
        <x:v>1</x:v>
      </x:c>
      <x:c r="L606" s="12">
        <x:v>76954</x:v>
      </x:c>
    </x:row>
    <x:row r="607">
      <x:c r="A607" s="0" t="inlineStr">
        <x:is>
          <x:t>PL|pl.revenue|4420|2024-07</x:t>
        </x:is>
      </x:c>
      <x:c r="B607" s="0" t="inlineStr">
        <x:is>
          <x:t>Demo Handel GmbH</x:t>
        </x:is>
      </x:c>
      <x:c r="C607" s="0" t="inlineStr">
        <x:is>
          <x:t>PL</x:t>
        </x:is>
      </x:c>
      <x:c r="D607" s="0" t="inlineStr">
        <x:is>
          <x:t>pl.revenue</x:t>
        </x:is>
      </x:c>
      <x:c r="E607" s="0" t="inlineStr">
        <x:is>
          <x:t>Umsatzerlöse</x:t>
        </x:is>
      </x:c>
      <x:c r="F607" s="58">
        <x:v>4420</x:v>
      </x:c>
      <x:c r="G607" t="inlineStr">
        <x:is>
          <x:t>Erlöse Wartungsverträge 19 % USt</x:t>
        </x:is>
      </x:c>
      <x:c r="H607" s="0" t="inlineStr">
        <x:is>
          <x:t>2024-07</x:t>
        </x:is>
      </x:c>
      <x:c r="I607" s="0" t="inlineStr">
        <x:is>
          <x:t>2024-07</x:t>
        </x:is>
      </x:c>
      <x:c r="J607" s="0" t="inlineStr">
        <x:is>
          <x:t>Month</x:t>
        </x:is>
      </x:c>
      <x:c r="K607" s="58">
        <x:v>1</x:v>
      </x:c>
      <x:c r="L607" s="12">
        <x:v>77101</x:v>
      </x:c>
    </x:row>
    <x:row r="608">
      <x:c r="A608" s="0" t="inlineStr">
        <x:is>
          <x:t>PL|pl.revenue|4420|2024-08</x:t>
        </x:is>
      </x:c>
      <x:c r="B608" s="0" t="inlineStr">
        <x:is>
          <x:t>Demo Handel GmbH</x:t>
        </x:is>
      </x:c>
      <x:c r="C608" s="0" t="inlineStr">
        <x:is>
          <x:t>PL</x:t>
        </x:is>
      </x:c>
      <x:c r="D608" s="0" t="inlineStr">
        <x:is>
          <x:t>pl.revenue</x:t>
        </x:is>
      </x:c>
      <x:c r="E608" s="0" t="inlineStr">
        <x:is>
          <x:t>Umsatzerlöse</x:t>
        </x:is>
      </x:c>
      <x:c r="F608" s="58">
        <x:v>4420</x:v>
      </x:c>
      <x:c r="G608" t="inlineStr">
        <x:is>
          <x:t>Erlöse Wartungsverträge 19 % USt</x:t>
        </x:is>
      </x:c>
      <x:c r="H608" s="0" t="inlineStr">
        <x:is>
          <x:t>2024-08</x:t>
        </x:is>
      </x:c>
      <x:c r="I608" s="0" t="inlineStr">
        <x:is>
          <x:t>2024-08</x:t>
        </x:is>
      </x:c>
      <x:c r="J608" s="0" t="inlineStr">
        <x:is>
          <x:t>Month</x:t>
        </x:is>
      </x:c>
      <x:c r="K608" s="58">
        <x:v>1</x:v>
      </x:c>
      <x:c r="L608" s="12">
        <x:v>77731</x:v>
      </x:c>
    </x:row>
    <x:row r="609">
      <x:c r="A609" s="0" t="inlineStr">
        <x:is>
          <x:t>PL|pl.revenue|4420|2024-09</x:t>
        </x:is>
      </x:c>
      <x:c r="B609" s="0" t="inlineStr">
        <x:is>
          <x:t>Demo Handel GmbH</x:t>
        </x:is>
      </x:c>
      <x:c r="C609" s="0" t="inlineStr">
        <x:is>
          <x:t>PL</x:t>
        </x:is>
      </x:c>
      <x:c r="D609" s="0" t="inlineStr">
        <x:is>
          <x:t>pl.revenue</x:t>
        </x:is>
      </x:c>
      <x:c r="E609" s="0" t="inlineStr">
        <x:is>
          <x:t>Umsatzerlöse</x:t>
        </x:is>
      </x:c>
      <x:c r="F609" s="58">
        <x:v>4420</x:v>
      </x:c>
      <x:c r="G609" t="inlineStr">
        <x:is>
          <x:t>Erlöse Wartungsverträge 19 % USt</x:t>
        </x:is>
      </x:c>
      <x:c r="H609" s="0" t="inlineStr">
        <x:is>
          <x:t>2024-09</x:t>
        </x:is>
      </x:c>
      <x:c r="I609" s="0" t="inlineStr">
        <x:is>
          <x:t>2024-09</x:t>
        </x:is>
      </x:c>
      <x:c r="J609" s="0" t="inlineStr">
        <x:is>
          <x:t>Month</x:t>
        </x:is>
      </x:c>
      <x:c r="K609" s="58">
        <x:v>1</x:v>
      </x:c>
      <x:c r="L609" s="12">
        <x:v>78217</x:v>
      </x:c>
    </x:row>
    <x:row r="610">
      <x:c r="A610" s="0" t="inlineStr">
        <x:is>
          <x:t>PL|pl.revenue|4420|2024-10</x:t>
        </x:is>
      </x:c>
      <x:c r="B610" s="0" t="inlineStr">
        <x:is>
          <x:t>Demo Handel GmbH</x:t>
        </x:is>
      </x:c>
      <x:c r="C610" s="0" t="inlineStr">
        <x:is>
          <x:t>PL</x:t>
        </x:is>
      </x:c>
      <x:c r="D610" s="0" t="inlineStr">
        <x:is>
          <x:t>pl.revenue</x:t>
        </x:is>
      </x:c>
      <x:c r="E610" s="0" t="inlineStr">
        <x:is>
          <x:t>Umsatzerlöse</x:t>
        </x:is>
      </x:c>
      <x:c r="F610" s="58">
        <x:v>4420</x:v>
      </x:c>
      <x:c r="G610" t="inlineStr">
        <x:is>
          <x:t>Erlöse Wartungsverträge 19 % USt</x:t>
        </x:is>
      </x:c>
      <x:c r="H610" s="0" t="inlineStr">
        <x:is>
          <x:t>2024-10</x:t>
        </x:is>
      </x:c>
      <x:c r="I610" s="0" t="inlineStr">
        <x:is>
          <x:t>2024-10</x:t>
        </x:is>
      </x:c>
      <x:c r="J610" s="0" t="inlineStr">
        <x:is>
          <x:t>Month</x:t>
        </x:is>
      </x:c>
      <x:c r="K610" s="58">
        <x:v>1</x:v>
      </x:c>
      <x:c r="L610" s="12">
        <x:v>82248</x:v>
      </x:c>
    </x:row>
    <x:row r="611">
      <x:c r="A611" s="0" t="inlineStr">
        <x:is>
          <x:t>PL|pl.revenue|4420|2024-11</x:t>
        </x:is>
      </x:c>
      <x:c r="B611" s="0" t="inlineStr">
        <x:is>
          <x:t>Demo Handel GmbH</x:t>
        </x:is>
      </x:c>
      <x:c r="C611" s="0" t="inlineStr">
        <x:is>
          <x:t>PL</x:t>
        </x:is>
      </x:c>
      <x:c r="D611" s="0" t="inlineStr">
        <x:is>
          <x:t>pl.revenue</x:t>
        </x:is>
      </x:c>
      <x:c r="E611" s="0" t="inlineStr">
        <x:is>
          <x:t>Umsatzerlöse</x:t>
        </x:is>
      </x:c>
      <x:c r="F611" s="58">
        <x:v>4420</x:v>
      </x:c>
      <x:c r="G611" t="inlineStr">
        <x:is>
          <x:t>Erlöse Wartungsverträge 19 % USt</x:t>
        </x:is>
      </x:c>
      <x:c r="H611" s="0" t="inlineStr">
        <x:is>
          <x:t>2024-11</x:t>
        </x:is>
      </x:c>
      <x:c r="I611" s="0" t="inlineStr">
        <x:is>
          <x:t>2024-11</x:t>
        </x:is>
      </x:c>
      <x:c r="J611" s="0" t="inlineStr">
        <x:is>
          <x:t>Month</x:t>
        </x:is>
      </x:c>
      <x:c r="K611" s="58">
        <x:v>1</x:v>
      </x:c>
      <x:c r="L611" s="12">
        <x:v>82437</x:v>
      </x:c>
    </x:row>
    <x:row r="612">
      <x:c r="A612" s="0" t="inlineStr">
        <x:is>
          <x:t>PL|pl.revenue|4420|2024-12</x:t>
        </x:is>
      </x:c>
      <x:c r="B612" s="0" t="inlineStr">
        <x:is>
          <x:t>Demo Handel GmbH</x:t>
        </x:is>
      </x:c>
      <x:c r="C612" s="0" t="inlineStr">
        <x:is>
          <x:t>PL</x:t>
        </x:is>
      </x:c>
      <x:c r="D612" s="0" t="inlineStr">
        <x:is>
          <x:t>pl.revenue</x:t>
        </x:is>
      </x:c>
      <x:c r="E612" s="0" t="inlineStr">
        <x:is>
          <x:t>Umsatzerlöse</x:t>
        </x:is>
      </x:c>
      <x:c r="F612" s="58">
        <x:v>4420</x:v>
      </x:c>
      <x:c r="G612" t="inlineStr">
        <x:is>
          <x:t>Erlöse Wartungsverträge 19 % USt</x:t>
        </x:is>
      </x:c>
      <x:c r="H612" s="0" t="inlineStr">
        <x:is>
          <x:t>2024-12</x:t>
        </x:is>
      </x:c>
      <x:c r="I612" s="0" t="inlineStr">
        <x:is>
          <x:t>2024-12</x:t>
        </x:is>
      </x:c>
      <x:c r="J612" s="0" t="inlineStr">
        <x:is>
          <x:t>Month</x:t>
        </x:is>
      </x:c>
      <x:c r="K612" s="58">
        <x:v>1</x:v>
      </x:c>
      <x:c r="L612" s="12">
        <x:v>76557</x:v>
      </x:c>
    </x:row>
    <x:row r="613">
      <x:c r="A613" s="0" t="inlineStr">
        <x:is>
          <x:t>PL|pl.revenue|4730|2022-01</x:t>
        </x:is>
      </x:c>
      <x:c r="B613" s="0" t="inlineStr">
        <x:is>
          <x:t>Demo Handel GmbH</x:t>
        </x:is>
      </x:c>
      <x:c r="C613" s="0" t="inlineStr">
        <x:is>
          <x:t>PL</x:t>
        </x:is>
      </x:c>
      <x:c r="D613" s="0" t="inlineStr">
        <x:is>
          <x:t>pl.revenue</x:t>
        </x:is>
      </x:c>
      <x:c r="E613" s="0" t="inlineStr">
        <x:is>
          <x:t>Umsatzerlöse</x:t>
        </x:is>
      </x:c>
      <x:c r="F613" s="58">
        <x:v>4730</x:v>
      </x:c>
      <x:c r="G613" t="inlineStr">
        <x:is>
          <x:t>Gewährte Skonti 19 % USt</x:t>
        </x:is>
      </x:c>
      <x:c r="H613" s="0" t="inlineStr">
        <x:is>
          <x:t>2022-01</x:t>
        </x:is>
      </x:c>
      <x:c r="I613" s="0" t="inlineStr">
        <x:is>
          <x:t>2022-01</x:t>
        </x:is>
      </x:c>
      <x:c r="J613" s="0" t="inlineStr">
        <x:is>
          <x:t>Month</x:t>
        </x:is>
      </x:c>
      <x:c r="K613" s="58">
        <x:v>1</x:v>
      </x:c>
      <x:c r="L613" s="12">
        <x:v>-5273.58</x:v>
      </x:c>
    </x:row>
    <x:row r="614">
      <x:c r="A614" s="0" t="inlineStr">
        <x:is>
          <x:t>PL|pl.revenue|4730|2022-02</x:t>
        </x:is>
      </x:c>
      <x:c r="B614" s="0" t="inlineStr">
        <x:is>
          <x:t>Demo Handel GmbH</x:t>
        </x:is>
      </x:c>
      <x:c r="C614" s="0" t="inlineStr">
        <x:is>
          <x:t>PL</x:t>
        </x:is>
      </x:c>
      <x:c r="D614" s="0" t="inlineStr">
        <x:is>
          <x:t>pl.revenue</x:t>
        </x:is>
      </x:c>
      <x:c r="E614" s="0" t="inlineStr">
        <x:is>
          <x:t>Umsatzerlöse</x:t>
        </x:is>
      </x:c>
      <x:c r="F614" s="58">
        <x:v>4730</x:v>
      </x:c>
      <x:c r="G614" t="inlineStr">
        <x:is>
          <x:t>Gewährte Skonti 19 % USt</x:t>
        </x:is>
      </x:c>
      <x:c r="H614" s="0" t="inlineStr">
        <x:is>
          <x:t>2022-02</x:t>
        </x:is>
      </x:c>
      <x:c r="I614" s="0" t="inlineStr">
        <x:is>
          <x:t>2022-02</x:t>
        </x:is>
      </x:c>
      <x:c r="J614" s="0" t="inlineStr">
        <x:is>
          <x:t>Month</x:t>
        </x:is>
      </x:c>
      <x:c r="K614" s="58">
        <x:v>1</x:v>
      </x:c>
      <x:c r="L614" s="12">
        <x:v>-6082.92</x:v>
      </x:c>
    </x:row>
    <x:row r="615">
      <x:c r="A615" s="0" t="inlineStr">
        <x:is>
          <x:t>PL|pl.revenue|4730|2022-03</x:t>
        </x:is>
      </x:c>
      <x:c r="B615" s="0" t="inlineStr">
        <x:is>
          <x:t>Demo Handel GmbH</x:t>
        </x:is>
      </x:c>
      <x:c r="C615" s="0" t="inlineStr">
        <x:is>
          <x:t>PL</x:t>
        </x:is>
      </x:c>
      <x:c r="D615" s="0" t="inlineStr">
        <x:is>
          <x:t>pl.revenue</x:t>
        </x:is>
      </x:c>
      <x:c r="E615" s="0" t="inlineStr">
        <x:is>
          <x:t>Umsatzerlöse</x:t>
        </x:is>
      </x:c>
      <x:c r="F615" s="58">
        <x:v>4730</x:v>
      </x:c>
      <x:c r="G615" t="inlineStr">
        <x:is>
          <x:t>Gewährte Skonti 19 % USt</x:t>
        </x:is>
      </x:c>
      <x:c r="H615" s="0" t="inlineStr">
        <x:is>
          <x:t>2022-03</x:t>
        </x:is>
      </x:c>
      <x:c r="I615" s="0" t="inlineStr">
        <x:is>
          <x:t>2022-03</x:t>
        </x:is>
      </x:c>
      <x:c r="J615" s="0" t="inlineStr">
        <x:is>
          <x:t>Month</x:t>
        </x:is>
      </x:c>
      <x:c r="K615" s="58">
        <x:v>1</x:v>
      </x:c>
      <x:c r="L615" s="12">
        <x:v>-6950.07</x:v>
      </x:c>
    </x:row>
    <x:row r="616">
      <x:c r="A616" s="0" t="inlineStr">
        <x:is>
          <x:t>PL|pl.revenue|4730|2022-04</x:t>
        </x:is>
      </x:c>
      <x:c r="B616" s="0" t="inlineStr">
        <x:is>
          <x:t>Demo Handel GmbH</x:t>
        </x:is>
      </x:c>
      <x:c r="C616" s="0" t="inlineStr">
        <x:is>
          <x:t>PL</x:t>
        </x:is>
      </x:c>
      <x:c r="D616" s="0" t="inlineStr">
        <x:is>
          <x:t>pl.revenue</x:t>
        </x:is>
      </x:c>
      <x:c r="E616" s="0" t="inlineStr">
        <x:is>
          <x:t>Umsatzerlöse</x:t>
        </x:is>
      </x:c>
      <x:c r="F616" s="58">
        <x:v>4730</x:v>
      </x:c>
      <x:c r="G616" t="inlineStr">
        <x:is>
          <x:t>Gewährte Skonti 19 % USt</x:t>
        </x:is>
      </x:c>
      <x:c r="H616" s="0" t="inlineStr">
        <x:is>
          <x:t>2022-04</x:t>
        </x:is>
      </x:c>
      <x:c r="I616" s="0" t="inlineStr">
        <x:is>
          <x:t>2022-04</x:t>
        </x:is>
      </x:c>
      <x:c r="J616" s="0" t="inlineStr">
        <x:is>
          <x:t>Month</x:t>
        </x:is>
      </x:c>
      <x:c r="K616" s="58">
        <x:v>1</x:v>
      </x:c>
      <x:c r="L616" s="12">
        <x:v>-7049.87</x:v>
      </x:c>
    </x:row>
    <x:row r="617">
      <x:c r="A617" s="0" t="inlineStr">
        <x:is>
          <x:t>PL|pl.revenue|4730|2022-05</x:t>
        </x:is>
      </x:c>
      <x:c r="B617" s="0" t="inlineStr">
        <x:is>
          <x:t>Demo Handel GmbH</x:t>
        </x:is>
      </x:c>
      <x:c r="C617" s="0" t="inlineStr">
        <x:is>
          <x:t>PL</x:t>
        </x:is>
      </x:c>
      <x:c r="D617" s="0" t="inlineStr">
        <x:is>
          <x:t>pl.revenue</x:t>
        </x:is>
      </x:c>
      <x:c r="E617" s="0" t="inlineStr">
        <x:is>
          <x:t>Umsatzerlöse</x:t>
        </x:is>
      </x:c>
      <x:c r="F617" s="58">
        <x:v>4730</x:v>
      </x:c>
      <x:c r="G617" t="inlineStr">
        <x:is>
          <x:t>Gewährte Skonti 19 % USt</x:t>
        </x:is>
      </x:c>
      <x:c r="H617" s="0" t="inlineStr">
        <x:is>
          <x:t>2022-05</x:t>
        </x:is>
      </x:c>
      <x:c r="I617" s="0" t="inlineStr">
        <x:is>
          <x:t>2022-05</x:t>
        </x:is>
      </x:c>
      <x:c r="J617" s="0" t="inlineStr">
        <x:is>
          <x:t>Month</x:t>
        </x:is>
      </x:c>
      <x:c r="K617" s="58">
        <x:v>1</x:v>
      </x:c>
      <x:c r="L617" s="12">
        <x:v>-6704</x:v>
      </x:c>
    </x:row>
    <x:row r="618">
      <x:c r="A618" s="0" t="inlineStr">
        <x:is>
          <x:t>PL|pl.revenue|4730|2022-06</x:t>
        </x:is>
      </x:c>
      <x:c r="B618" s="0" t="inlineStr">
        <x:is>
          <x:t>Demo Handel GmbH</x:t>
        </x:is>
      </x:c>
      <x:c r="C618" s="0" t="inlineStr">
        <x:is>
          <x:t>PL</x:t>
        </x:is>
      </x:c>
      <x:c r="D618" s="0" t="inlineStr">
        <x:is>
          <x:t>pl.revenue</x:t>
        </x:is>
      </x:c>
      <x:c r="E618" s="0" t="inlineStr">
        <x:is>
          <x:t>Umsatzerlöse</x:t>
        </x:is>
      </x:c>
      <x:c r="F618" s="58">
        <x:v>4730</x:v>
      </x:c>
      <x:c r="G618" t="inlineStr">
        <x:is>
          <x:t>Gewährte Skonti 19 % USt</x:t>
        </x:is>
      </x:c>
      <x:c r="H618" s="0" t="inlineStr">
        <x:is>
          <x:t>2022-06</x:t>
        </x:is>
      </x:c>
      <x:c r="I618" s="0" t="inlineStr">
        <x:is>
          <x:t>2022-06</x:t>
        </x:is>
      </x:c>
      <x:c r="J618" s="0" t="inlineStr">
        <x:is>
          <x:t>Month</x:t>
        </x:is>
      </x:c>
      <x:c r="K618" s="58">
        <x:v>1</x:v>
      </x:c>
      <x:c r="L618" s="12">
        <x:v>-6498.69</x:v>
      </x:c>
    </x:row>
    <x:row r="619">
      <x:c r="A619" s="0" t="inlineStr">
        <x:is>
          <x:t>PL|pl.revenue|4730|2022-07</x:t>
        </x:is>
      </x:c>
      <x:c r="B619" s="0" t="inlineStr">
        <x:is>
          <x:t>Demo Handel GmbH</x:t>
        </x:is>
      </x:c>
      <x:c r="C619" s="0" t="inlineStr">
        <x:is>
          <x:t>PL</x:t>
        </x:is>
      </x:c>
      <x:c r="D619" s="0" t="inlineStr">
        <x:is>
          <x:t>pl.revenue</x:t>
        </x:is>
      </x:c>
      <x:c r="E619" s="0" t="inlineStr">
        <x:is>
          <x:t>Umsatzerlöse</x:t>
        </x:is>
      </x:c>
      <x:c r="F619" s="58">
        <x:v>4730</x:v>
      </x:c>
      <x:c r="G619" t="inlineStr">
        <x:is>
          <x:t>Gewährte Skonti 19 % USt</x:t>
        </x:is>
      </x:c>
      <x:c r="H619" s="0" t="inlineStr">
        <x:is>
          <x:t>2022-07</x:t>
        </x:is>
      </x:c>
      <x:c r="I619" s="0" t="inlineStr">
        <x:is>
          <x:t>2022-07</x:t>
        </x:is>
      </x:c>
      <x:c r="J619" s="0" t="inlineStr">
        <x:is>
          <x:t>Month</x:t>
        </x:is>
      </x:c>
      <x:c r="K619" s="58">
        <x:v>1</x:v>
      </x:c>
      <x:c r="L619" s="12">
        <x:v>-5779.79</x:v>
      </x:c>
    </x:row>
    <x:row r="620">
      <x:c r="A620" s="0" t="inlineStr">
        <x:is>
          <x:t>PL|pl.revenue|4730|2022-08</x:t>
        </x:is>
      </x:c>
      <x:c r="B620" s="0" t="inlineStr">
        <x:is>
          <x:t>Demo Handel GmbH</x:t>
        </x:is>
      </x:c>
      <x:c r="C620" s="0" t="inlineStr">
        <x:is>
          <x:t>PL</x:t>
        </x:is>
      </x:c>
      <x:c r="D620" s="0" t="inlineStr">
        <x:is>
          <x:t>pl.revenue</x:t>
        </x:is>
      </x:c>
      <x:c r="E620" s="0" t="inlineStr">
        <x:is>
          <x:t>Umsatzerlöse</x:t>
        </x:is>
      </x:c>
      <x:c r="F620" s="58">
        <x:v>4730</x:v>
      </x:c>
      <x:c r="G620" t="inlineStr">
        <x:is>
          <x:t>Gewährte Skonti 19 % USt</x:t>
        </x:is>
      </x:c>
      <x:c r="H620" s="0" t="inlineStr">
        <x:is>
          <x:t>2022-08</x:t>
        </x:is>
      </x:c>
      <x:c r="I620" s="0" t="inlineStr">
        <x:is>
          <x:t>2022-08</x:t>
        </x:is>
      </x:c>
      <x:c r="J620" s="0" t="inlineStr">
        <x:is>
          <x:t>Month</x:t>
        </x:is>
      </x:c>
      <x:c r="K620" s="58">
        <x:v>1</x:v>
      </x:c>
      <x:c r="L620" s="12">
        <x:v>-5421.32</x:v>
      </x:c>
    </x:row>
    <x:row r="621">
      <x:c r="A621" s="0" t="inlineStr">
        <x:is>
          <x:t>PL|pl.revenue|4730|2022-09</x:t>
        </x:is>
      </x:c>
      <x:c r="B621" s="0" t="inlineStr">
        <x:is>
          <x:t>Demo Handel GmbH</x:t>
        </x:is>
      </x:c>
      <x:c r="C621" s="0" t="inlineStr">
        <x:is>
          <x:t>PL</x:t>
        </x:is>
      </x:c>
      <x:c r="D621" s="0" t="inlineStr">
        <x:is>
          <x:t>pl.revenue</x:t>
        </x:is>
      </x:c>
      <x:c r="E621" s="0" t="inlineStr">
        <x:is>
          <x:t>Umsatzerlöse</x:t>
        </x:is>
      </x:c>
      <x:c r="F621" s="58">
        <x:v>4730</x:v>
      </x:c>
      <x:c r="G621" t="inlineStr">
        <x:is>
          <x:t>Gewährte Skonti 19 % USt</x:t>
        </x:is>
      </x:c>
      <x:c r="H621" s="0" t="inlineStr">
        <x:is>
          <x:t>2022-09</x:t>
        </x:is>
      </x:c>
      <x:c r="I621" s="0" t="inlineStr">
        <x:is>
          <x:t>2022-09</x:t>
        </x:is>
      </x:c>
      <x:c r="J621" s="0" t="inlineStr">
        <x:is>
          <x:t>Month</x:t>
        </x:is>
      </x:c>
      <x:c r="K621" s="58">
        <x:v>1</x:v>
      </x:c>
      <x:c r="L621" s="12">
        <x:v>-7117.02</x:v>
      </x:c>
    </x:row>
    <x:row r="622">
      <x:c r="A622" s="0" t="inlineStr">
        <x:is>
          <x:t>PL|pl.revenue|4730|2022-10</x:t>
        </x:is>
      </x:c>
      <x:c r="B622" s="0" t="inlineStr">
        <x:is>
          <x:t>Demo Handel GmbH</x:t>
        </x:is>
      </x:c>
      <x:c r="C622" s="0" t="inlineStr">
        <x:is>
          <x:t>PL</x:t>
        </x:is>
      </x:c>
      <x:c r="D622" s="0" t="inlineStr">
        <x:is>
          <x:t>pl.revenue</x:t>
        </x:is>
      </x:c>
      <x:c r="E622" s="0" t="inlineStr">
        <x:is>
          <x:t>Umsatzerlöse</x:t>
        </x:is>
      </x:c>
      <x:c r="F622" s="58">
        <x:v>4730</x:v>
      </x:c>
      <x:c r="G622" t="inlineStr">
        <x:is>
          <x:t>Gewährte Skonti 19 % USt</x:t>
        </x:is>
      </x:c>
      <x:c r="H622" s="0" t="inlineStr">
        <x:is>
          <x:t>2022-10</x:t>
        </x:is>
      </x:c>
      <x:c r="I622" s="0" t="inlineStr">
        <x:is>
          <x:t>2022-10</x:t>
        </x:is>
      </x:c>
      <x:c r="J622" s="0" t="inlineStr">
        <x:is>
          <x:t>Month</x:t>
        </x:is>
      </x:c>
      <x:c r="K622" s="58">
        <x:v>1</x:v>
      </x:c>
      <x:c r="L622" s="12">
        <x:v>-7481.62</x:v>
      </x:c>
    </x:row>
    <x:row r="623">
      <x:c r="A623" s="0" t="inlineStr">
        <x:is>
          <x:t>PL|pl.revenue|4730|2022-11</x:t>
        </x:is>
      </x:c>
      <x:c r="B623" s="0" t="inlineStr">
        <x:is>
          <x:t>Demo Handel GmbH</x:t>
        </x:is>
      </x:c>
      <x:c r="C623" s="0" t="inlineStr">
        <x:is>
          <x:t>PL</x:t>
        </x:is>
      </x:c>
      <x:c r="D623" s="0" t="inlineStr">
        <x:is>
          <x:t>pl.revenue</x:t>
        </x:is>
      </x:c>
      <x:c r="E623" s="0" t="inlineStr">
        <x:is>
          <x:t>Umsatzerlöse</x:t>
        </x:is>
      </x:c>
      <x:c r="F623" s="58">
        <x:v>4730</x:v>
      </x:c>
      <x:c r="G623" t="inlineStr">
        <x:is>
          <x:t>Gewährte Skonti 19 % USt</x:t>
        </x:is>
      </x:c>
      <x:c r="H623" s="0" t="inlineStr">
        <x:is>
          <x:t>2022-11</x:t>
        </x:is>
      </x:c>
      <x:c r="I623" s="0" t="inlineStr">
        <x:is>
          <x:t>2022-11</x:t>
        </x:is>
      </x:c>
      <x:c r="J623" s="0" t="inlineStr">
        <x:is>
          <x:t>Month</x:t>
        </x:is>
      </x:c>
      <x:c r="K623" s="58">
        <x:v>1</x:v>
      </x:c>
      <x:c r="L623" s="12">
        <x:v>-7870.31</x:v>
      </x:c>
    </x:row>
    <x:row r="624">
      <x:c r="A624" s="0" t="inlineStr">
        <x:is>
          <x:t>PL|pl.revenue|4730|2022-12</x:t>
        </x:is>
      </x:c>
      <x:c r="B624" s="0" t="inlineStr">
        <x:is>
          <x:t>Demo Handel GmbH</x:t>
        </x:is>
      </x:c>
      <x:c r="C624" s="0" t="inlineStr">
        <x:is>
          <x:t>PL</x:t>
        </x:is>
      </x:c>
      <x:c r="D624" s="0" t="inlineStr">
        <x:is>
          <x:t>pl.revenue</x:t>
        </x:is>
      </x:c>
      <x:c r="E624" s="0" t="inlineStr">
        <x:is>
          <x:t>Umsatzerlöse</x:t>
        </x:is>
      </x:c>
      <x:c r="F624" s="58">
        <x:v>4730</x:v>
      </x:c>
      <x:c r="G624" t="inlineStr">
        <x:is>
          <x:t>Gewährte Skonti 19 % USt</x:t>
        </x:is>
      </x:c>
      <x:c r="H624" s="0" t="inlineStr">
        <x:is>
          <x:t>2022-12</x:t>
        </x:is>
      </x:c>
      <x:c r="I624" s="0" t="inlineStr">
        <x:is>
          <x:t>2022-12</x:t>
        </x:is>
      </x:c>
      <x:c r="J624" s="0" t="inlineStr">
        <x:is>
          <x:t>Month</x:t>
        </x:is>
      </x:c>
      <x:c r="K624" s="58">
        <x:v>1</x:v>
      </x:c>
      <x:c r="L624" s="12">
        <x:v>-8694.06</x:v>
      </x:c>
    </x:row>
    <x:row r="625">
      <x:c r="A625" s="0" t="inlineStr">
        <x:is>
          <x:t>PL|pl.revenue|4730|2023-01</x:t>
        </x:is>
      </x:c>
      <x:c r="B625" s="0" t="inlineStr">
        <x:is>
          <x:t>Demo Handel GmbH</x:t>
        </x:is>
      </x:c>
      <x:c r="C625" s="0" t="inlineStr">
        <x:is>
          <x:t>PL</x:t>
        </x:is>
      </x:c>
      <x:c r="D625" s="0" t="inlineStr">
        <x:is>
          <x:t>pl.revenue</x:t>
        </x:is>
      </x:c>
      <x:c r="E625" s="0" t="inlineStr">
        <x:is>
          <x:t>Umsatzerlöse</x:t>
        </x:is>
      </x:c>
      <x:c r="F625" s="58">
        <x:v>4730</x:v>
      </x:c>
      <x:c r="G625" t="inlineStr">
        <x:is>
          <x:t>Gewährte Skonti 19 % USt</x:t>
        </x:is>
      </x:c>
      <x:c r="H625" s="0" t="inlineStr">
        <x:is>
          <x:t>2023-01</x:t>
        </x:is>
      </x:c>
      <x:c r="I625" s="0" t="inlineStr">
        <x:is>
          <x:t>2023-01</x:t>
        </x:is>
      </x:c>
      <x:c r="J625" s="0" t="inlineStr">
        <x:is>
          <x:t>Month</x:t>
        </x:is>
      </x:c>
      <x:c r="K625" s="58">
        <x:v>1</x:v>
      </x:c>
      <x:c r="L625" s="12">
        <x:v>-5795.49</x:v>
      </x:c>
    </x:row>
    <x:row r="626">
      <x:c r="A626" s="0" t="inlineStr">
        <x:is>
          <x:t>PL|pl.revenue|4730|2023-02</x:t>
        </x:is>
      </x:c>
      <x:c r="B626" s="0" t="inlineStr">
        <x:is>
          <x:t>Demo Handel GmbH</x:t>
        </x:is>
      </x:c>
      <x:c r="C626" s="0" t="inlineStr">
        <x:is>
          <x:t>PL</x:t>
        </x:is>
      </x:c>
      <x:c r="D626" s="0" t="inlineStr">
        <x:is>
          <x:t>pl.revenue</x:t>
        </x:is>
      </x:c>
      <x:c r="E626" s="0" t="inlineStr">
        <x:is>
          <x:t>Umsatzerlöse</x:t>
        </x:is>
      </x:c>
      <x:c r="F626" s="58">
        <x:v>4730</x:v>
      </x:c>
      <x:c r="G626" t="inlineStr">
        <x:is>
          <x:t>Gewährte Skonti 19 % USt</x:t>
        </x:is>
      </x:c>
      <x:c r="H626" s="0" t="inlineStr">
        <x:is>
          <x:t>2023-02</x:t>
        </x:is>
      </x:c>
      <x:c r="I626" s="0" t="inlineStr">
        <x:is>
          <x:t>2023-02</x:t>
        </x:is>
      </x:c>
      <x:c r="J626" s="0" t="inlineStr">
        <x:is>
          <x:t>Month</x:t>
        </x:is>
      </x:c>
      <x:c r="K626" s="58">
        <x:v>1</x:v>
      </x:c>
      <x:c r="L626" s="12">
        <x:v>-6392.06</x:v>
      </x:c>
    </x:row>
    <x:row r="627">
      <x:c r="A627" s="0" t="inlineStr">
        <x:is>
          <x:t>PL|pl.revenue|4730|2023-03</x:t>
        </x:is>
      </x:c>
      <x:c r="B627" s="0" t="inlineStr">
        <x:is>
          <x:t>Demo Handel GmbH</x:t>
        </x:is>
      </x:c>
      <x:c r="C627" s="0" t="inlineStr">
        <x:is>
          <x:t>PL</x:t>
        </x:is>
      </x:c>
      <x:c r="D627" s="0" t="inlineStr">
        <x:is>
          <x:t>pl.revenue</x:t>
        </x:is>
      </x:c>
      <x:c r="E627" s="0" t="inlineStr">
        <x:is>
          <x:t>Umsatzerlöse</x:t>
        </x:is>
      </x:c>
      <x:c r="F627" s="58">
        <x:v>4730</x:v>
      </x:c>
      <x:c r="G627" t="inlineStr">
        <x:is>
          <x:t>Gewährte Skonti 19 % USt</x:t>
        </x:is>
      </x:c>
      <x:c r="H627" s="0" t="inlineStr">
        <x:is>
          <x:t>2023-03</x:t>
        </x:is>
      </x:c>
      <x:c r="I627" s="0" t="inlineStr">
        <x:is>
          <x:t>2023-03</x:t>
        </x:is>
      </x:c>
      <x:c r="J627" s="0" t="inlineStr">
        <x:is>
          <x:t>Month</x:t>
        </x:is>
      </x:c>
      <x:c r="K627" s="58">
        <x:v>1</x:v>
      </x:c>
      <x:c r="L627" s="12">
        <x:v>-7498.51</x:v>
      </x:c>
    </x:row>
    <x:row r="628">
      <x:c r="A628" s="0" t="inlineStr">
        <x:is>
          <x:t>PL|pl.revenue|4730|2023-04</x:t>
        </x:is>
      </x:c>
      <x:c r="B628" s="0" t="inlineStr">
        <x:is>
          <x:t>Demo Handel GmbH</x:t>
        </x:is>
      </x:c>
      <x:c r="C628" s="0" t="inlineStr">
        <x:is>
          <x:t>PL</x:t>
        </x:is>
      </x:c>
      <x:c r="D628" s="0" t="inlineStr">
        <x:is>
          <x:t>pl.revenue</x:t>
        </x:is>
      </x:c>
      <x:c r="E628" s="0" t="inlineStr">
        <x:is>
          <x:t>Umsatzerlöse</x:t>
        </x:is>
      </x:c>
      <x:c r="F628" s="58">
        <x:v>4730</x:v>
      </x:c>
      <x:c r="G628" t="inlineStr">
        <x:is>
          <x:t>Gewährte Skonti 19 % USt</x:t>
        </x:is>
      </x:c>
      <x:c r="H628" s="0" t="inlineStr">
        <x:is>
          <x:t>2023-04</x:t>
        </x:is>
      </x:c>
      <x:c r="I628" s="0" t="inlineStr">
        <x:is>
          <x:t>2023-04</x:t>
        </x:is>
      </x:c>
      <x:c r="J628" s="0" t="inlineStr">
        <x:is>
          <x:t>Month</x:t>
        </x:is>
      </x:c>
      <x:c r="K628" s="58">
        <x:v>1</x:v>
      </x:c>
      <x:c r="L628" s="12">
        <x:v>-7210.96</x:v>
      </x:c>
    </x:row>
    <x:row r="629">
      <x:c r="A629" s="0" t="inlineStr">
        <x:is>
          <x:t>PL|pl.revenue|4730|2023-05</x:t>
        </x:is>
      </x:c>
      <x:c r="B629" s="0" t="inlineStr">
        <x:is>
          <x:t>Demo Handel GmbH</x:t>
        </x:is>
      </x:c>
      <x:c r="C629" s="0" t="inlineStr">
        <x:is>
          <x:t>PL</x:t>
        </x:is>
      </x:c>
      <x:c r="D629" s="0" t="inlineStr">
        <x:is>
          <x:t>pl.revenue</x:t>
        </x:is>
      </x:c>
      <x:c r="E629" s="0" t="inlineStr">
        <x:is>
          <x:t>Umsatzerlöse</x:t>
        </x:is>
      </x:c>
      <x:c r="F629" s="58">
        <x:v>4730</x:v>
      </x:c>
      <x:c r="G629" t="inlineStr">
        <x:is>
          <x:t>Gewährte Skonti 19 % USt</x:t>
        </x:is>
      </x:c>
      <x:c r="H629" s="0" t="inlineStr">
        <x:is>
          <x:t>2023-05</x:t>
        </x:is>
      </x:c>
      <x:c r="I629" s="0" t="inlineStr">
        <x:is>
          <x:t>2023-05</x:t>
        </x:is>
      </x:c>
      <x:c r="J629" s="0" t="inlineStr">
        <x:is>
          <x:t>Month</x:t>
        </x:is>
      </x:c>
      <x:c r="K629" s="58">
        <x:v>1</x:v>
      </x:c>
      <x:c r="L629" s="12">
        <x:v>-7602.25</x:v>
      </x:c>
    </x:row>
    <x:row r="630">
      <x:c r="A630" s="0" t="inlineStr">
        <x:is>
          <x:t>PL|pl.revenue|4730|2023-06</x:t>
        </x:is>
      </x:c>
      <x:c r="B630" s="0" t="inlineStr">
        <x:is>
          <x:t>Demo Handel GmbH</x:t>
        </x:is>
      </x:c>
      <x:c r="C630" s="0" t="inlineStr">
        <x:is>
          <x:t>PL</x:t>
        </x:is>
      </x:c>
      <x:c r="D630" s="0" t="inlineStr">
        <x:is>
          <x:t>pl.revenue</x:t>
        </x:is>
      </x:c>
      <x:c r="E630" s="0" t="inlineStr">
        <x:is>
          <x:t>Umsatzerlöse</x:t>
        </x:is>
      </x:c>
      <x:c r="F630" s="58">
        <x:v>4730</x:v>
      </x:c>
      <x:c r="G630" t="inlineStr">
        <x:is>
          <x:t>Gewährte Skonti 19 % USt</x:t>
        </x:is>
      </x:c>
      <x:c r="H630" s="0" t="inlineStr">
        <x:is>
          <x:t>2023-06</x:t>
        </x:is>
      </x:c>
      <x:c r="I630" s="0" t="inlineStr">
        <x:is>
          <x:t>2023-06</x:t>
        </x:is>
      </x:c>
      <x:c r="J630" s="0" t="inlineStr">
        <x:is>
          <x:t>Month</x:t>
        </x:is>
      </x:c>
      <x:c r="K630" s="58">
        <x:v>1</x:v>
      </x:c>
      <x:c r="L630" s="12">
        <x:v>-7408.02</x:v>
      </x:c>
    </x:row>
    <x:row r="631">
      <x:c r="A631" s="0" t="inlineStr">
        <x:is>
          <x:t>PL|pl.revenue|4730|2023-07</x:t>
        </x:is>
      </x:c>
      <x:c r="B631" s="0" t="inlineStr">
        <x:is>
          <x:t>Demo Handel GmbH</x:t>
        </x:is>
      </x:c>
      <x:c r="C631" s="0" t="inlineStr">
        <x:is>
          <x:t>PL</x:t>
        </x:is>
      </x:c>
      <x:c r="D631" s="0" t="inlineStr">
        <x:is>
          <x:t>pl.revenue</x:t>
        </x:is>
      </x:c>
      <x:c r="E631" s="0" t="inlineStr">
        <x:is>
          <x:t>Umsatzerlöse</x:t>
        </x:is>
      </x:c>
      <x:c r="F631" s="58">
        <x:v>4730</x:v>
      </x:c>
      <x:c r="G631" t="inlineStr">
        <x:is>
          <x:t>Gewährte Skonti 19 % USt</x:t>
        </x:is>
      </x:c>
      <x:c r="H631" s="0" t="inlineStr">
        <x:is>
          <x:t>2023-07</x:t>
        </x:is>
      </x:c>
      <x:c r="I631" s="0" t="inlineStr">
        <x:is>
          <x:t>2023-07</x:t>
        </x:is>
      </x:c>
      <x:c r="J631" s="0" t="inlineStr">
        <x:is>
          <x:t>Month</x:t>
        </x:is>
      </x:c>
      <x:c r="K631" s="58">
        <x:v>1</x:v>
      </x:c>
      <x:c r="L631" s="12">
        <x:v>-6821.61</x:v>
      </x:c>
    </x:row>
    <x:row r="632">
      <x:c r="A632" s="0" t="inlineStr">
        <x:is>
          <x:t>PL|pl.revenue|4730|2023-08</x:t>
        </x:is>
      </x:c>
      <x:c r="B632" s="0" t="inlineStr">
        <x:is>
          <x:t>Demo Handel GmbH</x:t>
        </x:is>
      </x:c>
      <x:c r="C632" s="0" t="inlineStr">
        <x:is>
          <x:t>PL</x:t>
        </x:is>
      </x:c>
      <x:c r="D632" s="0" t="inlineStr">
        <x:is>
          <x:t>pl.revenue</x:t>
        </x:is>
      </x:c>
      <x:c r="E632" s="0" t="inlineStr">
        <x:is>
          <x:t>Umsatzerlöse</x:t>
        </x:is>
      </x:c>
      <x:c r="F632" s="58">
        <x:v>4730</x:v>
      </x:c>
      <x:c r="G632" t="inlineStr">
        <x:is>
          <x:t>Gewährte Skonti 19 % USt</x:t>
        </x:is>
      </x:c>
      <x:c r="H632" s="0" t="inlineStr">
        <x:is>
          <x:t>2023-08</x:t>
        </x:is>
      </x:c>
      <x:c r="I632" s="0" t="inlineStr">
        <x:is>
          <x:t>2023-08</x:t>
        </x:is>
      </x:c>
      <x:c r="J632" s="0" t="inlineStr">
        <x:is>
          <x:t>Month</x:t>
        </x:is>
      </x:c>
      <x:c r="K632" s="58">
        <x:v>1</x:v>
      </x:c>
      <x:c r="L632" s="12">
        <x:v>-5840.18</x:v>
      </x:c>
    </x:row>
    <x:row r="633">
      <x:c r="A633" s="0" t="inlineStr">
        <x:is>
          <x:t>PL|pl.revenue|4730|2023-09</x:t>
        </x:is>
      </x:c>
      <x:c r="B633" s="0" t="inlineStr">
        <x:is>
          <x:t>Demo Handel GmbH</x:t>
        </x:is>
      </x:c>
      <x:c r="C633" s="0" t="inlineStr">
        <x:is>
          <x:t>PL</x:t>
        </x:is>
      </x:c>
      <x:c r="D633" s="0" t="inlineStr">
        <x:is>
          <x:t>pl.revenue</x:t>
        </x:is>
      </x:c>
      <x:c r="E633" s="0" t="inlineStr">
        <x:is>
          <x:t>Umsatzerlöse</x:t>
        </x:is>
      </x:c>
      <x:c r="F633" s="58">
        <x:v>4730</x:v>
      </x:c>
      <x:c r="G633" t="inlineStr">
        <x:is>
          <x:t>Gewährte Skonti 19 % USt</x:t>
        </x:is>
      </x:c>
      <x:c r="H633" s="0" t="inlineStr">
        <x:is>
          <x:t>2023-09</x:t>
        </x:is>
      </x:c>
      <x:c r="I633" s="0" t="inlineStr">
        <x:is>
          <x:t>2023-09</x:t>
        </x:is>
      </x:c>
      <x:c r="J633" s="0" t="inlineStr">
        <x:is>
          <x:t>Month</x:t>
        </x:is>
      </x:c>
      <x:c r="K633" s="58">
        <x:v>1</x:v>
      </x:c>
      <x:c r="L633" s="12">
        <x:v>-7844.1</x:v>
      </x:c>
    </x:row>
    <x:row r="634">
      <x:c r="A634" s="0" t="inlineStr">
        <x:is>
          <x:t>PL|pl.revenue|4730|2023-10</x:t>
        </x:is>
      </x:c>
      <x:c r="B634" s="0" t="inlineStr">
        <x:is>
          <x:t>Demo Handel GmbH</x:t>
        </x:is>
      </x:c>
      <x:c r="C634" s="0" t="inlineStr">
        <x:is>
          <x:t>PL</x:t>
        </x:is>
      </x:c>
      <x:c r="D634" s="0" t="inlineStr">
        <x:is>
          <x:t>pl.revenue</x:t>
        </x:is>
      </x:c>
      <x:c r="E634" s="0" t="inlineStr">
        <x:is>
          <x:t>Umsatzerlöse</x:t>
        </x:is>
      </x:c>
      <x:c r="F634" s="58">
        <x:v>4730</x:v>
      </x:c>
      <x:c r="G634" t="inlineStr">
        <x:is>
          <x:t>Gewährte Skonti 19 % USt</x:t>
        </x:is>
      </x:c>
      <x:c r="H634" s="0" t="inlineStr">
        <x:is>
          <x:t>2023-10</x:t>
        </x:is>
      </x:c>
      <x:c r="I634" s="0" t="inlineStr">
        <x:is>
          <x:t>2023-10</x:t>
        </x:is>
      </x:c>
      <x:c r="J634" s="0" t="inlineStr">
        <x:is>
          <x:t>Month</x:t>
        </x:is>
      </x:c>
      <x:c r="K634" s="58">
        <x:v>1</x:v>
      </x:c>
      <x:c r="L634" s="12">
        <x:v>-8390.34</x:v>
      </x:c>
    </x:row>
    <x:row r="635">
      <x:c r="A635" s="0" t="inlineStr">
        <x:is>
          <x:t>PL|pl.revenue|4730|2023-11</x:t>
        </x:is>
      </x:c>
      <x:c r="B635" s="0" t="inlineStr">
        <x:is>
          <x:t>Demo Handel GmbH</x:t>
        </x:is>
      </x:c>
      <x:c r="C635" s="0" t="inlineStr">
        <x:is>
          <x:t>PL</x:t>
        </x:is>
      </x:c>
      <x:c r="D635" s="0" t="inlineStr">
        <x:is>
          <x:t>pl.revenue</x:t>
        </x:is>
      </x:c>
      <x:c r="E635" s="0" t="inlineStr">
        <x:is>
          <x:t>Umsatzerlöse</x:t>
        </x:is>
      </x:c>
      <x:c r="F635" s="58">
        <x:v>4730</x:v>
      </x:c>
      <x:c r="G635" t="inlineStr">
        <x:is>
          <x:t>Gewährte Skonti 19 % USt</x:t>
        </x:is>
      </x:c>
      <x:c r="H635" s="0" t="inlineStr">
        <x:is>
          <x:t>2023-11</x:t>
        </x:is>
      </x:c>
      <x:c r="I635" s="0" t="inlineStr">
        <x:is>
          <x:t>2023-11</x:t>
        </x:is>
      </x:c>
      <x:c r="J635" s="0" t="inlineStr">
        <x:is>
          <x:t>Month</x:t>
        </x:is>
      </x:c>
      <x:c r="K635" s="58">
        <x:v>1</x:v>
      </x:c>
      <x:c r="L635" s="12">
        <x:v>-8072.18</x:v>
      </x:c>
    </x:row>
    <x:row r="636">
      <x:c r="A636" s="0" t="inlineStr">
        <x:is>
          <x:t>PL|pl.revenue|4730|2023-12</x:t>
        </x:is>
      </x:c>
      <x:c r="B636" s="0" t="inlineStr">
        <x:is>
          <x:t>Demo Handel GmbH</x:t>
        </x:is>
      </x:c>
      <x:c r="C636" s="0" t="inlineStr">
        <x:is>
          <x:t>PL</x:t>
        </x:is>
      </x:c>
      <x:c r="D636" s="0" t="inlineStr">
        <x:is>
          <x:t>pl.revenue</x:t>
        </x:is>
      </x:c>
      <x:c r="E636" s="0" t="inlineStr">
        <x:is>
          <x:t>Umsatzerlöse</x:t>
        </x:is>
      </x:c>
      <x:c r="F636" s="58">
        <x:v>4730</x:v>
      </x:c>
      <x:c r="G636" t="inlineStr">
        <x:is>
          <x:t>Gewährte Skonti 19 % USt</x:t>
        </x:is>
      </x:c>
      <x:c r="H636" s="0" t="inlineStr">
        <x:is>
          <x:t>2023-12</x:t>
        </x:is>
      </x:c>
      <x:c r="I636" s="0" t="inlineStr">
        <x:is>
          <x:t>2023-12</x:t>
        </x:is>
      </x:c>
      <x:c r="J636" s="0" t="inlineStr">
        <x:is>
          <x:t>Month</x:t>
        </x:is>
      </x:c>
      <x:c r="K636" s="58">
        <x:v>1</x:v>
      </x:c>
      <x:c r="L636" s="12">
        <x:v>-9642.97</x:v>
      </x:c>
    </x:row>
    <x:row r="637">
      <x:c r="A637" s="0" t="inlineStr">
        <x:is>
          <x:t>PL|pl.revenue|4730|2024-01</x:t>
        </x:is>
      </x:c>
      <x:c r="B637" s="0" t="inlineStr">
        <x:is>
          <x:t>Demo Handel GmbH</x:t>
        </x:is>
      </x:c>
      <x:c r="C637" s="0" t="inlineStr">
        <x:is>
          <x:t>PL</x:t>
        </x:is>
      </x:c>
      <x:c r="D637" s="0" t="inlineStr">
        <x:is>
          <x:t>pl.revenue</x:t>
        </x:is>
      </x:c>
      <x:c r="E637" s="0" t="inlineStr">
        <x:is>
          <x:t>Umsatzerlöse</x:t>
        </x:is>
      </x:c>
      <x:c r="F637" s="58">
        <x:v>4730</x:v>
      </x:c>
      <x:c r="G637" t="inlineStr">
        <x:is>
          <x:t>Gewährte Skonti 19 % USt</x:t>
        </x:is>
      </x:c>
      <x:c r="H637" s="0" t="inlineStr">
        <x:is>
          <x:t>2024-01</x:t>
        </x:is>
      </x:c>
      <x:c r="I637" s="0" t="inlineStr">
        <x:is>
          <x:t>2024-01</x:t>
        </x:is>
      </x:c>
      <x:c r="J637" s="0" t="inlineStr">
        <x:is>
          <x:t>Month</x:t>
        </x:is>
      </x:c>
      <x:c r="K637" s="58">
        <x:v>1</x:v>
      </x:c>
      <x:c r="L637" s="12">
        <x:v>-6128.03</x:v>
      </x:c>
    </x:row>
    <x:row r="638">
      <x:c r="A638" s="0" t="inlineStr">
        <x:is>
          <x:t>PL|pl.revenue|4730|2024-02</x:t>
        </x:is>
      </x:c>
      <x:c r="B638" s="0" t="inlineStr">
        <x:is>
          <x:t>Demo Handel GmbH</x:t>
        </x:is>
      </x:c>
      <x:c r="C638" s="0" t="inlineStr">
        <x:is>
          <x:t>PL</x:t>
        </x:is>
      </x:c>
      <x:c r="D638" s="0" t="inlineStr">
        <x:is>
          <x:t>pl.revenue</x:t>
        </x:is>
      </x:c>
      <x:c r="E638" s="0" t="inlineStr">
        <x:is>
          <x:t>Umsatzerlöse</x:t>
        </x:is>
      </x:c>
      <x:c r="F638" s="58">
        <x:v>4730</x:v>
      </x:c>
      <x:c r="G638" t="inlineStr">
        <x:is>
          <x:t>Gewährte Skonti 19 % USt</x:t>
        </x:is>
      </x:c>
      <x:c r="H638" s="0" t="inlineStr">
        <x:is>
          <x:t>2024-02</x:t>
        </x:is>
      </x:c>
      <x:c r="I638" s="0" t="inlineStr">
        <x:is>
          <x:t>2024-02</x:t>
        </x:is>
      </x:c>
      <x:c r="J638" s="0" t="inlineStr">
        <x:is>
          <x:t>Month</x:t>
        </x:is>
      </x:c>
      <x:c r="K638" s="58">
        <x:v>1</x:v>
      </x:c>
      <x:c r="L638" s="12">
        <x:v>-6289.45</x:v>
      </x:c>
    </x:row>
    <x:row r="639">
      <x:c r="A639" s="0" t="inlineStr">
        <x:is>
          <x:t>PL|pl.revenue|4730|2024-03</x:t>
        </x:is>
      </x:c>
      <x:c r="B639" s="0" t="inlineStr">
        <x:is>
          <x:t>Demo Handel GmbH</x:t>
        </x:is>
      </x:c>
      <x:c r="C639" s="0" t="inlineStr">
        <x:is>
          <x:t>PL</x:t>
        </x:is>
      </x:c>
      <x:c r="D639" s="0" t="inlineStr">
        <x:is>
          <x:t>pl.revenue</x:t>
        </x:is>
      </x:c>
      <x:c r="E639" s="0" t="inlineStr">
        <x:is>
          <x:t>Umsatzerlöse</x:t>
        </x:is>
      </x:c>
      <x:c r="F639" s="58">
        <x:v>4730</x:v>
      </x:c>
      <x:c r="G639" t="inlineStr">
        <x:is>
          <x:t>Gewährte Skonti 19 % USt</x:t>
        </x:is>
      </x:c>
      <x:c r="H639" s="0" t="inlineStr">
        <x:is>
          <x:t>2024-03</x:t>
        </x:is>
      </x:c>
      <x:c r="I639" s="0" t="inlineStr">
        <x:is>
          <x:t>2024-03</x:t>
        </x:is>
      </x:c>
      <x:c r="J639" s="0" t="inlineStr">
        <x:is>
          <x:t>Month</x:t>
        </x:is>
      </x:c>
      <x:c r="K639" s="58">
        <x:v>1</x:v>
      </x:c>
      <x:c r="L639" s="12">
        <x:v>-8021.99</x:v>
      </x:c>
    </x:row>
    <x:row r="640">
      <x:c r="A640" s="0" t="inlineStr">
        <x:is>
          <x:t>PL|pl.revenue|4730|2024-04</x:t>
        </x:is>
      </x:c>
      <x:c r="B640" s="0" t="inlineStr">
        <x:is>
          <x:t>Demo Handel GmbH</x:t>
        </x:is>
      </x:c>
      <x:c r="C640" s="0" t="inlineStr">
        <x:is>
          <x:t>PL</x:t>
        </x:is>
      </x:c>
      <x:c r="D640" s="0" t="inlineStr">
        <x:is>
          <x:t>pl.revenue</x:t>
        </x:is>
      </x:c>
      <x:c r="E640" s="0" t="inlineStr">
        <x:is>
          <x:t>Umsatzerlöse</x:t>
        </x:is>
      </x:c>
      <x:c r="F640" s="58">
        <x:v>4730</x:v>
      </x:c>
      <x:c r="G640" t="inlineStr">
        <x:is>
          <x:t>Gewährte Skonti 19 % USt</x:t>
        </x:is>
      </x:c>
      <x:c r="H640" s="0" t="inlineStr">
        <x:is>
          <x:t>2024-04</x:t>
        </x:is>
      </x:c>
      <x:c r="I640" s="0" t="inlineStr">
        <x:is>
          <x:t>2024-04</x:t>
        </x:is>
      </x:c>
      <x:c r="J640" s="0" t="inlineStr">
        <x:is>
          <x:t>Month</x:t>
        </x:is>
      </x:c>
      <x:c r="K640" s="58">
        <x:v>1</x:v>
      </x:c>
      <x:c r="L640" s="12">
        <x:v>-7309.71</x:v>
      </x:c>
    </x:row>
    <x:row r="641">
      <x:c r="A641" s="0" t="inlineStr">
        <x:is>
          <x:t>PL|pl.revenue|4730|2024-05</x:t>
        </x:is>
      </x:c>
      <x:c r="B641" s="0" t="inlineStr">
        <x:is>
          <x:t>Demo Handel GmbH</x:t>
        </x:is>
      </x:c>
      <x:c r="C641" s="0" t="inlineStr">
        <x:is>
          <x:t>PL</x:t>
        </x:is>
      </x:c>
      <x:c r="D641" s="0" t="inlineStr">
        <x:is>
          <x:t>pl.revenue</x:t>
        </x:is>
      </x:c>
      <x:c r="E641" s="0" t="inlineStr">
        <x:is>
          <x:t>Umsatzerlöse</x:t>
        </x:is>
      </x:c>
      <x:c r="F641" s="58">
        <x:v>4730</x:v>
      </x:c>
      <x:c r="G641" t="inlineStr">
        <x:is>
          <x:t>Gewährte Skonti 19 % USt</x:t>
        </x:is>
      </x:c>
      <x:c r="H641" s="0" t="inlineStr">
        <x:is>
          <x:t>2024-05</x:t>
        </x:is>
      </x:c>
      <x:c r="I641" s="0" t="inlineStr">
        <x:is>
          <x:t>2024-05</x:t>
        </x:is>
      </x:c>
      <x:c r="J641" s="0" t="inlineStr">
        <x:is>
          <x:t>Month</x:t>
        </x:is>
      </x:c>
      <x:c r="K641" s="58">
        <x:v>1</x:v>
      </x:c>
      <x:c r="L641" s="12">
        <x:v>-7947.44</x:v>
      </x:c>
    </x:row>
    <x:row r="642">
      <x:c r="A642" s="0" t="inlineStr">
        <x:is>
          <x:t>PL|pl.revenue|4730|2024-06</x:t>
        </x:is>
      </x:c>
      <x:c r="B642" s="0" t="inlineStr">
        <x:is>
          <x:t>Demo Handel GmbH</x:t>
        </x:is>
      </x:c>
      <x:c r="C642" s="0" t="inlineStr">
        <x:is>
          <x:t>PL</x:t>
        </x:is>
      </x:c>
      <x:c r="D642" s="0" t="inlineStr">
        <x:is>
          <x:t>pl.revenue</x:t>
        </x:is>
      </x:c>
      <x:c r="E642" s="0" t="inlineStr">
        <x:is>
          <x:t>Umsatzerlöse</x:t>
        </x:is>
      </x:c>
      <x:c r="F642" s="58">
        <x:v>4730</x:v>
      </x:c>
      <x:c r="G642" t="inlineStr">
        <x:is>
          <x:t>Gewährte Skonti 19 % USt</x:t>
        </x:is>
      </x:c>
      <x:c r="H642" s="0" t="inlineStr">
        <x:is>
          <x:t>2024-06</x:t>
        </x:is>
      </x:c>
      <x:c r="I642" s="0" t="inlineStr">
        <x:is>
          <x:t>2024-06</x:t>
        </x:is>
      </x:c>
      <x:c r="J642" s="0" t="inlineStr">
        <x:is>
          <x:t>Month</x:t>
        </x:is>
      </x:c>
      <x:c r="K642" s="58">
        <x:v>1</x:v>
      </x:c>
      <x:c r="L642" s="12">
        <x:v>-6993.5</x:v>
      </x:c>
    </x:row>
    <x:row r="643">
      <x:c r="A643" s="0" t="inlineStr">
        <x:is>
          <x:t>PL|pl.revenue|4730|2024-07</x:t>
        </x:is>
      </x:c>
      <x:c r="B643" s="0" t="inlineStr">
        <x:is>
          <x:t>Demo Handel GmbH</x:t>
        </x:is>
      </x:c>
      <x:c r="C643" s="0" t="inlineStr">
        <x:is>
          <x:t>PL</x:t>
        </x:is>
      </x:c>
      <x:c r="D643" s="0" t="inlineStr">
        <x:is>
          <x:t>pl.revenue</x:t>
        </x:is>
      </x:c>
      <x:c r="E643" s="0" t="inlineStr">
        <x:is>
          <x:t>Umsatzerlöse</x:t>
        </x:is>
      </x:c>
      <x:c r="F643" s="58">
        <x:v>4730</x:v>
      </x:c>
      <x:c r="G643" t="inlineStr">
        <x:is>
          <x:t>Gewährte Skonti 19 % USt</x:t>
        </x:is>
      </x:c>
      <x:c r="H643" s="0" t="inlineStr">
        <x:is>
          <x:t>2024-07</x:t>
        </x:is>
      </x:c>
      <x:c r="I643" s="0" t="inlineStr">
        <x:is>
          <x:t>2024-07</x:t>
        </x:is>
      </x:c>
      <x:c r="J643" s="0" t="inlineStr">
        <x:is>
          <x:t>Month</x:t>
        </x:is>
      </x:c>
      <x:c r="K643" s="58">
        <x:v>1</x:v>
      </x:c>
      <x:c r="L643" s="12">
        <x:v>-6749.29</x:v>
      </x:c>
    </x:row>
    <x:row r="644">
      <x:c r="A644" s="0" t="inlineStr">
        <x:is>
          <x:t>PL|pl.revenue|4730|2024-08</x:t>
        </x:is>
      </x:c>
      <x:c r="B644" s="0" t="inlineStr">
        <x:is>
          <x:t>Demo Handel GmbH</x:t>
        </x:is>
      </x:c>
      <x:c r="C644" s="0" t="inlineStr">
        <x:is>
          <x:t>PL</x:t>
        </x:is>
      </x:c>
      <x:c r="D644" s="0" t="inlineStr">
        <x:is>
          <x:t>pl.revenue</x:t>
        </x:is>
      </x:c>
      <x:c r="E644" s="0" t="inlineStr">
        <x:is>
          <x:t>Umsatzerlöse</x:t>
        </x:is>
      </x:c>
      <x:c r="F644" s="58">
        <x:v>4730</x:v>
      </x:c>
      <x:c r="G644" t="inlineStr">
        <x:is>
          <x:t>Gewährte Skonti 19 % USt</x:t>
        </x:is>
      </x:c>
      <x:c r="H644" s="0" t="inlineStr">
        <x:is>
          <x:t>2024-08</x:t>
        </x:is>
      </x:c>
      <x:c r="I644" s="0" t="inlineStr">
        <x:is>
          <x:t>2024-08</x:t>
        </x:is>
      </x:c>
      <x:c r="J644" s="0" t="inlineStr">
        <x:is>
          <x:t>Month</x:t>
        </x:is>
      </x:c>
      <x:c r="K644" s="58">
        <x:v>1</x:v>
      </x:c>
      <x:c r="L644" s="12">
        <x:v>-5937.13</x:v>
      </x:c>
    </x:row>
    <x:row r="645">
      <x:c r="A645" s="0" t="inlineStr">
        <x:is>
          <x:t>PL|pl.revenue|4730|2024-09</x:t>
        </x:is>
      </x:c>
      <x:c r="B645" s="0" t="inlineStr">
        <x:is>
          <x:t>Demo Handel GmbH</x:t>
        </x:is>
      </x:c>
      <x:c r="C645" s="0" t="inlineStr">
        <x:is>
          <x:t>PL</x:t>
        </x:is>
      </x:c>
      <x:c r="D645" s="0" t="inlineStr">
        <x:is>
          <x:t>pl.revenue</x:t>
        </x:is>
      </x:c>
      <x:c r="E645" s="0" t="inlineStr">
        <x:is>
          <x:t>Umsatzerlöse</x:t>
        </x:is>
      </x:c>
      <x:c r="F645" s="58">
        <x:v>4730</x:v>
      </x:c>
      <x:c r="G645" t="inlineStr">
        <x:is>
          <x:t>Gewährte Skonti 19 % USt</x:t>
        </x:is>
      </x:c>
      <x:c r="H645" s="0" t="inlineStr">
        <x:is>
          <x:t>2024-09</x:t>
        </x:is>
      </x:c>
      <x:c r="I645" s="0" t="inlineStr">
        <x:is>
          <x:t>2024-09</x:t>
        </x:is>
      </x:c>
      <x:c r="J645" s="0" t="inlineStr">
        <x:is>
          <x:t>Month</x:t>
        </x:is>
      </x:c>
      <x:c r="K645" s="58">
        <x:v>1</x:v>
      </x:c>
      <x:c r="L645" s="12">
        <x:v>-8031.28</x:v>
      </x:c>
    </x:row>
    <x:row r="646">
      <x:c r="A646" s="0" t="inlineStr">
        <x:is>
          <x:t>PL|pl.revenue|4730|2024-10</x:t>
        </x:is>
      </x:c>
      <x:c r="B646" s="0" t="inlineStr">
        <x:is>
          <x:t>Demo Handel GmbH</x:t>
        </x:is>
      </x:c>
      <x:c r="C646" s="0" t="inlineStr">
        <x:is>
          <x:t>PL</x:t>
        </x:is>
      </x:c>
      <x:c r="D646" s="0" t="inlineStr">
        <x:is>
          <x:t>pl.revenue</x:t>
        </x:is>
      </x:c>
      <x:c r="E646" s="0" t="inlineStr">
        <x:is>
          <x:t>Umsatzerlöse</x:t>
        </x:is>
      </x:c>
      <x:c r="F646" s="58">
        <x:v>4730</x:v>
      </x:c>
      <x:c r="G646" t="inlineStr">
        <x:is>
          <x:t>Gewährte Skonti 19 % USt</x:t>
        </x:is>
      </x:c>
      <x:c r="H646" s="0" t="inlineStr">
        <x:is>
          <x:t>2024-10</x:t>
        </x:is>
      </x:c>
      <x:c r="I646" s="0" t="inlineStr">
        <x:is>
          <x:t>2024-10</x:t>
        </x:is>
      </x:c>
      <x:c r="J646" s="0" t="inlineStr">
        <x:is>
          <x:t>Month</x:t>
        </x:is>
      </x:c>
      <x:c r="K646" s="58">
        <x:v>1</x:v>
      </x:c>
      <x:c r="L646" s="12">
        <x:v>-8516.37</x:v>
      </x:c>
    </x:row>
    <x:row r="647">
      <x:c r="A647" s="0" t="inlineStr">
        <x:is>
          <x:t>PL|pl.revenue|4730|2024-11</x:t>
        </x:is>
      </x:c>
      <x:c r="B647" s="0" t="inlineStr">
        <x:is>
          <x:t>Demo Handel GmbH</x:t>
        </x:is>
      </x:c>
      <x:c r="C647" s="0" t="inlineStr">
        <x:is>
          <x:t>PL</x:t>
        </x:is>
      </x:c>
      <x:c r="D647" s="0" t="inlineStr">
        <x:is>
          <x:t>pl.revenue</x:t>
        </x:is>
      </x:c>
      <x:c r="E647" s="0" t="inlineStr">
        <x:is>
          <x:t>Umsatzerlöse</x:t>
        </x:is>
      </x:c>
      <x:c r="F647" s="58">
        <x:v>4730</x:v>
      </x:c>
      <x:c r="G647" t="inlineStr">
        <x:is>
          <x:t>Gewährte Skonti 19 % USt</x:t>
        </x:is>
      </x:c>
      <x:c r="H647" s="0" t="inlineStr">
        <x:is>
          <x:t>2024-11</x:t>
        </x:is>
      </x:c>
      <x:c r="I647" s="0" t="inlineStr">
        <x:is>
          <x:t>2024-11</x:t>
        </x:is>
      </x:c>
      <x:c r="J647" s="0" t="inlineStr">
        <x:is>
          <x:t>Month</x:t>
        </x:is>
      </x:c>
      <x:c r="K647" s="58">
        <x:v>1</x:v>
      </x:c>
      <x:c r="L647" s="12">
        <x:v>-9054.67</x:v>
      </x:c>
    </x:row>
    <x:row r="648">
      <x:c r="A648" s="0" t="inlineStr">
        <x:is>
          <x:t>PL|pl.revenue|4730|2024-12</x:t>
        </x:is>
      </x:c>
      <x:c r="B648" s="0" t="inlineStr">
        <x:is>
          <x:t>Demo Handel GmbH</x:t>
        </x:is>
      </x:c>
      <x:c r="C648" s="0" t="inlineStr">
        <x:is>
          <x:t>PL</x:t>
        </x:is>
      </x:c>
      <x:c r="D648" s="0" t="inlineStr">
        <x:is>
          <x:t>pl.revenue</x:t>
        </x:is>
      </x:c>
      <x:c r="E648" s="0" t="inlineStr">
        <x:is>
          <x:t>Umsatzerlöse</x:t>
        </x:is>
      </x:c>
      <x:c r="F648" s="58">
        <x:v>4730</x:v>
      </x:c>
      <x:c r="G648" t="inlineStr">
        <x:is>
          <x:t>Gewährte Skonti 19 % USt</x:t>
        </x:is>
      </x:c>
      <x:c r="H648" s="0" t="inlineStr">
        <x:is>
          <x:t>2024-12</x:t>
        </x:is>
      </x:c>
      <x:c r="I648" s="0" t="inlineStr">
        <x:is>
          <x:t>2024-12</x:t>
        </x:is>
      </x:c>
      <x:c r="J648" s="0" t="inlineStr">
        <x:is>
          <x:t>Month</x:t>
        </x:is>
      </x:c>
      <x:c r="K648" s="58">
        <x:v>1</x:v>
      </x:c>
      <x:c r="L648" s="12">
        <x:v>-9883.06</x:v>
      </x:c>
    </x:row>
    <x:row r="649">
      <x:c r="A649" s="0" t="inlineStr">
        <x:is>
          <x:t>PL|pl.cogs||2022-01</x:t>
        </x:is>
      </x:c>
      <x:c r="B649" s="0" t="inlineStr">
        <x:is>
          <x:t>Demo Handel GmbH</x:t>
        </x:is>
      </x:c>
      <x:c r="C649" s="0" t="inlineStr">
        <x:is>
          <x:t>PL</x:t>
        </x:is>
      </x:c>
      <x:c r="D649" s="0" t="inlineStr">
        <x:is>
          <x:t>pl.cogs</x:t>
        </x:is>
      </x:c>
      <x:c r="E649" s="0" t="inlineStr">
        <x:is>
          <x:t>Materialaufwand</x:t>
        </x:is>
      </x:c>
      <x:c r="H649" s="0" t="inlineStr">
        <x:is>
          <x:t>2022-01</x:t>
        </x:is>
      </x:c>
      <x:c r="I649" s="0" t="inlineStr">
        <x:is>
          <x:t>2022-01</x:t>
        </x:is>
      </x:c>
      <x:c r="J649" s="0" t="inlineStr">
        <x:is>
          <x:t>Month</x:t>
        </x:is>
      </x:c>
      <x:c r="K649" s="58">
        <x:v>1</x:v>
      </x:c>
      <x:c r="L649" s="12">
        <x:v>-1388659.2</x:v>
      </x:c>
    </x:row>
    <x:row r="650">
      <x:c r="A650" s="0" t="inlineStr">
        <x:is>
          <x:t>PL|pl.cogs||2022-02</x:t>
        </x:is>
      </x:c>
      <x:c r="B650" s="0" t="inlineStr">
        <x:is>
          <x:t>Demo Handel GmbH</x:t>
        </x:is>
      </x:c>
      <x:c r="C650" s="0" t="inlineStr">
        <x:is>
          <x:t>PL</x:t>
        </x:is>
      </x:c>
      <x:c r="D650" s="0" t="inlineStr">
        <x:is>
          <x:t>pl.cogs</x:t>
        </x:is>
      </x:c>
      <x:c r="E650" s="0" t="inlineStr">
        <x:is>
          <x:t>Materialaufwand</x:t>
        </x:is>
      </x:c>
      <x:c r="H650" s="0" t="inlineStr">
        <x:is>
          <x:t>2022-02</x:t>
        </x:is>
      </x:c>
      <x:c r="I650" s="0" t="inlineStr">
        <x:is>
          <x:t>2022-02</x:t>
        </x:is>
      </x:c>
      <x:c r="J650" s="0" t="inlineStr">
        <x:is>
          <x:t>Month</x:t>
        </x:is>
      </x:c>
      <x:c r="K650" s="58">
        <x:v>1</x:v>
      </x:c>
      <x:c r="L650" s="12">
        <x:v>-1520776.5</x:v>
      </x:c>
    </x:row>
    <x:row r="651">
      <x:c r="A651" s="0" t="inlineStr">
        <x:is>
          <x:t>PL|pl.cogs||2022-03</x:t>
        </x:is>
      </x:c>
      <x:c r="B651" s="0" t="inlineStr">
        <x:is>
          <x:t>Demo Handel GmbH</x:t>
        </x:is>
      </x:c>
      <x:c r="C651" s="0" t="inlineStr">
        <x:is>
          <x:t>PL</x:t>
        </x:is>
      </x:c>
      <x:c r="D651" s="0" t="inlineStr">
        <x:is>
          <x:t>pl.cogs</x:t>
        </x:is>
      </x:c>
      <x:c r="E651" s="0" t="inlineStr">
        <x:is>
          <x:t>Materialaufwand</x:t>
        </x:is>
      </x:c>
      <x:c r="H651" s="0" t="inlineStr">
        <x:is>
          <x:t>2022-03</x:t>
        </x:is>
      </x:c>
      <x:c r="I651" s="0" t="inlineStr">
        <x:is>
          <x:t>2022-03</x:t>
        </x:is>
      </x:c>
      <x:c r="J651" s="0" t="inlineStr">
        <x:is>
          <x:t>Month</x:t>
        </x:is>
      </x:c>
      <x:c r="K651" s="58">
        <x:v>1</x:v>
      </x:c>
      <x:c r="L651" s="12">
        <x:v>-1523480.58</x:v>
      </x:c>
    </x:row>
    <x:row r="652">
      <x:c r="A652" s="0" t="inlineStr">
        <x:is>
          <x:t>PL|pl.cogs||2022-04</x:t>
        </x:is>
      </x:c>
      <x:c r="B652" s="0" t="inlineStr">
        <x:is>
          <x:t>Demo Handel GmbH</x:t>
        </x:is>
      </x:c>
      <x:c r="C652" s="0" t="inlineStr">
        <x:is>
          <x:t>PL</x:t>
        </x:is>
      </x:c>
      <x:c r="D652" s="0" t="inlineStr">
        <x:is>
          <x:t>pl.cogs</x:t>
        </x:is>
      </x:c>
      <x:c r="E652" s="0" t="inlineStr">
        <x:is>
          <x:t>Materialaufwand</x:t>
        </x:is>
      </x:c>
      <x:c r="H652" s="0" t="inlineStr">
        <x:is>
          <x:t>2022-04</x:t>
        </x:is>
      </x:c>
      <x:c r="I652" s="0" t="inlineStr">
        <x:is>
          <x:t>2022-04</x:t>
        </x:is>
      </x:c>
      <x:c r="J652" s="0" t="inlineStr">
        <x:is>
          <x:t>Month</x:t>
        </x:is>
      </x:c>
      <x:c r="K652" s="58">
        <x:v>1</x:v>
      </x:c>
      <x:c r="L652" s="12">
        <x:v>-1585718.43</x:v>
      </x:c>
    </x:row>
    <x:row r="653">
      <x:c r="A653" s="0" t="inlineStr">
        <x:is>
          <x:t>PL|pl.cogs||2022-05</x:t>
        </x:is>
      </x:c>
      <x:c r="B653" s="0" t="inlineStr">
        <x:is>
          <x:t>Demo Handel GmbH</x:t>
        </x:is>
      </x:c>
      <x:c r="C653" s="0" t="inlineStr">
        <x:is>
          <x:t>PL</x:t>
        </x:is>
      </x:c>
      <x:c r="D653" s="0" t="inlineStr">
        <x:is>
          <x:t>pl.cogs</x:t>
        </x:is>
      </x:c>
      <x:c r="E653" s="0" t="inlineStr">
        <x:is>
          <x:t>Materialaufwand</x:t>
        </x:is>
      </x:c>
      <x:c r="H653" s="0" t="inlineStr">
        <x:is>
          <x:t>2022-05</x:t>
        </x:is>
      </x:c>
      <x:c r="I653" s="0" t="inlineStr">
        <x:is>
          <x:t>2022-05</x:t>
        </x:is>
      </x:c>
      <x:c r="J653" s="0" t="inlineStr">
        <x:is>
          <x:t>Month</x:t>
        </x:is>
      </x:c>
      <x:c r="K653" s="58">
        <x:v>1</x:v>
      </x:c>
      <x:c r="L653" s="12">
        <x:v>-1478182.28</x:v>
      </x:c>
    </x:row>
    <x:row r="654">
      <x:c r="A654" s="0" t="inlineStr">
        <x:is>
          <x:t>PL|pl.cogs||2022-06</x:t>
        </x:is>
      </x:c>
      <x:c r="B654" s="0" t="inlineStr">
        <x:is>
          <x:t>Demo Handel GmbH</x:t>
        </x:is>
      </x:c>
      <x:c r="C654" s="0" t="inlineStr">
        <x:is>
          <x:t>PL</x:t>
        </x:is>
      </x:c>
      <x:c r="D654" s="0" t="inlineStr">
        <x:is>
          <x:t>pl.cogs</x:t>
        </x:is>
      </x:c>
      <x:c r="E654" s="0" t="inlineStr">
        <x:is>
          <x:t>Materialaufwand</x:t>
        </x:is>
      </x:c>
      <x:c r="H654" s="0" t="inlineStr">
        <x:is>
          <x:t>2022-06</x:t>
        </x:is>
      </x:c>
      <x:c r="I654" s="0" t="inlineStr">
        <x:is>
          <x:t>2022-06</x:t>
        </x:is>
      </x:c>
      <x:c r="J654" s="0" t="inlineStr">
        <x:is>
          <x:t>Month</x:t>
        </x:is>
      </x:c>
      <x:c r="K654" s="58">
        <x:v>1</x:v>
      </x:c>
      <x:c r="L654" s="12">
        <x:v>-1424286.42</x:v>
      </x:c>
    </x:row>
    <x:row r="655">
      <x:c r="A655" s="0" t="inlineStr">
        <x:is>
          <x:t>PL|pl.cogs||2022-07</x:t>
        </x:is>
      </x:c>
      <x:c r="B655" s="0" t="inlineStr">
        <x:is>
          <x:t>Demo Handel GmbH</x:t>
        </x:is>
      </x:c>
      <x:c r="C655" s="0" t="inlineStr">
        <x:is>
          <x:t>PL</x:t>
        </x:is>
      </x:c>
      <x:c r="D655" s="0" t="inlineStr">
        <x:is>
          <x:t>pl.cogs</x:t>
        </x:is>
      </x:c>
      <x:c r="E655" s="0" t="inlineStr">
        <x:is>
          <x:t>Materialaufwand</x:t>
        </x:is>
      </x:c>
      <x:c r="H655" s="0" t="inlineStr">
        <x:is>
          <x:t>2022-07</x:t>
        </x:is>
      </x:c>
      <x:c r="I655" s="0" t="inlineStr">
        <x:is>
          <x:t>2022-07</x:t>
        </x:is>
      </x:c>
      <x:c r="J655" s="0" t="inlineStr">
        <x:is>
          <x:t>Month</x:t>
        </x:is>
      </x:c>
      <x:c r="K655" s="58">
        <x:v>1</x:v>
      </x:c>
      <x:c r="L655" s="12">
        <x:v>-1281096.43</x:v>
      </x:c>
    </x:row>
    <x:row r="656">
      <x:c r="A656" s="0" t="inlineStr">
        <x:is>
          <x:t>PL|pl.cogs||2022-08</x:t>
        </x:is>
      </x:c>
      <x:c r="B656" s="0" t="inlineStr">
        <x:is>
          <x:t>Demo Handel GmbH</x:t>
        </x:is>
      </x:c>
      <x:c r="C656" s="0" t="inlineStr">
        <x:is>
          <x:t>PL</x:t>
        </x:is>
      </x:c>
      <x:c r="D656" s="0" t="inlineStr">
        <x:is>
          <x:t>pl.cogs</x:t>
        </x:is>
      </x:c>
      <x:c r="E656" s="0" t="inlineStr">
        <x:is>
          <x:t>Materialaufwand</x:t>
        </x:is>
      </x:c>
      <x:c r="H656" s="0" t="inlineStr">
        <x:is>
          <x:t>2022-08</x:t>
        </x:is>
      </x:c>
      <x:c r="I656" s="0" t="inlineStr">
        <x:is>
          <x:t>2022-08</x:t>
        </x:is>
      </x:c>
      <x:c r="J656" s="0" t="inlineStr">
        <x:is>
          <x:t>Month</x:t>
        </x:is>
      </x:c>
      <x:c r="K656" s="58">
        <x:v>1</x:v>
      </x:c>
      <x:c r="L656" s="12">
        <x:v>-1544338.98</x:v>
      </x:c>
    </x:row>
    <x:row r="657">
      <x:c r="A657" s="0" t="inlineStr">
        <x:is>
          <x:t>PL|pl.cogs||2022-09</x:t>
        </x:is>
      </x:c>
      <x:c r="B657" s="0" t="inlineStr">
        <x:is>
          <x:t>Demo Handel GmbH</x:t>
        </x:is>
      </x:c>
      <x:c r="C657" s="0" t="inlineStr">
        <x:is>
          <x:t>PL</x:t>
        </x:is>
      </x:c>
      <x:c r="D657" s="0" t="inlineStr">
        <x:is>
          <x:t>pl.cogs</x:t>
        </x:is>
      </x:c>
      <x:c r="E657" s="0" t="inlineStr">
        <x:is>
          <x:t>Materialaufwand</x:t>
        </x:is>
      </x:c>
      <x:c r="H657" s="0" t="inlineStr">
        <x:is>
          <x:t>2022-09</x:t>
        </x:is>
      </x:c>
      <x:c r="I657" s="0" t="inlineStr">
        <x:is>
          <x:t>2022-09</x:t>
        </x:is>
      </x:c>
      <x:c r="J657" s="0" t="inlineStr">
        <x:is>
          <x:t>Month</x:t>
        </x:is>
      </x:c>
      <x:c r="K657" s="58">
        <x:v>1</x:v>
      </x:c>
      <x:c r="L657" s="12">
        <x:v>-1611565.94</x:v>
      </x:c>
    </x:row>
    <x:row r="658">
      <x:c r="A658" s="0" t="inlineStr">
        <x:is>
          <x:t>PL|pl.cogs||2022-10</x:t>
        </x:is>
      </x:c>
      <x:c r="B658" s="0" t="inlineStr">
        <x:is>
          <x:t>Demo Handel GmbH</x:t>
        </x:is>
      </x:c>
      <x:c r="C658" s="0" t="inlineStr">
        <x:is>
          <x:t>PL</x:t>
        </x:is>
      </x:c>
      <x:c r="D658" s="0" t="inlineStr">
        <x:is>
          <x:t>pl.cogs</x:t>
        </x:is>
      </x:c>
      <x:c r="E658" s="0" t="inlineStr">
        <x:is>
          <x:t>Materialaufwand</x:t>
        </x:is>
      </x:c>
      <x:c r="H658" s="0" t="inlineStr">
        <x:is>
          <x:t>2022-10</x:t>
        </x:is>
      </x:c>
      <x:c r="I658" s="0" t="inlineStr">
        <x:is>
          <x:t>2022-10</x:t>
        </x:is>
      </x:c>
      <x:c r="J658" s="0" t="inlineStr">
        <x:is>
          <x:t>Month</x:t>
        </x:is>
      </x:c>
      <x:c r="K658" s="58">
        <x:v>1</x:v>
      </x:c>
      <x:c r="L658" s="12">
        <x:v>-1762589.74</x:v>
      </x:c>
    </x:row>
    <x:row r="659">
      <x:c r="A659" s="0" t="inlineStr">
        <x:is>
          <x:t>PL|pl.cogs||2022-11</x:t>
        </x:is>
      </x:c>
      <x:c r="B659" s="0" t="inlineStr">
        <x:is>
          <x:t>Demo Handel GmbH</x:t>
        </x:is>
      </x:c>
      <x:c r="C659" s="0" t="inlineStr">
        <x:is>
          <x:t>PL</x:t>
        </x:is>
      </x:c>
      <x:c r="D659" s="0" t="inlineStr">
        <x:is>
          <x:t>pl.cogs</x:t>
        </x:is>
      </x:c>
      <x:c r="E659" s="0" t="inlineStr">
        <x:is>
          <x:t>Materialaufwand</x:t>
        </x:is>
      </x:c>
      <x:c r="H659" s="0" t="inlineStr">
        <x:is>
          <x:t>2022-11</x:t>
        </x:is>
      </x:c>
      <x:c r="I659" s="0" t="inlineStr">
        <x:is>
          <x:t>2022-11</x:t>
        </x:is>
      </x:c>
      <x:c r="J659" s="0" t="inlineStr">
        <x:is>
          <x:t>Month</x:t>
        </x:is>
      </x:c>
      <x:c r="K659" s="58">
        <x:v>1</x:v>
      </x:c>
      <x:c r="L659" s="12">
        <x:v>-1938447.22</x:v>
      </x:c>
    </x:row>
    <x:row r="660">
      <x:c r="A660" s="0" t="inlineStr">
        <x:is>
          <x:t>PL|pl.cogs||2022-12</x:t>
        </x:is>
      </x:c>
      <x:c r="B660" s="0" t="inlineStr">
        <x:is>
          <x:t>Demo Handel GmbH</x:t>
        </x:is>
      </x:c>
      <x:c r="C660" s="0" t="inlineStr">
        <x:is>
          <x:t>PL</x:t>
        </x:is>
      </x:c>
      <x:c r="D660" s="0" t="inlineStr">
        <x:is>
          <x:t>pl.cogs</x:t>
        </x:is>
      </x:c>
      <x:c r="E660" s="0" t="inlineStr">
        <x:is>
          <x:t>Materialaufwand</x:t>
        </x:is>
      </x:c>
      <x:c r="H660" s="0" t="inlineStr">
        <x:is>
          <x:t>2022-12</x:t>
        </x:is>
      </x:c>
      <x:c r="I660" s="0" t="inlineStr">
        <x:is>
          <x:t>2022-12</x:t>
        </x:is>
      </x:c>
      <x:c r="J660" s="0" t="inlineStr">
        <x:is>
          <x:t>Month</x:t>
        </x:is>
      </x:c>
      <x:c r="K660" s="58">
        <x:v>1</x:v>
      </x:c>
      <x:c r="L660" s="12">
        <x:v>-1844628.59</x:v>
      </x:c>
    </x:row>
    <x:row r="661">
      <x:c r="A661" s="0" t="inlineStr">
        <x:is>
          <x:t>PL|pl.cogs||2023-01</x:t>
        </x:is>
      </x:c>
      <x:c r="B661" s="0" t="inlineStr">
        <x:is>
          <x:t>Demo Handel GmbH</x:t>
        </x:is>
      </x:c>
      <x:c r="C661" s="0" t="inlineStr">
        <x:is>
          <x:t>PL</x:t>
        </x:is>
      </x:c>
      <x:c r="D661" s="0" t="inlineStr">
        <x:is>
          <x:t>pl.cogs</x:t>
        </x:is>
      </x:c>
      <x:c r="E661" s="0" t="inlineStr">
        <x:is>
          <x:t>Materialaufwand</x:t>
        </x:is>
      </x:c>
      <x:c r="H661" s="0" t="inlineStr">
        <x:is>
          <x:t>2023-01</x:t>
        </x:is>
      </x:c>
      <x:c r="I661" s="0" t="inlineStr">
        <x:is>
          <x:t>2023-01</x:t>
        </x:is>
      </x:c>
      <x:c r="J661" s="0" t="inlineStr">
        <x:is>
          <x:t>Month</x:t>
        </x:is>
      </x:c>
      <x:c r="K661" s="58">
        <x:v>1</x:v>
      </x:c>
      <x:c r="L661" s="12">
        <x:v>-1533082.48</x:v>
      </x:c>
    </x:row>
    <x:row r="662">
      <x:c r="A662" s="0" t="inlineStr">
        <x:is>
          <x:t>PL|pl.cogs||2023-02</x:t>
        </x:is>
      </x:c>
      <x:c r="B662" s="0" t="inlineStr">
        <x:is>
          <x:t>Demo Handel GmbH</x:t>
        </x:is>
      </x:c>
      <x:c r="C662" s="0" t="inlineStr">
        <x:is>
          <x:t>PL</x:t>
        </x:is>
      </x:c>
      <x:c r="D662" s="0" t="inlineStr">
        <x:is>
          <x:t>pl.cogs</x:t>
        </x:is>
      </x:c>
      <x:c r="E662" s="0" t="inlineStr">
        <x:is>
          <x:t>Materialaufwand</x:t>
        </x:is>
      </x:c>
      <x:c r="H662" s="0" t="inlineStr">
        <x:is>
          <x:t>2023-02</x:t>
        </x:is>
      </x:c>
      <x:c r="I662" s="0" t="inlineStr">
        <x:is>
          <x:t>2023-02</x:t>
        </x:is>
      </x:c>
      <x:c r="J662" s="0" t="inlineStr">
        <x:is>
          <x:t>Month</x:t>
        </x:is>
      </x:c>
      <x:c r="K662" s="58">
        <x:v>1</x:v>
      </x:c>
      <x:c r="L662" s="12">
        <x:v>-1800604.76</x:v>
      </x:c>
    </x:row>
    <x:row r="663">
      <x:c r="A663" s="0" t="inlineStr">
        <x:is>
          <x:t>PL|pl.cogs||2023-03</x:t>
        </x:is>
      </x:c>
      <x:c r="B663" s="0" t="inlineStr">
        <x:is>
          <x:t>Demo Handel GmbH</x:t>
        </x:is>
      </x:c>
      <x:c r="C663" s="0" t="inlineStr">
        <x:is>
          <x:t>PL</x:t>
        </x:is>
      </x:c>
      <x:c r="D663" s="0" t="inlineStr">
        <x:is>
          <x:t>pl.cogs</x:t>
        </x:is>
      </x:c>
      <x:c r="E663" s="0" t="inlineStr">
        <x:is>
          <x:t>Materialaufwand</x:t>
        </x:is>
      </x:c>
      <x:c r="H663" s="0" t="inlineStr">
        <x:is>
          <x:t>2023-03</x:t>
        </x:is>
      </x:c>
      <x:c r="I663" s="0" t="inlineStr">
        <x:is>
          <x:t>2023-03</x:t>
        </x:is>
      </x:c>
      <x:c r="J663" s="0" t="inlineStr">
        <x:is>
          <x:t>Month</x:t>
        </x:is>
      </x:c>
      <x:c r="K663" s="58">
        <x:v>1</x:v>
      </x:c>
      <x:c r="L663" s="12">
        <x:v>-1722850.91</x:v>
      </x:c>
    </x:row>
    <x:row r="664">
      <x:c r="A664" s="0" t="inlineStr">
        <x:is>
          <x:t>PL|pl.cogs||2023-04</x:t>
        </x:is>
      </x:c>
      <x:c r="B664" s="0" t="inlineStr">
        <x:is>
          <x:t>Demo Handel GmbH</x:t>
        </x:is>
      </x:c>
      <x:c r="C664" s="0" t="inlineStr">
        <x:is>
          <x:t>PL</x:t>
        </x:is>
      </x:c>
      <x:c r="D664" s="0" t="inlineStr">
        <x:is>
          <x:t>pl.cogs</x:t>
        </x:is>
      </x:c>
      <x:c r="E664" s="0" t="inlineStr">
        <x:is>
          <x:t>Materialaufwand</x:t>
        </x:is>
      </x:c>
      <x:c r="H664" s="0" t="inlineStr">
        <x:is>
          <x:t>2023-04</x:t>
        </x:is>
      </x:c>
      <x:c r="I664" s="0" t="inlineStr">
        <x:is>
          <x:t>2023-04</x:t>
        </x:is>
      </x:c>
      <x:c r="J664" s="0" t="inlineStr">
        <x:is>
          <x:t>Month</x:t>
        </x:is>
      </x:c>
      <x:c r="K664" s="58">
        <x:v>1</x:v>
      </x:c>
      <x:c r="L664" s="12">
        <x:v>-1669792.17</x:v>
      </x:c>
    </x:row>
    <x:row r="665">
      <x:c r="A665" s="0" t="inlineStr">
        <x:is>
          <x:t>PL|pl.cogs||2023-05</x:t>
        </x:is>
      </x:c>
      <x:c r="B665" s="0" t="inlineStr">
        <x:is>
          <x:t>Demo Handel GmbH</x:t>
        </x:is>
      </x:c>
      <x:c r="C665" s="0" t="inlineStr">
        <x:is>
          <x:t>PL</x:t>
        </x:is>
      </x:c>
      <x:c r="D665" s="0" t="inlineStr">
        <x:is>
          <x:t>pl.cogs</x:t>
        </x:is>
      </x:c>
      <x:c r="E665" s="0" t="inlineStr">
        <x:is>
          <x:t>Materialaufwand</x:t>
        </x:is>
      </x:c>
      <x:c r="H665" s="0" t="inlineStr">
        <x:is>
          <x:t>2023-05</x:t>
        </x:is>
      </x:c>
      <x:c r="I665" s="0" t="inlineStr">
        <x:is>
          <x:t>2023-05</x:t>
        </x:is>
      </x:c>
      <x:c r="J665" s="0" t="inlineStr">
        <x:is>
          <x:t>Month</x:t>
        </x:is>
      </x:c>
      <x:c r="K665" s="58">
        <x:v>1</x:v>
      </x:c>
      <x:c r="L665" s="12">
        <x:v>-1643917.22</x:v>
      </x:c>
    </x:row>
    <x:row r="666">
      <x:c r="A666" s="0" t="inlineStr">
        <x:is>
          <x:t>PL|pl.cogs||2023-06</x:t>
        </x:is>
      </x:c>
      <x:c r="B666" s="0" t="inlineStr">
        <x:is>
          <x:t>Demo Handel GmbH</x:t>
        </x:is>
      </x:c>
      <x:c r="C666" s="0" t="inlineStr">
        <x:is>
          <x:t>PL</x:t>
        </x:is>
      </x:c>
      <x:c r="D666" s="0" t="inlineStr">
        <x:is>
          <x:t>pl.cogs</x:t>
        </x:is>
      </x:c>
      <x:c r="E666" s="0" t="inlineStr">
        <x:is>
          <x:t>Materialaufwand</x:t>
        </x:is>
      </x:c>
      <x:c r="H666" s="0" t="inlineStr">
        <x:is>
          <x:t>2023-06</x:t>
        </x:is>
      </x:c>
      <x:c r="I666" s="0" t="inlineStr">
        <x:is>
          <x:t>2023-06</x:t>
        </x:is>
      </x:c>
      <x:c r="J666" s="0" t="inlineStr">
        <x:is>
          <x:t>Month</x:t>
        </x:is>
      </x:c>
      <x:c r="K666" s="58">
        <x:v>1</x:v>
      </x:c>
      <x:c r="L666" s="12">
        <x:v>-1561269.53</x:v>
      </x:c>
    </x:row>
    <x:row r="667">
      <x:c r="A667" s="0" t="inlineStr">
        <x:is>
          <x:t>PL|pl.cogs||2023-07</x:t>
        </x:is>
      </x:c>
      <x:c r="B667" s="0" t="inlineStr">
        <x:is>
          <x:t>Demo Handel GmbH</x:t>
        </x:is>
      </x:c>
      <x:c r="C667" s="0" t="inlineStr">
        <x:is>
          <x:t>PL</x:t>
        </x:is>
      </x:c>
      <x:c r="D667" s="0" t="inlineStr">
        <x:is>
          <x:t>pl.cogs</x:t>
        </x:is>
      </x:c>
      <x:c r="E667" s="0" t="inlineStr">
        <x:is>
          <x:t>Materialaufwand</x:t>
        </x:is>
      </x:c>
      <x:c r="H667" s="0" t="inlineStr">
        <x:is>
          <x:t>2023-07</x:t>
        </x:is>
      </x:c>
      <x:c r="I667" s="0" t="inlineStr">
        <x:is>
          <x:t>2023-07</x:t>
        </x:is>
      </x:c>
      <x:c r="J667" s="0" t="inlineStr">
        <x:is>
          <x:t>Month</x:t>
        </x:is>
      </x:c>
      <x:c r="K667" s="58">
        <x:v>1</x:v>
      </x:c>
      <x:c r="L667" s="12">
        <x:v>-1336053.68</x:v>
      </x:c>
    </x:row>
    <x:row r="668">
      <x:c r="A668" s="0" t="inlineStr">
        <x:is>
          <x:t>PL|pl.cogs||2023-08</x:t>
        </x:is>
      </x:c>
      <x:c r="B668" s="0" t="inlineStr">
        <x:is>
          <x:t>Demo Handel GmbH</x:t>
        </x:is>
      </x:c>
      <x:c r="C668" s="0" t="inlineStr">
        <x:is>
          <x:t>PL</x:t>
        </x:is>
      </x:c>
      <x:c r="D668" s="0" t="inlineStr">
        <x:is>
          <x:t>pl.cogs</x:t>
        </x:is>
      </x:c>
      <x:c r="E668" s="0" t="inlineStr">
        <x:is>
          <x:t>Materialaufwand</x:t>
        </x:is>
      </x:c>
      <x:c r="H668" s="0" t="inlineStr">
        <x:is>
          <x:t>2023-08</x:t>
        </x:is>
      </x:c>
      <x:c r="I668" s="0" t="inlineStr">
        <x:is>
          <x:t>2023-08</x:t>
        </x:is>
      </x:c>
      <x:c r="J668" s="0" t="inlineStr">
        <x:is>
          <x:t>Month</x:t>
        </x:is>
      </x:c>
      <x:c r="K668" s="58">
        <x:v>1</x:v>
      </x:c>
      <x:c r="L668" s="12">
        <x:v>-1659817.73</x:v>
      </x:c>
    </x:row>
    <x:row r="669">
      <x:c r="A669" s="0" t="inlineStr">
        <x:is>
          <x:t>PL|pl.cogs||2023-09</x:t>
        </x:is>
      </x:c>
      <x:c r="B669" s="0" t="inlineStr">
        <x:is>
          <x:t>Demo Handel GmbH</x:t>
        </x:is>
      </x:c>
      <x:c r="C669" s="0" t="inlineStr">
        <x:is>
          <x:t>PL</x:t>
        </x:is>
      </x:c>
      <x:c r="D669" s="0" t="inlineStr">
        <x:is>
          <x:t>pl.cogs</x:t>
        </x:is>
      </x:c>
      <x:c r="E669" s="0" t="inlineStr">
        <x:is>
          <x:t>Materialaufwand</x:t>
        </x:is>
      </x:c>
      <x:c r="H669" s="0" t="inlineStr">
        <x:is>
          <x:t>2023-09</x:t>
        </x:is>
      </x:c>
      <x:c r="I669" s="0" t="inlineStr">
        <x:is>
          <x:t>2023-09</x:t>
        </x:is>
      </x:c>
      <x:c r="J669" s="0" t="inlineStr">
        <x:is>
          <x:t>Month</x:t>
        </x:is>
      </x:c>
      <x:c r="K669" s="58">
        <x:v>1</x:v>
      </x:c>
      <x:c r="L669" s="12">
        <x:v>-1786240.46</x:v>
      </x:c>
    </x:row>
    <x:row r="670">
      <x:c r="A670" s="0" t="inlineStr">
        <x:is>
          <x:t>PL|pl.cogs||2023-10</x:t>
        </x:is>
      </x:c>
      <x:c r="B670" s="0" t="inlineStr">
        <x:is>
          <x:t>Demo Handel GmbH</x:t>
        </x:is>
      </x:c>
      <x:c r="C670" s="0" t="inlineStr">
        <x:is>
          <x:t>PL</x:t>
        </x:is>
      </x:c>
      <x:c r="D670" s="0" t="inlineStr">
        <x:is>
          <x:t>pl.cogs</x:t>
        </x:is>
      </x:c>
      <x:c r="E670" s="0" t="inlineStr">
        <x:is>
          <x:t>Materialaufwand</x:t>
        </x:is>
      </x:c>
      <x:c r="H670" s="0" t="inlineStr">
        <x:is>
          <x:t>2023-10</x:t>
        </x:is>
      </x:c>
      <x:c r="I670" s="0" t="inlineStr">
        <x:is>
          <x:t>2023-10</x:t>
        </x:is>
      </x:c>
      <x:c r="J670" s="0" t="inlineStr">
        <x:is>
          <x:t>Month</x:t>
        </x:is>
      </x:c>
      <x:c r="K670" s="58">
        <x:v>1</x:v>
      </x:c>
      <x:c r="L670" s="12">
        <x:v>-1934907.87</x:v>
      </x:c>
    </x:row>
    <x:row r="671">
      <x:c r="A671" s="0" t="inlineStr">
        <x:is>
          <x:t>PL|pl.cogs||2023-11</x:t>
        </x:is>
      </x:c>
      <x:c r="B671" s="0" t="inlineStr">
        <x:is>
          <x:t>Demo Handel GmbH</x:t>
        </x:is>
      </x:c>
      <x:c r="C671" s="0" t="inlineStr">
        <x:is>
          <x:t>PL</x:t>
        </x:is>
      </x:c>
      <x:c r="D671" s="0" t="inlineStr">
        <x:is>
          <x:t>pl.cogs</x:t>
        </x:is>
      </x:c>
      <x:c r="E671" s="0" t="inlineStr">
        <x:is>
          <x:t>Materialaufwand</x:t>
        </x:is>
      </x:c>
      <x:c r="H671" s="0" t="inlineStr">
        <x:is>
          <x:t>2023-11</x:t>
        </x:is>
      </x:c>
      <x:c r="I671" s="0" t="inlineStr">
        <x:is>
          <x:t>2023-11</x:t>
        </x:is>
      </x:c>
      <x:c r="J671" s="0" t="inlineStr">
        <x:is>
          <x:t>Month</x:t>
        </x:is>
      </x:c>
      <x:c r="K671" s="58">
        <x:v>1</x:v>
      </x:c>
      <x:c r="L671" s="12">
        <x:v>-2153832.74</x:v>
      </x:c>
    </x:row>
    <x:row r="672">
      <x:c r="A672" s="0" t="inlineStr">
        <x:is>
          <x:t>PL|pl.cogs||2023-12</x:t>
        </x:is>
      </x:c>
      <x:c r="B672" s="0" t="inlineStr">
        <x:is>
          <x:t>Demo Handel GmbH</x:t>
        </x:is>
      </x:c>
      <x:c r="C672" s="0" t="inlineStr">
        <x:is>
          <x:t>PL</x:t>
        </x:is>
      </x:c>
      <x:c r="D672" s="0" t="inlineStr">
        <x:is>
          <x:t>pl.cogs</x:t>
        </x:is>
      </x:c>
      <x:c r="E672" s="0" t="inlineStr">
        <x:is>
          <x:t>Materialaufwand</x:t>
        </x:is>
      </x:c>
      <x:c r="H672" s="0" t="inlineStr">
        <x:is>
          <x:t>2023-12</x:t>
        </x:is>
      </x:c>
      <x:c r="I672" s="0" t="inlineStr">
        <x:is>
          <x:t>2023-12</x:t>
        </x:is>
      </x:c>
      <x:c r="J672" s="0" t="inlineStr">
        <x:is>
          <x:t>Month</x:t>
        </x:is>
      </x:c>
      <x:c r="K672" s="58">
        <x:v>1</x:v>
      </x:c>
      <x:c r="L672" s="12">
        <x:v>-2007894</x:v>
      </x:c>
    </x:row>
    <x:row r="673">
      <x:c r="A673" s="0" t="inlineStr">
        <x:is>
          <x:t>PL|pl.cogs||2024-01</x:t>
        </x:is>
      </x:c>
      <x:c r="B673" s="0" t="inlineStr">
        <x:is>
          <x:t>Demo Handel GmbH</x:t>
        </x:is>
      </x:c>
      <x:c r="C673" s="0" t="inlineStr">
        <x:is>
          <x:t>PL</x:t>
        </x:is>
      </x:c>
      <x:c r="D673" s="0" t="inlineStr">
        <x:is>
          <x:t>pl.cogs</x:t>
        </x:is>
      </x:c>
      <x:c r="E673" s="0" t="inlineStr">
        <x:is>
          <x:t>Materialaufwand</x:t>
        </x:is>
      </x:c>
      <x:c r="H673" s="0" t="inlineStr">
        <x:is>
          <x:t>2024-01</x:t>
        </x:is>
      </x:c>
      <x:c r="I673" s="0" t="inlineStr">
        <x:is>
          <x:t>2024-01</x:t>
        </x:is>
      </x:c>
      <x:c r="J673" s="0" t="inlineStr">
        <x:is>
          <x:t>Month</x:t>
        </x:is>
      </x:c>
      <x:c r="K673" s="58">
        <x:v>1</x:v>
      </x:c>
      <x:c r="L673" s="12">
        <x:v>-1594154.52</x:v>
      </x:c>
    </x:row>
    <x:row r="674">
      <x:c r="A674" s="0" t="inlineStr">
        <x:is>
          <x:t>PL|pl.cogs||2024-02</x:t>
        </x:is>
      </x:c>
      <x:c r="B674" s="0" t="inlineStr">
        <x:is>
          <x:t>Demo Handel GmbH</x:t>
        </x:is>
      </x:c>
      <x:c r="C674" s="0" t="inlineStr">
        <x:is>
          <x:t>PL</x:t>
        </x:is>
      </x:c>
      <x:c r="D674" s="0" t="inlineStr">
        <x:is>
          <x:t>pl.cogs</x:t>
        </x:is>
      </x:c>
      <x:c r="E674" s="0" t="inlineStr">
        <x:is>
          <x:t>Materialaufwand</x:t>
        </x:is>
      </x:c>
      <x:c r="H674" s="0" t="inlineStr">
        <x:is>
          <x:t>2024-02</x:t>
        </x:is>
      </x:c>
      <x:c r="I674" s="0" t="inlineStr">
        <x:is>
          <x:t>2024-02</x:t>
        </x:is>
      </x:c>
      <x:c r="J674" s="0" t="inlineStr">
        <x:is>
          <x:t>Month</x:t>
        </x:is>
      </x:c>
      <x:c r="K674" s="58">
        <x:v>1</x:v>
      </x:c>
      <x:c r="L674" s="12">
        <x:v>-1764770.39</x:v>
      </x:c>
    </x:row>
    <x:row r="675">
      <x:c r="A675" s="0" t="inlineStr">
        <x:is>
          <x:t>PL|pl.cogs||2024-03</x:t>
        </x:is>
      </x:c>
      <x:c r="B675" s="0" t="inlineStr">
        <x:is>
          <x:t>Demo Handel GmbH</x:t>
        </x:is>
      </x:c>
      <x:c r="C675" s="0" t="inlineStr">
        <x:is>
          <x:t>PL</x:t>
        </x:is>
      </x:c>
      <x:c r="D675" s="0" t="inlineStr">
        <x:is>
          <x:t>pl.cogs</x:t>
        </x:is>
      </x:c>
      <x:c r="E675" s="0" t="inlineStr">
        <x:is>
          <x:t>Materialaufwand</x:t>
        </x:is>
      </x:c>
      <x:c r="H675" s="0" t="inlineStr">
        <x:is>
          <x:t>2024-03</x:t>
        </x:is>
      </x:c>
      <x:c r="I675" s="0" t="inlineStr">
        <x:is>
          <x:t>2024-03</x:t>
        </x:is>
      </x:c>
      <x:c r="J675" s="0" t="inlineStr">
        <x:is>
          <x:t>Month</x:t>
        </x:is>
      </x:c>
      <x:c r="K675" s="58">
        <x:v>1</x:v>
      </x:c>
      <x:c r="L675" s="12">
        <x:v>-1828816.05</x:v>
      </x:c>
    </x:row>
    <x:row r="676">
      <x:c r="A676" s="0" t="inlineStr">
        <x:is>
          <x:t>PL|pl.cogs||2024-04</x:t>
        </x:is>
      </x:c>
      <x:c r="B676" s="0" t="inlineStr">
        <x:is>
          <x:t>Demo Handel GmbH</x:t>
        </x:is>
      </x:c>
      <x:c r="C676" s="0" t="inlineStr">
        <x:is>
          <x:t>PL</x:t>
        </x:is>
      </x:c>
      <x:c r="D676" s="0" t="inlineStr">
        <x:is>
          <x:t>pl.cogs</x:t>
        </x:is>
      </x:c>
      <x:c r="E676" s="0" t="inlineStr">
        <x:is>
          <x:t>Materialaufwand</x:t>
        </x:is>
      </x:c>
      <x:c r="H676" s="0" t="inlineStr">
        <x:is>
          <x:t>2024-04</x:t>
        </x:is>
      </x:c>
      <x:c r="I676" s="0" t="inlineStr">
        <x:is>
          <x:t>2024-04</x:t>
        </x:is>
      </x:c>
      <x:c r="J676" s="0" t="inlineStr">
        <x:is>
          <x:t>Month</x:t>
        </x:is>
      </x:c>
      <x:c r="K676" s="58">
        <x:v>1</x:v>
      </x:c>
      <x:c r="L676" s="12">
        <x:v>-1771272.17</x:v>
      </x:c>
    </x:row>
    <x:row r="677">
      <x:c r="A677" s="0" t="inlineStr">
        <x:is>
          <x:t>PL|pl.cogs||2024-05</x:t>
        </x:is>
      </x:c>
      <x:c r="B677" s="0" t="inlineStr">
        <x:is>
          <x:t>Demo Handel GmbH</x:t>
        </x:is>
      </x:c>
      <x:c r="C677" s="0" t="inlineStr">
        <x:is>
          <x:t>PL</x:t>
        </x:is>
      </x:c>
      <x:c r="D677" s="0" t="inlineStr">
        <x:is>
          <x:t>pl.cogs</x:t>
        </x:is>
      </x:c>
      <x:c r="E677" s="0" t="inlineStr">
        <x:is>
          <x:t>Materialaufwand</x:t>
        </x:is>
      </x:c>
      <x:c r="H677" s="0" t="inlineStr">
        <x:is>
          <x:t>2024-05</x:t>
        </x:is>
      </x:c>
      <x:c r="I677" s="0" t="inlineStr">
        <x:is>
          <x:t>2024-05</x:t>
        </x:is>
      </x:c>
      <x:c r="J677" s="0" t="inlineStr">
        <x:is>
          <x:t>Month</x:t>
        </x:is>
      </x:c>
      <x:c r="K677" s="58">
        <x:v>1</x:v>
      </x:c>
      <x:c r="L677" s="12">
        <x:v>-1762057.31</x:v>
      </x:c>
    </x:row>
    <x:row r="678">
      <x:c r="A678" s="0" t="inlineStr">
        <x:is>
          <x:t>PL|pl.cogs||2024-06</x:t>
        </x:is>
      </x:c>
      <x:c r="B678" s="0" t="inlineStr">
        <x:is>
          <x:t>Demo Handel GmbH</x:t>
        </x:is>
      </x:c>
      <x:c r="C678" s="0" t="inlineStr">
        <x:is>
          <x:t>PL</x:t>
        </x:is>
      </x:c>
      <x:c r="D678" s="0" t="inlineStr">
        <x:is>
          <x:t>pl.cogs</x:t>
        </x:is>
      </x:c>
      <x:c r="E678" s="0" t="inlineStr">
        <x:is>
          <x:t>Materialaufwand</x:t>
        </x:is>
      </x:c>
      <x:c r="H678" s="0" t="inlineStr">
        <x:is>
          <x:t>2024-06</x:t>
        </x:is>
      </x:c>
      <x:c r="I678" s="0" t="inlineStr">
        <x:is>
          <x:t>2024-06</x:t>
        </x:is>
      </x:c>
      <x:c r="J678" s="0" t="inlineStr">
        <x:is>
          <x:t>Month</x:t>
        </x:is>
      </x:c>
      <x:c r="K678" s="58">
        <x:v>1</x:v>
      </x:c>
      <x:c r="L678" s="12">
        <x:v>-1580382.76</x:v>
      </x:c>
    </x:row>
    <x:row r="679">
      <x:c r="A679" s="0" t="inlineStr">
        <x:is>
          <x:t>PL|pl.cogs||2024-07</x:t>
        </x:is>
      </x:c>
      <x:c r="B679" s="0" t="inlineStr">
        <x:is>
          <x:t>Demo Handel GmbH</x:t>
        </x:is>
      </x:c>
      <x:c r="C679" s="0" t="inlineStr">
        <x:is>
          <x:t>PL</x:t>
        </x:is>
      </x:c>
      <x:c r="D679" s="0" t="inlineStr">
        <x:is>
          <x:t>pl.cogs</x:t>
        </x:is>
      </x:c>
      <x:c r="E679" s="0" t="inlineStr">
        <x:is>
          <x:t>Materialaufwand</x:t>
        </x:is>
      </x:c>
      <x:c r="H679" s="0" t="inlineStr">
        <x:is>
          <x:t>2024-07</x:t>
        </x:is>
      </x:c>
      <x:c r="I679" s="0" t="inlineStr">
        <x:is>
          <x:t>2024-07</x:t>
        </x:is>
      </x:c>
      <x:c r="J679" s="0" t="inlineStr">
        <x:is>
          <x:t>Month</x:t>
        </x:is>
      </x:c>
      <x:c r="K679" s="58">
        <x:v>1</x:v>
      </x:c>
      <x:c r="L679" s="12">
        <x:v>-1491863.18</x:v>
      </x:c>
    </x:row>
    <x:row r="680">
      <x:c r="A680" s="0" t="inlineStr">
        <x:is>
          <x:t>PL|pl.cogs||2024-08</x:t>
        </x:is>
      </x:c>
      <x:c r="B680" s="0" t="inlineStr">
        <x:is>
          <x:t>Demo Handel GmbH</x:t>
        </x:is>
      </x:c>
      <x:c r="C680" s="0" t="inlineStr">
        <x:is>
          <x:t>PL</x:t>
        </x:is>
      </x:c>
      <x:c r="D680" s="0" t="inlineStr">
        <x:is>
          <x:t>pl.cogs</x:t>
        </x:is>
      </x:c>
      <x:c r="E680" s="0" t="inlineStr">
        <x:is>
          <x:t>Materialaufwand</x:t>
        </x:is>
      </x:c>
      <x:c r="H680" s="0" t="inlineStr">
        <x:is>
          <x:t>2024-08</x:t>
        </x:is>
      </x:c>
      <x:c r="I680" s="0" t="inlineStr">
        <x:is>
          <x:t>2024-08</x:t>
        </x:is>
      </x:c>
      <x:c r="J680" s="0" t="inlineStr">
        <x:is>
          <x:t>Month</x:t>
        </x:is>
      </x:c>
      <x:c r="K680" s="58">
        <x:v>1</x:v>
      </x:c>
      <x:c r="L680" s="12">
        <x:v>-1815360.73</x:v>
      </x:c>
    </x:row>
    <x:row r="681">
      <x:c r="A681" s="0" t="inlineStr">
        <x:is>
          <x:t>PL|pl.cogs||2024-09</x:t>
        </x:is>
      </x:c>
      <x:c r="B681" s="0" t="inlineStr">
        <x:is>
          <x:t>Demo Handel GmbH</x:t>
        </x:is>
      </x:c>
      <x:c r="C681" s="0" t="inlineStr">
        <x:is>
          <x:t>PL</x:t>
        </x:is>
      </x:c>
      <x:c r="D681" s="0" t="inlineStr">
        <x:is>
          <x:t>pl.cogs</x:t>
        </x:is>
      </x:c>
      <x:c r="E681" s="0" t="inlineStr">
        <x:is>
          <x:t>Materialaufwand</x:t>
        </x:is>
      </x:c>
      <x:c r="H681" s="0" t="inlineStr">
        <x:is>
          <x:t>2024-09</x:t>
        </x:is>
      </x:c>
      <x:c r="I681" s="0" t="inlineStr">
        <x:is>
          <x:t>2024-09</x:t>
        </x:is>
      </x:c>
      <x:c r="J681" s="0" t="inlineStr">
        <x:is>
          <x:t>Month</x:t>
        </x:is>
      </x:c>
      <x:c r="K681" s="58">
        <x:v>1</x:v>
      </x:c>
      <x:c r="L681" s="12">
        <x:v>-1863271.8</x:v>
      </x:c>
    </x:row>
    <x:row r="682">
      <x:c r="A682" s="0" t="inlineStr">
        <x:is>
          <x:t>PL|pl.cogs||2024-10</x:t>
        </x:is>
      </x:c>
      <x:c r="B682" s="0" t="inlineStr">
        <x:is>
          <x:t>Demo Handel GmbH</x:t>
        </x:is>
      </x:c>
      <x:c r="C682" s="0" t="inlineStr">
        <x:is>
          <x:t>PL</x:t>
        </x:is>
      </x:c>
      <x:c r="D682" s="0" t="inlineStr">
        <x:is>
          <x:t>pl.cogs</x:t>
        </x:is>
      </x:c>
      <x:c r="E682" s="0" t="inlineStr">
        <x:is>
          <x:t>Materialaufwand</x:t>
        </x:is>
      </x:c>
      <x:c r="H682" s="0" t="inlineStr">
        <x:is>
          <x:t>2024-10</x:t>
        </x:is>
      </x:c>
      <x:c r="I682" s="0" t="inlineStr">
        <x:is>
          <x:t>2024-10</x:t>
        </x:is>
      </x:c>
      <x:c r="J682" s="0" t="inlineStr">
        <x:is>
          <x:t>Month</x:t>
        </x:is>
      </x:c>
      <x:c r="K682" s="58">
        <x:v>1</x:v>
      </x:c>
      <x:c r="L682" s="12">
        <x:v>-1985080.8</x:v>
      </x:c>
    </x:row>
    <x:row r="683">
      <x:c r="A683" s="0" t="inlineStr">
        <x:is>
          <x:t>PL|pl.cogs||2024-11</x:t>
        </x:is>
      </x:c>
      <x:c r="B683" s="0" t="inlineStr">
        <x:is>
          <x:t>Demo Handel GmbH</x:t>
        </x:is>
      </x:c>
      <x:c r="C683" s="0" t="inlineStr">
        <x:is>
          <x:t>PL</x:t>
        </x:is>
      </x:c>
      <x:c r="D683" s="0" t="inlineStr">
        <x:is>
          <x:t>pl.cogs</x:t>
        </x:is>
      </x:c>
      <x:c r="E683" s="0" t="inlineStr">
        <x:is>
          <x:t>Materialaufwand</x:t>
        </x:is>
      </x:c>
      <x:c r="H683" s="0" t="inlineStr">
        <x:is>
          <x:t>2024-11</x:t>
        </x:is>
      </x:c>
      <x:c r="I683" s="0" t="inlineStr">
        <x:is>
          <x:t>2024-11</x:t>
        </x:is>
      </x:c>
      <x:c r="J683" s="0" t="inlineStr">
        <x:is>
          <x:t>Month</x:t>
        </x:is>
      </x:c>
      <x:c r="K683" s="58">
        <x:v>1</x:v>
      </x:c>
      <x:c r="L683" s="12">
        <x:v>-2225102.57</x:v>
      </x:c>
    </x:row>
    <x:row r="684">
      <x:c r="A684" s="0" t="inlineStr">
        <x:is>
          <x:t>PL|pl.cogs||2024-12</x:t>
        </x:is>
      </x:c>
      <x:c r="B684" s="0" t="inlineStr">
        <x:is>
          <x:t>Demo Handel GmbH</x:t>
        </x:is>
      </x:c>
      <x:c r="C684" s="0" t="inlineStr">
        <x:is>
          <x:t>PL</x:t>
        </x:is>
      </x:c>
      <x:c r="D684" s="0" t="inlineStr">
        <x:is>
          <x:t>pl.cogs</x:t>
        </x:is>
      </x:c>
      <x:c r="E684" s="0" t="inlineStr">
        <x:is>
          <x:t>Materialaufwand</x:t>
        </x:is>
      </x:c>
      <x:c r="H684" s="0" t="inlineStr">
        <x:is>
          <x:t>2024-12</x:t>
        </x:is>
      </x:c>
      <x:c r="I684" s="0" t="inlineStr">
        <x:is>
          <x:t>2024-12</x:t>
        </x:is>
      </x:c>
      <x:c r="J684" s="0" t="inlineStr">
        <x:is>
          <x:t>Month</x:t>
        </x:is>
      </x:c>
      <x:c r="K684" s="58">
        <x:v>1</x:v>
      </x:c>
      <x:c r="L684" s="12">
        <x:v>-1931060.63</x:v>
      </x:c>
    </x:row>
    <x:row r="685">
      <x:c r="A685" s="0" t="inlineStr">
        <x:is>
          <x:t>PL|pl.cogs|5300|2022-01</x:t>
        </x:is>
      </x:c>
      <x:c r="B685" s="0" t="inlineStr">
        <x:is>
          <x:t>Demo Handel GmbH</x:t>
        </x:is>
      </x:c>
      <x:c r="C685" s="0" t="inlineStr">
        <x:is>
          <x:t>PL</x:t>
        </x:is>
      </x:c>
      <x:c r="D685" s="0" t="inlineStr">
        <x:is>
          <x:t>pl.cogs</x:t>
        </x:is>
      </x:c>
      <x:c r="E685" s="0" t="inlineStr">
        <x:is>
          <x:t>Materialaufwand</x:t>
        </x:is>
      </x:c>
      <x:c r="F685" s="58">
        <x:v>5300</x:v>
      </x:c>
      <x:c r="G685" t="inlineStr">
        <x:is>
          <x:t>Wareneingang 7 % Vorsteuer</x:t>
        </x:is>
      </x:c>
      <x:c r="H685" s="0" t="inlineStr">
        <x:is>
          <x:t>2022-01</x:t>
        </x:is>
      </x:c>
      <x:c r="I685" s="0" t="inlineStr">
        <x:is>
          <x:t>2022-01</x:t>
        </x:is>
      </x:c>
      <x:c r="J685" s="0" t="inlineStr">
        <x:is>
          <x:t>Month</x:t>
        </x:is>
      </x:c>
      <x:c r="K685" s="58">
        <x:v>1</x:v>
      </x:c>
      <x:c r="L685" s="12">
        <x:v>-93024.91</x:v>
      </x:c>
    </x:row>
    <x:row r="686">
      <x:c r="A686" s="0" t="inlineStr">
        <x:is>
          <x:t>PL|pl.cogs|5300|2022-02</x:t>
        </x:is>
      </x:c>
      <x:c r="B686" s="0" t="inlineStr">
        <x:is>
          <x:t>Demo Handel GmbH</x:t>
        </x:is>
      </x:c>
      <x:c r="C686" s="0" t="inlineStr">
        <x:is>
          <x:t>PL</x:t>
        </x:is>
      </x:c>
      <x:c r="D686" s="0" t="inlineStr">
        <x:is>
          <x:t>pl.cogs</x:t>
        </x:is>
      </x:c>
      <x:c r="E686" s="0" t="inlineStr">
        <x:is>
          <x:t>Materialaufwand</x:t>
        </x:is>
      </x:c>
      <x:c r="F686" s="58">
        <x:v>5300</x:v>
      </x:c>
      <x:c r="G686" t="inlineStr">
        <x:is>
          <x:t>Wareneingang 7 % Vorsteuer</x:t>
        </x:is>
      </x:c>
      <x:c r="H686" s="0" t="inlineStr">
        <x:is>
          <x:t>2022-02</x:t>
        </x:is>
      </x:c>
      <x:c r="I686" s="0" t="inlineStr">
        <x:is>
          <x:t>2022-02</x:t>
        </x:is>
      </x:c>
      <x:c r="J686" s="0" t="inlineStr">
        <x:is>
          <x:t>Month</x:t>
        </x:is>
      </x:c>
      <x:c r="K686" s="58">
        <x:v>1</x:v>
      </x:c>
      <x:c r="L686" s="12">
        <x:v>-102509.17</x:v>
      </x:c>
    </x:row>
    <x:row r="687">
      <x:c r="A687" s="0" t="inlineStr">
        <x:is>
          <x:t>PL|pl.cogs|5300|2022-03</x:t>
        </x:is>
      </x:c>
      <x:c r="B687" s="0" t="inlineStr">
        <x:is>
          <x:t>Demo Handel GmbH</x:t>
        </x:is>
      </x:c>
      <x:c r="C687" s="0" t="inlineStr">
        <x:is>
          <x:t>PL</x:t>
        </x:is>
      </x:c>
      <x:c r="D687" s="0" t="inlineStr">
        <x:is>
          <x:t>pl.cogs</x:t>
        </x:is>
      </x:c>
      <x:c r="E687" s="0" t="inlineStr">
        <x:is>
          <x:t>Materialaufwand</x:t>
        </x:is>
      </x:c>
      <x:c r="F687" s="58">
        <x:v>5300</x:v>
      </x:c>
      <x:c r="G687" t="inlineStr">
        <x:is>
          <x:t>Wareneingang 7 % Vorsteuer</x:t>
        </x:is>
      </x:c>
      <x:c r="H687" s="0" t="inlineStr">
        <x:is>
          <x:t>2022-03</x:t>
        </x:is>
      </x:c>
      <x:c r="I687" s="0" t="inlineStr">
        <x:is>
          <x:t>2022-03</x:t>
        </x:is>
      </x:c>
      <x:c r="J687" s="0" t="inlineStr">
        <x:is>
          <x:t>Month</x:t>
        </x:is>
      </x:c>
      <x:c r="K687" s="58">
        <x:v>1</x:v>
      </x:c>
      <x:c r="L687" s="12">
        <x:v>-102405.15</x:v>
      </x:c>
    </x:row>
    <x:row r="688">
      <x:c r="A688" s="0" t="inlineStr">
        <x:is>
          <x:t>PL|pl.cogs|5300|2022-04</x:t>
        </x:is>
      </x:c>
      <x:c r="B688" s="0" t="inlineStr">
        <x:is>
          <x:t>Demo Handel GmbH</x:t>
        </x:is>
      </x:c>
      <x:c r="C688" s="0" t="inlineStr">
        <x:is>
          <x:t>PL</x:t>
        </x:is>
      </x:c>
      <x:c r="D688" s="0" t="inlineStr">
        <x:is>
          <x:t>pl.cogs</x:t>
        </x:is>
      </x:c>
      <x:c r="E688" s="0" t="inlineStr">
        <x:is>
          <x:t>Materialaufwand</x:t>
        </x:is>
      </x:c>
      <x:c r="F688" s="58">
        <x:v>5300</x:v>
      </x:c>
      <x:c r="G688" t="inlineStr">
        <x:is>
          <x:t>Wareneingang 7 % Vorsteuer</x:t>
        </x:is>
      </x:c>
      <x:c r="H688" s="0" t="inlineStr">
        <x:is>
          <x:t>2022-04</x:t>
        </x:is>
      </x:c>
      <x:c r="I688" s="0" t="inlineStr">
        <x:is>
          <x:t>2022-04</x:t>
        </x:is>
      </x:c>
      <x:c r="J688" s="0" t="inlineStr">
        <x:is>
          <x:t>Month</x:t>
        </x:is>
      </x:c>
      <x:c r="K688" s="58">
        <x:v>1</x:v>
      </x:c>
      <x:c r="L688" s="12">
        <x:v>-106082.09</x:v>
      </x:c>
    </x:row>
    <x:row r="689">
      <x:c r="A689" s="0" t="inlineStr">
        <x:is>
          <x:t>PL|pl.cogs|5300|2022-05</x:t>
        </x:is>
      </x:c>
      <x:c r="B689" s="0" t="inlineStr">
        <x:is>
          <x:t>Demo Handel GmbH</x:t>
        </x:is>
      </x:c>
      <x:c r="C689" s="0" t="inlineStr">
        <x:is>
          <x:t>PL</x:t>
        </x:is>
      </x:c>
      <x:c r="D689" s="0" t="inlineStr">
        <x:is>
          <x:t>pl.cogs</x:t>
        </x:is>
      </x:c>
      <x:c r="E689" s="0" t="inlineStr">
        <x:is>
          <x:t>Materialaufwand</x:t>
        </x:is>
      </x:c>
      <x:c r="F689" s="58">
        <x:v>5300</x:v>
      </x:c>
      <x:c r="G689" t="inlineStr">
        <x:is>
          <x:t>Wareneingang 7 % Vorsteuer</x:t>
        </x:is>
      </x:c>
      <x:c r="H689" s="0" t="inlineStr">
        <x:is>
          <x:t>2022-05</x:t>
        </x:is>
      </x:c>
      <x:c r="I689" s="0" t="inlineStr">
        <x:is>
          <x:t>2022-05</x:t>
        </x:is>
      </x:c>
      <x:c r="J689" s="0" t="inlineStr">
        <x:is>
          <x:t>Month</x:t>
        </x:is>
      </x:c>
      <x:c r="K689" s="58">
        <x:v>1</x:v>
      </x:c>
      <x:c r="L689" s="12">
        <x:v>-100138.58</x:v>
      </x:c>
    </x:row>
    <x:row r="690">
      <x:c r="A690" s="0" t="inlineStr">
        <x:is>
          <x:t>PL|pl.cogs|5300|2022-06</x:t>
        </x:is>
      </x:c>
      <x:c r="B690" s="0" t="inlineStr">
        <x:is>
          <x:t>Demo Handel GmbH</x:t>
        </x:is>
      </x:c>
      <x:c r="C690" s="0" t="inlineStr">
        <x:is>
          <x:t>PL</x:t>
        </x:is>
      </x:c>
      <x:c r="D690" s="0" t="inlineStr">
        <x:is>
          <x:t>pl.cogs</x:t>
        </x:is>
      </x:c>
      <x:c r="E690" s="0" t="inlineStr">
        <x:is>
          <x:t>Materialaufwand</x:t>
        </x:is>
      </x:c>
      <x:c r="F690" s="58">
        <x:v>5300</x:v>
      </x:c>
      <x:c r="G690" t="inlineStr">
        <x:is>
          <x:t>Wareneingang 7 % Vorsteuer</x:t>
        </x:is>
      </x:c>
      <x:c r="H690" s="0" t="inlineStr">
        <x:is>
          <x:t>2022-06</x:t>
        </x:is>
      </x:c>
      <x:c r="I690" s="0" t="inlineStr">
        <x:is>
          <x:t>2022-06</x:t>
        </x:is>
      </x:c>
      <x:c r="J690" s="0" t="inlineStr">
        <x:is>
          <x:t>Month</x:t>
        </x:is>
      </x:c>
      <x:c r="K690" s="58">
        <x:v>1</x:v>
      </x:c>
      <x:c r="L690" s="12">
        <x:v>-96241.47</x:v>
      </x:c>
    </x:row>
    <x:row r="691">
      <x:c r="A691" s="0" t="inlineStr">
        <x:is>
          <x:t>PL|pl.cogs|5300|2022-07</x:t>
        </x:is>
      </x:c>
      <x:c r="B691" s="0" t="inlineStr">
        <x:is>
          <x:t>Demo Handel GmbH</x:t>
        </x:is>
      </x:c>
      <x:c r="C691" s="0" t="inlineStr">
        <x:is>
          <x:t>PL</x:t>
        </x:is>
      </x:c>
      <x:c r="D691" s="0" t="inlineStr">
        <x:is>
          <x:t>pl.cogs</x:t>
        </x:is>
      </x:c>
      <x:c r="E691" s="0" t="inlineStr">
        <x:is>
          <x:t>Materialaufwand</x:t>
        </x:is>
      </x:c>
      <x:c r="F691" s="58">
        <x:v>5300</x:v>
      </x:c>
      <x:c r="G691" t="inlineStr">
        <x:is>
          <x:t>Wareneingang 7 % Vorsteuer</x:t>
        </x:is>
      </x:c>
      <x:c r="H691" s="0" t="inlineStr">
        <x:is>
          <x:t>2022-07</x:t>
        </x:is>
      </x:c>
      <x:c r="I691" s="0" t="inlineStr">
        <x:is>
          <x:t>2022-07</x:t>
        </x:is>
      </x:c>
      <x:c r="J691" s="0" t="inlineStr">
        <x:is>
          <x:t>Month</x:t>
        </x:is>
      </x:c>
      <x:c r="K691" s="58">
        <x:v>1</x:v>
      </x:c>
      <x:c r="L691" s="12">
        <x:v>-85488.14</x:v>
      </x:c>
    </x:row>
    <x:row r="692">
      <x:c r="A692" s="0" t="inlineStr">
        <x:is>
          <x:t>PL|pl.cogs|5300|2022-08</x:t>
        </x:is>
      </x:c>
      <x:c r="B692" s="0" t="inlineStr">
        <x:is>
          <x:t>Demo Handel GmbH</x:t>
        </x:is>
      </x:c>
      <x:c r="C692" s="0" t="inlineStr">
        <x:is>
          <x:t>PL</x:t>
        </x:is>
      </x:c>
      <x:c r="D692" s="0" t="inlineStr">
        <x:is>
          <x:t>pl.cogs</x:t>
        </x:is>
      </x:c>
      <x:c r="E692" s="0" t="inlineStr">
        <x:is>
          <x:t>Materialaufwand</x:t>
        </x:is>
      </x:c>
      <x:c r="F692" s="58">
        <x:v>5300</x:v>
      </x:c>
      <x:c r="G692" t="inlineStr">
        <x:is>
          <x:t>Wareneingang 7 % Vorsteuer</x:t>
        </x:is>
      </x:c>
      <x:c r="H692" s="0" t="inlineStr">
        <x:is>
          <x:t>2022-08</x:t>
        </x:is>
      </x:c>
      <x:c r="I692" s="0" t="inlineStr">
        <x:is>
          <x:t>2022-08</x:t>
        </x:is>
      </x:c>
      <x:c r="J692" s="0" t="inlineStr">
        <x:is>
          <x:t>Month</x:t>
        </x:is>
      </x:c>
      <x:c r="K692" s="58">
        <x:v>1</x:v>
      </x:c>
      <x:c r="L692" s="12">
        <x:v>-104574.72</x:v>
      </x:c>
    </x:row>
    <x:row r="693">
      <x:c r="A693" s="0" t="inlineStr">
        <x:is>
          <x:t>PL|pl.cogs|5300|2022-09</x:t>
        </x:is>
      </x:c>
      <x:c r="B693" s="0" t="inlineStr">
        <x:is>
          <x:t>Demo Handel GmbH</x:t>
        </x:is>
      </x:c>
      <x:c r="C693" s="0" t="inlineStr">
        <x:is>
          <x:t>PL</x:t>
        </x:is>
      </x:c>
      <x:c r="D693" s="0" t="inlineStr">
        <x:is>
          <x:t>pl.cogs</x:t>
        </x:is>
      </x:c>
      <x:c r="E693" s="0" t="inlineStr">
        <x:is>
          <x:t>Materialaufwand</x:t>
        </x:is>
      </x:c>
      <x:c r="F693" s="58">
        <x:v>5300</x:v>
      </x:c>
      <x:c r="G693" t="inlineStr">
        <x:is>
          <x:t>Wareneingang 7 % Vorsteuer</x:t>
        </x:is>
      </x:c>
      <x:c r="H693" s="0" t="inlineStr">
        <x:is>
          <x:t>2022-09</x:t>
        </x:is>
      </x:c>
      <x:c r="I693" s="0" t="inlineStr">
        <x:is>
          <x:t>2022-09</x:t>
        </x:is>
      </x:c>
      <x:c r="J693" s="0" t="inlineStr">
        <x:is>
          <x:t>Month</x:t>
        </x:is>
      </x:c>
      <x:c r="K693" s="58">
        <x:v>1</x:v>
      </x:c>
      <x:c r="L693" s="12">
        <x:v>-109238.63</x:v>
      </x:c>
    </x:row>
    <x:row r="694">
      <x:c r="A694" s="0" t="inlineStr">
        <x:is>
          <x:t>PL|pl.cogs|5300|2022-10</x:t>
        </x:is>
      </x:c>
      <x:c r="B694" s="0" t="inlineStr">
        <x:is>
          <x:t>Demo Handel GmbH</x:t>
        </x:is>
      </x:c>
      <x:c r="C694" s="0" t="inlineStr">
        <x:is>
          <x:t>PL</x:t>
        </x:is>
      </x:c>
      <x:c r="D694" s="0" t="inlineStr">
        <x:is>
          <x:t>pl.cogs</x:t>
        </x:is>
      </x:c>
      <x:c r="E694" s="0" t="inlineStr">
        <x:is>
          <x:t>Materialaufwand</x:t>
        </x:is>
      </x:c>
      <x:c r="F694" s="58">
        <x:v>5300</x:v>
      </x:c>
      <x:c r="G694" t="inlineStr">
        <x:is>
          <x:t>Wareneingang 7 % Vorsteuer</x:t>
        </x:is>
      </x:c>
      <x:c r="H694" s="0" t="inlineStr">
        <x:is>
          <x:t>2022-10</x:t>
        </x:is>
      </x:c>
      <x:c r="I694" s="0" t="inlineStr">
        <x:is>
          <x:t>2022-10</x:t>
        </x:is>
      </x:c>
      <x:c r="J694" s="0" t="inlineStr">
        <x:is>
          <x:t>Month</x:t>
        </x:is>
      </x:c>
      <x:c r="K694" s="58">
        <x:v>1</x:v>
      </x:c>
      <x:c r="L694" s="12">
        <x:v>-119578.18</x:v>
      </x:c>
    </x:row>
    <x:row r="695">
      <x:c r="A695" s="0" t="inlineStr">
        <x:is>
          <x:t>PL|pl.cogs|5300|2022-11</x:t>
        </x:is>
      </x:c>
      <x:c r="B695" s="0" t="inlineStr">
        <x:is>
          <x:t>Demo Handel GmbH</x:t>
        </x:is>
      </x:c>
      <x:c r="C695" s="0" t="inlineStr">
        <x:is>
          <x:t>PL</x:t>
        </x:is>
      </x:c>
      <x:c r="D695" s="0" t="inlineStr">
        <x:is>
          <x:t>pl.cogs</x:t>
        </x:is>
      </x:c>
      <x:c r="E695" s="0" t="inlineStr">
        <x:is>
          <x:t>Materialaufwand</x:t>
        </x:is>
      </x:c>
      <x:c r="F695" s="58">
        <x:v>5300</x:v>
      </x:c>
      <x:c r="G695" t="inlineStr">
        <x:is>
          <x:t>Wareneingang 7 % Vorsteuer</x:t>
        </x:is>
      </x:c>
      <x:c r="H695" s="0" t="inlineStr">
        <x:is>
          <x:t>2022-11</x:t>
        </x:is>
      </x:c>
      <x:c r="I695" s="0" t="inlineStr">
        <x:is>
          <x:t>2022-11</x:t>
        </x:is>
      </x:c>
      <x:c r="J695" s="0" t="inlineStr">
        <x:is>
          <x:t>Month</x:t>
        </x:is>
      </x:c>
      <x:c r="K695" s="58">
        <x:v>1</x:v>
      </x:c>
      <x:c r="L695" s="12">
        <x:v>-131333.47</x:v>
      </x:c>
    </x:row>
    <x:row r="696">
      <x:c r="A696" s="0" t="inlineStr">
        <x:is>
          <x:t>PL|pl.cogs|5300|2022-12</x:t>
        </x:is>
      </x:c>
      <x:c r="B696" s="0" t="inlineStr">
        <x:is>
          <x:t>Demo Handel GmbH</x:t>
        </x:is>
      </x:c>
      <x:c r="C696" s="0" t="inlineStr">
        <x:is>
          <x:t>PL</x:t>
        </x:is>
      </x:c>
      <x:c r="D696" s="0" t="inlineStr">
        <x:is>
          <x:t>pl.cogs</x:t>
        </x:is>
      </x:c>
      <x:c r="E696" s="0" t="inlineStr">
        <x:is>
          <x:t>Materialaufwand</x:t>
        </x:is>
      </x:c>
      <x:c r="F696" s="58">
        <x:v>5300</x:v>
      </x:c>
      <x:c r="G696" t="inlineStr">
        <x:is>
          <x:t>Wareneingang 7 % Vorsteuer</x:t>
        </x:is>
      </x:c>
      <x:c r="H696" s="0" t="inlineStr">
        <x:is>
          <x:t>2022-12</x:t>
        </x:is>
      </x:c>
      <x:c r="I696" s="0" t="inlineStr">
        <x:is>
          <x:t>2022-12</x:t>
        </x:is>
      </x:c>
      <x:c r="J696" s="0" t="inlineStr">
        <x:is>
          <x:t>Month</x:t>
        </x:is>
      </x:c>
      <x:c r="K696" s="58">
        <x:v>1</x:v>
      </x:c>
      <x:c r="L696" s="12">
        <x:v>-125699.11</x:v>
      </x:c>
    </x:row>
    <x:row r="697">
      <x:c r="A697" s="0" t="inlineStr">
        <x:is>
          <x:t>PL|pl.cogs|5300|2023-01</x:t>
        </x:is>
      </x:c>
      <x:c r="B697" s="0" t="inlineStr">
        <x:is>
          <x:t>Demo Handel GmbH</x:t>
        </x:is>
      </x:c>
      <x:c r="C697" s="0" t="inlineStr">
        <x:is>
          <x:t>PL</x:t>
        </x:is>
      </x:c>
      <x:c r="D697" s="0" t="inlineStr">
        <x:is>
          <x:t>pl.cogs</x:t>
        </x:is>
      </x:c>
      <x:c r="E697" s="0" t="inlineStr">
        <x:is>
          <x:t>Materialaufwand</x:t>
        </x:is>
      </x:c>
      <x:c r="F697" s="58">
        <x:v>5300</x:v>
      </x:c>
      <x:c r="G697" t="inlineStr">
        <x:is>
          <x:t>Wareneingang 7 % Vorsteuer</x:t>
        </x:is>
      </x:c>
      <x:c r="H697" s="0" t="inlineStr">
        <x:is>
          <x:t>2023-01</x:t>
        </x:is>
      </x:c>
      <x:c r="I697" s="0" t="inlineStr">
        <x:is>
          <x:t>2023-01</x:t>
        </x:is>
      </x:c>
      <x:c r="J697" s="0" t="inlineStr">
        <x:is>
          <x:t>Month</x:t>
        </x:is>
      </x:c>
      <x:c r="K697" s="58">
        <x:v>1</x:v>
      </x:c>
      <x:c r="L697" s="12">
        <x:v>-103608.15</x:v>
      </x:c>
    </x:row>
    <x:row r="698">
      <x:c r="A698" s="0" t="inlineStr">
        <x:is>
          <x:t>PL|pl.cogs|5300|2023-02</x:t>
        </x:is>
      </x:c>
      <x:c r="B698" s="0" t="inlineStr">
        <x:is>
          <x:t>Demo Handel GmbH</x:t>
        </x:is>
      </x:c>
      <x:c r="C698" s="0" t="inlineStr">
        <x:is>
          <x:t>PL</x:t>
        </x:is>
      </x:c>
      <x:c r="D698" s="0" t="inlineStr">
        <x:is>
          <x:t>pl.cogs</x:t>
        </x:is>
      </x:c>
      <x:c r="E698" s="0" t="inlineStr">
        <x:is>
          <x:t>Materialaufwand</x:t>
        </x:is>
      </x:c>
      <x:c r="F698" s="58">
        <x:v>5300</x:v>
      </x:c>
      <x:c r="G698" t="inlineStr">
        <x:is>
          <x:t>Wareneingang 7 % Vorsteuer</x:t>
        </x:is>
      </x:c>
      <x:c r="H698" s="0" t="inlineStr">
        <x:is>
          <x:t>2023-02</x:t>
        </x:is>
      </x:c>
      <x:c r="I698" s="0" t="inlineStr">
        <x:is>
          <x:t>2023-02</x:t>
        </x:is>
      </x:c>
      <x:c r="J698" s="0" t="inlineStr">
        <x:is>
          <x:t>Month</x:t>
        </x:is>
      </x:c>
      <x:c r="K698" s="58">
        <x:v>1</x:v>
      </x:c>
      <x:c r="L698" s="12">
        <x:v>-120789.17</x:v>
      </x:c>
    </x:row>
    <x:row r="699">
      <x:c r="A699" s="0" t="inlineStr">
        <x:is>
          <x:t>PL|pl.cogs|5300|2023-03</x:t>
        </x:is>
      </x:c>
      <x:c r="B699" s="0" t="inlineStr">
        <x:is>
          <x:t>Demo Handel GmbH</x:t>
        </x:is>
      </x:c>
      <x:c r="C699" s="0" t="inlineStr">
        <x:is>
          <x:t>PL</x:t>
        </x:is>
      </x:c>
      <x:c r="D699" s="0" t="inlineStr">
        <x:is>
          <x:t>pl.cogs</x:t>
        </x:is>
      </x:c>
      <x:c r="E699" s="0" t="inlineStr">
        <x:is>
          <x:t>Materialaufwand</x:t>
        </x:is>
      </x:c>
      <x:c r="F699" s="58">
        <x:v>5300</x:v>
      </x:c>
      <x:c r="G699" t="inlineStr">
        <x:is>
          <x:t>Wareneingang 7 % Vorsteuer</x:t>
        </x:is>
      </x:c>
      <x:c r="H699" s="0" t="inlineStr">
        <x:is>
          <x:t>2023-03</x:t>
        </x:is>
      </x:c>
      <x:c r="I699" s="0" t="inlineStr">
        <x:is>
          <x:t>2023-03</x:t>
        </x:is>
      </x:c>
      <x:c r="J699" s="0" t="inlineStr">
        <x:is>
          <x:t>Month</x:t>
        </x:is>
      </x:c>
      <x:c r="K699" s="58">
        <x:v>1</x:v>
      </x:c>
      <x:c r="L699" s="12">
        <x:v>-115609.6</x:v>
      </x:c>
    </x:row>
    <x:row r="700">
      <x:c r="A700" s="0" t="inlineStr">
        <x:is>
          <x:t>PL|pl.cogs|5300|2023-04</x:t>
        </x:is>
      </x:c>
      <x:c r="B700" s="0" t="inlineStr">
        <x:is>
          <x:t>Demo Handel GmbH</x:t>
        </x:is>
      </x:c>
      <x:c r="C700" s="0" t="inlineStr">
        <x:is>
          <x:t>PL</x:t>
        </x:is>
      </x:c>
      <x:c r="D700" s="0" t="inlineStr">
        <x:is>
          <x:t>pl.cogs</x:t>
        </x:is>
      </x:c>
      <x:c r="E700" s="0" t="inlineStr">
        <x:is>
          <x:t>Materialaufwand</x:t>
        </x:is>
      </x:c>
      <x:c r="F700" s="58">
        <x:v>5300</x:v>
      </x:c>
      <x:c r="G700" t="inlineStr">
        <x:is>
          <x:t>Wareneingang 7 % Vorsteuer</x:t>
        </x:is>
      </x:c>
      <x:c r="H700" s="0" t="inlineStr">
        <x:is>
          <x:t>2023-04</x:t>
        </x:is>
      </x:c>
      <x:c r="I700" s="0" t="inlineStr">
        <x:is>
          <x:t>2023-04</x:t>
        </x:is>
      </x:c>
      <x:c r="J700" s="0" t="inlineStr">
        <x:is>
          <x:t>Month</x:t>
        </x:is>
      </x:c>
      <x:c r="K700" s="58">
        <x:v>1</x:v>
      </x:c>
      <x:c r="L700" s="12">
        <x:v>-112817.93</x:v>
      </x:c>
    </x:row>
    <x:row r="701">
      <x:c r="A701" s="0" t="inlineStr">
        <x:is>
          <x:t>PL|pl.cogs|5300|2023-05</x:t>
        </x:is>
      </x:c>
      <x:c r="B701" s="0" t="inlineStr">
        <x:is>
          <x:t>Demo Handel GmbH</x:t>
        </x:is>
      </x:c>
      <x:c r="C701" s="0" t="inlineStr">
        <x:is>
          <x:t>PL</x:t>
        </x:is>
      </x:c>
      <x:c r="D701" s="0" t="inlineStr">
        <x:is>
          <x:t>pl.cogs</x:t>
        </x:is>
      </x:c>
      <x:c r="E701" s="0" t="inlineStr">
        <x:is>
          <x:t>Materialaufwand</x:t>
        </x:is>
      </x:c>
      <x:c r="F701" s="58">
        <x:v>5300</x:v>
      </x:c>
      <x:c r="G701" t="inlineStr">
        <x:is>
          <x:t>Wareneingang 7 % Vorsteuer</x:t>
        </x:is>
      </x:c>
      <x:c r="H701" s="0" t="inlineStr">
        <x:is>
          <x:t>2023-05</x:t>
        </x:is>
      </x:c>
      <x:c r="I701" s="0" t="inlineStr">
        <x:is>
          <x:t>2023-05</x:t>
        </x:is>
      </x:c>
      <x:c r="J701" s="0" t="inlineStr">
        <x:is>
          <x:t>Month</x:t>
        </x:is>
      </x:c>
      <x:c r="K701" s="58">
        <x:v>1</x:v>
      </x:c>
      <x:c r="L701" s="12">
        <x:v>-110396.22</x:v>
      </x:c>
    </x:row>
    <x:row r="702">
      <x:c r="A702" s="0" t="inlineStr">
        <x:is>
          <x:t>PL|pl.cogs|5300|2023-06</x:t>
        </x:is>
      </x:c>
      <x:c r="B702" s="0" t="inlineStr">
        <x:is>
          <x:t>Demo Handel GmbH</x:t>
        </x:is>
      </x:c>
      <x:c r="C702" s="0" t="inlineStr">
        <x:is>
          <x:t>PL</x:t>
        </x:is>
      </x:c>
      <x:c r="D702" s="0" t="inlineStr">
        <x:is>
          <x:t>pl.cogs</x:t>
        </x:is>
      </x:c>
      <x:c r="E702" s="0" t="inlineStr">
        <x:is>
          <x:t>Materialaufwand</x:t>
        </x:is>
      </x:c>
      <x:c r="F702" s="58">
        <x:v>5300</x:v>
      </x:c>
      <x:c r="G702" t="inlineStr">
        <x:is>
          <x:t>Wareneingang 7 % Vorsteuer</x:t>
        </x:is>
      </x:c>
      <x:c r="H702" s="0" t="inlineStr">
        <x:is>
          <x:t>2023-06</x:t>
        </x:is>
      </x:c>
      <x:c r="I702" s="0" t="inlineStr">
        <x:is>
          <x:t>2023-06</x:t>
        </x:is>
      </x:c>
      <x:c r="J702" s="0" t="inlineStr">
        <x:is>
          <x:t>Month</x:t>
        </x:is>
      </x:c>
      <x:c r="K702" s="58">
        <x:v>1</x:v>
      </x:c>
      <x:c r="L702" s="12">
        <x:v>-104553.57</x:v>
      </x:c>
    </x:row>
    <x:row r="703">
      <x:c r="A703" s="0" t="inlineStr">
        <x:is>
          <x:t>PL|pl.cogs|5300|2023-07</x:t>
        </x:is>
      </x:c>
      <x:c r="B703" s="0" t="inlineStr">
        <x:is>
          <x:t>Demo Handel GmbH</x:t>
        </x:is>
      </x:c>
      <x:c r="C703" s="0" t="inlineStr">
        <x:is>
          <x:t>PL</x:t>
        </x:is>
      </x:c>
      <x:c r="D703" s="0" t="inlineStr">
        <x:is>
          <x:t>pl.cogs</x:t>
        </x:is>
      </x:c>
      <x:c r="E703" s="0" t="inlineStr">
        <x:is>
          <x:t>Materialaufwand</x:t>
        </x:is>
      </x:c>
      <x:c r="F703" s="58">
        <x:v>5300</x:v>
      </x:c>
      <x:c r="G703" t="inlineStr">
        <x:is>
          <x:t>Wareneingang 7 % Vorsteuer</x:t>
        </x:is>
      </x:c>
      <x:c r="H703" s="0" t="inlineStr">
        <x:is>
          <x:t>2023-07</x:t>
        </x:is>
      </x:c>
      <x:c r="I703" s="0" t="inlineStr">
        <x:is>
          <x:t>2023-07</x:t>
        </x:is>
      </x:c>
      <x:c r="J703" s="0" t="inlineStr">
        <x:is>
          <x:t>Month</x:t>
        </x:is>
      </x:c>
      <x:c r="K703" s="58">
        <x:v>1</x:v>
      </x:c>
      <x:c r="L703" s="12">
        <x:v>-89390.32</x:v>
      </x:c>
    </x:row>
    <x:row r="704">
      <x:c r="A704" s="0" t="inlineStr">
        <x:is>
          <x:t>PL|pl.cogs|5300|2023-08</x:t>
        </x:is>
      </x:c>
      <x:c r="B704" s="0" t="inlineStr">
        <x:is>
          <x:t>Demo Handel GmbH</x:t>
        </x:is>
      </x:c>
      <x:c r="C704" s="0" t="inlineStr">
        <x:is>
          <x:t>PL</x:t>
        </x:is>
      </x:c>
      <x:c r="D704" s="0" t="inlineStr">
        <x:is>
          <x:t>pl.cogs</x:t>
        </x:is>
      </x:c>
      <x:c r="E704" s="0" t="inlineStr">
        <x:is>
          <x:t>Materialaufwand</x:t>
        </x:is>
      </x:c>
      <x:c r="F704" s="58">
        <x:v>5300</x:v>
      </x:c>
      <x:c r="G704" t="inlineStr">
        <x:is>
          <x:t>Wareneingang 7 % Vorsteuer</x:t>
        </x:is>
      </x:c>
      <x:c r="H704" s="0" t="inlineStr">
        <x:is>
          <x:t>2023-08</x:t>
        </x:is>
      </x:c>
      <x:c r="I704" s="0" t="inlineStr">
        <x:is>
          <x:t>2023-08</x:t>
        </x:is>
      </x:c>
      <x:c r="J704" s="0" t="inlineStr">
        <x:is>
          <x:t>Month</x:t>
        </x:is>
      </x:c>
      <x:c r="K704" s="58">
        <x:v>1</x:v>
      </x:c>
      <x:c r="L704" s="12">
        <x:v>-112534.45</x:v>
      </x:c>
    </x:row>
    <x:row r="705">
      <x:c r="A705" s="0" t="inlineStr">
        <x:is>
          <x:t>PL|pl.cogs|5300|2023-09</x:t>
        </x:is>
      </x:c>
      <x:c r="B705" s="0" t="inlineStr">
        <x:is>
          <x:t>Demo Handel GmbH</x:t>
        </x:is>
      </x:c>
      <x:c r="C705" s="0" t="inlineStr">
        <x:is>
          <x:t>PL</x:t>
        </x:is>
      </x:c>
      <x:c r="D705" s="0" t="inlineStr">
        <x:is>
          <x:t>pl.cogs</x:t>
        </x:is>
      </x:c>
      <x:c r="E705" s="0" t="inlineStr">
        <x:is>
          <x:t>Materialaufwand</x:t>
        </x:is>
      </x:c>
      <x:c r="F705" s="58">
        <x:v>5300</x:v>
      </x:c>
      <x:c r="G705" t="inlineStr">
        <x:is>
          <x:t>Wareneingang 7 % Vorsteuer</x:t>
        </x:is>
      </x:c>
      <x:c r="H705" s="0" t="inlineStr">
        <x:is>
          <x:t>2023-09</x:t>
        </x:is>
      </x:c>
      <x:c r="I705" s="0" t="inlineStr">
        <x:is>
          <x:t>2023-09</x:t>
        </x:is>
      </x:c>
      <x:c r="J705" s="0" t="inlineStr">
        <x:is>
          <x:t>Month</x:t>
        </x:is>
      </x:c>
      <x:c r="K705" s="58">
        <x:v>1</x:v>
      </x:c>
      <x:c r="L705" s="12">
        <x:v>-120907.43</x:v>
      </x:c>
    </x:row>
    <x:row r="706">
      <x:c r="A706" s="0" t="inlineStr">
        <x:is>
          <x:t>PL|pl.cogs|5300|2023-10</x:t>
        </x:is>
      </x:c>
      <x:c r="B706" s="0" t="inlineStr">
        <x:is>
          <x:t>Demo Handel GmbH</x:t>
        </x:is>
      </x:c>
      <x:c r="C706" s="0" t="inlineStr">
        <x:is>
          <x:t>PL</x:t>
        </x:is>
      </x:c>
      <x:c r="D706" s="0" t="inlineStr">
        <x:is>
          <x:t>pl.cogs</x:t>
        </x:is>
      </x:c>
      <x:c r="E706" s="0" t="inlineStr">
        <x:is>
          <x:t>Materialaufwand</x:t>
        </x:is>
      </x:c>
      <x:c r="F706" s="58">
        <x:v>5300</x:v>
      </x:c>
      <x:c r="G706" t="inlineStr">
        <x:is>
          <x:t>Wareneingang 7 % Vorsteuer</x:t>
        </x:is>
      </x:c>
      <x:c r="H706" s="0" t="inlineStr">
        <x:is>
          <x:t>2023-10</x:t>
        </x:is>
      </x:c>
      <x:c r="I706" s="0" t="inlineStr">
        <x:is>
          <x:t>2023-10</x:t>
        </x:is>
      </x:c>
      <x:c r="J706" s="0" t="inlineStr">
        <x:is>
          <x:t>Month</x:t>
        </x:is>
      </x:c>
      <x:c r="K706" s="58">
        <x:v>1</x:v>
      </x:c>
      <x:c r="L706" s="12">
        <x:v>-130992.68</x:v>
      </x:c>
    </x:row>
    <x:row r="707">
      <x:c r="A707" s="0" t="inlineStr">
        <x:is>
          <x:t>PL|pl.cogs|5300|2023-11</x:t>
        </x:is>
      </x:c>
      <x:c r="B707" s="0" t="inlineStr">
        <x:is>
          <x:t>Demo Handel GmbH</x:t>
        </x:is>
      </x:c>
      <x:c r="C707" s="0" t="inlineStr">
        <x:is>
          <x:t>PL</x:t>
        </x:is>
      </x:c>
      <x:c r="D707" s="0" t="inlineStr">
        <x:is>
          <x:t>pl.cogs</x:t>
        </x:is>
      </x:c>
      <x:c r="E707" s="0" t="inlineStr">
        <x:is>
          <x:t>Materialaufwand</x:t>
        </x:is>
      </x:c>
      <x:c r="F707" s="58">
        <x:v>5300</x:v>
      </x:c>
      <x:c r="G707" t="inlineStr">
        <x:is>
          <x:t>Wareneingang 7 % Vorsteuer</x:t>
        </x:is>
      </x:c>
      <x:c r="H707" s="0" t="inlineStr">
        <x:is>
          <x:t>2023-11</x:t>
        </x:is>
      </x:c>
      <x:c r="I707" s="0" t="inlineStr">
        <x:is>
          <x:t>2023-11</x:t>
        </x:is>
      </x:c>
      <x:c r="J707" s="0" t="inlineStr">
        <x:is>
          <x:t>Month</x:t>
        </x:is>
      </x:c>
      <x:c r="K707" s="58">
        <x:v>1</x:v>
      </x:c>
      <x:c r="L707" s="12">
        <x:v>-145915.84</x:v>
      </x:c>
    </x:row>
    <x:row r="708">
      <x:c r="A708" s="0" t="inlineStr">
        <x:is>
          <x:t>PL|pl.cogs|5300|2023-12</x:t>
        </x:is>
      </x:c>
      <x:c r="B708" s="0" t="inlineStr">
        <x:is>
          <x:t>Demo Handel GmbH</x:t>
        </x:is>
      </x:c>
      <x:c r="C708" s="0" t="inlineStr">
        <x:is>
          <x:t>PL</x:t>
        </x:is>
      </x:c>
      <x:c r="D708" s="0" t="inlineStr">
        <x:is>
          <x:t>pl.cogs</x:t>
        </x:is>
      </x:c>
      <x:c r="E708" s="0" t="inlineStr">
        <x:is>
          <x:t>Materialaufwand</x:t>
        </x:is>
      </x:c>
      <x:c r="F708" s="58">
        <x:v>5300</x:v>
      </x:c>
      <x:c r="G708" t="inlineStr">
        <x:is>
          <x:t>Wareneingang 7 % Vorsteuer</x:t>
        </x:is>
      </x:c>
      <x:c r="H708" s="0" t="inlineStr">
        <x:is>
          <x:t>2023-12</x:t>
        </x:is>
      </x:c>
      <x:c r="I708" s="0" t="inlineStr">
        <x:is>
          <x:t>2023-12</x:t>
        </x:is>
      </x:c>
      <x:c r="J708" s="0" t="inlineStr">
        <x:is>
          <x:t>Month</x:t>
        </x:is>
      </x:c>
      <x:c r="K708" s="58">
        <x:v>1</x:v>
      </x:c>
      <x:c r="L708" s="12">
        <x:v>-140354.7</x:v>
      </x:c>
    </x:row>
    <x:row r="709">
      <x:c r="A709" s="0" t="inlineStr">
        <x:is>
          <x:t>PL|pl.cogs|5300|2024-01</x:t>
        </x:is>
      </x:c>
      <x:c r="B709" s="0" t="inlineStr">
        <x:is>
          <x:t>Demo Handel GmbH</x:t>
        </x:is>
      </x:c>
      <x:c r="C709" s="0" t="inlineStr">
        <x:is>
          <x:t>PL</x:t>
        </x:is>
      </x:c>
      <x:c r="D709" s="0" t="inlineStr">
        <x:is>
          <x:t>pl.cogs</x:t>
        </x:is>
      </x:c>
      <x:c r="E709" s="0" t="inlineStr">
        <x:is>
          <x:t>Materialaufwand</x:t>
        </x:is>
      </x:c>
      <x:c r="F709" s="58">
        <x:v>5300</x:v>
      </x:c>
      <x:c r="G709" t="inlineStr">
        <x:is>
          <x:t>Wareneingang 7 % Vorsteuer</x:t>
        </x:is>
      </x:c>
      <x:c r="H709" s="0" t="inlineStr">
        <x:is>
          <x:t>2024-01</x:t>
        </x:is>
      </x:c>
      <x:c r="I709" s="0" t="inlineStr">
        <x:is>
          <x:t>2024-01</x:t>
        </x:is>
      </x:c>
      <x:c r="J709" s="0" t="inlineStr">
        <x:is>
          <x:t>Month</x:t>
        </x:is>
      </x:c>
      <x:c r="K709" s="58">
        <x:v>1</x:v>
      </x:c>
      <x:c r="L709" s="12">
        <x:v>-107770.27</x:v>
      </x:c>
    </x:row>
    <x:row r="710">
      <x:c r="A710" s="0" t="inlineStr">
        <x:is>
          <x:t>PL|pl.cogs|5300|2024-02</x:t>
        </x:is>
      </x:c>
      <x:c r="B710" s="0" t="inlineStr">
        <x:is>
          <x:t>Demo Handel GmbH</x:t>
        </x:is>
      </x:c>
      <x:c r="C710" s="0" t="inlineStr">
        <x:is>
          <x:t>PL</x:t>
        </x:is>
      </x:c>
      <x:c r="D710" s="0" t="inlineStr">
        <x:is>
          <x:t>pl.cogs</x:t>
        </x:is>
      </x:c>
      <x:c r="E710" s="0" t="inlineStr">
        <x:is>
          <x:t>Materialaufwand</x:t>
        </x:is>
      </x:c>
      <x:c r="F710" s="58">
        <x:v>5300</x:v>
      </x:c>
      <x:c r="G710" t="inlineStr">
        <x:is>
          <x:t>Wareneingang 7 % Vorsteuer</x:t>
        </x:is>
      </x:c>
      <x:c r="H710" s="0" t="inlineStr">
        <x:is>
          <x:t>2024-02</x:t>
        </x:is>
      </x:c>
      <x:c r="I710" s="0" t="inlineStr">
        <x:is>
          <x:t>2024-02</x:t>
        </x:is>
      </x:c>
      <x:c r="J710" s="0" t="inlineStr">
        <x:is>
          <x:t>Month</x:t>
        </x:is>
      </x:c>
      <x:c r="K710" s="58">
        <x:v>1</x:v>
      </x:c>
      <x:c r="L710" s="12">
        <x:v>-119543.13</x:v>
      </x:c>
    </x:row>
    <x:row r="711">
      <x:c r="A711" s="0" t="inlineStr">
        <x:is>
          <x:t>PL|pl.cogs|5300|2024-03</x:t>
        </x:is>
      </x:c>
      <x:c r="B711" s="0" t="inlineStr">
        <x:is>
          <x:t>Demo Handel GmbH</x:t>
        </x:is>
      </x:c>
      <x:c r="C711" s="0" t="inlineStr">
        <x:is>
          <x:t>PL</x:t>
        </x:is>
      </x:c>
      <x:c r="D711" s="0" t="inlineStr">
        <x:is>
          <x:t>pl.cogs</x:t>
        </x:is>
      </x:c>
      <x:c r="E711" s="0" t="inlineStr">
        <x:is>
          <x:t>Materialaufwand</x:t>
        </x:is>
      </x:c>
      <x:c r="F711" s="58">
        <x:v>5300</x:v>
      </x:c>
      <x:c r="G711" t="inlineStr">
        <x:is>
          <x:t>Wareneingang 7 % Vorsteuer</x:t>
        </x:is>
      </x:c>
      <x:c r="H711" s="0" t="inlineStr">
        <x:is>
          <x:t>2024-03</x:t>
        </x:is>
      </x:c>
      <x:c r="I711" s="0" t="inlineStr">
        <x:is>
          <x:t>2024-03</x:t>
        </x:is>
      </x:c>
      <x:c r="J711" s="0" t="inlineStr">
        <x:is>
          <x:t>Month</x:t>
        </x:is>
      </x:c>
      <x:c r="K711" s="58">
        <x:v>1</x:v>
      </x:c>
      <x:c r="L711" s="12">
        <x:v>-122890.13</x:v>
      </x:c>
    </x:row>
    <x:row r="712">
      <x:c r="A712" s="0" t="inlineStr">
        <x:is>
          <x:t>PL|pl.cogs|5300|2024-04</x:t>
        </x:is>
      </x:c>
      <x:c r="B712" s="0" t="inlineStr">
        <x:is>
          <x:t>Demo Handel GmbH</x:t>
        </x:is>
      </x:c>
      <x:c r="C712" s="0" t="inlineStr">
        <x:is>
          <x:t>PL</x:t>
        </x:is>
      </x:c>
      <x:c r="D712" s="0" t="inlineStr">
        <x:is>
          <x:t>pl.cogs</x:t>
        </x:is>
      </x:c>
      <x:c r="E712" s="0" t="inlineStr">
        <x:is>
          <x:t>Materialaufwand</x:t>
        </x:is>
      </x:c>
      <x:c r="F712" s="58">
        <x:v>5300</x:v>
      </x:c>
      <x:c r="G712" t="inlineStr">
        <x:is>
          <x:t>Wareneingang 7 % Vorsteuer</x:t>
        </x:is>
      </x:c>
      <x:c r="H712" s="0" t="inlineStr">
        <x:is>
          <x:t>2024-04</x:t>
        </x:is>
      </x:c>
      <x:c r="I712" s="0" t="inlineStr">
        <x:is>
          <x:t>2024-04</x:t>
        </x:is>
      </x:c>
      <x:c r="J712" s="0" t="inlineStr">
        <x:is>
          <x:t>Month</x:t>
        </x:is>
      </x:c>
      <x:c r="K712" s="58">
        <x:v>1</x:v>
      </x:c>
      <x:c r="L712" s="12">
        <x:v>-119930.08</x:v>
      </x:c>
    </x:row>
    <x:row r="713">
      <x:c r="A713" s="0" t="inlineStr">
        <x:is>
          <x:t>PL|pl.cogs|5300|2024-05</x:t>
        </x:is>
      </x:c>
      <x:c r="B713" s="0" t="inlineStr">
        <x:is>
          <x:t>Demo Handel GmbH</x:t>
        </x:is>
      </x:c>
      <x:c r="C713" s="0" t="inlineStr">
        <x:is>
          <x:t>PL</x:t>
        </x:is>
      </x:c>
      <x:c r="D713" s="0" t="inlineStr">
        <x:is>
          <x:t>pl.cogs</x:t>
        </x:is>
      </x:c>
      <x:c r="E713" s="0" t="inlineStr">
        <x:is>
          <x:t>Materialaufwand</x:t>
        </x:is>
      </x:c>
      <x:c r="F713" s="58">
        <x:v>5300</x:v>
      </x:c>
      <x:c r="G713" t="inlineStr">
        <x:is>
          <x:t>Wareneingang 7 % Vorsteuer</x:t>
        </x:is>
      </x:c>
      <x:c r="H713" s="0" t="inlineStr">
        <x:is>
          <x:t>2024-05</x:t>
        </x:is>
      </x:c>
      <x:c r="I713" s="0" t="inlineStr">
        <x:is>
          <x:t>2024-05</x:t>
        </x:is>
      </x:c>
      <x:c r="J713" s="0" t="inlineStr">
        <x:is>
          <x:t>Month</x:t>
        </x:is>
      </x:c>
      <x:c r="K713" s="58">
        <x:v>1</x:v>
      </x:c>
      <x:c r="L713" s="12">
        <x:v>-118729.58</x:v>
      </x:c>
    </x:row>
    <x:row r="714">
      <x:c r="A714" s="0" t="inlineStr">
        <x:is>
          <x:t>PL|pl.cogs|5300|2024-06</x:t>
        </x:is>
      </x:c>
      <x:c r="B714" s="0" t="inlineStr">
        <x:is>
          <x:t>Demo Handel GmbH</x:t>
        </x:is>
      </x:c>
      <x:c r="C714" s="0" t="inlineStr">
        <x:is>
          <x:t>PL</x:t>
        </x:is>
      </x:c>
      <x:c r="D714" s="0" t="inlineStr">
        <x:is>
          <x:t>pl.cogs</x:t>
        </x:is>
      </x:c>
      <x:c r="E714" s="0" t="inlineStr">
        <x:is>
          <x:t>Materialaufwand</x:t>
        </x:is>
      </x:c>
      <x:c r="F714" s="58">
        <x:v>5300</x:v>
      </x:c>
      <x:c r="G714" t="inlineStr">
        <x:is>
          <x:t>Wareneingang 7 % Vorsteuer</x:t>
        </x:is>
      </x:c>
      <x:c r="H714" s="0" t="inlineStr">
        <x:is>
          <x:t>2024-06</x:t>
        </x:is>
      </x:c>
      <x:c r="I714" s="0" t="inlineStr">
        <x:is>
          <x:t>2024-06</x:t>
        </x:is>
      </x:c>
      <x:c r="J714" s="0" t="inlineStr">
        <x:is>
          <x:t>Month</x:t>
        </x:is>
      </x:c>
      <x:c r="K714" s="58">
        <x:v>1</x:v>
      </x:c>
      <x:c r="L714" s="12">
        <x:v>-106551.28</x:v>
      </x:c>
    </x:row>
    <x:row r="715">
      <x:c r="A715" s="0" t="inlineStr">
        <x:is>
          <x:t>PL|pl.cogs|5300|2024-07</x:t>
        </x:is>
      </x:c>
      <x:c r="B715" s="0" t="inlineStr">
        <x:is>
          <x:t>Demo Handel GmbH</x:t>
        </x:is>
      </x:c>
      <x:c r="C715" s="0" t="inlineStr">
        <x:is>
          <x:t>PL</x:t>
        </x:is>
      </x:c>
      <x:c r="D715" s="0" t="inlineStr">
        <x:is>
          <x:t>pl.cogs</x:t>
        </x:is>
      </x:c>
      <x:c r="E715" s="0" t="inlineStr">
        <x:is>
          <x:t>Materialaufwand</x:t>
        </x:is>
      </x:c>
      <x:c r="F715" s="58">
        <x:v>5300</x:v>
      </x:c>
      <x:c r="G715" t="inlineStr">
        <x:is>
          <x:t>Wareneingang 7 % Vorsteuer</x:t>
        </x:is>
      </x:c>
      <x:c r="H715" s="0" t="inlineStr">
        <x:is>
          <x:t>2024-07</x:t>
        </x:is>
      </x:c>
      <x:c r="I715" s="0" t="inlineStr">
        <x:is>
          <x:t>2024-07</x:t>
        </x:is>
      </x:c>
      <x:c r="J715" s="0" t="inlineStr">
        <x:is>
          <x:t>Month</x:t>
        </x:is>
      </x:c>
      <x:c r="K715" s="58">
        <x:v>1</x:v>
      </x:c>
      <x:c r="L715" s="12">
        <x:v>-100049.65</x:v>
      </x:c>
    </x:row>
    <x:row r="716">
      <x:c r="A716" s="0" t="inlineStr">
        <x:is>
          <x:t>PL|pl.cogs|5300|2024-08</x:t>
        </x:is>
      </x:c>
      <x:c r="B716" s="0" t="inlineStr">
        <x:is>
          <x:t>Demo Handel GmbH</x:t>
        </x:is>
      </x:c>
      <x:c r="C716" s="0" t="inlineStr">
        <x:is>
          <x:t>PL</x:t>
        </x:is>
      </x:c>
      <x:c r="D716" s="0" t="inlineStr">
        <x:is>
          <x:t>pl.cogs</x:t>
        </x:is>
      </x:c>
      <x:c r="E716" s="0" t="inlineStr">
        <x:is>
          <x:t>Materialaufwand</x:t>
        </x:is>
      </x:c>
      <x:c r="F716" s="58">
        <x:v>5300</x:v>
      </x:c>
      <x:c r="G716" t="inlineStr">
        <x:is>
          <x:t>Wareneingang 7 % Vorsteuer</x:t>
        </x:is>
      </x:c>
      <x:c r="H716" s="0" t="inlineStr">
        <x:is>
          <x:t>2024-08</x:t>
        </x:is>
      </x:c>
      <x:c r="I716" s="0" t="inlineStr">
        <x:is>
          <x:t>2024-08</x:t>
        </x:is>
      </x:c>
      <x:c r="J716" s="0" t="inlineStr">
        <x:is>
          <x:t>Month</x:t>
        </x:is>
      </x:c>
      <x:c r="K716" s="58">
        <x:v>1</x:v>
      </x:c>
      <x:c r="L716" s="12">
        <x:v>-122145.77</x:v>
      </x:c>
    </x:row>
    <x:row r="717">
      <x:c r="A717" s="0" t="inlineStr">
        <x:is>
          <x:t>PL|pl.cogs|5300|2024-09</x:t>
        </x:is>
      </x:c>
      <x:c r="B717" s="0" t="inlineStr">
        <x:is>
          <x:t>Demo Handel GmbH</x:t>
        </x:is>
      </x:c>
      <x:c r="C717" s="0" t="inlineStr">
        <x:is>
          <x:t>PL</x:t>
        </x:is>
      </x:c>
      <x:c r="D717" s="0" t="inlineStr">
        <x:is>
          <x:t>pl.cogs</x:t>
        </x:is>
      </x:c>
      <x:c r="E717" s="0" t="inlineStr">
        <x:is>
          <x:t>Materialaufwand</x:t>
        </x:is>
      </x:c>
      <x:c r="F717" s="58">
        <x:v>5300</x:v>
      </x:c>
      <x:c r="G717" t="inlineStr">
        <x:is>
          <x:t>Wareneingang 7 % Vorsteuer</x:t>
        </x:is>
      </x:c>
      <x:c r="H717" s="0" t="inlineStr">
        <x:is>
          <x:t>2024-09</x:t>
        </x:is>
      </x:c>
      <x:c r="I717" s="0" t="inlineStr">
        <x:is>
          <x:t>2024-09</x:t>
        </x:is>
      </x:c>
      <x:c r="J717" s="0" t="inlineStr">
        <x:is>
          <x:t>Month</x:t>
        </x:is>
      </x:c>
      <x:c r="K717" s="58">
        <x:v>1</x:v>
      </x:c>
      <x:c r="L717" s="12">
        <x:v>-125850.56</x:v>
      </x:c>
    </x:row>
    <x:row r="718">
      <x:c r="A718" s="0" t="inlineStr">
        <x:is>
          <x:t>PL|pl.cogs|5300|2024-10</x:t>
        </x:is>
      </x:c>
      <x:c r="B718" s="0" t="inlineStr">
        <x:is>
          <x:t>Demo Handel GmbH</x:t>
        </x:is>
      </x:c>
      <x:c r="C718" s="0" t="inlineStr">
        <x:is>
          <x:t>PL</x:t>
        </x:is>
      </x:c>
      <x:c r="D718" s="0" t="inlineStr">
        <x:is>
          <x:t>pl.cogs</x:t>
        </x:is>
      </x:c>
      <x:c r="E718" s="0" t="inlineStr">
        <x:is>
          <x:t>Materialaufwand</x:t>
        </x:is>
      </x:c>
      <x:c r="F718" s="58">
        <x:v>5300</x:v>
      </x:c>
      <x:c r="G718" t="inlineStr">
        <x:is>
          <x:t>Wareneingang 7 % Vorsteuer</x:t>
        </x:is>
      </x:c>
      <x:c r="H718" s="0" t="inlineStr">
        <x:is>
          <x:t>2024-10</x:t>
        </x:is>
      </x:c>
      <x:c r="I718" s="0" t="inlineStr">
        <x:is>
          <x:t>2024-10</x:t>
        </x:is>
      </x:c>
      <x:c r="J718" s="0" t="inlineStr">
        <x:is>
          <x:t>Month</x:t>
        </x:is>
      </x:c>
      <x:c r="K718" s="58">
        <x:v>1</x:v>
      </x:c>
      <x:c r="L718" s="12">
        <x:v>-134678.28</x:v>
      </x:c>
    </x:row>
    <x:row r="719">
      <x:c r="A719" s="0" t="inlineStr">
        <x:is>
          <x:t>PL|pl.cogs|5300|2024-11</x:t>
        </x:is>
      </x:c>
      <x:c r="B719" s="0" t="inlineStr">
        <x:is>
          <x:t>Demo Handel GmbH</x:t>
        </x:is>
      </x:c>
      <x:c r="C719" s="0" t="inlineStr">
        <x:is>
          <x:t>PL</x:t>
        </x:is>
      </x:c>
      <x:c r="D719" s="0" t="inlineStr">
        <x:is>
          <x:t>pl.cogs</x:t>
        </x:is>
      </x:c>
      <x:c r="E719" s="0" t="inlineStr">
        <x:is>
          <x:t>Materialaufwand</x:t>
        </x:is>
      </x:c>
      <x:c r="F719" s="58">
        <x:v>5300</x:v>
      </x:c>
      <x:c r="G719" t="inlineStr">
        <x:is>
          <x:t>Wareneingang 7 % Vorsteuer</x:t>
        </x:is>
      </x:c>
      <x:c r="H719" s="0" t="inlineStr">
        <x:is>
          <x:t>2024-11</x:t>
        </x:is>
      </x:c>
      <x:c r="I719" s="0" t="inlineStr">
        <x:is>
          <x:t>2024-11</x:t>
        </x:is>
      </x:c>
      <x:c r="J719" s="0" t="inlineStr">
        <x:is>
          <x:t>Month</x:t>
        </x:is>
      </x:c>
      <x:c r="K719" s="58">
        <x:v>1</x:v>
      </x:c>
      <x:c r="L719" s="12">
        <x:v>-151066.24</x:v>
      </x:c>
    </x:row>
    <x:row r="720">
      <x:c r="A720" s="0" t="inlineStr">
        <x:is>
          <x:t>PL|pl.cogs|5300|2024-12</x:t>
        </x:is>
      </x:c>
      <x:c r="B720" s="0" t="inlineStr">
        <x:is>
          <x:t>Demo Handel GmbH</x:t>
        </x:is>
      </x:c>
      <x:c r="C720" s="0" t="inlineStr">
        <x:is>
          <x:t>PL</x:t>
        </x:is>
      </x:c>
      <x:c r="D720" s="0" t="inlineStr">
        <x:is>
          <x:t>pl.cogs</x:t>
        </x:is>
      </x:c>
      <x:c r="E720" s="0" t="inlineStr">
        <x:is>
          <x:t>Materialaufwand</x:t>
        </x:is>
      </x:c>
      <x:c r="F720" s="58">
        <x:v>5300</x:v>
      </x:c>
      <x:c r="G720" t="inlineStr">
        <x:is>
          <x:t>Wareneingang 7 % Vorsteuer</x:t>
        </x:is>
      </x:c>
      <x:c r="H720" s="0" t="inlineStr">
        <x:is>
          <x:t>2024-12</x:t>
        </x:is>
      </x:c>
      <x:c r="I720" s="0" t="inlineStr">
        <x:is>
          <x:t>2024-12</x:t>
        </x:is>
      </x:c>
      <x:c r="J720" s="0" t="inlineStr">
        <x:is>
          <x:t>Month</x:t>
        </x:is>
      </x:c>
      <x:c r="K720" s="58">
        <x:v>1</x:v>
      </x:c>
      <x:c r="L720" s="12">
        <x:v>-145793.77</x:v>
      </x:c>
    </x:row>
    <x:row r="721">
      <x:c r="A721" s="0" t="inlineStr">
        <x:is>
          <x:t>PL|pl.cogs|5400|2022-01</x:t>
        </x:is>
      </x:c>
      <x:c r="B721" s="0" t="inlineStr">
        <x:is>
          <x:t>Demo Handel GmbH</x:t>
        </x:is>
      </x:c>
      <x:c r="C721" s="0" t="inlineStr">
        <x:is>
          <x:t>PL</x:t>
        </x:is>
      </x:c>
      <x:c r="D721" s="0" t="inlineStr">
        <x:is>
          <x:t>pl.cogs</x:t>
        </x:is>
      </x:c>
      <x:c r="E721" s="0" t="inlineStr">
        <x:is>
          <x:t>Materialaufwand</x:t>
        </x:is>
      </x:c>
      <x:c r="F721" s="58">
        <x:v>5400</x:v>
      </x:c>
      <x:c r="G721" t="inlineStr">
        <x:is>
          <x:t>Wareneingang 19 % Vorsteuer</x:t>
        </x:is>
      </x:c>
      <x:c r="H721" s="0" t="inlineStr">
        <x:is>
          <x:t>2022-01</x:t>
        </x:is>
      </x:c>
      <x:c r="I721" s="0" t="inlineStr">
        <x:is>
          <x:t>2022-01</x:t>
        </x:is>
      </x:c>
      <x:c r="J721" s="0" t="inlineStr">
        <x:is>
          <x:t>Month</x:t>
        </x:is>
      </x:c>
      <x:c r="K721" s="58">
        <x:v>1</x:v>
      </x:c>
      <x:c r="L721" s="12">
        <x:v>-983406.2</x:v>
      </x:c>
    </x:row>
    <x:row r="722">
      <x:c r="A722" s="0" t="inlineStr">
        <x:is>
          <x:t>PL|pl.cogs|5400|2022-02</x:t>
        </x:is>
      </x:c>
      <x:c r="B722" s="0" t="inlineStr">
        <x:is>
          <x:t>Demo Handel GmbH</x:t>
        </x:is>
      </x:c>
      <x:c r="C722" s="0" t="inlineStr">
        <x:is>
          <x:t>PL</x:t>
        </x:is>
      </x:c>
      <x:c r="D722" s="0" t="inlineStr">
        <x:is>
          <x:t>pl.cogs</x:t>
        </x:is>
      </x:c>
      <x:c r="E722" s="0" t="inlineStr">
        <x:is>
          <x:t>Materialaufwand</x:t>
        </x:is>
      </x:c>
      <x:c r="F722" s="58">
        <x:v>5400</x:v>
      </x:c>
      <x:c r="G722" t="inlineStr">
        <x:is>
          <x:t>Wareneingang 19 % Vorsteuer</x:t>
        </x:is>
      </x:c>
      <x:c r="H722" s="0" t="inlineStr">
        <x:is>
          <x:t>2022-02</x:t>
        </x:is>
      </x:c>
      <x:c r="I722" s="0" t="inlineStr">
        <x:is>
          <x:t>2022-02</x:t>
        </x:is>
      </x:c>
      <x:c r="J722" s="0" t="inlineStr">
        <x:is>
          <x:t>Month</x:t>
        </x:is>
      </x:c>
      <x:c r="K722" s="58">
        <x:v>1</x:v>
      </x:c>
      <x:c r="L722" s="12">
        <x:v>-1083668.41</x:v>
      </x:c>
    </x:row>
    <x:row r="723">
      <x:c r="A723" s="0" t="inlineStr">
        <x:is>
          <x:t>PL|pl.cogs|5400|2022-03</x:t>
        </x:is>
      </x:c>
      <x:c r="B723" s="0" t="inlineStr">
        <x:is>
          <x:t>Demo Handel GmbH</x:t>
        </x:is>
      </x:c>
      <x:c r="C723" s="0" t="inlineStr">
        <x:is>
          <x:t>PL</x:t>
        </x:is>
      </x:c>
      <x:c r="D723" s="0" t="inlineStr">
        <x:is>
          <x:t>pl.cogs</x:t>
        </x:is>
      </x:c>
      <x:c r="E723" s="0" t="inlineStr">
        <x:is>
          <x:t>Materialaufwand</x:t>
        </x:is>
      </x:c>
      <x:c r="F723" s="58">
        <x:v>5400</x:v>
      </x:c>
      <x:c r="G723" t="inlineStr">
        <x:is>
          <x:t>Wareneingang 19 % Vorsteuer</x:t>
        </x:is>
      </x:c>
      <x:c r="H723" s="0" t="inlineStr">
        <x:is>
          <x:t>2022-03</x:t>
        </x:is>
      </x:c>
      <x:c r="I723" s="0" t="inlineStr">
        <x:is>
          <x:t>2022-03</x:t>
        </x:is>
      </x:c>
      <x:c r="J723" s="0" t="inlineStr">
        <x:is>
          <x:t>Month</x:t>
        </x:is>
      </x:c>
      <x:c r="K723" s="58">
        <x:v>1</x:v>
      </x:c>
      <x:c r="L723" s="12">
        <x:v>-1082568.78</x:v>
      </x:c>
    </x:row>
    <x:row r="724">
      <x:c r="A724" s="0" t="inlineStr">
        <x:is>
          <x:t>PL|pl.cogs|5400|2022-04</x:t>
        </x:is>
      </x:c>
      <x:c r="B724" s="0" t="inlineStr">
        <x:is>
          <x:t>Demo Handel GmbH</x:t>
        </x:is>
      </x:c>
      <x:c r="C724" s="0" t="inlineStr">
        <x:is>
          <x:t>PL</x:t>
        </x:is>
      </x:c>
      <x:c r="D724" s="0" t="inlineStr">
        <x:is>
          <x:t>pl.cogs</x:t>
        </x:is>
      </x:c>
      <x:c r="E724" s="0" t="inlineStr">
        <x:is>
          <x:t>Materialaufwand</x:t>
        </x:is>
      </x:c>
      <x:c r="F724" s="58">
        <x:v>5400</x:v>
      </x:c>
      <x:c r="G724" t="inlineStr">
        <x:is>
          <x:t>Wareneingang 19 % Vorsteuer</x:t>
        </x:is>
      </x:c>
      <x:c r="H724" s="0" t="inlineStr">
        <x:is>
          <x:t>2022-04</x:t>
        </x:is>
      </x:c>
      <x:c r="I724" s="0" t="inlineStr">
        <x:is>
          <x:t>2022-04</x:t>
        </x:is>
      </x:c>
      <x:c r="J724" s="0" t="inlineStr">
        <x:is>
          <x:t>Month</x:t>
        </x:is>
      </x:c>
      <x:c r="K724" s="58">
        <x:v>1</x:v>
      </x:c>
      <x:c r="L724" s="12">
        <x:v>-1121439.28</x:v>
      </x:c>
    </x:row>
    <x:row r="725">
      <x:c r="A725" s="0" t="inlineStr">
        <x:is>
          <x:t>PL|pl.cogs|5400|2022-05</x:t>
        </x:is>
      </x:c>
      <x:c r="B725" s="0" t="inlineStr">
        <x:is>
          <x:t>Demo Handel GmbH</x:t>
        </x:is>
      </x:c>
      <x:c r="C725" s="0" t="inlineStr">
        <x:is>
          <x:t>PL</x:t>
        </x:is>
      </x:c>
      <x:c r="D725" s="0" t="inlineStr">
        <x:is>
          <x:t>pl.cogs</x:t>
        </x:is>
      </x:c>
      <x:c r="E725" s="0" t="inlineStr">
        <x:is>
          <x:t>Materialaufwand</x:t>
        </x:is>
      </x:c>
      <x:c r="F725" s="58">
        <x:v>5400</x:v>
      </x:c>
      <x:c r="G725" t="inlineStr">
        <x:is>
          <x:t>Wareneingang 19 % Vorsteuer</x:t>
        </x:is>
      </x:c>
      <x:c r="H725" s="0" t="inlineStr">
        <x:is>
          <x:t>2022-05</x:t>
        </x:is>
      </x:c>
      <x:c r="I725" s="0" t="inlineStr">
        <x:is>
          <x:t>2022-05</x:t>
        </x:is>
      </x:c>
      <x:c r="J725" s="0" t="inlineStr">
        <x:is>
          <x:t>Month</x:t>
        </x:is>
      </x:c>
      <x:c r="K725" s="58">
        <x:v>1</x:v>
      </x:c>
      <x:c r="L725" s="12">
        <x:v>-1058607.82</x:v>
      </x:c>
    </x:row>
    <x:row r="726">
      <x:c r="A726" s="0" t="inlineStr">
        <x:is>
          <x:t>PL|pl.cogs|5400|2022-06</x:t>
        </x:is>
      </x:c>
      <x:c r="B726" s="0" t="inlineStr">
        <x:is>
          <x:t>Demo Handel GmbH</x:t>
        </x:is>
      </x:c>
      <x:c r="C726" s="0" t="inlineStr">
        <x:is>
          <x:t>PL</x:t>
        </x:is>
      </x:c>
      <x:c r="D726" s="0" t="inlineStr">
        <x:is>
          <x:t>pl.cogs</x:t>
        </x:is>
      </x:c>
      <x:c r="E726" s="0" t="inlineStr">
        <x:is>
          <x:t>Materialaufwand</x:t>
        </x:is>
      </x:c>
      <x:c r="F726" s="58">
        <x:v>5400</x:v>
      </x:c>
      <x:c r="G726" t="inlineStr">
        <x:is>
          <x:t>Wareneingang 19 % Vorsteuer</x:t>
        </x:is>
      </x:c>
      <x:c r="H726" s="0" t="inlineStr">
        <x:is>
          <x:t>2022-06</x:t>
        </x:is>
      </x:c>
      <x:c r="I726" s="0" t="inlineStr">
        <x:is>
          <x:t>2022-06</x:t>
        </x:is>
      </x:c>
      <x:c r="J726" s="0" t="inlineStr">
        <x:is>
          <x:t>Month</x:t>
        </x:is>
      </x:c>
      <x:c r="K726" s="58">
        <x:v>1</x:v>
      </x:c>
      <x:c r="L726" s="12">
        <x:v>-1017409.8</x:v>
      </x:c>
    </x:row>
    <x:row r="727">
      <x:c r="A727" s="0" t="inlineStr">
        <x:is>
          <x:t>PL|pl.cogs|5400|2022-07</x:t>
        </x:is>
      </x:c>
      <x:c r="B727" s="0" t="inlineStr">
        <x:is>
          <x:t>Demo Handel GmbH</x:t>
        </x:is>
      </x:c>
      <x:c r="C727" s="0" t="inlineStr">
        <x:is>
          <x:t>PL</x:t>
        </x:is>
      </x:c>
      <x:c r="D727" s="0" t="inlineStr">
        <x:is>
          <x:t>pl.cogs</x:t>
        </x:is>
      </x:c>
      <x:c r="E727" s="0" t="inlineStr">
        <x:is>
          <x:t>Materialaufwand</x:t>
        </x:is>
      </x:c>
      <x:c r="F727" s="58">
        <x:v>5400</x:v>
      </x:c>
      <x:c r="G727" t="inlineStr">
        <x:is>
          <x:t>Wareneingang 19 % Vorsteuer</x:t>
        </x:is>
      </x:c>
      <x:c r="H727" s="0" t="inlineStr">
        <x:is>
          <x:t>2022-07</x:t>
        </x:is>
      </x:c>
      <x:c r="I727" s="0" t="inlineStr">
        <x:is>
          <x:t>2022-07</x:t>
        </x:is>
      </x:c>
      <x:c r="J727" s="0" t="inlineStr">
        <x:is>
          <x:t>Month</x:t>
        </x:is>
      </x:c>
      <x:c r="K727" s="58">
        <x:v>1</x:v>
      </x:c>
      <x:c r="L727" s="12">
        <x:v>-903731.75</x:v>
      </x:c>
    </x:row>
    <x:row r="728">
      <x:c r="A728" s="0" t="inlineStr">
        <x:is>
          <x:t>PL|pl.cogs|5400|2022-08</x:t>
        </x:is>
      </x:c>
      <x:c r="B728" s="0" t="inlineStr">
        <x:is>
          <x:t>Demo Handel GmbH</x:t>
        </x:is>
      </x:c>
      <x:c r="C728" s="0" t="inlineStr">
        <x:is>
          <x:t>PL</x:t>
        </x:is>
      </x:c>
      <x:c r="D728" s="0" t="inlineStr">
        <x:is>
          <x:t>pl.cogs</x:t>
        </x:is>
      </x:c>
      <x:c r="E728" s="0" t="inlineStr">
        <x:is>
          <x:t>Materialaufwand</x:t>
        </x:is>
      </x:c>
      <x:c r="F728" s="58">
        <x:v>5400</x:v>
      </x:c>
      <x:c r="G728" t="inlineStr">
        <x:is>
          <x:t>Wareneingang 19 % Vorsteuer</x:t>
        </x:is>
      </x:c>
      <x:c r="H728" s="0" t="inlineStr">
        <x:is>
          <x:t>2022-08</x:t>
        </x:is>
      </x:c>
      <x:c r="I728" s="0" t="inlineStr">
        <x:is>
          <x:t>2022-08</x:t>
        </x:is>
      </x:c>
      <x:c r="J728" s="0" t="inlineStr">
        <x:is>
          <x:t>Month</x:t>
        </x:is>
      </x:c>
      <x:c r="K728" s="58">
        <x:v>1</x:v>
      </x:c>
      <x:c r="L728" s="12">
        <x:v>-1105504.14</x:v>
      </x:c>
    </x:row>
    <x:row r="729">
      <x:c r="A729" s="0" t="inlineStr">
        <x:is>
          <x:t>PL|pl.cogs|5400|2022-09</x:t>
        </x:is>
      </x:c>
      <x:c r="B729" s="0" t="inlineStr">
        <x:is>
          <x:t>Demo Handel GmbH</x:t>
        </x:is>
      </x:c>
      <x:c r="C729" s="0" t="inlineStr">
        <x:is>
          <x:t>PL</x:t>
        </x:is>
      </x:c>
      <x:c r="D729" s="0" t="inlineStr">
        <x:is>
          <x:t>pl.cogs</x:t>
        </x:is>
      </x:c>
      <x:c r="E729" s="0" t="inlineStr">
        <x:is>
          <x:t>Materialaufwand</x:t>
        </x:is>
      </x:c>
      <x:c r="F729" s="58">
        <x:v>5400</x:v>
      </x:c>
      <x:c r="G729" t="inlineStr">
        <x:is>
          <x:t>Wareneingang 19 % Vorsteuer</x:t>
        </x:is>
      </x:c>
      <x:c r="H729" s="0" t="inlineStr">
        <x:is>
          <x:t>2022-09</x:t>
        </x:is>
      </x:c>
      <x:c r="I729" s="0" t="inlineStr">
        <x:is>
          <x:t>2022-09</x:t>
        </x:is>
      </x:c>
      <x:c r="J729" s="0" t="inlineStr">
        <x:is>
          <x:t>Month</x:t>
        </x:is>
      </x:c>
      <x:c r="K729" s="58">
        <x:v>1</x:v>
      </x:c>
      <x:c r="L729" s="12">
        <x:v>-1154808.35</x:v>
      </x:c>
    </x:row>
    <x:row r="730">
      <x:c r="A730" s="0" t="inlineStr">
        <x:is>
          <x:t>PL|pl.cogs|5400|2022-10</x:t>
        </x:is>
      </x:c>
      <x:c r="B730" s="0" t="inlineStr">
        <x:is>
          <x:t>Demo Handel GmbH</x:t>
        </x:is>
      </x:c>
      <x:c r="C730" s="0" t="inlineStr">
        <x:is>
          <x:t>PL</x:t>
        </x:is>
      </x:c>
      <x:c r="D730" s="0" t="inlineStr">
        <x:is>
          <x:t>pl.cogs</x:t>
        </x:is>
      </x:c>
      <x:c r="E730" s="0" t="inlineStr">
        <x:is>
          <x:t>Materialaufwand</x:t>
        </x:is>
      </x:c>
      <x:c r="F730" s="58">
        <x:v>5400</x:v>
      </x:c>
      <x:c r="G730" t="inlineStr">
        <x:is>
          <x:t>Wareneingang 19 % Vorsteuer</x:t>
        </x:is>
      </x:c>
      <x:c r="H730" s="0" t="inlineStr">
        <x:is>
          <x:t>2022-10</x:t>
        </x:is>
      </x:c>
      <x:c r="I730" s="0" t="inlineStr">
        <x:is>
          <x:t>2022-10</x:t>
        </x:is>
      </x:c>
      <x:c r="J730" s="0" t="inlineStr">
        <x:is>
          <x:t>Month</x:t>
        </x:is>
      </x:c>
      <x:c r="K730" s="58">
        <x:v>1</x:v>
      </x:c>
      <x:c r="L730" s="12">
        <x:v>-1264112.2</x:v>
      </x:c>
    </x:row>
    <x:row r="731">
      <x:c r="A731" s="0" t="inlineStr">
        <x:is>
          <x:t>PL|pl.cogs|5400|2022-11</x:t>
        </x:is>
      </x:c>
      <x:c r="B731" s="0" t="inlineStr">
        <x:is>
          <x:t>Demo Handel GmbH</x:t>
        </x:is>
      </x:c>
      <x:c r="C731" s="0" t="inlineStr">
        <x:is>
          <x:t>PL</x:t>
        </x:is>
      </x:c>
      <x:c r="D731" s="0" t="inlineStr">
        <x:is>
          <x:t>pl.cogs</x:t>
        </x:is>
      </x:c>
      <x:c r="E731" s="0" t="inlineStr">
        <x:is>
          <x:t>Materialaufwand</x:t>
        </x:is>
      </x:c>
      <x:c r="F731" s="58">
        <x:v>5400</x:v>
      </x:c>
      <x:c r="G731" t="inlineStr">
        <x:is>
          <x:t>Wareneingang 19 % Vorsteuer</x:t>
        </x:is>
      </x:c>
      <x:c r="H731" s="0" t="inlineStr">
        <x:is>
          <x:t>2022-11</x:t>
        </x:is>
      </x:c>
      <x:c r="I731" s="0" t="inlineStr">
        <x:is>
          <x:t>2022-11</x:t>
        </x:is>
      </x:c>
      <x:c r="J731" s="0" t="inlineStr">
        <x:is>
          <x:t>Month</x:t>
        </x:is>
      </x:c>
      <x:c r="K731" s="58">
        <x:v>1</x:v>
      </x:c>
      <x:c r="L731" s="12">
        <x:v>-1388382.4</x:v>
      </x:c>
    </x:row>
    <x:row r="732">
      <x:c r="A732" s="0" t="inlineStr">
        <x:is>
          <x:t>PL|pl.cogs|5400|2022-12</x:t>
        </x:is>
      </x:c>
      <x:c r="B732" s="0" t="inlineStr">
        <x:is>
          <x:t>Demo Handel GmbH</x:t>
        </x:is>
      </x:c>
      <x:c r="C732" s="0" t="inlineStr">
        <x:is>
          <x:t>PL</x:t>
        </x:is>
      </x:c>
      <x:c r="D732" s="0" t="inlineStr">
        <x:is>
          <x:t>pl.cogs</x:t>
        </x:is>
      </x:c>
      <x:c r="E732" s="0" t="inlineStr">
        <x:is>
          <x:t>Materialaufwand</x:t>
        </x:is>
      </x:c>
      <x:c r="F732" s="58">
        <x:v>5400</x:v>
      </x:c>
      <x:c r="G732" t="inlineStr">
        <x:is>
          <x:t>Wareneingang 19 % Vorsteuer</x:t>
        </x:is>
      </x:c>
      <x:c r="H732" s="0" t="inlineStr">
        <x:is>
          <x:t>2022-12</x:t>
        </x:is>
      </x:c>
      <x:c r="I732" s="0" t="inlineStr">
        <x:is>
          <x:t>2022-12</x:t>
        </x:is>
      </x:c>
      <x:c r="J732" s="0" t="inlineStr">
        <x:is>
          <x:t>Month</x:t>
        </x:is>
      </x:c>
      <x:c r="K732" s="58">
        <x:v>1</x:v>
      </x:c>
      <x:c r="L732" s="12">
        <x:v>-1328819.21</x:v>
      </x:c>
    </x:row>
    <x:row r="733">
      <x:c r="A733" s="0" t="inlineStr">
        <x:is>
          <x:t>PL|pl.cogs|5400|2023-01</x:t>
        </x:is>
      </x:c>
      <x:c r="B733" s="0" t="inlineStr">
        <x:is>
          <x:t>Demo Handel GmbH</x:t>
        </x:is>
      </x:c>
      <x:c r="C733" s="0" t="inlineStr">
        <x:is>
          <x:t>PL</x:t>
        </x:is>
      </x:c>
      <x:c r="D733" s="0" t="inlineStr">
        <x:is>
          <x:t>pl.cogs</x:t>
        </x:is>
      </x:c>
      <x:c r="E733" s="0" t="inlineStr">
        <x:is>
          <x:t>Materialaufwand</x:t>
        </x:is>
      </x:c>
      <x:c r="F733" s="58">
        <x:v>5400</x:v>
      </x:c>
      <x:c r="G733" t="inlineStr">
        <x:is>
          <x:t>Wareneingang 19 % Vorsteuer</x:t>
        </x:is>
      </x:c>
      <x:c r="H733" s="0" t="inlineStr">
        <x:is>
          <x:t>2023-01</x:t>
        </x:is>
      </x:c>
      <x:c r="I733" s="0" t="inlineStr">
        <x:is>
          <x:t>2023-01</x:t>
        </x:is>
      </x:c>
      <x:c r="J733" s="0" t="inlineStr">
        <x:is>
          <x:t>Month</x:t>
        </x:is>
      </x:c>
      <x:c r="K733" s="58">
        <x:v>1</x:v>
      </x:c>
      <x:c r="L733" s="12">
        <x:v>-1095286.21</x:v>
      </x:c>
    </x:row>
    <x:row r="734">
      <x:c r="A734" s="0" t="inlineStr">
        <x:is>
          <x:t>PL|pl.cogs|5400|2023-02</x:t>
        </x:is>
      </x:c>
      <x:c r="B734" s="0" t="inlineStr">
        <x:is>
          <x:t>Demo Handel GmbH</x:t>
        </x:is>
      </x:c>
      <x:c r="C734" s="0" t="inlineStr">
        <x:is>
          <x:t>PL</x:t>
        </x:is>
      </x:c>
      <x:c r="D734" s="0" t="inlineStr">
        <x:is>
          <x:t>pl.cogs</x:t>
        </x:is>
      </x:c>
      <x:c r="E734" s="0" t="inlineStr">
        <x:is>
          <x:t>Materialaufwand</x:t>
        </x:is>
      </x:c>
      <x:c r="F734" s="58">
        <x:v>5400</x:v>
      </x:c>
      <x:c r="G734" t="inlineStr">
        <x:is>
          <x:t>Wareneingang 19 % Vorsteuer</x:t>
        </x:is>
      </x:c>
      <x:c r="H734" s="0" t="inlineStr">
        <x:is>
          <x:t>2023-02</x:t>
        </x:is>
      </x:c>
      <x:c r="I734" s="0" t="inlineStr">
        <x:is>
          <x:t>2023-02</x:t>
        </x:is>
      </x:c>
      <x:c r="J734" s="0" t="inlineStr">
        <x:is>
          <x:t>Month</x:t>
        </x:is>
      </x:c>
      <x:c r="K734" s="58">
        <x:v>1</x:v>
      </x:c>
      <x:c r="L734" s="12">
        <x:v>-1276914.11</x:v>
      </x:c>
    </x:row>
    <x:row r="735">
      <x:c r="A735" s="0" t="inlineStr">
        <x:is>
          <x:t>PL|pl.cogs|5400|2023-03</x:t>
        </x:is>
      </x:c>
      <x:c r="B735" s="0" t="inlineStr">
        <x:is>
          <x:t>Demo Handel GmbH</x:t>
        </x:is>
      </x:c>
      <x:c r="C735" s="0" t="inlineStr">
        <x:is>
          <x:t>PL</x:t>
        </x:is>
      </x:c>
      <x:c r="D735" s="0" t="inlineStr">
        <x:is>
          <x:t>pl.cogs</x:t>
        </x:is>
      </x:c>
      <x:c r="E735" s="0" t="inlineStr">
        <x:is>
          <x:t>Materialaufwand</x:t>
        </x:is>
      </x:c>
      <x:c r="F735" s="58">
        <x:v>5400</x:v>
      </x:c>
      <x:c r="G735" t="inlineStr">
        <x:is>
          <x:t>Wareneingang 19 % Vorsteuer</x:t>
        </x:is>
      </x:c>
      <x:c r="H735" s="0" t="inlineStr">
        <x:is>
          <x:t>2023-03</x:t>
        </x:is>
      </x:c>
      <x:c r="I735" s="0" t="inlineStr">
        <x:is>
          <x:t>2023-03</x:t>
        </x:is>
      </x:c>
      <x:c r="J735" s="0" t="inlineStr">
        <x:is>
          <x:t>Month</x:t>
        </x:is>
      </x:c>
      <x:c r="K735" s="58">
        <x:v>1</x:v>
      </x:c>
      <x:c r="L735" s="12">
        <x:v>-1222158.63</x:v>
      </x:c>
    </x:row>
    <x:row r="736">
      <x:c r="A736" s="0" t="inlineStr">
        <x:is>
          <x:t>PL|pl.cogs|5400|2023-04</x:t>
        </x:is>
      </x:c>
      <x:c r="B736" s="0" t="inlineStr">
        <x:is>
          <x:t>Demo Handel GmbH</x:t>
        </x:is>
      </x:c>
      <x:c r="C736" s="0" t="inlineStr">
        <x:is>
          <x:t>PL</x:t>
        </x:is>
      </x:c>
      <x:c r="D736" s="0" t="inlineStr">
        <x:is>
          <x:t>pl.cogs</x:t>
        </x:is>
      </x:c>
      <x:c r="E736" s="0" t="inlineStr">
        <x:is>
          <x:t>Materialaufwand</x:t>
        </x:is>
      </x:c>
      <x:c r="F736" s="58">
        <x:v>5400</x:v>
      </x:c>
      <x:c r="G736" t="inlineStr">
        <x:is>
          <x:t>Wareneingang 19 % Vorsteuer</x:t>
        </x:is>
      </x:c>
      <x:c r="H736" s="0" t="inlineStr">
        <x:is>
          <x:t>2023-04</x:t>
        </x:is>
      </x:c>
      <x:c r="I736" s="0" t="inlineStr">
        <x:is>
          <x:t>2023-04</x:t>
        </x:is>
      </x:c>
      <x:c r="J736" s="0" t="inlineStr">
        <x:is>
          <x:t>Month</x:t>
        </x:is>
      </x:c>
      <x:c r="K736" s="58">
        <x:v>1</x:v>
      </x:c>
      <x:c r="L736" s="12">
        <x:v>-1192646.71</x:v>
      </x:c>
    </x:row>
    <x:row r="737">
      <x:c r="A737" s="0" t="inlineStr">
        <x:is>
          <x:t>PL|pl.cogs|5400|2023-05</x:t>
        </x:is>
      </x:c>
      <x:c r="B737" s="0" t="inlineStr">
        <x:is>
          <x:t>Demo Handel GmbH</x:t>
        </x:is>
      </x:c>
      <x:c r="C737" s="0" t="inlineStr">
        <x:is>
          <x:t>PL</x:t>
        </x:is>
      </x:c>
      <x:c r="D737" s="0" t="inlineStr">
        <x:is>
          <x:t>pl.cogs</x:t>
        </x:is>
      </x:c>
      <x:c r="E737" s="0" t="inlineStr">
        <x:is>
          <x:t>Materialaufwand</x:t>
        </x:is>
      </x:c>
      <x:c r="F737" s="58">
        <x:v>5400</x:v>
      </x:c>
      <x:c r="G737" t="inlineStr">
        <x:is>
          <x:t>Wareneingang 19 % Vorsteuer</x:t>
        </x:is>
      </x:c>
      <x:c r="H737" s="0" t="inlineStr">
        <x:is>
          <x:t>2023-05</x:t>
        </x:is>
      </x:c>
      <x:c r="I737" s="0" t="inlineStr">
        <x:is>
          <x:t>2023-05</x:t>
        </x:is>
      </x:c>
      <x:c r="J737" s="0" t="inlineStr">
        <x:is>
          <x:t>Month</x:t>
        </x:is>
      </x:c>
      <x:c r="K737" s="58">
        <x:v>1</x:v>
      </x:c>
      <x:c r="L737" s="12">
        <x:v>-1167045.72</x:v>
      </x:c>
    </x:row>
    <x:row r="738">
      <x:c r="A738" s="0" t="inlineStr">
        <x:is>
          <x:t>PL|pl.cogs|5400|2023-06</x:t>
        </x:is>
      </x:c>
      <x:c r="B738" s="0" t="inlineStr">
        <x:is>
          <x:t>Demo Handel GmbH</x:t>
        </x:is>
      </x:c>
      <x:c r="C738" s="0" t="inlineStr">
        <x:is>
          <x:t>PL</x:t>
        </x:is>
      </x:c>
      <x:c r="D738" s="0" t="inlineStr">
        <x:is>
          <x:t>pl.cogs</x:t>
        </x:is>
      </x:c>
      <x:c r="E738" s="0" t="inlineStr">
        <x:is>
          <x:t>Materialaufwand</x:t>
        </x:is>
      </x:c>
      <x:c r="F738" s="58">
        <x:v>5400</x:v>
      </x:c>
      <x:c r="G738" t="inlineStr">
        <x:is>
          <x:t>Wareneingang 19 % Vorsteuer</x:t>
        </x:is>
      </x:c>
      <x:c r="H738" s="0" t="inlineStr">
        <x:is>
          <x:t>2023-06</x:t>
        </x:is>
      </x:c>
      <x:c r="I738" s="0" t="inlineStr">
        <x:is>
          <x:t>2023-06</x:t>
        </x:is>
      </x:c>
      <x:c r="J738" s="0" t="inlineStr">
        <x:is>
          <x:t>Month</x:t>
        </x:is>
      </x:c>
      <x:c r="K738" s="58">
        <x:v>1</x:v>
      </x:c>
      <x:c r="L738" s="12">
        <x:v>-1105280.56</x:v>
      </x:c>
    </x:row>
    <x:row r="739">
      <x:c r="A739" s="0" t="inlineStr">
        <x:is>
          <x:t>PL|pl.cogs|5400|2023-07</x:t>
        </x:is>
      </x:c>
      <x:c r="B739" s="0" t="inlineStr">
        <x:is>
          <x:t>Demo Handel GmbH</x:t>
        </x:is>
      </x:c>
      <x:c r="C739" s="0" t="inlineStr">
        <x:is>
          <x:t>PL</x:t>
        </x:is>
      </x:c>
      <x:c r="D739" s="0" t="inlineStr">
        <x:is>
          <x:t>pl.cogs</x:t>
        </x:is>
      </x:c>
      <x:c r="E739" s="0" t="inlineStr">
        <x:is>
          <x:t>Materialaufwand</x:t>
        </x:is>
      </x:c>
      <x:c r="F739" s="58">
        <x:v>5400</x:v>
      </x:c>
      <x:c r="G739" t="inlineStr">
        <x:is>
          <x:t>Wareneingang 19 % Vorsteuer</x:t>
        </x:is>
      </x:c>
      <x:c r="H739" s="0" t="inlineStr">
        <x:is>
          <x:t>2023-07</x:t>
        </x:is>
      </x:c>
      <x:c r="I739" s="0" t="inlineStr">
        <x:is>
          <x:t>2023-07</x:t>
        </x:is>
      </x:c>
      <x:c r="J739" s="0" t="inlineStr">
        <x:is>
          <x:t>Month</x:t>
        </x:is>
      </x:c>
      <x:c r="K739" s="58">
        <x:v>1</x:v>
      </x:c>
      <x:c r="L739" s="12">
        <x:v>-944983.35</x:v>
      </x:c>
    </x:row>
    <x:row r="740">
      <x:c r="A740" s="0" t="inlineStr">
        <x:is>
          <x:t>PL|pl.cogs|5400|2023-08</x:t>
        </x:is>
      </x:c>
      <x:c r="B740" s="0" t="inlineStr">
        <x:is>
          <x:t>Demo Handel GmbH</x:t>
        </x:is>
      </x:c>
      <x:c r="C740" s="0" t="inlineStr">
        <x:is>
          <x:t>PL</x:t>
        </x:is>
      </x:c>
      <x:c r="D740" s="0" t="inlineStr">
        <x:is>
          <x:t>pl.cogs</x:t>
        </x:is>
      </x:c>
      <x:c r="E740" s="0" t="inlineStr">
        <x:is>
          <x:t>Materialaufwand</x:t>
        </x:is>
      </x:c>
      <x:c r="F740" s="58">
        <x:v>5400</x:v>
      </x:c>
      <x:c r="G740" t="inlineStr">
        <x:is>
          <x:t>Wareneingang 19 % Vorsteuer</x:t>
        </x:is>
      </x:c>
      <x:c r="H740" s="0" t="inlineStr">
        <x:is>
          <x:t>2023-08</x:t>
        </x:is>
      </x:c>
      <x:c r="I740" s="0" t="inlineStr">
        <x:is>
          <x:t>2023-08</x:t>
        </x:is>
      </x:c>
      <x:c r="J740" s="0" t="inlineStr">
        <x:is>
          <x:t>Month</x:t>
        </x:is>
      </x:c>
      <x:c r="K740" s="58">
        <x:v>1</x:v>
      </x:c>
      <x:c r="L740" s="12">
        <x:v>-1189649.91</x:v>
      </x:c>
    </x:row>
    <x:row r="741">
      <x:c r="A741" s="0" t="inlineStr">
        <x:is>
          <x:t>PL|pl.cogs|5400|2023-09</x:t>
        </x:is>
      </x:c>
      <x:c r="B741" s="0" t="inlineStr">
        <x:is>
          <x:t>Demo Handel GmbH</x:t>
        </x:is>
      </x:c>
      <x:c r="C741" s="0" t="inlineStr">
        <x:is>
          <x:t>PL</x:t>
        </x:is>
      </x:c>
      <x:c r="D741" s="0" t="inlineStr">
        <x:is>
          <x:t>pl.cogs</x:t>
        </x:is>
      </x:c>
      <x:c r="E741" s="0" t="inlineStr">
        <x:is>
          <x:t>Materialaufwand</x:t>
        </x:is>
      </x:c>
      <x:c r="F741" s="58">
        <x:v>5400</x:v>
      </x:c>
      <x:c r="G741" t="inlineStr">
        <x:is>
          <x:t>Wareneingang 19 % Vorsteuer</x:t>
        </x:is>
      </x:c>
      <x:c r="H741" s="0" t="inlineStr">
        <x:is>
          <x:t>2023-09</x:t>
        </x:is>
      </x:c>
      <x:c r="I741" s="0" t="inlineStr">
        <x:is>
          <x:t>2023-09</x:t>
        </x:is>
      </x:c>
      <x:c r="J741" s="0" t="inlineStr">
        <x:is>
          <x:t>Month</x:t>
        </x:is>
      </x:c>
      <x:c r="K741" s="58">
        <x:v>1</x:v>
      </x:c>
      <x:c r="L741" s="12">
        <x:v>-1278164.22</x:v>
      </x:c>
    </x:row>
    <x:row r="742">
      <x:c r="A742" s="0" t="inlineStr">
        <x:is>
          <x:t>PL|pl.cogs|5400|2023-10</x:t>
        </x:is>
      </x:c>
      <x:c r="B742" s="0" t="inlineStr">
        <x:is>
          <x:t>Demo Handel GmbH</x:t>
        </x:is>
      </x:c>
      <x:c r="C742" s="0" t="inlineStr">
        <x:is>
          <x:t>PL</x:t>
        </x:is>
      </x:c>
      <x:c r="D742" s="0" t="inlineStr">
        <x:is>
          <x:t>pl.cogs</x:t>
        </x:is>
      </x:c>
      <x:c r="E742" s="0" t="inlineStr">
        <x:is>
          <x:t>Materialaufwand</x:t>
        </x:is>
      </x:c>
      <x:c r="F742" s="58">
        <x:v>5400</x:v>
      </x:c>
      <x:c r="G742" t="inlineStr">
        <x:is>
          <x:t>Wareneingang 19 % Vorsteuer</x:t>
        </x:is>
      </x:c>
      <x:c r="H742" s="0" t="inlineStr">
        <x:is>
          <x:t>2023-10</x:t>
        </x:is>
      </x:c>
      <x:c r="I742" s="0" t="inlineStr">
        <x:is>
          <x:t>2023-10</x:t>
        </x:is>
      </x:c>
      <x:c r="J742" s="0" t="inlineStr">
        <x:is>
          <x:t>Month</x:t>
        </x:is>
      </x:c>
      <x:c r="K742" s="58">
        <x:v>1</x:v>
      </x:c>
      <x:c r="L742" s="12">
        <x:v>-1384779.74</x:v>
      </x:c>
    </x:row>
    <x:row r="743">
      <x:c r="A743" s="0" t="inlineStr">
        <x:is>
          <x:t>PL|pl.cogs|5400|2023-11</x:t>
        </x:is>
      </x:c>
      <x:c r="B743" s="0" t="inlineStr">
        <x:is>
          <x:t>Demo Handel GmbH</x:t>
        </x:is>
      </x:c>
      <x:c r="C743" s="0" t="inlineStr">
        <x:is>
          <x:t>PL</x:t>
        </x:is>
      </x:c>
      <x:c r="D743" s="0" t="inlineStr">
        <x:is>
          <x:t>pl.cogs</x:t>
        </x:is>
      </x:c>
      <x:c r="E743" s="0" t="inlineStr">
        <x:is>
          <x:t>Materialaufwand</x:t>
        </x:is>
      </x:c>
      <x:c r="F743" s="58">
        <x:v>5400</x:v>
      </x:c>
      <x:c r="G743" t="inlineStr">
        <x:is>
          <x:t>Wareneingang 19 % Vorsteuer</x:t>
        </x:is>
      </x:c>
      <x:c r="H743" s="0" t="inlineStr">
        <x:is>
          <x:t>2023-11</x:t>
        </x:is>
      </x:c>
      <x:c r="I743" s="0" t="inlineStr">
        <x:is>
          <x:t>2023-11</x:t>
        </x:is>
      </x:c>
      <x:c r="J743" s="0" t="inlineStr">
        <x:is>
          <x:t>Month</x:t>
        </x:is>
      </x:c>
      <x:c r="K743" s="58">
        <x:v>1</x:v>
      </x:c>
      <x:c r="L743" s="12">
        <x:v>-1542538.86</x:v>
      </x:c>
    </x:row>
    <x:row r="744">
      <x:c r="A744" s="0" t="inlineStr">
        <x:is>
          <x:t>PL|pl.cogs|5400|2023-12</x:t>
        </x:is>
      </x:c>
      <x:c r="B744" s="0" t="inlineStr">
        <x:is>
          <x:t>Demo Handel GmbH</x:t>
        </x:is>
      </x:c>
      <x:c r="C744" s="0" t="inlineStr">
        <x:is>
          <x:t>PL</x:t>
        </x:is>
      </x:c>
      <x:c r="D744" s="0" t="inlineStr">
        <x:is>
          <x:t>pl.cogs</x:t>
        </x:is>
      </x:c>
      <x:c r="E744" s="0" t="inlineStr">
        <x:is>
          <x:t>Materialaufwand</x:t>
        </x:is>
      </x:c>
      <x:c r="F744" s="58">
        <x:v>5400</x:v>
      </x:c>
      <x:c r="G744" t="inlineStr">
        <x:is>
          <x:t>Wareneingang 19 % Vorsteuer</x:t>
        </x:is>
      </x:c>
      <x:c r="H744" s="0" t="inlineStr">
        <x:is>
          <x:t>2023-12</x:t>
        </x:is>
      </x:c>
      <x:c r="I744" s="0" t="inlineStr">
        <x:is>
          <x:t>2023-12</x:t>
        </x:is>
      </x:c>
      <x:c r="J744" s="0" t="inlineStr">
        <x:is>
          <x:t>Month</x:t>
        </x:is>
      </x:c>
      <x:c r="K744" s="58">
        <x:v>1</x:v>
      </x:c>
      <x:c r="L744" s="12">
        <x:v>-1483749.64</x:v>
      </x:c>
    </x:row>
    <x:row r="745">
      <x:c r="A745" s="0" t="inlineStr">
        <x:is>
          <x:t>PL|pl.cogs|5400|2024-01</x:t>
        </x:is>
      </x:c>
      <x:c r="B745" s="0" t="inlineStr">
        <x:is>
          <x:t>Demo Handel GmbH</x:t>
        </x:is>
      </x:c>
      <x:c r="C745" s="0" t="inlineStr">
        <x:is>
          <x:t>PL</x:t>
        </x:is>
      </x:c>
      <x:c r="D745" s="0" t="inlineStr">
        <x:is>
          <x:t>pl.cogs</x:t>
        </x:is>
      </x:c>
      <x:c r="E745" s="0" t="inlineStr">
        <x:is>
          <x:t>Materialaufwand</x:t>
        </x:is>
      </x:c>
      <x:c r="F745" s="58">
        <x:v>5400</x:v>
      </x:c>
      <x:c r="G745" t="inlineStr">
        <x:is>
          <x:t>Wareneingang 19 % Vorsteuer</x:t>
        </x:is>
      </x:c>
      <x:c r="H745" s="0" t="inlineStr">
        <x:is>
          <x:t>2024-01</x:t>
        </x:is>
      </x:c>
      <x:c r="I745" s="0" t="inlineStr">
        <x:is>
          <x:t>2024-01</x:t>
        </x:is>
      </x:c>
      <x:c r="J745" s="0" t="inlineStr">
        <x:is>
          <x:t>Month</x:t>
        </x:is>
      </x:c>
      <x:c r="K745" s="58">
        <x:v>1</x:v>
      </x:c>
      <x:c r="L745" s="12">
        <x:v>-1139285.73</x:v>
      </x:c>
    </x:row>
    <x:row r="746">
      <x:c r="A746" s="0" t="inlineStr">
        <x:is>
          <x:t>PL|pl.cogs|5400|2024-02</x:t>
        </x:is>
      </x:c>
      <x:c r="B746" s="0" t="inlineStr">
        <x:is>
          <x:t>Demo Handel GmbH</x:t>
        </x:is>
      </x:c>
      <x:c r="C746" s="0" t="inlineStr">
        <x:is>
          <x:t>PL</x:t>
        </x:is>
      </x:c>
      <x:c r="D746" s="0" t="inlineStr">
        <x:is>
          <x:t>pl.cogs</x:t>
        </x:is>
      </x:c>
      <x:c r="E746" s="0" t="inlineStr">
        <x:is>
          <x:t>Materialaufwand</x:t>
        </x:is>
      </x:c>
      <x:c r="F746" s="58">
        <x:v>5400</x:v>
      </x:c>
      <x:c r="G746" t="inlineStr">
        <x:is>
          <x:t>Wareneingang 19 % Vorsteuer</x:t>
        </x:is>
      </x:c>
      <x:c r="H746" s="0" t="inlineStr">
        <x:is>
          <x:t>2024-02</x:t>
        </x:is>
      </x:c>
      <x:c r="I746" s="0" t="inlineStr">
        <x:is>
          <x:t>2024-02</x:t>
        </x:is>
      </x:c>
      <x:c r="J746" s="0" t="inlineStr">
        <x:is>
          <x:t>Month</x:t>
        </x:is>
      </x:c>
      <x:c r="K746" s="58">
        <x:v>1</x:v>
      </x:c>
      <x:c r="L746" s="12">
        <x:v>-1263741.63</x:v>
      </x:c>
    </x:row>
    <x:row r="747">
      <x:c r="A747" s="0" t="inlineStr">
        <x:is>
          <x:t>PL|pl.cogs|5400|2024-03</x:t>
        </x:is>
      </x:c>
      <x:c r="B747" s="0" t="inlineStr">
        <x:is>
          <x:t>Demo Handel GmbH</x:t>
        </x:is>
      </x:c>
      <x:c r="C747" s="0" t="inlineStr">
        <x:is>
          <x:t>PL</x:t>
        </x:is>
      </x:c>
      <x:c r="D747" s="0" t="inlineStr">
        <x:is>
          <x:t>pl.cogs</x:t>
        </x:is>
      </x:c>
      <x:c r="E747" s="0" t="inlineStr">
        <x:is>
          <x:t>Materialaufwand</x:t>
        </x:is>
      </x:c>
      <x:c r="F747" s="58">
        <x:v>5400</x:v>
      </x:c>
      <x:c r="G747" t="inlineStr">
        <x:is>
          <x:t>Wareneingang 19 % Vorsteuer</x:t>
        </x:is>
      </x:c>
      <x:c r="H747" s="0" t="inlineStr">
        <x:is>
          <x:t>2024-03</x:t>
        </x:is>
      </x:c>
      <x:c r="I747" s="0" t="inlineStr">
        <x:is>
          <x:t>2024-03</x:t>
        </x:is>
      </x:c>
      <x:c r="J747" s="0" t="inlineStr">
        <x:is>
          <x:t>Month</x:t>
        </x:is>
      </x:c>
      <x:c r="K747" s="58">
        <x:v>1</x:v>
      </x:c>
      <x:c r="L747" s="12">
        <x:v>-1299124.25</x:v>
      </x:c>
    </x:row>
    <x:row r="748">
      <x:c r="A748" s="0" t="inlineStr">
        <x:is>
          <x:t>PL|pl.cogs|5400|2024-04</x:t>
        </x:is>
      </x:c>
      <x:c r="B748" s="0" t="inlineStr">
        <x:is>
          <x:t>Demo Handel GmbH</x:t>
        </x:is>
      </x:c>
      <x:c r="C748" s="0" t="inlineStr">
        <x:is>
          <x:t>PL</x:t>
        </x:is>
      </x:c>
      <x:c r="D748" s="0" t="inlineStr">
        <x:is>
          <x:t>pl.cogs</x:t>
        </x:is>
      </x:c>
      <x:c r="E748" s="0" t="inlineStr">
        <x:is>
          <x:t>Materialaufwand</x:t>
        </x:is>
      </x:c>
      <x:c r="F748" s="58">
        <x:v>5400</x:v>
      </x:c>
      <x:c r="G748" t="inlineStr">
        <x:is>
          <x:t>Wareneingang 19 % Vorsteuer</x:t>
        </x:is>
      </x:c>
      <x:c r="H748" s="0" t="inlineStr">
        <x:is>
          <x:t>2024-04</x:t>
        </x:is>
      </x:c>
      <x:c r="I748" s="0" t="inlineStr">
        <x:is>
          <x:t>2024-04</x:t>
        </x:is>
      </x:c>
      <x:c r="J748" s="0" t="inlineStr">
        <x:is>
          <x:t>Month</x:t>
        </x:is>
      </x:c>
      <x:c r="K748" s="58">
        <x:v>1</x:v>
      </x:c>
      <x:c r="L748" s="12">
        <x:v>-1267832.32</x:v>
      </x:c>
    </x:row>
    <x:row r="749">
      <x:c r="A749" s="0" t="inlineStr">
        <x:is>
          <x:t>PL|pl.cogs|5400|2024-05</x:t>
        </x:is>
      </x:c>
      <x:c r="B749" s="0" t="inlineStr">
        <x:is>
          <x:t>Demo Handel GmbH</x:t>
        </x:is>
      </x:c>
      <x:c r="C749" s="0" t="inlineStr">
        <x:is>
          <x:t>PL</x:t>
        </x:is>
      </x:c>
      <x:c r="D749" s="0" t="inlineStr">
        <x:is>
          <x:t>pl.cogs</x:t>
        </x:is>
      </x:c>
      <x:c r="E749" s="0" t="inlineStr">
        <x:is>
          <x:t>Materialaufwand</x:t>
        </x:is>
      </x:c>
      <x:c r="F749" s="58">
        <x:v>5400</x:v>
      </x:c>
      <x:c r="G749" t="inlineStr">
        <x:is>
          <x:t>Wareneingang 19 % Vorsteuer</x:t>
        </x:is>
      </x:c>
      <x:c r="H749" s="0" t="inlineStr">
        <x:is>
          <x:t>2024-05</x:t>
        </x:is>
      </x:c>
      <x:c r="I749" s="0" t="inlineStr">
        <x:is>
          <x:t>2024-05</x:t>
        </x:is>
      </x:c>
      <x:c r="J749" s="0" t="inlineStr">
        <x:is>
          <x:t>Month</x:t>
        </x:is>
      </x:c>
      <x:c r="K749" s="58">
        <x:v>1</x:v>
      </x:c>
      <x:c r="L749" s="12">
        <x:v>-1255141.25</x:v>
      </x:c>
    </x:row>
    <x:row r="750">
      <x:c r="A750" s="0" t="inlineStr">
        <x:is>
          <x:t>PL|pl.cogs|5400|2024-06</x:t>
        </x:is>
      </x:c>
      <x:c r="B750" s="0" t="inlineStr">
        <x:is>
          <x:t>Demo Handel GmbH</x:t>
        </x:is>
      </x:c>
      <x:c r="C750" s="0" t="inlineStr">
        <x:is>
          <x:t>PL</x:t>
        </x:is>
      </x:c>
      <x:c r="D750" s="0" t="inlineStr">
        <x:is>
          <x:t>pl.cogs</x:t>
        </x:is>
      </x:c>
      <x:c r="E750" s="0" t="inlineStr">
        <x:is>
          <x:t>Materialaufwand</x:t>
        </x:is>
      </x:c>
      <x:c r="F750" s="58">
        <x:v>5400</x:v>
      </x:c>
      <x:c r="G750" t="inlineStr">
        <x:is>
          <x:t>Wareneingang 19 % Vorsteuer</x:t>
        </x:is>
      </x:c>
      <x:c r="H750" s="0" t="inlineStr">
        <x:is>
          <x:t>2024-06</x:t>
        </x:is>
      </x:c>
      <x:c r="I750" s="0" t="inlineStr">
        <x:is>
          <x:t>2024-06</x:t>
        </x:is>
      </x:c>
      <x:c r="J750" s="0" t="inlineStr">
        <x:is>
          <x:t>Month</x:t>
        </x:is>
      </x:c>
      <x:c r="K750" s="58">
        <x:v>1</x:v>
      </x:c>
      <x:c r="L750" s="12">
        <x:v>-1126399.22</x:v>
      </x:c>
    </x:row>
    <x:row r="751">
      <x:c r="A751" s="0" t="inlineStr">
        <x:is>
          <x:t>PL|pl.cogs|5400|2024-07</x:t>
        </x:is>
      </x:c>
      <x:c r="B751" s="0" t="inlineStr">
        <x:is>
          <x:t>Demo Handel GmbH</x:t>
        </x:is>
      </x:c>
      <x:c r="C751" s="0" t="inlineStr">
        <x:is>
          <x:t>PL</x:t>
        </x:is>
      </x:c>
      <x:c r="D751" s="0" t="inlineStr">
        <x:is>
          <x:t>pl.cogs</x:t>
        </x:is>
      </x:c>
      <x:c r="E751" s="0" t="inlineStr">
        <x:is>
          <x:t>Materialaufwand</x:t>
        </x:is>
      </x:c>
      <x:c r="F751" s="58">
        <x:v>5400</x:v>
      </x:c>
      <x:c r="G751" t="inlineStr">
        <x:is>
          <x:t>Wareneingang 19 % Vorsteuer</x:t>
        </x:is>
      </x:c>
      <x:c r="H751" s="0" t="inlineStr">
        <x:is>
          <x:t>2024-07</x:t>
        </x:is>
      </x:c>
      <x:c r="I751" s="0" t="inlineStr">
        <x:is>
          <x:t>2024-07</x:t>
        </x:is>
      </x:c>
      <x:c r="J751" s="0" t="inlineStr">
        <x:is>
          <x:t>Month</x:t>
        </x:is>
      </x:c>
      <x:c r="K751" s="58">
        <x:v>1</x:v>
      </x:c>
      <x:c r="L751" s="12">
        <x:v>-1057667.78</x:v>
      </x:c>
    </x:row>
    <x:row r="752">
      <x:c r="A752" s="0" t="inlineStr">
        <x:is>
          <x:t>PL|pl.cogs|5400|2024-08</x:t>
        </x:is>
      </x:c>
      <x:c r="B752" s="0" t="inlineStr">
        <x:is>
          <x:t>Demo Handel GmbH</x:t>
        </x:is>
      </x:c>
      <x:c r="C752" s="0" t="inlineStr">
        <x:is>
          <x:t>PL</x:t>
        </x:is>
      </x:c>
      <x:c r="D752" s="0" t="inlineStr">
        <x:is>
          <x:t>pl.cogs</x:t>
        </x:is>
      </x:c>
      <x:c r="E752" s="0" t="inlineStr">
        <x:is>
          <x:t>Materialaufwand</x:t>
        </x:is>
      </x:c>
      <x:c r="F752" s="58">
        <x:v>5400</x:v>
      </x:c>
      <x:c r="G752" t="inlineStr">
        <x:is>
          <x:t>Wareneingang 19 % Vorsteuer</x:t>
        </x:is>
      </x:c>
      <x:c r="H752" s="0" t="inlineStr">
        <x:is>
          <x:t>2024-08</x:t>
        </x:is>
      </x:c>
      <x:c r="I752" s="0" t="inlineStr">
        <x:is>
          <x:t>2024-08</x:t>
        </x:is>
      </x:c>
      <x:c r="J752" s="0" t="inlineStr">
        <x:is>
          <x:t>Month</x:t>
        </x:is>
      </x:c>
      <x:c r="K752" s="58">
        <x:v>1</x:v>
      </x:c>
      <x:c r="L752" s="12">
        <x:v>-1291255.29</x:v>
      </x:c>
    </x:row>
    <x:row r="753">
      <x:c r="A753" s="0" t="inlineStr">
        <x:is>
          <x:t>PL|pl.cogs|5400|2024-09</x:t>
        </x:is>
      </x:c>
      <x:c r="B753" s="0" t="inlineStr">
        <x:is>
          <x:t>Demo Handel GmbH</x:t>
        </x:is>
      </x:c>
      <x:c r="C753" s="0" t="inlineStr">
        <x:is>
          <x:t>PL</x:t>
        </x:is>
      </x:c>
      <x:c r="D753" s="0" t="inlineStr">
        <x:is>
          <x:t>pl.cogs</x:t>
        </x:is>
      </x:c>
      <x:c r="E753" s="0" t="inlineStr">
        <x:is>
          <x:t>Materialaufwand</x:t>
        </x:is>
      </x:c>
      <x:c r="F753" s="58">
        <x:v>5400</x:v>
      </x:c>
      <x:c r="G753" t="inlineStr">
        <x:is>
          <x:t>Wareneingang 19 % Vorsteuer</x:t>
        </x:is>
      </x:c>
      <x:c r="H753" s="0" t="inlineStr">
        <x:is>
          <x:t>2024-09</x:t>
        </x:is>
      </x:c>
      <x:c r="I753" s="0" t="inlineStr">
        <x:is>
          <x:t>2024-09</x:t>
        </x:is>
      </x:c>
      <x:c r="J753" s="0" t="inlineStr">
        <x:is>
          <x:t>Month</x:t>
        </x:is>
      </x:c>
      <x:c r="K753" s="58">
        <x:v>1</x:v>
      </x:c>
      <x:c r="L753" s="12">
        <x:v>-1330420.22</x:v>
      </x:c>
    </x:row>
    <x:row r="754">
      <x:c r="A754" s="0" t="inlineStr">
        <x:is>
          <x:t>PL|pl.cogs|5400|2024-10</x:t>
        </x:is>
      </x:c>
      <x:c r="B754" s="0" t="inlineStr">
        <x:is>
          <x:t>Demo Handel GmbH</x:t>
        </x:is>
      </x:c>
      <x:c r="C754" s="0" t="inlineStr">
        <x:is>
          <x:t>PL</x:t>
        </x:is>
      </x:c>
      <x:c r="D754" s="0" t="inlineStr">
        <x:is>
          <x:t>pl.cogs</x:t>
        </x:is>
      </x:c>
      <x:c r="E754" s="0" t="inlineStr">
        <x:is>
          <x:t>Materialaufwand</x:t>
        </x:is>
      </x:c>
      <x:c r="F754" s="58">
        <x:v>5400</x:v>
      </x:c>
      <x:c r="G754" t="inlineStr">
        <x:is>
          <x:t>Wareneingang 19 % Vorsteuer</x:t>
        </x:is>
      </x:c>
      <x:c r="H754" s="0" t="inlineStr">
        <x:is>
          <x:t>2024-10</x:t>
        </x:is>
      </x:c>
      <x:c r="I754" s="0" t="inlineStr">
        <x:is>
          <x:t>2024-10</x:t>
        </x:is>
      </x:c>
      <x:c r="J754" s="0" t="inlineStr">
        <x:is>
          <x:t>Month</x:t>
        </x:is>
      </x:c>
      <x:c r="K754" s="58">
        <x:v>1</x:v>
      </x:c>
      <x:c r="L754" s="12">
        <x:v>-1423741.8</x:v>
      </x:c>
    </x:row>
    <x:row r="755">
      <x:c r="A755" s="0" t="inlineStr">
        <x:is>
          <x:t>PL|pl.cogs|5400|2024-11</x:t>
        </x:is>
      </x:c>
      <x:c r="B755" s="0" t="inlineStr">
        <x:is>
          <x:t>Demo Handel GmbH</x:t>
        </x:is>
      </x:c>
      <x:c r="C755" s="0" t="inlineStr">
        <x:is>
          <x:t>PL</x:t>
        </x:is>
      </x:c>
      <x:c r="D755" s="0" t="inlineStr">
        <x:is>
          <x:t>pl.cogs</x:t>
        </x:is>
      </x:c>
      <x:c r="E755" s="0" t="inlineStr">
        <x:is>
          <x:t>Materialaufwand</x:t>
        </x:is>
      </x:c>
      <x:c r="F755" s="58">
        <x:v>5400</x:v>
      </x:c>
      <x:c r="G755" t="inlineStr">
        <x:is>
          <x:t>Wareneingang 19 % Vorsteuer</x:t>
        </x:is>
      </x:c>
      <x:c r="H755" s="0" t="inlineStr">
        <x:is>
          <x:t>2024-11</x:t>
        </x:is>
      </x:c>
      <x:c r="I755" s="0" t="inlineStr">
        <x:is>
          <x:t>2024-11</x:t>
        </x:is>
      </x:c>
      <x:c r="J755" s="0" t="inlineStr">
        <x:is>
          <x:t>Month</x:t>
        </x:is>
      </x:c>
      <x:c r="K755" s="58">
        <x:v>1</x:v>
      </x:c>
      <x:c r="L755" s="12">
        <x:v>-1596985.95</x:v>
      </x:c>
    </x:row>
    <x:row r="756">
      <x:c r="A756" s="0" t="inlineStr">
        <x:is>
          <x:t>PL|pl.cogs|5400|2024-12</x:t>
        </x:is>
      </x:c>
      <x:c r="B756" s="0" t="inlineStr">
        <x:is>
          <x:t>Demo Handel GmbH</x:t>
        </x:is>
      </x:c>
      <x:c r="C756" s="0" t="inlineStr">
        <x:is>
          <x:t>PL</x:t>
        </x:is>
      </x:c>
      <x:c r="D756" s="0" t="inlineStr">
        <x:is>
          <x:t>pl.cogs</x:t>
        </x:is>
      </x:c>
      <x:c r="E756" s="0" t="inlineStr">
        <x:is>
          <x:t>Materialaufwand</x:t>
        </x:is>
      </x:c>
      <x:c r="F756" s="58">
        <x:v>5400</x:v>
      </x:c>
      <x:c r="G756" t="inlineStr">
        <x:is>
          <x:t>Wareneingang 19 % Vorsteuer</x:t>
        </x:is>
      </x:c>
      <x:c r="H756" s="0" t="inlineStr">
        <x:is>
          <x:t>2024-12</x:t>
        </x:is>
      </x:c>
      <x:c r="I756" s="0" t="inlineStr">
        <x:is>
          <x:t>2024-12</x:t>
        </x:is>
      </x:c>
      <x:c r="J756" s="0" t="inlineStr">
        <x:is>
          <x:t>Month</x:t>
        </x:is>
      </x:c>
      <x:c r="K756" s="58">
        <x:v>1</x:v>
      </x:c>
      <x:c r="L756" s="12">
        <x:v>-1541248.45</x:v>
      </x:c>
    </x:row>
    <x:row r="757">
      <x:c r="A757" s="0" t="inlineStr">
        <x:is>
          <x:t>PL|pl.cogs|5425|2022-01</x:t>
        </x:is>
      </x:c>
      <x:c r="B757" s="0" t="inlineStr">
        <x:is>
          <x:t>Demo Handel GmbH</x:t>
        </x:is>
      </x:c>
      <x:c r="C757" s="0" t="inlineStr">
        <x:is>
          <x:t>PL</x:t>
        </x:is>
      </x:c>
      <x:c r="D757" s="0" t="inlineStr">
        <x:is>
          <x:t>pl.cogs</x:t>
        </x:is>
      </x:c>
      <x:c r="E757" s="0" t="inlineStr">
        <x:is>
          <x:t>Materialaufwand</x:t>
        </x:is>
      </x:c>
      <x:c r="F757" s="58">
        <x:v>5425</x:v>
      </x:c>
      <x:c r="G757" t="inlineStr">
        <x:is>
          <x:t>Innergemeinschaftlicher Erwerb 19 % Vorsteuer und 19 % Umsatzsteuer</x:t>
        </x:is>
      </x:c>
      <x:c r="H757" s="0" t="inlineStr">
        <x:is>
          <x:t>2022-01</x:t>
        </x:is>
      </x:c>
      <x:c r="I757" s="0" t="inlineStr">
        <x:is>
          <x:t>2022-01</x:t>
        </x:is>
      </x:c>
      <x:c r="J757" s="0" t="inlineStr">
        <x:is>
          <x:t>Month</x:t>
        </x:is>
      </x:c>
      <x:c r="K757" s="58">
        <x:v>1</x:v>
      </x:c>
      <x:c r="L757" s="12">
        <x:v>-252496.19</x:v>
      </x:c>
    </x:row>
    <x:row r="758">
      <x:c r="A758" s="0" t="inlineStr">
        <x:is>
          <x:t>PL|pl.cogs|5425|2022-02</x:t>
        </x:is>
      </x:c>
      <x:c r="B758" s="0" t="inlineStr">
        <x:is>
          <x:t>Demo Handel GmbH</x:t>
        </x:is>
      </x:c>
      <x:c r="C758" s="0" t="inlineStr">
        <x:is>
          <x:t>PL</x:t>
        </x:is>
      </x:c>
      <x:c r="D758" s="0" t="inlineStr">
        <x:is>
          <x:t>pl.cogs</x:t>
        </x:is>
      </x:c>
      <x:c r="E758" s="0" t="inlineStr">
        <x:is>
          <x:t>Materialaufwand</x:t>
        </x:is>
      </x:c>
      <x:c r="F758" s="58">
        <x:v>5425</x:v>
      </x:c>
      <x:c r="G758" t="inlineStr">
        <x:is>
          <x:t>Innergemeinschaftlicher Erwerb 19 % Vorsteuer und 19 % Umsatzsteuer</x:t>
        </x:is>
      </x:c>
      <x:c r="H758" s="0" t="inlineStr">
        <x:is>
          <x:t>2022-02</x:t>
        </x:is>
      </x:c>
      <x:c r="I758" s="0" t="inlineStr">
        <x:is>
          <x:t>2022-02</x:t>
        </x:is>
      </x:c>
      <x:c r="J758" s="0" t="inlineStr">
        <x:is>
          <x:t>Month</x:t>
        </x:is>
      </x:c>
      <x:c r="K758" s="58">
        <x:v>1</x:v>
      </x:c>
      <x:c r="L758" s="12">
        <x:v>-278239.19</x:v>
      </x:c>
    </x:row>
    <x:row r="759">
      <x:c r="A759" s="0" t="inlineStr">
        <x:is>
          <x:t>PL|pl.cogs|5425|2022-03</x:t>
        </x:is>
      </x:c>
      <x:c r="B759" s="0" t="inlineStr">
        <x:is>
          <x:t>Demo Handel GmbH</x:t>
        </x:is>
      </x:c>
      <x:c r="C759" s="0" t="inlineStr">
        <x:is>
          <x:t>PL</x:t>
        </x:is>
      </x:c>
      <x:c r="D759" s="0" t="inlineStr">
        <x:is>
          <x:t>pl.cogs</x:t>
        </x:is>
      </x:c>
      <x:c r="E759" s="0" t="inlineStr">
        <x:is>
          <x:t>Materialaufwand</x:t>
        </x:is>
      </x:c>
      <x:c r="F759" s="58">
        <x:v>5425</x:v>
      </x:c>
      <x:c r="G759" t="inlineStr">
        <x:is>
          <x:t>Innergemeinschaftlicher Erwerb 19 % Vorsteuer und 19 % Umsatzsteuer</x:t>
        </x:is>
      </x:c>
      <x:c r="H759" s="0" t="inlineStr">
        <x:is>
          <x:t>2022-03</x:t>
        </x:is>
      </x:c>
      <x:c r="I759" s="0" t="inlineStr">
        <x:is>
          <x:t>2022-03</x:t>
        </x:is>
      </x:c>
      <x:c r="J759" s="0" t="inlineStr">
        <x:is>
          <x:t>Month</x:t>
        </x:is>
      </x:c>
      <x:c r="K759" s="58">
        <x:v>1</x:v>
      </x:c>
      <x:c r="L759" s="12">
        <x:v>-277956.85</x:v>
      </x:c>
    </x:row>
    <x:row r="760">
      <x:c r="A760" s="0" t="inlineStr">
        <x:is>
          <x:t>PL|pl.cogs|5425|2022-04</x:t>
        </x:is>
      </x:c>
      <x:c r="B760" s="0" t="inlineStr">
        <x:is>
          <x:t>Demo Handel GmbH</x:t>
        </x:is>
      </x:c>
      <x:c r="C760" s="0" t="inlineStr">
        <x:is>
          <x:t>PL</x:t>
        </x:is>
      </x:c>
      <x:c r="D760" s="0" t="inlineStr">
        <x:is>
          <x:t>pl.cogs</x:t>
        </x:is>
      </x:c>
      <x:c r="E760" s="0" t="inlineStr">
        <x:is>
          <x:t>Materialaufwand</x:t>
        </x:is>
      </x:c>
      <x:c r="F760" s="58">
        <x:v>5425</x:v>
      </x:c>
      <x:c r="G760" t="inlineStr">
        <x:is>
          <x:t>Innergemeinschaftlicher Erwerb 19 % Vorsteuer und 19 % Umsatzsteuer</x:t>
        </x:is>
      </x:c>
      <x:c r="H760" s="0" t="inlineStr">
        <x:is>
          <x:t>2022-04</x:t>
        </x:is>
      </x:c>
      <x:c r="I760" s="0" t="inlineStr">
        <x:is>
          <x:t>2022-04</x:t>
        </x:is>
      </x:c>
      <x:c r="J760" s="0" t="inlineStr">
        <x:is>
          <x:t>Month</x:t>
        </x:is>
      </x:c>
      <x:c r="K760" s="58">
        <x:v>1</x:v>
      </x:c>
      <x:c r="L760" s="12">
        <x:v>-287937.11</x:v>
      </x:c>
    </x:row>
    <x:row r="761">
      <x:c r="A761" s="0" t="inlineStr">
        <x:is>
          <x:t>PL|pl.cogs|5425|2022-05</x:t>
        </x:is>
      </x:c>
      <x:c r="B761" s="0" t="inlineStr">
        <x:is>
          <x:t>Demo Handel GmbH</x:t>
        </x:is>
      </x:c>
      <x:c r="C761" s="0" t="inlineStr">
        <x:is>
          <x:t>PL</x:t>
        </x:is>
      </x:c>
      <x:c r="D761" s="0" t="inlineStr">
        <x:is>
          <x:t>pl.cogs</x:t>
        </x:is>
      </x:c>
      <x:c r="E761" s="0" t="inlineStr">
        <x:is>
          <x:t>Materialaufwand</x:t>
        </x:is>
      </x:c>
      <x:c r="F761" s="58">
        <x:v>5425</x:v>
      </x:c>
      <x:c r="G761" t="inlineStr">
        <x:is>
          <x:t>Innergemeinschaftlicher Erwerb 19 % Vorsteuer und 19 % Umsatzsteuer</x:t>
        </x:is>
      </x:c>
      <x:c r="H761" s="0" t="inlineStr">
        <x:is>
          <x:t>2022-05</x:t>
        </x:is>
      </x:c>
      <x:c r="I761" s="0" t="inlineStr">
        <x:is>
          <x:t>2022-05</x:t>
        </x:is>
      </x:c>
      <x:c r="J761" s="0" t="inlineStr">
        <x:is>
          <x:t>Month</x:t>
        </x:is>
      </x:c>
      <x:c r="K761" s="58">
        <x:v>1</x:v>
      </x:c>
      <x:c r="L761" s="12">
        <x:v>-271804.71</x:v>
      </x:c>
    </x:row>
    <x:row r="762">
      <x:c r="A762" s="0" t="inlineStr">
        <x:is>
          <x:t>PL|pl.cogs|5425|2022-06</x:t>
        </x:is>
      </x:c>
      <x:c r="B762" s="0" t="inlineStr">
        <x:is>
          <x:t>Demo Handel GmbH</x:t>
        </x:is>
      </x:c>
      <x:c r="C762" s="0" t="inlineStr">
        <x:is>
          <x:t>PL</x:t>
        </x:is>
      </x:c>
      <x:c r="D762" s="0" t="inlineStr">
        <x:is>
          <x:t>pl.cogs</x:t>
        </x:is>
      </x:c>
      <x:c r="E762" s="0" t="inlineStr">
        <x:is>
          <x:t>Materialaufwand</x:t>
        </x:is>
      </x:c>
      <x:c r="F762" s="58">
        <x:v>5425</x:v>
      </x:c>
      <x:c r="G762" t="inlineStr">
        <x:is>
          <x:t>Innergemeinschaftlicher Erwerb 19 % Vorsteuer und 19 % Umsatzsteuer</x:t>
        </x:is>
      </x:c>
      <x:c r="H762" s="0" t="inlineStr">
        <x:is>
          <x:t>2022-06</x:t>
        </x:is>
      </x:c>
      <x:c r="I762" s="0" t="inlineStr">
        <x:is>
          <x:t>2022-06</x:t>
        </x:is>
      </x:c>
      <x:c r="J762" s="0" t="inlineStr">
        <x:is>
          <x:t>Month</x:t>
        </x:is>
      </x:c>
      <x:c r="K762" s="58">
        <x:v>1</x:v>
      </x:c>
      <x:c r="L762" s="12">
        <x:v>-261226.84</x:v>
      </x:c>
    </x:row>
    <x:row r="763">
      <x:c r="A763" s="0" t="inlineStr">
        <x:is>
          <x:t>PL|pl.cogs|5425|2022-07</x:t>
        </x:is>
      </x:c>
      <x:c r="B763" s="0" t="inlineStr">
        <x:is>
          <x:t>Demo Handel GmbH</x:t>
        </x:is>
      </x:c>
      <x:c r="C763" s="0" t="inlineStr">
        <x:is>
          <x:t>PL</x:t>
        </x:is>
      </x:c>
      <x:c r="D763" s="0" t="inlineStr">
        <x:is>
          <x:t>pl.cogs</x:t>
        </x:is>
      </x:c>
      <x:c r="E763" s="0" t="inlineStr">
        <x:is>
          <x:t>Materialaufwand</x:t>
        </x:is>
      </x:c>
      <x:c r="F763" s="58">
        <x:v>5425</x:v>
      </x:c>
      <x:c r="G763" t="inlineStr">
        <x:is>
          <x:t>Innergemeinschaftlicher Erwerb 19 % Vorsteuer und 19 % Umsatzsteuer</x:t>
        </x:is>
      </x:c>
      <x:c r="H763" s="0" t="inlineStr">
        <x:is>
          <x:t>2022-07</x:t>
        </x:is>
      </x:c>
      <x:c r="I763" s="0" t="inlineStr">
        <x:is>
          <x:t>2022-07</x:t>
        </x:is>
      </x:c>
      <x:c r="J763" s="0" t="inlineStr">
        <x:is>
          <x:t>Month</x:t>
        </x:is>
      </x:c>
      <x:c r="K763" s="58">
        <x:v>1</x:v>
      </x:c>
      <x:c r="L763" s="12">
        <x:v>-232039.23</x:v>
      </x:c>
    </x:row>
    <x:row r="764">
      <x:c r="A764" s="0" t="inlineStr">
        <x:is>
          <x:t>PL|pl.cogs|5425|2022-08</x:t>
        </x:is>
      </x:c>
      <x:c r="B764" s="0" t="inlineStr">
        <x:is>
          <x:t>Demo Handel GmbH</x:t>
        </x:is>
      </x:c>
      <x:c r="C764" s="0" t="inlineStr">
        <x:is>
          <x:t>PL</x:t>
        </x:is>
      </x:c>
      <x:c r="D764" s="0" t="inlineStr">
        <x:is>
          <x:t>pl.cogs</x:t>
        </x:is>
      </x:c>
      <x:c r="E764" s="0" t="inlineStr">
        <x:is>
          <x:t>Materialaufwand</x:t>
        </x:is>
      </x:c>
      <x:c r="F764" s="58">
        <x:v>5425</x:v>
      </x:c>
      <x:c r="G764" t="inlineStr">
        <x:is>
          <x:t>Innergemeinschaftlicher Erwerb 19 % Vorsteuer und 19 % Umsatzsteuer</x:t>
        </x:is>
      </x:c>
      <x:c r="H764" s="0" t="inlineStr">
        <x:is>
          <x:t>2022-08</x:t>
        </x:is>
      </x:c>
      <x:c r="I764" s="0" t="inlineStr">
        <x:is>
          <x:t>2022-08</x:t>
        </x:is>
      </x:c>
      <x:c r="J764" s="0" t="inlineStr">
        <x:is>
          <x:t>Month</x:t>
        </x:is>
      </x:c>
      <x:c r="K764" s="58">
        <x:v>1</x:v>
      </x:c>
      <x:c r="L764" s="12">
        <x:v>-283845.66</x:v>
      </x:c>
    </x:row>
    <x:row r="765">
      <x:c r="A765" s="0" t="inlineStr">
        <x:is>
          <x:t>PL|pl.cogs|5425|2022-09</x:t>
        </x:is>
      </x:c>
      <x:c r="B765" s="0" t="inlineStr">
        <x:is>
          <x:t>Demo Handel GmbH</x:t>
        </x:is>
      </x:c>
      <x:c r="C765" s="0" t="inlineStr">
        <x:is>
          <x:t>PL</x:t>
        </x:is>
      </x:c>
      <x:c r="D765" s="0" t="inlineStr">
        <x:is>
          <x:t>pl.cogs</x:t>
        </x:is>
      </x:c>
      <x:c r="E765" s="0" t="inlineStr">
        <x:is>
          <x:t>Materialaufwand</x:t>
        </x:is>
      </x:c>
      <x:c r="F765" s="58">
        <x:v>5425</x:v>
      </x:c>
      <x:c r="G765" t="inlineStr">
        <x:is>
          <x:t>Innergemeinschaftlicher Erwerb 19 % Vorsteuer und 19 % Umsatzsteuer</x:t>
        </x:is>
      </x:c>
      <x:c r="H765" s="0" t="inlineStr">
        <x:is>
          <x:t>2022-09</x:t>
        </x:is>
      </x:c>
      <x:c r="I765" s="0" t="inlineStr">
        <x:is>
          <x:t>2022-09</x:t>
        </x:is>
      </x:c>
      <x:c r="J765" s="0" t="inlineStr">
        <x:is>
          <x:t>Month</x:t>
        </x:is>
      </x:c>
      <x:c r="K765" s="58">
        <x:v>1</x:v>
      </x:c>
      <x:c r="L765" s="12">
        <x:v>-296504.85</x:v>
      </x:c>
    </x:row>
    <x:row r="766">
      <x:c r="A766" s="0" t="inlineStr">
        <x:is>
          <x:t>PL|pl.cogs|5425|2022-10</x:t>
        </x:is>
      </x:c>
      <x:c r="B766" s="0" t="inlineStr">
        <x:is>
          <x:t>Demo Handel GmbH</x:t>
        </x:is>
      </x:c>
      <x:c r="C766" s="0" t="inlineStr">
        <x:is>
          <x:t>PL</x:t>
        </x:is>
      </x:c>
      <x:c r="D766" s="0" t="inlineStr">
        <x:is>
          <x:t>pl.cogs</x:t>
        </x:is>
      </x:c>
      <x:c r="E766" s="0" t="inlineStr">
        <x:is>
          <x:t>Materialaufwand</x:t>
        </x:is>
      </x:c>
      <x:c r="F766" s="58">
        <x:v>5425</x:v>
      </x:c>
      <x:c r="G766" t="inlineStr">
        <x:is>
          <x:t>Innergemeinschaftlicher Erwerb 19 % Vorsteuer und 19 % Umsatzsteuer</x:t>
        </x:is>
      </x:c>
      <x:c r="H766" s="0" t="inlineStr">
        <x:is>
          <x:t>2022-10</x:t>
        </x:is>
      </x:c>
      <x:c r="I766" s="0" t="inlineStr">
        <x:is>
          <x:t>2022-10</x:t>
        </x:is>
      </x:c>
      <x:c r="J766" s="0" t="inlineStr">
        <x:is>
          <x:t>Month</x:t>
        </x:is>
      </x:c>
      <x:c r="K766" s="58">
        <x:v>1</x:v>
      </x:c>
      <x:c r="L766" s="12">
        <x:v>-324569.35</x:v>
      </x:c>
    </x:row>
    <x:row r="767">
      <x:c r="A767" s="0" t="inlineStr">
        <x:is>
          <x:t>PL|pl.cogs|5425|2022-11</x:t>
        </x:is>
      </x:c>
      <x:c r="B767" s="0" t="inlineStr">
        <x:is>
          <x:t>Demo Handel GmbH</x:t>
        </x:is>
      </x:c>
      <x:c r="C767" s="0" t="inlineStr">
        <x:is>
          <x:t>PL</x:t>
        </x:is>
      </x:c>
      <x:c r="D767" s="0" t="inlineStr">
        <x:is>
          <x:t>pl.cogs</x:t>
        </x:is>
      </x:c>
      <x:c r="E767" s="0" t="inlineStr">
        <x:is>
          <x:t>Materialaufwand</x:t>
        </x:is>
      </x:c>
      <x:c r="F767" s="58">
        <x:v>5425</x:v>
      </x:c>
      <x:c r="G767" t="inlineStr">
        <x:is>
          <x:t>Innergemeinschaftlicher Erwerb 19 % Vorsteuer und 19 % Umsatzsteuer</x:t>
        </x:is>
      </x:c>
      <x:c r="H767" s="0" t="inlineStr">
        <x:is>
          <x:t>2022-11</x:t>
        </x:is>
      </x:c>
      <x:c r="I767" s="0" t="inlineStr">
        <x:is>
          <x:t>2022-11</x:t>
        </x:is>
      </x:c>
      <x:c r="J767" s="0" t="inlineStr">
        <x:is>
          <x:t>Month</x:t>
        </x:is>
      </x:c>
      <x:c r="K767" s="58">
        <x:v>1</x:v>
      </x:c>
      <x:c r="L767" s="12">
        <x:v>-356476.56</x:v>
      </x:c>
    </x:row>
    <x:row r="768">
      <x:c r="A768" s="0" t="inlineStr">
        <x:is>
          <x:t>PL|pl.cogs|5425|2022-12</x:t>
        </x:is>
      </x:c>
      <x:c r="B768" s="0" t="inlineStr">
        <x:is>
          <x:t>Demo Handel GmbH</x:t>
        </x:is>
      </x:c>
      <x:c r="C768" s="0" t="inlineStr">
        <x:is>
          <x:t>PL</x:t>
        </x:is>
      </x:c>
      <x:c r="D768" s="0" t="inlineStr">
        <x:is>
          <x:t>pl.cogs</x:t>
        </x:is>
      </x:c>
      <x:c r="E768" s="0" t="inlineStr">
        <x:is>
          <x:t>Materialaufwand</x:t>
        </x:is>
      </x:c>
      <x:c r="F768" s="58">
        <x:v>5425</x:v>
      </x:c>
      <x:c r="G768" t="inlineStr">
        <x:is>
          <x:t>Innergemeinschaftlicher Erwerb 19 % Vorsteuer und 19 % Umsatzsteuer</x:t>
        </x:is>
      </x:c>
      <x:c r="H768" s="0" t="inlineStr">
        <x:is>
          <x:t>2022-12</x:t>
        </x:is>
      </x:c>
      <x:c r="I768" s="0" t="inlineStr">
        <x:is>
          <x:t>2022-12</x:t>
        </x:is>
      </x:c>
      <x:c r="J768" s="0" t="inlineStr">
        <x:is>
          <x:t>Month</x:t>
        </x:is>
      </x:c>
      <x:c r="K768" s="58">
        <x:v>1</x:v>
      </x:c>
      <x:c r="L768" s="12">
        <x:v>-341183.31</x:v>
      </x:c>
    </x:row>
    <x:row r="769">
      <x:c r="A769" s="0" t="inlineStr">
        <x:is>
          <x:t>PL|pl.cogs|5425|2023-01</x:t>
        </x:is>
      </x:c>
      <x:c r="B769" s="0" t="inlineStr">
        <x:is>
          <x:t>Demo Handel GmbH</x:t>
        </x:is>
      </x:c>
      <x:c r="C769" s="0" t="inlineStr">
        <x:is>
          <x:t>PL</x:t>
        </x:is>
      </x:c>
      <x:c r="D769" s="0" t="inlineStr">
        <x:is>
          <x:t>pl.cogs</x:t>
        </x:is>
      </x:c>
      <x:c r="E769" s="0" t="inlineStr">
        <x:is>
          <x:t>Materialaufwand</x:t>
        </x:is>
      </x:c>
      <x:c r="F769" s="58">
        <x:v>5425</x:v>
      </x:c>
      <x:c r="G769" t="inlineStr">
        <x:is>
          <x:t>Innergemeinschaftlicher Erwerb 19 % Vorsteuer und 19 % Umsatzsteuer</x:t>
        </x:is>
      </x:c>
      <x:c r="H769" s="0" t="inlineStr">
        <x:is>
          <x:t>2023-01</x:t>
        </x:is>
      </x:c>
      <x:c r="I769" s="0" t="inlineStr">
        <x:is>
          <x:t>2023-01</x:t>
        </x:is>
      </x:c>
      <x:c r="J769" s="0" t="inlineStr">
        <x:is>
          <x:t>Month</x:t>
        </x:is>
      </x:c>
      <x:c r="K769" s="58">
        <x:v>1</x:v>
      </x:c>
      <x:c r="L769" s="12">
        <x:v>-281222.13</x:v>
      </x:c>
    </x:row>
    <x:row r="770">
      <x:c r="A770" s="0" t="inlineStr">
        <x:is>
          <x:t>PL|pl.cogs|5425|2023-02</x:t>
        </x:is>
      </x:c>
      <x:c r="B770" s="0" t="inlineStr">
        <x:is>
          <x:t>Demo Handel GmbH</x:t>
        </x:is>
      </x:c>
      <x:c r="C770" s="0" t="inlineStr">
        <x:is>
          <x:t>PL</x:t>
        </x:is>
      </x:c>
      <x:c r="D770" s="0" t="inlineStr">
        <x:is>
          <x:t>pl.cogs</x:t>
        </x:is>
      </x:c>
      <x:c r="E770" s="0" t="inlineStr">
        <x:is>
          <x:t>Materialaufwand</x:t>
        </x:is>
      </x:c>
      <x:c r="F770" s="58">
        <x:v>5425</x:v>
      </x:c>
      <x:c r="G770" t="inlineStr">
        <x:is>
          <x:t>Innergemeinschaftlicher Erwerb 19 % Vorsteuer und 19 % Umsatzsteuer</x:t>
        </x:is>
      </x:c>
      <x:c r="H770" s="0" t="inlineStr">
        <x:is>
          <x:t>2023-02</x:t>
        </x:is>
      </x:c>
      <x:c r="I770" s="0" t="inlineStr">
        <x:is>
          <x:t>2023-02</x:t>
        </x:is>
      </x:c>
      <x:c r="J770" s="0" t="inlineStr">
        <x:is>
          <x:t>Month</x:t>
        </x:is>
      </x:c>
      <x:c r="K770" s="58">
        <x:v>1</x:v>
      </x:c>
      <x:c r="L770" s="12">
        <x:v>-327856.32</x:v>
      </x:c>
    </x:row>
    <x:row r="771">
      <x:c r="A771" s="0" t="inlineStr">
        <x:is>
          <x:t>PL|pl.cogs|5425|2023-03</x:t>
        </x:is>
      </x:c>
      <x:c r="B771" s="0" t="inlineStr">
        <x:is>
          <x:t>Demo Handel GmbH</x:t>
        </x:is>
      </x:c>
      <x:c r="C771" s="0" t="inlineStr">
        <x:is>
          <x:t>PL</x:t>
        </x:is>
      </x:c>
      <x:c r="D771" s="0" t="inlineStr">
        <x:is>
          <x:t>pl.cogs</x:t>
        </x:is>
      </x:c>
      <x:c r="E771" s="0" t="inlineStr">
        <x:is>
          <x:t>Materialaufwand</x:t>
        </x:is>
      </x:c>
      <x:c r="F771" s="58">
        <x:v>5425</x:v>
      </x:c>
      <x:c r="G771" t="inlineStr">
        <x:is>
          <x:t>Innergemeinschaftlicher Erwerb 19 % Vorsteuer und 19 % Umsatzsteuer</x:t>
        </x:is>
      </x:c>
      <x:c r="H771" s="0" t="inlineStr">
        <x:is>
          <x:t>2023-03</x:t>
        </x:is>
      </x:c>
      <x:c r="I771" s="0" t="inlineStr">
        <x:is>
          <x:t>2023-03</x:t>
        </x:is>
      </x:c>
      <x:c r="J771" s="0" t="inlineStr">
        <x:is>
          <x:t>Month</x:t>
        </x:is>
      </x:c>
      <x:c r="K771" s="58">
        <x:v>1</x:v>
      </x:c>
      <x:c r="L771" s="12">
        <x:v>-313797.49</x:v>
      </x:c>
    </x:row>
    <x:row r="772">
      <x:c r="A772" s="0" t="inlineStr">
        <x:is>
          <x:t>PL|pl.cogs|5425|2023-04</x:t>
        </x:is>
      </x:c>
      <x:c r="B772" s="0" t="inlineStr">
        <x:is>
          <x:t>Demo Handel GmbH</x:t>
        </x:is>
      </x:c>
      <x:c r="C772" s="0" t="inlineStr">
        <x:is>
          <x:t>PL</x:t>
        </x:is>
      </x:c>
      <x:c r="D772" s="0" t="inlineStr">
        <x:is>
          <x:t>pl.cogs</x:t>
        </x:is>
      </x:c>
      <x:c r="E772" s="0" t="inlineStr">
        <x:is>
          <x:t>Materialaufwand</x:t>
        </x:is>
      </x:c>
      <x:c r="F772" s="58">
        <x:v>5425</x:v>
      </x:c>
      <x:c r="G772" t="inlineStr">
        <x:is>
          <x:t>Innergemeinschaftlicher Erwerb 19 % Vorsteuer und 19 % Umsatzsteuer</x:t>
        </x:is>
      </x:c>
      <x:c r="H772" s="0" t="inlineStr">
        <x:is>
          <x:t>2023-04</x:t>
        </x:is>
      </x:c>
      <x:c r="I772" s="0" t="inlineStr">
        <x:is>
          <x:t>2023-04</x:t>
        </x:is>
      </x:c>
      <x:c r="J772" s="0" t="inlineStr">
        <x:is>
          <x:t>Month</x:t>
        </x:is>
      </x:c>
      <x:c r="K772" s="58">
        <x:v>1</x:v>
      </x:c>
      <x:c r="L772" s="12">
        <x:v>-306220.1</x:v>
      </x:c>
    </x:row>
    <x:row r="773">
      <x:c r="A773" s="0" t="inlineStr">
        <x:is>
          <x:t>PL|pl.cogs|5425|2023-05</x:t>
        </x:is>
      </x:c>
      <x:c r="B773" s="0" t="inlineStr">
        <x:is>
          <x:t>Demo Handel GmbH</x:t>
        </x:is>
      </x:c>
      <x:c r="C773" s="0" t="inlineStr">
        <x:is>
          <x:t>PL</x:t>
        </x:is>
      </x:c>
      <x:c r="D773" s="0" t="inlineStr">
        <x:is>
          <x:t>pl.cogs</x:t>
        </x:is>
      </x:c>
      <x:c r="E773" s="0" t="inlineStr">
        <x:is>
          <x:t>Materialaufwand</x:t>
        </x:is>
      </x:c>
      <x:c r="F773" s="58">
        <x:v>5425</x:v>
      </x:c>
      <x:c r="G773" t="inlineStr">
        <x:is>
          <x:t>Innergemeinschaftlicher Erwerb 19 % Vorsteuer und 19 % Umsatzsteuer</x:t>
        </x:is>
      </x:c>
      <x:c r="H773" s="0" t="inlineStr">
        <x:is>
          <x:t>2023-05</x:t>
        </x:is>
      </x:c>
      <x:c r="I773" s="0" t="inlineStr">
        <x:is>
          <x:t>2023-05</x:t>
        </x:is>
      </x:c>
      <x:c r="J773" s="0" t="inlineStr">
        <x:is>
          <x:t>Month</x:t>
        </x:is>
      </x:c>
      <x:c r="K773" s="58">
        <x:v>1</x:v>
      </x:c>
      <x:c r="L773" s="12">
        <x:v>-299646.88</x:v>
      </x:c>
    </x:row>
    <x:row r="774">
      <x:c r="A774" s="0" t="inlineStr">
        <x:is>
          <x:t>PL|pl.cogs|5425|2023-06</x:t>
        </x:is>
      </x:c>
      <x:c r="B774" s="0" t="inlineStr">
        <x:is>
          <x:t>Demo Handel GmbH</x:t>
        </x:is>
      </x:c>
      <x:c r="C774" s="0" t="inlineStr">
        <x:is>
          <x:t>PL</x:t>
        </x:is>
      </x:c>
      <x:c r="D774" s="0" t="inlineStr">
        <x:is>
          <x:t>pl.cogs</x:t>
        </x:is>
      </x:c>
      <x:c r="E774" s="0" t="inlineStr">
        <x:is>
          <x:t>Materialaufwand</x:t>
        </x:is>
      </x:c>
      <x:c r="F774" s="58">
        <x:v>5425</x:v>
      </x:c>
      <x:c r="G774" t="inlineStr">
        <x:is>
          <x:t>Innergemeinschaftlicher Erwerb 19 % Vorsteuer und 19 % Umsatzsteuer</x:t>
        </x:is>
      </x:c>
      <x:c r="H774" s="0" t="inlineStr">
        <x:is>
          <x:t>2023-06</x:t>
        </x:is>
      </x:c>
      <x:c r="I774" s="0" t="inlineStr">
        <x:is>
          <x:t>2023-06</x:t>
        </x:is>
      </x:c>
      <x:c r="J774" s="0" t="inlineStr">
        <x:is>
          <x:t>Month</x:t>
        </x:is>
      </x:c>
      <x:c r="K774" s="58">
        <x:v>1</x:v>
      </x:c>
      <x:c r="L774" s="12">
        <x:v>-283788.25</x:v>
      </x:c>
    </x:row>
    <x:row r="775">
      <x:c r="A775" s="0" t="inlineStr">
        <x:is>
          <x:t>PL|pl.cogs|5425|2023-07</x:t>
        </x:is>
      </x:c>
      <x:c r="B775" s="0" t="inlineStr">
        <x:is>
          <x:t>Demo Handel GmbH</x:t>
        </x:is>
      </x:c>
      <x:c r="C775" s="0" t="inlineStr">
        <x:is>
          <x:t>PL</x:t>
        </x:is>
      </x:c>
      <x:c r="D775" s="0" t="inlineStr">
        <x:is>
          <x:t>pl.cogs</x:t>
        </x:is>
      </x:c>
      <x:c r="E775" s="0" t="inlineStr">
        <x:is>
          <x:t>Materialaufwand</x:t>
        </x:is>
      </x:c>
      <x:c r="F775" s="58">
        <x:v>5425</x:v>
      </x:c>
      <x:c r="G775" t="inlineStr">
        <x:is>
          <x:t>Innergemeinschaftlicher Erwerb 19 % Vorsteuer und 19 % Umsatzsteuer</x:t>
        </x:is>
      </x:c>
      <x:c r="H775" s="0" t="inlineStr">
        <x:is>
          <x:t>2023-07</x:t>
        </x:is>
      </x:c>
      <x:c r="I775" s="0" t="inlineStr">
        <x:is>
          <x:t>2023-07</x:t>
        </x:is>
      </x:c>
      <x:c r="J775" s="0" t="inlineStr">
        <x:is>
          <x:t>Month</x:t>
        </x:is>
      </x:c>
      <x:c r="K775" s="58">
        <x:v>1</x:v>
      </x:c>
      <x:c r="L775" s="12">
        <x:v>-242630.86</x:v>
      </x:c>
    </x:row>
    <x:row r="776">
      <x:c r="A776" s="0" t="inlineStr">
        <x:is>
          <x:t>PL|pl.cogs|5425|2023-08</x:t>
        </x:is>
      </x:c>
      <x:c r="B776" s="0" t="inlineStr">
        <x:is>
          <x:t>Demo Handel GmbH</x:t>
        </x:is>
      </x:c>
      <x:c r="C776" s="0" t="inlineStr">
        <x:is>
          <x:t>PL</x:t>
        </x:is>
      </x:c>
      <x:c r="D776" s="0" t="inlineStr">
        <x:is>
          <x:t>pl.cogs</x:t>
        </x:is>
      </x:c>
      <x:c r="E776" s="0" t="inlineStr">
        <x:is>
          <x:t>Materialaufwand</x:t>
        </x:is>
      </x:c>
      <x:c r="F776" s="58">
        <x:v>5425</x:v>
      </x:c>
      <x:c r="G776" t="inlineStr">
        <x:is>
          <x:t>Innergemeinschaftlicher Erwerb 19 % Vorsteuer und 19 % Umsatzsteuer</x:t>
        </x:is>
      </x:c>
      <x:c r="H776" s="0" t="inlineStr">
        <x:is>
          <x:t>2023-08</x:t>
        </x:is>
      </x:c>
      <x:c r="I776" s="0" t="inlineStr">
        <x:is>
          <x:t>2023-08</x:t>
        </x:is>
      </x:c>
      <x:c r="J776" s="0" t="inlineStr">
        <x:is>
          <x:t>Month</x:t>
        </x:is>
      </x:c>
      <x:c r="K776" s="58">
        <x:v>1</x:v>
      </x:c>
      <x:c r="L776" s="12">
        <x:v>-305450.65</x:v>
      </x:c>
    </x:row>
    <x:row r="777">
      <x:c r="A777" s="0" t="inlineStr">
        <x:is>
          <x:t>PL|pl.cogs|5425|2023-09</x:t>
        </x:is>
      </x:c>
      <x:c r="B777" s="0" t="inlineStr">
        <x:is>
          <x:t>Demo Handel GmbH</x:t>
        </x:is>
      </x:c>
      <x:c r="C777" s="0" t="inlineStr">
        <x:is>
          <x:t>PL</x:t>
        </x:is>
      </x:c>
      <x:c r="D777" s="0" t="inlineStr">
        <x:is>
          <x:t>pl.cogs</x:t>
        </x:is>
      </x:c>
      <x:c r="E777" s="0" t="inlineStr">
        <x:is>
          <x:t>Materialaufwand</x:t>
        </x:is>
      </x:c>
      <x:c r="F777" s="58">
        <x:v>5425</x:v>
      </x:c>
      <x:c r="G777" t="inlineStr">
        <x:is>
          <x:t>Innergemeinschaftlicher Erwerb 19 % Vorsteuer und 19 % Umsatzsteuer</x:t>
        </x:is>
      </x:c>
      <x:c r="H777" s="0" t="inlineStr">
        <x:is>
          <x:t>2023-09</x:t>
        </x:is>
      </x:c>
      <x:c r="I777" s="0" t="inlineStr">
        <x:is>
          <x:t>2023-09</x:t>
        </x:is>
      </x:c>
      <x:c r="J777" s="0" t="inlineStr">
        <x:is>
          <x:t>Month</x:t>
        </x:is>
      </x:c>
      <x:c r="K777" s="58">
        <x:v>1</x:v>
      </x:c>
      <x:c r="L777" s="12">
        <x:v>-328177.3</x:v>
      </x:c>
    </x:row>
    <x:row r="778">
      <x:c r="A778" s="0" t="inlineStr">
        <x:is>
          <x:t>PL|pl.cogs|5425|2023-10</x:t>
        </x:is>
      </x:c>
      <x:c r="B778" s="0" t="inlineStr">
        <x:is>
          <x:t>Demo Handel GmbH</x:t>
        </x:is>
      </x:c>
      <x:c r="C778" s="0" t="inlineStr">
        <x:is>
          <x:t>PL</x:t>
        </x:is>
      </x:c>
      <x:c r="D778" s="0" t="inlineStr">
        <x:is>
          <x:t>pl.cogs</x:t>
        </x:is>
      </x:c>
      <x:c r="E778" s="0" t="inlineStr">
        <x:is>
          <x:t>Materialaufwand</x:t>
        </x:is>
      </x:c>
      <x:c r="F778" s="58">
        <x:v>5425</x:v>
      </x:c>
      <x:c r="G778" t="inlineStr">
        <x:is>
          <x:t>Innergemeinschaftlicher Erwerb 19 % Vorsteuer und 19 % Umsatzsteuer</x:t>
        </x:is>
      </x:c>
      <x:c r="H778" s="0" t="inlineStr">
        <x:is>
          <x:t>2023-10</x:t>
        </x:is>
      </x:c>
      <x:c r="I778" s="0" t="inlineStr">
        <x:is>
          <x:t>2023-10</x:t>
        </x:is>
      </x:c>
      <x:c r="J778" s="0" t="inlineStr">
        <x:is>
          <x:t>Month</x:t>
        </x:is>
      </x:c>
      <x:c r="K778" s="58">
        <x:v>1</x:v>
      </x:c>
      <x:c r="L778" s="12">
        <x:v>-355551.56</x:v>
      </x:c>
    </x:row>
    <x:row r="779">
      <x:c r="A779" s="0" t="inlineStr">
        <x:is>
          <x:t>PL|pl.cogs|5425|2023-11</x:t>
        </x:is>
      </x:c>
      <x:c r="B779" s="0" t="inlineStr">
        <x:is>
          <x:t>Demo Handel GmbH</x:t>
        </x:is>
      </x:c>
      <x:c r="C779" s="0" t="inlineStr">
        <x:is>
          <x:t>PL</x:t>
        </x:is>
      </x:c>
      <x:c r="D779" s="0" t="inlineStr">
        <x:is>
          <x:t>pl.cogs</x:t>
        </x:is>
      </x:c>
      <x:c r="E779" s="0" t="inlineStr">
        <x:is>
          <x:t>Materialaufwand</x:t>
        </x:is>
      </x:c>
      <x:c r="F779" s="58">
        <x:v>5425</x:v>
      </x:c>
      <x:c r="G779" t="inlineStr">
        <x:is>
          <x:t>Innergemeinschaftlicher Erwerb 19 % Vorsteuer und 19 % Umsatzsteuer</x:t>
        </x:is>
      </x:c>
      <x:c r="H779" s="0" t="inlineStr">
        <x:is>
          <x:t>2023-11</x:t>
        </x:is>
      </x:c>
      <x:c r="I779" s="0" t="inlineStr">
        <x:is>
          <x:t>2023-11</x:t>
        </x:is>
      </x:c>
      <x:c r="J779" s="0" t="inlineStr">
        <x:is>
          <x:t>Month</x:t>
        </x:is>
      </x:c>
      <x:c r="K779" s="58">
        <x:v>1</x:v>
      </x:c>
      <x:c r="L779" s="12">
        <x:v>-396057.28</x:v>
      </x:c>
    </x:row>
    <x:row r="780">
      <x:c r="A780" s="0" t="inlineStr">
        <x:is>
          <x:t>PL|pl.cogs|5425|2023-12</x:t>
        </x:is>
      </x:c>
      <x:c r="B780" s="0" t="inlineStr">
        <x:is>
          <x:t>Demo Handel GmbH</x:t>
        </x:is>
      </x:c>
      <x:c r="C780" s="0" t="inlineStr">
        <x:is>
          <x:t>PL</x:t>
        </x:is>
      </x:c>
      <x:c r="D780" s="0" t="inlineStr">
        <x:is>
          <x:t>pl.cogs</x:t>
        </x:is>
      </x:c>
      <x:c r="E780" s="0" t="inlineStr">
        <x:is>
          <x:t>Materialaufwand</x:t>
        </x:is>
      </x:c>
      <x:c r="F780" s="58">
        <x:v>5425</x:v>
      </x:c>
      <x:c r="G780" t="inlineStr">
        <x:is>
          <x:t>Innergemeinschaftlicher Erwerb 19 % Vorsteuer und 19 % Umsatzsteuer</x:t>
        </x:is>
      </x:c>
      <x:c r="H780" s="0" t="inlineStr">
        <x:is>
          <x:t>2023-12</x:t>
        </x:is>
      </x:c>
      <x:c r="I780" s="0" t="inlineStr">
        <x:is>
          <x:t>2023-12</x:t>
        </x:is>
      </x:c>
      <x:c r="J780" s="0" t="inlineStr">
        <x:is>
          <x:t>Month</x:t>
        </x:is>
      </x:c>
      <x:c r="K780" s="58">
        <x:v>1</x:v>
      </x:c>
      <x:c r="L780" s="12">
        <x:v>-380962.75</x:v>
      </x:c>
    </x:row>
    <x:row r="781">
      <x:c r="A781" s="0" t="inlineStr">
        <x:is>
          <x:t>PL|pl.cogs|5425|2024-01</x:t>
        </x:is>
      </x:c>
      <x:c r="B781" s="0" t="inlineStr">
        <x:is>
          <x:t>Demo Handel GmbH</x:t>
        </x:is>
      </x:c>
      <x:c r="C781" s="0" t="inlineStr">
        <x:is>
          <x:t>PL</x:t>
        </x:is>
      </x:c>
      <x:c r="D781" s="0" t="inlineStr">
        <x:is>
          <x:t>pl.cogs</x:t>
        </x:is>
      </x:c>
      <x:c r="E781" s="0" t="inlineStr">
        <x:is>
          <x:t>Materialaufwand</x:t>
        </x:is>
      </x:c>
      <x:c r="F781" s="58">
        <x:v>5425</x:v>
      </x:c>
      <x:c r="G781" t="inlineStr">
        <x:is>
          <x:t>Innergemeinschaftlicher Erwerb 19 % Vorsteuer und 19 % Umsatzsteuer</x:t>
        </x:is>
      </x:c>
      <x:c r="H781" s="0" t="inlineStr">
        <x:is>
          <x:t>2024-01</x:t>
        </x:is>
      </x:c>
      <x:c r="I781" s="0" t="inlineStr">
        <x:is>
          <x:t>2024-01</x:t>
        </x:is>
      </x:c>
      <x:c r="J781" s="0" t="inlineStr">
        <x:is>
          <x:t>Month</x:t>
        </x:is>
      </x:c>
      <x:c r="K781" s="58">
        <x:v>1</x:v>
      </x:c>
      <x:c r="L781" s="12">
        <x:v>-292519.31</x:v>
      </x:c>
    </x:row>
    <x:row r="782">
      <x:c r="A782" s="0" t="inlineStr">
        <x:is>
          <x:t>PL|pl.cogs|5425|2024-02</x:t>
        </x:is>
      </x:c>
      <x:c r="B782" s="0" t="inlineStr">
        <x:is>
          <x:t>Demo Handel GmbH</x:t>
        </x:is>
      </x:c>
      <x:c r="C782" s="0" t="inlineStr">
        <x:is>
          <x:t>PL</x:t>
        </x:is>
      </x:c>
      <x:c r="D782" s="0" t="inlineStr">
        <x:is>
          <x:t>pl.cogs</x:t>
        </x:is>
      </x:c>
      <x:c r="E782" s="0" t="inlineStr">
        <x:is>
          <x:t>Materialaufwand</x:t>
        </x:is>
      </x:c>
      <x:c r="F782" s="58">
        <x:v>5425</x:v>
      </x:c>
      <x:c r="G782" t="inlineStr">
        <x:is>
          <x:t>Innergemeinschaftlicher Erwerb 19 % Vorsteuer und 19 % Umsatzsteuer</x:t>
        </x:is>
      </x:c>
      <x:c r="H782" s="0" t="inlineStr">
        <x:is>
          <x:t>2024-02</x:t>
        </x:is>
      </x:c>
      <x:c r="I782" s="0" t="inlineStr">
        <x:is>
          <x:t>2024-02</x:t>
        </x:is>
      </x:c>
      <x:c r="J782" s="0" t="inlineStr">
        <x:is>
          <x:t>Month</x:t>
        </x:is>
      </x:c>
      <x:c r="K782" s="58">
        <x:v>1</x:v>
      </x:c>
      <x:c r="L782" s="12">
        <x:v>-324474.2</x:v>
      </x:c>
    </x:row>
    <x:row r="783">
      <x:c r="A783" s="0" t="inlineStr">
        <x:is>
          <x:t>PL|pl.cogs|5425|2024-03</x:t>
        </x:is>
      </x:c>
      <x:c r="B783" s="0" t="inlineStr">
        <x:is>
          <x:t>Demo Handel GmbH</x:t>
        </x:is>
      </x:c>
      <x:c r="C783" s="0" t="inlineStr">
        <x:is>
          <x:t>PL</x:t>
        </x:is>
      </x:c>
      <x:c r="D783" s="0" t="inlineStr">
        <x:is>
          <x:t>pl.cogs</x:t>
        </x:is>
      </x:c>
      <x:c r="E783" s="0" t="inlineStr">
        <x:is>
          <x:t>Materialaufwand</x:t>
        </x:is>
      </x:c>
      <x:c r="F783" s="58">
        <x:v>5425</x:v>
      </x:c>
      <x:c r="G783" t="inlineStr">
        <x:is>
          <x:t>Innergemeinschaftlicher Erwerb 19 % Vorsteuer und 19 % Umsatzsteuer</x:t>
        </x:is>
      </x:c>
      <x:c r="H783" s="0" t="inlineStr">
        <x:is>
          <x:t>2024-03</x:t>
        </x:is>
      </x:c>
      <x:c r="I783" s="0" t="inlineStr">
        <x:is>
          <x:t>2024-03</x:t>
        </x:is>
      </x:c>
      <x:c r="J783" s="0" t="inlineStr">
        <x:is>
          <x:t>Month</x:t>
        </x:is>
      </x:c>
      <x:c r="K783" s="58">
        <x:v>1</x:v>
      </x:c>
      <x:c r="L783" s="12">
        <x:v>-333558.93</x:v>
      </x:c>
    </x:row>
    <x:row r="784">
      <x:c r="A784" s="0" t="inlineStr">
        <x:is>
          <x:t>PL|pl.cogs|5425|2024-04</x:t>
        </x:is>
      </x:c>
      <x:c r="B784" s="0" t="inlineStr">
        <x:is>
          <x:t>Demo Handel GmbH</x:t>
        </x:is>
      </x:c>
      <x:c r="C784" s="0" t="inlineStr">
        <x:is>
          <x:t>PL</x:t>
        </x:is>
      </x:c>
      <x:c r="D784" s="0" t="inlineStr">
        <x:is>
          <x:t>pl.cogs</x:t>
        </x:is>
      </x:c>
      <x:c r="E784" s="0" t="inlineStr">
        <x:is>
          <x:t>Materialaufwand</x:t>
        </x:is>
      </x:c>
      <x:c r="F784" s="58">
        <x:v>5425</x:v>
      </x:c>
      <x:c r="G784" t="inlineStr">
        <x:is>
          <x:t>Innergemeinschaftlicher Erwerb 19 % Vorsteuer und 19 % Umsatzsteuer</x:t>
        </x:is>
      </x:c>
      <x:c r="H784" s="0" t="inlineStr">
        <x:is>
          <x:t>2024-04</x:t>
        </x:is>
      </x:c>
      <x:c r="I784" s="0" t="inlineStr">
        <x:is>
          <x:t>2024-04</x:t>
        </x:is>
      </x:c>
      <x:c r="J784" s="0" t="inlineStr">
        <x:is>
          <x:t>Month</x:t>
        </x:is>
      </x:c>
      <x:c r="K784" s="58">
        <x:v>1</x:v>
      </x:c>
      <x:c r="L784" s="12">
        <x:v>-325524.52</x:v>
      </x:c>
    </x:row>
    <x:row r="785">
      <x:c r="A785" s="0" t="inlineStr">
        <x:is>
          <x:t>PL|pl.cogs|5425|2024-05</x:t>
        </x:is>
      </x:c>
      <x:c r="B785" s="0" t="inlineStr">
        <x:is>
          <x:t>Demo Handel GmbH</x:t>
        </x:is>
      </x:c>
      <x:c r="C785" s="0" t="inlineStr">
        <x:is>
          <x:t>PL</x:t>
        </x:is>
      </x:c>
      <x:c r="D785" s="0" t="inlineStr">
        <x:is>
          <x:t>pl.cogs</x:t>
        </x:is>
      </x:c>
      <x:c r="E785" s="0" t="inlineStr">
        <x:is>
          <x:t>Materialaufwand</x:t>
        </x:is>
      </x:c>
      <x:c r="F785" s="58">
        <x:v>5425</x:v>
      </x:c>
      <x:c r="G785" t="inlineStr">
        <x:is>
          <x:t>Innergemeinschaftlicher Erwerb 19 % Vorsteuer und 19 % Umsatzsteuer</x:t>
        </x:is>
      </x:c>
      <x:c r="H785" s="0" t="inlineStr">
        <x:is>
          <x:t>2024-05</x:t>
        </x:is>
      </x:c>
      <x:c r="I785" s="0" t="inlineStr">
        <x:is>
          <x:t>2024-05</x:t>
        </x:is>
      </x:c>
      <x:c r="J785" s="0" t="inlineStr">
        <x:is>
          <x:t>Month</x:t>
        </x:is>
      </x:c>
      <x:c r="K785" s="58">
        <x:v>1</x:v>
      </x:c>
      <x:c r="L785" s="12">
        <x:v>-322266</x:v>
      </x:c>
    </x:row>
    <x:row r="786">
      <x:c r="A786" s="0" t="inlineStr">
        <x:is>
          <x:t>PL|pl.cogs|5425|2024-06</x:t>
        </x:is>
      </x:c>
      <x:c r="B786" s="0" t="inlineStr">
        <x:is>
          <x:t>Demo Handel GmbH</x:t>
        </x:is>
      </x:c>
      <x:c r="C786" s="0" t="inlineStr">
        <x:is>
          <x:t>PL</x:t>
        </x:is>
      </x:c>
      <x:c r="D786" s="0" t="inlineStr">
        <x:is>
          <x:t>pl.cogs</x:t>
        </x:is>
      </x:c>
      <x:c r="E786" s="0" t="inlineStr">
        <x:is>
          <x:t>Materialaufwand</x:t>
        </x:is>
      </x:c>
      <x:c r="F786" s="58">
        <x:v>5425</x:v>
      </x:c>
      <x:c r="G786" t="inlineStr">
        <x:is>
          <x:t>Innergemeinschaftlicher Erwerb 19 % Vorsteuer und 19 % Umsatzsteuer</x:t>
        </x:is>
      </x:c>
      <x:c r="H786" s="0" t="inlineStr">
        <x:is>
          <x:t>2024-06</x:t>
        </x:is>
      </x:c>
      <x:c r="I786" s="0" t="inlineStr">
        <x:is>
          <x:t>2024-06</x:t>
        </x:is>
      </x:c>
      <x:c r="J786" s="0" t="inlineStr">
        <x:is>
          <x:t>Month</x:t>
        </x:is>
      </x:c>
      <x:c r="K786" s="58">
        <x:v>1</x:v>
      </x:c>
      <x:c r="L786" s="12">
        <x:v>-289210.61</x:v>
      </x:c>
    </x:row>
    <x:row r="787">
      <x:c r="A787" s="0" t="inlineStr">
        <x:is>
          <x:t>PL|pl.cogs|5425|2024-07</x:t>
        </x:is>
      </x:c>
      <x:c r="B787" s="0" t="inlineStr">
        <x:is>
          <x:t>Demo Handel GmbH</x:t>
        </x:is>
      </x:c>
      <x:c r="C787" s="0" t="inlineStr">
        <x:is>
          <x:t>PL</x:t>
        </x:is>
      </x:c>
      <x:c r="D787" s="0" t="inlineStr">
        <x:is>
          <x:t>pl.cogs</x:t>
        </x:is>
      </x:c>
      <x:c r="E787" s="0" t="inlineStr">
        <x:is>
          <x:t>Materialaufwand</x:t>
        </x:is>
      </x:c>
      <x:c r="F787" s="58">
        <x:v>5425</x:v>
      </x:c>
      <x:c r="G787" t="inlineStr">
        <x:is>
          <x:t>Innergemeinschaftlicher Erwerb 19 % Vorsteuer und 19 % Umsatzsteuer</x:t>
        </x:is>
      </x:c>
      <x:c r="H787" s="0" t="inlineStr">
        <x:is>
          <x:t>2024-07</x:t>
        </x:is>
      </x:c>
      <x:c r="I787" s="0" t="inlineStr">
        <x:is>
          <x:t>2024-07</x:t>
        </x:is>
      </x:c>
      <x:c r="J787" s="0" t="inlineStr">
        <x:is>
          <x:t>Month</x:t>
        </x:is>
      </x:c>
      <x:c r="K787" s="58">
        <x:v>1</x:v>
      </x:c>
      <x:c r="L787" s="12">
        <x:v>-271563.35</x:v>
      </x:c>
    </x:row>
    <x:row r="788">
      <x:c r="A788" s="0" t="inlineStr">
        <x:is>
          <x:t>PL|pl.cogs|5425|2024-08</x:t>
        </x:is>
      </x:c>
      <x:c r="B788" s="0" t="inlineStr">
        <x:is>
          <x:t>Demo Handel GmbH</x:t>
        </x:is>
      </x:c>
      <x:c r="C788" s="0" t="inlineStr">
        <x:is>
          <x:t>PL</x:t>
        </x:is>
      </x:c>
      <x:c r="D788" s="0" t="inlineStr">
        <x:is>
          <x:t>pl.cogs</x:t>
        </x:is>
      </x:c>
      <x:c r="E788" s="0" t="inlineStr">
        <x:is>
          <x:t>Materialaufwand</x:t>
        </x:is>
      </x:c>
      <x:c r="F788" s="58">
        <x:v>5425</x:v>
      </x:c>
      <x:c r="G788" t="inlineStr">
        <x:is>
          <x:t>Innergemeinschaftlicher Erwerb 19 % Vorsteuer und 19 % Umsatzsteuer</x:t>
        </x:is>
      </x:c>
      <x:c r="H788" s="0" t="inlineStr">
        <x:is>
          <x:t>2024-08</x:t>
        </x:is>
      </x:c>
      <x:c r="I788" s="0" t="inlineStr">
        <x:is>
          <x:t>2024-08</x:t>
        </x:is>
      </x:c>
      <x:c r="J788" s="0" t="inlineStr">
        <x:is>
          <x:t>Month</x:t>
        </x:is>
      </x:c>
      <x:c r="K788" s="58">
        <x:v>1</x:v>
      </x:c>
      <x:c r="L788" s="12">
        <x:v>-331538.52</x:v>
      </x:c>
    </x:row>
    <x:row r="789">
      <x:c r="A789" s="0" t="inlineStr">
        <x:is>
          <x:t>PL|pl.cogs|5425|2024-09</x:t>
        </x:is>
      </x:c>
      <x:c r="B789" s="0" t="inlineStr">
        <x:is>
          <x:t>Demo Handel GmbH</x:t>
        </x:is>
      </x:c>
      <x:c r="C789" s="0" t="inlineStr">
        <x:is>
          <x:t>PL</x:t>
        </x:is>
      </x:c>
      <x:c r="D789" s="0" t="inlineStr">
        <x:is>
          <x:t>pl.cogs</x:t>
        </x:is>
      </x:c>
      <x:c r="E789" s="0" t="inlineStr">
        <x:is>
          <x:t>Materialaufwand</x:t>
        </x:is>
      </x:c>
      <x:c r="F789" s="58">
        <x:v>5425</x:v>
      </x:c>
      <x:c r="G789" t="inlineStr">
        <x:is>
          <x:t>Innergemeinschaftlicher Erwerb 19 % Vorsteuer und 19 % Umsatzsteuer</x:t>
        </x:is>
      </x:c>
      <x:c r="H789" s="0" t="inlineStr">
        <x:is>
          <x:t>2024-09</x:t>
        </x:is>
      </x:c>
      <x:c r="I789" s="0" t="inlineStr">
        <x:is>
          <x:t>2024-09</x:t>
        </x:is>
      </x:c>
      <x:c r="J789" s="0" t="inlineStr">
        <x:is>
          <x:t>Month</x:t>
        </x:is>
      </x:c>
      <x:c r="K789" s="58">
        <x:v>1</x:v>
      </x:c>
      <x:c r="L789" s="12">
        <x:v>-341594.38</x:v>
      </x:c>
    </x:row>
    <x:row r="790">
      <x:c r="A790" s="0" t="inlineStr">
        <x:is>
          <x:t>PL|pl.cogs|5425|2024-10</x:t>
        </x:is>
      </x:c>
      <x:c r="B790" s="0" t="inlineStr">
        <x:is>
          <x:t>Demo Handel GmbH</x:t>
        </x:is>
      </x:c>
      <x:c r="C790" s="0" t="inlineStr">
        <x:is>
          <x:t>PL</x:t>
        </x:is>
      </x:c>
      <x:c r="D790" s="0" t="inlineStr">
        <x:is>
          <x:t>pl.cogs</x:t>
        </x:is>
      </x:c>
      <x:c r="E790" s="0" t="inlineStr">
        <x:is>
          <x:t>Materialaufwand</x:t>
        </x:is>
      </x:c>
      <x:c r="F790" s="58">
        <x:v>5425</x:v>
      </x:c>
      <x:c r="G790" t="inlineStr">
        <x:is>
          <x:t>Innergemeinschaftlicher Erwerb 19 % Vorsteuer und 19 % Umsatzsteuer</x:t>
        </x:is>
      </x:c>
      <x:c r="H790" s="0" t="inlineStr">
        <x:is>
          <x:t>2024-10</x:t>
        </x:is>
      </x:c>
      <x:c r="I790" s="0" t="inlineStr">
        <x:is>
          <x:t>2024-10</x:t>
        </x:is>
      </x:c>
      <x:c r="J790" s="0" t="inlineStr">
        <x:is>
          <x:t>Month</x:t>
        </x:is>
      </x:c>
      <x:c r="K790" s="58">
        <x:v>1</x:v>
      </x:c>
      <x:c r="L790" s="12">
        <x:v>-365555.33</x:v>
      </x:c>
    </x:row>
    <x:row r="791">
      <x:c r="A791" s="0" t="inlineStr">
        <x:is>
          <x:t>PL|pl.cogs|5425|2024-11</x:t>
        </x:is>
      </x:c>
      <x:c r="B791" s="0" t="inlineStr">
        <x:is>
          <x:t>Demo Handel GmbH</x:t>
        </x:is>
      </x:c>
      <x:c r="C791" s="0" t="inlineStr">
        <x:is>
          <x:t>PL</x:t>
        </x:is>
      </x:c>
      <x:c r="D791" s="0" t="inlineStr">
        <x:is>
          <x:t>pl.cogs</x:t>
        </x:is>
      </x:c>
      <x:c r="E791" s="0" t="inlineStr">
        <x:is>
          <x:t>Materialaufwand</x:t>
        </x:is>
      </x:c>
      <x:c r="F791" s="58">
        <x:v>5425</x:v>
      </x:c>
      <x:c r="G791" t="inlineStr">
        <x:is>
          <x:t>Innergemeinschaftlicher Erwerb 19 % Vorsteuer und 19 % Umsatzsteuer</x:t>
        </x:is>
      </x:c>
      <x:c r="H791" s="0" t="inlineStr">
        <x:is>
          <x:t>2024-11</x:t>
        </x:is>
      </x:c>
      <x:c r="I791" s="0" t="inlineStr">
        <x:is>
          <x:t>2024-11</x:t>
        </x:is>
      </x:c>
      <x:c r="J791" s="0" t="inlineStr">
        <x:is>
          <x:t>Month</x:t>
        </x:is>
      </x:c>
      <x:c r="K791" s="58">
        <x:v>1</x:v>
      </x:c>
      <x:c r="L791" s="12">
        <x:v>-410036.93</x:v>
      </x:c>
    </x:row>
    <x:row r="792">
      <x:c r="A792" s="0" t="inlineStr">
        <x:is>
          <x:t>PL|pl.cogs|5425|2024-12</x:t>
        </x:is>
      </x:c>
      <x:c r="B792" s="0" t="inlineStr">
        <x:is>
          <x:t>Demo Handel GmbH</x:t>
        </x:is>
      </x:c>
      <x:c r="C792" s="0" t="inlineStr">
        <x:is>
          <x:t>PL</x:t>
        </x:is>
      </x:c>
      <x:c r="D792" s="0" t="inlineStr">
        <x:is>
          <x:t>pl.cogs</x:t>
        </x:is>
      </x:c>
      <x:c r="E792" s="0" t="inlineStr">
        <x:is>
          <x:t>Materialaufwand</x:t>
        </x:is>
      </x:c>
      <x:c r="F792" s="58">
        <x:v>5425</x:v>
      </x:c>
      <x:c r="G792" t="inlineStr">
        <x:is>
          <x:t>Innergemeinschaftlicher Erwerb 19 % Vorsteuer und 19 % Umsatzsteuer</x:t>
        </x:is>
      </x:c>
      <x:c r="H792" s="0" t="inlineStr">
        <x:is>
          <x:t>2024-12</x:t>
        </x:is>
      </x:c>
      <x:c r="I792" s="0" t="inlineStr">
        <x:is>
          <x:t>2024-12</x:t>
        </x:is>
      </x:c>
      <x:c r="J792" s="0" t="inlineStr">
        <x:is>
          <x:t>Month</x:t>
        </x:is>
      </x:c>
      <x:c r="K792" s="58">
        <x:v>1</x:v>
      </x:c>
      <x:c r="L792" s="12">
        <x:v>-395725.95</x:v>
      </x:c>
    </x:row>
    <x:row r="793">
      <x:c r="A793" s="0" t="inlineStr">
        <x:is>
          <x:t>PL|pl.cogs|5730|2022-01</x:t>
        </x:is>
      </x:c>
      <x:c r="B793" s="0" t="inlineStr">
        <x:is>
          <x:t>Demo Handel GmbH</x:t>
        </x:is>
      </x:c>
      <x:c r="C793" s="0" t="inlineStr">
        <x:is>
          <x:t>PL</x:t>
        </x:is>
      </x:c>
      <x:c r="D793" s="0" t="inlineStr">
        <x:is>
          <x:t>pl.cogs</x:t>
        </x:is>
      </x:c>
      <x:c r="E793" s="0" t="inlineStr">
        <x:is>
          <x:t>Materialaufwand</x:t>
        </x:is>
      </x:c>
      <x:c r="F793" s="58">
        <x:v>5730</x:v>
      </x:c>
      <x:c r="G793" t="inlineStr">
        <x:is>
          <x:t>Erhaltene Skonti 19 % Vorsteuer</x:t>
        </x:is>
      </x:c>
      <x:c r="H793" s="0" t="inlineStr">
        <x:is>
          <x:t>2022-01</x:t>
        </x:is>
      </x:c>
      <x:c r="I793" s="0" t="inlineStr">
        <x:is>
          <x:t>2022-01</x:t>
        </x:is>
      </x:c>
      <x:c r="J793" s="0" t="inlineStr">
        <x:is>
          <x:t>Month</x:t>
        </x:is>
      </x:c>
      <x:c r="K793" s="58">
        <x:v>1</x:v>
      </x:c>
      <x:c r="L793" s="12">
        <x:v>8850.66</x:v>
      </x:c>
    </x:row>
    <x:row r="794">
      <x:c r="A794" s="0" t="inlineStr">
        <x:is>
          <x:t>PL|pl.cogs|5730|2022-02</x:t>
        </x:is>
      </x:c>
      <x:c r="B794" s="0" t="inlineStr">
        <x:is>
          <x:t>Demo Handel GmbH</x:t>
        </x:is>
      </x:c>
      <x:c r="C794" s="0" t="inlineStr">
        <x:is>
          <x:t>PL</x:t>
        </x:is>
      </x:c>
      <x:c r="D794" s="0" t="inlineStr">
        <x:is>
          <x:t>pl.cogs</x:t>
        </x:is>
      </x:c>
      <x:c r="E794" s="0" t="inlineStr">
        <x:is>
          <x:t>Materialaufwand</x:t>
        </x:is>
      </x:c>
      <x:c r="F794" s="58">
        <x:v>5730</x:v>
      </x:c>
      <x:c r="G794" t="inlineStr">
        <x:is>
          <x:t>Erhaltene Skonti 19 % Vorsteuer</x:t>
        </x:is>
      </x:c>
      <x:c r="H794" s="0" t="inlineStr">
        <x:is>
          <x:t>2022-02</x:t>
        </x:is>
      </x:c>
      <x:c r="I794" s="0" t="inlineStr">
        <x:is>
          <x:t>2022-02</x:t>
        </x:is>
      </x:c>
      <x:c r="J794" s="0" t="inlineStr">
        <x:is>
          <x:t>Month</x:t>
        </x:is>
      </x:c>
      <x:c r="K794" s="58">
        <x:v>1</x:v>
      </x:c>
      <x:c r="L794" s="12">
        <x:v>9753.02</x:v>
      </x:c>
    </x:row>
    <x:row r="795">
      <x:c r="A795" s="0" t="inlineStr">
        <x:is>
          <x:t>PL|pl.cogs|5730|2022-03</x:t>
        </x:is>
      </x:c>
      <x:c r="B795" s="0" t="inlineStr">
        <x:is>
          <x:t>Demo Handel GmbH</x:t>
        </x:is>
      </x:c>
      <x:c r="C795" s="0" t="inlineStr">
        <x:is>
          <x:t>PL</x:t>
        </x:is>
      </x:c>
      <x:c r="D795" s="0" t="inlineStr">
        <x:is>
          <x:t>pl.cogs</x:t>
        </x:is>
      </x:c>
      <x:c r="E795" s="0" t="inlineStr">
        <x:is>
          <x:t>Materialaufwand</x:t>
        </x:is>
      </x:c>
      <x:c r="F795" s="58">
        <x:v>5730</x:v>
      </x:c>
      <x:c r="G795" t="inlineStr">
        <x:is>
          <x:t>Erhaltene Skonti 19 % Vorsteuer</x:t>
        </x:is>
      </x:c>
      <x:c r="H795" s="0" t="inlineStr">
        <x:is>
          <x:t>2022-03</x:t>
        </x:is>
      </x:c>
      <x:c r="I795" s="0" t="inlineStr">
        <x:is>
          <x:t>2022-03</x:t>
        </x:is>
      </x:c>
      <x:c r="J795" s="0" t="inlineStr">
        <x:is>
          <x:t>Month</x:t>
        </x:is>
      </x:c>
      <x:c r="K795" s="58">
        <x:v>1</x:v>
      </x:c>
      <x:c r="L795" s="12">
        <x:v>9743.12</x:v>
      </x:c>
    </x:row>
    <x:row r="796">
      <x:c r="A796" s="0" t="inlineStr">
        <x:is>
          <x:t>PL|pl.cogs|5730|2022-04</x:t>
        </x:is>
      </x:c>
      <x:c r="B796" s="0" t="inlineStr">
        <x:is>
          <x:t>Demo Handel GmbH</x:t>
        </x:is>
      </x:c>
      <x:c r="C796" s="0" t="inlineStr">
        <x:is>
          <x:t>PL</x:t>
        </x:is>
      </x:c>
      <x:c r="D796" s="0" t="inlineStr">
        <x:is>
          <x:t>pl.cogs</x:t>
        </x:is>
      </x:c>
      <x:c r="E796" s="0" t="inlineStr">
        <x:is>
          <x:t>Materialaufwand</x:t>
        </x:is>
      </x:c>
      <x:c r="F796" s="58">
        <x:v>5730</x:v>
      </x:c>
      <x:c r="G796" t="inlineStr">
        <x:is>
          <x:t>Erhaltene Skonti 19 % Vorsteuer</x:t>
        </x:is>
      </x:c>
      <x:c r="H796" s="0" t="inlineStr">
        <x:is>
          <x:t>2022-04</x:t>
        </x:is>
      </x:c>
      <x:c r="I796" s="0" t="inlineStr">
        <x:is>
          <x:t>2022-04</x:t>
        </x:is>
      </x:c>
      <x:c r="J796" s="0" t="inlineStr">
        <x:is>
          <x:t>Month</x:t>
        </x:is>
      </x:c>
      <x:c r="K796" s="58">
        <x:v>1</x:v>
      </x:c>
      <x:c r="L796" s="12">
        <x:v>10092.95</x:v>
      </x:c>
    </x:row>
    <x:row r="797">
      <x:c r="A797" s="0" t="inlineStr">
        <x:is>
          <x:t>PL|pl.cogs|5730|2022-05</x:t>
        </x:is>
      </x:c>
      <x:c r="B797" s="0" t="inlineStr">
        <x:is>
          <x:t>Demo Handel GmbH</x:t>
        </x:is>
      </x:c>
      <x:c r="C797" s="0" t="inlineStr">
        <x:is>
          <x:t>PL</x:t>
        </x:is>
      </x:c>
      <x:c r="D797" s="0" t="inlineStr">
        <x:is>
          <x:t>pl.cogs</x:t>
        </x:is>
      </x:c>
      <x:c r="E797" s="0" t="inlineStr">
        <x:is>
          <x:t>Materialaufwand</x:t>
        </x:is>
      </x:c>
      <x:c r="F797" s="58">
        <x:v>5730</x:v>
      </x:c>
      <x:c r="G797" t="inlineStr">
        <x:is>
          <x:t>Erhaltene Skonti 19 % Vorsteuer</x:t>
        </x:is>
      </x:c>
      <x:c r="H797" s="0" t="inlineStr">
        <x:is>
          <x:t>2022-05</x:t>
        </x:is>
      </x:c>
      <x:c r="I797" s="0" t="inlineStr">
        <x:is>
          <x:t>2022-05</x:t>
        </x:is>
      </x:c>
      <x:c r="J797" s="0" t="inlineStr">
        <x:is>
          <x:t>Month</x:t>
        </x:is>
      </x:c>
      <x:c r="K797" s="58">
        <x:v>1</x:v>
      </x:c>
      <x:c r="L797" s="12">
        <x:v>9527.47</x:v>
      </x:c>
    </x:row>
    <x:row r="798">
      <x:c r="A798" s="0" t="inlineStr">
        <x:is>
          <x:t>PL|pl.cogs|5730|2022-06</x:t>
        </x:is>
      </x:c>
      <x:c r="B798" s="0" t="inlineStr">
        <x:is>
          <x:t>Demo Handel GmbH</x:t>
        </x:is>
      </x:c>
      <x:c r="C798" s="0" t="inlineStr">
        <x:is>
          <x:t>PL</x:t>
        </x:is>
      </x:c>
      <x:c r="D798" s="0" t="inlineStr">
        <x:is>
          <x:t>pl.cogs</x:t>
        </x:is>
      </x:c>
      <x:c r="E798" s="0" t="inlineStr">
        <x:is>
          <x:t>Materialaufwand</x:t>
        </x:is>
      </x:c>
      <x:c r="F798" s="58">
        <x:v>5730</x:v>
      </x:c>
      <x:c r="G798" t="inlineStr">
        <x:is>
          <x:t>Erhaltene Skonti 19 % Vorsteuer</x:t>
        </x:is>
      </x:c>
      <x:c r="H798" s="0" t="inlineStr">
        <x:is>
          <x:t>2022-06</x:t>
        </x:is>
      </x:c>
      <x:c r="I798" s="0" t="inlineStr">
        <x:is>
          <x:t>2022-06</x:t>
        </x:is>
      </x:c>
      <x:c r="J798" s="0" t="inlineStr">
        <x:is>
          <x:t>Month</x:t>
        </x:is>
      </x:c>
      <x:c r="K798" s="58">
        <x:v>1</x:v>
      </x:c>
      <x:c r="L798" s="12">
        <x:v>9156.69</x:v>
      </x:c>
    </x:row>
    <x:row r="799">
      <x:c r="A799" s="0" t="inlineStr">
        <x:is>
          <x:t>PL|pl.cogs|5730|2022-07</x:t>
        </x:is>
      </x:c>
      <x:c r="B799" s="0" t="inlineStr">
        <x:is>
          <x:t>Demo Handel GmbH</x:t>
        </x:is>
      </x:c>
      <x:c r="C799" s="0" t="inlineStr">
        <x:is>
          <x:t>PL</x:t>
        </x:is>
      </x:c>
      <x:c r="D799" s="0" t="inlineStr">
        <x:is>
          <x:t>pl.cogs</x:t>
        </x:is>
      </x:c>
      <x:c r="E799" s="0" t="inlineStr">
        <x:is>
          <x:t>Materialaufwand</x:t>
        </x:is>
      </x:c>
      <x:c r="F799" s="58">
        <x:v>5730</x:v>
      </x:c>
      <x:c r="G799" t="inlineStr">
        <x:is>
          <x:t>Erhaltene Skonti 19 % Vorsteuer</x:t>
        </x:is>
      </x:c>
      <x:c r="H799" s="0" t="inlineStr">
        <x:is>
          <x:t>2022-07</x:t>
        </x:is>
      </x:c>
      <x:c r="I799" s="0" t="inlineStr">
        <x:is>
          <x:t>2022-07</x:t>
        </x:is>
      </x:c>
      <x:c r="J799" s="0" t="inlineStr">
        <x:is>
          <x:t>Month</x:t>
        </x:is>
      </x:c>
      <x:c r="K799" s="58">
        <x:v>1</x:v>
      </x:c>
      <x:c r="L799" s="12">
        <x:v>8133.59</x:v>
      </x:c>
    </x:row>
    <x:row r="800">
      <x:c r="A800" s="0" t="inlineStr">
        <x:is>
          <x:t>PL|pl.cogs|5730|2022-08</x:t>
        </x:is>
      </x:c>
      <x:c r="B800" s="0" t="inlineStr">
        <x:is>
          <x:t>Demo Handel GmbH</x:t>
        </x:is>
      </x:c>
      <x:c r="C800" s="0" t="inlineStr">
        <x:is>
          <x:t>PL</x:t>
        </x:is>
      </x:c>
      <x:c r="D800" s="0" t="inlineStr">
        <x:is>
          <x:t>pl.cogs</x:t>
        </x:is>
      </x:c>
      <x:c r="E800" s="0" t="inlineStr">
        <x:is>
          <x:t>Materialaufwand</x:t>
        </x:is>
      </x:c>
      <x:c r="F800" s="58">
        <x:v>5730</x:v>
      </x:c>
      <x:c r="G800" t="inlineStr">
        <x:is>
          <x:t>Erhaltene Skonti 19 % Vorsteuer</x:t>
        </x:is>
      </x:c>
      <x:c r="H800" s="0" t="inlineStr">
        <x:is>
          <x:t>2022-08</x:t>
        </x:is>
      </x:c>
      <x:c r="I800" s="0" t="inlineStr">
        <x:is>
          <x:t>2022-08</x:t>
        </x:is>
      </x:c>
      <x:c r="J800" s="0" t="inlineStr">
        <x:is>
          <x:t>Month</x:t>
        </x:is>
      </x:c>
      <x:c r="K800" s="58">
        <x:v>1</x:v>
      </x:c>
      <x:c r="L800" s="12">
        <x:v>9949.54</x:v>
      </x:c>
    </x:row>
    <x:row r="801">
      <x:c r="A801" s="0" t="inlineStr">
        <x:is>
          <x:t>PL|pl.cogs|5730|2022-09</x:t>
        </x:is>
      </x:c>
      <x:c r="B801" s="0" t="inlineStr">
        <x:is>
          <x:t>Demo Handel GmbH</x:t>
        </x:is>
      </x:c>
      <x:c r="C801" s="0" t="inlineStr">
        <x:is>
          <x:t>PL</x:t>
        </x:is>
      </x:c>
      <x:c r="D801" s="0" t="inlineStr">
        <x:is>
          <x:t>pl.cogs</x:t>
        </x:is>
      </x:c>
      <x:c r="E801" s="0" t="inlineStr">
        <x:is>
          <x:t>Materialaufwand</x:t>
        </x:is>
      </x:c>
      <x:c r="F801" s="58">
        <x:v>5730</x:v>
      </x:c>
      <x:c r="G801" t="inlineStr">
        <x:is>
          <x:t>Erhaltene Skonti 19 % Vorsteuer</x:t>
        </x:is>
      </x:c>
      <x:c r="H801" s="0" t="inlineStr">
        <x:is>
          <x:t>2022-09</x:t>
        </x:is>
      </x:c>
      <x:c r="I801" s="0" t="inlineStr">
        <x:is>
          <x:t>2022-09</x:t>
        </x:is>
      </x:c>
      <x:c r="J801" s="0" t="inlineStr">
        <x:is>
          <x:t>Month</x:t>
        </x:is>
      </x:c>
      <x:c r="K801" s="58">
        <x:v>1</x:v>
      </x:c>
      <x:c r="L801" s="12">
        <x:v>10393.28</x:v>
      </x:c>
    </x:row>
    <x:row r="802">
      <x:c r="A802" s="0" t="inlineStr">
        <x:is>
          <x:t>PL|pl.cogs|5730|2022-10</x:t>
        </x:is>
      </x:c>
      <x:c r="B802" s="0" t="inlineStr">
        <x:is>
          <x:t>Demo Handel GmbH</x:t>
        </x:is>
      </x:c>
      <x:c r="C802" s="0" t="inlineStr">
        <x:is>
          <x:t>PL</x:t>
        </x:is>
      </x:c>
      <x:c r="D802" s="0" t="inlineStr">
        <x:is>
          <x:t>pl.cogs</x:t>
        </x:is>
      </x:c>
      <x:c r="E802" s="0" t="inlineStr">
        <x:is>
          <x:t>Materialaufwand</x:t>
        </x:is>
      </x:c>
      <x:c r="F802" s="58">
        <x:v>5730</x:v>
      </x:c>
      <x:c r="G802" t="inlineStr">
        <x:is>
          <x:t>Erhaltene Skonti 19 % Vorsteuer</x:t>
        </x:is>
      </x:c>
      <x:c r="H802" s="0" t="inlineStr">
        <x:is>
          <x:t>2022-10</x:t>
        </x:is>
      </x:c>
      <x:c r="I802" s="0" t="inlineStr">
        <x:is>
          <x:t>2022-10</x:t>
        </x:is>
      </x:c>
      <x:c r="J802" s="0" t="inlineStr">
        <x:is>
          <x:t>Month</x:t>
        </x:is>
      </x:c>
      <x:c r="K802" s="58">
        <x:v>1</x:v>
      </x:c>
      <x:c r="L802" s="12">
        <x:v>11377.01</x:v>
      </x:c>
    </x:row>
    <x:row r="803">
      <x:c r="A803" s="0" t="inlineStr">
        <x:is>
          <x:t>PL|pl.cogs|5730|2022-11</x:t>
        </x:is>
      </x:c>
      <x:c r="B803" s="0" t="inlineStr">
        <x:is>
          <x:t>Demo Handel GmbH</x:t>
        </x:is>
      </x:c>
      <x:c r="C803" s="0" t="inlineStr">
        <x:is>
          <x:t>PL</x:t>
        </x:is>
      </x:c>
      <x:c r="D803" s="0" t="inlineStr">
        <x:is>
          <x:t>pl.cogs</x:t>
        </x:is>
      </x:c>
      <x:c r="E803" s="0" t="inlineStr">
        <x:is>
          <x:t>Materialaufwand</x:t>
        </x:is>
      </x:c>
      <x:c r="F803" s="58">
        <x:v>5730</x:v>
      </x:c>
      <x:c r="G803" t="inlineStr">
        <x:is>
          <x:t>Erhaltene Skonti 19 % Vorsteuer</x:t>
        </x:is>
      </x:c>
      <x:c r="H803" s="0" t="inlineStr">
        <x:is>
          <x:t>2022-11</x:t>
        </x:is>
      </x:c>
      <x:c r="I803" s="0" t="inlineStr">
        <x:is>
          <x:t>2022-11</x:t>
        </x:is>
      </x:c>
      <x:c r="J803" s="0" t="inlineStr">
        <x:is>
          <x:t>Month</x:t>
        </x:is>
      </x:c>
      <x:c r="K803" s="58">
        <x:v>1</x:v>
      </x:c>
      <x:c r="L803" s="12">
        <x:v>12495.45</x:v>
      </x:c>
    </x:row>
    <x:row r="804">
      <x:c r="A804" s="0" t="inlineStr">
        <x:is>
          <x:t>PL|pl.cogs|5730|2022-12</x:t>
        </x:is>
      </x:c>
      <x:c r="B804" s="0" t="inlineStr">
        <x:is>
          <x:t>Demo Handel GmbH</x:t>
        </x:is>
      </x:c>
      <x:c r="C804" s="0" t="inlineStr">
        <x:is>
          <x:t>PL</x:t>
        </x:is>
      </x:c>
      <x:c r="D804" s="0" t="inlineStr">
        <x:is>
          <x:t>pl.cogs</x:t>
        </x:is>
      </x:c>
      <x:c r="E804" s="0" t="inlineStr">
        <x:is>
          <x:t>Materialaufwand</x:t>
        </x:is>
      </x:c>
      <x:c r="F804" s="58">
        <x:v>5730</x:v>
      </x:c>
      <x:c r="G804" t="inlineStr">
        <x:is>
          <x:t>Erhaltene Skonti 19 % Vorsteuer</x:t>
        </x:is>
      </x:c>
      <x:c r="H804" s="0" t="inlineStr">
        <x:is>
          <x:t>2022-12</x:t>
        </x:is>
      </x:c>
      <x:c r="I804" s="0" t="inlineStr">
        <x:is>
          <x:t>2022-12</x:t>
        </x:is>
      </x:c>
      <x:c r="J804" s="0" t="inlineStr">
        <x:is>
          <x:t>Month</x:t>
        </x:is>
      </x:c>
      <x:c r="K804" s="58">
        <x:v>1</x:v>
      </x:c>
      <x:c r="L804" s="12">
        <x:v>11959.37</x:v>
      </x:c>
    </x:row>
    <x:row r="805">
      <x:c r="A805" s="0" t="inlineStr">
        <x:is>
          <x:t>PL|pl.cogs|5730|2023-01</x:t>
        </x:is>
      </x:c>
      <x:c r="B805" s="0" t="inlineStr">
        <x:is>
          <x:t>Demo Handel GmbH</x:t>
        </x:is>
      </x:c>
      <x:c r="C805" s="0" t="inlineStr">
        <x:is>
          <x:t>PL</x:t>
        </x:is>
      </x:c>
      <x:c r="D805" s="0" t="inlineStr">
        <x:is>
          <x:t>pl.cogs</x:t>
        </x:is>
      </x:c>
      <x:c r="E805" s="0" t="inlineStr">
        <x:is>
          <x:t>Materialaufwand</x:t>
        </x:is>
      </x:c>
      <x:c r="F805" s="58">
        <x:v>5730</x:v>
      </x:c>
      <x:c r="G805" t="inlineStr">
        <x:is>
          <x:t>Erhaltene Skonti 19 % Vorsteuer</x:t>
        </x:is>
      </x:c>
      <x:c r="H805" s="0" t="inlineStr">
        <x:is>
          <x:t>2023-01</x:t>
        </x:is>
      </x:c>
      <x:c r="I805" s="0" t="inlineStr">
        <x:is>
          <x:t>2023-01</x:t>
        </x:is>
      </x:c>
      <x:c r="J805" s="0" t="inlineStr">
        <x:is>
          <x:t>Month</x:t>
        </x:is>
      </x:c>
      <x:c r="K805" s="58">
        <x:v>1</x:v>
      </x:c>
      <x:c r="L805" s="12">
        <x:v>9857.58</x:v>
      </x:c>
    </x:row>
    <x:row r="806">
      <x:c r="A806" s="0" t="inlineStr">
        <x:is>
          <x:t>PL|pl.cogs|5730|2023-02</x:t>
        </x:is>
      </x:c>
      <x:c r="B806" s="0" t="inlineStr">
        <x:is>
          <x:t>Demo Handel GmbH</x:t>
        </x:is>
      </x:c>
      <x:c r="C806" s="0" t="inlineStr">
        <x:is>
          <x:t>PL</x:t>
        </x:is>
      </x:c>
      <x:c r="D806" s="0" t="inlineStr">
        <x:is>
          <x:t>pl.cogs</x:t>
        </x:is>
      </x:c>
      <x:c r="E806" s="0" t="inlineStr">
        <x:is>
          <x:t>Materialaufwand</x:t>
        </x:is>
      </x:c>
      <x:c r="F806" s="58">
        <x:v>5730</x:v>
      </x:c>
      <x:c r="G806" t="inlineStr">
        <x:is>
          <x:t>Erhaltene Skonti 19 % Vorsteuer</x:t>
        </x:is>
      </x:c>
      <x:c r="H806" s="0" t="inlineStr">
        <x:is>
          <x:t>2023-02</x:t>
        </x:is>
      </x:c>
      <x:c r="I806" s="0" t="inlineStr">
        <x:is>
          <x:t>2023-02</x:t>
        </x:is>
      </x:c>
      <x:c r="J806" s="0" t="inlineStr">
        <x:is>
          <x:t>Month</x:t>
        </x:is>
      </x:c>
      <x:c r="K806" s="58">
        <x:v>1</x:v>
      </x:c>
      <x:c r="L806" s="12">
        <x:v>11492.23</x:v>
      </x:c>
    </x:row>
    <x:row r="807">
      <x:c r="A807" s="0" t="inlineStr">
        <x:is>
          <x:t>PL|pl.cogs|5730|2023-03</x:t>
        </x:is>
      </x:c>
      <x:c r="B807" s="0" t="inlineStr">
        <x:is>
          <x:t>Demo Handel GmbH</x:t>
        </x:is>
      </x:c>
      <x:c r="C807" s="0" t="inlineStr">
        <x:is>
          <x:t>PL</x:t>
        </x:is>
      </x:c>
      <x:c r="D807" s="0" t="inlineStr">
        <x:is>
          <x:t>pl.cogs</x:t>
        </x:is>
      </x:c>
      <x:c r="E807" s="0" t="inlineStr">
        <x:is>
          <x:t>Materialaufwand</x:t>
        </x:is>
      </x:c>
      <x:c r="F807" s="58">
        <x:v>5730</x:v>
      </x:c>
      <x:c r="G807" t="inlineStr">
        <x:is>
          <x:t>Erhaltene Skonti 19 % Vorsteuer</x:t>
        </x:is>
      </x:c>
      <x:c r="H807" s="0" t="inlineStr">
        <x:is>
          <x:t>2023-03</x:t>
        </x:is>
      </x:c>
      <x:c r="I807" s="0" t="inlineStr">
        <x:is>
          <x:t>2023-03</x:t>
        </x:is>
      </x:c>
      <x:c r="J807" s="0" t="inlineStr">
        <x:is>
          <x:t>Month</x:t>
        </x:is>
      </x:c>
      <x:c r="K807" s="58">
        <x:v>1</x:v>
      </x:c>
      <x:c r="L807" s="12">
        <x:v>10999.43</x:v>
      </x:c>
    </x:row>
    <x:row r="808">
      <x:c r="A808" s="0" t="inlineStr">
        <x:is>
          <x:t>PL|pl.cogs|5730|2023-04</x:t>
        </x:is>
      </x:c>
      <x:c r="B808" s="0" t="inlineStr">
        <x:is>
          <x:t>Demo Handel GmbH</x:t>
        </x:is>
      </x:c>
      <x:c r="C808" s="0" t="inlineStr">
        <x:is>
          <x:t>PL</x:t>
        </x:is>
      </x:c>
      <x:c r="D808" s="0" t="inlineStr">
        <x:is>
          <x:t>pl.cogs</x:t>
        </x:is>
      </x:c>
      <x:c r="E808" s="0" t="inlineStr">
        <x:is>
          <x:t>Materialaufwand</x:t>
        </x:is>
      </x:c>
      <x:c r="F808" s="58">
        <x:v>5730</x:v>
      </x:c>
      <x:c r="G808" t="inlineStr">
        <x:is>
          <x:t>Erhaltene Skonti 19 % Vorsteuer</x:t>
        </x:is>
      </x:c>
      <x:c r="H808" s="0" t="inlineStr">
        <x:is>
          <x:t>2023-04</x:t>
        </x:is>
      </x:c>
      <x:c r="I808" s="0" t="inlineStr">
        <x:is>
          <x:t>2023-04</x:t>
        </x:is>
      </x:c>
      <x:c r="J808" s="0" t="inlineStr">
        <x:is>
          <x:t>Month</x:t>
        </x:is>
      </x:c>
      <x:c r="K808" s="58">
        <x:v>1</x:v>
      </x:c>
      <x:c r="L808" s="12">
        <x:v>10733.82</x:v>
      </x:c>
    </x:row>
    <x:row r="809">
      <x:c r="A809" s="0" t="inlineStr">
        <x:is>
          <x:t>PL|pl.cogs|5730|2023-05</x:t>
        </x:is>
      </x:c>
      <x:c r="B809" s="0" t="inlineStr">
        <x:is>
          <x:t>Demo Handel GmbH</x:t>
        </x:is>
      </x:c>
      <x:c r="C809" s="0" t="inlineStr">
        <x:is>
          <x:t>PL</x:t>
        </x:is>
      </x:c>
      <x:c r="D809" s="0" t="inlineStr">
        <x:is>
          <x:t>pl.cogs</x:t>
        </x:is>
      </x:c>
      <x:c r="E809" s="0" t="inlineStr">
        <x:is>
          <x:t>Materialaufwand</x:t>
        </x:is>
      </x:c>
      <x:c r="F809" s="58">
        <x:v>5730</x:v>
      </x:c>
      <x:c r="G809" t="inlineStr">
        <x:is>
          <x:t>Erhaltene Skonti 19 % Vorsteuer</x:t>
        </x:is>
      </x:c>
      <x:c r="H809" s="0" t="inlineStr">
        <x:is>
          <x:t>2023-05</x:t>
        </x:is>
      </x:c>
      <x:c r="I809" s="0" t="inlineStr">
        <x:is>
          <x:t>2023-05</x:t>
        </x:is>
      </x:c>
      <x:c r="J809" s="0" t="inlineStr">
        <x:is>
          <x:t>Month</x:t>
        </x:is>
      </x:c>
      <x:c r="K809" s="58">
        <x:v>1</x:v>
      </x:c>
      <x:c r="L809" s="12">
        <x:v>10503.41</x:v>
      </x:c>
    </x:row>
    <x:row r="810">
      <x:c r="A810" s="0" t="inlineStr">
        <x:is>
          <x:t>PL|pl.cogs|5730|2023-06</x:t>
        </x:is>
      </x:c>
      <x:c r="B810" s="0" t="inlineStr">
        <x:is>
          <x:t>Demo Handel GmbH</x:t>
        </x:is>
      </x:c>
      <x:c r="C810" s="0" t="inlineStr">
        <x:is>
          <x:t>PL</x:t>
        </x:is>
      </x:c>
      <x:c r="D810" s="0" t="inlineStr">
        <x:is>
          <x:t>pl.cogs</x:t>
        </x:is>
      </x:c>
      <x:c r="E810" s="0" t="inlineStr">
        <x:is>
          <x:t>Materialaufwand</x:t>
        </x:is>
      </x:c>
      <x:c r="F810" s="58">
        <x:v>5730</x:v>
      </x:c>
      <x:c r="G810" t="inlineStr">
        <x:is>
          <x:t>Erhaltene Skonti 19 % Vorsteuer</x:t>
        </x:is>
      </x:c>
      <x:c r="H810" s="0" t="inlineStr">
        <x:is>
          <x:t>2023-06</x:t>
        </x:is>
      </x:c>
      <x:c r="I810" s="0" t="inlineStr">
        <x:is>
          <x:t>2023-06</x:t>
        </x:is>
      </x:c>
      <x:c r="J810" s="0" t="inlineStr">
        <x:is>
          <x:t>Month</x:t>
        </x:is>
      </x:c>
      <x:c r="K810" s="58">
        <x:v>1</x:v>
      </x:c>
      <x:c r="L810" s="12">
        <x:v>9947.52</x:v>
      </x:c>
    </x:row>
    <x:row r="811">
      <x:c r="A811" s="0" t="inlineStr">
        <x:is>
          <x:t>PL|pl.cogs|5730|2023-07</x:t>
        </x:is>
      </x:c>
      <x:c r="B811" s="0" t="inlineStr">
        <x:is>
          <x:t>Demo Handel GmbH</x:t>
        </x:is>
      </x:c>
      <x:c r="C811" s="0" t="inlineStr">
        <x:is>
          <x:t>PL</x:t>
        </x:is>
      </x:c>
      <x:c r="D811" s="0" t="inlineStr">
        <x:is>
          <x:t>pl.cogs</x:t>
        </x:is>
      </x:c>
      <x:c r="E811" s="0" t="inlineStr">
        <x:is>
          <x:t>Materialaufwand</x:t>
        </x:is>
      </x:c>
      <x:c r="F811" s="58">
        <x:v>5730</x:v>
      </x:c>
      <x:c r="G811" t="inlineStr">
        <x:is>
          <x:t>Erhaltene Skonti 19 % Vorsteuer</x:t>
        </x:is>
      </x:c>
      <x:c r="H811" s="0" t="inlineStr">
        <x:is>
          <x:t>2023-07</x:t>
        </x:is>
      </x:c>
      <x:c r="I811" s="0" t="inlineStr">
        <x:is>
          <x:t>2023-07</x:t>
        </x:is>
      </x:c>
      <x:c r="J811" s="0" t="inlineStr">
        <x:is>
          <x:t>Month</x:t>
        </x:is>
      </x:c>
      <x:c r="K811" s="58">
        <x:v>1</x:v>
      </x:c>
      <x:c r="L811" s="12">
        <x:v>8504.85</x:v>
      </x:c>
    </x:row>
    <x:row r="812">
      <x:c r="A812" s="0" t="inlineStr">
        <x:is>
          <x:t>PL|pl.cogs|5730|2023-08</x:t>
        </x:is>
      </x:c>
      <x:c r="B812" s="0" t="inlineStr">
        <x:is>
          <x:t>Demo Handel GmbH</x:t>
        </x:is>
      </x:c>
      <x:c r="C812" s="0" t="inlineStr">
        <x:is>
          <x:t>PL</x:t>
        </x:is>
      </x:c>
      <x:c r="D812" s="0" t="inlineStr">
        <x:is>
          <x:t>pl.cogs</x:t>
        </x:is>
      </x:c>
      <x:c r="E812" s="0" t="inlineStr">
        <x:is>
          <x:t>Materialaufwand</x:t>
        </x:is>
      </x:c>
      <x:c r="F812" s="58">
        <x:v>5730</x:v>
      </x:c>
      <x:c r="G812" t="inlineStr">
        <x:is>
          <x:t>Erhaltene Skonti 19 % Vorsteuer</x:t>
        </x:is>
      </x:c>
      <x:c r="H812" s="0" t="inlineStr">
        <x:is>
          <x:t>2023-08</x:t>
        </x:is>
      </x:c>
      <x:c r="I812" s="0" t="inlineStr">
        <x:is>
          <x:t>2023-08</x:t>
        </x:is>
      </x:c>
      <x:c r="J812" s="0" t="inlineStr">
        <x:is>
          <x:t>Month</x:t>
        </x:is>
      </x:c>
      <x:c r="K812" s="58">
        <x:v>1</x:v>
      </x:c>
      <x:c r="L812" s="12">
        <x:v>10706.85</x:v>
      </x:c>
    </x:row>
    <x:row r="813">
      <x:c r="A813" s="0" t="inlineStr">
        <x:is>
          <x:t>PL|pl.cogs|5730|2023-09</x:t>
        </x:is>
      </x:c>
      <x:c r="B813" s="0" t="inlineStr">
        <x:is>
          <x:t>Demo Handel GmbH</x:t>
        </x:is>
      </x:c>
      <x:c r="C813" s="0" t="inlineStr">
        <x:is>
          <x:t>PL</x:t>
        </x:is>
      </x:c>
      <x:c r="D813" s="0" t="inlineStr">
        <x:is>
          <x:t>pl.cogs</x:t>
        </x:is>
      </x:c>
      <x:c r="E813" s="0" t="inlineStr">
        <x:is>
          <x:t>Materialaufwand</x:t>
        </x:is>
      </x:c>
      <x:c r="F813" s="58">
        <x:v>5730</x:v>
      </x:c>
      <x:c r="G813" t="inlineStr">
        <x:is>
          <x:t>Erhaltene Skonti 19 % Vorsteuer</x:t>
        </x:is>
      </x:c>
      <x:c r="H813" s="0" t="inlineStr">
        <x:is>
          <x:t>2023-09</x:t>
        </x:is>
      </x:c>
      <x:c r="I813" s="0" t="inlineStr">
        <x:is>
          <x:t>2023-09</x:t>
        </x:is>
      </x:c>
      <x:c r="J813" s="0" t="inlineStr">
        <x:is>
          <x:t>Month</x:t>
        </x:is>
      </x:c>
      <x:c r="K813" s="58">
        <x:v>1</x:v>
      </x:c>
      <x:c r="L813" s="12">
        <x:v>11503.48</x:v>
      </x:c>
    </x:row>
    <x:row r="814">
      <x:c r="A814" s="0" t="inlineStr">
        <x:is>
          <x:t>PL|pl.cogs|5730|2023-10</x:t>
        </x:is>
      </x:c>
      <x:c r="B814" s="0" t="inlineStr">
        <x:is>
          <x:t>Demo Handel GmbH</x:t>
        </x:is>
      </x:c>
      <x:c r="C814" s="0" t="inlineStr">
        <x:is>
          <x:t>PL</x:t>
        </x:is>
      </x:c>
      <x:c r="D814" s="0" t="inlineStr">
        <x:is>
          <x:t>pl.cogs</x:t>
        </x:is>
      </x:c>
      <x:c r="E814" s="0" t="inlineStr">
        <x:is>
          <x:t>Materialaufwand</x:t>
        </x:is>
      </x:c>
      <x:c r="F814" s="58">
        <x:v>5730</x:v>
      </x:c>
      <x:c r="G814" t="inlineStr">
        <x:is>
          <x:t>Erhaltene Skonti 19 % Vorsteuer</x:t>
        </x:is>
      </x:c>
      <x:c r="H814" s="0" t="inlineStr">
        <x:is>
          <x:t>2023-10</x:t>
        </x:is>
      </x:c>
      <x:c r="I814" s="0" t="inlineStr">
        <x:is>
          <x:t>2023-10</x:t>
        </x:is>
      </x:c>
      <x:c r="J814" s="0" t="inlineStr">
        <x:is>
          <x:t>Month</x:t>
        </x:is>
      </x:c>
      <x:c r="K814" s="58">
        <x:v>1</x:v>
      </x:c>
      <x:c r="L814" s="12">
        <x:v>12463.02</x:v>
      </x:c>
    </x:row>
    <x:row r="815">
      <x:c r="A815" s="0" t="inlineStr">
        <x:is>
          <x:t>PL|pl.cogs|5730|2023-11</x:t>
        </x:is>
      </x:c>
      <x:c r="B815" s="0" t="inlineStr">
        <x:is>
          <x:t>Demo Handel GmbH</x:t>
        </x:is>
      </x:c>
      <x:c r="C815" s="0" t="inlineStr">
        <x:is>
          <x:t>PL</x:t>
        </x:is>
      </x:c>
      <x:c r="D815" s="0" t="inlineStr">
        <x:is>
          <x:t>pl.cogs</x:t>
        </x:is>
      </x:c>
      <x:c r="E815" s="0" t="inlineStr">
        <x:is>
          <x:t>Materialaufwand</x:t>
        </x:is>
      </x:c>
      <x:c r="F815" s="58">
        <x:v>5730</x:v>
      </x:c>
      <x:c r="G815" t="inlineStr">
        <x:is>
          <x:t>Erhaltene Skonti 19 % Vorsteuer</x:t>
        </x:is>
      </x:c>
      <x:c r="H815" s="0" t="inlineStr">
        <x:is>
          <x:t>2023-11</x:t>
        </x:is>
      </x:c>
      <x:c r="I815" s="0" t="inlineStr">
        <x:is>
          <x:t>2023-11</x:t>
        </x:is>
      </x:c>
      <x:c r="J815" s="0" t="inlineStr">
        <x:is>
          <x:t>Month</x:t>
        </x:is>
      </x:c>
      <x:c r="K815" s="58">
        <x:v>1</x:v>
      </x:c>
      <x:c r="L815" s="12">
        <x:v>13882.85</x:v>
      </x:c>
    </x:row>
    <x:row r="816">
      <x:c r="A816" s="0" t="inlineStr">
        <x:is>
          <x:t>PL|pl.cogs|5730|2023-12</x:t>
        </x:is>
      </x:c>
      <x:c r="B816" s="0" t="inlineStr">
        <x:is>
          <x:t>Demo Handel GmbH</x:t>
        </x:is>
      </x:c>
      <x:c r="C816" s="0" t="inlineStr">
        <x:is>
          <x:t>PL</x:t>
        </x:is>
      </x:c>
      <x:c r="D816" s="0" t="inlineStr">
        <x:is>
          <x:t>pl.cogs</x:t>
        </x:is>
      </x:c>
      <x:c r="E816" s="0" t="inlineStr">
        <x:is>
          <x:t>Materialaufwand</x:t>
        </x:is>
      </x:c>
      <x:c r="F816" s="58">
        <x:v>5730</x:v>
      </x:c>
      <x:c r="G816" t="inlineStr">
        <x:is>
          <x:t>Erhaltene Skonti 19 % Vorsteuer</x:t>
        </x:is>
      </x:c>
      <x:c r="H816" s="0" t="inlineStr">
        <x:is>
          <x:t>2023-12</x:t>
        </x:is>
      </x:c>
      <x:c r="I816" s="0" t="inlineStr">
        <x:is>
          <x:t>2023-12</x:t>
        </x:is>
      </x:c>
      <x:c r="J816" s="0" t="inlineStr">
        <x:is>
          <x:t>Month</x:t>
        </x:is>
      </x:c>
      <x:c r="K816" s="58">
        <x:v>1</x:v>
      </x:c>
      <x:c r="L816" s="12">
        <x:v>13353.75</x:v>
      </x:c>
    </x:row>
    <x:row r="817">
      <x:c r="A817" s="0" t="inlineStr">
        <x:is>
          <x:t>PL|pl.cogs|5730|2024-01</x:t>
        </x:is>
      </x:c>
      <x:c r="B817" s="0" t="inlineStr">
        <x:is>
          <x:t>Demo Handel GmbH</x:t>
        </x:is>
      </x:c>
      <x:c r="C817" s="0" t="inlineStr">
        <x:is>
          <x:t>PL</x:t>
        </x:is>
      </x:c>
      <x:c r="D817" s="0" t="inlineStr">
        <x:is>
          <x:t>pl.cogs</x:t>
        </x:is>
      </x:c>
      <x:c r="E817" s="0" t="inlineStr">
        <x:is>
          <x:t>Materialaufwand</x:t>
        </x:is>
      </x:c>
      <x:c r="F817" s="58">
        <x:v>5730</x:v>
      </x:c>
      <x:c r="G817" t="inlineStr">
        <x:is>
          <x:t>Erhaltene Skonti 19 % Vorsteuer</x:t>
        </x:is>
      </x:c>
      <x:c r="H817" s="0" t="inlineStr">
        <x:is>
          <x:t>2024-01</x:t>
        </x:is>
      </x:c>
      <x:c r="I817" s="0" t="inlineStr">
        <x:is>
          <x:t>2024-01</x:t>
        </x:is>
      </x:c>
      <x:c r="J817" s="0" t="inlineStr">
        <x:is>
          <x:t>Month</x:t>
        </x:is>
      </x:c>
      <x:c r="K817" s="58">
        <x:v>1</x:v>
      </x:c>
      <x:c r="L817" s="12">
        <x:v>10253.57</x:v>
      </x:c>
    </x:row>
    <x:row r="818">
      <x:c r="A818" s="0" t="inlineStr">
        <x:is>
          <x:t>PL|pl.cogs|5730|2024-02</x:t>
        </x:is>
      </x:c>
      <x:c r="B818" s="0" t="inlineStr">
        <x:is>
          <x:t>Demo Handel GmbH</x:t>
        </x:is>
      </x:c>
      <x:c r="C818" s="0" t="inlineStr">
        <x:is>
          <x:t>PL</x:t>
        </x:is>
      </x:c>
      <x:c r="D818" s="0" t="inlineStr">
        <x:is>
          <x:t>pl.cogs</x:t>
        </x:is>
      </x:c>
      <x:c r="E818" s="0" t="inlineStr">
        <x:is>
          <x:t>Materialaufwand</x:t>
        </x:is>
      </x:c>
      <x:c r="F818" s="58">
        <x:v>5730</x:v>
      </x:c>
      <x:c r="G818" t="inlineStr">
        <x:is>
          <x:t>Erhaltene Skonti 19 % Vorsteuer</x:t>
        </x:is>
      </x:c>
      <x:c r="H818" s="0" t="inlineStr">
        <x:is>
          <x:t>2024-02</x:t>
        </x:is>
      </x:c>
      <x:c r="I818" s="0" t="inlineStr">
        <x:is>
          <x:t>2024-02</x:t>
        </x:is>
      </x:c>
      <x:c r="J818" s="0" t="inlineStr">
        <x:is>
          <x:t>Month</x:t>
        </x:is>
      </x:c>
      <x:c r="K818" s="58">
        <x:v>1</x:v>
      </x:c>
      <x:c r="L818" s="12">
        <x:v>11373.67</x:v>
      </x:c>
    </x:row>
    <x:row r="819">
      <x:c r="A819" s="0" t="inlineStr">
        <x:is>
          <x:t>PL|pl.cogs|5730|2024-03</x:t>
        </x:is>
      </x:c>
      <x:c r="B819" s="0" t="inlineStr">
        <x:is>
          <x:t>Demo Handel GmbH</x:t>
        </x:is>
      </x:c>
      <x:c r="C819" s="0" t="inlineStr">
        <x:is>
          <x:t>PL</x:t>
        </x:is>
      </x:c>
      <x:c r="D819" s="0" t="inlineStr">
        <x:is>
          <x:t>pl.cogs</x:t>
        </x:is>
      </x:c>
      <x:c r="E819" s="0" t="inlineStr">
        <x:is>
          <x:t>Materialaufwand</x:t>
        </x:is>
      </x:c>
      <x:c r="F819" s="58">
        <x:v>5730</x:v>
      </x:c>
      <x:c r="G819" t="inlineStr">
        <x:is>
          <x:t>Erhaltene Skonti 19 % Vorsteuer</x:t>
        </x:is>
      </x:c>
      <x:c r="H819" s="0" t="inlineStr">
        <x:is>
          <x:t>2024-03</x:t>
        </x:is>
      </x:c>
      <x:c r="I819" s="0" t="inlineStr">
        <x:is>
          <x:t>2024-03</x:t>
        </x:is>
      </x:c>
      <x:c r="J819" s="0" t="inlineStr">
        <x:is>
          <x:t>Month</x:t>
        </x:is>
      </x:c>
      <x:c r="K819" s="58">
        <x:v>1</x:v>
      </x:c>
      <x:c r="L819" s="12">
        <x:v>11692.12</x:v>
      </x:c>
    </x:row>
    <x:row r="820">
      <x:c r="A820" s="0" t="inlineStr">
        <x:is>
          <x:t>PL|pl.cogs|5730|2024-04</x:t>
        </x:is>
      </x:c>
      <x:c r="B820" s="0" t="inlineStr">
        <x:is>
          <x:t>Demo Handel GmbH</x:t>
        </x:is>
      </x:c>
      <x:c r="C820" s="0" t="inlineStr">
        <x:is>
          <x:t>PL</x:t>
        </x:is>
      </x:c>
      <x:c r="D820" s="0" t="inlineStr">
        <x:is>
          <x:t>pl.cogs</x:t>
        </x:is>
      </x:c>
      <x:c r="E820" s="0" t="inlineStr">
        <x:is>
          <x:t>Materialaufwand</x:t>
        </x:is>
      </x:c>
      <x:c r="F820" s="58">
        <x:v>5730</x:v>
      </x:c>
      <x:c r="G820" t="inlineStr">
        <x:is>
          <x:t>Erhaltene Skonti 19 % Vorsteuer</x:t>
        </x:is>
      </x:c>
      <x:c r="H820" s="0" t="inlineStr">
        <x:is>
          <x:t>2024-04</x:t>
        </x:is>
      </x:c>
      <x:c r="I820" s="0" t="inlineStr">
        <x:is>
          <x:t>2024-04</x:t>
        </x:is>
      </x:c>
      <x:c r="J820" s="0" t="inlineStr">
        <x:is>
          <x:t>Month</x:t>
        </x:is>
      </x:c>
      <x:c r="K820" s="58">
        <x:v>1</x:v>
      </x:c>
      <x:c r="L820" s="12">
        <x:v>11410.49</x:v>
      </x:c>
    </x:row>
    <x:row r="821">
      <x:c r="A821" s="0" t="inlineStr">
        <x:is>
          <x:t>PL|pl.cogs|5730|2024-05</x:t>
        </x:is>
      </x:c>
      <x:c r="B821" s="0" t="inlineStr">
        <x:is>
          <x:t>Demo Handel GmbH</x:t>
        </x:is>
      </x:c>
      <x:c r="C821" s="0" t="inlineStr">
        <x:is>
          <x:t>PL</x:t>
        </x:is>
      </x:c>
      <x:c r="D821" s="0" t="inlineStr">
        <x:is>
          <x:t>pl.cogs</x:t>
        </x:is>
      </x:c>
      <x:c r="E821" s="0" t="inlineStr">
        <x:is>
          <x:t>Materialaufwand</x:t>
        </x:is>
      </x:c>
      <x:c r="F821" s="58">
        <x:v>5730</x:v>
      </x:c>
      <x:c r="G821" t="inlineStr">
        <x:is>
          <x:t>Erhaltene Skonti 19 % Vorsteuer</x:t>
        </x:is>
      </x:c>
      <x:c r="H821" s="0" t="inlineStr">
        <x:is>
          <x:t>2024-05</x:t>
        </x:is>
      </x:c>
      <x:c r="I821" s="0" t="inlineStr">
        <x:is>
          <x:t>2024-05</x:t>
        </x:is>
      </x:c>
      <x:c r="J821" s="0" t="inlineStr">
        <x:is>
          <x:t>Month</x:t>
        </x:is>
      </x:c>
      <x:c r="K821" s="58">
        <x:v>1</x:v>
      </x:c>
      <x:c r="L821" s="12">
        <x:v>11296.27</x:v>
      </x:c>
    </x:row>
    <x:row r="822">
      <x:c r="A822" s="0" t="inlineStr">
        <x:is>
          <x:t>PL|pl.cogs|5730|2024-06</x:t>
        </x:is>
      </x:c>
      <x:c r="B822" s="0" t="inlineStr">
        <x:is>
          <x:t>Demo Handel GmbH</x:t>
        </x:is>
      </x:c>
      <x:c r="C822" s="0" t="inlineStr">
        <x:is>
          <x:t>PL</x:t>
        </x:is>
      </x:c>
      <x:c r="D822" s="0" t="inlineStr">
        <x:is>
          <x:t>pl.cogs</x:t>
        </x:is>
      </x:c>
      <x:c r="E822" s="0" t="inlineStr">
        <x:is>
          <x:t>Materialaufwand</x:t>
        </x:is>
      </x:c>
      <x:c r="F822" s="58">
        <x:v>5730</x:v>
      </x:c>
      <x:c r="G822" t="inlineStr">
        <x:is>
          <x:t>Erhaltene Skonti 19 % Vorsteuer</x:t>
        </x:is>
      </x:c>
      <x:c r="H822" s="0" t="inlineStr">
        <x:is>
          <x:t>2024-06</x:t>
        </x:is>
      </x:c>
      <x:c r="I822" s="0" t="inlineStr">
        <x:is>
          <x:t>2024-06</x:t>
        </x:is>
      </x:c>
      <x:c r="J822" s="0" t="inlineStr">
        <x:is>
          <x:t>Month</x:t>
        </x:is>
      </x:c>
      <x:c r="K822" s="58">
        <x:v>1</x:v>
      </x:c>
      <x:c r="L822" s="12">
        <x:v>10137.6</x:v>
      </x:c>
    </x:row>
    <x:row r="823">
      <x:c r="A823" s="0" t="inlineStr">
        <x:is>
          <x:t>PL|pl.cogs|5730|2024-07</x:t>
        </x:is>
      </x:c>
      <x:c r="B823" s="0" t="inlineStr">
        <x:is>
          <x:t>Demo Handel GmbH</x:t>
        </x:is>
      </x:c>
      <x:c r="C823" s="0" t="inlineStr">
        <x:is>
          <x:t>PL</x:t>
        </x:is>
      </x:c>
      <x:c r="D823" s="0" t="inlineStr">
        <x:is>
          <x:t>pl.cogs</x:t>
        </x:is>
      </x:c>
      <x:c r="E823" s="0" t="inlineStr">
        <x:is>
          <x:t>Materialaufwand</x:t>
        </x:is>
      </x:c>
      <x:c r="F823" s="58">
        <x:v>5730</x:v>
      </x:c>
      <x:c r="G823" t="inlineStr">
        <x:is>
          <x:t>Erhaltene Skonti 19 % Vorsteuer</x:t>
        </x:is>
      </x:c>
      <x:c r="H823" s="0" t="inlineStr">
        <x:is>
          <x:t>2024-07</x:t>
        </x:is>
      </x:c>
      <x:c r="I823" s="0" t="inlineStr">
        <x:is>
          <x:t>2024-07</x:t>
        </x:is>
      </x:c>
      <x:c r="J823" s="0" t="inlineStr">
        <x:is>
          <x:t>Month</x:t>
        </x:is>
      </x:c>
      <x:c r="K823" s="58">
        <x:v>1</x:v>
      </x:c>
      <x:c r="L823" s="12">
        <x:v>9519.01</x:v>
      </x:c>
    </x:row>
    <x:row r="824">
      <x:c r="A824" s="0" t="inlineStr">
        <x:is>
          <x:t>PL|pl.cogs|5730|2024-08</x:t>
        </x:is>
      </x:c>
      <x:c r="B824" s="0" t="inlineStr">
        <x:is>
          <x:t>Demo Handel GmbH</x:t>
        </x:is>
      </x:c>
      <x:c r="C824" s="0" t="inlineStr">
        <x:is>
          <x:t>PL</x:t>
        </x:is>
      </x:c>
      <x:c r="D824" s="0" t="inlineStr">
        <x:is>
          <x:t>pl.cogs</x:t>
        </x:is>
      </x:c>
      <x:c r="E824" s="0" t="inlineStr">
        <x:is>
          <x:t>Materialaufwand</x:t>
        </x:is>
      </x:c>
      <x:c r="F824" s="58">
        <x:v>5730</x:v>
      </x:c>
      <x:c r="G824" t="inlineStr">
        <x:is>
          <x:t>Erhaltene Skonti 19 % Vorsteuer</x:t>
        </x:is>
      </x:c>
      <x:c r="H824" s="0" t="inlineStr">
        <x:is>
          <x:t>2024-08</x:t>
        </x:is>
      </x:c>
      <x:c r="I824" s="0" t="inlineStr">
        <x:is>
          <x:t>2024-08</x:t>
        </x:is>
      </x:c>
      <x:c r="J824" s="0" t="inlineStr">
        <x:is>
          <x:t>Month</x:t>
        </x:is>
      </x:c>
      <x:c r="K824" s="58">
        <x:v>1</x:v>
      </x:c>
      <x:c r="L824" s="12">
        <x:v>11621.29</x:v>
      </x:c>
    </x:row>
    <x:row r="825">
      <x:c r="A825" s="0" t="inlineStr">
        <x:is>
          <x:t>PL|pl.cogs|5730|2024-09</x:t>
        </x:is>
      </x:c>
      <x:c r="B825" s="0" t="inlineStr">
        <x:is>
          <x:t>Demo Handel GmbH</x:t>
        </x:is>
      </x:c>
      <x:c r="C825" s="0" t="inlineStr">
        <x:is>
          <x:t>PL</x:t>
        </x:is>
      </x:c>
      <x:c r="D825" s="0" t="inlineStr">
        <x:is>
          <x:t>pl.cogs</x:t>
        </x:is>
      </x:c>
      <x:c r="E825" s="0" t="inlineStr">
        <x:is>
          <x:t>Materialaufwand</x:t>
        </x:is>
      </x:c>
      <x:c r="F825" s="58">
        <x:v>5730</x:v>
      </x:c>
      <x:c r="G825" t="inlineStr">
        <x:is>
          <x:t>Erhaltene Skonti 19 % Vorsteuer</x:t>
        </x:is>
      </x:c>
      <x:c r="H825" s="0" t="inlineStr">
        <x:is>
          <x:t>2024-09</x:t>
        </x:is>
      </x:c>
      <x:c r="I825" s="0" t="inlineStr">
        <x:is>
          <x:t>2024-09</x:t>
        </x:is>
      </x:c>
      <x:c r="J825" s="0" t="inlineStr">
        <x:is>
          <x:t>Month</x:t>
        </x:is>
      </x:c>
      <x:c r="K825" s="58">
        <x:v>1</x:v>
      </x:c>
      <x:c r="L825" s="12">
        <x:v>11973.78</x:v>
      </x:c>
    </x:row>
    <x:row r="826">
      <x:c r="A826" s="0" t="inlineStr">
        <x:is>
          <x:t>PL|pl.cogs|5730|2024-10</x:t>
        </x:is>
      </x:c>
      <x:c r="B826" s="0" t="inlineStr">
        <x:is>
          <x:t>Demo Handel GmbH</x:t>
        </x:is>
      </x:c>
      <x:c r="C826" s="0" t="inlineStr">
        <x:is>
          <x:t>PL</x:t>
        </x:is>
      </x:c>
      <x:c r="D826" s="0" t="inlineStr">
        <x:is>
          <x:t>pl.cogs</x:t>
        </x:is>
      </x:c>
      <x:c r="E826" s="0" t="inlineStr">
        <x:is>
          <x:t>Materialaufwand</x:t>
        </x:is>
      </x:c>
      <x:c r="F826" s="58">
        <x:v>5730</x:v>
      </x:c>
      <x:c r="G826" t="inlineStr">
        <x:is>
          <x:t>Erhaltene Skonti 19 % Vorsteuer</x:t>
        </x:is>
      </x:c>
      <x:c r="H826" s="0" t="inlineStr">
        <x:is>
          <x:t>2024-10</x:t>
        </x:is>
      </x:c>
      <x:c r="I826" s="0" t="inlineStr">
        <x:is>
          <x:t>2024-10</x:t>
        </x:is>
      </x:c>
      <x:c r="J826" s="0" t="inlineStr">
        <x:is>
          <x:t>Month</x:t>
        </x:is>
      </x:c>
      <x:c r="K826" s="58">
        <x:v>1</x:v>
      </x:c>
      <x:c r="L826" s="12">
        <x:v>12813.67</x:v>
      </x:c>
    </x:row>
    <x:row r="827">
      <x:c r="A827" s="0" t="inlineStr">
        <x:is>
          <x:t>PL|pl.cogs|5730|2024-11</x:t>
        </x:is>
      </x:c>
      <x:c r="B827" s="0" t="inlineStr">
        <x:is>
          <x:t>Demo Handel GmbH</x:t>
        </x:is>
      </x:c>
      <x:c r="C827" s="0" t="inlineStr">
        <x:is>
          <x:t>PL</x:t>
        </x:is>
      </x:c>
      <x:c r="D827" s="0" t="inlineStr">
        <x:is>
          <x:t>pl.cogs</x:t>
        </x:is>
      </x:c>
      <x:c r="E827" s="0" t="inlineStr">
        <x:is>
          <x:t>Materialaufwand</x:t>
        </x:is>
      </x:c>
      <x:c r="F827" s="58">
        <x:v>5730</x:v>
      </x:c>
      <x:c r="G827" t="inlineStr">
        <x:is>
          <x:t>Erhaltene Skonti 19 % Vorsteuer</x:t>
        </x:is>
      </x:c>
      <x:c r="H827" s="0" t="inlineStr">
        <x:is>
          <x:t>2024-11</x:t>
        </x:is>
      </x:c>
      <x:c r="I827" s="0" t="inlineStr">
        <x:is>
          <x:t>2024-11</x:t>
        </x:is>
      </x:c>
      <x:c r="J827" s="0" t="inlineStr">
        <x:is>
          <x:t>Month</x:t>
        </x:is>
      </x:c>
      <x:c r="K827" s="58">
        <x:v>1</x:v>
      </x:c>
      <x:c r="L827" s="12">
        <x:v>14372.87</x:v>
      </x:c>
    </x:row>
    <x:row r="828">
      <x:c r="A828" s="0" t="inlineStr">
        <x:is>
          <x:t>PL|pl.cogs|5730|2024-12</x:t>
        </x:is>
      </x:c>
      <x:c r="B828" s="0" t="inlineStr">
        <x:is>
          <x:t>Demo Handel GmbH</x:t>
        </x:is>
      </x:c>
      <x:c r="C828" s="0" t="inlineStr">
        <x:is>
          <x:t>PL</x:t>
        </x:is>
      </x:c>
      <x:c r="D828" s="0" t="inlineStr">
        <x:is>
          <x:t>pl.cogs</x:t>
        </x:is>
      </x:c>
      <x:c r="E828" s="0" t="inlineStr">
        <x:is>
          <x:t>Materialaufwand</x:t>
        </x:is>
      </x:c>
      <x:c r="F828" s="58">
        <x:v>5730</x:v>
      </x:c>
      <x:c r="G828" t="inlineStr">
        <x:is>
          <x:t>Erhaltene Skonti 19 % Vorsteuer</x:t>
        </x:is>
      </x:c>
      <x:c r="H828" s="0" t="inlineStr">
        <x:is>
          <x:t>2024-12</x:t>
        </x:is>
      </x:c>
      <x:c r="I828" s="0" t="inlineStr">
        <x:is>
          <x:t>2024-12</x:t>
        </x:is>
      </x:c>
      <x:c r="J828" s="0" t="inlineStr">
        <x:is>
          <x:t>Month</x:t>
        </x:is>
      </x:c>
      <x:c r="K828" s="58">
        <x:v>1</x:v>
      </x:c>
      <x:c r="L828" s="12">
        <x:v>13871.24</x:v>
      </x:c>
    </x:row>
    <x:row r="829">
      <x:c r="A829" s="0" t="inlineStr">
        <x:is>
          <x:t>PL|pl.cogs|5800|2022-01</x:t>
        </x:is>
      </x:c>
      <x:c r="B829" s="0" t="inlineStr">
        <x:is>
          <x:t>Demo Handel GmbH</x:t>
        </x:is>
      </x:c>
      <x:c r="C829" s="0" t="inlineStr">
        <x:is>
          <x:t>PL</x:t>
        </x:is>
      </x:c>
      <x:c r="D829" s="0" t="inlineStr">
        <x:is>
          <x:t>pl.cogs</x:t>
        </x:is>
      </x:c>
      <x:c r="E829" s="0" t="inlineStr">
        <x:is>
          <x:t>Materialaufwand</x:t>
        </x:is>
      </x:c>
      <x:c r="F829" s="58">
        <x:v>5800</x:v>
      </x:c>
      <x:c r="G829" t="inlineStr">
        <x:is>
          <x:t>Bezugsnebenkosten</x:t>
        </x:is>
      </x:c>
      <x:c r="H829" s="0" t="inlineStr">
        <x:is>
          <x:t>2022-01</x:t>
        </x:is>
      </x:c>
      <x:c r="I829" s="0" t="inlineStr">
        <x:is>
          <x:t>2022-01</x:t>
        </x:is>
      </x:c>
      <x:c r="J829" s="0" t="inlineStr">
        <x:is>
          <x:t>Month</x:t>
        </x:is>
      </x:c>
      <x:c r="K829" s="58">
        <x:v>1</x:v>
      </x:c>
      <x:c r="L829" s="12">
        <x:v>-18139.05</x:v>
      </x:c>
    </x:row>
    <x:row r="830">
      <x:c r="A830" s="0" t="inlineStr">
        <x:is>
          <x:t>PL|pl.cogs|5800|2022-02</x:t>
        </x:is>
      </x:c>
      <x:c r="B830" s="0" t="inlineStr">
        <x:is>
          <x:t>Demo Handel GmbH</x:t>
        </x:is>
      </x:c>
      <x:c r="C830" s="0" t="inlineStr">
        <x:is>
          <x:t>PL</x:t>
        </x:is>
      </x:c>
      <x:c r="D830" s="0" t="inlineStr">
        <x:is>
          <x:t>pl.cogs</x:t>
        </x:is>
      </x:c>
      <x:c r="E830" s="0" t="inlineStr">
        <x:is>
          <x:t>Materialaufwand</x:t>
        </x:is>
      </x:c>
      <x:c r="F830" s="58">
        <x:v>5800</x:v>
      </x:c>
      <x:c r="G830" t="inlineStr">
        <x:is>
          <x:t>Bezugsnebenkosten</x:t>
        </x:is>
      </x:c>
      <x:c r="H830" s="0" t="inlineStr">
        <x:is>
          <x:t>2022-02</x:t>
        </x:is>
      </x:c>
      <x:c r="I830" s="0" t="inlineStr">
        <x:is>
          <x:t>2022-02</x:t>
        </x:is>
      </x:c>
      <x:c r="J830" s="0" t="inlineStr">
        <x:is>
          <x:t>Month</x:t>
        </x:is>
      </x:c>
      <x:c r="K830" s="58">
        <x:v>1</x:v>
      </x:c>
      <x:c r="L830" s="12">
        <x:v>-19997.12</x:v>
      </x:c>
    </x:row>
    <x:row r="831">
      <x:c r="A831" s="0" t="inlineStr">
        <x:is>
          <x:t>PL|pl.cogs|5800|2022-03</x:t>
        </x:is>
      </x:c>
      <x:c r="B831" s="0" t="inlineStr">
        <x:is>
          <x:t>Demo Handel GmbH</x:t>
        </x:is>
      </x:c>
      <x:c r="C831" s="0" t="inlineStr">
        <x:is>
          <x:t>PL</x:t>
        </x:is>
      </x:c>
      <x:c r="D831" s="0" t="inlineStr">
        <x:is>
          <x:t>pl.cogs</x:t>
        </x:is>
      </x:c>
      <x:c r="E831" s="0" t="inlineStr">
        <x:is>
          <x:t>Materialaufwand</x:t>
        </x:is>
      </x:c>
      <x:c r="F831" s="58">
        <x:v>5800</x:v>
      </x:c>
      <x:c r="G831" t="inlineStr">
        <x:is>
          <x:t>Bezugsnebenkosten</x:t>
        </x:is>
      </x:c>
      <x:c r="H831" s="0" t="inlineStr">
        <x:is>
          <x:t>2022-03</x:t>
        </x:is>
      </x:c>
      <x:c r="I831" s="0" t="inlineStr">
        <x:is>
          <x:t>2022-03</x:t>
        </x:is>
      </x:c>
      <x:c r="J831" s="0" t="inlineStr">
        <x:is>
          <x:t>Month</x:t>
        </x:is>
      </x:c>
      <x:c r="K831" s="58">
        <x:v>1</x:v>
      </x:c>
      <x:c r="L831" s="12">
        <x:v>-25753.9</x:v>
      </x:c>
    </x:row>
    <x:row r="832">
      <x:c r="A832" s="0" t="inlineStr">
        <x:is>
          <x:t>PL|pl.cogs|5800|2022-04</x:t>
        </x:is>
      </x:c>
      <x:c r="B832" s="0" t="inlineStr">
        <x:is>
          <x:t>Demo Handel GmbH</x:t>
        </x:is>
      </x:c>
      <x:c r="C832" s="0" t="inlineStr">
        <x:is>
          <x:t>PL</x:t>
        </x:is>
      </x:c>
      <x:c r="D832" s="0" t="inlineStr">
        <x:is>
          <x:t>pl.cogs</x:t>
        </x:is>
      </x:c>
      <x:c r="E832" s="0" t="inlineStr">
        <x:is>
          <x:t>Materialaufwand</x:t>
        </x:is>
      </x:c>
      <x:c r="F832" s="58">
        <x:v>5800</x:v>
      </x:c>
      <x:c r="G832" t="inlineStr">
        <x:is>
          <x:t>Bezugsnebenkosten</x:t>
        </x:is>
      </x:c>
      <x:c r="H832" s="0" t="inlineStr">
        <x:is>
          <x:t>2022-04</x:t>
        </x:is>
      </x:c>
      <x:c r="I832" s="0" t="inlineStr">
        <x:is>
          <x:t>2022-04</x:t>
        </x:is>
      </x:c>
      <x:c r="J832" s="0" t="inlineStr">
        <x:is>
          <x:t>Month</x:t>
        </x:is>
      </x:c>
      <x:c r="K832" s="58">
        <x:v>1</x:v>
      </x:c>
      <x:c r="L832" s="12">
        <x:v>-29086.6</x:v>
      </x:c>
    </x:row>
    <x:row r="833">
      <x:c r="A833" s="0" t="inlineStr">
        <x:is>
          <x:t>PL|pl.cogs|5800|2022-05</x:t>
        </x:is>
      </x:c>
      <x:c r="B833" s="0" t="inlineStr">
        <x:is>
          <x:t>Demo Handel GmbH</x:t>
        </x:is>
      </x:c>
      <x:c r="C833" s="0" t="inlineStr">
        <x:is>
          <x:t>PL</x:t>
        </x:is>
      </x:c>
      <x:c r="D833" s="0" t="inlineStr">
        <x:is>
          <x:t>pl.cogs</x:t>
        </x:is>
      </x:c>
      <x:c r="E833" s="0" t="inlineStr">
        <x:is>
          <x:t>Materialaufwand</x:t>
        </x:is>
      </x:c>
      <x:c r="F833" s="58">
        <x:v>5800</x:v>
      </x:c>
      <x:c r="G833" t="inlineStr">
        <x:is>
          <x:t>Bezugsnebenkosten</x:t>
        </x:is>
      </x:c>
      <x:c r="H833" s="0" t="inlineStr">
        <x:is>
          <x:t>2022-05</x:t>
        </x:is>
      </x:c>
      <x:c r="I833" s="0" t="inlineStr">
        <x:is>
          <x:t>2022-05</x:t>
        </x:is>
      </x:c>
      <x:c r="J833" s="0" t="inlineStr">
        <x:is>
          <x:t>Month</x:t>
        </x:is>
      </x:c>
      <x:c r="K833" s="58">
        <x:v>1</x:v>
      </x:c>
      <x:c r="L833" s="12">
        <x:v>-24019.25</x:v>
      </x:c>
    </x:row>
    <x:row r="834">
      <x:c r="A834" s="0" t="inlineStr">
        <x:is>
          <x:t>PL|pl.cogs|5800|2022-06</x:t>
        </x:is>
      </x:c>
      <x:c r="B834" s="0" t="inlineStr">
        <x:is>
          <x:t>Demo Handel GmbH</x:t>
        </x:is>
      </x:c>
      <x:c r="C834" s="0" t="inlineStr">
        <x:is>
          <x:t>PL</x:t>
        </x:is>
      </x:c>
      <x:c r="D834" s="0" t="inlineStr">
        <x:is>
          <x:t>pl.cogs</x:t>
        </x:is>
      </x:c>
      <x:c r="E834" s="0" t="inlineStr">
        <x:is>
          <x:t>Materialaufwand</x:t>
        </x:is>
      </x:c>
      <x:c r="F834" s="58">
        <x:v>5800</x:v>
      </x:c>
      <x:c r="G834" t="inlineStr">
        <x:is>
          <x:t>Bezugsnebenkosten</x:t>
        </x:is>
      </x:c>
      <x:c r="H834" s="0" t="inlineStr">
        <x:is>
          <x:t>2022-06</x:t>
        </x:is>
      </x:c>
      <x:c r="I834" s="0" t="inlineStr">
        <x:is>
          <x:t>2022-06</x:t>
        </x:is>
      </x:c>
      <x:c r="J834" s="0" t="inlineStr">
        <x:is>
          <x:t>Month</x:t>
        </x:is>
      </x:c>
      <x:c r="K834" s="58">
        <x:v>1</x:v>
      </x:c>
      <x:c r="L834" s="12">
        <x:v>-18011.04</x:v>
      </x:c>
    </x:row>
    <x:row r="835">
      <x:c r="A835" s="0" t="inlineStr">
        <x:is>
          <x:t>PL|pl.cogs|5800|2022-07</x:t>
        </x:is>
      </x:c>
      <x:c r="B835" s="0" t="inlineStr">
        <x:is>
          <x:t>Demo Handel GmbH</x:t>
        </x:is>
      </x:c>
      <x:c r="C835" s="0" t="inlineStr">
        <x:is>
          <x:t>PL</x:t>
        </x:is>
      </x:c>
      <x:c r="D835" s="0" t="inlineStr">
        <x:is>
          <x:t>pl.cogs</x:t>
        </x:is>
      </x:c>
      <x:c r="E835" s="0" t="inlineStr">
        <x:is>
          <x:t>Materialaufwand</x:t>
        </x:is>
      </x:c>
      <x:c r="F835" s="58">
        <x:v>5800</x:v>
      </x:c>
      <x:c r="G835" t="inlineStr">
        <x:is>
          <x:t>Bezugsnebenkosten</x:t>
        </x:is>
      </x:c>
      <x:c r="H835" s="0" t="inlineStr">
        <x:is>
          <x:t>2022-07</x:t>
        </x:is>
      </x:c>
      <x:c r="I835" s="0" t="inlineStr">
        <x:is>
          <x:t>2022-07</x:t>
        </x:is>
      </x:c>
      <x:c r="J835" s="0" t="inlineStr">
        <x:is>
          <x:t>Month</x:t>
        </x:is>
      </x:c>
      <x:c r="K835" s="58">
        <x:v>1</x:v>
      </x:c>
      <x:c r="L835" s="12">
        <x:v>-16830.95</x:v>
      </x:c>
    </x:row>
    <x:row r="836">
      <x:c r="A836" s="0" t="inlineStr">
        <x:is>
          <x:t>PL|pl.cogs|5800|2022-08</x:t>
        </x:is>
      </x:c>
      <x:c r="B836" s="0" t="inlineStr">
        <x:is>
          <x:t>Demo Handel GmbH</x:t>
        </x:is>
      </x:c>
      <x:c r="C836" s="0" t="inlineStr">
        <x:is>
          <x:t>PL</x:t>
        </x:is>
      </x:c>
      <x:c r="D836" s="0" t="inlineStr">
        <x:is>
          <x:t>pl.cogs</x:t>
        </x:is>
      </x:c>
      <x:c r="E836" s="0" t="inlineStr">
        <x:is>
          <x:t>Materialaufwand</x:t>
        </x:is>
      </x:c>
      <x:c r="F836" s="58">
        <x:v>5800</x:v>
      </x:c>
      <x:c r="G836" t="inlineStr">
        <x:is>
          <x:t>Bezugsnebenkosten</x:t>
        </x:is>
      </x:c>
      <x:c r="H836" s="0" t="inlineStr">
        <x:is>
          <x:t>2022-08</x:t>
        </x:is>
      </x:c>
      <x:c r="I836" s="0" t="inlineStr">
        <x:is>
          <x:t>2022-08</x:t>
        </x:is>
      </x:c>
      <x:c r="J836" s="0" t="inlineStr">
        <x:is>
          <x:t>Month</x:t>
        </x:is>
      </x:c>
      <x:c r="K836" s="58">
        <x:v>1</x:v>
      </x:c>
      <x:c r="L836" s="12">
        <x:v>-24607.38</x:v>
      </x:c>
    </x:row>
    <x:row r="837">
      <x:c r="A837" s="0" t="inlineStr">
        <x:is>
          <x:t>PL|pl.cogs|5800|2022-09</x:t>
        </x:is>
      </x:c>
      <x:c r="B837" s="0" t="inlineStr">
        <x:is>
          <x:t>Demo Handel GmbH</x:t>
        </x:is>
      </x:c>
      <x:c r="C837" s="0" t="inlineStr">
        <x:is>
          <x:t>PL</x:t>
        </x:is>
      </x:c>
      <x:c r="D837" s="0" t="inlineStr">
        <x:is>
          <x:t>pl.cogs</x:t>
        </x:is>
      </x:c>
      <x:c r="E837" s="0" t="inlineStr">
        <x:is>
          <x:t>Materialaufwand</x:t>
        </x:is>
      </x:c>
      <x:c r="F837" s="58">
        <x:v>5800</x:v>
      </x:c>
      <x:c r="G837" t="inlineStr">
        <x:is>
          <x:t>Bezugsnebenkosten</x:t>
        </x:is>
      </x:c>
      <x:c r="H837" s="0" t="inlineStr">
        <x:is>
          <x:t>2022-09</x:t>
        </x:is>
      </x:c>
      <x:c r="I837" s="0" t="inlineStr">
        <x:is>
          <x:t>2022-09</x:t>
        </x:is>
      </x:c>
      <x:c r="J837" s="0" t="inlineStr">
        <x:is>
          <x:t>Month</x:t>
        </x:is>
      </x:c>
      <x:c r="K837" s="58">
        <x:v>1</x:v>
      </x:c>
      <x:c r="L837" s="12">
        <x:v>-20403.85</x:v>
      </x:c>
    </x:row>
    <x:row r="838">
      <x:c r="A838" s="0" t="inlineStr">
        <x:is>
          <x:t>PL|pl.cogs|5800|2022-10</x:t>
        </x:is>
      </x:c>
      <x:c r="B838" s="0" t="inlineStr">
        <x:is>
          <x:t>Demo Handel GmbH</x:t>
        </x:is>
      </x:c>
      <x:c r="C838" s="0" t="inlineStr">
        <x:is>
          <x:t>PL</x:t>
        </x:is>
      </x:c>
      <x:c r="D838" s="0" t="inlineStr">
        <x:is>
          <x:t>pl.cogs</x:t>
        </x:is>
      </x:c>
      <x:c r="E838" s="0" t="inlineStr">
        <x:is>
          <x:t>Materialaufwand</x:t>
        </x:is>
      </x:c>
      <x:c r="F838" s="58">
        <x:v>5800</x:v>
      </x:c>
      <x:c r="G838" t="inlineStr">
        <x:is>
          <x:t>Bezugsnebenkosten</x:t>
        </x:is>
      </x:c>
      <x:c r="H838" s="0" t="inlineStr">
        <x:is>
          <x:t>2022-10</x:t>
        </x:is>
      </x:c>
      <x:c r="I838" s="0" t="inlineStr">
        <x:is>
          <x:t>2022-10</x:t>
        </x:is>
      </x:c>
      <x:c r="J838" s="0" t="inlineStr">
        <x:is>
          <x:t>Month</x:t>
        </x:is>
      </x:c>
      <x:c r="K838" s="58">
        <x:v>1</x:v>
      </x:c>
      <x:c r="L838" s="12">
        <x:v>-27219.62</x:v>
      </x:c>
    </x:row>
    <x:row r="839">
      <x:c r="A839" s="0" t="inlineStr">
        <x:is>
          <x:t>PL|pl.cogs|5800|2022-11</x:t>
        </x:is>
      </x:c>
      <x:c r="B839" s="0" t="inlineStr">
        <x:is>
          <x:t>Demo Handel GmbH</x:t>
        </x:is>
      </x:c>
      <x:c r="C839" s="0" t="inlineStr">
        <x:is>
          <x:t>PL</x:t>
        </x:is>
      </x:c>
      <x:c r="D839" s="0" t="inlineStr">
        <x:is>
          <x:t>pl.cogs</x:t>
        </x:is>
      </x:c>
      <x:c r="E839" s="0" t="inlineStr">
        <x:is>
          <x:t>Materialaufwand</x:t>
        </x:is>
      </x:c>
      <x:c r="F839" s="58">
        <x:v>5800</x:v>
      </x:c>
      <x:c r="G839" t="inlineStr">
        <x:is>
          <x:t>Bezugsnebenkosten</x:t>
        </x:is>
      </x:c>
      <x:c r="H839" s="0" t="inlineStr">
        <x:is>
          <x:t>2022-11</x:t>
        </x:is>
      </x:c>
      <x:c r="I839" s="0" t="inlineStr">
        <x:is>
          <x:t>2022-11</x:t>
        </x:is>
      </x:c>
      <x:c r="J839" s="0" t="inlineStr">
        <x:is>
          <x:t>Month</x:t>
        </x:is>
      </x:c>
      <x:c r="K839" s="58">
        <x:v>1</x:v>
      </x:c>
      <x:c r="L839" s="12">
        <x:v>-31432.4</x:v>
      </x:c>
    </x:row>
    <x:row r="840">
      <x:c r="A840" s="0" t="inlineStr">
        <x:is>
          <x:t>PL|pl.cogs|5800|2022-12</x:t>
        </x:is>
      </x:c>
      <x:c r="B840" s="0" t="inlineStr">
        <x:is>
          <x:t>Demo Handel GmbH</x:t>
        </x:is>
      </x:c>
      <x:c r="C840" s="0" t="inlineStr">
        <x:is>
          <x:t>PL</x:t>
        </x:is>
      </x:c>
      <x:c r="D840" s="0" t="inlineStr">
        <x:is>
          <x:t>pl.cogs</x:t>
        </x:is>
      </x:c>
      <x:c r="E840" s="0" t="inlineStr">
        <x:is>
          <x:t>Materialaufwand</x:t>
        </x:is>
      </x:c>
      <x:c r="F840" s="58">
        <x:v>5800</x:v>
      </x:c>
      <x:c r="G840" t="inlineStr">
        <x:is>
          <x:t>Bezugsnebenkosten</x:t>
        </x:is>
      </x:c>
      <x:c r="H840" s="0" t="inlineStr">
        <x:is>
          <x:t>2022-12</x:t>
        </x:is>
      </x:c>
      <x:c r="I840" s="0" t="inlineStr">
        <x:is>
          <x:t>2022-12</x:t>
        </x:is>
      </x:c>
      <x:c r="J840" s="0" t="inlineStr">
        <x:is>
          <x:t>Month</x:t>
        </x:is>
      </x:c>
      <x:c r="K840" s="58">
        <x:v>1</x:v>
      </x:c>
      <x:c r="L840" s="12">
        <x:v>-33371.98</x:v>
      </x:c>
    </x:row>
    <x:row r="841">
      <x:c r="A841" s="0" t="inlineStr">
        <x:is>
          <x:t>PL|pl.cogs|5800|2023-01</x:t>
        </x:is>
      </x:c>
      <x:c r="B841" s="0" t="inlineStr">
        <x:is>
          <x:t>Demo Handel GmbH</x:t>
        </x:is>
      </x:c>
      <x:c r="C841" s="0" t="inlineStr">
        <x:is>
          <x:t>PL</x:t>
        </x:is>
      </x:c>
      <x:c r="D841" s="0" t="inlineStr">
        <x:is>
          <x:t>pl.cogs</x:t>
        </x:is>
      </x:c>
      <x:c r="E841" s="0" t="inlineStr">
        <x:is>
          <x:t>Materialaufwand</x:t>
        </x:is>
      </x:c>
      <x:c r="F841" s="58">
        <x:v>5800</x:v>
      </x:c>
      <x:c r="G841" t="inlineStr">
        <x:is>
          <x:t>Bezugsnebenkosten</x:t>
        </x:is>
      </x:c>
      <x:c r="H841" s="0" t="inlineStr">
        <x:is>
          <x:t>2023-01</x:t>
        </x:is>
      </x:c>
      <x:c r="I841" s="0" t="inlineStr">
        <x:is>
          <x:t>2023-01</x:t>
        </x:is>
      </x:c>
      <x:c r="J841" s="0" t="inlineStr">
        <x:is>
          <x:t>Month</x:t>
        </x:is>
      </x:c>
      <x:c r="K841" s="58">
        <x:v>1</x:v>
      </x:c>
      <x:c r="L841" s="12">
        <x:v>-21924.3</x:v>
      </x:c>
    </x:row>
    <x:row r="842">
      <x:c r="A842" s="0" t="inlineStr">
        <x:is>
          <x:t>PL|pl.cogs|5800|2023-02</x:t>
        </x:is>
      </x:c>
      <x:c r="B842" s="0" t="inlineStr">
        <x:is>
          <x:t>Demo Handel GmbH</x:t>
        </x:is>
      </x:c>
      <x:c r="C842" s="0" t="inlineStr">
        <x:is>
          <x:t>PL</x:t>
        </x:is>
      </x:c>
      <x:c r="D842" s="0" t="inlineStr">
        <x:is>
          <x:t>pl.cogs</x:t>
        </x:is>
      </x:c>
      <x:c r="E842" s="0" t="inlineStr">
        <x:is>
          <x:t>Materialaufwand</x:t>
        </x:is>
      </x:c>
      <x:c r="F842" s="58">
        <x:v>5800</x:v>
      </x:c>
      <x:c r="G842" t="inlineStr">
        <x:is>
          <x:t>Bezugsnebenkosten</x:t>
        </x:is>
      </x:c>
      <x:c r="H842" s="0" t="inlineStr">
        <x:is>
          <x:t>2023-02</x:t>
        </x:is>
      </x:c>
      <x:c r="I842" s="0" t="inlineStr">
        <x:is>
          <x:t>2023-02</x:t>
        </x:is>
      </x:c>
      <x:c r="J842" s="0" t="inlineStr">
        <x:is>
          <x:t>Month</x:t>
        </x:is>
      </x:c>
      <x:c r="K842" s="58">
        <x:v>1</x:v>
      </x:c>
      <x:c r="L842" s="12">
        <x:v>-32707.15</x:v>
      </x:c>
    </x:row>
    <x:row r="843">
      <x:c r="A843" s="0" t="inlineStr">
        <x:is>
          <x:t>PL|pl.cogs|5800|2023-03</x:t>
        </x:is>
      </x:c>
      <x:c r="B843" s="0" t="inlineStr">
        <x:is>
          <x:t>Demo Handel GmbH</x:t>
        </x:is>
      </x:c>
      <x:c r="C843" s="0" t="inlineStr">
        <x:is>
          <x:t>PL</x:t>
        </x:is>
      </x:c>
      <x:c r="D843" s="0" t="inlineStr">
        <x:is>
          <x:t>pl.cogs</x:t>
        </x:is>
      </x:c>
      <x:c r="E843" s="0" t="inlineStr">
        <x:is>
          <x:t>Materialaufwand</x:t>
        </x:is>
      </x:c>
      <x:c r="F843" s="58">
        <x:v>5800</x:v>
      </x:c>
      <x:c r="G843" t="inlineStr">
        <x:is>
          <x:t>Bezugsnebenkosten</x:t>
        </x:is>
      </x:c>
      <x:c r="H843" s="0" t="inlineStr">
        <x:is>
          <x:t>2023-03</x:t>
        </x:is>
      </x:c>
      <x:c r="I843" s="0" t="inlineStr">
        <x:is>
          <x:t>2023-03</x:t>
        </x:is>
      </x:c>
      <x:c r="J843" s="0" t="inlineStr">
        <x:is>
          <x:t>Month</x:t>
        </x:is>
      </x:c>
      <x:c r="K843" s="58">
        <x:v>1</x:v>
      </x:c>
      <x:c r="L843" s="12">
        <x:v>-31003.41</x:v>
      </x:c>
    </x:row>
    <x:row r="844">
      <x:c r="A844" s="0" t="inlineStr">
        <x:is>
          <x:t>PL|pl.cogs|5800|2023-04</x:t>
        </x:is>
      </x:c>
      <x:c r="B844" s="0" t="inlineStr">
        <x:is>
          <x:t>Demo Handel GmbH</x:t>
        </x:is>
      </x:c>
      <x:c r="C844" s="0" t="inlineStr">
        <x:is>
          <x:t>PL</x:t>
        </x:is>
      </x:c>
      <x:c r="D844" s="0" t="inlineStr">
        <x:is>
          <x:t>pl.cogs</x:t>
        </x:is>
      </x:c>
      <x:c r="E844" s="0" t="inlineStr">
        <x:is>
          <x:t>Materialaufwand</x:t>
        </x:is>
      </x:c>
      <x:c r="F844" s="58">
        <x:v>5800</x:v>
      </x:c>
      <x:c r="G844" t="inlineStr">
        <x:is>
          <x:t>Bezugsnebenkosten</x:t>
        </x:is>
      </x:c>
      <x:c r="H844" s="0" t="inlineStr">
        <x:is>
          <x:t>2023-04</x:t>
        </x:is>
      </x:c>
      <x:c r="I844" s="0" t="inlineStr">
        <x:is>
          <x:t>2023-04</x:t>
        </x:is>
      </x:c>
      <x:c r="J844" s="0" t="inlineStr">
        <x:is>
          <x:t>Month</x:t>
        </x:is>
      </x:c>
      <x:c r="K844" s="58">
        <x:v>1</x:v>
      </x:c>
      <x:c r="L844" s="12">
        <x:v>-20709.58</x:v>
      </x:c>
    </x:row>
    <x:row r="845">
      <x:c r="A845" s="0" t="inlineStr">
        <x:is>
          <x:t>PL|pl.cogs|5800|2023-05</x:t>
        </x:is>
      </x:c>
      <x:c r="B845" s="0" t="inlineStr">
        <x:is>
          <x:t>Demo Handel GmbH</x:t>
        </x:is>
      </x:c>
      <x:c r="C845" s="0" t="inlineStr">
        <x:is>
          <x:t>PL</x:t>
        </x:is>
      </x:c>
      <x:c r="D845" s="0" t="inlineStr">
        <x:is>
          <x:t>pl.cogs</x:t>
        </x:is>
      </x:c>
      <x:c r="E845" s="0" t="inlineStr">
        <x:is>
          <x:t>Materialaufwand</x:t>
        </x:is>
      </x:c>
      <x:c r="F845" s="58">
        <x:v>5800</x:v>
      </x:c>
      <x:c r="G845" t="inlineStr">
        <x:is>
          <x:t>Bezugsnebenkosten</x:t>
        </x:is>
      </x:c>
      <x:c r="H845" s="0" t="inlineStr">
        <x:is>
          <x:t>2023-05</x:t>
        </x:is>
      </x:c>
      <x:c r="I845" s="0" t="inlineStr">
        <x:is>
          <x:t>2023-05</x:t>
        </x:is>
      </x:c>
      <x:c r="J845" s="0" t="inlineStr">
        <x:is>
          <x:t>Month</x:t>
        </x:is>
      </x:c>
      <x:c r="K845" s="58">
        <x:v>1</x:v>
      </x:c>
      <x:c r="L845" s="12">
        <x:v>-26786.62</x:v>
      </x:c>
    </x:row>
    <x:row r="846">
      <x:c r="A846" s="0" t="inlineStr">
        <x:is>
          <x:t>PL|pl.cogs|5800|2023-06</x:t>
        </x:is>
      </x:c>
      <x:c r="B846" s="0" t="inlineStr">
        <x:is>
          <x:t>Demo Handel GmbH</x:t>
        </x:is>
      </x:c>
      <x:c r="C846" s="0" t="inlineStr">
        <x:is>
          <x:t>PL</x:t>
        </x:is>
      </x:c>
      <x:c r="D846" s="0" t="inlineStr">
        <x:is>
          <x:t>pl.cogs</x:t>
        </x:is>
      </x:c>
      <x:c r="E846" s="0" t="inlineStr">
        <x:is>
          <x:t>Materialaufwand</x:t>
        </x:is>
      </x:c>
      <x:c r="F846" s="58">
        <x:v>5800</x:v>
      </x:c>
      <x:c r="G846" t="inlineStr">
        <x:is>
          <x:t>Bezugsnebenkosten</x:t>
        </x:is>
      </x:c>
      <x:c r="H846" s="0" t="inlineStr">
        <x:is>
          <x:t>2023-06</x:t>
        </x:is>
      </x:c>
      <x:c r="I846" s="0" t="inlineStr">
        <x:is>
          <x:t>2023-06</x:t>
        </x:is>
      </x:c>
      <x:c r="J846" s="0" t="inlineStr">
        <x:is>
          <x:t>Month</x:t>
        </x:is>
      </x:c>
      <x:c r="K846" s="58">
        <x:v>1</x:v>
      </x:c>
      <x:c r="L846" s="12">
        <x:v>-23237.44</x:v>
      </x:c>
    </x:row>
    <x:row r="847">
      <x:c r="A847" s="0" t="inlineStr">
        <x:is>
          <x:t>PL|pl.cogs|5800|2023-07</x:t>
        </x:is>
      </x:c>
      <x:c r="B847" s="0" t="inlineStr">
        <x:is>
          <x:t>Demo Handel GmbH</x:t>
        </x:is>
      </x:c>
      <x:c r="C847" s="0" t="inlineStr">
        <x:is>
          <x:t>PL</x:t>
        </x:is>
      </x:c>
      <x:c r="D847" s="0" t="inlineStr">
        <x:is>
          <x:t>pl.cogs</x:t>
        </x:is>
      </x:c>
      <x:c r="E847" s="0" t="inlineStr">
        <x:is>
          <x:t>Materialaufwand</x:t>
        </x:is>
      </x:c>
      <x:c r="F847" s="58">
        <x:v>5800</x:v>
      </x:c>
      <x:c r="G847" t="inlineStr">
        <x:is>
          <x:t>Bezugsnebenkosten</x:t>
        </x:is>
      </x:c>
      <x:c r="H847" s="0" t="inlineStr">
        <x:is>
          <x:t>2023-07</x:t>
        </x:is>
      </x:c>
      <x:c r="I847" s="0" t="inlineStr">
        <x:is>
          <x:t>2023-07</x:t>
        </x:is>
      </x:c>
      <x:c r="J847" s="0" t="inlineStr">
        <x:is>
          <x:t>Month</x:t>
        </x:is>
      </x:c>
      <x:c r="K847" s="58">
        <x:v>1</x:v>
      </x:c>
      <x:c r="L847" s="12">
        <x:v>-22400.19</x:v>
      </x:c>
    </x:row>
    <x:row r="848">
      <x:c r="A848" s="0" t="inlineStr">
        <x:is>
          <x:t>PL|pl.cogs|5800|2023-08</x:t>
        </x:is>
      </x:c>
      <x:c r="B848" s="0" t="inlineStr">
        <x:is>
          <x:t>Demo Handel GmbH</x:t>
        </x:is>
      </x:c>
      <x:c r="C848" s="0" t="inlineStr">
        <x:is>
          <x:t>PL</x:t>
        </x:is>
      </x:c>
      <x:c r="D848" s="0" t="inlineStr">
        <x:is>
          <x:t>pl.cogs</x:t>
        </x:is>
      </x:c>
      <x:c r="E848" s="0" t="inlineStr">
        <x:is>
          <x:t>Materialaufwand</x:t>
        </x:is>
      </x:c>
      <x:c r="F848" s="58">
        <x:v>5800</x:v>
      </x:c>
      <x:c r="G848" t="inlineStr">
        <x:is>
          <x:t>Bezugsnebenkosten</x:t>
        </x:is>
      </x:c>
      <x:c r="H848" s="0" t="inlineStr">
        <x:is>
          <x:t>2023-08</x:t>
        </x:is>
      </x:c>
      <x:c r="I848" s="0" t="inlineStr">
        <x:is>
          <x:t>2023-08</x:t>
        </x:is>
      </x:c>
      <x:c r="J848" s="0" t="inlineStr">
        <x:is>
          <x:t>Month</x:t>
        </x:is>
      </x:c>
      <x:c r="K848" s="58">
        <x:v>1</x:v>
      </x:c>
      <x:c r="L848" s="12">
        <x:v>-21493</x:v>
      </x:c>
    </x:row>
    <x:row r="849">
      <x:c r="A849" s="0" t="inlineStr">
        <x:is>
          <x:t>PL|pl.cogs|5800|2023-09</x:t>
        </x:is>
      </x:c>
      <x:c r="B849" s="0" t="inlineStr">
        <x:is>
          <x:t>Demo Handel GmbH</x:t>
        </x:is>
      </x:c>
      <x:c r="C849" s="0" t="inlineStr">
        <x:is>
          <x:t>PL</x:t>
        </x:is>
      </x:c>
      <x:c r="D849" s="0" t="inlineStr">
        <x:is>
          <x:t>pl.cogs</x:t>
        </x:is>
      </x:c>
      <x:c r="E849" s="0" t="inlineStr">
        <x:is>
          <x:t>Materialaufwand</x:t>
        </x:is>
      </x:c>
      <x:c r="F849" s="58">
        <x:v>5800</x:v>
      </x:c>
      <x:c r="G849" t="inlineStr">
        <x:is>
          <x:t>Bezugsnebenkosten</x:t>
        </x:is>
      </x:c>
      <x:c r="H849" s="0" t="inlineStr">
        <x:is>
          <x:t>2023-09</x:t>
        </x:is>
      </x:c>
      <x:c r="I849" s="0" t="inlineStr">
        <x:is>
          <x:t>2023-09</x:t>
        </x:is>
      </x:c>
      <x:c r="J849" s="0" t="inlineStr">
        <x:is>
          <x:t>Month</x:t>
        </x:is>
      </x:c>
      <x:c r="K849" s="58">
        <x:v>1</x:v>
      </x:c>
      <x:c r="L849" s="12">
        <x:v>-25502.87</x:v>
      </x:c>
    </x:row>
    <x:row r="850">
      <x:c r="A850" s="0" t="inlineStr">
        <x:is>
          <x:t>PL|pl.cogs|5800|2023-10</x:t>
        </x:is>
      </x:c>
      <x:c r="B850" s="0" t="inlineStr">
        <x:is>
          <x:t>Demo Handel GmbH</x:t>
        </x:is>
      </x:c>
      <x:c r="C850" s="0" t="inlineStr">
        <x:is>
          <x:t>PL</x:t>
        </x:is>
      </x:c>
      <x:c r="D850" s="0" t="inlineStr">
        <x:is>
          <x:t>pl.cogs</x:t>
        </x:is>
      </x:c>
      <x:c r="E850" s="0" t="inlineStr">
        <x:is>
          <x:t>Materialaufwand</x:t>
        </x:is>
      </x:c>
      <x:c r="F850" s="58">
        <x:v>5800</x:v>
      </x:c>
      <x:c r="G850" t="inlineStr">
        <x:is>
          <x:t>Bezugsnebenkosten</x:t>
        </x:is>
      </x:c>
      <x:c r="H850" s="0" t="inlineStr">
        <x:is>
          <x:t>2023-10</x:t>
        </x:is>
      </x:c>
      <x:c r="I850" s="0" t="inlineStr">
        <x:is>
          <x:t>2023-10</x:t>
        </x:is>
      </x:c>
      <x:c r="J850" s="0" t="inlineStr">
        <x:is>
          <x:t>Month</x:t>
        </x:is>
      </x:c>
      <x:c r="K850" s="58">
        <x:v>1</x:v>
      </x:c>
      <x:c r="L850" s="12">
        <x:v>-24794.44</x:v>
      </x:c>
    </x:row>
    <x:row r="851">
      <x:c r="A851" s="0" t="inlineStr">
        <x:is>
          <x:t>PL|pl.cogs|5800|2023-11</x:t>
        </x:is>
      </x:c>
      <x:c r="B851" s="0" t="inlineStr">
        <x:is>
          <x:t>Demo Handel GmbH</x:t>
        </x:is>
      </x:c>
      <x:c r="C851" s="0" t="inlineStr">
        <x:is>
          <x:t>PL</x:t>
        </x:is>
      </x:c>
      <x:c r="D851" s="0" t="inlineStr">
        <x:is>
          <x:t>pl.cogs</x:t>
        </x:is>
      </x:c>
      <x:c r="E851" s="0" t="inlineStr">
        <x:is>
          <x:t>Materialaufwand</x:t>
        </x:is>
      </x:c>
      <x:c r="F851" s="58">
        <x:v>5800</x:v>
      </x:c>
      <x:c r="G851" t="inlineStr">
        <x:is>
          <x:t>Bezugsnebenkosten</x:t>
        </x:is>
      </x:c>
      <x:c r="H851" s="0" t="inlineStr">
        <x:is>
          <x:t>2023-11</x:t>
        </x:is>
      </x:c>
      <x:c r="I851" s="0" t="inlineStr">
        <x:is>
          <x:t>2023-11</x:t>
        </x:is>
      </x:c>
      <x:c r="J851" s="0" t="inlineStr">
        <x:is>
          <x:t>Month</x:t>
        </x:is>
      </x:c>
      <x:c r="K851" s="58">
        <x:v>1</x:v>
      </x:c>
      <x:c r="L851" s="12">
        <x:v>-29965.56</x:v>
      </x:c>
    </x:row>
    <x:row r="852">
      <x:c r="A852" s="0" t="inlineStr">
        <x:is>
          <x:t>PL|pl.cogs|5800|2023-12</x:t>
        </x:is>
      </x:c>
      <x:c r="B852" s="0" t="inlineStr">
        <x:is>
          <x:t>Demo Handel GmbH</x:t>
        </x:is>
      </x:c>
      <x:c r="C852" s="0" t="inlineStr">
        <x:is>
          <x:t>PL</x:t>
        </x:is>
      </x:c>
      <x:c r="D852" s="0" t="inlineStr">
        <x:is>
          <x:t>pl.cogs</x:t>
        </x:is>
      </x:c>
      <x:c r="E852" s="0" t="inlineStr">
        <x:is>
          <x:t>Materialaufwand</x:t>
        </x:is>
      </x:c>
      <x:c r="F852" s="58">
        <x:v>5800</x:v>
      </x:c>
      <x:c r="G852" t="inlineStr">
        <x:is>
          <x:t>Bezugsnebenkosten</x:t>
        </x:is>
      </x:c>
      <x:c r="H852" s="0" t="inlineStr">
        <x:is>
          <x:t>2023-12</x:t>
        </x:is>
      </x:c>
      <x:c r="I852" s="0" t="inlineStr">
        <x:is>
          <x:t>2023-12</x:t>
        </x:is>
      </x:c>
      <x:c r="J852" s="0" t="inlineStr">
        <x:is>
          <x:t>Month</x:t>
        </x:is>
      </x:c>
      <x:c r="K852" s="58">
        <x:v>1</x:v>
      </x:c>
      <x:c r="L852" s="12">
        <x:v>-35768.43</x:v>
      </x:c>
    </x:row>
    <x:row r="853">
      <x:c r="A853" s="0" t="inlineStr">
        <x:is>
          <x:t>PL|pl.cogs|5800|2024-01</x:t>
        </x:is>
      </x:c>
      <x:c r="B853" s="0" t="inlineStr">
        <x:is>
          <x:t>Demo Handel GmbH</x:t>
        </x:is>
      </x:c>
      <x:c r="C853" s="0" t="inlineStr">
        <x:is>
          <x:t>PL</x:t>
        </x:is>
      </x:c>
      <x:c r="D853" s="0" t="inlineStr">
        <x:is>
          <x:t>pl.cogs</x:t>
        </x:is>
      </x:c>
      <x:c r="E853" s="0" t="inlineStr">
        <x:is>
          <x:t>Materialaufwand</x:t>
        </x:is>
      </x:c>
      <x:c r="F853" s="58">
        <x:v>5800</x:v>
      </x:c>
      <x:c r="G853" t="inlineStr">
        <x:is>
          <x:t>Bezugsnebenkosten</x:t>
        </x:is>
      </x:c>
      <x:c r="H853" s="0" t="inlineStr">
        <x:is>
          <x:t>2024-01</x:t>
        </x:is>
      </x:c>
      <x:c r="I853" s="0" t="inlineStr">
        <x:is>
          <x:t>2024-01</x:t>
        </x:is>
      </x:c>
      <x:c r="J853" s="0" t="inlineStr">
        <x:is>
          <x:t>Month</x:t>
        </x:is>
      </x:c>
      <x:c r="K853" s="58">
        <x:v>1</x:v>
      </x:c>
      <x:c r="L853" s="12">
        <x:v>-27661.93</x:v>
      </x:c>
    </x:row>
    <x:row r="854">
      <x:c r="A854" s="0" t="inlineStr">
        <x:is>
          <x:t>PL|pl.cogs|5800|2024-02</x:t>
        </x:is>
      </x:c>
      <x:c r="B854" s="0" t="inlineStr">
        <x:is>
          <x:t>Demo Handel GmbH</x:t>
        </x:is>
      </x:c>
      <x:c r="C854" s="0" t="inlineStr">
        <x:is>
          <x:t>PL</x:t>
        </x:is>
      </x:c>
      <x:c r="D854" s="0" t="inlineStr">
        <x:is>
          <x:t>pl.cogs</x:t>
        </x:is>
      </x:c>
      <x:c r="E854" s="0" t="inlineStr">
        <x:is>
          <x:t>Materialaufwand</x:t>
        </x:is>
      </x:c>
      <x:c r="F854" s="58">
        <x:v>5800</x:v>
      </x:c>
      <x:c r="G854" t="inlineStr">
        <x:is>
          <x:t>Bezugsnebenkosten</x:t>
        </x:is>
      </x:c>
      <x:c r="H854" s="0" t="inlineStr">
        <x:is>
          <x:t>2024-02</x:t>
        </x:is>
      </x:c>
      <x:c r="I854" s="0" t="inlineStr">
        <x:is>
          <x:t>2024-02</x:t>
        </x:is>
      </x:c>
      <x:c r="J854" s="0" t="inlineStr">
        <x:is>
          <x:t>Month</x:t>
        </x:is>
      </x:c>
      <x:c r="K854" s="58">
        <x:v>1</x:v>
      </x:c>
      <x:c r="L854" s="12">
        <x:v>-24367.79</x:v>
      </x:c>
    </x:row>
    <x:row r="855">
      <x:c r="A855" s="0" t="inlineStr">
        <x:is>
          <x:t>PL|pl.cogs|5800|2024-03</x:t>
        </x:is>
      </x:c>
      <x:c r="B855" s="0" t="inlineStr">
        <x:is>
          <x:t>Demo Handel GmbH</x:t>
        </x:is>
      </x:c>
      <x:c r="C855" s="0" t="inlineStr">
        <x:is>
          <x:t>PL</x:t>
        </x:is>
      </x:c>
      <x:c r="D855" s="0" t="inlineStr">
        <x:is>
          <x:t>pl.cogs</x:t>
        </x:is>
      </x:c>
      <x:c r="E855" s="0" t="inlineStr">
        <x:is>
          <x:t>Materialaufwand</x:t>
        </x:is>
      </x:c>
      <x:c r="F855" s="58">
        <x:v>5800</x:v>
      </x:c>
      <x:c r="G855" t="inlineStr">
        <x:is>
          <x:t>Bezugsnebenkosten</x:t>
        </x:is>
      </x:c>
      <x:c r="H855" s="0" t="inlineStr">
        <x:is>
          <x:t>2024-03</x:t>
        </x:is>
      </x:c>
      <x:c r="I855" s="0" t="inlineStr">
        <x:is>
          <x:t>2024-03</x:t>
        </x:is>
      </x:c>
      <x:c r="J855" s="0" t="inlineStr">
        <x:is>
          <x:t>Month</x:t>
        </x:is>
      </x:c>
      <x:c r="K855" s="58">
        <x:v>1</x:v>
      </x:c>
      <x:c r="L855" s="12">
        <x:v>-32757.11</x:v>
      </x:c>
    </x:row>
    <x:row r="856">
      <x:c r="A856" s="0" t="inlineStr">
        <x:is>
          <x:t>PL|pl.cogs|5800|2024-04</x:t>
        </x:is>
      </x:c>
      <x:c r="B856" s="0" t="inlineStr">
        <x:is>
          <x:t>Demo Handel GmbH</x:t>
        </x:is>
      </x:c>
      <x:c r="C856" s="0" t="inlineStr">
        <x:is>
          <x:t>PL</x:t>
        </x:is>
      </x:c>
      <x:c r="D856" s="0" t="inlineStr">
        <x:is>
          <x:t>pl.cogs</x:t>
        </x:is>
      </x:c>
      <x:c r="E856" s="0" t="inlineStr">
        <x:is>
          <x:t>Materialaufwand</x:t>
        </x:is>
      </x:c>
      <x:c r="F856" s="58">
        <x:v>5800</x:v>
      </x:c>
      <x:c r="G856" t="inlineStr">
        <x:is>
          <x:t>Bezugsnebenkosten</x:t>
        </x:is>
      </x:c>
      <x:c r="H856" s="0" t="inlineStr">
        <x:is>
          <x:t>2024-04</x:t>
        </x:is>
      </x:c>
      <x:c r="I856" s="0" t="inlineStr">
        <x:is>
          <x:t>2024-04</x:t>
        </x:is>
      </x:c>
      <x:c r="J856" s="0" t="inlineStr">
        <x:is>
          <x:t>Month</x:t>
        </x:is>
      </x:c>
      <x:c r="K856" s="58">
        <x:v>1</x:v>
      </x:c>
      <x:c r="L856" s="12">
        <x:v>-27008.84</x:v>
      </x:c>
    </x:row>
    <x:row r="857">
      <x:c r="A857" s="0" t="inlineStr">
        <x:is>
          <x:t>PL|pl.cogs|5800|2024-05</x:t>
        </x:is>
      </x:c>
      <x:c r="B857" s="0" t="inlineStr">
        <x:is>
          <x:t>Demo Handel GmbH</x:t>
        </x:is>
      </x:c>
      <x:c r="C857" s="0" t="inlineStr">
        <x:is>
          <x:t>PL</x:t>
        </x:is>
      </x:c>
      <x:c r="D857" s="0" t="inlineStr">
        <x:is>
          <x:t>pl.cogs</x:t>
        </x:is>
      </x:c>
      <x:c r="E857" s="0" t="inlineStr">
        <x:is>
          <x:t>Materialaufwand</x:t>
        </x:is>
      </x:c>
      <x:c r="F857" s="58">
        <x:v>5800</x:v>
      </x:c>
      <x:c r="G857" t="inlineStr">
        <x:is>
          <x:t>Bezugsnebenkosten</x:t>
        </x:is>
      </x:c>
      <x:c r="H857" s="0" t="inlineStr">
        <x:is>
          <x:t>2024-05</x:t>
        </x:is>
      </x:c>
      <x:c r="I857" s="0" t="inlineStr">
        <x:is>
          <x:t>2024-05</x:t>
        </x:is>
      </x:c>
      <x:c r="J857" s="0" t="inlineStr">
        <x:is>
          <x:t>Month</x:t>
        </x:is>
      </x:c>
      <x:c r="K857" s="58">
        <x:v>1</x:v>
      </x:c>
      <x:c r="L857" s="12">
        <x:v>-23289.9</x:v>
      </x:c>
    </x:row>
    <x:row r="858">
      <x:c r="A858" s="0" t="inlineStr">
        <x:is>
          <x:t>PL|pl.cogs|5800|2024-06</x:t>
        </x:is>
      </x:c>
      <x:c r="B858" s="0" t="inlineStr">
        <x:is>
          <x:t>Demo Handel GmbH</x:t>
        </x:is>
      </x:c>
      <x:c r="C858" s="0" t="inlineStr">
        <x:is>
          <x:t>PL</x:t>
        </x:is>
      </x:c>
      <x:c r="D858" s="0" t="inlineStr">
        <x:is>
          <x:t>pl.cogs</x:t>
        </x:is>
      </x:c>
      <x:c r="E858" s="0" t="inlineStr">
        <x:is>
          <x:t>Materialaufwand</x:t>
        </x:is>
      </x:c>
      <x:c r="F858" s="58">
        <x:v>5800</x:v>
      </x:c>
      <x:c r="G858" t="inlineStr">
        <x:is>
          <x:t>Bezugsnebenkosten</x:t>
        </x:is>
      </x:c>
      <x:c r="H858" s="0" t="inlineStr">
        <x:is>
          <x:t>2024-06</x:t>
        </x:is>
      </x:c>
      <x:c r="I858" s="0" t="inlineStr">
        <x:is>
          <x:t>2024-06</x:t>
        </x:is>
      </x:c>
      <x:c r="J858" s="0" t="inlineStr">
        <x:is>
          <x:t>Month</x:t>
        </x:is>
      </x:c>
      <x:c r="K858" s="58">
        <x:v>1</x:v>
      </x:c>
      <x:c r="L858" s="12">
        <x:v>-21581.73</x:v>
      </x:c>
    </x:row>
    <x:row r="859">
      <x:c r="A859" s="0" t="inlineStr">
        <x:is>
          <x:t>PL|pl.cogs|5800|2024-07</x:t>
        </x:is>
      </x:c>
      <x:c r="B859" s="0" t="inlineStr">
        <x:is>
          <x:t>Demo Handel GmbH</x:t>
        </x:is>
      </x:c>
      <x:c r="C859" s="0" t="inlineStr">
        <x:is>
          <x:t>PL</x:t>
        </x:is>
      </x:c>
      <x:c r="D859" s="0" t="inlineStr">
        <x:is>
          <x:t>pl.cogs</x:t>
        </x:is>
      </x:c>
      <x:c r="E859" s="0" t="inlineStr">
        <x:is>
          <x:t>Materialaufwand</x:t>
        </x:is>
      </x:c>
      <x:c r="F859" s="58">
        <x:v>5800</x:v>
      </x:c>
      <x:c r="G859" t="inlineStr">
        <x:is>
          <x:t>Bezugsnebenkosten</x:t>
        </x:is>
      </x:c>
      <x:c r="H859" s="0" t="inlineStr">
        <x:is>
          <x:t>2024-07</x:t>
        </x:is>
      </x:c>
      <x:c r="I859" s="0" t="inlineStr">
        <x:is>
          <x:t>2024-07</x:t>
        </x:is>
      </x:c>
      <x:c r="J859" s="0" t="inlineStr">
        <x:is>
          <x:t>Month</x:t>
        </x:is>
      </x:c>
      <x:c r="K859" s="58">
        <x:v>1</x:v>
      </x:c>
      <x:c r="L859" s="12">
        <x:v>-21178.56</x:v>
      </x:c>
    </x:row>
    <x:row r="860">
      <x:c r="A860" s="0" t="inlineStr">
        <x:is>
          <x:t>PL|pl.cogs|5800|2024-08</x:t>
        </x:is>
      </x:c>
      <x:c r="B860" s="0" t="inlineStr">
        <x:is>
          <x:t>Demo Handel GmbH</x:t>
        </x:is>
      </x:c>
      <x:c r="C860" s="0" t="inlineStr">
        <x:is>
          <x:t>PL</x:t>
        </x:is>
      </x:c>
      <x:c r="D860" s="0" t="inlineStr">
        <x:is>
          <x:t>pl.cogs</x:t>
        </x:is>
      </x:c>
      <x:c r="E860" s="0" t="inlineStr">
        <x:is>
          <x:t>Materialaufwand</x:t>
        </x:is>
      </x:c>
      <x:c r="F860" s="58">
        <x:v>5800</x:v>
      </x:c>
      <x:c r="G860" t="inlineStr">
        <x:is>
          <x:t>Bezugsnebenkosten</x:t>
        </x:is>
      </x:c>
      <x:c r="H860" s="0" t="inlineStr">
        <x:is>
          <x:t>2024-08</x:t>
        </x:is>
      </x:c>
      <x:c r="I860" s="0" t="inlineStr">
        <x:is>
          <x:t>2024-08</x:t>
        </x:is>
      </x:c>
      <x:c r="J860" s="0" t="inlineStr">
        <x:is>
          <x:t>Month</x:t>
        </x:is>
      </x:c>
      <x:c r="K860" s="58">
        <x:v>1</x:v>
      </x:c>
      <x:c r="L860" s="12">
        <x:v>-28799.3</x:v>
      </x:c>
    </x:row>
    <x:row r="861">
      <x:c r="A861" s="0" t="inlineStr">
        <x:is>
          <x:t>PL|pl.cogs|5800|2024-09</x:t>
        </x:is>
      </x:c>
      <x:c r="B861" s="0" t="inlineStr">
        <x:is>
          <x:t>Demo Handel GmbH</x:t>
        </x:is>
      </x:c>
      <x:c r="C861" s="0" t="inlineStr">
        <x:is>
          <x:t>PL</x:t>
        </x:is>
      </x:c>
      <x:c r="D861" s="0" t="inlineStr">
        <x:is>
          <x:t>pl.cogs</x:t>
        </x:is>
      </x:c>
      <x:c r="E861" s="0" t="inlineStr">
        <x:is>
          <x:t>Materialaufwand</x:t>
        </x:is>
      </x:c>
      <x:c r="F861" s="58">
        <x:v>5800</x:v>
      </x:c>
      <x:c r="G861" t="inlineStr">
        <x:is>
          <x:t>Bezugsnebenkosten</x:t>
        </x:is>
      </x:c>
      <x:c r="H861" s="0" t="inlineStr">
        <x:is>
          <x:t>2024-09</x:t>
        </x:is>
      </x:c>
      <x:c r="I861" s="0" t="inlineStr">
        <x:is>
          <x:t>2024-09</x:t>
        </x:is>
      </x:c>
      <x:c r="J861" s="0" t="inlineStr">
        <x:is>
          <x:t>Month</x:t>
        </x:is>
      </x:c>
      <x:c r="K861" s="58">
        <x:v>1</x:v>
      </x:c>
      <x:c r="L861" s="12">
        <x:v>-31012.37</x:v>
      </x:c>
    </x:row>
    <x:row r="862">
      <x:c r="A862" s="0" t="inlineStr">
        <x:is>
          <x:t>PL|pl.cogs|5800|2024-10</x:t>
        </x:is>
      </x:c>
      <x:c r="B862" s="0" t="inlineStr">
        <x:is>
          <x:t>Demo Handel GmbH</x:t>
        </x:is>
      </x:c>
      <x:c r="C862" s="0" t="inlineStr">
        <x:is>
          <x:t>PL</x:t>
        </x:is>
      </x:c>
      <x:c r="D862" s="0" t="inlineStr">
        <x:is>
          <x:t>pl.cogs</x:t>
        </x:is>
      </x:c>
      <x:c r="E862" s="0" t="inlineStr">
        <x:is>
          <x:t>Materialaufwand</x:t>
        </x:is>
      </x:c>
      <x:c r="F862" s="58">
        <x:v>5800</x:v>
      </x:c>
      <x:c r="G862" t="inlineStr">
        <x:is>
          <x:t>Bezugsnebenkosten</x:t>
        </x:is>
      </x:c>
      <x:c r="H862" s="0" t="inlineStr">
        <x:is>
          <x:t>2024-10</x:t>
        </x:is>
      </x:c>
      <x:c r="I862" s="0" t="inlineStr">
        <x:is>
          <x:t>2024-10</x:t>
        </x:is>
      </x:c>
      <x:c r="J862" s="0" t="inlineStr">
        <x:is>
          <x:t>Month</x:t>
        </x:is>
      </x:c>
      <x:c r="K862" s="58">
        <x:v>1</x:v>
      </x:c>
      <x:c r="L862" s="12">
        <x:v>-28448.77</x:v>
      </x:c>
    </x:row>
    <x:row r="863">
      <x:c r="A863" s="0" t="inlineStr">
        <x:is>
          <x:t>PL|pl.cogs|5800|2024-11</x:t>
        </x:is>
      </x:c>
      <x:c r="B863" s="0" t="inlineStr">
        <x:is>
          <x:t>Demo Handel GmbH</x:t>
        </x:is>
      </x:c>
      <x:c r="C863" s="0" t="inlineStr">
        <x:is>
          <x:t>PL</x:t>
        </x:is>
      </x:c>
      <x:c r="D863" s="0" t="inlineStr">
        <x:is>
          <x:t>pl.cogs</x:t>
        </x:is>
      </x:c>
      <x:c r="E863" s="0" t="inlineStr">
        <x:is>
          <x:t>Materialaufwand</x:t>
        </x:is>
      </x:c>
      <x:c r="F863" s="58">
        <x:v>5800</x:v>
      </x:c>
      <x:c r="G863" t="inlineStr">
        <x:is>
          <x:t>Bezugsnebenkosten</x:t>
        </x:is>
      </x:c>
      <x:c r="H863" s="0" t="inlineStr">
        <x:is>
          <x:t>2024-11</x:t>
        </x:is>
      </x:c>
      <x:c r="I863" s="0" t="inlineStr">
        <x:is>
          <x:t>2024-11</x:t>
        </x:is>
      </x:c>
      <x:c r="J863" s="0" t="inlineStr">
        <x:is>
          <x:t>Month</x:t>
        </x:is>
      </x:c>
      <x:c r="K863" s="58">
        <x:v>1</x:v>
      </x:c>
      <x:c r="L863" s="12">
        <x:v>-38823.95</x:v>
      </x:c>
    </x:row>
    <x:row r="864">
      <x:c r="A864" s="0" t="inlineStr">
        <x:is>
          <x:t>PL|pl.cogs|5800|2024-12</x:t>
        </x:is>
      </x:c>
      <x:c r="B864" s="0" t="inlineStr">
        <x:is>
          <x:t>Demo Handel GmbH</x:t>
        </x:is>
      </x:c>
      <x:c r="C864" s="0" t="inlineStr">
        <x:is>
          <x:t>PL</x:t>
        </x:is>
      </x:c>
      <x:c r="D864" s="0" t="inlineStr">
        <x:is>
          <x:t>pl.cogs</x:t>
        </x:is>
      </x:c>
      <x:c r="E864" s="0" t="inlineStr">
        <x:is>
          <x:t>Materialaufwand</x:t>
        </x:is>
      </x:c>
      <x:c r="F864" s="58">
        <x:v>5800</x:v>
      </x:c>
      <x:c r="G864" t="inlineStr">
        <x:is>
          <x:t>Bezugsnebenkosten</x:t>
        </x:is>
      </x:c>
      <x:c r="H864" s="0" t="inlineStr">
        <x:is>
          <x:t>2024-12</x:t>
        </x:is>
      </x:c>
      <x:c r="I864" s="0" t="inlineStr">
        <x:is>
          <x:t>2024-12</x:t>
        </x:is>
      </x:c>
      <x:c r="J864" s="0" t="inlineStr">
        <x:is>
          <x:t>Month</x:t>
        </x:is>
      </x:c>
      <x:c r="K864" s="58">
        <x:v>1</x:v>
      </x:c>
      <x:c r="L864" s="12">
        <x:v>-39238.46</x:v>
      </x:c>
    </x:row>
    <x:row r="865">
      <x:c r="A865" s="0" t="inlineStr">
        <x:is>
          <x:t>PL|pl.cogs|5880|2022-01</x:t>
        </x:is>
      </x:c>
      <x:c r="B865" s="0" t="inlineStr">
        <x:is>
          <x:t>Demo Handel GmbH</x:t>
        </x:is>
      </x:c>
      <x:c r="C865" s="0" t="inlineStr">
        <x:is>
          <x:t>PL</x:t>
        </x:is>
      </x:c>
      <x:c r="D865" s="0" t="inlineStr">
        <x:is>
          <x:t>pl.cogs</x:t>
        </x:is>
      </x:c>
      <x:c r="E865" s="0" t="inlineStr">
        <x:is>
          <x:t>Materialaufwand</x:t>
        </x:is>
      </x:c>
      <x:c r="F865" s="58">
        <x:v>5880</x:v>
      </x:c>
      <x:c r="G865" t="inlineStr">
        <x:is>
          <x:t>Bestandsveränderungen Waren</x:t>
        </x:is>
      </x:c>
      <x:c r="H865" s="0" t="inlineStr">
        <x:is>
          <x:t>2022-01</x:t>
        </x:is>
      </x:c>
      <x:c r="I865" s="0" t="inlineStr">
        <x:is>
          <x:t>2022-01</x:t>
        </x:is>
      </x:c>
      <x:c r="J865" s="0" t="inlineStr">
        <x:is>
          <x:t>Month</x:t>
        </x:is>
      </x:c>
      <x:c r="K865" s="58">
        <x:v>1</x:v>
      </x:c>
      <x:c r="L865" s="12">
        <x:v>0</x:v>
      </x:c>
    </x:row>
    <x:row r="866">
      <x:c r="A866" s="0" t="inlineStr">
        <x:is>
          <x:t>PL|pl.cogs|5880|2022-02</x:t>
        </x:is>
      </x:c>
      <x:c r="B866" s="0" t="inlineStr">
        <x:is>
          <x:t>Demo Handel GmbH</x:t>
        </x:is>
      </x:c>
      <x:c r="C866" s="0" t="inlineStr">
        <x:is>
          <x:t>PL</x:t>
        </x:is>
      </x:c>
      <x:c r="D866" s="0" t="inlineStr">
        <x:is>
          <x:t>pl.cogs</x:t>
        </x:is>
      </x:c>
      <x:c r="E866" s="0" t="inlineStr">
        <x:is>
          <x:t>Materialaufwand</x:t>
        </x:is>
      </x:c>
      <x:c r="F866" s="58">
        <x:v>5880</x:v>
      </x:c>
      <x:c r="G866" t="inlineStr">
        <x:is>
          <x:t>Bestandsveränderungen Waren</x:t>
        </x:is>
      </x:c>
      <x:c r="H866" s="0" t="inlineStr">
        <x:is>
          <x:t>2022-02</x:t>
        </x:is>
      </x:c>
      <x:c r="I866" s="0" t="inlineStr">
        <x:is>
          <x:t>2022-02</x:t>
        </x:is>
      </x:c>
      <x:c r="J866" s="0" t="inlineStr">
        <x:is>
          <x:t>Month</x:t>
        </x:is>
      </x:c>
      <x:c r="K866" s="58">
        <x:v>1</x:v>
      </x:c>
      <x:c r="L866" s="12">
        <x:v>0</x:v>
      </x:c>
    </x:row>
    <x:row r="867">
      <x:c r="A867" s="0" t="inlineStr">
        <x:is>
          <x:t>PL|pl.cogs|5880|2022-03</x:t>
        </x:is>
      </x:c>
      <x:c r="B867" s="0" t="inlineStr">
        <x:is>
          <x:t>Demo Handel GmbH</x:t>
        </x:is>
      </x:c>
      <x:c r="C867" s="0" t="inlineStr">
        <x:is>
          <x:t>PL</x:t>
        </x:is>
      </x:c>
      <x:c r="D867" s="0" t="inlineStr">
        <x:is>
          <x:t>pl.cogs</x:t>
        </x:is>
      </x:c>
      <x:c r="E867" s="0" t="inlineStr">
        <x:is>
          <x:t>Materialaufwand</x:t>
        </x:is>
      </x:c>
      <x:c r="F867" s="58">
        <x:v>5880</x:v>
      </x:c>
      <x:c r="G867" t="inlineStr">
        <x:is>
          <x:t>Bestandsveränderungen Waren</x:t>
        </x:is>
      </x:c>
      <x:c r="H867" s="0" t="inlineStr">
        <x:is>
          <x:t>2022-03</x:t>
        </x:is>
      </x:c>
      <x:c r="I867" s="0" t="inlineStr">
        <x:is>
          <x:t>2022-03</x:t>
        </x:is>
      </x:c>
      <x:c r="J867" s="0" t="inlineStr">
        <x:is>
          <x:t>Month</x:t>
        </x:is>
      </x:c>
      <x:c r="K867" s="58">
        <x:v>1</x:v>
      </x:c>
      <x:c r="L867" s="12">
        <x:v>0</x:v>
      </x:c>
    </x:row>
    <x:row r="868">
      <x:c r="A868" s="0" t="inlineStr">
        <x:is>
          <x:t>PL|pl.cogs|5880|2022-04</x:t>
        </x:is>
      </x:c>
      <x:c r="B868" s="0" t="inlineStr">
        <x:is>
          <x:t>Demo Handel GmbH</x:t>
        </x:is>
      </x:c>
      <x:c r="C868" s="0" t="inlineStr">
        <x:is>
          <x:t>PL</x:t>
        </x:is>
      </x:c>
      <x:c r="D868" s="0" t="inlineStr">
        <x:is>
          <x:t>pl.cogs</x:t>
        </x:is>
      </x:c>
      <x:c r="E868" s="0" t="inlineStr">
        <x:is>
          <x:t>Materialaufwand</x:t>
        </x:is>
      </x:c>
      <x:c r="F868" s="58">
        <x:v>5880</x:v>
      </x:c>
      <x:c r="G868" t="inlineStr">
        <x:is>
          <x:t>Bestandsveränderungen Waren</x:t>
        </x:is>
      </x:c>
      <x:c r="H868" s="0" t="inlineStr">
        <x:is>
          <x:t>2022-04</x:t>
        </x:is>
      </x:c>
      <x:c r="I868" s="0" t="inlineStr">
        <x:is>
          <x:t>2022-04</x:t>
        </x:is>
      </x:c>
      <x:c r="J868" s="0" t="inlineStr">
        <x:is>
          <x:t>Month</x:t>
        </x:is>
      </x:c>
      <x:c r="K868" s="58">
        <x:v>1</x:v>
      </x:c>
      <x:c r="L868" s="12">
        <x:v>0</x:v>
      </x:c>
    </x:row>
    <x:row r="869">
      <x:c r="A869" s="0" t="inlineStr">
        <x:is>
          <x:t>PL|pl.cogs|5880|2022-05</x:t>
        </x:is>
      </x:c>
      <x:c r="B869" s="0" t="inlineStr">
        <x:is>
          <x:t>Demo Handel GmbH</x:t>
        </x:is>
      </x:c>
      <x:c r="C869" s="0" t="inlineStr">
        <x:is>
          <x:t>PL</x:t>
        </x:is>
      </x:c>
      <x:c r="D869" s="0" t="inlineStr">
        <x:is>
          <x:t>pl.cogs</x:t>
        </x:is>
      </x:c>
      <x:c r="E869" s="0" t="inlineStr">
        <x:is>
          <x:t>Materialaufwand</x:t>
        </x:is>
      </x:c>
      <x:c r="F869" s="58">
        <x:v>5880</x:v>
      </x:c>
      <x:c r="G869" t="inlineStr">
        <x:is>
          <x:t>Bestandsveränderungen Waren</x:t>
        </x:is>
      </x:c>
      <x:c r="H869" s="0" t="inlineStr">
        <x:is>
          <x:t>2022-05</x:t>
        </x:is>
      </x:c>
      <x:c r="I869" s="0" t="inlineStr">
        <x:is>
          <x:t>2022-05</x:t>
        </x:is>
      </x:c>
      <x:c r="J869" s="0" t="inlineStr">
        <x:is>
          <x:t>Month</x:t>
        </x:is>
      </x:c>
      <x:c r="K869" s="58">
        <x:v>1</x:v>
      </x:c>
      <x:c r="L869" s="12">
        <x:v>0</x:v>
      </x:c>
    </x:row>
    <x:row r="870">
      <x:c r="A870" s="0" t="inlineStr">
        <x:is>
          <x:t>PL|pl.cogs|5880|2022-06</x:t>
        </x:is>
      </x:c>
      <x:c r="B870" s="0" t="inlineStr">
        <x:is>
          <x:t>Demo Handel GmbH</x:t>
        </x:is>
      </x:c>
      <x:c r="C870" s="0" t="inlineStr">
        <x:is>
          <x:t>PL</x:t>
        </x:is>
      </x:c>
      <x:c r="D870" s="0" t="inlineStr">
        <x:is>
          <x:t>pl.cogs</x:t>
        </x:is>
      </x:c>
      <x:c r="E870" s="0" t="inlineStr">
        <x:is>
          <x:t>Materialaufwand</x:t>
        </x:is>
      </x:c>
      <x:c r="F870" s="58">
        <x:v>5880</x:v>
      </x:c>
      <x:c r="G870" t="inlineStr">
        <x:is>
          <x:t>Bestandsveränderungen Waren</x:t>
        </x:is>
      </x:c>
      <x:c r="H870" s="0" t="inlineStr">
        <x:is>
          <x:t>2022-06</x:t>
        </x:is>
      </x:c>
      <x:c r="I870" s="0" t="inlineStr">
        <x:is>
          <x:t>2022-06</x:t>
        </x:is>
      </x:c>
      <x:c r="J870" s="0" t="inlineStr">
        <x:is>
          <x:t>Month</x:t>
        </x:is>
      </x:c>
      <x:c r="K870" s="58">
        <x:v>1</x:v>
      </x:c>
      <x:c r="L870" s="12">
        <x:v>0</x:v>
      </x:c>
    </x:row>
    <x:row r="871">
      <x:c r="A871" s="0" t="inlineStr">
        <x:is>
          <x:t>PL|pl.cogs|5880|2022-07</x:t>
        </x:is>
      </x:c>
      <x:c r="B871" s="0" t="inlineStr">
        <x:is>
          <x:t>Demo Handel GmbH</x:t>
        </x:is>
      </x:c>
      <x:c r="C871" s="0" t="inlineStr">
        <x:is>
          <x:t>PL</x:t>
        </x:is>
      </x:c>
      <x:c r="D871" s="0" t="inlineStr">
        <x:is>
          <x:t>pl.cogs</x:t>
        </x:is>
      </x:c>
      <x:c r="E871" s="0" t="inlineStr">
        <x:is>
          <x:t>Materialaufwand</x:t>
        </x:is>
      </x:c>
      <x:c r="F871" s="58">
        <x:v>5880</x:v>
      </x:c>
      <x:c r="G871" t="inlineStr">
        <x:is>
          <x:t>Bestandsveränderungen Waren</x:t>
        </x:is>
      </x:c>
      <x:c r="H871" s="0" t="inlineStr">
        <x:is>
          <x:t>2022-07</x:t>
        </x:is>
      </x:c>
      <x:c r="I871" s="0" t="inlineStr">
        <x:is>
          <x:t>2022-07</x:t>
        </x:is>
      </x:c>
      <x:c r="J871" s="0" t="inlineStr">
        <x:is>
          <x:t>Month</x:t>
        </x:is>
      </x:c>
      <x:c r="K871" s="58">
        <x:v>1</x:v>
      </x:c>
      <x:c r="L871" s="12">
        <x:v>0</x:v>
      </x:c>
    </x:row>
    <x:row r="872">
      <x:c r="A872" s="0" t="inlineStr">
        <x:is>
          <x:t>PL|pl.cogs|5880|2022-08</x:t>
        </x:is>
      </x:c>
      <x:c r="B872" s="0" t="inlineStr">
        <x:is>
          <x:t>Demo Handel GmbH</x:t>
        </x:is>
      </x:c>
      <x:c r="C872" s="0" t="inlineStr">
        <x:is>
          <x:t>PL</x:t>
        </x:is>
      </x:c>
      <x:c r="D872" s="0" t="inlineStr">
        <x:is>
          <x:t>pl.cogs</x:t>
        </x:is>
      </x:c>
      <x:c r="E872" s="0" t="inlineStr">
        <x:is>
          <x:t>Materialaufwand</x:t>
        </x:is>
      </x:c>
      <x:c r="F872" s="58">
        <x:v>5880</x:v>
      </x:c>
      <x:c r="G872" t="inlineStr">
        <x:is>
          <x:t>Bestandsveränderungen Waren</x:t>
        </x:is>
      </x:c>
      <x:c r="H872" s="0" t="inlineStr">
        <x:is>
          <x:t>2022-08</x:t>
        </x:is>
      </x:c>
      <x:c r="I872" s="0" t="inlineStr">
        <x:is>
          <x:t>2022-08</x:t>
        </x:is>
      </x:c>
      <x:c r="J872" s="0" t="inlineStr">
        <x:is>
          <x:t>Month</x:t>
        </x:is>
      </x:c>
      <x:c r="K872" s="58">
        <x:v>1</x:v>
      </x:c>
      <x:c r="L872" s="12">
        <x:v>0</x:v>
      </x:c>
    </x:row>
    <x:row r="873">
      <x:c r="A873" s="0" t="inlineStr">
        <x:is>
          <x:t>PL|pl.cogs|5880|2022-09</x:t>
        </x:is>
      </x:c>
      <x:c r="B873" s="0" t="inlineStr">
        <x:is>
          <x:t>Demo Handel GmbH</x:t>
        </x:is>
      </x:c>
      <x:c r="C873" s="0" t="inlineStr">
        <x:is>
          <x:t>PL</x:t>
        </x:is>
      </x:c>
      <x:c r="D873" s="0" t="inlineStr">
        <x:is>
          <x:t>pl.cogs</x:t>
        </x:is>
      </x:c>
      <x:c r="E873" s="0" t="inlineStr">
        <x:is>
          <x:t>Materialaufwand</x:t>
        </x:is>
      </x:c>
      <x:c r="F873" s="58">
        <x:v>5880</x:v>
      </x:c>
      <x:c r="G873" t="inlineStr">
        <x:is>
          <x:t>Bestandsveränderungen Waren</x:t>
        </x:is>
      </x:c>
      <x:c r="H873" s="0" t="inlineStr">
        <x:is>
          <x:t>2022-09</x:t>
        </x:is>
      </x:c>
      <x:c r="I873" s="0" t="inlineStr">
        <x:is>
          <x:t>2022-09</x:t>
        </x:is>
      </x:c>
      <x:c r="J873" s="0" t="inlineStr">
        <x:is>
          <x:t>Month</x:t>
        </x:is>
      </x:c>
      <x:c r="K873" s="58">
        <x:v>1</x:v>
      </x:c>
      <x:c r="L873" s="12">
        <x:v>0</x:v>
      </x:c>
    </x:row>
    <x:row r="874">
      <x:c r="A874" s="0" t="inlineStr">
        <x:is>
          <x:t>PL|pl.cogs|5880|2022-10</x:t>
        </x:is>
      </x:c>
      <x:c r="B874" s="0" t="inlineStr">
        <x:is>
          <x:t>Demo Handel GmbH</x:t>
        </x:is>
      </x:c>
      <x:c r="C874" s="0" t="inlineStr">
        <x:is>
          <x:t>PL</x:t>
        </x:is>
      </x:c>
      <x:c r="D874" s="0" t="inlineStr">
        <x:is>
          <x:t>pl.cogs</x:t>
        </x:is>
      </x:c>
      <x:c r="E874" s="0" t="inlineStr">
        <x:is>
          <x:t>Materialaufwand</x:t>
        </x:is>
      </x:c>
      <x:c r="F874" s="58">
        <x:v>5880</x:v>
      </x:c>
      <x:c r="G874" t="inlineStr">
        <x:is>
          <x:t>Bestandsveränderungen Waren</x:t>
        </x:is>
      </x:c>
      <x:c r="H874" s="0" t="inlineStr">
        <x:is>
          <x:t>2022-10</x:t>
        </x:is>
      </x:c>
      <x:c r="I874" s="0" t="inlineStr">
        <x:is>
          <x:t>2022-10</x:t>
        </x:is>
      </x:c>
      <x:c r="J874" s="0" t="inlineStr">
        <x:is>
          <x:t>Month</x:t>
        </x:is>
      </x:c>
      <x:c r="K874" s="58">
        <x:v>1</x:v>
      </x:c>
      <x:c r="L874" s="12">
        <x:v>0</x:v>
      </x:c>
    </x:row>
    <x:row r="875">
      <x:c r="A875" s="0" t="inlineStr">
        <x:is>
          <x:t>PL|pl.cogs|5880|2022-11</x:t>
        </x:is>
      </x:c>
      <x:c r="B875" s="0" t="inlineStr">
        <x:is>
          <x:t>Demo Handel GmbH</x:t>
        </x:is>
      </x:c>
      <x:c r="C875" s="0" t="inlineStr">
        <x:is>
          <x:t>PL</x:t>
        </x:is>
      </x:c>
      <x:c r="D875" s="0" t="inlineStr">
        <x:is>
          <x:t>pl.cogs</x:t>
        </x:is>
      </x:c>
      <x:c r="E875" s="0" t="inlineStr">
        <x:is>
          <x:t>Materialaufwand</x:t>
        </x:is>
      </x:c>
      <x:c r="F875" s="58">
        <x:v>5880</x:v>
      </x:c>
      <x:c r="G875" t="inlineStr">
        <x:is>
          <x:t>Bestandsveränderungen Waren</x:t>
        </x:is>
      </x:c>
      <x:c r="H875" s="0" t="inlineStr">
        <x:is>
          <x:t>2022-11</x:t>
        </x:is>
      </x:c>
      <x:c r="I875" s="0" t="inlineStr">
        <x:is>
          <x:t>2022-11</x:t>
        </x:is>
      </x:c>
      <x:c r="J875" s="0" t="inlineStr">
        <x:is>
          <x:t>Month</x:t>
        </x:is>
      </x:c>
      <x:c r="K875" s="58">
        <x:v>1</x:v>
      </x:c>
      <x:c r="L875" s="12">
        <x:v>0</x:v>
      </x:c>
    </x:row>
    <x:row r="876">
      <x:c r="A876" s="0" t="inlineStr">
        <x:is>
          <x:t>PL|pl.cogs|5880|2022-12</x:t>
        </x:is>
      </x:c>
      <x:c r="B876" s="0" t="inlineStr">
        <x:is>
          <x:t>Demo Handel GmbH</x:t>
        </x:is>
      </x:c>
      <x:c r="C876" s="0" t="inlineStr">
        <x:is>
          <x:t>PL</x:t>
        </x:is>
      </x:c>
      <x:c r="D876" s="0" t="inlineStr">
        <x:is>
          <x:t>pl.cogs</x:t>
        </x:is>
      </x:c>
      <x:c r="E876" s="0" t="inlineStr">
        <x:is>
          <x:t>Materialaufwand</x:t>
        </x:is>
      </x:c>
      <x:c r="F876" s="58">
        <x:v>5880</x:v>
      </x:c>
      <x:c r="G876" t="inlineStr">
        <x:is>
          <x:t>Bestandsveränderungen Waren</x:t>
        </x:is>
      </x:c>
      <x:c r="H876" s="0" t="inlineStr">
        <x:is>
          <x:t>2022-12</x:t>
        </x:is>
      </x:c>
      <x:c r="I876" s="0" t="inlineStr">
        <x:is>
          <x:t>2022-12</x:t>
        </x:is>
      </x:c>
      <x:c r="J876" s="0" t="inlineStr">
        <x:is>
          <x:t>Month</x:t>
        </x:is>
      </x:c>
      <x:c r="K876" s="58">
        <x:v>1</x:v>
      </x:c>
      <x:c r="L876" s="12">
        <x:v>10394.75</x:v>
      </x:c>
    </x:row>
    <x:row r="877">
      <x:c r="A877" s="0" t="inlineStr">
        <x:is>
          <x:t>PL|pl.cogs|5880|2023-01</x:t>
        </x:is>
      </x:c>
      <x:c r="B877" s="0" t="inlineStr">
        <x:is>
          <x:t>Demo Handel GmbH</x:t>
        </x:is>
      </x:c>
      <x:c r="C877" s="0" t="inlineStr">
        <x:is>
          <x:t>PL</x:t>
        </x:is>
      </x:c>
      <x:c r="D877" s="0" t="inlineStr">
        <x:is>
          <x:t>pl.cogs</x:t>
        </x:is>
      </x:c>
      <x:c r="E877" s="0" t="inlineStr">
        <x:is>
          <x:t>Materialaufwand</x:t>
        </x:is>
      </x:c>
      <x:c r="F877" s="58">
        <x:v>5880</x:v>
      </x:c>
      <x:c r="G877" t="inlineStr">
        <x:is>
          <x:t>Bestandsveränderungen Waren</x:t>
        </x:is>
      </x:c>
      <x:c r="H877" s="0" t="inlineStr">
        <x:is>
          <x:t>2023-01</x:t>
        </x:is>
      </x:c>
      <x:c r="I877" s="0" t="inlineStr">
        <x:is>
          <x:t>2023-01</x:t>
        </x:is>
      </x:c>
      <x:c r="J877" s="0" t="inlineStr">
        <x:is>
          <x:t>Month</x:t>
        </x:is>
      </x:c>
      <x:c r="K877" s="58">
        <x:v>1</x:v>
      </x:c>
      <x:c r="L877" s="12">
        <x:v>0</x:v>
      </x:c>
    </x:row>
    <x:row r="878">
      <x:c r="A878" s="0" t="inlineStr">
        <x:is>
          <x:t>PL|pl.cogs|5880|2023-02</x:t>
        </x:is>
      </x:c>
      <x:c r="B878" s="0" t="inlineStr">
        <x:is>
          <x:t>Demo Handel GmbH</x:t>
        </x:is>
      </x:c>
      <x:c r="C878" s="0" t="inlineStr">
        <x:is>
          <x:t>PL</x:t>
        </x:is>
      </x:c>
      <x:c r="D878" s="0" t="inlineStr">
        <x:is>
          <x:t>pl.cogs</x:t>
        </x:is>
      </x:c>
      <x:c r="E878" s="0" t="inlineStr">
        <x:is>
          <x:t>Materialaufwand</x:t>
        </x:is>
      </x:c>
      <x:c r="F878" s="58">
        <x:v>5880</x:v>
      </x:c>
      <x:c r="G878" t="inlineStr">
        <x:is>
          <x:t>Bestandsveränderungen Waren</x:t>
        </x:is>
      </x:c>
      <x:c r="H878" s="0" t="inlineStr">
        <x:is>
          <x:t>2023-02</x:t>
        </x:is>
      </x:c>
      <x:c r="I878" s="0" t="inlineStr">
        <x:is>
          <x:t>2023-02</x:t>
        </x:is>
      </x:c>
      <x:c r="J878" s="0" t="inlineStr">
        <x:is>
          <x:t>Month</x:t>
        </x:is>
      </x:c>
      <x:c r="K878" s="58">
        <x:v>1</x:v>
      </x:c>
      <x:c r="L878" s="12">
        <x:v>0</x:v>
      </x:c>
    </x:row>
    <x:row r="879">
      <x:c r="A879" s="0" t="inlineStr">
        <x:is>
          <x:t>PL|pl.cogs|5880|2023-03</x:t>
        </x:is>
      </x:c>
      <x:c r="B879" s="0" t="inlineStr">
        <x:is>
          <x:t>Demo Handel GmbH</x:t>
        </x:is>
      </x:c>
      <x:c r="C879" s="0" t="inlineStr">
        <x:is>
          <x:t>PL</x:t>
        </x:is>
      </x:c>
      <x:c r="D879" s="0" t="inlineStr">
        <x:is>
          <x:t>pl.cogs</x:t>
        </x:is>
      </x:c>
      <x:c r="E879" s="0" t="inlineStr">
        <x:is>
          <x:t>Materialaufwand</x:t>
        </x:is>
      </x:c>
      <x:c r="F879" s="58">
        <x:v>5880</x:v>
      </x:c>
      <x:c r="G879" t="inlineStr">
        <x:is>
          <x:t>Bestandsveränderungen Waren</x:t>
        </x:is>
      </x:c>
      <x:c r="H879" s="0" t="inlineStr">
        <x:is>
          <x:t>2023-03</x:t>
        </x:is>
      </x:c>
      <x:c r="I879" s="0" t="inlineStr">
        <x:is>
          <x:t>2023-03</x:t>
        </x:is>
      </x:c>
      <x:c r="J879" s="0" t="inlineStr">
        <x:is>
          <x:t>Month</x:t>
        </x:is>
      </x:c>
      <x:c r="K879" s="58">
        <x:v>1</x:v>
      </x:c>
      <x:c r="L879" s="12">
        <x:v>0</x:v>
      </x:c>
    </x:row>
    <x:row r="880">
      <x:c r="A880" s="0" t="inlineStr">
        <x:is>
          <x:t>PL|pl.cogs|5880|2023-04</x:t>
        </x:is>
      </x:c>
      <x:c r="B880" s="0" t="inlineStr">
        <x:is>
          <x:t>Demo Handel GmbH</x:t>
        </x:is>
      </x:c>
      <x:c r="C880" s="0" t="inlineStr">
        <x:is>
          <x:t>PL</x:t>
        </x:is>
      </x:c>
      <x:c r="D880" s="0" t="inlineStr">
        <x:is>
          <x:t>pl.cogs</x:t>
        </x:is>
      </x:c>
      <x:c r="E880" s="0" t="inlineStr">
        <x:is>
          <x:t>Materialaufwand</x:t>
        </x:is>
      </x:c>
      <x:c r="F880" s="58">
        <x:v>5880</x:v>
      </x:c>
      <x:c r="G880" t="inlineStr">
        <x:is>
          <x:t>Bestandsveränderungen Waren</x:t>
        </x:is>
      </x:c>
      <x:c r="H880" s="0" t="inlineStr">
        <x:is>
          <x:t>2023-04</x:t>
        </x:is>
      </x:c>
      <x:c r="I880" s="0" t="inlineStr">
        <x:is>
          <x:t>2023-04</x:t>
        </x:is>
      </x:c>
      <x:c r="J880" s="0" t="inlineStr">
        <x:is>
          <x:t>Month</x:t>
        </x:is>
      </x:c>
      <x:c r="K880" s="58">
        <x:v>1</x:v>
      </x:c>
      <x:c r="L880" s="12">
        <x:v>0</x:v>
      </x:c>
    </x:row>
    <x:row r="881">
      <x:c r="A881" s="0" t="inlineStr">
        <x:is>
          <x:t>PL|pl.cogs|5880|2023-05</x:t>
        </x:is>
      </x:c>
      <x:c r="B881" s="0" t="inlineStr">
        <x:is>
          <x:t>Demo Handel GmbH</x:t>
        </x:is>
      </x:c>
      <x:c r="C881" s="0" t="inlineStr">
        <x:is>
          <x:t>PL</x:t>
        </x:is>
      </x:c>
      <x:c r="D881" s="0" t="inlineStr">
        <x:is>
          <x:t>pl.cogs</x:t>
        </x:is>
      </x:c>
      <x:c r="E881" s="0" t="inlineStr">
        <x:is>
          <x:t>Materialaufwand</x:t>
        </x:is>
      </x:c>
      <x:c r="F881" s="58">
        <x:v>5880</x:v>
      </x:c>
      <x:c r="G881" t="inlineStr">
        <x:is>
          <x:t>Bestandsveränderungen Waren</x:t>
        </x:is>
      </x:c>
      <x:c r="H881" s="0" t="inlineStr">
        <x:is>
          <x:t>2023-05</x:t>
        </x:is>
      </x:c>
      <x:c r="I881" s="0" t="inlineStr">
        <x:is>
          <x:t>2023-05</x:t>
        </x:is>
      </x:c>
      <x:c r="J881" s="0" t="inlineStr">
        <x:is>
          <x:t>Month</x:t>
        </x:is>
      </x:c>
      <x:c r="K881" s="58">
        <x:v>1</x:v>
      </x:c>
      <x:c r="L881" s="12">
        <x:v>0</x:v>
      </x:c>
    </x:row>
    <x:row r="882">
      <x:c r="A882" s="0" t="inlineStr">
        <x:is>
          <x:t>PL|pl.cogs|5880|2023-06</x:t>
        </x:is>
      </x:c>
      <x:c r="B882" s="0" t="inlineStr">
        <x:is>
          <x:t>Demo Handel GmbH</x:t>
        </x:is>
      </x:c>
      <x:c r="C882" s="0" t="inlineStr">
        <x:is>
          <x:t>PL</x:t>
        </x:is>
      </x:c>
      <x:c r="D882" s="0" t="inlineStr">
        <x:is>
          <x:t>pl.cogs</x:t>
        </x:is>
      </x:c>
      <x:c r="E882" s="0" t="inlineStr">
        <x:is>
          <x:t>Materialaufwand</x:t>
        </x:is>
      </x:c>
      <x:c r="F882" s="58">
        <x:v>5880</x:v>
      </x:c>
      <x:c r="G882" t="inlineStr">
        <x:is>
          <x:t>Bestandsveränderungen Waren</x:t>
        </x:is>
      </x:c>
      <x:c r="H882" s="0" t="inlineStr">
        <x:is>
          <x:t>2023-06</x:t>
        </x:is>
      </x:c>
      <x:c r="I882" s="0" t="inlineStr">
        <x:is>
          <x:t>2023-06</x:t>
        </x:is>
      </x:c>
      <x:c r="J882" s="0" t="inlineStr">
        <x:is>
          <x:t>Month</x:t>
        </x:is>
      </x:c>
      <x:c r="K882" s="58">
        <x:v>1</x:v>
      </x:c>
      <x:c r="L882" s="12">
        <x:v>0</x:v>
      </x:c>
    </x:row>
    <x:row r="883">
      <x:c r="A883" s="0" t="inlineStr">
        <x:is>
          <x:t>PL|pl.cogs|5880|2023-07</x:t>
        </x:is>
      </x:c>
      <x:c r="B883" s="0" t="inlineStr">
        <x:is>
          <x:t>Demo Handel GmbH</x:t>
        </x:is>
      </x:c>
      <x:c r="C883" s="0" t="inlineStr">
        <x:is>
          <x:t>PL</x:t>
        </x:is>
      </x:c>
      <x:c r="D883" s="0" t="inlineStr">
        <x:is>
          <x:t>pl.cogs</x:t>
        </x:is>
      </x:c>
      <x:c r="E883" s="0" t="inlineStr">
        <x:is>
          <x:t>Materialaufwand</x:t>
        </x:is>
      </x:c>
      <x:c r="F883" s="58">
        <x:v>5880</x:v>
      </x:c>
      <x:c r="G883" t="inlineStr">
        <x:is>
          <x:t>Bestandsveränderungen Waren</x:t>
        </x:is>
      </x:c>
      <x:c r="H883" s="0" t="inlineStr">
        <x:is>
          <x:t>2023-07</x:t>
        </x:is>
      </x:c>
      <x:c r="I883" s="0" t="inlineStr">
        <x:is>
          <x:t>2023-07</x:t>
        </x:is>
      </x:c>
      <x:c r="J883" s="0" t="inlineStr">
        <x:is>
          <x:t>Month</x:t>
        </x:is>
      </x:c>
      <x:c r="K883" s="58">
        <x:v>1</x:v>
      </x:c>
      <x:c r="L883" s="12">
        <x:v>0</x:v>
      </x:c>
    </x:row>
    <x:row r="884">
      <x:c r="A884" s="0" t="inlineStr">
        <x:is>
          <x:t>PL|pl.cogs|5880|2023-08</x:t>
        </x:is>
      </x:c>
      <x:c r="B884" s="0" t="inlineStr">
        <x:is>
          <x:t>Demo Handel GmbH</x:t>
        </x:is>
      </x:c>
      <x:c r="C884" s="0" t="inlineStr">
        <x:is>
          <x:t>PL</x:t>
        </x:is>
      </x:c>
      <x:c r="D884" s="0" t="inlineStr">
        <x:is>
          <x:t>pl.cogs</x:t>
        </x:is>
      </x:c>
      <x:c r="E884" s="0" t="inlineStr">
        <x:is>
          <x:t>Materialaufwand</x:t>
        </x:is>
      </x:c>
      <x:c r="F884" s="58">
        <x:v>5880</x:v>
      </x:c>
      <x:c r="G884" t="inlineStr">
        <x:is>
          <x:t>Bestandsveränderungen Waren</x:t>
        </x:is>
      </x:c>
      <x:c r="H884" s="0" t="inlineStr">
        <x:is>
          <x:t>2023-08</x:t>
        </x:is>
      </x:c>
      <x:c r="I884" s="0" t="inlineStr">
        <x:is>
          <x:t>2023-08</x:t>
        </x:is>
      </x:c>
      <x:c r="J884" s="0" t="inlineStr">
        <x:is>
          <x:t>Month</x:t>
        </x:is>
      </x:c>
      <x:c r="K884" s="58">
        <x:v>1</x:v>
      </x:c>
      <x:c r="L884" s="12">
        <x:v>0</x:v>
      </x:c>
    </x:row>
    <x:row r="885">
      <x:c r="A885" s="0" t="inlineStr">
        <x:is>
          <x:t>PL|pl.cogs|5880|2023-09</x:t>
        </x:is>
      </x:c>
      <x:c r="B885" s="0" t="inlineStr">
        <x:is>
          <x:t>Demo Handel GmbH</x:t>
        </x:is>
      </x:c>
      <x:c r="C885" s="0" t="inlineStr">
        <x:is>
          <x:t>PL</x:t>
        </x:is>
      </x:c>
      <x:c r="D885" s="0" t="inlineStr">
        <x:is>
          <x:t>pl.cogs</x:t>
        </x:is>
      </x:c>
      <x:c r="E885" s="0" t="inlineStr">
        <x:is>
          <x:t>Materialaufwand</x:t>
        </x:is>
      </x:c>
      <x:c r="F885" s="58">
        <x:v>5880</x:v>
      </x:c>
      <x:c r="G885" t="inlineStr">
        <x:is>
          <x:t>Bestandsveränderungen Waren</x:t>
        </x:is>
      </x:c>
      <x:c r="H885" s="0" t="inlineStr">
        <x:is>
          <x:t>2023-09</x:t>
        </x:is>
      </x:c>
      <x:c r="I885" s="0" t="inlineStr">
        <x:is>
          <x:t>2023-09</x:t>
        </x:is>
      </x:c>
      <x:c r="J885" s="0" t="inlineStr">
        <x:is>
          <x:t>Month</x:t>
        </x:is>
      </x:c>
      <x:c r="K885" s="58">
        <x:v>1</x:v>
      </x:c>
      <x:c r="L885" s="12">
        <x:v>0</x:v>
      </x:c>
    </x:row>
    <x:row r="886">
      <x:c r="A886" s="0" t="inlineStr">
        <x:is>
          <x:t>PL|pl.cogs|5880|2023-10</x:t>
        </x:is>
      </x:c>
      <x:c r="B886" s="0" t="inlineStr">
        <x:is>
          <x:t>Demo Handel GmbH</x:t>
        </x:is>
      </x:c>
      <x:c r="C886" s="0" t="inlineStr">
        <x:is>
          <x:t>PL</x:t>
        </x:is>
      </x:c>
      <x:c r="D886" s="0" t="inlineStr">
        <x:is>
          <x:t>pl.cogs</x:t>
        </x:is>
      </x:c>
      <x:c r="E886" s="0" t="inlineStr">
        <x:is>
          <x:t>Materialaufwand</x:t>
        </x:is>
      </x:c>
      <x:c r="F886" s="58">
        <x:v>5880</x:v>
      </x:c>
      <x:c r="G886" t="inlineStr">
        <x:is>
          <x:t>Bestandsveränderungen Waren</x:t>
        </x:is>
      </x:c>
      <x:c r="H886" s="0" t="inlineStr">
        <x:is>
          <x:t>2023-10</x:t>
        </x:is>
      </x:c>
      <x:c r="I886" s="0" t="inlineStr">
        <x:is>
          <x:t>2023-10</x:t>
        </x:is>
      </x:c>
      <x:c r="J886" s="0" t="inlineStr">
        <x:is>
          <x:t>Month</x:t>
        </x:is>
      </x:c>
      <x:c r="K886" s="58">
        <x:v>1</x:v>
      </x:c>
      <x:c r="L886" s="12">
        <x:v>0</x:v>
      </x:c>
    </x:row>
    <x:row r="887">
      <x:c r="A887" s="0" t="inlineStr">
        <x:is>
          <x:t>PL|pl.cogs|5880|2023-11</x:t>
        </x:is>
      </x:c>
      <x:c r="B887" s="0" t="inlineStr">
        <x:is>
          <x:t>Demo Handel GmbH</x:t>
        </x:is>
      </x:c>
      <x:c r="C887" s="0" t="inlineStr">
        <x:is>
          <x:t>PL</x:t>
        </x:is>
      </x:c>
      <x:c r="D887" s="0" t="inlineStr">
        <x:is>
          <x:t>pl.cogs</x:t>
        </x:is>
      </x:c>
      <x:c r="E887" s="0" t="inlineStr">
        <x:is>
          <x:t>Materialaufwand</x:t>
        </x:is>
      </x:c>
      <x:c r="F887" s="58">
        <x:v>5880</x:v>
      </x:c>
      <x:c r="G887" t="inlineStr">
        <x:is>
          <x:t>Bestandsveränderungen Waren</x:t>
        </x:is>
      </x:c>
      <x:c r="H887" s="0" t="inlineStr">
        <x:is>
          <x:t>2023-11</x:t>
        </x:is>
      </x:c>
      <x:c r="I887" s="0" t="inlineStr">
        <x:is>
          <x:t>2023-11</x:t>
        </x:is>
      </x:c>
      <x:c r="J887" s="0" t="inlineStr">
        <x:is>
          <x:t>Month</x:t>
        </x:is>
      </x:c>
      <x:c r="K887" s="58">
        <x:v>1</x:v>
      </x:c>
      <x:c r="L887" s="12">
        <x:v>0</x:v>
      </x:c>
    </x:row>
    <x:row r="888">
      <x:c r="A888" s="0" t="inlineStr">
        <x:is>
          <x:t>PL|pl.cogs|5880|2023-12</x:t>
        </x:is>
      </x:c>
      <x:c r="B888" s="0" t="inlineStr">
        <x:is>
          <x:t>Demo Handel GmbH</x:t>
        </x:is>
      </x:c>
      <x:c r="C888" s="0" t="inlineStr">
        <x:is>
          <x:t>PL</x:t>
        </x:is>
      </x:c>
      <x:c r="D888" s="0" t="inlineStr">
        <x:is>
          <x:t>pl.cogs</x:t>
        </x:is>
      </x:c>
      <x:c r="E888" s="0" t="inlineStr">
        <x:is>
          <x:t>Materialaufwand</x:t>
        </x:is>
      </x:c>
      <x:c r="F888" s="58">
        <x:v>5880</x:v>
      </x:c>
      <x:c r="G888" t="inlineStr">
        <x:is>
          <x:t>Bestandsveränderungen Waren</x:t>
        </x:is>
      </x:c>
      <x:c r="H888" s="0" t="inlineStr">
        <x:is>
          <x:t>2023-12</x:t>
        </x:is>
      </x:c>
      <x:c r="I888" s="0" t="inlineStr">
        <x:is>
          <x:t>2023-12</x:t>
        </x:is>
      </x:c>
      <x:c r="J888" s="0" t="inlineStr">
        <x:is>
          <x:t>Month</x:t>
        </x:is>
      </x:c>
      <x:c r="K888" s="58">
        <x:v>1</x:v>
      </x:c>
      <x:c r="L888" s="12">
        <x:v>76516.49</x:v>
      </x:c>
    </x:row>
    <x:row r="889">
      <x:c r="A889" s="0" t="inlineStr">
        <x:is>
          <x:t>PL|pl.cogs|5880|2024-01</x:t>
        </x:is>
      </x:c>
      <x:c r="B889" s="0" t="inlineStr">
        <x:is>
          <x:t>Demo Handel GmbH</x:t>
        </x:is>
      </x:c>
      <x:c r="C889" s="0" t="inlineStr">
        <x:is>
          <x:t>PL</x:t>
        </x:is>
      </x:c>
      <x:c r="D889" s="0" t="inlineStr">
        <x:is>
          <x:t>pl.cogs</x:t>
        </x:is>
      </x:c>
      <x:c r="E889" s="0" t="inlineStr">
        <x:is>
          <x:t>Materialaufwand</x:t>
        </x:is>
      </x:c>
      <x:c r="F889" s="58">
        <x:v>5880</x:v>
      </x:c>
      <x:c r="G889" t="inlineStr">
        <x:is>
          <x:t>Bestandsveränderungen Waren</x:t>
        </x:is>
      </x:c>
      <x:c r="H889" s="0" t="inlineStr">
        <x:is>
          <x:t>2024-01</x:t>
        </x:is>
      </x:c>
      <x:c r="I889" s="0" t="inlineStr">
        <x:is>
          <x:t>2024-01</x:t>
        </x:is>
      </x:c>
      <x:c r="J889" s="0" t="inlineStr">
        <x:is>
          <x:t>Month</x:t>
        </x:is>
      </x:c>
      <x:c r="K889" s="58">
        <x:v>1</x:v>
      </x:c>
      <x:c r="L889" s="12">
        <x:v>0</x:v>
      </x:c>
    </x:row>
    <x:row r="890">
      <x:c r="A890" s="0" t="inlineStr">
        <x:is>
          <x:t>PL|pl.cogs|5880|2024-02</x:t>
        </x:is>
      </x:c>
      <x:c r="B890" s="0" t="inlineStr">
        <x:is>
          <x:t>Demo Handel GmbH</x:t>
        </x:is>
      </x:c>
      <x:c r="C890" s="0" t="inlineStr">
        <x:is>
          <x:t>PL</x:t>
        </x:is>
      </x:c>
      <x:c r="D890" s="0" t="inlineStr">
        <x:is>
          <x:t>pl.cogs</x:t>
        </x:is>
      </x:c>
      <x:c r="E890" s="0" t="inlineStr">
        <x:is>
          <x:t>Materialaufwand</x:t>
        </x:is>
      </x:c>
      <x:c r="F890" s="58">
        <x:v>5880</x:v>
      </x:c>
      <x:c r="G890" t="inlineStr">
        <x:is>
          <x:t>Bestandsveränderungen Waren</x:t>
        </x:is>
      </x:c>
      <x:c r="H890" s="0" t="inlineStr">
        <x:is>
          <x:t>2024-02</x:t>
        </x:is>
      </x:c>
      <x:c r="I890" s="0" t="inlineStr">
        <x:is>
          <x:t>2024-02</x:t>
        </x:is>
      </x:c>
      <x:c r="J890" s="0" t="inlineStr">
        <x:is>
          <x:t>Month</x:t>
        </x:is>
      </x:c>
      <x:c r="K890" s="58">
        <x:v>1</x:v>
      </x:c>
      <x:c r="L890" s="12">
        <x:v>0</x:v>
      </x:c>
    </x:row>
    <x:row r="891">
      <x:c r="A891" s="0" t="inlineStr">
        <x:is>
          <x:t>PL|pl.cogs|5880|2024-03</x:t>
        </x:is>
      </x:c>
      <x:c r="B891" s="0" t="inlineStr">
        <x:is>
          <x:t>Demo Handel GmbH</x:t>
        </x:is>
      </x:c>
      <x:c r="C891" s="0" t="inlineStr">
        <x:is>
          <x:t>PL</x:t>
        </x:is>
      </x:c>
      <x:c r="D891" s="0" t="inlineStr">
        <x:is>
          <x:t>pl.cogs</x:t>
        </x:is>
      </x:c>
      <x:c r="E891" s="0" t="inlineStr">
        <x:is>
          <x:t>Materialaufwand</x:t>
        </x:is>
      </x:c>
      <x:c r="F891" s="58">
        <x:v>5880</x:v>
      </x:c>
      <x:c r="G891" t="inlineStr">
        <x:is>
          <x:t>Bestandsveränderungen Waren</x:t>
        </x:is>
      </x:c>
      <x:c r="H891" s="0" t="inlineStr">
        <x:is>
          <x:t>2024-03</x:t>
        </x:is>
      </x:c>
      <x:c r="I891" s="0" t="inlineStr">
        <x:is>
          <x:t>2024-03</x:t>
        </x:is>
      </x:c>
      <x:c r="J891" s="0" t="inlineStr">
        <x:is>
          <x:t>Month</x:t>
        </x:is>
      </x:c>
      <x:c r="K891" s="58">
        <x:v>1</x:v>
      </x:c>
      <x:c r="L891" s="12">
        <x:v>0</x:v>
      </x:c>
    </x:row>
    <x:row r="892">
      <x:c r="A892" s="0" t="inlineStr">
        <x:is>
          <x:t>PL|pl.cogs|5880|2024-04</x:t>
        </x:is>
      </x:c>
      <x:c r="B892" s="0" t="inlineStr">
        <x:is>
          <x:t>Demo Handel GmbH</x:t>
        </x:is>
      </x:c>
      <x:c r="C892" s="0" t="inlineStr">
        <x:is>
          <x:t>PL</x:t>
        </x:is>
      </x:c>
      <x:c r="D892" s="0" t="inlineStr">
        <x:is>
          <x:t>pl.cogs</x:t>
        </x:is>
      </x:c>
      <x:c r="E892" s="0" t="inlineStr">
        <x:is>
          <x:t>Materialaufwand</x:t>
        </x:is>
      </x:c>
      <x:c r="F892" s="58">
        <x:v>5880</x:v>
      </x:c>
      <x:c r="G892" t="inlineStr">
        <x:is>
          <x:t>Bestandsveränderungen Waren</x:t>
        </x:is>
      </x:c>
      <x:c r="H892" s="0" t="inlineStr">
        <x:is>
          <x:t>2024-04</x:t>
        </x:is>
      </x:c>
      <x:c r="I892" s="0" t="inlineStr">
        <x:is>
          <x:t>2024-04</x:t>
        </x:is>
      </x:c>
      <x:c r="J892" s="0" t="inlineStr">
        <x:is>
          <x:t>Month</x:t>
        </x:is>
      </x:c>
      <x:c r="K892" s="58">
        <x:v>1</x:v>
      </x:c>
      <x:c r="L892" s="12">
        <x:v>0</x:v>
      </x:c>
    </x:row>
    <x:row r="893">
      <x:c r="A893" s="0" t="inlineStr">
        <x:is>
          <x:t>PL|pl.cogs|5880|2024-05</x:t>
        </x:is>
      </x:c>
      <x:c r="B893" s="0" t="inlineStr">
        <x:is>
          <x:t>Demo Handel GmbH</x:t>
        </x:is>
      </x:c>
      <x:c r="C893" s="0" t="inlineStr">
        <x:is>
          <x:t>PL</x:t>
        </x:is>
      </x:c>
      <x:c r="D893" s="0" t="inlineStr">
        <x:is>
          <x:t>pl.cogs</x:t>
        </x:is>
      </x:c>
      <x:c r="E893" s="0" t="inlineStr">
        <x:is>
          <x:t>Materialaufwand</x:t>
        </x:is>
      </x:c>
      <x:c r="F893" s="58">
        <x:v>5880</x:v>
      </x:c>
      <x:c r="G893" t="inlineStr">
        <x:is>
          <x:t>Bestandsveränderungen Waren</x:t>
        </x:is>
      </x:c>
      <x:c r="H893" s="0" t="inlineStr">
        <x:is>
          <x:t>2024-05</x:t>
        </x:is>
      </x:c>
      <x:c r="I893" s="0" t="inlineStr">
        <x:is>
          <x:t>2024-05</x:t>
        </x:is>
      </x:c>
      <x:c r="J893" s="0" t="inlineStr">
        <x:is>
          <x:t>Month</x:t>
        </x:is>
      </x:c>
      <x:c r="K893" s="58">
        <x:v>1</x:v>
      </x:c>
      <x:c r="L893" s="12">
        <x:v>0</x:v>
      </x:c>
    </x:row>
    <x:row r="894">
      <x:c r="A894" s="0" t="inlineStr">
        <x:is>
          <x:t>PL|pl.cogs|5880|2024-06</x:t>
        </x:is>
      </x:c>
      <x:c r="B894" s="0" t="inlineStr">
        <x:is>
          <x:t>Demo Handel GmbH</x:t>
        </x:is>
      </x:c>
      <x:c r="C894" s="0" t="inlineStr">
        <x:is>
          <x:t>PL</x:t>
        </x:is>
      </x:c>
      <x:c r="D894" s="0" t="inlineStr">
        <x:is>
          <x:t>pl.cogs</x:t>
        </x:is>
      </x:c>
      <x:c r="E894" s="0" t="inlineStr">
        <x:is>
          <x:t>Materialaufwand</x:t>
        </x:is>
      </x:c>
      <x:c r="F894" s="58">
        <x:v>5880</x:v>
      </x:c>
      <x:c r="G894" t="inlineStr">
        <x:is>
          <x:t>Bestandsveränderungen Waren</x:t>
        </x:is>
      </x:c>
      <x:c r="H894" s="0" t="inlineStr">
        <x:is>
          <x:t>2024-06</x:t>
        </x:is>
      </x:c>
      <x:c r="I894" s="0" t="inlineStr">
        <x:is>
          <x:t>2024-06</x:t>
        </x:is>
      </x:c>
      <x:c r="J894" s="0" t="inlineStr">
        <x:is>
          <x:t>Month</x:t>
        </x:is>
      </x:c>
      <x:c r="K894" s="58">
        <x:v>1</x:v>
      </x:c>
      <x:c r="L894" s="12">
        <x:v>0</x:v>
      </x:c>
    </x:row>
    <x:row r="895">
      <x:c r="A895" s="0" t="inlineStr">
        <x:is>
          <x:t>PL|pl.cogs|5880|2024-07</x:t>
        </x:is>
      </x:c>
      <x:c r="B895" s="0" t="inlineStr">
        <x:is>
          <x:t>Demo Handel GmbH</x:t>
        </x:is>
      </x:c>
      <x:c r="C895" s="0" t="inlineStr">
        <x:is>
          <x:t>PL</x:t>
        </x:is>
      </x:c>
      <x:c r="D895" s="0" t="inlineStr">
        <x:is>
          <x:t>pl.cogs</x:t>
        </x:is>
      </x:c>
      <x:c r="E895" s="0" t="inlineStr">
        <x:is>
          <x:t>Materialaufwand</x:t>
        </x:is>
      </x:c>
      <x:c r="F895" s="58">
        <x:v>5880</x:v>
      </x:c>
      <x:c r="G895" t="inlineStr">
        <x:is>
          <x:t>Bestandsveränderungen Waren</x:t>
        </x:is>
      </x:c>
      <x:c r="H895" s="0" t="inlineStr">
        <x:is>
          <x:t>2024-07</x:t>
        </x:is>
      </x:c>
      <x:c r="I895" s="0" t="inlineStr">
        <x:is>
          <x:t>2024-07</x:t>
        </x:is>
      </x:c>
      <x:c r="J895" s="0" t="inlineStr">
        <x:is>
          <x:t>Month</x:t>
        </x:is>
      </x:c>
      <x:c r="K895" s="58">
        <x:v>1</x:v>
      </x:c>
      <x:c r="L895" s="12">
        <x:v>0</x:v>
      </x:c>
    </x:row>
    <x:row r="896">
      <x:c r="A896" s="0" t="inlineStr">
        <x:is>
          <x:t>PL|pl.cogs|5880|2024-08</x:t>
        </x:is>
      </x:c>
      <x:c r="B896" s="0" t="inlineStr">
        <x:is>
          <x:t>Demo Handel GmbH</x:t>
        </x:is>
      </x:c>
      <x:c r="C896" s="0" t="inlineStr">
        <x:is>
          <x:t>PL</x:t>
        </x:is>
      </x:c>
      <x:c r="D896" s="0" t="inlineStr">
        <x:is>
          <x:t>pl.cogs</x:t>
        </x:is>
      </x:c>
      <x:c r="E896" s="0" t="inlineStr">
        <x:is>
          <x:t>Materialaufwand</x:t>
        </x:is>
      </x:c>
      <x:c r="F896" s="58">
        <x:v>5880</x:v>
      </x:c>
      <x:c r="G896" t="inlineStr">
        <x:is>
          <x:t>Bestandsveränderungen Waren</x:t>
        </x:is>
      </x:c>
      <x:c r="H896" s="0" t="inlineStr">
        <x:is>
          <x:t>2024-08</x:t>
        </x:is>
      </x:c>
      <x:c r="I896" s="0" t="inlineStr">
        <x:is>
          <x:t>2024-08</x:t>
        </x:is>
      </x:c>
      <x:c r="J896" s="0" t="inlineStr">
        <x:is>
          <x:t>Month</x:t>
        </x:is>
      </x:c>
      <x:c r="K896" s="58">
        <x:v>1</x:v>
      </x:c>
      <x:c r="L896" s="12">
        <x:v>0</x:v>
      </x:c>
    </x:row>
    <x:row r="897">
      <x:c r="A897" s="0" t="inlineStr">
        <x:is>
          <x:t>PL|pl.cogs|5880|2024-09</x:t>
        </x:is>
      </x:c>
      <x:c r="B897" s="0" t="inlineStr">
        <x:is>
          <x:t>Demo Handel GmbH</x:t>
        </x:is>
      </x:c>
      <x:c r="C897" s="0" t="inlineStr">
        <x:is>
          <x:t>PL</x:t>
        </x:is>
      </x:c>
      <x:c r="D897" s="0" t="inlineStr">
        <x:is>
          <x:t>pl.cogs</x:t>
        </x:is>
      </x:c>
      <x:c r="E897" s="0" t="inlineStr">
        <x:is>
          <x:t>Materialaufwand</x:t>
        </x:is>
      </x:c>
      <x:c r="F897" s="58">
        <x:v>5880</x:v>
      </x:c>
      <x:c r="G897" t="inlineStr">
        <x:is>
          <x:t>Bestandsveränderungen Waren</x:t>
        </x:is>
      </x:c>
      <x:c r="H897" s="0" t="inlineStr">
        <x:is>
          <x:t>2024-09</x:t>
        </x:is>
      </x:c>
      <x:c r="I897" s="0" t="inlineStr">
        <x:is>
          <x:t>2024-09</x:t>
        </x:is>
      </x:c>
      <x:c r="J897" s="0" t="inlineStr">
        <x:is>
          <x:t>Month</x:t>
        </x:is>
      </x:c>
      <x:c r="K897" s="58">
        <x:v>1</x:v>
      </x:c>
      <x:c r="L897" s="12">
        <x:v>0</x:v>
      </x:c>
    </x:row>
    <x:row r="898">
      <x:c r="A898" s="0" t="inlineStr">
        <x:is>
          <x:t>PL|pl.cogs|5880|2024-10</x:t>
        </x:is>
      </x:c>
      <x:c r="B898" s="0" t="inlineStr">
        <x:is>
          <x:t>Demo Handel GmbH</x:t>
        </x:is>
      </x:c>
      <x:c r="C898" s="0" t="inlineStr">
        <x:is>
          <x:t>PL</x:t>
        </x:is>
      </x:c>
      <x:c r="D898" s="0" t="inlineStr">
        <x:is>
          <x:t>pl.cogs</x:t>
        </x:is>
      </x:c>
      <x:c r="E898" s="0" t="inlineStr">
        <x:is>
          <x:t>Materialaufwand</x:t>
        </x:is>
      </x:c>
      <x:c r="F898" s="58">
        <x:v>5880</x:v>
      </x:c>
      <x:c r="G898" t="inlineStr">
        <x:is>
          <x:t>Bestandsveränderungen Waren</x:t>
        </x:is>
      </x:c>
      <x:c r="H898" s="0" t="inlineStr">
        <x:is>
          <x:t>2024-10</x:t>
        </x:is>
      </x:c>
      <x:c r="I898" s="0" t="inlineStr">
        <x:is>
          <x:t>2024-10</x:t>
        </x:is>
      </x:c>
      <x:c r="J898" s="0" t="inlineStr">
        <x:is>
          <x:t>Month</x:t>
        </x:is>
      </x:c>
      <x:c r="K898" s="58">
        <x:v>1</x:v>
      </x:c>
      <x:c r="L898" s="12">
        <x:v>0</x:v>
      </x:c>
    </x:row>
    <x:row r="899">
      <x:c r="A899" s="0" t="inlineStr">
        <x:is>
          <x:t>PL|pl.cogs|5880|2024-11</x:t>
        </x:is>
      </x:c>
      <x:c r="B899" s="0" t="inlineStr">
        <x:is>
          <x:t>Demo Handel GmbH</x:t>
        </x:is>
      </x:c>
      <x:c r="C899" s="0" t="inlineStr">
        <x:is>
          <x:t>PL</x:t>
        </x:is>
      </x:c>
      <x:c r="D899" s="0" t="inlineStr">
        <x:is>
          <x:t>pl.cogs</x:t>
        </x:is>
      </x:c>
      <x:c r="E899" s="0" t="inlineStr">
        <x:is>
          <x:t>Materialaufwand</x:t>
        </x:is>
      </x:c>
      <x:c r="F899" s="58">
        <x:v>5880</x:v>
      </x:c>
      <x:c r="G899" t="inlineStr">
        <x:is>
          <x:t>Bestandsveränderungen Waren</x:t>
        </x:is>
      </x:c>
      <x:c r="H899" s="0" t="inlineStr">
        <x:is>
          <x:t>2024-11</x:t>
        </x:is>
      </x:c>
      <x:c r="I899" s="0" t="inlineStr">
        <x:is>
          <x:t>2024-11</x:t>
        </x:is>
      </x:c>
      <x:c r="J899" s="0" t="inlineStr">
        <x:is>
          <x:t>Month</x:t>
        </x:is>
      </x:c>
      <x:c r="K899" s="58">
        <x:v>1</x:v>
      </x:c>
      <x:c r="L899" s="12">
        <x:v>0</x:v>
      </x:c>
    </x:row>
    <x:row r="900">
      <x:c r="A900" s="0" t="inlineStr">
        <x:is>
          <x:t>PL|pl.cogs|5880|2024-12</x:t>
        </x:is>
      </x:c>
      <x:c r="B900" s="0" t="inlineStr">
        <x:is>
          <x:t>Demo Handel GmbH</x:t>
        </x:is>
      </x:c>
      <x:c r="C900" s="0" t="inlineStr">
        <x:is>
          <x:t>PL</x:t>
        </x:is>
      </x:c>
      <x:c r="D900" s="0" t="inlineStr">
        <x:is>
          <x:t>pl.cogs</x:t>
        </x:is>
      </x:c>
      <x:c r="E900" s="0" t="inlineStr">
        <x:is>
          <x:t>Materialaufwand</x:t>
        </x:is>
      </x:c>
      <x:c r="F900" s="58">
        <x:v>5880</x:v>
      </x:c>
      <x:c r="G900" t="inlineStr">
        <x:is>
          <x:t>Bestandsveränderungen Waren</x:t>
        </x:is>
      </x:c>
      <x:c r="H900" s="0" t="inlineStr">
        <x:is>
          <x:t>2024-12</x:t>
        </x:is>
      </x:c>
      <x:c r="I900" s="0" t="inlineStr">
        <x:is>
          <x:t>2024-12</x:t>
        </x:is>
      </x:c>
      <x:c r="J900" s="0" t="inlineStr">
        <x:is>
          <x:t>Month</x:t>
        </x:is>
      </x:c>
      <x:c r="K900" s="58">
        <x:v>1</x:v>
      </x:c>
      <x:c r="L900" s="12">
        <x:v>224365.86</x:v>
      </x:c>
    </x:row>
    <x:row r="901">
      <x:c r="A901" s="0" t="inlineStr">
        <x:is>
          <x:t>PL|pl.cogs|5900|2022-01</x:t>
        </x:is>
      </x:c>
      <x:c r="B901" s="0" t="inlineStr">
        <x:is>
          <x:t>Demo Handel GmbH</x:t>
        </x:is>
      </x:c>
      <x:c r="C901" s="0" t="inlineStr">
        <x:is>
          <x:t>PL</x:t>
        </x:is>
      </x:c>
      <x:c r="D901" s="0" t="inlineStr">
        <x:is>
          <x:t>pl.cogs</x:t>
        </x:is>
      </x:c>
      <x:c r="E901" s="0" t="inlineStr">
        <x:is>
          <x:t>Materialaufwand</x:t>
        </x:is>
      </x:c>
      <x:c r="F901" s="58">
        <x:v>5900</x:v>
      </x:c>
      <x:c r="G901" t="inlineStr">
        <x:is>
          <x:t>Fremdleistungen</x:t>
        </x:is>
      </x:c>
      <x:c r="H901" s="0" t="inlineStr">
        <x:is>
          <x:t>2022-01</x:t>
        </x:is>
      </x:c>
      <x:c r="I901" s="0" t="inlineStr">
        <x:is>
          <x:t>2022-01</x:t>
        </x:is>
      </x:c>
      <x:c r="J901" s="0" t="inlineStr">
        <x:is>
          <x:t>Month</x:t>
        </x:is>
      </x:c>
      <x:c r="K901" s="58">
        <x:v>1</x:v>
      </x:c>
      <x:c r="L901" s="12">
        <x:v>-50443.51</x:v>
      </x:c>
    </x:row>
    <x:row r="902">
      <x:c r="A902" s="0" t="inlineStr">
        <x:is>
          <x:t>PL|pl.cogs|5900|2022-02</x:t>
        </x:is>
      </x:c>
      <x:c r="B902" s="0" t="inlineStr">
        <x:is>
          <x:t>Demo Handel GmbH</x:t>
        </x:is>
      </x:c>
      <x:c r="C902" s="0" t="inlineStr">
        <x:is>
          <x:t>PL</x:t>
        </x:is>
      </x:c>
      <x:c r="D902" s="0" t="inlineStr">
        <x:is>
          <x:t>pl.cogs</x:t>
        </x:is>
      </x:c>
      <x:c r="E902" s="0" t="inlineStr">
        <x:is>
          <x:t>Materialaufwand</x:t>
        </x:is>
      </x:c>
      <x:c r="F902" s="58">
        <x:v>5900</x:v>
      </x:c>
      <x:c r="G902" t="inlineStr">
        <x:is>
          <x:t>Fremdleistungen</x:t>
        </x:is>
      </x:c>
      <x:c r="H902" s="0" t="inlineStr">
        <x:is>
          <x:t>2022-02</x:t>
        </x:is>
      </x:c>
      <x:c r="I902" s="0" t="inlineStr">
        <x:is>
          <x:t>2022-02</x:t>
        </x:is>
      </x:c>
      <x:c r="J902" s="0" t="inlineStr">
        <x:is>
          <x:t>Month</x:t>
        </x:is>
      </x:c>
      <x:c r="K902" s="58">
        <x:v>1</x:v>
      </x:c>
      <x:c r="L902" s="12">
        <x:v>-46115.63</x:v>
      </x:c>
    </x:row>
    <x:row r="903">
      <x:c r="A903" s="0" t="inlineStr">
        <x:is>
          <x:t>PL|pl.cogs|5900|2022-03</x:t>
        </x:is>
      </x:c>
      <x:c r="B903" s="0" t="inlineStr">
        <x:is>
          <x:t>Demo Handel GmbH</x:t>
        </x:is>
      </x:c>
      <x:c r="C903" s="0" t="inlineStr">
        <x:is>
          <x:t>PL</x:t>
        </x:is>
      </x:c>
      <x:c r="D903" s="0" t="inlineStr">
        <x:is>
          <x:t>pl.cogs</x:t>
        </x:is>
      </x:c>
      <x:c r="E903" s="0" t="inlineStr">
        <x:is>
          <x:t>Materialaufwand</x:t>
        </x:is>
      </x:c>
      <x:c r="F903" s="58">
        <x:v>5900</x:v>
      </x:c>
      <x:c r="G903" t="inlineStr">
        <x:is>
          <x:t>Fremdleistungen</x:t>
        </x:is>
      </x:c>
      <x:c r="H903" s="0" t="inlineStr">
        <x:is>
          <x:t>2022-03</x:t>
        </x:is>
      </x:c>
      <x:c r="I903" s="0" t="inlineStr">
        <x:is>
          <x:t>2022-03</x:t>
        </x:is>
      </x:c>
      <x:c r="J903" s="0" t="inlineStr">
        <x:is>
          <x:t>Month</x:t>
        </x:is>
      </x:c>
      <x:c r="K903" s="58">
        <x:v>1</x:v>
      </x:c>
      <x:c r="L903" s="12">
        <x:v>-44539.02</x:v>
      </x:c>
    </x:row>
    <x:row r="904">
      <x:c r="A904" s="0" t="inlineStr">
        <x:is>
          <x:t>PL|pl.cogs|5900|2022-04</x:t>
        </x:is>
      </x:c>
      <x:c r="B904" s="0" t="inlineStr">
        <x:is>
          <x:t>Demo Handel GmbH</x:t>
        </x:is>
      </x:c>
      <x:c r="C904" s="0" t="inlineStr">
        <x:is>
          <x:t>PL</x:t>
        </x:is>
      </x:c>
      <x:c r="D904" s="0" t="inlineStr">
        <x:is>
          <x:t>pl.cogs</x:t>
        </x:is>
      </x:c>
      <x:c r="E904" s="0" t="inlineStr">
        <x:is>
          <x:t>Materialaufwand</x:t>
        </x:is>
      </x:c>
      <x:c r="F904" s="58">
        <x:v>5900</x:v>
      </x:c>
      <x:c r="G904" t="inlineStr">
        <x:is>
          <x:t>Fremdleistungen</x:t>
        </x:is>
      </x:c>
      <x:c r="H904" s="0" t="inlineStr">
        <x:is>
          <x:t>2022-04</x:t>
        </x:is>
      </x:c>
      <x:c r="I904" s="0" t="inlineStr">
        <x:is>
          <x:t>2022-04</x:t>
        </x:is>
      </x:c>
      <x:c r="J904" s="0" t="inlineStr">
        <x:is>
          <x:t>Month</x:t>
        </x:is>
      </x:c>
      <x:c r="K904" s="58">
        <x:v>1</x:v>
      </x:c>
      <x:c r="L904" s="12">
        <x:v>-51266.3</x:v>
      </x:c>
    </x:row>
    <x:row r="905">
      <x:c r="A905" s="0" t="inlineStr">
        <x:is>
          <x:t>PL|pl.cogs|5900|2022-05</x:t>
        </x:is>
      </x:c>
      <x:c r="B905" s="0" t="inlineStr">
        <x:is>
          <x:t>Demo Handel GmbH</x:t>
        </x:is>
      </x:c>
      <x:c r="C905" s="0" t="inlineStr">
        <x:is>
          <x:t>PL</x:t>
        </x:is>
      </x:c>
      <x:c r="D905" s="0" t="inlineStr">
        <x:is>
          <x:t>pl.cogs</x:t>
        </x:is>
      </x:c>
      <x:c r="E905" s="0" t="inlineStr">
        <x:is>
          <x:t>Materialaufwand</x:t>
        </x:is>
      </x:c>
      <x:c r="F905" s="58">
        <x:v>5900</x:v>
      </x:c>
      <x:c r="G905" t="inlineStr">
        <x:is>
          <x:t>Fremdleistungen</x:t>
        </x:is>
      </x:c>
      <x:c r="H905" s="0" t="inlineStr">
        <x:is>
          <x:t>2022-05</x:t>
        </x:is>
      </x:c>
      <x:c r="I905" s="0" t="inlineStr">
        <x:is>
          <x:t>2022-05</x:t>
        </x:is>
      </x:c>
      <x:c r="J905" s="0" t="inlineStr">
        <x:is>
          <x:t>Month</x:t>
        </x:is>
      </x:c>
      <x:c r="K905" s="58">
        <x:v>1</x:v>
      </x:c>
      <x:c r="L905" s="12">
        <x:v>-33139.39</x:v>
      </x:c>
    </x:row>
    <x:row r="906">
      <x:c r="A906" s="0" t="inlineStr">
        <x:is>
          <x:t>PL|pl.cogs|5900|2022-06</x:t>
        </x:is>
      </x:c>
      <x:c r="B906" s="0" t="inlineStr">
        <x:is>
          <x:t>Demo Handel GmbH</x:t>
        </x:is>
      </x:c>
      <x:c r="C906" s="0" t="inlineStr">
        <x:is>
          <x:t>PL</x:t>
        </x:is>
      </x:c>
      <x:c r="D906" s="0" t="inlineStr">
        <x:is>
          <x:t>pl.cogs</x:t>
        </x:is>
      </x:c>
      <x:c r="E906" s="0" t="inlineStr">
        <x:is>
          <x:t>Materialaufwand</x:t>
        </x:is>
      </x:c>
      <x:c r="F906" s="58">
        <x:v>5900</x:v>
      </x:c>
      <x:c r="G906" t="inlineStr">
        <x:is>
          <x:t>Fremdleistungen</x:t>
        </x:is>
      </x:c>
      <x:c r="H906" s="0" t="inlineStr">
        <x:is>
          <x:t>2022-06</x:t>
        </x:is>
      </x:c>
      <x:c r="I906" s="0" t="inlineStr">
        <x:is>
          <x:t>2022-06</x:t>
        </x:is>
      </x:c>
      <x:c r="J906" s="0" t="inlineStr">
        <x:is>
          <x:t>Month</x:t>
        </x:is>
      </x:c>
      <x:c r="K906" s="58">
        <x:v>1</x:v>
      </x:c>
      <x:c r="L906" s="12">
        <x:v>-40553.96</x:v>
      </x:c>
    </x:row>
    <x:row r="907">
      <x:c r="A907" s="0" t="inlineStr">
        <x:is>
          <x:t>PL|pl.cogs|5900|2022-07</x:t>
        </x:is>
      </x:c>
      <x:c r="B907" s="0" t="inlineStr">
        <x:is>
          <x:t>Demo Handel GmbH</x:t>
        </x:is>
      </x:c>
      <x:c r="C907" s="0" t="inlineStr">
        <x:is>
          <x:t>PL</x:t>
        </x:is>
      </x:c>
      <x:c r="D907" s="0" t="inlineStr">
        <x:is>
          <x:t>pl.cogs</x:t>
        </x:is>
      </x:c>
      <x:c r="E907" s="0" t="inlineStr">
        <x:is>
          <x:t>Materialaufwand</x:t>
        </x:is>
      </x:c>
      <x:c r="F907" s="58">
        <x:v>5900</x:v>
      </x:c>
      <x:c r="G907" t="inlineStr">
        <x:is>
          <x:t>Fremdleistungen</x:t>
        </x:is>
      </x:c>
      <x:c r="H907" s="0" t="inlineStr">
        <x:is>
          <x:t>2022-07</x:t>
        </x:is>
      </x:c>
      <x:c r="I907" s="0" t="inlineStr">
        <x:is>
          <x:t>2022-07</x:t>
        </x:is>
      </x:c>
      <x:c r="J907" s="0" t="inlineStr">
        <x:is>
          <x:t>Month</x:t>
        </x:is>
      </x:c>
      <x:c r="K907" s="58">
        <x:v>1</x:v>
      </x:c>
      <x:c r="L907" s="12">
        <x:v>-51139.95</x:v>
      </x:c>
    </x:row>
    <x:row r="908">
      <x:c r="A908" s="0" t="inlineStr">
        <x:is>
          <x:t>PL|pl.cogs|5900|2022-08</x:t>
        </x:is>
      </x:c>
      <x:c r="B908" s="0" t="inlineStr">
        <x:is>
          <x:t>Demo Handel GmbH</x:t>
        </x:is>
      </x:c>
      <x:c r="C908" s="0" t="inlineStr">
        <x:is>
          <x:t>PL</x:t>
        </x:is>
      </x:c>
      <x:c r="D908" s="0" t="inlineStr">
        <x:is>
          <x:t>pl.cogs</x:t>
        </x:is>
      </x:c>
      <x:c r="E908" s="0" t="inlineStr">
        <x:is>
          <x:t>Materialaufwand</x:t>
        </x:is>
      </x:c>
      <x:c r="F908" s="58">
        <x:v>5900</x:v>
      </x:c>
      <x:c r="G908" t="inlineStr">
        <x:is>
          <x:t>Fremdleistungen</x:t>
        </x:is>
      </x:c>
      <x:c r="H908" s="0" t="inlineStr">
        <x:is>
          <x:t>2022-08</x:t>
        </x:is>
      </x:c>
      <x:c r="I908" s="0" t="inlineStr">
        <x:is>
          <x:t>2022-08</x:t>
        </x:is>
      </x:c>
      <x:c r="J908" s="0" t="inlineStr">
        <x:is>
          <x:t>Month</x:t>
        </x:is>
      </x:c>
      <x:c r="K908" s="58">
        <x:v>1</x:v>
      </x:c>
      <x:c r="L908" s="12">
        <x:v>-35756.62</x:v>
      </x:c>
    </x:row>
    <x:row r="909">
      <x:c r="A909" s="0" t="inlineStr">
        <x:is>
          <x:t>PL|pl.cogs|5900|2022-09</x:t>
        </x:is>
      </x:c>
      <x:c r="B909" s="0" t="inlineStr">
        <x:is>
          <x:t>Demo Handel GmbH</x:t>
        </x:is>
      </x:c>
      <x:c r="C909" s="0" t="inlineStr">
        <x:is>
          <x:t>PL</x:t>
        </x:is>
      </x:c>
      <x:c r="D909" s="0" t="inlineStr">
        <x:is>
          <x:t>pl.cogs</x:t>
        </x:is>
      </x:c>
      <x:c r="E909" s="0" t="inlineStr">
        <x:is>
          <x:t>Materialaufwand</x:t>
        </x:is>
      </x:c>
      <x:c r="F909" s="58">
        <x:v>5900</x:v>
      </x:c>
      <x:c r="G909" t="inlineStr">
        <x:is>
          <x:t>Fremdleistungen</x:t>
        </x:is>
      </x:c>
      <x:c r="H909" s="0" t="inlineStr">
        <x:is>
          <x:t>2022-09</x:t>
        </x:is>
      </x:c>
      <x:c r="I909" s="0" t="inlineStr">
        <x:is>
          <x:t>2022-09</x:t>
        </x:is>
      </x:c>
      <x:c r="J909" s="0" t="inlineStr">
        <x:is>
          <x:t>Month</x:t>
        </x:is>
      </x:c>
      <x:c r="K909" s="58">
        <x:v>1</x:v>
      </x:c>
      <x:c r="L909" s="12">
        <x:v>-41003.54</x:v>
      </x:c>
    </x:row>
    <x:row r="910">
      <x:c r="A910" s="0" t="inlineStr">
        <x:is>
          <x:t>PL|pl.cogs|5900|2022-10</x:t>
        </x:is>
      </x:c>
      <x:c r="B910" s="0" t="inlineStr">
        <x:is>
          <x:t>Demo Handel GmbH</x:t>
        </x:is>
      </x:c>
      <x:c r="C910" s="0" t="inlineStr">
        <x:is>
          <x:t>PL</x:t>
        </x:is>
      </x:c>
      <x:c r="D910" s="0" t="inlineStr">
        <x:is>
          <x:t>pl.cogs</x:t>
        </x:is>
      </x:c>
      <x:c r="E910" s="0" t="inlineStr">
        <x:is>
          <x:t>Materialaufwand</x:t>
        </x:is>
      </x:c>
      <x:c r="F910" s="58">
        <x:v>5900</x:v>
      </x:c>
      <x:c r="G910" t="inlineStr">
        <x:is>
          <x:t>Fremdleistungen</x:t>
        </x:is>
      </x:c>
      <x:c r="H910" s="0" t="inlineStr">
        <x:is>
          <x:t>2022-10</x:t>
        </x:is>
      </x:c>
      <x:c r="I910" s="0" t="inlineStr">
        <x:is>
          <x:t>2022-10</x:t>
        </x:is>
      </x:c>
      <x:c r="J910" s="0" t="inlineStr">
        <x:is>
          <x:t>Month</x:t>
        </x:is>
      </x:c>
      <x:c r="K910" s="58">
        <x:v>1</x:v>
      </x:c>
      <x:c r="L910" s="12">
        <x:v>-38487.4</x:v>
      </x:c>
    </x:row>
    <x:row r="911">
      <x:c r="A911" s="0" t="inlineStr">
        <x:is>
          <x:t>PL|pl.cogs|5900|2022-11</x:t>
        </x:is>
      </x:c>
      <x:c r="B911" s="0" t="inlineStr">
        <x:is>
          <x:t>Demo Handel GmbH</x:t>
        </x:is>
      </x:c>
      <x:c r="C911" s="0" t="inlineStr">
        <x:is>
          <x:t>PL</x:t>
        </x:is>
      </x:c>
      <x:c r="D911" s="0" t="inlineStr">
        <x:is>
          <x:t>pl.cogs</x:t>
        </x:is>
      </x:c>
      <x:c r="E911" s="0" t="inlineStr">
        <x:is>
          <x:t>Materialaufwand</x:t>
        </x:is>
      </x:c>
      <x:c r="F911" s="58">
        <x:v>5900</x:v>
      </x:c>
      <x:c r="G911" t="inlineStr">
        <x:is>
          <x:t>Fremdleistungen</x:t>
        </x:is>
      </x:c>
      <x:c r="H911" s="0" t="inlineStr">
        <x:is>
          <x:t>2022-11</x:t>
        </x:is>
      </x:c>
      <x:c r="I911" s="0" t="inlineStr">
        <x:is>
          <x:t>2022-11</x:t>
        </x:is>
      </x:c>
      <x:c r="J911" s="0" t="inlineStr">
        <x:is>
          <x:t>Month</x:t>
        </x:is>
      </x:c>
      <x:c r="K911" s="58">
        <x:v>1</x:v>
      </x:c>
      <x:c r="L911" s="12">
        <x:v>-43317.84</x:v>
      </x:c>
    </x:row>
    <x:row r="912">
      <x:c r="A912" s="0" t="inlineStr">
        <x:is>
          <x:t>PL|pl.cogs|5900|2022-12</x:t>
        </x:is>
      </x:c>
      <x:c r="B912" s="0" t="inlineStr">
        <x:is>
          <x:t>Demo Handel GmbH</x:t>
        </x:is>
      </x:c>
      <x:c r="C912" s="0" t="inlineStr">
        <x:is>
          <x:t>PL</x:t>
        </x:is>
      </x:c>
      <x:c r="D912" s="0" t="inlineStr">
        <x:is>
          <x:t>pl.cogs</x:t>
        </x:is>
      </x:c>
      <x:c r="E912" s="0" t="inlineStr">
        <x:is>
          <x:t>Materialaufwand</x:t>
        </x:is>
      </x:c>
      <x:c r="F912" s="58">
        <x:v>5900</x:v>
      </x:c>
      <x:c r="G912" t="inlineStr">
        <x:is>
          <x:t>Fremdleistungen</x:t>
        </x:is>
      </x:c>
      <x:c r="H912" s="0" t="inlineStr">
        <x:is>
          <x:t>2022-12</x:t>
        </x:is>
      </x:c>
      <x:c r="I912" s="0" t="inlineStr">
        <x:is>
          <x:t>2022-12</x:t>
        </x:is>
      </x:c>
      <x:c r="J912" s="0" t="inlineStr">
        <x:is>
          <x:t>Month</x:t>
        </x:is>
      </x:c>
      <x:c r="K912" s="58">
        <x:v>1</x:v>
      </x:c>
      <x:c r="L912" s="12">
        <x:v>-37909.1</x:v>
      </x:c>
    </x:row>
    <x:row r="913">
      <x:c r="A913" s="0" t="inlineStr">
        <x:is>
          <x:t>PL|pl.cogs|5900|2023-01</x:t>
        </x:is>
      </x:c>
      <x:c r="B913" s="0" t="inlineStr">
        <x:is>
          <x:t>Demo Handel GmbH</x:t>
        </x:is>
      </x:c>
      <x:c r="C913" s="0" t="inlineStr">
        <x:is>
          <x:t>PL</x:t>
        </x:is>
      </x:c>
      <x:c r="D913" s="0" t="inlineStr">
        <x:is>
          <x:t>pl.cogs</x:t>
        </x:is>
      </x:c>
      <x:c r="E913" s="0" t="inlineStr">
        <x:is>
          <x:t>Materialaufwand</x:t>
        </x:is>
      </x:c>
      <x:c r="F913" s="58">
        <x:v>5900</x:v>
      </x:c>
      <x:c r="G913" t="inlineStr">
        <x:is>
          <x:t>Fremdleistungen</x:t>
        </x:is>
      </x:c>
      <x:c r="H913" s="0" t="inlineStr">
        <x:is>
          <x:t>2023-01</x:t>
        </x:is>
      </x:c>
      <x:c r="I913" s="0" t="inlineStr">
        <x:is>
          <x:t>2023-01</x:t>
        </x:is>
      </x:c>
      <x:c r="J913" s="0" t="inlineStr">
        <x:is>
          <x:t>Month</x:t>
        </x:is>
      </x:c>
      <x:c r="K913" s="58">
        <x:v>1</x:v>
      </x:c>
      <x:c r="L913" s="12">
        <x:v>-40899.27</x:v>
      </x:c>
    </x:row>
    <x:row r="914">
      <x:c r="A914" s="0" t="inlineStr">
        <x:is>
          <x:t>PL|pl.cogs|5900|2023-02</x:t>
        </x:is>
      </x:c>
      <x:c r="B914" s="0" t="inlineStr">
        <x:is>
          <x:t>Demo Handel GmbH</x:t>
        </x:is>
      </x:c>
      <x:c r="C914" s="0" t="inlineStr">
        <x:is>
          <x:t>PL</x:t>
        </x:is>
      </x:c>
      <x:c r="D914" s="0" t="inlineStr">
        <x:is>
          <x:t>pl.cogs</x:t>
        </x:is>
      </x:c>
      <x:c r="E914" s="0" t="inlineStr">
        <x:is>
          <x:t>Materialaufwand</x:t>
        </x:is>
      </x:c>
      <x:c r="F914" s="58">
        <x:v>5900</x:v>
      </x:c>
      <x:c r="G914" t="inlineStr">
        <x:is>
          <x:t>Fremdleistungen</x:t>
        </x:is>
      </x:c>
      <x:c r="H914" s="0" t="inlineStr">
        <x:is>
          <x:t>2023-02</x:t>
        </x:is>
      </x:c>
      <x:c r="I914" s="0" t="inlineStr">
        <x:is>
          <x:t>2023-02</x:t>
        </x:is>
      </x:c>
      <x:c r="J914" s="0" t="inlineStr">
        <x:is>
          <x:t>Month</x:t>
        </x:is>
      </x:c>
      <x:c r="K914" s="58">
        <x:v>1</x:v>
      </x:c>
      <x:c r="L914" s="12">
        <x:v>-53830.24</x:v>
      </x:c>
    </x:row>
    <x:row r="915">
      <x:c r="A915" s="0" t="inlineStr">
        <x:is>
          <x:t>PL|pl.cogs|5900|2023-03</x:t>
        </x:is>
      </x:c>
      <x:c r="B915" s="0" t="inlineStr">
        <x:is>
          <x:t>Demo Handel GmbH</x:t>
        </x:is>
      </x:c>
      <x:c r="C915" s="0" t="inlineStr">
        <x:is>
          <x:t>PL</x:t>
        </x:is>
      </x:c>
      <x:c r="D915" s="0" t="inlineStr">
        <x:is>
          <x:t>pl.cogs</x:t>
        </x:is>
      </x:c>
      <x:c r="E915" s="0" t="inlineStr">
        <x:is>
          <x:t>Materialaufwand</x:t>
        </x:is>
      </x:c>
      <x:c r="F915" s="58">
        <x:v>5900</x:v>
      </x:c>
      <x:c r="G915" t="inlineStr">
        <x:is>
          <x:t>Fremdleistungen</x:t>
        </x:is>
      </x:c>
      <x:c r="H915" s="0" t="inlineStr">
        <x:is>
          <x:t>2023-03</x:t>
        </x:is>
      </x:c>
      <x:c r="I915" s="0" t="inlineStr">
        <x:is>
          <x:t>2023-03</x:t>
        </x:is>
      </x:c>
      <x:c r="J915" s="0" t="inlineStr">
        <x:is>
          <x:t>Month</x:t>
        </x:is>
      </x:c>
      <x:c r="K915" s="58">
        <x:v>1</x:v>
      </x:c>
      <x:c r="L915" s="12">
        <x:v>-51281.21</x:v>
      </x:c>
    </x:row>
    <x:row r="916">
      <x:c r="A916" s="0" t="inlineStr">
        <x:is>
          <x:t>PL|pl.cogs|5900|2023-04</x:t>
        </x:is>
      </x:c>
      <x:c r="B916" s="0" t="inlineStr">
        <x:is>
          <x:t>Demo Handel GmbH</x:t>
        </x:is>
      </x:c>
      <x:c r="C916" s="0" t="inlineStr">
        <x:is>
          <x:t>PL</x:t>
        </x:is>
      </x:c>
      <x:c r="D916" s="0" t="inlineStr">
        <x:is>
          <x:t>pl.cogs</x:t>
        </x:is>
      </x:c>
      <x:c r="E916" s="0" t="inlineStr">
        <x:is>
          <x:t>Materialaufwand</x:t>
        </x:is>
      </x:c>
      <x:c r="F916" s="58">
        <x:v>5900</x:v>
      </x:c>
      <x:c r="G916" t="inlineStr">
        <x:is>
          <x:t>Fremdleistungen</x:t>
        </x:is>
      </x:c>
      <x:c r="H916" s="0" t="inlineStr">
        <x:is>
          <x:t>2023-04</x:t>
        </x:is>
      </x:c>
      <x:c r="I916" s="0" t="inlineStr">
        <x:is>
          <x:t>2023-04</x:t>
        </x:is>
      </x:c>
      <x:c r="J916" s="0" t="inlineStr">
        <x:is>
          <x:t>Month</x:t>
        </x:is>
      </x:c>
      <x:c r="K916" s="58">
        <x:v>1</x:v>
      </x:c>
      <x:c r="L916" s="12">
        <x:v>-48131.67</x:v>
      </x:c>
    </x:row>
    <x:row r="917">
      <x:c r="A917" s="0" t="inlineStr">
        <x:is>
          <x:t>PL|pl.cogs|5900|2023-05</x:t>
        </x:is>
      </x:c>
      <x:c r="B917" s="0" t="inlineStr">
        <x:is>
          <x:t>Demo Handel GmbH</x:t>
        </x:is>
      </x:c>
      <x:c r="C917" s="0" t="inlineStr">
        <x:is>
          <x:t>PL</x:t>
        </x:is>
      </x:c>
      <x:c r="D917" s="0" t="inlineStr">
        <x:is>
          <x:t>pl.cogs</x:t>
        </x:is>
      </x:c>
      <x:c r="E917" s="0" t="inlineStr">
        <x:is>
          <x:t>Materialaufwand</x:t>
        </x:is>
      </x:c>
      <x:c r="F917" s="58">
        <x:v>5900</x:v>
      </x:c>
      <x:c r="G917" t="inlineStr">
        <x:is>
          <x:t>Fremdleistungen</x:t>
        </x:is>
      </x:c>
      <x:c r="H917" s="0" t="inlineStr">
        <x:is>
          <x:t>2023-05</x:t>
        </x:is>
      </x:c>
      <x:c r="I917" s="0" t="inlineStr">
        <x:is>
          <x:t>2023-05</x:t>
        </x:is>
      </x:c>
      <x:c r="J917" s="0" t="inlineStr">
        <x:is>
          <x:t>Month</x:t>
        </x:is>
      </x:c>
      <x:c r="K917" s="58">
        <x:v>1</x:v>
      </x:c>
      <x:c r="L917" s="12">
        <x:v>-50545.19</x:v>
      </x:c>
    </x:row>
    <x:row r="918">
      <x:c r="A918" s="0" t="inlineStr">
        <x:is>
          <x:t>PL|pl.cogs|5900|2023-06</x:t>
        </x:is>
      </x:c>
      <x:c r="B918" s="0" t="inlineStr">
        <x:is>
          <x:t>Demo Handel GmbH</x:t>
        </x:is>
      </x:c>
      <x:c r="C918" s="0" t="inlineStr">
        <x:is>
          <x:t>PL</x:t>
        </x:is>
      </x:c>
      <x:c r="D918" s="0" t="inlineStr">
        <x:is>
          <x:t>pl.cogs</x:t>
        </x:is>
      </x:c>
      <x:c r="E918" s="0" t="inlineStr">
        <x:is>
          <x:t>Materialaufwand</x:t>
        </x:is>
      </x:c>
      <x:c r="F918" s="58">
        <x:v>5900</x:v>
      </x:c>
      <x:c r="G918" t="inlineStr">
        <x:is>
          <x:t>Fremdleistungen</x:t>
        </x:is>
      </x:c>
      <x:c r="H918" s="0" t="inlineStr">
        <x:is>
          <x:t>2023-06</x:t>
        </x:is>
      </x:c>
      <x:c r="I918" s="0" t="inlineStr">
        <x:is>
          <x:t>2023-06</x:t>
        </x:is>
      </x:c>
      <x:c r="J918" s="0" t="inlineStr">
        <x:is>
          <x:t>Month</x:t>
        </x:is>
      </x:c>
      <x:c r="K918" s="58">
        <x:v>1</x:v>
      </x:c>
      <x:c r="L918" s="12">
        <x:v>-54357.23</x:v>
      </x:c>
    </x:row>
    <x:row r="919">
      <x:c r="A919" s="0" t="inlineStr">
        <x:is>
          <x:t>PL|pl.cogs|5900|2023-07</x:t>
        </x:is>
      </x:c>
      <x:c r="B919" s="0" t="inlineStr">
        <x:is>
          <x:t>Demo Handel GmbH</x:t>
        </x:is>
      </x:c>
      <x:c r="C919" s="0" t="inlineStr">
        <x:is>
          <x:t>PL</x:t>
        </x:is>
      </x:c>
      <x:c r="D919" s="0" t="inlineStr">
        <x:is>
          <x:t>pl.cogs</x:t>
        </x:is>
      </x:c>
      <x:c r="E919" s="0" t="inlineStr">
        <x:is>
          <x:t>Materialaufwand</x:t>
        </x:is>
      </x:c>
      <x:c r="F919" s="58">
        <x:v>5900</x:v>
      </x:c>
      <x:c r="G919" t="inlineStr">
        <x:is>
          <x:t>Fremdleistungen</x:t>
        </x:is>
      </x:c>
      <x:c r="H919" s="0" t="inlineStr">
        <x:is>
          <x:t>2023-07</x:t>
        </x:is>
      </x:c>
      <x:c r="I919" s="0" t="inlineStr">
        <x:is>
          <x:t>2023-07</x:t>
        </x:is>
      </x:c>
      <x:c r="J919" s="0" t="inlineStr">
        <x:is>
          <x:t>Month</x:t>
        </x:is>
      </x:c>
      <x:c r="K919" s="58">
        <x:v>1</x:v>
      </x:c>
      <x:c r="L919" s="12">
        <x:v>-45153.81</x:v>
      </x:c>
    </x:row>
    <x:row r="920">
      <x:c r="A920" s="0" t="inlineStr">
        <x:is>
          <x:t>PL|pl.cogs|5900|2023-08</x:t>
        </x:is>
      </x:c>
      <x:c r="B920" s="0" t="inlineStr">
        <x:is>
          <x:t>Demo Handel GmbH</x:t>
        </x:is>
      </x:c>
      <x:c r="C920" s="0" t="inlineStr">
        <x:is>
          <x:t>PL</x:t>
        </x:is>
      </x:c>
      <x:c r="D920" s="0" t="inlineStr">
        <x:is>
          <x:t>pl.cogs</x:t>
        </x:is>
      </x:c>
      <x:c r="E920" s="0" t="inlineStr">
        <x:is>
          <x:t>Materialaufwand</x:t>
        </x:is>
      </x:c>
      <x:c r="F920" s="58">
        <x:v>5900</x:v>
      </x:c>
      <x:c r="G920" t="inlineStr">
        <x:is>
          <x:t>Fremdleistungen</x:t>
        </x:is>
      </x:c>
      <x:c r="H920" s="0" t="inlineStr">
        <x:is>
          <x:t>2023-08</x:t>
        </x:is>
      </x:c>
      <x:c r="I920" s="0" t="inlineStr">
        <x:is>
          <x:t>2023-08</x:t>
        </x:is>
      </x:c>
      <x:c r="J920" s="0" t="inlineStr">
        <x:is>
          <x:t>Month</x:t>
        </x:is>
      </x:c>
      <x:c r="K920" s="58">
        <x:v>1</x:v>
      </x:c>
      <x:c r="L920" s="12">
        <x:v>-41396.57</x:v>
      </x:c>
    </x:row>
    <x:row r="921">
      <x:c r="A921" s="0" t="inlineStr">
        <x:is>
          <x:t>PL|pl.cogs|5900|2023-09</x:t>
        </x:is>
      </x:c>
      <x:c r="B921" s="0" t="inlineStr">
        <x:is>
          <x:t>Demo Handel GmbH</x:t>
        </x:is>
      </x:c>
      <x:c r="C921" s="0" t="inlineStr">
        <x:is>
          <x:t>PL</x:t>
        </x:is>
      </x:c>
      <x:c r="D921" s="0" t="inlineStr">
        <x:is>
          <x:t>pl.cogs</x:t>
        </x:is>
      </x:c>
      <x:c r="E921" s="0" t="inlineStr">
        <x:is>
          <x:t>Materialaufwand</x:t>
        </x:is>
      </x:c>
      <x:c r="F921" s="58">
        <x:v>5900</x:v>
      </x:c>
      <x:c r="G921" t="inlineStr">
        <x:is>
          <x:t>Fremdleistungen</x:t>
        </x:is>
      </x:c>
      <x:c r="H921" s="0" t="inlineStr">
        <x:is>
          <x:t>2023-09</x:t>
        </x:is>
      </x:c>
      <x:c r="I921" s="0" t="inlineStr">
        <x:is>
          <x:t>2023-09</x:t>
        </x:is>
      </x:c>
      <x:c r="J921" s="0" t="inlineStr">
        <x:is>
          <x:t>Month</x:t>
        </x:is>
      </x:c>
      <x:c r="K921" s="58">
        <x:v>1</x:v>
      </x:c>
      <x:c r="L921" s="12">
        <x:v>-44992.12</x:v>
      </x:c>
    </x:row>
    <x:row r="922">
      <x:c r="A922" s="0" t="inlineStr">
        <x:is>
          <x:t>PL|pl.cogs|5900|2023-10</x:t>
        </x:is>
      </x:c>
      <x:c r="B922" s="0" t="inlineStr">
        <x:is>
          <x:t>Demo Handel GmbH</x:t>
        </x:is>
      </x:c>
      <x:c r="C922" s="0" t="inlineStr">
        <x:is>
          <x:t>PL</x:t>
        </x:is>
      </x:c>
      <x:c r="D922" s="0" t="inlineStr">
        <x:is>
          <x:t>pl.cogs</x:t>
        </x:is>
      </x:c>
      <x:c r="E922" s="0" t="inlineStr">
        <x:is>
          <x:t>Materialaufwand</x:t>
        </x:is>
      </x:c>
      <x:c r="F922" s="58">
        <x:v>5900</x:v>
      </x:c>
      <x:c r="G922" t="inlineStr">
        <x:is>
          <x:t>Fremdleistungen</x:t>
        </x:is>
      </x:c>
      <x:c r="H922" s="0" t="inlineStr">
        <x:is>
          <x:t>2023-10</x:t>
        </x:is>
      </x:c>
      <x:c r="I922" s="0" t="inlineStr">
        <x:is>
          <x:t>2023-10</x:t>
        </x:is>
      </x:c>
      <x:c r="J922" s="0" t="inlineStr">
        <x:is>
          <x:t>Month</x:t>
        </x:is>
      </x:c>
      <x:c r="K922" s="58">
        <x:v>1</x:v>
      </x:c>
      <x:c r="L922" s="12">
        <x:v>-51252.47</x:v>
      </x:c>
    </x:row>
    <x:row r="923">
      <x:c r="A923" s="0" t="inlineStr">
        <x:is>
          <x:t>PL|pl.cogs|5900|2023-11</x:t>
        </x:is>
      </x:c>
      <x:c r="B923" s="0" t="inlineStr">
        <x:is>
          <x:t>Demo Handel GmbH</x:t>
        </x:is>
      </x:c>
      <x:c r="C923" s="0" t="inlineStr">
        <x:is>
          <x:t>PL</x:t>
        </x:is>
      </x:c>
      <x:c r="D923" s="0" t="inlineStr">
        <x:is>
          <x:t>pl.cogs</x:t>
        </x:is>
      </x:c>
      <x:c r="E923" s="0" t="inlineStr">
        <x:is>
          <x:t>Materialaufwand</x:t>
        </x:is>
      </x:c>
      <x:c r="F923" s="58">
        <x:v>5900</x:v>
      </x:c>
      <x:c r="G923" t="inlineStr">
        <x:is>
          <x:t>Fremdleistungen</x:t>
        </x:is>
      </x:c>
      <x:c r="H923" s="0" t="inlineStr">
        <x:is>
          <x:t>2023-11</x:t>
        </x:is>
      </x:c>
      <x:c r="I923" s="0" t="inlineStr">
        <x:is>
          <x:t>2023-11</x:t>
        </x:is>
      </x:c>
      <x:c r="J923" s="0" t="inlineStr">
        <x:is>
          <x:t>Month</x:t>
        </x:is>
      </x:c>
      <x:c r="K923" s="58">
        <x:v>1</x:v>
      </x:c>
      <x:c r="L923" s="12">
        <x:v>-53238.05</x:v>
      </x:c>
    </x:row>
    <x:row r="924">
      <x:c r="A924" s="0" t="inlineStr">
        <x:is>
          <x:t>PL|pl.cogs|5900|2023-12</x:t>
        </x:is>
      </x:c>
      <x:c r="B924" s="0" t="inlineStr">
        <x:is>
          <x:t>Demo Handel GmbH</x:t>
        </x:is>
      </x:c>
      <x:c r="C924" s="0" t="inlineStr">
        <x:is>
          <x:t>PL</x:t>
        </x:is>
      </x:c>
      <x:c r="D924" s="0" t="inlineStr">
        <x:is>
          <x:t>pl.cogs</x:t>
        </x:is>
      </x:c>
      <x:c r="E924" s="0" t="inlineStr">
        <x:is>
          <x:t>Materialaufwand</x:t>
        </x:is>
      </x:c>
      <x:c r="F924" s="58">
        <x:v>5900</x:v>
      </x:c>
      <x:c r="G924" t="inlineStr">
        <x:is>
          <x:t>Fremdleistungen</x:t>
        </x:is>
      </x:c>
      <x:c r="H924" s="0" t="inlineStr">
        <x:is>
          <x:t>2023-12</x:t>
        </x:is>
      </x:c>
      <x:c r="I924" s="0" t="inlineStr">
        <x:is>
          <x:t>2023-12</x:t>
        </x:is>
      </x:c>
      <x:c r="J924" s="0" t="inlineStr">
        <x:is>
          <x:t>Month</x:t>
        </x:is>
      </x:c>
      <x:c r="K924" s="58">
        <x:v>1</x:v>
      </x:c>
      <x:c r="L924" s="12">
        <x:v>-56928.72</x:v>
      </x:c>
    </x:row>
    <x:row r="925">
      <x:c r="A925" s="0" t="inlineStr">
        <x:is>
          <x:t>PL|pl.cogs|5900|2024-01</x:t>
        </x:is>
      </x:c>
      <x:c r="B925" s="0" t="inlineStr">
        <x:is>
          <x:t>Demo Handel GmbH</x:t>
        </x:is>
      </x:c>
      <x:c r="C925" s="0" t="inlineStr">
        <x:is>
          <x:t>PL</x:t>
        </x:is>
      </x:c>
      <x:c r="D925" s="0" t="inlineStr">
        <x:is>
          <x:t>pl.cogs</x:t>
        </x:is>
      </x:c>
      <x:c r="E925" s="0" t="inlineStr">
        <x:is>
          <x:t>Materialaufwand</x:t>
        </x:is>
      </x:c>
      <x:c r="F925" s="58">
        <x:v>5900</x:v>
      </x:c>
      <x:c r="G925" t="inlineStr">
        <x:is>
          <x:t>Fremdleistungen</x:t>
        </x:is>
      </x:c>
      <x:c r="H925" s="0" t="inlineStr">
        <x:is>
          <x:t>2024-01</x:t>
        </x:is>
      </x:c>
      <x:c r="I925" s="0" t="inlineStr">
        <x:is>
          <x:t>2024-01</x:t>
        </x:is>
      </x:c>
      <x:c r="J925" s="0" t="inlineStr">
        <x:is>
          <x:t>Month</x:t>
        </x:is>
      </x:c>
      <x:c r="K925" s="58">
        <x:v>1</x:v>
      </x:c>
      <x:c r="L925" s="12">
        <x:v>-37170.85</x:v>
      </x:c>
    </x:row>
    <x:row r="926">
      <x:c r="A926" s="0" t="inlineStr">
        <x:is>
          <x:t>PL|pl.cogs|5900|2024-02</x:t>
        </x:is>
      </x:c>
      <x:c r="B926" s="0" t="inlineStr">
        <x:is>
          <x:t>Demo Handel GmbH</x:t>
        </x:is>
      </x:c>
      <x:c r="C926" s="0" t="inlineStr">
        <x:is>
          <x:t>PL</x:t>
        </x:is>
      </x:c>
      <x:c r="D926" s="0" t="inlineStr">
        <x:is>
          <x:t>pl.cogs</x:t>
        </x:is>
      </x:c>
      <x:c r="E926" s="0" t="inlineStr">
        <x:is>
          <x:t>Materialaufwand</x:t>
        </x:is>
      </x:c>
      <x:c r="F926" s="58">
        <x:v>5900</x:v>
      </x:c>
      <x:c r="G926" t="inlineStr">
        <x:is>
          <x:t>Fremdleistungen</x:t>
        </x:is>
      </x:c>
      <x:c r="H926" s="0" t="inlineStr">
        <x:is>
          <x:t>2024-02</x:t>
        </x:is>
      </x:c>
      <x:c r="I926" s="0" t="inlineStr">
        <x:is>
          <x:t>2024-02</x:t>
        </x:is>
      </x:c>
      <x:c r="J926" s="0" t="inlineStr">
        <x:is>
          <x:t>Month</x:t>
        </x:is>
      </x:c>
      <x:c r="K926" s="58">
        <x:v>1</x:v>
      </x:c>
      <x:c r="L926" s="12">
        <x:v>-44017.31</x:v>
      </x:c>
    </x:row>
    <x:row r="927">
      <x:c r="A927" s="0" t="inlineStr">
        <x:is>
          <x:t>PL|pl.cogs|5900|2024-03</x:t>
        </x:is>
      </x:c>
      <x:c r="B927" s="0" t="inlineStr">
        <x:is>
          <x:t>Demo Handel GmbH</x:t>
        </x:is>
      </x:c>
      <x:c r="C927" s="0" t="inlineStr">
        <x:is>
          <x:t>PL</x:t>
        </x:is>
      </x:c>
      <x:c r="D927" s="0" t="inlineStr">
        <x:is>
          <x:t>pl.cogs</x:t>
        </x:is>
      </x:c>
      <x:c r="E927" s="0" t="inlineStr">
        <x:is>
          <x:t>Materialaufwand</x:t>
        </x:is>
      </x:c>
      <x:c r="F927" s="58">
        <x:v>5900</x:v>
      </x:c>
      <x:c r="G927" t="inlineStr">
        <x:is>
          <x:t>Fremdleistungen</x:t>
        </x:is>
      </x:c>
      <x:c r="H927" s="0" t="inlineStr">
        <x:is>
          <x:t>2024-03</x:t>
        </x:is>
      </x:c>
      <x:c r="I927" s="0" t="inlineStr">
        <x:is>
          <x:t>2024-03</x:t>
        </x:is>
      </x:c>
      <x:c r="J927" s="0" t="inlineStr">
        <x:is>
          <x:t>Month</x:t>
        </x:is>
      </x:c>
      <x:c r="K927" s="58">
        <x:v>1</x:v>
      </x:c>
      <x:c r="L927" s="12">
        <x:v>-52177.75</x:v>
      </x:c>
    </x:row>
    <x:row r="928">
      <x:c r="A928" s="0" t="inlineStr">
        <x:is>
          <x:t>PL|pl.cogs|5900|2024-04</x:t>
        </x:is>
      </x:c>
      <x:c r="B928" s="0" t="inlineStr">
        <x:is>
          <x:t>Demo Handel GmbH</x:t>
        </x:is>
      </x:c>
      <x:c r="C928" s="0" t="inlineStr">
        <x:is>
          <x:t>PL</x:t>
        </x:is>
      </x:c>
      <x:c r="D928" s="0" t="inlineStr">
        <x:is>
          <x:t>pl.cogs</x:t>
        </x:is>
      </x:c>
      <x:c r="E928" s="0" t="inlineStr">
        <x:is>
          <x:t>Materialaufwand</x:t>
        </x:is>
      </x:c>
      <x:c r="F928" s="58">
        <x:v>5900</x:v>
      </x:c>
      <x:c r="G928" t="inlineStr">
        <x:is>
          <x:t>Fremdleistungen</x:t>
        </x:is>
      </x:c>
      <x:c r="H928" s="0" t="inlineStr">
        <x:is>
          <x:t>2024-04</x:t>
        </x:is>
      </x:c>
      <x:c r="I928" s="0" t="inlineStr">
        <x:is>
          <x:t>2024-04</x:t>
        </x:is>
      </x:c>
      <x:c r="J928" s="0" t="inlineStr">
        <x:is>
          <x:t>Month</x:t>
        </x:is>
      </x:c>
      <x:c r="K928" s="58">
        <x:v>1</x:v>
      </x:c>
      <x:c r="L928" s="12">
        <x:v>-42386.9</x:v>
      </x:c>
    </x:row>
    <x:row r="929">
      <x:c r="A929" s="0" t="inlineStr">
        <x:is>
          <x:t>PL|pl.cogs|5900|2024-05</x:t>
        </x:is>
      </x:c>
      <x:c r="B929" s="0" t="inlineStr">
        <x:is>
          <x:t>Demo Handel GmbH</x:t>
        </x:is>
      </x:c>
      <x:c r="C929" s="0" t="inlineStr">
        <x:is>
          <x:t>PL</x:t>
        </x:is>
      </x:c>
      <x:c r="D929" s="0" t="inlineStr">
        <x:is>
          <x:t>pl.cogs</x:t>
        </x:is>
      </x:c>
      <x:c r="E929" s="0" t="inlineStr">
        <x:is>
          <x:t>Materialaufwand</x:t>
        </x:is>
      </x:c>
      <x:c r="F929" s="58">
        <x:v>5900</x:v>
      </x:c>
      <x:c r="G929" t="inlineStr">
        <x:is>
          <x:t>Fremdleistungen</x:t>
        </x:is>
      </x:c>
      <x:c r="H929" s="0" t="inlineStr">
        <x:is>
          <x:t>2024-05</x:t>
        </x:is>
      </x:c>
      <x:c r="I929" s="0" t="inlineStr">
        <x:is>
          <x:t>2024-05</x:t>
        </x:is>
      </x:c>
      <x:c r="J929" s="0" t="inlineStr">
        <x:is>
          <x:t>Month</x:t>
        </x:is>
      </x:c>
      <x:c r="K929" s="58">
        <x:v>1</x:v>
      </x:c>
      <x:c r="L929" s="12">
        <x:v>-53926.85</x:v>
      </x:c>
    </x:row>
    <x:row r="930">
      <x:c r="A930" s="0" t="inlineStr">
        <x:is>
          <x:t>PL|pl.cogs|5900|2024-06</x:t>
        </x:is>
      </x:c>
      <x:c r="B930" s="0" t="inlineStr">
        <x:is>
          <x:t>Demo Handel GmbH</x:t>
        </x:is>
      </x:c>
      <x:c r="C930" s="0" t="inlineStr">
        <x:is>
          <x:t>PL</x:t>
        </x:is>
      </x:c>
      <x:c r="D930" s="0" t="inlineStr">
        <x:is>
          <x:t>pl.cogs</x:t>
        </x:is>
      </x:c>
      <x:c r="E930" s="0" t="inlineStr">
        <x:is>
          <x:t>Materialaufwand</x:t>
        </x:is>
      </x:c>
      <x:c r="F930" s="58">
        <x:v>5900</x:v>
      </x:c>
      <x:c r="G930" t="inlineStr">
        <x:is>
          <x:t>Fremdleistungen</x:t>
        </x:is>
      </x:c>
      <x:c r="H930" s="0" t="inlineStr">
        <x:is>
          <x:t>2024-06</x:t>
        </x:is>
      </x:c>
      <x:c r="I930" s="0" t="inlineStr">
        <x:is>
          <x:t>2024-06</x:t>
        </x:is>
      </x:c>
      <x:c r="J930" s="0" t="inlineStr">
        <x:is>
          <x:t>Month</x:t>
        </x:is>
      </x:c>
      <x:c r="K930" s="58">
        <x:v>1</x:v>
      </x:c>
      <x:c r="L930" s="12">
        <x:v>-46777.52</x:v>
      </x:c>
    </x:row>
    <x:row r="931">
      <x:c r="A931" s="0" t="inlineStr">
        <x:is>
          <x:t>PL|pl.cogs|5900|2024-07</x:t>
        </x:is>
      </x:c>
      <x:c r="B931" s="0" t="inlineStr">
        <x:is>
          <x:t>Demo Handel GmbH</x:t>
        </x:is>
      </x:c>
      <x:c r="C931" s="0" t="inlineStr">
        <x:is>
          <x:t>PL</x:t>
        </x:is>
      </x:c>
      <x:c r="D931" s="0" t="inlineStr">
        <x:is>
          <x:t>pl.cogs</x:t>
        </x:is>
      </x:c>
      <x:c r="E931" s="0" t="inlineStr">
        <x:is>
          <x:t>Materialaufwand</x:t>
        </x:is>
      </x:c>
      <x:c r="F931" s="58">
        <x:v>5900</x:v>
      </x:c>
      <x:c r="G931" t="inlineStr">
        <x:is>
          <x:t>Fremdleistungen</x:t>
        </x:is>
      </x:c>
      <x:c r="H931" s="0" t="inlineStr">
        <x:is>
          <x:t>2024-07</x:t>
        </x:is>
      </x:c>
      <x:c r="I931" s="0" t="inlineStr">
        <x:is>
          <x:t>2024-07</x:t>
        </x:is>
      </x:c>
      <x:c r="J931" s="0" t="inlineStr">
        <x:is>
          <x:t>Month</x:t>
        </x:is>
      </x:c>
      <x:c r="K931" s="58">
        <x:v>1</x:v>
      </x:c>
      <x:c r="L931" s="12">
        <x:v>-50922.85</x:v>
      </x:c>
    </x:row>
    <x:row r="932">
      <x:c r="A932" s="0" t="inlineStr">
        <x:is>
          <x:t>PL|pl.cogs|5900|2024-08</x:t>
        </x:is>
      </x:c>
      <x:c r="B932" s="0" t="inlineStr">
        <x:is>
          <x:t>Demo Handel GmbH</x:t>
        </x:is>
      </x:c>
      <x:c r="C932" s="0" t="inlineStr">
        <x:is>
          <x:t>PL</x:t>
        </x:is>
      </x:c>
      <x:c r="D932" s="0" t="inlineStr">
        <x:is>
          <x:t>pl.cogs</x:t>
        </x:is>
      </x:c>
      <x:c r="E932" s="0" t="inlineStr">
        <x:is>
          <x:t>Materialaufwand</x:t>
        </x:is>
      </x:c>
      <x:c r="F932" s="58">
        <x:v>5900</x:v>
      </x:c>
      <x:c r="G932" t="inlineStr">
        <x:is>
          <x:t>Fremdleistungen</x:t>
        </x:is>
      </x:c>
      <x:c r="H932" s="0" t="inlineStr">
        <x:is>
          <x:t>2024-08</x:t>
        </x:is>
      </x:c>
      <x:c r="I932" s="0" t="inlineStr">
        <x:is>
          <x:t>2024-08</x:t>
        </x:is>
      </x:c>
      <x:c r="J932" s="0" t="inlineStr">
        <x:is>
          <x:t>Month</x:t>
        </x:is>
      </x:c>
      <x:c r="K932" s="58">
        <x:v>1</x:v>
      </x:c>
      <x:c r="L932" s="12">
        <x:v>-53243.14</x:v>
      </x:c>
    </x:row>
    <x:row r="933">
      <x:c r="A933" s="0" t="inlineStr">
        <x:is>
          <x:t>PL|pl.cogs|5900|2024-09</x:t>
        </x:is>
      </x:c>
      <x:c r="B933" s="0" t="inlineStr">
        <x:is>
          <x:t>Demo Handel GmbH</x:t>
        </x:is>
      </x:c>
      <x:c r="C933" s="0" t="inlineStr">
        <x:is>
          <x:t>PL</x:t>
        </x:is>
      </x:c>
      <x:c r="D933" s="0" t="inlineStr">
        <x:is>
          <x:t>pl.cogs</x:t>
        </x:is>
      </x:c>
      <x:c r="E933" s="0" t="inlineStr">
        <x:is>
          <x:t>Materialaufwand</x:t>
        </x:is>
      </x:c>
      <x:c r="F933" s="58">
        <x:v>5900</x:v>
      </x:c>
      <x:c r="G933" t="inlineStr">
        <x:is>
          <x:t>Fremdleistungen</x:t>
        </x:is>
      </x:c>
      <x:c r="H933" s="0" t="inlineStr">
        <x:is>
          <x:t>2024-09</x:t>
        </x:is>
      </x:c>
      <x:c r="I933" s="0" t="inlineStr">
        <x:is>
          <x:t>2024-09</x:t>
        </x:is>
      </x:c>
      <x:c r="J933" s="0" t="inlineStr">
        <x:is>
          <x:t>Month</x:t>
        </x:is>
      </x:c>
      <x:c r="K933" s="58">
        <x:v>1</x:v>
      </x:c>
      <x:c r="L933" s="12">
        <x:v>-46368.05</x:v>
      </x:c>
    </x:row>
    <x:row r="934">
      <x:c r="A934" s="0" t="inlineStr">
        <x:is>
          <x:t>PL|pl.cogs|5900|2024-10</x:t>
        </x:is>
      </x:c>
      <x:c r="B934" s="0" t="inlineStr">
        <x:is>
          <x:t>Demo Handel GmbH</x:t>
        </x:is>
      </x:c>
      <x:c r="C934" s="0" t="inlineStr">
        <x:is>
          <x:t>PL</x:t>
        </x:is>
      </x:c>
      <x:c r="D934" s="0" t="inlineStr">
        <x:is>
          <x:t>pl.cogs</x:t>
        </x:is>
      </x:c>
      <x:c r="E934" s="0" t="inlineStr">
        <x:is>
          <x:t>Materialaufwand</x:t>
        </x:is>
      </x:c>
      <x:c r="F934" s="58">
        <x:v>5900</x:v>
      </x:c>
      <x:c r="G934" t="inlineStr">
        <x:is>
          <x:t>Fremdleistungen</x:t>
        </x:is>
      </x:c>
      <x:c r="H934" s="0" t="inlineStr">
        <x:is>
          <x:t>2024-10</x:t>
        </x:is>
      </x:c>
      <x:c r="I934" s="0" t="inlineStr">
        <x:is>
          <x:t>2024-10</x:t>
        </x:is>
      </x:c>
      <x:c r="J934" s="0" t="inlineStr">
        <x:is>
          <x:t>Month</x:t>
        </x:is>
      </x:c>
      <x:c r="K934" s="58">
        <x:v>1</x:v>
      </x:c>
      <x:c r="L934" s="12">
        <x:v>-45470.29</x:v>
      </x:c>
    </x:row>
    <x:row r="935">
      <x:c r="A935" s="0" t="inlineStr">
        <x:is>
          <x:t>PL|pl.cogs|5900|2024-11</x:t>
        </x:is>
      </x:c>
      <x:c r="B935" s="0" t="inlineStr">
        <x:is>
          <x:t>Demo Handel GmbH</x:t>
        </x:is>
      </x:c>
      <x:c r="C935" s="0" t="inlineStr">
        <x:is>
          <x:t>PL</x:t>
        </x:is>
      </x:c>
      <x:c r="D935" s="0" t="inlineStr">
        <x:is>
          <x:t>pl.cogs</x:t>
        </x:is>
      </x:c>
      <x:c r="E935" s="0" t="inlineStr">
        <x:is>
          <x:t>Materialaufwand</x:t>
        </x:is>
      </x:c>
      <x:c r="F935" s="58">
        <x:v>5900</x:v>
      </x:c>
      <x:c r="G935" t="inlineStr">
        <x:is>
          <x:t>Fremdleistungen</x:t>
        </x:is>
      </x:c>
      <x:c r="H935" s="0" t="inlineStr">
        <x:is>
          <x:t>2024-11</x:t>
        </x:is>
      </x:c>
      <x:c r="I935" s="0" t="inlineStr">
        <x:is>
          <x:t>2024-11</x:t>
        </x:is>
      </x:c>
      <x:c r="J935" s="0" t="inlineStr">
        <x:is>
          <x:t>Month</x:t>
        </x:is>
      </x:c>
      <x:c r="K935" s="58">
        <x:v>1</x:v>
      </x:c>
      <x:c r="L935" s="12">
        <x:v>-42562.37</x:v>
      </x:c>
    </x:row>
    <x:row r="936">
      <x:c r="A936" s="0" t="inlineStr">
        <x:is>
          <x:t>PL|pl.cogs|5900|2024-12</x:t>
        </x:is>
      </x:c>
      <x:c r="B936" s="0" t="inlineStr">
        <x:is>
          <x:t>Demo Handel GmbH</x:t>
        </x:is>
      </x:c>
      <x:c r="C936" s="0" t="inlineStr">
        <x:is>
          <x:t>PL</x:t>
        </x:is>
      </x:c>
      <x:c r="D936" s="0" t="inlineStr">
        <x:is>
          <x:t>pl.cogs</x:t>
        </x:is>
      </x:c>
      <x:c r="E936" s="0" t="inlineStr">
        <x:is>
          <x:t>Materialaufwand</x:t>
        </x:is>
      </x:c>
      <x:c r="F936" s="58">
        <x:v>5900</x:v>
      </x:c>
      <x:c r="G936" t="inlineStr">
        <x:is>
          <x:t>Fremdleistungen</x:t>
        </x:is>
      </x:c>
      <x:c r="H936" s="0" t="inlineStr">
        <x:is>
          <x:t>2024-12</x:t>
        </x:is>
      </x:c>
      <x:c r="I936" s="0" t="inlineStr">
        <x:is>
          <x:t>2024-12</x:t>
        </x:is>
      </x:c>
      <x:c r="J936" s="0" t="inlineStr">
        <x:is>
          <x:t>Month</x:t>
        </x:is>
      </x:c>
      <x:c r="K936" s="58">
        <x:v>1</x:v>
      </x:c>
      <x:c r="L936" s="12">
        <x:v>-47291.1</x:v>
      </x:c>
    </x:row>
    <x:row r="937">
      <x:c r="A937" s="0" t="inlineStr">
        <x:is>
          <x:t>PL|pl.gross-profit||2022-01</x:t>
        </x:is>
      </x:c>
      <x:c r="B937" s="0" t="inlineStr">
        <x:is>
          <x:t>Demo Handel GmbH</x:t>
        </x:is>
      </x:c>
      <x:c r="C937" s="0" t="inlineStr">
        <x:is>
          <x:t>PL</x:t>
        </x:is>
      </x:c>
      <x:c r="D937" s="0" t="inlineStr">
        <x:is>
          <x:t>pl.gross-profit</x:t>
        </x:is>
      </x:c>
      <x:c r="E937" s="0" t="inlineStr">
        <x:is>
          <x:t>Rohertrag</x:t>
        </x:is>
      </x:c>
      <x:c r="H937" s="0" t="inlineStr">
        <x:is>
          <x:t>2022-01</x:t>
        </x:is>
      </x:c>
      <x:c r="I937" s="0" t="inlineStr">
        <x:is>
          <x:t>2022-01</x:t>
        </x:is>
      </x:c>
      <x:c r="J937" s="0" t="inlineStr">
        <x:is>
          <x:t>Month</x:t>
        </x:is>
      </x:c>
      <x:c r="K937" s="58">
        <x:v>1</x:v>
      </x:c>
      <x:c r="L937" s="12">
        <x:v>610617.47</x:v>
      </x:c>
    </x:row>
    <x:row r="938">
      <x:c r="A938" s="0" t="inlineStr">
        <x:is>
          <x:t>PL|pl.gross-profit||2022-02</x:t>
        </x:is>
      </x:c>
      <x:c r="B938" s="0" t="inlineStr">
        <x:is>
          <x:t>Demo Handel GmbH</x:t>
        </x:is>
      </x:c>
      <x:c r="C938" s="0" t="inlineStr">
        <x:is>
          <x:t>PL</x:t>
        </x:is>
      </x:c>
      <x:c r="D938" s="0" t="inlineStr">
        <x:is>
          <x:t>pl.gross-profit</x:t>
        </x:is>
      </x:c>
      <x:c r="E938" s="0" t="inlineStr">
        <x:is>
          <x:t>Rohertrag</x:t>
        </x:is>
      </x:c>
      <x:c r="H938" s="0" t="inlineStr">
        <x:is>
          <x:t>2022-02</x:t>
        </x:is>
      </x:c>
      <x:c r="I938" s="0" t="inlineStr">
        <x:is>
          <x:t>2022-02</x:t>
        </x:is>
      </x:c>
      <x:c r="J938" s="0" t="inlineStr">
        <x:is>
          <x:t>Month</x:t>
        </x:is>
      </x:c>
      <x:c r="K938" s="58">
        <x:v>1</x:v>
      </x:c>
      <x:c r="L938" s="12">
        <x:v>569833.6</x:v>
      </x:c>
    </x:row>
    <x:row r="939">
      <x:c r="A939" s="0" t="inlineStr">
        <x:is>
          <x:t>PL|pl.gross-profit||2022-03</x:t>
        </x:is>
      </x:c>
      <x:c r="B939" s="0" t="inlineStr">
        <x:is>
          <x:t>Demo Handel GmbH</x:t>
        </x:is>
      </x:c>
      <x:c r="C939" s="0" t="inlineStr">
        <x:is>
          <x:t>PL</x:t>
        </x:is>
      </x:c>
      <x:c r="D939" s="0" t="inlineStr">
        <x:is>
          <x:t>pl.gross-profit</x:t>
        </x:is>
      </x:c>
      <x:c r="E939" s="0" t="inlineStr">
        <x:is>
          <x:t>Rohertrag</x:t>
        </x:is>
      </x:c>
      <x:c r="H939" s="0" t="inlineStr">
        <x:is>
          <x:t>2022-03</x:t>
        </x:is>
      </x:c>
      <x:c r="I939" s="0" t="inlineStr">
        <x:is>
          <x:t>2022-03</x:t>
        </x:is>
      </x:c>
      <x:c r="J939" s="0" t="inlineStr">
        <x:is>
          <x:t>Month</x:t>
        </x:is>
      </x:c>
      <x:c r="K939" s="58">
        <x:v>1</x:v>
      </x:c>
      <x:c r="L939" s="12">
        <x:v>1019888.72</x:v>
      </x:c>
    </x:row>
    <x:row r="940">
      <x:c r="A940" s="0" t="inlineStr">
        <x:is>
          <x:t>PL|pl.gross-profit||2022-04</x:t>
        </x:is>
      </x:c>
      <x:c r="B940" s="0" t="inlineStr">
        <x:is>
          <x:t>Demo Handel GmbH</x:t>
        </x:is>
      </x:c>
      <x:c r="C940" s="0" t="inlineStr">
        <x:is>
          <x:t>PL</x:t>
        </x:is>
      </x:c>
      <x:c r="D940" s="0" t="inlineStr">
        <x:is>
          <x:t>pl.gross-profit</x:t>
        </x:is>
      </x:c>
      <x:c r="E940" s="0" t="inlineStr">
        <x:is>
          <x:t>Rohertrag</x:t>
        </x:is>
      </x:c>
      <x:c r="H940" s="0" t="inlineStr">
        <x:is>
          <x:t>2022-04</x:t>
        </x:is>
      </x:c>
      <x:c r="I940" s="0" t="inlineStr">
        <x:is>
          <x:t>2022-04</x:t>
        </x:is>
      </x:c>
      <x:c r="J940" s="0" t="inlineStr">
        <x:is>
          <x:t>Month</x:t>
        </x:is>
      </x:c>
      <x:c r="K940" s="58">
        <x:v>1</x:v>
      </x:c>
      <x:c r="L940" s="12">
        <x:v>791425.33</x:v>
      </x:c>
    </x:row>
    <x:row r="941">
      <x:c r="A941" s="0" t="inlineStr">
        <x:is>
          <x:t>PL|pl.gross-profit||2022-05</x:t>
        </x:is>
      </x:c>
      <x:c r="B941" s="0" t="inlineStr">
        <x:is>
          <x:t>Demo Handel GmbH</x:t>
        </x:is>
      </x:c>
      <x:c r="C941" s="0" t="inlineStr">
        <x:is>
          <x:t>PL</x:t>
        </x:is>
      </x:c>
      <x:c r="D941" s="0" t="inlineStr">
        <x:is>
          <x:t>pl.gross-profit</x:t>
        </x:is>
      </x:c>
      <x:c r="E941" s="0" t="inlineStr">
        <x:is>
          <x:t>Rohertrag</x:t>
        </x:is>
      </x:c>
      <x:c r="H941" s="0" t="inlineStr">
        <x:is>
          <x:t>2022-05</x:t>
        </x:is>
      </x:c>
      <x:c r="I941" s="0" t="inlineStr">
        <x:is>
          <x:t>2022-05</x:t>
        </x:is>
      </x:c>
      <x:c r="J941" s="0" t="inlineStr">
        <x:is>
          <x:t>Month</x:t>
        </x:is>
      </x:c>
      <x:c r="K941" s="58">
        <x:v>1</x:v>
      </x:c>
      <x:c r="L941" s="12">
        <x:v>849708.79</x:v>
      </x:c>
    </x:row>
    <x:row r="942">
      <x:c r="A942" s="0" t="inlineStr">
        <x:is>
          <x:t>PL|pl.gross-profit||2022-06</x:t>
        </x:is>
      </x:c>
      <x:c r="B942" s="0" t="inlineStr">
        <x:is>
          <x:t>Demo Handel GmbH</x:t>
        </x:is>
      </x:c>
      <x:c r="C942" s="0" t="inlineStr">
        <x:is>
          <x:t>PL</x:t>
        </x:is>
      </x:c>
      <x:c r="D942" s="0" t="inlineStr">
        <x:is>
          <x:t>pl.gross-profit</x:t>
        </x:is>
      </x:c>
      <x:c r="E942" s="0" t="inlineStr">
        <x:is>
          <x:t>Rohertrag</x:t>
        </x:is>
      </x:c>
      <x:c r="H942" s="0" t="inlineStr">
        <x:is>
          <x:t>2022-06</x:t>
        </x:is>
      </x:c>
      <x:c r="I942" s="0" t="inlineStr">
        <x:is>
          <x:t>2022-06</x:t>
        </x:is>
      </x:c>
      <x:c r="J942" s="0" t="inlineStr">
        <x:is>
          <x:t>Month</x:t>
        </x:is>
      </x:c>
      <x:c r="K942" s="58">
        <x:v>1</x:v>
      </x:c>
      <x:c r="L942" s="12">
        <x:v>912691.57</x:v>
      </x:c>
    </x:row>
    <x:row r="943">
      <x:c r="A943" s="0" t="inlineStr">
        <x:is>
          <x:t>PL|pl.gross-profit||2022-07</x:t>
        </x:is>
      </x:c>
      <x:c r="B943" s="0" t="inlineStr">
        <x:is>
          <x:t>Demo Handel GmbH</x:t>
        </x:is>
      </x:c>
      <x:c r="C943" s="0" t="inlineStr">
        <x:is>
          <x:t>PL</x:t>
        </x:is>
      </x:c>
      <x:c r="D943" s="0" t="inlineStr">
        <x:is>
          <x:t>pl.gross-profit</x:t>
        </x:is>
      </x:c>
      <x:c r="E943" s="0" t="inlineStr">
        <x:is>
          <x:t>Rohertrag</x:t>
        </x:is>
      </x:c>
      <x:c r="H943" s="0" t="inlineStr">
        <x:is>
          <x:t>2022-07</x:t>
        </x:is>
      </x:c>
      <x:c r="I943" s="0" t="inlineStr">
        <x:is>
          <x:t>2022-07</x:t>
        </x:is>
      </x:c>
      <x:c r="J943" s="0" t="inlineStr">
        <x:is>
          <x:t>Month</x:t>
        </x:is>
      </x:c>
      <x:c r="K943" s="58">
        <x:v>1</x:v>
      </x:c>
      <x:c r="L943" s="12">
        <x:v>924809.45</x:v>
      </x:c>
    </x:row>
    <x:row r="944">
      <x:c r="A944" s="0" t="inlineStr">
        <x:is>
          <x:t>PL|pl.gross-profit||2022-08</x:t>
        </x:is>
      </x:c>
      <x:c r="B944" s="0" t="inlineStr">
        <x:is>
          <x:t>Demo Handel GmbH</x:t>
        </x:is>
      </x:c>
      <x:c r="C944" s="0" t="inlineStr">
        <x:is>
          <x:t>PL</x:t>
        </x:is>
      </x:c>
      <x:c r="D944" s="0" t="inlineStr">
        <x:is>
          <x:t>pl.gross-profit</x:t>
        </x:is>
      </x:c>
      <x:c r="E944" s="0" t="inlineStr">
        <x:is>
          <x:t>Rohertrag</x:t>
        </x:is>
      </x:c>
      <x:c r="H944" s="0" t="inlineStr">
        <x:is>
          <x:t>2022-08</x:t>
        </x:is>
      </x:c>
      <x:c r="I944" s="0" t="inlineStr">
        <x:is>
          <x:t>2022-08</x:t>
        </x:is>
      </x:c>
      <x:c r="J944" s="0" t="inlineStr">
        <x:is>
          <x:t>Month</x:t>
        </x:is>
      </x:c>
      <x:c r="K944" s="58">
        <x:v>1</x:v>
      </x:c>
      <x:c r="L944" s="12">
        <x:v>397029.11</x:v>
      </x:c>
    </x:row>
    <x:row r="945">
      <x:c r="A945" s="0" t="inlineStr">
        <x:is>
          <x:t>PL|pl.gross-profit||2022-09</x:t>
        </x:is>
      </x:c>
      <x:c r="B945" s="0" t="inlineStr">
        <x:is>
          <x:t>Demo Handel GmbH</x:t>
        </x:is>
      </x:c>
      <x:c r="C945" s="0" t="inlineStr">
        <x:is>
          <x:t>PL</x:t>
        </x:is>
      </x:c>
      <x:c r="D945" s="0" t="inlineStr">
        <x:is>
          <x:t>pl.gross-profit</x:t>
        </x:is>
      </x:c>
      <x:c r="E945" s="0" t="inlineStr">
        <x:is>
          <x:t>Rohertrag</x:t>
        </x:is>
      </x:c>
      <x:c r="H945" s="0" t="inlineStr">
        <x:is>
          <x:t>2022-09</x:t>
        </x:is>
      </x:c>
      <x:c r="I945" s="0" t="inlineStr">
        <x:is>
          <x:t>2022-09</x:t>
        </x:is>
      </x:c>
      <x:c r="J945" s="0" t="inlineStr">
        <x:is>
          <x:t>Month</x:t>
        </x:is>
      </x:c>
      <x:c r="K945" s="58">
        <x:v>1</x:v>
      </x:c>
      <x:c r="L945" s="12">
        <x:v>930099.28</x:v>
      </x:c>
    </x:row>
    <x:row r="946">
      <x:c r="A946" s="0" t="inlineStr">
        <x:is>
          <x:t>PL|pl.gross-profit||2022-10</x:t>
        </x:is>
      </x:c>
      <x:c r="B946" s="0" t="inlineStr">
        <x:is>
          <x:t>Demo Handel GmbH</x:t>
        </x:is>
      </x:c>
      <x:c r="C946" s="0" t="inlineStr">
        <x:is>
          <x:t>PL</x:t>
        </x:is>
      </x:c>
      <x:c r="D946" s="0" t="inlineStr">
        <x:is>
          <x:t>pl.gross-profit</x:t>
        </x:is>
      </x:c>
      <x:c r="E946" s="0" t="inlineStr">
        <x:is>
          <x:t>Rohertrag</x:t>
        </x:is>
      </x:c>
      <x:c r="H946" s="0" t="inlineStr">
        <x:is>
          <x:t>2022-10</x:t>
        </x:is>
      </x:c>
      <x:c r="I946" s="0" t="inlineStr">
        <x:is>
          <x:t>2022-10</x:t>
        </x:is>
      </x:c>
      <x:c r="J946" s="0" t="inlineStr">
        <x:is>
          <x:t>Month</x:t>
        </x:is>
      </x:c>
      <x:c r="K946" s="58">
        <x:v>1</x:v>
      </x:c>
      <x:c r="L946" s="12">
        <x:v>908175.29</x:v>
      </x:c>
    </x:row>
    <x:row r="947">
      <x:c r="A947" s="0" t="inlineStr">
        <x:is>
          <x:t>PL|pl.gross-profit||2022-11</x:t>
        </x:is>
      </x:c>
      <x:c r="B947" s="0" t="inlineStr">
        <x:is>
          <x:t>Demo Handel GmbH</x:t>
        </x:is>
      </x:c>
      <x:c r="C947" s="0" t="inlineStr">
        <x:is>
          <x:t>PL</x:t>
        </x:is>
      </x:c>
      <x:c r="D947" s="0" t="inlineStr">
        <x:is>
          <x:t>pl.gross-profit</x:t>
        </x:is>
      </x:c>
      <x:c r="E947" s="0" t="inlineStr">
        <x:is>
          <x:t>Rohertrag</x:t>
        </x:is>
      </x:c>
      <x:c r="H947" s="0" t="inlineStr">
        <x:is>
          <x:t>2022-11</x:t>
        </x:is>
      </x:c>
      <x:c r="I947" s="0" t="inlineStr">
        <x:is>
          <x:t>2022-11</x:t>
        </x:is>
      </x:c>
      <x:c r="J947" s="0" t="inlineStr">
        <x:is>
          <x:t>Month</x:t>
        </x:is>
      </x:c>
      <x:c r="K947" s="58">
        <x:v>1</x:v>
      </x:c>
      <x:c r="L947" s="12">
        <x:v>825315.18</x:v>
      </x:c>
    </x:row>
    <x:row r="948">
      <x:c r="A948" s="0" t="inlineStr">
        <x:is>
          <x:t>PL|pl.gross-profit||2022-12</x:t>
        </x:is>
      </x:c>
      <x:c r="B948" s="0" t="inlineStr">
        <x:is>
          <x:t>Demo Handel GmbH</x:t>
        </x:is>
      </x:c>
      <x:c r="C948" s="0" t="inlineStr">
        <x:is>
          <x:t>PL</x:t>
        </x:is>
      </x:c>
      <x:c r="D948" s="0" t="inlineStr">
        <x:is>
          <x:t>pl.gross-profit</x:t>
        </x:is>
      </x:c>
      <x:c r="E948" s="0" t="inlineStr">
        <x:is>
          <x:t>Rohertrag</x:t>
        </x:is>
      </x:c>
      <x:c r="H948" s="0" t="inlineStr">
        <x:is>
          <x:t>2022-12</x:t>
        </x:is>
      </x:c>
      <x:c r="I948" s="0" t="inlineStr">
        <x:is>
          <x:t>2022-12</x:t>
        </x:is>
      </x:c>
      <x:c r="J948" s="0" t="inlineStr">
        <x:is>
          <x:t>Month</x:t>
        </x:is>
      </x:c>
      <x:c r="K948" s="58">
        <x:v>1</x:v>
      </x:c>
      <x:c r="L948" s="12">
        <x:v>995966.35</x:v>
      </x:c>
    </x:row>
    <x:row r="949">
      <x:c r="A949" s="0" t="inlineStr">
        <x:is>
          <x:t>PL|pl.gross-profit||2023-01</x:t>
        </x:is>
      </x:c>
      <x:c r="B949" s="0" t="inlineStr">
        <x:is>
          <x:t>Demo Handel GmbH</x:t>
        </x:is>
      </x:c>
      <x:c r="C949" s="0" t="inlineStr">
        <x:is>
          <x:t>PL</x:t>
        </x:is>
      </x:c>
      <x:c r="D949" s="0" t="inlineStr">
        <x:is>
          <x:t>pl.gross-profit</x:t>
        </x:is>
      </x:c>
      <x:c r="E949" s="0" t="inlineStr">
        <x:is>
          <x:t>Rohertrag</x:t>
        </x:is>
      </x:c>
      <x:c r="H949" s="0" t="inlineStr">
        <x:is>
          <x:t>2023-01</x:t>
        </x:is>
      </x:c>
      <x:c r="I949" s="0" t="inlineStr">
        <x:is>
          <x:t>2023-01</x:t>
        </x:is>
      </x:c>
      <x:c r="J949" s="0" t="inlineStr">
        <x:is>
          <x:t>Month</x:t>
        </x:is>
      </x:c>
      <x:c r="K949" s="58">
        <x:v>1</x:v>
      </x:c>
      <x:c r="L949" s="12">
        <x:v>656678.53</x:v>
      </x:c>
    </x:row>
    <x:row r="950">
      <x:c r="A950" s="0" t="inlineStr">
        <x:is>
          <x:t>PL|pl.gross-profit||2023-02</x:t>
        </x:is>
      </x:c>
      <x:c r="B950" s="0" t="inlineStr">
        <x:is>
          <x:t>Demo Handel GmbH</x:t>
        </x:is>
      </x:c>
      <x:c r="C950" s="0" t="inlineStr">
        <x:is>
          <x:t>PL</x:t>
        </x:is>
      </x:c>
      <x:c r="D950" s="0" t="inlineStr">
        <x:is>
          <x:t>pl.gross-profit</x:t>
        </x:is>
      </x:c>
      <x:c r="E950" s="0" t="inlineStr">
        <x:is>
          <x:t>Rohertrag</x:t>
        </x:is>
      </x:c>
      <x:c r="H950" s="0" t="inlineStr">
        <x:is>
          <x:t>2023-02</x:t>
        </x:is>
      </x:c>
      <x:c r="I950" s="0" t="inlineStr">
        <x:is>
          <x:t>2023-02</x:t>
        </x:is>
      </x:c>
      <x:c r="J950" s="0" t="inlineStr">
        <x:is>
          <x:t>Month</x:t>
        </x:is>
      </x:c>
      <x:c r="K950" s="58">
        <x:v>1</x:v>
      </x:c>
      <x:c r="L950" s="12">
        <x:v>608813.59</x:v>
      </x:c>
    </x:row>
    <x:row r="951">
      <x:c r="A951" s="0" t="inlineStr">
        <x:is>
          <x:t>PL|pl.gross-profit||2023-03</x:t>
        </x:is>
      </x:c>
      <x:c r="B951" s="0" t="inlineStr">
        <x:is>
          <x:t>Demo Handel GmbH</x:t>
        </x:is>
      </x:c>
      <x:c r="C951" s="0" t="inlineStr">
        <x:is>
          <x:t>PL</x:t>
        </x:is>
      </x:c>
      <x:c r="D951" s="0" t="inlineStr">
        <x:is>
          <x:t>pl.gross-profit</x:t>
        </x:is>
      </x:c>
      <x:c r="E951" s="0" t="inlineStr">
        <x:is>
          <x:t>Rohertrag</x:t>
        </x:is>
      </x:c>
      <x:c r="H951" s="0" t="inlineStr">
        <x:is>
          <x:t>2023-03</x:t>
        </x:is>
      </x:c>
      <x:c r="I951" s="0" t="inlineStr">
        <x:is>
          <x:t>2023-03</x:t>
        </x:is>
      </x:c>
      <x:c r="J951" s="0" t="inlineStr">
        <x:is>
          <x:t>Month</x:t>
        </x:is>
      </x:c>
      <x:c r="K951" s="58">
        <x:v>1</x:v>
      </x:c>
      <x:c r="L951" s="12">
        <x:v>829524.41</x:v>
      </x:c>
    </x:row>
    <x:row r="952">
      <x:c r="A952" s="0" t="inlineStr">
        <x:is>
          <x:t>PL|pl.gross-profit||2023-04</x:t>
        </x:is>
      </x:c>
      <x:c r="B952" s="0" t="inlineStr">
        <x:is>
          <x:t>Demo Handel GmbH</x:t>
        </x:is>
      </x:c>
      <x:c r="C952" s="0" t="inlineStr">
        <x:is>
          <x:t>PL</x:t>
        </x:is>
      </x:c>
      <x:c r="D952" s="0" t="inlineStr">
        <x:is>
          <x:t>pl.gross-profit</x:t>
        </x:is>
      </x:c>
      <x:c r="E952" s="0" t="inlineStr">
        <x:is>
          <x:t>Rohertrag</x:t>
        </x:is>
      </x:c>
      <x:c r="H952" s="0" t="inlineStr">
        <x:is>
          <x:t>2023-04</x:t>
        </x:is>
      </x:c>
      <x:c r="I952" s="0" t="inlineStr">
        <x:is>
          <x:t>2023-04</x:t>
        </x:is>
      </x:c>
      <x:c r="J952" s="0" t="inlineStr">
        <x:is>
          <x:t>Month</x:t>
        </x:is>
      </x:c>
      <x:c r="K952" s="58">
        <x:v>1</x:v>
      </x:c>
      <x:c r="L952" s="12">
        <x:v>837552.64</x:v>
      </x:c>
    </x:row>
    <x:row r="953">
      <x:c r="A953" s="0" t="inlineStr">
        <x:is>
          <x:t>PL|pl.gross-profit||2023-05</x:t>
        </x:is>
      </x:c>
      <x:c r="B953" s="0" t="inlineStr">
        <x:is>
          <x:t>Demo Handel GmbH</x:t>
        </x:is>
      </x:c>
      <x:c r="C953" s="0" t="inlineStr">
        <x:is>
          <x:t>PL</x:t>
        </x:is>
      </x:c>
      <x:c r="D953" s="0" t="inlineStr">
        <x:is>
          <x:t>pl.gross-profit</x:t>
        </x:is>
      </x:c>
      <x:c r="E953" s="0" t="inlineStr">
        <x:is>
          <x:t>Rohertrag</x:t>
        </x:is>
      </x:c>
      <x:c r="H953" s="0" t="inlineStr">
        <x:is>
          <x:t>2023-05</x:t>
        </x:is>
      </x:c>
      <x:c r="I953" s="0" t="inlineStr">
        <x:is>
          <x:t>2023-05</x:t>
        </x:is>
      </x:c>
      <x:c r="J953" s="0" t="inlineStr">
        <x:is>
          <x:t>Month</x:t>
        </x:is>
      </x:c>
      <x:c r="K953" s="58">
        <x:v>1</x:v>
      </x:c>
      <x:c r="L953" s="12">
        <x:v>1025781.47</x:v>
      </x:c>
    </x:row>
    <x:row r="954">
      <x:c r="A954" s="0" t="inlineStr">
        <x:is>
          <x:t>PL|pl.gross-profit||2023-06</x:t>
        </x:is>
      </x:c>
      <x:c r="B954" s="0" t="inlineStr">
        <x:is>
          <x:t>Demo Handel GmbH</x:t>
        </x:is>
      </x:c>
      <x:c r="C954" s="0" t="inlineStr">
        <x:is>
          <x:t>PL</x:t>
        </x:is>
      </x:c>
      <x:c r="D954" s="0" t="inlineStr">
        <x:is>
          <x:t>pl.gross-profit</x:t>
        </x:is>
      </x:c>
      <x:c r="E954" s="0" t="inlineStr">
        <x:is>
          <x:t>Rohertrag</x:t>
        </x:is>
      </x:c>
      <x:c r="H954" s="0" t="inlineStr">
        <x:is>
          <x:t>2023-06</x:t>
        </x:is>
      </x:c>
      <x:c r="I954" s="0" t="inlineStr">
        <x:is>
          <x:t>2023-06</x:t>
        </x:is>
      </x:c>
      <x:c r="J954" s="0" t="inlineStr">
        <x:is>
          <x:t>Month</x:t>
        </x:is>
      </x:c>
      <x:c r="K954" s="58">
        <x:v>1</x:v>
      </x:c>
      <x:c r="L954" s="12">
        <x:v>1328484.62</x:v>
      </x:c>
    </x:row>
    <x:row r="955">
      <x:c r="A955" s="0" t="inlineStr">
        <x:is>
          <x:t>PL|pl.gross-profit||2023-07</x:t>
        </x:is>
      </x:c>
      <x:c r="B955" s="0" t="inlineStr">
        <x:is>
          <x:t>Demo Handel GmbH</x:t>
        </x:is>
      </x:c>
      <x:c r="C955" s="0" t="inlineStr">
        <x:is>
          <x:t>PL</x:t>
        </x:is>
      </x:c>
      <x:c r="D955" s="0" t="inlineStr">
        <x:is>
          <x:t>pl.gross-profit</x:t>
        </x:is>
      </x:c>
      <x:c r="E955" s="0" t="inlineStr">
        <x:is>
          <x:t>Rohertrag</x:t>
        </x:is>
      </x:c>
      <x:c r="H955" s="0" t="inlineStr">
        <x:is>
          <x:t>2023-07</x:t>
        </x:is>
      </x:c>
      <x:c r="I955" s="0" t="inlineStr">
        <x:is>
          <x:t>2023-07</x:t>
        </x:is>
      </x:c>
      <x:c r="J955" s="0" t="inlineStr">
        <x:is>
          <x:t>Month</x:t>
        </x:is>
      </x:c>
      <x:c r="K955" s="58">
        <x:v>1</x:v>
      </x:c>
      <x:c r="L955" s="12">
        <x:v>1124563.8</x:v>
      </x:c>
    </x:row>
    <x:row r="956">
      <x:c r="A956" s="0" t="inlineStr">
        <x:is>
          <x:t>PL|pl.gross-profit||2023-08</x:t>
        </x:is>
      </x:c>
      <x:c r="B956" s="0" t="inlineStr">
        <x:is>
          <x:t>Demo Handel GmbH</x:t>
        </x:is>
      </x:c>
      <x:c r="C956" s="0" t="inlineStr">
        <x:is>
          <x:t>PL</x:t>
        </x:is>
      </x:c>
      <x:c r="D956" s="0" t="inlineStr">
        <x:is>
          <x:t>pl.gross-profit</x:t>
        </x:is>
      </x:c>
      <x:c r="E956" s="0" t="inlineStr">
        <x:is>
          <x:t>Rohertrag</x:t>
        </x:is>
      </x:c>
      <x:c r="H956" s="0" t="inlineStr">
        <x:is>
          <x:t>2023-08</x:t>
        </x:is>
      </x:c>
      <x:c r="I956" s="0" t="inlineStr">
        <x:is>
          <x:t>2023-08</x:t>
        </x:is>
      </x:c>
      <x:c r="J956" s="0" t="inlineStr">
        <x:is>
          <x:t>Month</x:t>
        </x:is>
      </x:c>
      <x:c r="K956" s="58">
        <x:v>1</x:v>
      </x:c>
      <x:c r="L956" s="12">
        <x:v>484914.25</x:v>
      </x:c>
    </x:row>
    <x:row r="957">
      <x:c r="A957" s="0" t="inlineStr">
        <x:is>
          <x:t>PL|pl.gross-profit||2023-09</x:t>
        </x:is>
      </x:c>
      <x:c r="B957" s="0" t="inlineStr">
        <x:is>
          <x:t>Demo Handel GmbH</x:t>
        </x:is>
      </x:c>
      <x:c r="C957" s="0" t="inlineStr">
        <x:is>
          <x:t>PL</x:t>
        </x:is>
      </x:c>
      <x:c r="D957" s="0" t="inlineStr">
        <x:is>
          <x:t>pl.gross-profit</x:t>
        </x:is>
      </x:c>
      <x:c r="E957" s="0" t="inlineStr">
        <x:is>
          <x:t>Rohertrag</x:t>
        </x:is>
      </x:c>
      <x:c r="H957" s="0" t="inlineStr">
        <x:is>
          <x:t>2023-09</x:t>
        </x:is>
      </x:c>
      <x:c r="I957" s="0" t="inlineStr">
        <x:is>
          <x:t>2023-09</x:t>
        </x:is>
      </x:c>
      <x:c r="J957" s="0" t="inlineStr">
        <x:is>
          <x:t>Month</x:t>
        </x:is>
      </x:c>
      <x:c r="K957" s="58">
        <x:v>1</x:v>
      </x:c>
      <x:c r="L957" s="12">
        <x:v>978262.11</x:v>
      </x:c>
    </x:row>
    <x:row r="958">
      <x:c r="A958" s="0" t="inlineStr">
        <x:is>
          <x:t>PL|pl.gross-profit||2023-10</x:t>
        </x:is>
      </x:c>
      <x:c r="B958" s="0" t="inlineStr">
        <x:is>
          <x:t>Demo Handel GmbH</x:t>
        </x:is>
      </x:c>
      <x:c r="C958" s="0" t="inlineStr">
        <x:is>
          <x:t>PL</x:t>
        </x:is>
      </x:c>
      <x:c r="D958" s="0" t="inlineStr">
        <x:is>
          <x:t>pl.gross-profit</x:t>
        </x:is>
      </x:c>
      <x:c r="E958" s="0" t="inlineStr">
        <x:is>
          <x:t>Rohertrag</x:t>
        </x:is>
      </x:c>
      <x:c r="H958" s="0" t="inlineStr">
        <x:is>
          <x:t>2023-10</x:t>
        </x:is>
      </x:c>
      <x:c r="I958" s="0" t="inlineStr">
        <x:is>
          <x:t>2023-10</x:t>
        </x:is>
      </x:c>
      <x:c r="J958" s="0" t="inlineStr">
        <x:is>
          <x:t>Month</x:t>
        </x:is>
      </x:c>
      <x:c r="K958" s="58">
        <x:v>1</x:v>
      </x:c>
      <x:c r="L958" s="12">
        <x:v>1045008.45</x:v>
      </x:c>
    </x:row>
    <x:row r="959">
      <x:c r="A959" s="0" t="inlineStr">
        <x:is>
          <x:t>PL|pl.gross-profit||2023-11</x:t>
        </x:is>
      </x:c>
      <x:c r="B959" s="0" t="inlineStr">
        <x:is>
          <x:t>Demo Handel GmbH</x:t>
        </x:is>
      </x:c>
      <x:c r="C959" s="0" t="inlineStr">
        <x:is>
          <x:t>PL</x:t>
        </x:is>
      </x:c>
      <x:c r="D959" s="0" t="inlineStr">
        <x:is>
          <x:t>pl.gross-profit</x:t>
        </x:is>
      </x:c>
      <x:c r="E959" s="0" t="inlineStr">
        <x:is>
          <x:t>Rohertrag</x:t>
        </x:is>
      </x:c>
      <x:c r="H959" s="0" t="inlineStr">
        <x:is>
          <x:t>2023-11</x:t>
        </x:is>
      </x:c>
      <x:c r="I959" s="0" t="inlineStr">
        <x:is>
          <x:t>2023-11</x:t>
        </x:is>
      </x:c>
      <x:c r="J959" s="0" t="inlineStr">
        <x:is>
          <x:t>Month</x:t>
        </x:is>
      </x:c>
      <x:c r="K959" s="58">
        <x:v>1</x:v>
      </x:c>
      <x:c r="L959" s="12">
        <x:v>748180.85</x:v>
      </x:c>
    </x:row>
    <x:row r="960">
      <x:c r="A960" s="0" t="inlineStr">
        <x:is>
          <x:t>PL|pl.gross-profit||2023-12</x:t>
        </x:is>
      </x:c>
      <x:c r="B960" s="0" t="inlineStr">
        <x:is>
          <x:t>Demo Handel GmbH</x:t>
        </x:is>
      </x:c>
      <x:c r="C960" s="0" t="inlineStr">
        <x:is>
          <x:t>PL</x:t>
        </x:is>
      </x:c>
      <x:c r="D960" s="0" t="inlineStr">
        <x:is>
          <x:t>pl.gross-profit</x:t>
        </x:is>
      </x:c>
      <x:c r="E960" s="0" t="inlineStr">
        <x:is>
          <x:t>Rohertrag</x:t>
        </x:is>
      </x:c>
      <x:c r="H960" s="0" t="inlineStr">
        <x:is>
          <x:t>2023-12</x:t>
        </x:is>
      </x:c>
      <x:c r="I960" s="0" t="inlineStr">
        <x:is>
          <x:t>2023-12</x:t>
        </x:is>
      </x:c>
      <x:c r="J960" s="0" t="inlineStr">
        <x:is>
          <x:t>Month</x:t>
        </x:is>
      </x:c>
      <x:c r="K960" s="58">
        <x:v>1</x:v>
      </x:c>
      <x:c r="L960" s="12">
        <x:v>1206891.86</x:v>
      </x:c>
    </x:row>
    <x:row r="961">
      <x:c r="A961" s="0" t="inlineStr">
        <x:is>
          <x:t>PL|pl.gross-profit||2024-01</x:t>
        </x:is>
      </x:c>
      <x:c r="B961" s="0" t="inlineStr">
        <x:is>
          <x:t>Demo Handel GmbH</x:t>
        </x:is>
      </x:c>
      <x:c r="C961" s="0" t="inlineStr">
        <x:is>
          <x:t>PL</x:t>
        </x:is>
      </x:c>
      <x:c r="D961" s="0" t="inlineStr">
        <x:is>
          <x:t>pl.gross-profit</x:t>
        </x:is>
      </x:c>
      <x:c r="E961" s="0" t="inlineStr">
        <x:is>
          <x:t>Rohertrag</x:t>
        </x:is>
      </x:c>
      <x:c r="H961" s="0" t="inlineStr">
        <x:is>
          <x:t>2024-01</x:t>
        </x:is>
      </x:c>
      <x:c r="I961" s="0" t="inlineStr">
        <x:is>
          <x:t>2024-01</x:t>
        </x:is>
      </x:c>
      <x:c r="J961" s="0" t="inlineStr">
        <x:is>
          <x:t>Month</x:t>
        </x:is>
      </x:c>
      <x:c r="K961" s="58">
        <x:v>1</x:v>
      </x:c>
      <x:c r="L961" s="12">
        <x:v>712225.62</x:v>
      </x:c>
    </x:row>
    <x:row r="962">
      <x:c r="A962" s="0" t="inlineStr">
        <x:is>
          <x:t>PL|pl.gross-profit||2024-02</x:t>
        </x:is>
      </x:c>
      <x:c r="B962" s="0" t="inlineStr">
        <x:is>
          <x:t>Demo Handel GmbH</x:t>
        </x:is>
      </x:c>
      <x:c r="C962" s="0" t="inlineStr">
        <x:is>
          <x:t>PL</x:t>
        </x:is>
      </x:c>
      <x:c r="D962" s="0" t="inlineStr">
        <x:is>
          <x:t>pl.gross-profit</x:t>
        </x:is>
      </x:c>
      <x:c r="E962" s="0" t="inlineStr">
        <x:is>
          <x:t>Rohertrag</x:t>
        </x:is>
      </x:c>
      <x:c r="H962" s="0" t="inlineStr">
        <x:is>
          <x:t>2024-02</x:t>
        </x:is>
      </x:c>
      <x:c r="I962" s="0" t="inlineStr">
        <x:is>
          <x:t>2024-02</x:t>
        </x:is>
      </x:c>
      <x:c r="J962" s="0" t="inlineStr">
        <x:is>
          <x:t>Month</x:t>
        </x:is>
      </x:c>
      <x:c r="K962" s="58">
        <x:v>1</x:v>
      </x:c>
      <x:c r="L962" s="12">
        <x:v>468251.7</x:v>
      </x:c>
    </x:row>
    <x:row r="963">
      <x:c r="A963" s="0" t="inlineStr">
        <x:is>
          <x:t>PL|pl.gross-profit||2024-03</x:t>
        </x:is>
      </x:c>
      <x:c r="B963" s="0" t="inlineStr">
        <x:is>
          <x:t>Demo Handel GmbH</x:t>
        </x:is>
      </x:c>
      <x:c r="C963" s="0" t="inlineStr">
        <x:is>
          <x:t>PL</x:t>
        </x:is>
      </x:c>
      <x:c r="D963" s="0" t="inlineStr">
        <x:is>
          <x:t>pl.gross-profit</x:t>
        </x:is>
      </x:c>
      <x:c r="E963" s="0" t="inlineStr">
        <x:is>
          <x:t>Rohertrag</x:t>
        </x:is>
      </x:c>
      <x:c r="H963" s="0" t="inlineStr">
        <x:is>
          <x:t>2024-03</x:t>
        </x:is>
      </x:c>
      <x:c r="I963" s="0" t="inlineStr">
        <x:is>
          <x:t>2024-03</x:t>
        </x:is>
      </x:c>
      <x:c r="J963" s="0" t="inlineStr">
        <x:is>
          <x:t>Month</x:t>
        </x:is>
      </x:c>
      <x:c r="K963" s="58">
        <x:v>1</x:v>
      </x:c>
      <x:c r="L963" s="12">
        <x:v>1038307.73</x:v>
      </x:c>
    </x:row>
    <x:row r="964">
      <x:c r="A964" s="0" t="inlineStr">
        <x:is>
          <x:t>PL|pl.gross-profit||2024-04</x:t>
        </x:is>
      </x:c>
      <x:c r="B964" s="0" t="inlineStr">
        <x:is>
          <x:t>Demo Handel GmbH</x:t>
        </x:is>
      </x:c>
      <x:c r="C964" s="0" t="inlineStr">
        <x:is>
          <x:t>PL</x:t>
        </x:is>
      </x:c>
      <x:c r="D964" s="0" t="inlineStr">
        <x:is>
          <x:t>pl.gross-profit</x:t>
        </x:is>
      </x:c>
      <x:c r="E964" s="0" t="inlineStr">
        <x:is>
          <x:t>Rohertrag</x:t>
        </x:is>
      </x:c>
      <x:c r="H964" s="0" t="inlineStr">
        <x:is>
          <x:t>2024-04</x:t>
        </x:is>
      </x:c>
      <x:c r="I964" s="0" t="inlineStr">
        <x:is>
          <x:t>2024-04</x:t>
        </x:is>
      </x:c>
      <x:c r="J964" s="0" t="inlineStr">
        <x:is>
          <x:t>Month</x:t>
        </x:is>
      </x:c>
      <x:c r="K964" s="58">
        <x:v>1</x:v>
      </x:c>
      <x:c r="L964" s="12">
        <x:v>711777.96</x:v>
      </x:c>
    </x:row>
    <x:row r="965">
      <x:c r="A965" s="0" t="inlineStr">
        <x:is>
          <x:t>PL|pl.gross-profit||2024-05</x:t>
        </x:is>
      </x:c>
      <x:c r="B965" s="0" t="inlineStr">
        <x:is>
          <x:t>Demo Handel GmbH</x:t>
        </x:is>
      </x:c>
      <x:c r="C965" s="0" t="inlineStr">
        <x:is>
          <x:t>PL</x:t>
        </x:is>
      </x:c>
      <x:c r="D965" s="0" t="inlineStr">
        <x:is>
          <x:t>pl.gross-profit</x:t>
        </x:is>
      </x:c>
      <x:c r="E965" s="0" t="inlineStr">
        <x:is>
          <x:t>Rohertrag</x:t>
        </x:is>
      </x:c>
      <x:c r="H965" s="0" t="inlineStr">
        <x:is>
          <x:t>2024-05</x:t>
        </x:is>
      </x:c>
      <x:c r="I965" s="0" t="inlineStr">
        <x:is>
          <x:t>2024-05</x:t>
        </x:is>
      </x:c>
      <x:c r="J965" s="0" t="inlineStr">
        <x:is>
          <x:t>Month</x:t>
        </x:is>
      </x:c>
      <x:c r="K965" s="58">
        <x:v>1</x:v>
      </x:c>
      <x:c r="L965" s="12">
        <x:v>1065452.63</x:v>
      </x:c>
    </x:row>
    <x:row r="966">
      <x:c r="A966" s="0" t="inlineStr">
        <x:is>
          <x:t>PL|pl.gross-profit||2024-06</x:t>
        </x:is>
      </x:c>
      <x:c r="B966" s="0" t="inlineStr">
        <x:is>
          <x:t>Demo Handel GmbH</x:t>
        </x:is>
      </x:c>
      <x:c r="C966" s="0" t="inlineStr">
        <x:is>
          <x:t>PL</x:t>
        </x:is>
      </x:c>
      <x:c r="D966" s="0" t="inlineStr">
        <x:is>
          <x:t>pl.gross-profit</x:t>
        </x:is>
      </x:c>
      <x:c r="E966" s="0" t="inlineStr">
        <x:is>
          <x:t>Rohertrag</x:t>
        </x:is>
      </x:c>
      <x:c r="H966" s="0" t="inlineStr">
        <x:is>
          <x:t>2024-06</x:t>
        </x:is>
      </x:c>
      <x:c r="I966" s="0" t="inlineStr">
        <x:is>
          <x:t>2024-06</x:t>
        </x:is>
      </x:c>
      <x:c r="J966" s="0" t="inlineStr">
        <x:is>
          <x:t>Month</x:t>
        </x:is>
      </x:c>
      <x:c r="K966" s="58">
        <x:v>1</x:v>
      </x:c>
      <x:c r="L966" s="12">
        <x:v>907860.57</x:v>
      </x:c>
    </x:row>
    <x:row r="967">
      <x:c r="A967" s="0" t="inlineStr">
        <x:is>
          <x:t>PL|pl.gross-profit||2024-07</x:t>
        </x:is>
      </x:c>
      <x:c r="B967" s="0" t="inlineStr">
        <x:is>
          <x:t>Demo Handel GmbH</x:t>
        </x:is>
      </x:c>
      <x:c r="C967" s="0" t="inlineStr">
        <x:is>
          <x:t>PL</x:t>
        </x:is>
      </x:c>
      <x:c r="D967" s="0" t="inlineStr">
        <x:is>
          <x:t>pl.gross-profit</x:t>
        </x:is>
      </x:c>
      <x:c r="E967" s="0" t="inlineStr">
        <x:is>
          <x:t>Rohertrag</x:t>
        </x:is>
      </x:c>
      <x:c r="H967" s="0" t="inlineStr">
        <x:is>
          <x:t>2024-07</x:t>
        </x:is>
      </x:c>
      <x:c r="I967" s="0" t="inlineStr">
        <x:is>
          <x:t>2024-07</x:t>
        </x:is>
      </x:c>
      <x:c r="J967" s="0" t="inlineStr">
        <x:is>
          <x:t>Month</x:t>
        </x:is>
      </x:c>
      <x:c r="K967" s="58">
        <x:v>1</x:v>
      </x:c>
      <x:c r="L967" s="12">
        <x:v>963702.45</x:v>
      </x:c>
    </x:row>
    <x:row r="968">
      <x:c r="A968" s="0" t="inlineStr">
        <x:is>
          <x:t>PL|pl.gross-profit||2024-08</x:t>
        </x:is>
      </x:c>
      <x:c r="B968" s="0" t="inlineStr">
        <x:is>
          <x:t>Demo Handel GmbH</x:t>
        </x:is>
      </x:c>
      <x:c r="C968" s="0" t="inlineStr">
        <x:is>
          <x:t>PL</x:t>
        </x:is>
      </x:c>
      <x:c r="D968" s="0" t="inlineStr">
        <x:is>
          <x:t>pl.gross-profit</x:t>
        </x:is>
      </x:c>
      <x:c r="E968" s="0" t="inlineStr">
        <x:is>
          <x:t>Rohertrag</x:t>
        </x:is>
      </x:c>
      <x:c r="H968" s="0" t="inlineStr">
        <x:is>
          <x:t>2024-08</x:t>
        </x:is>
      </x:c>
      <x:c r="I968" s="0" t="inlineStr">
        <x:is>
          <x:t>2024-08</x:t>
        </x:is>
      </x:c>
      <x:c r="J968" s="0" t="inlineStr">
        <x:is>
          <x:t>Month</x:t>
        </x:is>
      </x:c>
      <x:c r="K968" s="58">
        <x:v>1</x:v>
      </x:c>
      <x:c r="L968" s="12">
        <x:v>357167.33</x:v>
      </x:c>
    </x:row>
    <x:row r="969">
      <x:c r="A969" s="0" t="inlineStr">
        <x:is>
          <x:t>PL|pl.gross-profit||2024-09</x:t>
        </x:is>
      </x:c>
      <x:c r="B969" s="0" t="inlineStr">
        <x:is>
          <x:t>Demo Handel GmbH</x:t>
        </x:is>
      </x:c>
      <x:c r="C969" s="0" t="inlineStr">
        <x:is>
          <x:t>PL</x:t>
        </x:is>
      </x:c>
      <x:c r="D969" s="0" t="inlineStr">
        <x:is>
          <x:t>pl.gross-profit</x:t>
        </x:is>
      </x:c>
      <x:c r="E969" s="0" t="inlineStr">
        <x:is>
          <x:t>Rohertrag</x:t>
        </x:is>
      </x:c>
      <x:c r="H969" s="0" t="inlineStr">
        <x:is>
          <x:t>2024-09</x:t>
        </x:is>
      </x:c>
      <x:c r="I969" s="0" t="inlineStr">
        <x:is>
          <x:t>2024-09</x:t>
        </x:is>
      </x:c>
      <x:c r="J969" s="0" t="inlineStr">
        <x:is>
          <x:t>Month</x:t>
        </x:is>
      </x:c>
      <x:c r="K969" s="58">
        <x:v>1</x:v>
      </x:c>
      <x:c r="L969" s="12">
        <x:v>1012467.28</x:v>
      </x:c>
    </x:row>
    <x:row r="970">
      <x:c r="A970" s="0" t="inlineStr">
        <x:is>
          <x:t>PL|pl.gross-profit||2024-10</x:t>
        </x:is>
      </x:c>
      <x:c r="B970" s="0" t="inlineStr">
        <x:is>
          <x:t>Demo Handel GmbH</x:t>
        </x:is>
      </x:c>
      <x:c r="C970" s="0" t="inlineStr">
        <x:is>
          <x:t>PL</x:t>
        </x:is>
      </x:c>
      <x:c r="D970" s="0" t="inlineStr">
        <x:is>
          <x:t>pl.gross-profit</x:t>
        </x:is>
      </x:c>
      <x:c r="E970" s="0" t="inlineStr">
        <x:is>
          <x:t>Rohertrag</x:t>
        </x:is>
      </x:c>
      <x:c r="H970" s="0" t="inlineStr">
        <x:is>
          <x:t>2024-10</x:t>
        </x:is>
      </x:c>
      <x:c r="I970" s="0" t="inlineStr">
        <x:is>
          <x:t>2024-10</x:t>
        </x:is>
      </x:c>
      <x:c r="J970" s="0" t="inlineStr">
        <x:is>
          <x:t>Month</x:t>
        </x:is>
      </x:c>
      <x:c r="K970" s="58">
        <x:v>1</x:v>
      </x:c>
      <x:c r="L970" s="12">
        <x:v>1010573.58</x:v>
      </x:c>
    </x:row>
    <x:row r="971">
      <x:c r="A971" s="0" t="inlineStr">
        <x:is>
          <x:t>PL|pl.gross-profit||2024-11</x:t>
        </x:is>
      </x:c>
      <x:c r="B971" s="0" t="inlineStr">
        <x:is>
          <x:t>Demo Handel GmbH</x:t>
        </x:is>
      </x:c>
      <x:c r="C971" s="0" t="inlineStr">
        <x:is>
          <x:t>PL</x:t>
        </x:is>
      </x:c>
      <x:c r="D971" s="0" t="inlineStr">
        <x:is>
          <x:t>pl.gross-profit</x:t>
        </x:is>
      </x:c>
      <x:c r="E971" s="0" t="inlineStr">
        <x:is>
          <x:t>Rohertrag</x:t>
        </x:is>
      </x:c>
      <x:c r="H971" s="0" t="inlineStr">
        <x:is>
          <x:t>2024-11</x:t>
        </x:is>
      </x:c>
      <x:c r="I971" s="0" t="inlineStr">
        <x:is>
          <x:t>2024-11</x:t>
        </x:is>
      </x:c>
      <x:c r="J971" s="0" t="inlineStr">
        <x:is>
          <x:t>Month</x:t>
        </x:is>
      </x:c>
      <x:c r="K971" s="58">
        <x:v>1</x:v>
      </x:c>
      <x:c r="L971" s="12">
        <x:v>981556.53</x:v>
      </x:c>
    </x:row>
    <x:row r="972">
      <x:c r="A972" s="0" t="inlineStr">
        <x:is>
          <x:t>PL|pl.gross-profit||2024-12</x:t>
        </x:is>
      </x:c>
      <x:c r="B972" s="0" t="inlineStr">
        <x:is>
          <x:t>Demo Handel GmbH</x:t>
        </x:is>
      </x:c>
      <x:c r="C972" s="0" t="inlineStr">
        <x:is>
          <x:t>PL</x:t>
        </x:is>
      </x:c>
      <x:c r="D972" s="0" t="inlineStr">
        <x:is>
          <x:t>pl.gross-profit</x:t>
        </x:is>
      </x:c>
      <x:c r="E972" s="0" t="inlineStr">
        <x:is>
          <x:t>Rohertrag</x:t>
        </x:is>
      </x:c>
      <x:c r="H972" s="0" t="inlineStr">
        <x:is>
          <x:t>2024-12</x:t>
        </x:is>
      </x:c>
      <x:c r="I972" s="0" t="inlineStr">
        <x:is>
          <x:t>2024-12</x:t>
        </x:is>
      </x:c>
      <x:c r="J972" s="0" t="inlineStr">
        <x:is>
          <x:t>Month</x:t>
        </x:is>
      </x:c>
      <x:c r="K972" s="58">
        <x:v>1</x:v>
      </x:c>
      <x:c r="L972" s="12">
        <x:v>1298631.06</x:v>
      </x:c>
    </x:row>
    <x:row r="973">
      <x:c r="A973" s="0" t="inlineStr">
        <x:is>
          <x:t>PL|pl.personnel||2022-01</x:t>
        </x:is>
      </x:c>
      <x:c r="B973" s="0" t="inlineStr">
        <x:is>
          <x:t>Demo Handel GmbH</x:t>
        </x:is>
      </x:c>
      <x:c r="C973" s="0" t="inlineStr">
        <x:is>
          <x:t>PL</x:t>
        </x:is>
      </x:c>
      <x:c r="D973" s="0" t="inlineStr">
        <x:is>
          <x:t>pl.personnel</x:t>
        </x:is>
      </x:c>
      <x:c r="E973" s="0" t="inlineStr">
        <x:is>
          <x:t>Personalaufwand</x:t>
        </x:is>
      </x:c>
      <x:c r="H973" s="0" t="inlineStr">
        <x:is>
          <x:t>2022-01</x:t>
        </x:is>
      </x:c>
      <x:c r="I973" s="0" t="inlineStr">
        <x:is>
          <x:t>2022-01</x:t>
        </x:is>
      </x:c>
      <x:c r="J973" s="0" t="inlineStr">
        <x:is>
          <x:t>Month</x:t>
        </x:is>
      </x:c>
      <x:c r="K973" s="58">
        <x:v>1</x:v>
      </x:c>
      <x:c r="L973" s="12">
        <x:v>-314592.9</x:v>
      </x:c>
    </x:row>
    <x:row r="974">
      <x:c r="A974" s="0" t="inlineStr">
        <x:is>
          <x:t>PL|pl.personnel||2022-02</x:t>
        </x:is>
      </x:c>
      <x:c r="B974" s="0" t="inlineStr">
        <x:is>
          <x:t>Demo Handel GmbH</x:t>
        </x:is>
      </x:c>
      <x:c r="C974" s="0" t="inlineStr">
        <x:is>
          <x:t>PL</x:t>
        </x:is>
      </x:c>
      <x:c r="D974" s="0" t="inlineStr">
        <x:is>
          <x:t>pl.personnel</x:t>
        </x:is>
      </x:c>
      <x:c r="E974" s="0" t="inlineStr">
        <x:is>
          <x:t>Personalaufwand</x:t>
        </x:is>
      </x:c>
      <x:c r="H974" s="0" t="inlineStr">
        <x:is>
          <x:t>2022-02</x:t>
        </x:is>
      </x:c>
      <x:c r="I974" s="0" t="inlineStr">
        <x:is>
          <x:t>2022-02</x:t>
        </x:is>
      </x:c>
      <x:c r="J974" s="0" t="inlineStr">
        <x:is>
          <x:t>Month</x:t>
        </x:is>
      </x:c>
      <x:c r="K974" s="58">
        <x:v>1</x:v>
      </x:c>
      <x:c r="L974" s="12">
        <x:v>-314592.9</x:v>
      </x:c>
    </x:row>
    <x:row r="975">
      <x:c r="A975" s="0" t="inlineStr">
        <x:is>
          <x:t>PL|pl.personnel||2022-03</x:t>
        </x:is>
      </x:c>
      <x:c r="B975" s="0" t="inlineStr">
        <x:is>
          <x:t>Demo Handel GmbH</x:t>
        </x:is>
      </x:c>
      <x:c r="C975" s="0" t="inlineStr">
        <x:is>
          <x:t>PL</x:t>
        </x:is>
      </x:c>
      <x:c r="D975" s="0" t="inlineStr">
        <x:is>
          <x:t>pl.personnel</x:t>
        </x:is>
      </x:c>
      <x:c r="E975" s="0" t="inlineStr">
        <x:is>
          <x:t>Personalaufwand</x:t>
        </x:is>
      </x:c>
      <x:c r="H975" s="0" t="inlineStr">
        <x:is>
          <x:t>2022-03</x:t>
        </x:is>
      </x:c>
      <x:c r="I975" s="0" t="inlineStr">
        <x:is>
          <x:t>2022-03</x:t>
        </x:is>
      </x:c>
      <x:c r="J975" s="0" t="inlineStr">
        <x:is>
          <x:t>Month</x:t>
        </x:is>
      </x:c>
      <x:c r="K975" s="58">
        <x:v>1</x:v>
      </x:c>
      <x:c r="L975" s="12">
        <x:v>-314592.9</x:v>
      </x:c>
    </x:row>
    <x:row r="976">
      <x:c r="A976" s="0" t="inlineStr">
        <x:is>
          <x:t>PL|pl.personnel||2022-04</x:t>
        </x:is>
      </x:c>
      <x:c r="B976" s="0" t="inlineStr">
        <x:is>
          <x:t>Demo Handel GmbH</x:t>
        </x:is>
      </x:c>
      <x:c r="C976" s="0" t="inlineStr">
        <x:is>
          <x:t>PL</x:t>
        </x:is>
      </x:c>
      <x:c r="D976" s="0" t="inlineStr">
        <x:is>
          <x:t>pl.personnel</x:t>
        </x:is>
      </x:c>
      <x:c r="E976" s="0" t="inlineStr">
        <x:is>
          <x:t>Personalaufwand</x:t>
        </x:is>
      </x:c>
      <x:c r="H976" s="0" t="inlineStr">
        <x:is>
          <x:t>2022-04</x:t>
        </x:is>
      </x:c>
      <x:c r="I976" s="0" t="inlineStr">
        <x:is>
          <x:t>2022-04</x:t>
        </x:is>
      </x:c>
      <x:c r="J976" s="0" t="inlineStr">
        <x:is>
          <x:t>Month</x:t>
        </x:is>
      </x:c>
      <x:c r="K976" s="58">
        <x:v>1</x:v>
      </x:c>
      <x:c r="L976" s="12">
        <x:v>-361338.4</x:v>
      </x:c>
    </x:row>
    <x:row r="977">
      <x:c r="A977" s="0" t="inlineStr">
        <x:is>
          <x:t>PL|pl.personnel||2022-05</x:t>
        </x:is>
      </x:c>
      <x:c r="B977" s="0" t="inlineStr">
        <x:is>
          <x:t>Demo Handel GmbH</x:t>
        </x:is>
      </x:c>
      <x:c r="C977" s="0" t="inlineStr">
        <x:is>
          <x:t>PL</x:t>
        </x:is>
      </x:c>
      <x:c r="D977" s="0" t="inlineStr">
        <x:is>
          <x:t>pl.personnel</x:t>
        </x:is>
      </x:c>
      <x:c r="E977" s="0" t="inlineStr">
        <x:is>
          <x:t>Personalaufwand</x:t>
        </x:is>
      </x:c>
      <x:c r="H977" s="0" t="inlineStr">
        <x:is>
          <x:t>2022-05</x:t>
        </x:is>
      </x:c>
      <x:c r="I977" s="0" t="inlineStr">
        <x:is>
          <x:t>2022-05</x:t>
        </x:is>
      </x:c>
      <x:c r="J977" s="0" t="inlineStr">
        <x:is>
          <x:t>Month</x:t>
        </x:is>
      </x:c>
      <x:c r="K977" s="58">
        <x:v>1</x:v>
      </x:c>
      <x:c r="L977" s="12">
        <x:v>-319714.9</x:v>
      </x:c>
    </x:row>
    <x:row r="978">
      <x:c r="A978" s="0" t="inlineStr">
        <x:is>
          <x:t>PL|pl.personnel||2022-06</x:t>
        </x:is>
      </x:c>
      <x:c r="B978" s="0" t="inlineStr">
        <x:is>
          <x:t>Demo Handel GmbH</x:t>
        </x:is>
      </x:c>
      <x:c r="C978" s="0" t="inlineStr">
        <x:is>
          <x:t>PL</x:t>
        </x:is>
      </x:c>
      <x:c r="D978" s="0" t="inlineStr">
        <x:is>
          <x:t>pl.personnel</x:t>
        </x:is>
      </x:c>
      <x:c r="E978" s="0" t="inlineStr">
        <x:is>
          <x:t>Personalaufwand</x:t>
        </x:is>
      </x:c>
      <x:c r="H978" s="0" t="inlineStr">
        <x:is>
          <x:t>2022-06</x:t>
        </x:is>
      </x:c>
      <x:c r="I978" s="0" t="inlineStr">
        <x:is>
          <x:t>2022-06</x:t>
        </x:is>
      </x:c>
      <x:c r="J978" s="0" t="inlineStr">
        <x:is>
          <x:t>Month</x:t>
        </x:is>
      </x:c>
      <x:c r="K978" s="58">
        <x:v>1</x:v>
      </x:c>
      <x:c r="L978" s="12">
        <x:v>-319714.9</x:v>
      </x:c>
    </x:row>
    <x:row r="979">
      <x:c r="A979" s="0" t="inlineStr">
        <x:is>
          <x:t>PL|pl.personnel||2022-07</x:t>
        </x:is>
      </x:c>
      <x:c r="B979" s="0" t="inlineStr">
        <x:is>
          <x:t>Demo Handel GmbH</x:t>
        </x:is>
      </x:c>
      <x:c r="C979" s="0" t="inlineStr">
        <x:is>
          <x:t>PL</x:t>
        </x:is>
      </x:c>
      <x:c r="D979" s="0" t="inlineStr">
        <x:is>
          <x:t>pl.personnel</x:t>
        </x:is>
      </x:c>
      <x:c r="E979" s="0" t="inlineStr">
        <x:is>
          <x:t>Personalaufwand</x:t>
        </x:is>
      </x:c>
      <x:c r="H979" s="0" t="inlineStr">
        <x:is>
          <x:t>2022-07</x:t>
        </x:is>
      </x:c>
      <x:c r="I979" s="0" t="inlineStr">
        <x:is>
          <x:t>2022-07</x:t>
        </x:is>
      </x:c>
      <x:c r="J979" s="0" t="inlineStr">
        <x:is>
          <x:t>Month</x:t>
        </x:is>
      </x:c>
      <x:c r="K979" s="58">
        <x:v>1</x:v>
      </x:c>
      <x:c r="L979" s="12">
        <x:v>-323445.4</x:v>
      </x:c>
    </x:row>
    <x:row r="980">
      <x:c r="A980" s="0" t="inlineStr">
        <x:is>
          <x:t>PL|pl.personnel||2022-08</x:t>
        </x:is>
      </x:c>
      <x:c r="B980" s="0" t="inlineStr">
        <x:is>
          <x:t>Demo Handel GmbH</x:t>
        </x:is>
      </x:c>
      <x:c r="C980" s="0" t="inlineStr">
        <x:is>
          <x:t>PL</x:t>
        </x:is>
      </x:c>
      <x:c r="D980" s="0" t="inlineStr">
        <x:is>
          <x:t>pl.personnel</x:t>
        </x:is>
      </x:c>
      <x:c r="E980" s="0" t="inlineStr">
        <x:is>
          <x:t>Personalaufwand</x:t>
        </x:is>
      </x:c>
      <x:c r="H980" s="0" t="inlineStr">
        <x:is>
          <x:t>2022-08</x:t>
        </x:is>
      </x:c>
      <x:c r="I980" s="0" t="inlineStr">
        <x:is>
          <x:t>2022-08</x:t>
        </x:is>
      </x:c>
      <x:c r="J980" s="0" t="inlineStr">
        <x:is>
          <x:t>Month</x:t>
        </x:is>
      </x:c>
      <x:c r="K980" s="58">
        <x:v>1</x:v>
      </x:c>
      <x:c r="L980" s="12">
        <x:v>-323445.4</x:v>
      </x:c>
    </x:row>
    <x:row r="981">
      <x:c r="A981" s="0" t="inlineStr">
        <x:is>
          <x:t>PL|pl.personnel||2022-09</x:t>
        </x:is>
      </x:c>
      <x:c r="B981" s="0" t="inlineStr">
        <x:is>
          <x:t>Demo Handel GmbH</x:t>
        </x:is>
      </x:c>
      <x:c r="C981" s="0" t="inlineStr">
        <x:is>
          <x:t>PL</x:t>
        </x:is>
      </x:c>
      <x:c r="D981" s="0" t="inlineStr">
        <x:is>
          <x:t>pl.personnel</x:t>
        </x:is>
      </x:c>
      <x:c r="E981" s="0" t="inlineStr">
        <x:is>
          <x:t>Personalaufwand</x:t>
        </x:is>
      </x:c>
      <x:c r="H981" s="0" t="inlineStr">
        <x:is>
          <x:t>2022-09</x:t>
        </x:is>
      </x:c>
      <x:c r="I981" s="0" t="inlineStr">
        <x:is>
          <x:t>2022-09</x:t>
        </x:is>
      </x:c>
      <x:c r="J981" s="0" t="inlineStr">
        <x:is>
          <x:t>Month</x:t>
        </x:is>
      </x:c>
      <x:c r="K981" s="58">
        <x:v>1</x:v>
      </x:c>
      <x:c r="L981" s="12">
        <x:v>-323445.4</x:v>
      </x:c>
    </x:row>
    <x:row r="982">
      <x:c r="A982" s="0" t="inlineStr">
        <x:is>
          <x:t>PL|pl.personnel||2022-10</x:t>
        </x:is>
      </x:c>
      <x:c r="B982" s="0" t="inlineStr">
        <x:is>
          <x:t>Demo Handel GmbH</x:t>
        </x:is>
      </x:c>
      <x:c r="C982" s="0" t="inlineStr">
        <x:is>
          <x:t>PL</x:t>
        </x:is>
      </x:c>
      <x:c r="D982" s="0" t="inlineStr">
        <x:is>
          <x:t>pl.personnel</x:t>
        </x:is>
      </x:c>
      <x:c r="E982" s="0" t="inlineStr">
        <x:is>
          <x:t>Personalaufwand</x:t>
        </x:is>
      </x:c>
      <x:c r="H982" s="0" t="inlineStr">
        <x:is>
          <x:t>2022-10</x:t>
        </x:is>
      </x:c>
      <x:c r="I982" s="0" t="inlineStr">
        <x:is>
          <x:t>2022-10</x:t>
        </x:is>
      </x:c>
      <x:c r="J982" s="0" t="inlineStr">
        <x:is>
          <x:t>Month</x:t>
        </x:is>
      </x:c>
      <x:c r="K982" s="58">
        <x:v>1</x:v>
      </x:c>
      <x:c r="L982" s="12">
        <x:v>-323445.4</x:v>
      </x:c>
    </x:row>
    <x:row r="983">
      <x:c r="A983" s="0" t="inlineStr">
        <x:is>
          <x:t>PL|pl.personnel||2022-11</x:t>
        </x:is>
      </x:c>
      <x:c r="B983" s="0" t="inlineStr">
        <x:is>
          <x:t>Demo Handel GmbH</x:t>
        </x:is>
      </x:c>
      <x:c r="C983" s="0" t="inlineStr">
        <x:is>
          <x:t>PL</x:t>
        </x:is>
      </x:c>
      <x:c r="D983" s="0" t="inlineStr">
        <x:is>
          <x:t>pl.personnel</x:t>
        </x:is>
      </x:c>
      <x:c r="E983" s="0" t="inlineStr">
        <x:is>
          <x:t>Personalaufwand</x:t>
        </x:is>
      </x:c>
      <x:c r="H983" s="0" t="inlineStr">
        <x:is>
          <x:t>2022-11</x:t>
        </x:is>
      </x:c>
      <x:c r="I983" s="0" t="inlineStr">
        <x:is>
          <x:t>2022-11</x:t>
        </x:is>
      </x:c>
      <x:c r="J983" s="0" t="inlineStr">
        <x:is>
          <x:t>Month</x:t>
        </x:is>
      </x:c>
      <x:c r="K983" s="58">
        <x:v>1</x:v>
      </x:c>
      <x:c r="L983" s="12">
        <x:v>-476776.6</x:v>
      </x:c>
    </x:row>
    <x:row r="984">
      <x:c r="A984" s="0" t="inlineStr">
        <x:is>
          <x:t>PL|pl.personnel||2022-12</x:t>
        </x:is>
      </x:c>
      <x:c r="B984" s="0" t="inlineStr">
        <x:is>
          <x:t>Demo Handel GmbH</x:t>
        </x:is>
      </x:c>
      <x:c r="C984" s="0" t="inlineStr">
        <x:is>
          <x:t>PL</x:t>
        </x:is>
      </x:c>
      <x:c r="D984" s="0" t="inlineStr">
        <x:is>
          <x:t>pl.personnel</x:t>
        </x:is>
      </x:c>
      <x:c r="E984" s="0" t="inlineStr">
        <x:is>
          <x:t>Personalaufwand</x:t>
        </x:is>
      </x:c>
      <x:c r="H984" s="0" t="inlineStr">
        <x:is>
          <x:t>2022-12</x:t>
        </x:is>
      </x:c>
      <x:c r="I984" s="0" t="inlineStr">
        <x:is>
          <x:t>2022-12</x:t>
        </x:is>
      </x:c>
      <x:c r="J984" s="0" t="inlineStr">
        <x:is>
          <x:t>Month</x:t>
        </x:is>
      </x:c>
      <x:c r="K984" s="58">
        <x:v>1</x:v>
      </x:c>
      <x:c r="L984" s="12">
        <x:v>-330195.4</x:v>
      </x:c>
    </x:row>
    <x:row r="985">
      <x:c r="A985" s="0" t="inlineStr">
        <x:is>
          <x:t>PL|pl.personnel||2023-01</x:t>
        </x:is>
      </x:c>
      <x:c r="B985" s="0" t="inlineStr">
        <x:is>
          <x:t>Demo Handel GmbH</x:t>
        </x:is>
      </x:c>
      <x:c r="C985" s="0" t="inlineStr">
        <x:is>
          <x:t>PL</x:t>
        </x:is>
      </x:c>
      <x:c r="D985" s="0" t="inlineStr">
        <x:is>
          <x:t>pl.personnel</x:t>
        </x:is>
      </x:c>
      <x:c r="E985" s="0" t="inlineStr">
        <x:is>
          <x:t>Personalaufwand</x:t>
        </x:is>
      </x:c>
      <x:c r="H985" s="0" t="inlineStr">
        <x:is>
          <x:t>2023-01</x:t>
        </x:is>
      </x:c>
      <x:c r="I985" s="0" t="inlineStr">
        <x:is>
          <x:t>2023-01</x:t>
        </x:is>
      </x:c>
      <x:c r="J985" s="0" t="inlineStr">
        <x:is>
          <x:t>Month</x:t>
        </x:is>
      </x:c>
      <x:c r="K985" s="58">
        <x:v>1</x:v>
      </x:c>
      <x:c r="L985" s="12">
        <x:v>-323995.6</x:v>
      </x:c>
    </x:row>
    <x:row r="986">
      <x:c r="A986" s="0" t="inlineStr">
        <x:is>
          <x:t>PL|pl.personnel||2023-02</x:t>
        </x:is>
      </x:c>
      <x:c r="B986" s="0" t="inlineStr">
        <x:is>
          <x:t>Demo Handel GmbH</x:t>
        </x:is>
      </x:c>
      <x:c r="C986" s="0" t="inlineStr">
        <x:is>
          <x:t>PL</x:t>
        </x:is>
      </x:c>
      <x:c r="D986" s="0" t="inlineStr">
        <x:is>
          <x:t>pl.personnel</x:t>
        </x:is>
      </x:c>
      <x:c r="E986" s="0" t="inlineStr">
        <x:is>
          <x:t>Personalaufwand</x:t>
        </x:is>
      </x:c>
      <x:c r="H986" s="0" t="inlineStr">
        <x:is>
          <x:t>2023-02</x:t>
        </x:is>
      </x:c>
      <x:c r="I986" s="0" t="inlineStr">
        <x:is>
          <x:t>2023-02</x:t>
        </x:is>
      </x:c>
      <x:c r="J986" s="0" t="inlineStr">
        <x:is>
          <x:t>Month</x:t>
        </x:is>
      </x:c>
      <x:c r="K986" s="58">
        <x:v>1</x:v>
      </x:c>
      <x:c r="L986" s="12">
        <x:v>-327786.6</x:v>
      </x:c>
    </x:row>
    <x:row r="987">
      <x:c r="A987" s="0" t="inlineStr">
        <x:is>
          <x:t>PL|pl.personnel||2023-03</x:t>
        </x:is>
      </x:c>
      <x:c r="B987" s="0" t="inlineStr">
        <x:is>
          <x:t>Demo Handel GmbH</x:t>
        </x:is>
      </x:c>
      <x:c r="C987" s="0" t="inlineStr">
        <x:is>
          <x:t>PL</x:t>
        </x:is>
      </x:c>
      <x:c r="D987" s="0" t="inlineStr">
        <x:is>
          <x:t>pl.personnel</x:t>
        </x:is>
      </x:c>
      <x:c r="E987" s="0" t="inlineStr">
        <x:is>
          <x:t>Personalaufwand</x:t>
        </x:is>
      </x:c>
      <x:c r="H987" s="0" t="inlineStr">
        <x:is>
          <x:t>2023-03</x:t>
        </x:is>
      </x:c>
      <x:c r="I987" s="0" t="inlineStr">
        <x:is>
          <x:t>2023-03</x:t>
        </x:is>
      </x:c>
      <x:c r="J987" s="0" t="inlineStr">
        <x:is>
          <x:t>Month</x:t>
        </x:is>
      </x:c>
      <x:c r="K987" s="58">
        <x:v>1</x:v>
      </x:c>
      <x:c r="L987" s="12">
        <x:v>-327786.6</x:v>
      </x:c>
    </x:row>
    <x:row r="988">
      <x:c r="A988" s="0" t="inlineStr">
        <x:is>
          <x:t>PL|pl.personnel||2023-04</x:t>
        </x:is>
      </x:c>
      <x:c r="B988" s="0" t="inlineStr">
        <x:is>
          <x:t>Demo Handel GmbH</x:t>
        </x:is>
      </x:c>
      <x:c r="C988" s="0" t="inlineStr">
        <x:is>
          <x:t>PL</x:t>
        </x:is>
      </x:c>
      <x:c r="D988" s="0" t="inlineStr">
        <x:is>
          <x:t>pl.personnel</x:t>
        </x:is>
      </x:c>
      <x:c r="E988" s="0" t="inlineStr">
        <x:is>
          <x:t>Personalaufwand</x:t>
        </x:is>
      </x:c>
      <x:c r="H988" s="0" t="inlineStr">
        <x:is>
          <x:t>2023-04</x:t>
        </x:is>
      </x:c>
      <x:c r="I988" s="0" t="inlineStr">
        <x:is>
          <x:t>2023-04</x:t>
        </x:is>
      </x:c>
      <x:c r="J988" s="0" t="inlineStr">
        <x:is>
          <x:t>Month</x:t>
        </x:is>
      </x:c>
      <x:c r="K988" s="58">
        <x:v>1</x:v>
      </x:c>
      <x:c r="L988" s="12">
        <x:v>-394150.65</x:v>
      </x:c>
    </x:row>
    <x:row r="989">
      <x:c r="A989" s="0" t="inlineStr">
        <x:is>
          <x:t>PL|pl.personnel||2023-05</x:t>
        </x:is>
      </x:c>
      <x:c r="B989" s="0" t="inlineStr">
        <x:is>
          <x:t>Demo Handel GmbH</x:t>
        </x:is>
      </x:c>
      <x:c r="C989" s="0" t="inlineStr">
        <x:is>
          <x:t>PL</x:t>
        </x:is>
      </x:c>
      <x:c r="D989" s="0" t="inlineStr">
        <x:is>
          <x:t>pl.personnel</x:t>
        </x:is>
      </x:c>
      <x:c r="E989" s="0" t="inlineStr">
        <x:is>
          <x:t>Personalaufwand</x:t>
        </x:is>
      </x:c>
      <x:c r="H989" s="0" t="inlineStr">
        <x:is>
          <x:t>2023-05</x:t>
        </x:is>
      </x:c>
      <x:c r="I989" s="0" t="inlineStr">
        <x:is>
          <x:t>2023-05</x:t>
        </x:is>
      </x:c>
      <x:c r="J989" s="0" t="inlineStr">
        <x:is>
          <x:t>Month</x:t>
        </x:is>
      </x:c>
      <x:c r="K989" s="58">
        <x:v>1</x:v>
      </x:c>
      <x:c r="L989" s="12">
        <x:v>-352527.15</x:v>
      </x:c>
    </x:row>
    <x:row r="990">
      <x:c r="A990" s="0" t="inlineStr">
        <x:is>
          <x:t>PL|pl.personnel||2023-06</x:t>
        </x:is>
      </x:c>
      <x:c r="B990" s="0" t="inlineStr">
        <x:is>
          <x:t>Demo Handel GmbH</x:t>
        </x:is>
      </x:c>
      <x:c r="C990" s="0" t="inlineStr">
        <x:is>
          <x:t>PL</x:t>
        </x:is>
      </x:c>
      <x:c r="D990" s="0" t="inlineStr">
        <x:is>
          <x:t>pl.personnel</x:t>
        </x:is>
      </x:c>
      <x:c r="E990" s="0" t="inlineStr">
        <x:is>
          <x:t>Personalaufwand</x:t>
        </x:is>
      </x:c>
      <x:c r="H990" s="0" t="inlineStr">
        <x:is>
          <x:t>2023-06</x:t>
        </x:is>
      </x:c>
      <x:c r="I990" s="0" t="inlineStr">
        <x:is>
          <x:t>2023-06</x:t>
        </x:is>
      </x:c>
      <x:c r="J990" s="0" t="inlineStr">
        <x:is>
          <x:t>Month</x:t>
        </x:is>
      </x:c>
      <x:c r="K990" s="58">
        <x:v>1</x:v>
      </x:c>
      <x:c r="L990" s="12">
        <x:v>-352527.15</x:v>
      </x:c>
    </x:row>
    <x:row r="991">
      <x:c r="A991" s="0" t="inlineStr">
        <x:is>
          <x:t>PL|pl.personnel||2023-07</x:t>
        </x:is>
      </x:c>
      <x:c r="B991" s="0" t="inlineStr">
        <x:is>
          <x:t>Demo Handel GmbH</x:t>
        </x:is>
      </x:c>
      <x:c r="C991" s="0" t="inlineStr">
        <x:is>
          <x:t>PL</x:t>
        </x:is>
      </x:c>
      <x:c r="D991" s="0" t="inlineStr">
        <x:is>
          <x:t>pl.personnel</x:t>
        </x:is>
      </x:c>
      <x:c r="E991" s="0" t="inlineStr">
        <x:is>
          <x:t>Personalaufwand</x:t>
        </x:is>
      </x:c>
      <x:c r="H991" s="0" t="inlineStr">
        <x:is>
          <x:t>2023-07</x:t>
        </x:is>
      </x:c>
      <x:c r="I991" s="0" t="inlineStr">
        <x:is>
          <x:t>2023-07</x:t>
        </x:is>
      </x:c>
      <x:c r="J991" s="0" t="inlineStr">
        <x:is>
          <x:t>Month</x:t>
        </x:is>
      </x:c>
      <x:c r="K991" s="58">
        <x:v>1</x:v>
      </x:c>
      <x:c r="L991" s="12">
        <x:v>-352527.15</x:v>
      </x:c>
    </x:row>
    <x:row r="992">
      <x:c r="A992" s="0" t="inlineStr">
        <x:is>
          <x:t>PL|pl.personnel||2023-08</x:t>
        </x:is>
      </x:c>
      <x:c r="B992" s="0" t="inlineStr">
        <x:is>
          <x:t>Demo Handel GmbH</x:t>
        </x:is>
      </x:c>
      <x:c r="C992" s="0" t="inlineStr">
        <x:is>
          <x:t>PL</x:t>
        </x:is>
      </x:c>
      <x:c r="D992" s="0" t="inlineStr">
        <x:is>
          <x:t>pl.personnel</x:t>
        </x:is>
      </x:c>
      <x:c r="E992" s="0" t="inlineStr">
        <x:is>
          <x:t>Personalaufwand</x:t>
        </x:is>
      </x:c>
      <x:c r="H992" s="0" t="inlineStr">
        <x:is>
          <x:t>2023-08</x:t>
        </x:is>
      </x:c>
      <x:c r="I992" s="0" t="inlineStr">
        <x:is>
          <x:t>2023-08</x:t>
        </x:is>
      </x:c>
      <x:c r="J992" s="0" t="inlineStr">
        <x:is>
          <x:t>Month</x:t>
        </x:is>
      </x:c>
      <x:c r="K992" s="58">
        <x:v>1</x:v>
      </x:c>
      <x:c r="L992" s="12">
        <x:v>-352527.15</x:v>
      </x:c>
    </x:row>
    <x:row r="993">
      <x:c r="A993" s="0" t="inlineStr">
        <x:is>
          <x:t>PL|pl.personnel||2023-09</x:t>
        </x:is>
      </x:c>
      <x:c r="B993" s="0" t="inlineStr">
        <x:is>
          <x:t>Demo Handel GmbH</x:t>
        </x:is>
      </x:c>
      <x:c r="C993" s="0" t="inlineStr">
        <x:is>
          <x:t>PL</x:t>
        </x:is>
      </x:c>
      <x:c r="D993" s="0" t="inlineStr">
        <x:is>
          <x:t>pl.personnel</x:t>
        </x:is>
      </x:c>
      <x:c r="E993" s="0" t="inlineStr">
        <x:is>
          <x:t>Personalaufwand</x:t>
        </x:is>
      </x:c>
      <x:c r="H993" s="0" t="inlineStr">
        <x:is>
          <x:t>2023-09</x:t>
        </x:is>
      </x:c>
      <x:c r="I993" s="0" t="inlineStr">
        <x:is>
          <x:t>2023-09</x:t>
        </x:is>
      </x:c>
      <x:c r="J993" s="0" t="inlineStr">
        <x:is>
          <x:t>Month</x:t>
        </x:is>
      </x:c>
      <x:c r="K993" s="58">
        <x:v>1</x:v>
      </x:c>
      <x:c r="L993" s="12">
        <x:v>-358752.67</x:v>
      </x:c>
    </x:row>
    <x:row r="994">
      <x:c r="A994" s="0" t="inlineStr">
        <x:is>
          <x:t>PL|pl.personnel||2023-10</x:t>
        </x:is>
      </x:c>
      <x:c r="B994" s="0" t="inlineStr">
        <x:is>
          <x:t>Demo Handel GmbH</x:t>
        </x:is>
      </x:c>
      <x:c r="C994" s="0" t="inlineStr">
        <x:is>
          <x:t>PL</x:t>
        </x:is>
      </x:c>
      <x:c r="D994" s="0" t="inlineStr">
        <x:is>
          <x:t>pl.personnel</x:t>
        </x:is>
      </x:c>
      <x:c r="E994" s="0" t="inlineStr">
        <x:is>
          <x:t>Personalaufwand</x:t>
        </x:is>
      </x:c>
      <x:c r="H994" s="0" t="inlineStr">
        <x:is>
          <x:t>2023-10</x:t>
        </x:is>
      </x:c>
      <x:c r="I994" s="0" t="inlineStr">
        <x:is>
          <x:t>2023-10</x:t>
        </x:is>
      </x:c>
      <x:c r="J994" s="0" t="inlineStr">
        <x:is>
          <x:t>Month</x:t>
        </x:is>
      </x:c>
      <x:c r="K994" s="58">
        <x:v>1</x:v>
      </x:c>
      <x:c r="L994" s="12">
        <x:v>-358752.67</x:v>
      </x:c>
    </x:row>
    <x:row r="995">
      <x:c r="A995" s="0" t="inlineStr">
        <x:is>
          <x:t>PL|pl.personnel||2023-11</x:t>
        </x:is>
      </x:c>
      <x:c r="B995" s="0" t="inlineStr">
        <x:is>
          <x:t>Demo Handel GmbH</x:t>
        </x:is>
      </x:c>
      <x:c r="C995" s="0" t="inlineStr">
        <x:is>
          <x:t>PL</x:t>
        </x:is>
      </x:c>
      <x:c r="D995" s="0" t="inlineStr">
        <x:is>
          <x:t>pl.personnel</x:t>
        </x:is>
      </x:c>
      <x:c r="E995" s="0" t="inlineStr">
        <x:is>
          <x:t>Personalaufwand</x:t>
        </x:is>
      </x:c>
      <x:c r="H995" s="0" t="inlineStr">
        <x:is>
          <x:t>2023-11</x:t>
        </x:is>
      </x:c>
      <x:c r="I995" s="0" t="inlineStr">
        <x:is>
          <x:t>2023-11</x:t>
        </x:is>
      </x:c>
      <x:c r="J995" s="0" t="inlineStr">
        <x:is>
          <x:t>Month</x:t>
        </x:is>
      </x:c>
      <x:c r="K995" s="58">
        <x:v>1</x:v>
      </x:c>
      <x:c r="L995" s="12">
        <x:v>-529202.41</x:v>
      </x:c>
    </x:row>
    <x:row r="996">
      <x:c r="A996" s="0" t="inlineStr">
        <x:is>
          <x:t>PL|pl.personnel||2023-12</x:t>
        </x:is>
      </x:c>
      <x:c r="B996" s="0" t="inlineStr">
        <x:is>
          <x:t>Demo Handel GmbH</x:t>
        </x:is>
      </x:c>
      <x:c r="C996" s="0" t="inlineStr">
        <x:is>
          <x:t>PL</x:t>
        </x:is>
      </x:c>
      <x:c r="D996" s="0" t="inlineStr">
        <x:is>
          <x:t>pl.personnel</x:t>
        </x:is>
      </x:c>
      <x:c r="E996" s="0" t="inlineStr">
        <x:is>
          <x:t>Personalaufwand</x:t>
        </x:is>
      </x:c>
      <x:c r="H996" s="0" t="inlineStr">
        <x:is>
          <x:t>2023-12</x:t>
        </x:is>
      </x:c>
      <x:c r="I996" s="0" t="inlineStr">
        <x:is>
          <x:t>2023-12</x:t>
        </x:is>
      </x:c>
      <x:c r="J996" s="0" t="inlineStr">
        <x:is>
          <x:t>Month</x:t>
        </x:is>
      </x:c>
      <x:c r="K996" s="58">
        <x:v>1</x:v>
      </x:c>
      <x:c r="L996" s="12">
        <x:v>-365052.67</x:v>
      </x:c>
    </x:row>
    <x:row r="997">
      <x:c r="A997" s="0" t="inlineStr">
        <x:is>
          <x:t>PL|pl.personnel||2024-01</x:t>
        </x:is>
      </x:c>
      <x:c r="B997" s="0" t="inlineStr">
        <x:is>
          <x:t>Demo Handel GmbH</x:t>
        </x:is>
      </x:c>
      <x:c r="C997" s="0" t="inlineStr">
        <x:is>
          <x:t>PL</x:t>
        </x:is>
      </x:c>
      <x:c r="D997" s="0" t="inlineStr">
        <x:is>
          <x:t>pl.personnel</x:t>
        </x:is>
      </x:c>
      <x:c r="E997" s="0" t="inlineStr">
        <x:is>
          <x:t>Personalaufwand</x:t>
        </x:is>
      </x:c>
      <x:c r="H997" s="0" t="inlineStr">
        <x:is>
          <x:t>2024-01</x:t>
        </x:is>
      </x:c>
      <x:c r="I997" s="0" t="inlineStr">
        <x:is>
          <x:t>2024-01</x:t>
        </x:is>
      </x:c>
      <x:c r="J997" s="0" t="inlineStr">
        <x:is>
          <x:t>Month</x:t>
        </x:is>
      </x:c>
      <x:c r="K997" s="58">
        <x:v>1</x:v>
      </x:c>
      <x:c r="L997" s="12">
        <x:v>-354021.71</x:v>
      </x:c>
    </x:row>
    <x:row r="998">
      <x:c r="A998" s="0" t="inlineStr">
        <x:is>
          <x:t>PL|pl.personnel||2024-02</x:t>
        </x:is>
      </x:c>
      <x:c r="B998" s="0" t="inlineStr">
        <x:is>
          <x:t>Demo Handel GmbH</x:t>
        </x:is>
      </x:c>
      <x:c r="C998" s="0" t="inlineStr">
        <x:is>
          <x:t>PL</x:t>
        </x:is>
      </x:c>
      <x:c r="D998" s="0" t="inlineStr">
        <x:is>
          <x:t>pl.personnel</x:t>
        </x:is>
      </x:c>
      <x:c r="E998" s="0" t="inlineStr">
        <x:is>
          <x:t>Personalaufwand</x:t>
        </x:is>
      </x:c>
      <x:c r="H998" s="0" t="inlineStr">
        <x:is>
          <x:t>2024-02</x:t>
        </x:is>
      </x:c>
      <x:c r="I998" s="0" t="inlineStr">
        <x:is>
          <x:t>2024-02</x:t>
        </x:is>
      </x:c>
      <x:c r="J998" s="0" t="inlineStr">
        <x:is>
          <x:t>Month</x:t>
        </x:is>
      </x:c>
      <x:c r="K998" s="58">
        <x:v>1</x:v>
      </x:c>
      <x:c r="L998" s="12">
        <x:v>-354021.71</x:v>
      </x:c>
    </x:row>
    <x:row r="999">
      <x:c r="A999" s="0" t="inlineStr">
        <x:is>
          <x:t>PL|pl.personnel||2024-03</x:t>
        </x:is>
      </x:c>
      <x:c r="B999" s="0" t="inlineStr">
        <x:is>
          <x:t>Demo Handel GmbH</x:t>
        </x:is>
      </x:c>
      <x:c r="C999" s="0" t="inlineStr">
        <x:is>
          <x:t>PL</x:t>
        </x:is>
      </x:c>
      <x:c r="D999" s="0" t="inlineStr">
        <x:is>
          <x:t>pl.personnel</x:t>
        </x:is>
      </x:c>
      <x:c r="E999" s="0" t="inlineStr">
        <x:is>
          <x:t>Personalaufwand</x:t>
        </x:is>
      </x:c>
      <x:c r="H999" s="0" t="inlineStr">
        <x:is>
          <x:t>2024-03</x:t>
        </x:is>
      </x:c>
      <x:c r="I999" s="0" t="inlineStr">
        <x:is>
          <x:t>2024-03</x:t>
        </x:is>
      </x:c>
      <x:c r="J999" s="0" t="inlineStr">
        <x:is>
          <x:t>Month</x:t>
        </x:is>
      </x:c>
      <x:c r="K999" s="58">
        <x:v>1</x:v>
      </x:c>
      <x:c r="L999" s="12">
        <x:v>-359989.5</x:v>
      </x:c>
    </x:row>
    <x:row r="1000">
      <x:c r="A1000" s="0" t="inlineStr">
        <x:is>
          <x:t>PL|pl.personnel||2024-04</x:t>
        </x:is>
      </x:c>
      <x:c r="B1000" s="0" t="inlineStr">
        <x:is>
          <x:t>Demo Handel GmbH</x:t>
        </x:is>
      </x:c>
      <x:c r="C1000" s="0" t="inlineStr">
        <x:is>
          <x:t>PL</x:t>
        </x:is>
      </x:c>
      <x:c r="D1000" s="0" t="inlineStr">
        <x:is>
          <x:t>pl.personnel</x:t>
        </x:is>
      </x:c>
      <x:c r="E1000" s="0" t="inlineStr">
        <x:is>
          <x:t>Personalaufwand</x:t>
        </x:is>
      </x:c>
      <x:c r="H1000" s="0" t="inlineStr">
        <x:is>
          <x:t>2024-04</x:t>
        </x:is>
      </x:c>
      <x:c r="I1000" s="0" t="inlineStr">
        <x:is>
          <x:t>2024-04</x:t>
        </x:is>
      </x:c>
      <x:c r="J1000" s="0" t="inlineStr">
        <x:is>
          <x:t>Month</x:t>
        </x:is>
      </x:c>
      <x:c r="K1000" s="58">
        <x:v>1</x:v>
      </x:c>
      <x:c r="L1000" s="12">
        <x:v>-417730.33</x:v>
      </x:c>
    </x:row>
    <x:row r="1001">
      <x:c r="A1001" s="0" t="inlineStr">
        <x:is>
          <x:t>PL|pl.personnel||2024-05</x:t>
        </x:is>
      </x:c>
      <x:c r="B1001" s="0" t="inlineStr">
        <x:is>
          <x:t>Demo Handel GmbH</x:t>
        </x:is>
      </x:c>
      <x:c r="C1001" s="0" t="inlineStr">
        <x:is>
          <x:t>PL</x:t>
        </x:is>
      </x:c>
      <x:c r="D1001" s="0" t="inlineStr">
        <x:is>
          <x:t>pl.personnel</x:t>
        </x:is>
      </x:c>
      <x:c r="E1001" s="0" t="inlineStr">
        <x:is>
          <x:t>Personalaufwand</x:t>
        </x:is>
      </x:c>
      <x:c r="H1001" s="0" t="inlineStr">
        <x:is>
          <x:t>2024-05</x:t>
        </x:is>
      </x:c>
      <x:c r="I1001" s="0" t="inlineStr">
        <x:is>
          <x:t>2024-05</x:t>
        </x:is>
      </x:c>
      <x:c r="J1001" s="0" t="inlineStr">
        <x:is>
          <x:t>Month</x:t>
        </x:is>
      </x:c>
      <x:c r="K1001" s="58">
        <x:v>1</x:v>
      </x:c>
      <x:c r="L1001" s="12">
        <x:v>-373401.3</x:v>
      </x:c>
    </x:row>
    <x:row r="1002">
      <x:c r="A1002" s="0" t="inlineStr">
        <x:is>
          <x:t>PL|pl.personnel||2024-06</x:t>
        </x:is>
      </x:c>
      <x:c r="B1002" s="0" t="inlineStr">
        <x:is>
          <x:t>Demo Handel GmbH</x:t>
        </x:is>
      </x:c>
      <x:c r="C1002" s="0" t="inlineStr">
        <x:is>
          <x:t>PL</x:t>
        </x:is>
      </x:c>
      <x:c r="D1002" s="0" t="inlineStr">
        <x:is>
          <x:t>pl.personnel</x:t>
        </x:is>
      </x:c>
      <x:c r="E1002" s="0" t="inlineStr">
        <x:is>
          <x:t>Personalaufwand</x:t>
        </x:is>
      </x:c>
      <x:c r="H1002" s="0" t="inlineStr">
        <x:is>
          <x:t>2024-06</x:t>
        </x:is>
      </x:c>
      <x:c r="I1002" s="0" t="inlineStr">
        <x:is>
          <x:t>2024-06</x:t>
        </x:is>
      </x:c>
      <x:c r="J1002" s="0" t="inlineStr">
        <x:is>
          <x:t>Month</x:t>
        </x:is>
      </x:c>
      <x:c r="K1002" s="58">
        <x:v>1</x:v>
      </x:c>
      <x:c r="L1002" s="12">
        <x:v>-380396.92</x:v>
      </x:c>
    </x:row>
    <x:row r="1003">
      <x:c r="A1003" s="0" t="inlineStr">
        <x:is>
          <x:t>PL|pl.personnel||2024-07</x:t>
        </x:is>
      </x:c>
      <x:c r="B1003" s="0" t="inlineStr">
        <x:is>
          <x:t>Demo Handel GmbH</x:t>
        </x:is>
      </x:c>
      <x:c r="C1003" s="0" t="inlineStr">
        <x:is>
          <x:t>PL</x:t>
        </x:is>
      </x:c>
      <x:c r="D1003" s="0" t="inlineStr">
        <x:is>
          <x:t>pl.personnel</x:t>
        </x:is>
      </x:c>
      <x:c r="E1003" s="0" t="inlineStr">
        <x:is>
          <x:t>Personalaufwand</x:t>
        </x:is>
      </x:c>
      <x:c r="H1003" s="0" t="inlineStr">
        <x:is>
          <x:t>2024-07</x:t>
        </x:is>
      </x:c>
      <x:c r="I1003" s="0" t="inlineStr">
        <x:is>
          <x:t>2024-07</x:t>
        </x:is>
      </x:c>
      <x:c r="J1003" s="0" t="inlineStr">
        <x:is>
          <x:t>Month</x:t>
        </x:is>
      </x:c>
      <x:c r="K1003" s="58">
        <x:v>1</x:v>
      </x:c>
      <x:c r="L1003" s="12">
        <x:v>-380396.92</x:v>
      </x:c>
    </x:row>
    <x:row r="1004">
      <x:c r="A1004" s="0" t="inlineStr">
        <x:is>
          <x:t>PL|pl.personnel||2024-08</x:t>
        </x:is>
      </x:c>
      <x:c r="B1004" s="0" t="inlineStr">
        <x:is>
          <x:t>Demo Handel GmbH</x:t>
        </x:is>
      </x:c>
      <x:c r="C1004" s="0" t="inlineStr">
        <x:is>
          <x:t>PL</x:t>
        </x:is>
      </x:c>
      <x:c r="D1004" s="0" t="inlineStr">
        <x:is>
          <x:t>pl.personnel</x:t>
        </x:is>
      </x:c>
      <x:c r="E1004" s="0" t="inlineStr">
        <x:is>
          <x:t>Personalaufwand</x:t>
        </x:is>
      </x:c>
      <x:c r="H1004" s="0" t="inlineStr">
        <x:is>
          <x:t>2024-08</x:t>
        </x:is>
      </x:c>
      <x:c r="I1004" s="0" t="inlineStr">
        <x:is>
          <x:t>2024-08</x:t>
        </x:is>
      </x:c>
      <x:c r="J1004" s="0" t="inlineStr">
        <x:is>
          <x:t>Month</x:t>
        </x:is>
      </x:c>
      <x:c r="K1004" s="58">
        <x:v>1</x:v>
      </x:c>
      <x:c r="L1004" s="12">
        <x:v>-380396.92</x:v>
      </x:c>
    </x:row>
    <x:row r="1005">
      <x:c r="A1005" s="0" t="inlineStr">
        <x:is>
          <x:t>PL|pl.personnel||2024-09</x:t>
        </x:is>
      </x:c>
      <x:c r="B1005" s="0" t="inlineStr">
        <x:is>
          <x:t>Demo Handel GmbH</x:t>
        </x:is>
      </x:c>
      <x:c r="C1005" s="0" t="inlineStr">
        <x:is>
          <x:t>PL</x:t>
        </x:is>
      </x:c>
      <x:c r="D1005" s="0" t="inlineStr">
        <x:is>
          <x:t>pl.personnel</x:t>
        </x:is>
      </x:c>
      <x:c r="E1005" s="0" t="inlineStr">
        <x:is>
          <x:t>Personalaufwand</x:t>
        </x:is>
      </x:c>
      <x:c r="H1005" s="0" t="inlineStr">
        <x:is>
          <x:t>2024-09</x:t>
        </x:is>
      </x:c>
      <x:c r="I1005" s="0" t="inlineStr">
        <x:is>
          <x:t>2024-09</x:t>
        </x:is>
      </x:c>
      <x:c r="J1005" s="0" t="inlineStr">
        <x:is>
          <x:t>Month</x:t>
        </x:is>
      </x:c>
      <x:c r="K1005" s="58">
        <x:v>1</x:v>
      </x:c>
      <x:c r="L1005" s="12">
        <x:v>-384650.41</x:v>
      </x:c>
    </x:row>
    <x:row r="1006">
      <x:c r="A1006" s="0" t="inlineStr">
        <x:is>
          <x:t>PL|pl.personnel||2024-10</x:t>
        </x:is>
      </x:c>
      <x:c r="B1006" s="0" t="inlineStr">
        <x:is>
          <x:t>Demo Handel GmbH</x:t>
        </x:is>
      </x:c>
      <x:c r="C1006" s="0" t="inlineStr">
        <x:is>
          <x:t>PL</x:t>
        </x:is>
      </x:c>
      <x:c r="D1006" s="0" t="inlineStr">
        <x:is>
          <x:t>pl.personnel</x:t>
        </x:is>
      </x:c>
      <x:c r="E1006" s="0" t="inlineStr">
        <x:is>
          <x:t>Personalaufwand</x:t>
        </x:is>
      </x:c>
      <x:c r="H1006" s="0" t="inlineStr">
        <x:is>
          <x:t>2024-10</x:t>
        </x:is>
      </x:c>
      <x:c r="I1006" s="0" t="inlineStr">
        <x:is>
          <x:t>2024-10</x:t>
        </x:is>
      </x:c>
      <x:c r="J1006" s="0" t="inlineStr">
        <x:is>
          <x:t>Month</x:t>
        </x:is>
      </x:c>
      <x:c r="K1006" s="58">
        <x:v>1</x:v>
      </x:c>
      <x:c r="L1006" s="12">
        <x:v>-384650.41</x:v>
      </x:c>
    </x:row>
    <x:row r="1007">
      <x:c r="A1007" s="0" t="inlineStr">
        <x:is>
          <x:t>PL|pl.personnel||2024-11</x:t>
        </x:is>
      </x:c>
      <x:c r="B1007" s="0" t="inlineStr">
        <x:is>
          <x:t>Demo Handel GmbH</x:t>
        </x:is>
      </x:c>
      <x:c r="C1007" s="0" t="inlineStr">
        <x:is>
          <x:t>PL</x:t>
        </x:is>
      </x:c>
      <x:c r="D1007" s="0" t="inlineStr">
        <x:is>
          <x:t>pl.personnel</x:t>
        </x:is>
      </x:c>
      <x:c r="E1007" s="0" t="inlineStr">
        <x:is>
          <x:t>Personalaufwand</x:t>
        </x:is>
      </x:c>
      <x:c r="H1007" s="0" t="inlineStr">
        <x:is>
          <x:t>2024-11</x:t>
        </x:is>
      </x:c>
      <x:c r="I1007" s="0" t="inlineStr">
        <x:is>
          <x:t>2024-11</x:t>
        </x:is>
      </x:c>
      <x:c r="J1007" s="0" t="inlineStr">
        <x:is>
          <x:t>Month</x:t>
        </x:is>
      </x:c>
      <x:c r="K1007" s="58">
        <x:v>1</x:v>
      </x:c>
      <x:c r="L1007" s="12">
        <x:v>-567730.29</x:v>
      </x:c>
    </x:row>
    <x:row r="1008">
      <x:c r="A1008" s="0" t="inlineStr">
        <x:is>
          <x:t>PL|pl.personnel||2024-12</x:t>
        </x:is>
      </x:c>
      <x:c r="B1008" s="0" t="inlineStr">
        <x:is>
          <x:t>Demo Handel GmbH</x:t>
        </x:is>
      </x:c>
      <x:c r="C1008" s="0" t="inlineStr">
        <x:is>
          <x:t>PL</x:t>
        </x:is>
      </x:c>
      <x:c r="D1008" s="0" t="inlineStr">
        <x:is>
          <x:t>pl.personnel</x:t>
        </x:is>
      </x:c>
      <x:c r="E1008" s="0" t="inlineStr">
        <x:is>
          <x:t>Personalaufwand</x:t>
        </x:is>
      </x:c>
      <x:c r="H1008" s="0" t="inlineStr">
        <x:is>
          <x:t>2024-12</x:t>
        </x:is>
      </x:c>
      <x:c r="I1008" s="0" t="inlineStr">
        <x:is>
          <x:t>2024-12</x:t>
        </x:is>
      </x:c>
      <x:c r="J1008" s="0" t="inlineStr">
        <x:is>
          <x:t>Month</x:t>
        </x:is>
      </x:c>
      <x:c r="K1008" s="58">
        <x:v>1</x:v>
      </x:c>
      <x:c r="L1008" s="12">
        <x:v>-381000.41</x:v>
      </x:c>
    </x:row>
    <x:row r="1009">
      <x:c r="A1009" s="0" t="inlineStr">
        <x:is>
          <x:t>PL|pl.personnel|6010|2022-01</x:t>
        </x:is>
      </x:c>
      <x:c r="B1009" s="0" t="inlineStr">
        <x:is>
          <x:t>Demo Handel GmbH</x:t>
        </x:is>
      </x:c>
      <x:c r="C1009" s="0" t="inlineStr">
        <x:is>
          <x:t>PL</x:t>
        </x:is>
      </x:c>
      <x:c r="D1009" s="0" t="inlineStr">
        <x:is>
          <x:t>pl.personnel</x:t>
        </x:is>
      </x:c>
      <x:c r="E1009" s="0" t="inlineStr">
        <x:is>
          <x:t>Personalaufwand</x:t>
        </x:is>
      </x:c>
      <x:c r="F1009" s="58">
        <x:v>6010</x:v>
      </x:c>
      <x:c r="G1009" t="inlineStr">
        <x:is>
          <x:t>Löhne</x:t>
        </x:is>
      </x:c>
      <x:c r="H1009" s="0" t="inlineStr">
        <x:is>
          <x:t>2022-01</x:t>
        </x:is>
      </x:c>
      <x:c r="I1009" s="0" t="inlineStr">
        <x:is>
          <x:t>2022-01</x:t>
        </x:is>
      </x:c>
      <x:c r="J1009" s="0" t="inlineStr">
        <x:is>
          <x:t>Month</x:t>
        </x:is>
      </x:c>
      <x:c r="K1009" s="58">
        <x:v>1</x:v>
      </x:c>
      <x:c r="L1009" s="12">
        <x:v>-107730</x:v>
      </x:c>
    </x:row>
    <x:row r="1010">
      <x:c r="A1010" s="0" t="inlineStr">
        <x:is>
          <x:t>PL|pl.personnel|6010|2022-02</x:t>
        </x:is>
      </x:c>
      <x:c r="B1010" s="0" t="inlineStr">
        <x:is>
          <x:t>Demo Handel GmbH</x:t>
        </x:is>
      </x:c>
      <x:c r="C1010" s="0" t="inlineStr">
        <x:is>
          <x:t>PL</x:t>
        </x:is>
      </x:c>
      <x:c r="D1010" s="0" t="inlineStr">
        <x:is>
          <x:t>pl.personnel</x:t>
        </x:is>
      </x:c>
      <x:c r="E1010" s="0" t="inlineStr">
        <x:is>
          <x:t>Personalaufwand</x:t>
        </x:is>
      </x:c>
      <x:c r="F1010" s="58">
        <x:v>6010</x:v>
      </x:c>
      <x:c r="G1010" t="inlineStr">
        <x:is>
          <x:t>Löhne</x:t>
        </x:is>
      </x:c>
      <x:c r="H1010" s="0" t="inlineStr">
        <x:is>
          <x:t>2022-02</x:t>
        </x:is>
      </x:c>
      <x:c r="I1010" s="0" t="inlineStr">
        <x:is>
          <x:t>2022-02</x:t>
        </x:is>
      </x:c>
      <x:c r="J1010" s="0" t="inlineStr">
        <x:is>
          <x:t>Month</x:t>
        </x:is>
      </x:c>
      <x:c r="K1010" s="58">
        <x:v>1</x:v>
      </x:c>
      <x:c r="L1010" s="12">
        <x:v>-107730</x:v>
      </x:c>
    </x:row>
    <x:row r="1011">
      <x:c r="A1011" s="0" t="inlineStr">
        <x:is>
          <x:t>PL|pl.personnel|6010|2022-03</x:t>
        </x:is>
      </x:c>
      <x:c r="B1011" s="0" t="inlineStr">
        <x:is>
          <x:t>Demo Handel GmbH</x:t>
        </x:is>
      </x:c>
      <x:c r="C1011" s="0" t="inlineStr">
        <x:is>
          <x:t>PL</x:t>
        </x:is>
      </x:c>
      <x:c r="D1011" s="0" t="inlineStr">
        <x:is>
          <x:t>pl.personnel</x:t>
        </x:is>
      </x:c>
      <x:c r="E1011" s="0" t="inlineStr">
        <x:is>
          <x:t>Personalaufwand</x:t>
        </x:is>
      </x:c>
      <x:c r="F1011" s="58">
        <x:v>6010</x:v>
      </x:c>
      <x:c r="G1011" t="inlineStr">
        <x:is>
          <x:t>Löhne</x:t>
        </x:is>
      </x:c>
      <x:c r="H1011" s="0" t="inlineStr">
        <x:is>
          <x:t>2022-03</x:t>
        </x:is>
      </x:c>
      <x:c r="I1011" s="0" t="inlineStr">
        <x:is>
          <x:t>2022-03</x:t>
        </x:is>
      </x:c>
      <x:c r="J1011" s="0" t="inlineStr">
        <x:is>
          <x:t>Month</x:t>
        </x:is>
      </x:c>
      <x:c r="K1011" s="58">
        <x:v>1</x:v>
      </x:c>
      <x:c r="L1011" s="12">
        <x:v>-107730</x:v>
      </x:c>
    </x:row>
    <x:row r="1012">
      <x:c r="A1012" s="0" t="inlineStr">
        <x:is>
          <x:t>PL|pl.personnel|6010|2022-04</x:t>
        </x:is>
      </x:c>
      <x:c r="B1012" s="0" t="inlineStr">
        <x:is>
          <x:t>Demo Handel GmbH</x:t>
        </x:is>
      </x:c>
      <x:c r="C1012" s="0" t="inlineStr">
        <x:is>
          <x:t>PL</x:t>
        </x:is>
      </x:c>
      <x:c r="D1012" s="0" t="inlineStr">
        <x:is>
          <x:t>pl.personnel</x:t>
        </x:is>
      </x:c>
      <x:c r="E1012" s="0" t="inlineStr">
        <x:is>
          <x:t>Personalaufwand</x:t>
        </x:is>
      </x:c>
      <x:c r="F1012" s="58">
        <x:v>6010</x:v>
      </x:c>
      <x:c r="G1012" t="inlineStr">
        <x:is>
          <x:t>Löhne</x:t>
        </x:is>
      </x:c>
      <x:c r="H1012" s="0" t="inlineStr">
        <x:is>
          <x:t>2022-04</x:t>
        </x:is>
      </x:c>
      <x:c r="I1012" s="0" t="inlineStr">
        <x:is>
          <x:t>2022-04</x:t>
        </x:is>
      </x:c>
      <x:c r="J1012" s="0" t="inlineStr">
        <x:is>
          <x:t>Month</x:t>
        </x:is>
      </x:c>
      <x:c r="K1012" s="58">
        <x:v>1</x:v>
      </x:c>
      <x:c r="L1012" s="12">
        <x:v>-107730</x:v>
      </x:c>
    </x:row>
    <x:row r="1013">
      <x:c r="A1013" s="0" t="inlineStr">
        <x:is>
          <x:t>PL|pl.personnel|6010|2022-05</x:t>
        </x:is>
      </x:c>
      <x:c r="B1013" s="0" t="inlineStr">
        <x:is>
          <x:t>Demo Handel GmbH</x:t>
        </x:is>
      </x:c>
      <x:c r="C1013" s="0" t="inlineStr">
        <x:is>
          <x:t>PL</x:t>
        </x:is>
      </x:c>
      <x:c r="D1013" s="0" t="inlineStr">
        <x:is>
          <x:t>pl.personnel</x:t>
        </x:is>
      </x:c>
      <x:c r="E1013" s="0" t="inlineStr">
        <x:is>
          <x:t>Personalaufwand</x:t>
        </x:is>
      </x:c>
      <x:c r="F1013" s="58">
        <x:v>6010</x:v>
      </x:c>
      <x:c r="G1013" t="inlineStr">
        <x:is>
          <x:t>Löhne</x:t>
        </x:is>
      </x:c>
      <x:c r="H1013" s="0" t="inlineStr">
        <x:is>
          <x:t>2022-05</x:t>
        </x:is>
      </x:c>
      <x:c r="I1013" s="0" t="inlineStr">
        <x:is>
          <x:t>2022-05</x:t>
        </x:is>
      </x:c>
      <x:c r="J1013" s="0" t="inlineStr">
        <x:is>
          <x:t>Month</x:t>
        </x:is>
      </x:c>
      <x:c r="K1013" s="58">
        <x:v>1</x:v>
      </x:c>
      <x:c r="L1013" s="12">
        <x:v>-107730</x:v>
      </x:c>
    </x:row>
    <x:row r="1014">
      <x:c r="A1014" s="0" t="inlineStr">
        <x:is>
          <x:t>PL|pl.personnel|6010|2022-06</x:t>
        </x:is>
      </x:c>
      <x:c r="B1014" s="0" t="inlineStr">
        <x:is>
          <x:t>Demo Handel GmbH</x:t>
        </x:is>
      </x:c>
      <x:c r="C1014" s="0" t="inlineStr">
        <x:is>
          <x:t>PL</x:t>
        </x:is>
      </x:c>
      <x:c r="D1014" s="0" t="inlineStr">
        <x:is>
          <x:t>pl.personnel</x:t>
        </x:is>
      </x:c>
      <x:c r="E1014" s="0" t="inlineStr">
        <x:is>
          <x:t>Personalaufwand</x:t>
        </x:is>
      </x:c>
      <x:c r="F1014" s="58">
        <x:v>6010</x:v>
      </x:c>
      <x:c r="G1014" t="inlineStr">
        <x:is>
          <x:t>Löhne</x:t>
        </x:is>
      </x:c>
      <x:c r="H1014" s="0" t="inlineStr">
        <x:is>
          <x:t>2022-06</x:t>
        </x:is>
      </x:c>
      <x:c r="I1014" s="0" t="inlineStr">
        <x:is>
          <x:t>2022-06</x:t>
        </x:is>
      </x:c>
      <x:c r="J1014" s="0" t="inlineStr">
        <x:is>
          <x:t>Month</x:t>
        </x:is>
      </x:c>
      <x:c r="K1014" s="58">
        <x:v>1</x:v>
      </x:c>
      <x:c r="L1014" s="12">
        <x:v>-107730</x:v>
      </x:c>
    </x:row>
    <x:row r="1015">
      <x:c r="A1015" s="0" t="inlineStr">
        <x:is>
          <x:t>PL|pl.personnel|6010|2022-07</x:t>
        </x:is>
      </x:c>
      <x:c r="B1015" s="0" t="inlineStr">
        <x:is>
          <x:t>Demo Handel GmbH</x:t>
        </x:is>
      </x:c>
      <x:c r="C1015" s="0" t="inlineStr">
        <x:is>
          <x:t>PL</x:t>
        </x:is>
      </x:c>
      <x:c r="D1015" s="0" t="inlineStr">
        <x:is>
          <x:t>pl.personnel</x:t>
        </x:is>
      </x:c>
      <x:c r="E1015" s="0" t="inlineStr">
        <x:is>
          <x:t>Personalaufwand</x:t>
        </x:is>
      </x:c>
      <x:c r="F1015" s="58">
        <x:v>6010</x:v>
      </x:c>
      <x:c r="G1015" t="inlineStr">
        <x:is>
          <x:t>Löhne</x:t>
        </x:is>
      </x:c>
      <x:c r="H1015" s="0" t="inlineStr">
        <x:is>
          <x:t>2022-07</x:t>
        </x:is>
      </x:c>
      <x:c r="I1015" s="0" t="inlineStr">
        <x:is>
          <x:t>2022-07</x:t>
        </x:is>
      </x:c>
      <x:c r="J1015" s="0" t="inlineStr">
        <x:is>
          <x:t>Month</x:t>
        </x:is>
      </x:c>
      <x:c r="K1015" s="58">
        <x:v>1</x:v>
      </x:c>
      <x:c r="L1015" s="12">
        <x:v>-110780</x:v>
      </x:c>
    </x:row>
    <x:row r="1016">
      <x:c r="A1016" s="0" t="inlineStr">
        <x:is>
          <x:t>PL|pl.personnel|6010|2022-08</x:t>
        </x:is>
      </x:c>
      <x:c r="B1016" s="0" t="inlineStr">
        <x:is>
          <x:t>Demo Handel GmbH</x:t>
        </x:is>
      </x:c>
      <x:c r="C1016" s="0" t="inlineStr">
        <x:is>
          <x:t>PL</x:t>
        </x:is>
      </x:c>
      <x:c r="D1016" s="0" t="inlineStr">
        <x:is>
          <x:t>pl.personnel</x:t>
        </x:is>
      </x:c>
      <x:c r="E1016" s="0" t="inlineStr">
        <x:is>
          <x:t>Personalaufwand</x:t>
        </x:is>
      </x:c>
      <x:c r="F1016" s="58">
        <x:v>6010</x:v>
      </x:c>
      <x:c r="G1016" t="inlineStr">
        <x:is>
          <x:t>Löhne</x:t>
        </x:is>
      </x:c>
      <x:c r="H1016" s="0" t="inlineStr">
        <x:is>
          <x:t>2022-08</x:t>
        </x:is>
      </x:c>
      <x:c r="I1016" s="0" t="inlineStr">
        <x:is>
          <x:t>2022-08</x:t>
        </x:is>
      </x:c>
      <x:c r="J1016" s="0" t="inlineStr">
        <x:is>
          <x:t>Month</x:t>
        </x:is>
      </x:c>
      <x:c r="K1016" s="58">
        <x:v>1</x:v>
      </x:c>
      <x:c r="L1016" s="12">
        <x:v>-110780</x:v>
      </x:c>
    </x:row>
    <x:row r="1017">
      <x:c r="A1017" s="0" t="inlineStr">
        <x:is>
          <x:t>PL|pl.personnel|6010|2022-09</x:t>
        </x:is>
      </x:c>
      <x:c r="B1017" s="0" t="inlineStr">
        <x:is>
          <x:t>Demo Handel GmbH</x:t>
        </x:is>
      </x:c>
      <x:c r="C1017" s="0" t="inlineStr">
        <x:is>
          <x:t>PL</x:t>
        </x:is>
      </x:c>
      <x:c r="D1017" s="0" t="inlineStr">
        <x:is>
          <x:t>pl.personnel</x:t>
        </x:is>
      </x:c>
      <x:c r="E1017" s="0" t="inlineStr">
        <x:is>
          <x:t>Personalaufwand</x:t>
        </x:is>
      </x:c>
      <x:c r="F1017" s="58">
        <x:v>6010</x:v>
      </x:c>
      <x:c r="G1017" t="inlineStr">
        <x:is>
          <x:t>Löhne</x:t>
        </x:is>
      </x:c>
      <x:c r="H1017" s="0" t="inlineStr">
        <x:is>
          <x:t>2022-09</x:t>
        </x:is>
      </x:c>
      <x:c r="I1017" s="0" t="inlineStr">
        <x:is>
          <x:t>2022-09</x:t>
        </x:is>
      </x:c>
      <x:c r="J1017" s="0" t="inlineStr">
        <x:is>
          <x:t>Month</x:t>
        </x:is>
      </x:c>
      <x:c r="K1017" s="58">
        <x:v>1</x:v>
      </x:c>
      <x:c r="L1017" s="12">
        <x:v>-110780</x:v>
      </x:c>
    </x:row>
    <x:row r="1018">
      <x:c r="A1018" s="0" t="inlineStr">
        <x:is>
          <x:t>PL|pl.personnel|6010|2022-10</x:t>
        </x:is>
      </x:c>
      <x:c r="B1018" s="0" t="inlineStr">
        <x:is>
          <x:t>Demo Handel GmbH</x:t>
        </x:is>
      </x:c>
      <x:c r="C1018" s="0" t="inlineStr">
        <x:is>
          <x:t>PL</x:t>
        </x:is>
      </x:c>
      <x:c r="D1018" s="0" t="inlineStr">
        <x:is>
          <x:t>pl.personnel</x:t>
        </x:is>
      </x:c>
      <x:c r="E1018" s="0" t="inlineStr">
        <x:is>
          <x:t>Personalaufwand</x:t>
        </x:is>
      </x:c>
      <x:c r="F1018" s="58">
        <x:v>6010</x:v>
      </x:c>
      <x:c r="G1018" t="inlineStr">
        <x:is>
          <x:t>Löhne</x:t>
        </x:is>
      </x:c>
      <x:c r="H1018" s="0" t="inlineStr">
        <x:is>
          <x:t>2022-10</x:t>
        </x:is>
      </x:c>
      <x:c r="I1018" s="0" t="inlineStr">
        <x:is>
          <x:t>2022-10</x:t>
        </x:is>
      </x:c>
      <x:c r="J1018" s="0" t="inlineStr">
        <x:is>
          <x:t>Month</x:t>
        </x:is>
      </x:c>
      <x:c r="K1018" s="58">
        <x:v>1</x:v>
      </x:c>
      <x:c r="L1018" s="12">
        <x:v>-110780</x:v>
      </x:c>
    </x:row>
    <x:row r="1019">
      <x:c r="A1019" s="0" t="inlineStr">
        <x:is>
          <x:t>PL|pl.personnel|6010|2022-11</x:t>
        </x:is>
      </x:c>
      <x:c r="B1019" s="0" t="inlineStr">
        <x:is>
          <x:t>Demo Handel GmbH</x:t>
        </x:is>
      </x:c>
      <x:c r="C1019" s="0" t="inlineStr">
        <x:is>
          <x:t>PL</x:t>
        </x:is>
      </x:c>
      <x:c r="D1019" s="0" t="inlineStr">
        <x:is>
          <x:t>pl.personnel</x:t>
        </x:is>
      </x:c>
      <x:c r="E1019" s="0" t="inlineStr">
        <x:is>
          <x:t>Personalaufwand</x:t>
        </x:is>
      </x:c>
      <x:c r="F1019" s="58">
        <x:v>6010</x:v>
      </x:c>
      <x:c r="G1019" t="inlineStr">
        <x:is>
          <x:t>Löhne</x:t>
        </x:is>
      </x:c>
      <x:c r="H1019" s="0" t="inlineStr">
        <x:is>
          <x:t>2022-11</x:t>
        </x:is>
      </x:c>
      <x:c r="I1019" s="0" t="inlineStr">
        <x:is>
          <x:t>2022-11</x:t>
        </x:is>
      </x:c>
      <x:c r="J1019" s="0" t="inlineStr">
        <x:is>
          <x:t>Month</x:t>
        </x:is>
      </x:c>
      <x:c r="K1019" s="58">
        <x:v>1</x:v>
      </x:c>
      <x:c r="L1019" s="12">
        <x:v>-166170</x:v>
      </x:c>
    </x:row>
    <x:row r="1020">
      <x:c r="A1020" s="0" t="inlineStr">
        <x:is>
          <x:t>PL|pl.personnel|6010|2022-12</x:t>
        </x:is>
      </x:c>
      <x:c r="B1020" s="0" t="inlineStr">
        <x:is>
          <x:t>Demo Handel GmbH</x:t>
        </x:is>
      </x:c>
      <x:c r="C1020" s="0" t="inlineStr">
        <x:is>
          <x:t>PL</x:t>
        </x:is>
      </x:c>
      <x:c r="D1020" s="0" t="inlineStr">
        <x:is>
          <x:t>pl.personnel</x:t>
        </x:is>
      </x:c>
      <x:c r="E1020" s="0" t="inlineStr">
        <x:is>
          <x:t>Personalaufwand</x:t>
        </x:is>
      </x:c>
      <x:c r="F1020" s="58">
        <x:v>6010</x:v>
      </x:c>
      <x:c r="G1020" t="inlineStr">
        <x:is>
          <x:t>Löhne</x:t>
        </x:is>
      </x:c>
      <x:c r="H1020" s="0" t="inlineStr">
        <x:is>
          <x:t>2022-12</x:t>
        </x:is>
      </x:c>
      <x:c r="I1020" s="0" t="inlineStr">
        <x:is>
          <x:t>2022-12</x:t>
        </x:is>
      </x:c>
      <x:c r="J1020" s="0" t="inlineStr">
        <x:is>
          <x:t>Month</x:t>
        </x:is>
      </x:c>
      <x:c r="K1020" s="58">
        <x:v>1</x:v>
      </x:c>
      <x:c r="L1020" s="12">
        <x:v>-110780</x:v>
      </x:c>
    </x:row>
    <x:row r="1021">
      <x:c r="A1021" s="0" t="inlineStr">
        <x:is>
          <x:t>PL|pl.personnel|6010|2023-01</x:t>
        </x:is>
      </x:c>
      <x:c r="B1021" s="0" t="inlineStr">
        <x:is>
          <x:t>Demo Handel GmbH</x:t>
        </x:is>
      </x:c>
      <x:c r="C1021" s="0" t="inlineStr">
        <x:is>
          <x:t>PL</x:t>
        </x:is>
      </x:c>
      <x:c r="D1021" s="0" t="inlineStr">
        <x:is>
          <x:t>pl.personnel</x:t>
        </x:is>
      </x:c>
      <x:c r="E1021" s="0" t="inlineStr">
        <x:is>
          <x:t>Personalaufwand</x:t>
        </x:is>
      </x:c>
      <x:c r="F1021" s="58">
        <x:v>6010</x:v>
      </x:c>
      <x:c r="G1021" t="inlineStr">
        <x:is>
          <x:t>Löhne</x:t>
        </x:is>
      </x:c>
      <x:c r="H1021" s="0" t="inlineStr">
        <x:is>
          <x:t>2023-01</x:t>
        </x:is>
      </x:c>
      <x:c r="I1021" s="0" t="inlineStr">
        <x:is>
          <x:t>2023-01</x:t>
        </x:is>
      </x:c>
      <x:c r="J1021" s="0" t="inlineStr">
        <x:is>
          <x:t>Month</x:t>
        </x:is>
      </x:c>
      <x:c r="K1021" s="58">
        <x:v>1</x:v>
      </x:c>
      <x:c r="L1021" s="12">
        <x:v>-110780</x:v>
      </x:c>
    </x:row>
    <x:row r="1022">
      <x:c r="A1022" s="0" t="inlineStr">
        <x:is>
          <x:t>PL|pl.personnel|6010|2023-02</x:t>
        </x:is>
      </x:c>
      <x:c r="B1022" s="0" t="inlineStr">
        <x:is>
          <x:t>Demo Handel GmbH</x:t>
        </x:is>
      </x:c>
      <x:c r="C1022" s="0" t="inlineStr">
        <x:is>
          <x:t>PL</x:t>
        </x:is>
      </x:c>
      <x:c r="D1022" s="0" t="inlineStr">
        <x:is>
          <x:t>pl.personnel</x:t>
        </x:is>
      </x:c>
      <x:c r="E1022" s="0" t="inlineStr">
        <x:is>
          <x:t>Personalaufwand</x:t>
        </x:is>
      </x:c>
      <x:c r="F1022" s="58">
        <x:v>6010</x:v>
      </x:c>
      <x:c r="G1022" t="inlineStr">
        <x:is>
          <x:t>Löhne</x:t>
        </x:is>
      </x:c>
      <x:c r="H1022" s="0" t="inlineStr">
        <x:is>
          <x:t>2023-02</x:t>
        </x:is>
      </x:c>
      <x:c r="I1022" s="0" t="inlineStr">
        <x:is>
          <x:t>2023-02</x:t>
        </x:is>
      </x:c>
      <x:c r="J1022" s="0" t="inlineStr">
        <x:is>
          <x:t>Month</x:t>
        </x:is>
      </x:c>
      <x:c r="K1022" s="58">
        <x:v>1</x:v>
      </x:c>
      <x:c r="L1022" s="12">
        <x:v>-113880</x:v>
      </x:c>
    </x:row>
    <x:row r="1023">
      <x:c r="A1023" s="0" t="inlineStr">
        <x:is>
          <x:t>PL|pl.personnel|6010|2023-03</x:t>
        </x:is>
      </x:c>
      <x:c r="B1023" s="0" t="inlineStr">
        <x:is>
          <x:t>Demo Handel GmbH</x:t>
        </x:is>
      </x:c>
      <x:c r="C1023" s="0" t="inlineStr">
        <x:is>
          <x:t>PL</x:t>
        </x:is>
      </x:c>
      <x:c r="D1023" s="0" t="inlineStr">
        <x:is>
          <x:t>pl.personnel</x:t>
        </x:is>
      </x:c>
      <x:c r="E1023" s="0" t="inlineStr">
        <x:is>
          <x:t>Personalaufwand</x:t>
        </x:is>
      </x:c>
      <x:c r="F1023" s="58">
        <x:v>6010</x:v>
      </x:c>
      <x:c r="G1023" t="inlineStr">
        <x:is>
          <x:t>Löhne</x:t>
        </x:is>
      </x:c>
      <x:c r="H1023" s="0" t="inlineStr">
        <x:is>
          <x:t>2023-03</x:t>
        </x:is>
      </x:c>
      <x:c r="I1023" s="0" t="inlineStr">
        <x:is>
          <x:t>2023-03</x:t>
        </x:is>
      </x:c>
      <x:c r="J1023" s="0" t="inlineStr">
        <x:is>
          <x:t>Month</x:t>
        </x:is>
      </x:c>
      <x:c r="K1023" s="58">
        <x:v>1</x:v>
      </x:c>
      <x:c r="L1023" s="12">
        <x:v>-113880</x:v>
      </x:c>
    </x:row>
    <x:row r="1024">
      <x:c r="A1024" s="0" t="inlineStr">
        <x:is>
          <x:t>PL|pl.personnel|6010|2023-04</x:t>
        </x:is>
      </x:c>
      <x:c r="B1024" s="0" t="inlineStr">
        <x:is>
          <x:t>Demo Handel GmbH</x:t>
        </x:is>
      </x:c>
      <x:c r="C1024" s="0" t="inlineStr">
        <x:is>
          <x:t>PL</x:t>
        </x:is>
      </x:c>
      <x:c r="D1024" s="0" t="inlineStr">
        <x:is>
          <x:t>pl.personnel</x:t>
        </x:is>
      </x:c>
      <x:c r="E1024" s="0" t="inlineStr">
        <x:is>
          <x:t>Personalaufwand</x:t>
        </x:is>
      </x:c>
      <x:c r="F1024" s="58">
        <x:v>6010</x:v>
      </x:c>
      <x:c r="G1024" t="inlineStr">
        <x:is>
          <x:t>Löhne</x:t>
        </x:is>
      </x:c>
      <x:c r="H1024" s="0" t="inlineStr">
        <x:is>
          <x:t>2023-04</x:t>
        </x:is>
      </x:c>
      <x:c r="I1024" s="0" t="inlineStr">
        <x:is>
          <x:t>2023-04</x:t>
        </x:is>
      </x:c>
      <x:c r="J1024" s="0" t="inlineStr">
        <x:is>
          <x:t>Month</x:t>
        </x:is>
      </x:c>
      <x:c r="K1024" s="58">
        <x:v>1</x:v>
      </x:c>
      <x:c r="L1024" s="12">
        <x:v>-124690.2</x:v>
      </x:c>
    </x:row>
    <x:row r="1025">
      <x:c r="A1025" s="0" t="inlineStr">
        <x:is>
          <x:t>PL|pl.personnel|6010|2023-05</x:t>
        </x:is>
      </x:c>
      <x:c r="B1025" s="0" t="inlineStr">
        <x:is>
          <x:t>Demo Handel GmbH</x:t>
        </x:is>
      </x:c>
      <x:c r="C1025" s="0" t="inlineStr">
        <x:is>
          <x:t>PL</x:t>
        </x:is>
      </x:c>
      <x:c r="D1025" s="0" t="inlineStr">
        <x:is>
          <x:t>pl.personnel</x:t>
        </x:is>
      </x:c>
      <x:c r="E1025" s="0" t="inlineStr">
        <x:is>
          <x:t>Personalaufwand</x:t>
        </x:is>
      </x:c>
      <x:c r="F1025" s="58">
        <x:v>6010</x:v>
      </x:c>
      <x:c r="G1025" t="inlineStr">
        <x:is>
          <x:t>Löhne</x:t>
        </x:is>
      </x:c>
      <x:c r="H1025" s="0" t="inlineStr">
        <x:is>
          <x:t>2023-05</x:t>
        </x:is>
      </x:c>
      <x:c r="I1025" s="0" t="inlineStr">
        <x:is>
          <x:t>2023-05</x:t>
        </x:is>
      </x:c>
      <x:c r="J1025" s="0" t="inlineStr">
        <x:is>
          <x:t>Month</x:t>
        </x:is>
      </x:c>
      <x:c r="K1025" s="58">
        <x:v>1</x:v>
      </x:c>
      <x:c r="L1025" s="12">
        <x:v>-124690.2</x:v>
      </x:c>
    </x:row>
    <x:row r="1026">
      <x:c r="A1026" s="0" t="inlineStr">
        <x:is>
          <x:t>PL|pl.personnel|6010|2023-06</x:t>
        </x:is>
      </x:c>
      <x:c r="B1026" s="0" t="inlineStr">
        <x:is>
          <x:t>Demo Handel GmbH</x:t>
        </x:is>
      </x:c>
      <x:c r="C1026" s="0" t="inlineStr">
        <x:is>
          <x:t>PL</x:t>
        </x:is>
      </x:c>
      <x:c r="D1026" s="0" t="inlineStr">
        <x:is>
          <x:t>pl.personnel</x:t>
        </x:is>
      </x:c>
      <x:c r="E1026" s="0" t="inlineStr">
        <x:is>
          <x:t>Personalaufwand</x:t>
        </x:is>
      </x:c>
      <x:c r="F1026" s="58">
        <x:v>6010</x:v>
      </x:c>
      <x:c r="G1026" t="inlineStr">
        <x:is>
          <x:t>Löhne</x:t>
        </x:is>
      </x:c>
      <x:c r="H1026" s="0" t="inlineStr">
        <x:is>
          <x:t>2023-06</x:t>
        </x:is>
      </x:c>
      <x:c r="I1026" s="0" t="inlineStr">
        <x:is>
          <x:t>2023-06</x:t>
        </x:is>
      </x:c>
      <x:c r="J1026" s="0" t="inlineStr">
        <x:is>
          <x:t>Month</x:t>
        </x:is>
      </x:c>
      <x:c r="K1026" s="58">
        <x:v>1</x:v>
      </x:c>
      <x:c r="L1026" s="12">
        <x:v>-124690.2</x:v>
      </x:c>
    </x:row>
    <x:row r="1027">
      <x:c r="A1027" s="0" t="inlineStr">
        <x:is>
          <x:t>PL|pl.personnel|6010|2023-07</x:t>
        </x:is>
      </x:c>
      <x:c r="B1027" s="0" t="inlineStr">
        <x:is>
          <x:t>Demo Handel GmbH</x:t>
        </x:is>
      </x:c>
      <x:c r="C1027" s="0" t="inlineStr">
        <x:is>
          <x:t>PL</x:t>
        </x:is>
      </x:c>
      <x:c r="D1027" s="0" t="inlineStr">
        <x:is>
          <x:t>pl.personnel</x:t>
        </x:is>
      </x:c>
      <x:c r="E1027" s="0" t="inlineStr">
        <x:is>
          <x:t>Personalaufwand</x:t>
        </x:is>
      </x:c>
      <x:c r="F1027" s="58">
        <x:v>6010</x:v>
      </x:c>
      <x:c r="G1027" t="inlineStr">
        <x:is>
          <x:t>Löhne</x:t>
        </x:is>
      </x:c>
      <x:c r="H1027" s="0" t="inlineStr">
        <x:is>
          <x:t>2023-07</x:t>
        </x:is>
      </x:c>
      <x:c r="I1027" s="0" t="inlineStr">
        <x:is>
          <x:t>2023-07</x:t>
        </x:is>
      </x:c>
      <x:c r="J1027" s="0" t="inlineStr">
        <x:is>
          <x:t>Month</x:t>
        </x:is>
      </x:c>
      <x:c r="K1027" s="58">
        <x:v>1</x:v>
      </x:c>
      <x:c r="L1027" s="12">
        <x:v>-124690.2</x:v>
      </x:c>
    </x:row>
    <x:row r="1028">
      <x:c r="A1028" s="0" t="inlineStr">
        <x:is>
          <x:t>PL|pl.personnel|6010|2023-08</x:t>
        </x:is>
      </x:c>
      <x:c r="B1028" s="0" t="inlineStr">
        <x:is>
          <x:t>Demo Handel GmbH</x:t>
        </x:is>
      </x:c>
      <x:c r="C1028" s="0" t="inlineStr">
        <x:is>
          <x:t>PL</x:t>
        </x:is>
      </x:c>
      <x:c r="D1028" s="0" t="inlineStr">
        <x:is>
          <x:t>pl.personnel</x:t>
        </x:is>
      </x:c>
      <x:c r="E1028" s="0" t="inlineStr">
        <x:is>
          <x:t>Personalaufwand</x:t>
        </x:is>
      </x:c>
      <x:c r="F1028" s="58">
        <x:v>6010</x:v>
      </x:c>
      <x:c r="G1028" t="inlineStr">
        <x:is>
          <x:t>Löhne</x:t>
        </x:is>
      </x:c>
      <x:c r="H1028" s="0" t="inlineStr">
        <x:is>
          <x:t>2023-08</x:t>
        </x:is>
      </x:c>
      <x:c r="I1028" s="0" t="inlineStr">
        <x:is>
          <x:t>2023-08</x:t>
        </x:is>
      </x:c>
      <x:c r="J1028" s="0" t="inlineStr">
        <x:is>
          <x:t>Month</x:t>
        </x:is>
      </x:c>
      <x:c r="K1028" s="58">
        <x:v>1</x:v>
      </x:c>
      <x:c r="L1028" s="12">
        <x:v>-124690.2</x:v>
      </x:c>
    </x:row>
    <x:row r="1029">
      <x:c r="A1029" s="0" t="inlineStr">
        <x:is>
          <x:t>PL|pl.personnel|6010|2023-09</x:t>
        </x:is>
      </x:c>
      <x:c r="B1029" s="0" t="inlineStr">
        <x:is>
          <x:t>Demo Handel GmbH</x:t>
        </x:is>
      </x:c>
      <x:c r="C1029" s="0" t="inlineStr">
        <x:is>
          <x:t>PL</x:t>
        </x:is>
      </x:c>
      <x:c r="D1029" s="0" t="inlineStr">
        <x:is>
          <x:t>pl.personnel</x:t>
        </x:is>
      </x:c>
      <x:c r="E1029" s="0" t="inlineStr">
        <x:is>
          <x:t>Personalaufwand</x:t>
        </x:is>
      </x:c>
      <x:c r="F1029" s="58">
        <x:v>6010</x:v>
      </x:c>
      <x:c r="G1029" t="inlineStr">
        <x:is>
          <x:t>Löhne</x:t>
        </x:is>
      </x:c>
      <x:c r="H1029" s="0" t="inlineStr">
        <x:is>
          <x:t>2023-09</x:t>
        </x:is>
      </x:c>
      <x:c r="I1029" s="0" t="inlineStr">
        <x:is>
          <x:t>2023-09</x:t>
        </x:is>
      </x:c>
      <x:c r="J1029" s="0" t="inlineStr">
        <x:is>
          <x:t>Month</x:t>
        </x:is>
      </x:c>
      <x:c r="K1029" s="58">
        <x:v>1</x:v>
      </x:c>
      <x:c r="L1029" s="12">
        <x:v>-124690.2</x:v>
      </x:c>
    </x:row>
    <x:row r="1030">
      <x:c r="A1030" s="0" t="inlineStr">
        <x:is>
          <x:t>PL|pl.personnel|6010|2023-10</x:t>
        </x:is>
      </x:c>
      <x:c r="B1030" s="0" t="inlineStr">
        <x:is>
          <x:t>Demo Handel GmbH</x:t>
        </x:is>
      </x:c>
      <x:c r="C1030" s="0" t="inlineStr">
        <x:is>
          <x:t>PL</x:t>
        </x:is>
      </x:c>
      <x:c r="D1030" s="0" t="inlineStr">
        <x:is>
          <x:t>pl.personnel</x:t>
        </x:is>
      </x:c>
      <x:c r="E1030" s="0" t="inlineStr">
        <x:is>
          <x:t>Personalaufwand</x:t>
        </x:is>
      </x:c>
      <x:c r="F1030" s="58">
        <x:v>6010</x:v>
      </x:c>
      <x:c r="G1030" t="inlineStr">
        <x:is>
          <x:t>Löhne</x:t>
        </x:is>
      </x:c>
      <x:c r="H1030" s="0" t="inlineStr">
        <x:is>
          <x:t>2023-10</x:t>
        </x:is>
      </x:c>
      <x:c r="I1030" s="0" t="inlineStr">
        <x:is>
          <x:t>2023-10</x:t>
        </x:is>
      </x:c>
      <x:c r="J1030" s="0" t="inlineStr">
        <x:is>
          <x:t>Month</x:t>
        </x:is>
      </x:c>
      <x:c r="K1030" s="58">
        <x:v>1</x:v>
      </x:c>
      <x:c r="L1030" s="12">
        <x:v>-124690.2</x:v>
      </x:c>
    </x:row>
    <x:row r="1031">
      <x:c r="A1031" s="0" t="inlineStr">
        <x:is>
          <x:t>PL|pl.personnel|6010|2023-11</x:t>
        </x:is>
      </x:c>
      <x:c r="B1031" s="0" t="inlineStr">
        <x:is>
          <x:t>Demo Handel GmbH</x:t>
        </x:is>
      </x:c>
      <x:c r="C1031" s="0" t="inlineStr">
        <x:is>
          <x:t>PL</x:t>
        </x:is>
      </x:c>
      <x:c r="D1031" s="0" t="inlineStr">
        <x:is>
          <x:t>pl.personnel</x:t>
        </x:is>
      </x:c>
      <x:c r="E1031" s="0" t="inlineStr">
        <x:is>
          <x:t>Personalaufwand</x:t>
        </x:is>
      </x:c>
      <x:c r="F1031" s="58">
        <x:v>6010</x:v>
      </x:c>
      <x:c r="G1031" t="inlineStr">
        <x:is>
          <x:t>Löhne</x:t>
        </x:is>
      </x:c>
      <x:c r="H1031" s="0" t="inlineStr">
        <x:is>
          <x:t>2023-11</x:t>
        </x:is>
      </x:c>
      <x:c r="I1031" s="0" t="inlineStr">
        <x:is>
          <x:t>2023-11</x:t>
        </x:is>
      </x:c>
      <x:c r="J1031" s="0" t="inlineStr">
        <x:is>
          <x:t>Month</x:t>
        </x:is>
      </x:c>
      <x:c r="K1031" s="58">
        <x:v>1</x:v>
      </x:c>
      <x:c r="L1031" s="12">
        <x:v>-187035.3</x:v>
      </x:c>
    </x:row>
    <x:row r="1032">
      <x:c r="A1032" s="0" t="inlineStr">
        <x:is>
          <x:t>PL|pl.personnel|6010|2023-12</x:t>
        </x:is>
      </x:c>
      <x:c r="B1032" s="0" t="inlineStr">
        <x:is>
          <x:t>Demo Handel GmbH</x:t>
        </x:is>
      </x:c>
      <x:c r="C1032" s="0" t="inlineStr">
        <x:is>
          <x:t>PL</x:t>
        </x:is>
      </x:c>
      <x:c r="D1032" s="0" t="inlineStr">
        <x:is>
          <x:t>pl.personnel</x:t>
        </x:is>
      </x:c>
      <x:c r="E1032" s="0" t="inlineStr">
        <x:is>
          <x:t>Personalaufwand</x:t>
        </x:is>
      </x:c>
      <x:c r="F1032" s="58">
        <x:v>6010</x:v>
      </x:c>
      <x:c r="G1032" t="inlineStr">
        <x:is>
          <x:t>Löhne</x:t>
        </x:is>
      </x:c>
      <x:c r="H1032" s="0" t="inlineStr">
        <x:is>
          <x:t>2023-12</x:t>
        </x:is>
      </x:c>
      <x:c r="I1032" s="0" t="inlineStr">
        <x:is>
          <x:t>2023-12</x:t>
        </x:is>
      </x:c>
      <x:c r="J1032" s="0" t="inlineStr">
        <x:is>
          <x:t>Month</x:t>
        </x:is>
      </x:c>
      <x:c r="K1032" s="58">
        <x:v>1</x:v>
      </x:c>
      <x:c r="L1032" s="12">
        <x:v>-124690.2</x:v>
      </x:c>
    </x:row>
    <x:row r="1033">
      <x:c r="A1033" s="0" t="inlineStr">
        <x:is>
          <x:t>PL|pl.personnel|6010|2024-01</x:t>
        </x:is>
      </x:c>
      <x:c r="B1033" s="0" t="inlineStr">
        <x:is>
          <x:t>Demo Handel GmbH</x:t>
        </x:is>
      </x:c>
      <x:c r="C1033" s="0" t="inlineStr">
        <x:is>
          <x:t>PL</x:t>
        </x:is>
      </x:c>
      <x:c r="D1033" s="0" t="inlineStr">
        <x:is>
          <x:t>pl.personnel</x:t>
        </x:is>
      </x:c>
      <x:c r="E1033" s="0" t="inlineStr">
        <x:is>
          <x:t>Personalaufwand</x:t>
        </x:is>
      </x:c>
      <x:c r="F1033" s="58">
        <x:v>6010</x:v>
      </x:c>
      <x:c r="G1033" t="inlineStr">
        <x:is>
          <x:t>Löhne</x:t>
        </x:is>
      </x:c>
      <x:c r="H1033" s="0" t="inlineStr">
        <x:is>
          <x:t>2024-01</x:t>
        </x:is>
      </x:c>
      <x:c r="I1033" s="0" t="inlineStr">
        <x:is>
          <x:t>2024-01</x:t>
        </x:is>
      </x:c>
      <x:c r="J1033" s="0" t="inlineStr">
        <x:is>
          <x:t>Month</x:t>
        </x:is>
      </x:c>
      <x:c r="K1033" s="58">
        <x:v>1</x:v>
      </x:c>
      <x:c r="L1033" s="12">
        <x:v>-124690.2</x:v>
      </x:c>
    </x:row>
    <x:row r="1034">
      <x:c r="A1034" s="0" t="inlineStr">
        <x:is>
          <x:t>PL|pl.personnel|6010|2024-02</x:t>
        </x:is>
      </x:c>
      <x:c r="B1034" s="0" t="inlineStr">
        <x:is>
          <x:t>Demo Handel GmbH</x:t>
        </x:is>
      </x:c>
      <x:c r="C1034" s="0" t="inlineStr">
        <x:is>
          <x:t>PL</x:t>
        </x:is>
      </x:c>
      <x:c r="D1034" s="0" t="inlineStr">
        <x:is>
          <x:t>pl.personnel</x:t>
        </x:is>
      </x:c>
      <x:c r="E1034" s="0" t="inlineStr">
        <x:is>
          <x:t>Personalaufwand</x:t>
        </x:is>
      </x:c>
      <x:c r="F1034" s="58">
        <x:v>6010</x:v>
      </x:c>
      <x:c r="G1034" t="inlineStr">
        <x:is>
          <x:t>Löhne</x:t>
        </x:is>
      </x:c>
      <x:c r="H1034" s="0" t="inlineStr">
        <x:is>
          <x:t>2024-02</x:t>
        </x:is>
      </x:c>
      <x:c r="I1034" s="0" t="inlineStr">
        <x:is>
          <x:t>2024-02</x:t>
        </x:is>
      </x:c>
      <x:c r="J1034" s="0" t="inlineStr">
        <x:is>
          <x:t>Month</x:t>
        </x:is>
      </x:c>
      <x:c r="K1034" s="58">
        <x:v>1</x:v>
      </x:c>
      <x:c r="L1034" s="12">
        <x:v>-124690.2</x:v>
      </x:c>
    </x:row>
    <x:row r="1035">
      <x:c r="A1035" s="0" t="inlineStr">
        <x:is>
          <x:t>PL|pl.personnel|6010|2024-03</x:t>
        </x:is>
      </x:c>
      <x:c r="B1035" s="0" t="inlineStr">
        <x:is>
          <x:t>Demo Handel GmbH</x:t>
        </x:is>
      </x:c>
      <x:c r="C1035" s="0" t="inlineStr">
        <x:is>
          <x:t>PL</x:t>
        </x:is>
      </x:c>
      <x:c r="D1035" s="0" t="inlineStr">
        <x:is>
          <x:t>pl.personnel</x:t>
        </x:is>
      </x:c>
      <x:c r="E1035" s="0" t="inlineStr">
        <x:is>
          <x:t>Personalaufwand</x:t>
        </x:is>
      </x:c>
      <x:c r="F1035" s="58">
        <x:v>6010</x:v>
      </x:c>
      <x:c r="G1035" t="inlineStr">
        <x:is>
          <x:t>Löhne</x:t>
        </x:is>
      </x:c>
      <x:c r="H1035" s="0" t="inlineStr">
        <x:is>
          <x:t>2024-03</x:t>
        </x:is>
      </x:c>
      <x:c r="I1035" s="0" t="inlineStr">
        <x:is>
          <x:t>2024-03</x:t>
        </x:is>
      </x:c>
      <x:c r="J1035" s="0" t="inlineStr">
        <x:is>
          <x:t>Month</x:t>
        </x:is>
      </x:c>
      <x:c r="K1035" s="58">
        <x:v>1</x:v>
      </x:c>
      <x:c r="L1035" s="12">
        <x:v>-124690.2</x:v>
      </x:c>
    </x:row>
    <x:row r="1036">
      <x:c r="A1036" s="0" t="inlineStr">
        <x:is>
          <x:t>PL|pl.personnel|6010|2024-04</x:t>
        </x:is>
      </x:c>
      <x:c r="B1036" s="0" t="inlineStr">
        <x:is>
          <x:t>Demo Handel GmbH</x:t>
        </x:is>
      </x:c>
      <x:c r="C1036" s="0" t="inlineStr">
        <x:is>
          <x:t>PL</x:t>
        </x:is>
      </x:c>
      <x:c r="D1036" s="0" t="inlineStr">
        <x:is>
          <x:t>pl.personnel</x:t>
        </x:is>
      </x:c>
      <x:c r="E1036" s="0" t="inlineStr">
        <x:is>
          <x:t>Personalaufwand</x:t>
        </x:is>
      </x:c>
      <x:c r="F1036" s="58">
        <x:v>6010</x:v>
      </x:c>
      <x:c r="G1036" t="inlineStr">
        <x:is>
          <x:t>Löhne</x:t>
        </x:is>
      </x:c>
      <x:c r="H1036" s="0" t="inlineStr">
        <x:is>
          <x:t>2024-04</x:t>
        </x:is>
      </x:c>
      <x:c r="I1036" s="0" t="inlineStr">
        <x:is>
          <x:t>2024-04</x:t>
        </x:is>
      </x:c>
      <x:c r="J1036" s="0" t="inlineStr">
        <x:is>
          <x:t>Month</x:t>
        </x:is>
      </x:c>
      <x:c r="K1036" s="58">
        <x:v>1</x:v>
      </x:c>
      <x:c r="L1036" s="12">
        <x:v>-129428.41</x:v>
      </x:c>
    </x:row>
    <x:row r="1037">
      <x:c r="A1037" s="0" t="inlineStr">
        <x:is>
          <x:t>PL|pl.personnel|6010|2024-05</x:t>
        </x:is>
      </x:c>
      <x:c r="B1037" s="0" t="inlineStr">
        <x:is>
          <x:t>Demo Handel GmbH</x:t>
        </x:is>
      </x:c>
      <x:c r="C1037" s="0" t="inlineStr">
        <x:is>
          <x:t>PL</x:t>
        </x:is>
      </x:c>
      <x:c r="D1037" s="0" t="inlineStr">
        <x:is>
          <x:t>pl.personnel</x:t>
        </x:is>
      </x:c>
      <x:c r="E1037" s="0" t="inlineStr">
        <x:is>
          <x:t>Personalaufwand</x:t>
        </x:is>
      </x:c>
      <x:c r="F1037" s="58">
        <x:v>6010</x:v>
      </x:c>
      <x:c r="G1037" t="inlineStr">
        <x:is>
          <x:t>Löhne</x:t>
        </x:is>
      </x:c>
      <x:c r="H1037" s="0" t="inlineStr">
        <x:is>
          <x:t>2024-05</x:t>
        </x:is>
      </x:c>
      <x:c r="I1037" s="0" t="inlineStr">
        <x:is>
          <x:t>2024-05</x:t>
        </x:is>
      </x:c>
      <x:c r="J1037" s="0" t="inlineStr">
        <x:is>
          <x:t>Month</x:t>
        </x:is>
      </x:c>
      <x:c r="K1037" s="58">
        <x:v>1</x:v>
      </x:c>
      <x:c r="L1037" s="12">
        <x:v>-129428.41</x:v>
      </x:c>
    </x:row>
    <x:row r="1038">
      <x:c r="A1038" s="0" t="inlineStr">
        <x:is>
          <x:t>PL|pl.personnel|6010|2024-06</x:t>
        </x:is>
      </x:c>
      <x:c r="B1038" s="0" t="inlineStr">
        <x:is>
          <x:t>Demo Handel GmbH</x:t>
        </x:is>
      </x:c>
      <x:c r="C1038" s="0" t="inlineStr">
        <x:is>
          <x:t>PL</x:t>
        </x:is>
      </x:c>
      <x:c r="D1038" s="0" t="inlineStr">
        <x:is>
          <x:t>pl.personnel</x:t>
        </x:is>
      </x:c>
      <x:c r="E1038" s="0" t="inlineStr">
        <x:is>
          <x:t>Personalaufwand</x:t>
        </x:is>
      </x:c>
      <x:c r="F1038" s="58">
        <x:v>6010</x:v>
      </x:c>
      <x:c r="G1038" t="inlineStr">
        <x:is>
          <x:t>Löhne</x:t>
        </x:is>
      </x:c>
      <x:c r="H1038" s="0" t="inlineStr">
        <x:is>
          <x:t>2024-06</x:t>
        </x:is>
      </x:c>
      <x:c r="I1038" s="0" t="inlineStr">
        <x:is>
          <x:t>2024-06</x:t>
        </x:is>
      </x:c>
      <x:c r="J1038" s="0" t="inlineStr">
        <x:is>
          <x:t>Month</x:t>
        </x:is>
      </x:c>
      <x:c r="K1038" s="58">
        <x:v>1</x:v>
      </x:c>
      <x:c r="L1038" s="12">
        <x:v>-129428.41</x:v>
      </x:c>
    </x:row>
    <x:row r="1039">
      <x:c r="A1039" s="0" t="inlineStr">
        <x:is>
          <x:t>PL|pl.personnel|6010|2024-07</x:t>
        </x:is>
      </x:c>
      <x:c r="B1039" s="0" t="inlineStr">
        <x:is>
          <x:t>Demo Handel GmbH</x:t>
        </x:is>
      </x:c>
      <x:c r="C1039" s="0" t="inlineStr">
        <x:is>
          <x:t>PL</x:t>
        </x:is>
      </x:c>
      <x:c r="D1039" s="0" t="inlineStr">
        <x:is>
          <x:t>pl.personnel</x:t>
        </x:is>
      </x:c>
      <x:c r="E1039" s="0" t="inlineStr">
        <x:is>
          <x:t>Personalaufwand</x:t>
        </x:is>
      </x:c>
      <x:c r="F1039" s="58">
        <x:v>6010</x:v>
      </x:c>
      <x:c r="G1039" t="inlineStr">
        <x:is>
          <x:t>Löhne</x:t>
        </x:is>
      </x:c>
      <x:c r="H1039" s="0" t="inlineStr">
        <x:is>
          <x:t>2024-07</x:t>
        </x:is>
      </x:c>
      <x:c r="I1039" s="0" t="inlineStr">
        <x:is>
          <x:t>2024-07</x:t>
        </x:is>
      </x:c>
      <x:c r="J1039" s="0" t="inlineStr">
        <x:is>
          <x:t>Month</x:t>
        </x:is>
      </x:c>
      <x:c r="K1039" s="58">
        <x:v>1</x:v>
      </x:c>
      <x:c r="L1039" s="12">
        <x:v>-129428.41</x:v>
      </x:c>
    </x:row>
    <x:row r="1040">
      <x:c r="A1040" s="0" t="inlineStr">
        <x:is>
          <x:t>PL|pl.personnel|6010|2024-08</x:t>
        </x:is>
      </x:c>
      <x:c r="B1040" s="0" t="inlineStr">
        <x:is>
          <x:t>Demo Handel GmbH</x:t>
        </x:is>
      </x:c>
      <x:c r="C1040" s="0" t="inlineStr">
        <x:is>
          <x:t>PL</x:t>
        </x:is>
      </x:c>
      <x:c r="D1040" s="0" t="inlineStr">
        <x:is>
          <x:t>pl.personnel</x:t>
        </x:is>
      </x:c>
      <x:c r="E1040" s="0" t="inlineStr">
        <x:is>
          <x:t>Personalaufwand</x:t>
        </x:is>
      </x:c>
      <x:c r="F1040" s="58">
        <x:v>6010</x:v>
      </x:c>
      <x:c r="G1040" t="inlineStr">
        <x:is>
          <x:t>Löhne</x:t>
        </x:is>
      </x:c>
      <x:c r="H1040" s="0" t="inlineStr">
        <x:is>
          <x:t>2024-08</x:t>
        </x:is>
      </x:c>
      <x:c r="I1040" s="0" t="inlineStr">
        <x:is>
          <x:t>2024-08</x:t>
        </x:is>
      </x:c>
      <x:c r="J1040" s="0" t="inlineStr">
        <x:is>
          <x:t>Month</x:t>
        </x:is>
      </x:c>
      <x:c r="K1040" s="58">
        <x:v>1</x:v>
      </x:c>
      <x:c r="L1040" s="12">
        <x:v>-129428.41</x:v>
      </x:c>
    </x:row>
    <x:row r="1041">
      <x:c r="A1041" s="0" t="inlineStr">
        <x:is>
          <x:t>PL|pl.personnel|6010|2024-09</x:t>
        </x:is>
      </x:c>
      <x:c r="B1041" s="0" t="inlineStr">
        <x:is>
          <x:t>Demo Handel GmbH</x:t>
        </x:is>
      </x:c>
      <x:c r="C1041" s="0" t="inlineStr">
        <x:is>
          <x:t>PL</x:t>
        </x:is>
      </x:c>
      <x:c r="D1041" s="0" t="inlineStr">
        <x:is>
          <x:t>pl.personnel</x:t>
        </x:is>
      </x:c>
      <x:c r="E1041" s="0" t="inlineStr">
        <x:is>
          <x:t>Personalaufwand</x:t>
        </x:is>
      </x:c>
      <x:c r="F1041" s="58">
        <x:v>6010</x:v>
      </x:c>
      <x:c r="G1041" t="inlineStr">
        <x:is>
          <x:t>Löhne</x:t>
        </x:is>
      </x:c>
      <x:c r="H1041" s="0" t="inlineStr">
        <x:is>
          <x:t>2024-09</x:t>
        </x:is>
      </x:c>
      <x:c r="I1041" s="0" t="inlineStr">
        <x:is>
          <x:t>2024-09</x:t>
        </x:is>
      </x:c>
      <x:c r="J1041" s="0" t="inlineStr">
        <x:is>
          <x:t>Month</x:t>
        </x:is>
      </x:c>
      <x:c r="K1041" s="58">
        <x:v>1</x:v>
      </x:c>
      <x:c r="L1041" s="12">
        <x:v>-132910.64</x:v>
      </x:c>
    </x:row>
    <x:row r="1042">
      <x:c r="A1042" s="0" t="inlineStr">
        <x:is>
          <x:t>PL|pl.personnel|6010|2024-10</x:t>
        </x:is>
      </x:c>
      <x:c r="B1042" s="0" t="inlineStr">
        <x:is>
          <x:t>Demo Handel GmbH</x:t>
        </x:is>
      </x:c>
      <x:c r="C1042" s="0" t="inlineStr">
        <x:is>
          <x:t>PL</x:t>
        </x:is>
      </x:c>
      <x:c r="D1042" s="0" t="inlineStr">
        <x:is>
          <x:t>pl.personnel</x:t>
        </x:is>
      </x:c>
      <x:c r="E1042" s="0" t="inlineStr">
        <x:is>
          <x:t>Personalaufwand</x:t>
        </x:is>
      </x:c>
      <x:c r="F1042" s="58">
        <x:v>6010</x:v>
      </x:c>
      <x:c r="G1042" t="inlineStr">
        <x:is>
          <x:t>Löhne</x:t>
        </x:is>
      </x:c>
      <x:c r="H1042" s="0" t="inlineStr">
        <x:is>
          <x:t>2024-10</x:t>
        </x:is>
      </x:c>
      <x:c r="I1042" s="0" t="inlineStr">
        <x:is>
          <x:t>2024-10</x:t>
        </x:is>
      </x:c>
      <x:c r="J1042" s="0" t="inlineStr">
        <x:is>
          <x:t>Month</x:t>
        </x:is>
      </x:c>
      <x:c r="K1042" s="58">
        <x:v>1</x:v>
      </x:c>
      <x:c r="L1042" s="12">
        <x:v>-132910.64</x:v>
      </x:c>
    </x:row>
    <x:row r="1043">
      <x:c r="A1043" s="0" t="inlineStr">
        <x:is>
          <x:t>PL|pl.personnel|6010|2024-11</x:t>
        </x:is>
      </x:c>
      <x:c r="B1043" s="0" t="inlineStr">
        <x:is>
          <x:t>Demo Handel GmbH</x:t>
        </x:is>
      </x:c>
      <x:c r="C1043" s="0" t="inlineStr">
        <x:is>
          <x:t>PL</x:t>
        </x:is>
      </x:c>
      <x:c r="D1043" s="0" t="inlineStr">
        <x:is>
          <x:t>pl.personnel</x:t>
        </x:is>
      </x:c>
      <x:c r="E1043" s="0" t="inlineStr">
        <x:is>
          <x:t>Personalaufwand</x:t>
        </x:is>
      </x:c>
      <x:c r="F1043" s="58">
        <x:v>6010</x:v>
      </x:c>
      <x:c r="G1043" t="inlineStr">
        <x:is>
          <x:t>Löhne</x:t>
        </x:is>
      </x:c>
      <x:c r="H1043" s="0" t="inlineStr">
        <x:is>
          <x:t>2024-11</x:t>
        </x:is>
      </x:c>
      <x:c r="I1043" s="0" t="inlineStr">
        <x:is>
          <x:t>2024-11</x:t>
        </x:is>
      </x:c>
      <x:c r="J1043" s="0" t="inlineStr">
        <x:is>
          <x:t>Month</x:t>
        </x:is>
      </x:c>
      <x:c r="K1043" s="58">
        <x:v>1</x:v>
      </x:c>
      <x:c r="L1043" s="12">
        <x:v>-199365.96</x:v>
      </x:c>
    </x:row>
    <x:row r="1044">
      <x:c r="A1044" s="0" t="inlineStr">
        <x:is>
          <x:t>PL|pl.personnel|6010|2024-12</x:t>
        </x:is>
      </x:c>
      <x:c r="B1044" s="0" t="inlineStr">
        <x:is>
          <x:t>Demo Handel GmbH</x:t>
        </x:is>
      </x:c>
      <x:c r="C1044" s="0" t="inlineStr">
        <x:is>
          <x:t>PL</x:t>
        </x:is>
      </x:c>
      <x:c r="D1044" s="0" t="inlineStr">
        <x:is>
          <x:t>pl.personnel</x:t>
        </x:is>
      </x:c>
      <x:c r="E1044" s="0" t="inlineStr">
        <x:is>
          <x:t>Personalaufwand</x:t>
        </x:is>
      </x:c>
      <x:c r="F1044" s="58">
        <x:v>6010</x:v>
      </x:c>
      <x:c r="G1044" t="inlineStr">
        <x:is>
          <x:t>Löhne</x:t>
        </x:is>
      </x:c>
      <x:c r="H1044" s="0" t="inlineStr">
        <x:is>
          <x:t>2024-12</x:t>
        </x:is>
      </x:c>
      <x:c r="I1044" s="0" t="inlineStr">
        <x:is>
          <x:t>2024-12</x:t>
        </x:is>
      </x:c>
      <x:c r="J1044" s="0" t="inlineStr">
        <x:is>
          <x:t>Month</x:t>
        </x:is>
      </x:c>
      <x:c r="K1044" s="58">
        <x:v>1</x:v>
      </x:c>
      <x:c r="L1044" s="12">
        <x:v>-132910.64</x:v>
      </x:c>
    </x:row>
    <x:row r="1045">
      <x:c r="A1045" s="0" t="inlineStr">
        <x:is>
          <x:t>PL|pl.personnel|6020|2022-01</x:t>
        </x:is>
      </x:c>
      <x:c r="B1045" s="0" t="inlineStr">
        <x:is>
          <x:t>Demo Handel GmbH</x:t>
        </x:is>
      </x:c>
      <x:c r="C1045" s="0" t="inlineStr">
        <x:is>
          <x:t>PL</x:t>
        </x:is>
      </x:c>
      <x:c r="D1045" s="0" t="inlineStr">
        <x:is>
          <x:t>pl.personnel</x:t>
        </x:is>
      </x:c>
      <x:c r="E1045" s="0" t="inlineStr">
        <x:is>
          <x:t>Personalaufwand</x:t>
        </x:is>
      </x:c>
      <x:c r="F1045" s="58">
        <x:v>6020</x:v>
      </x:c>
      <x:c r="G1045" t="inlineStr">
        <x:is>
          <x:t>Gehälter</x:t>
        </x:is>
      </x:c>
      <x:c r="H1045" s="0" t="inlineStr">
        <x:is>
          <x:t>2022-01</x:t>
        </x:is>
      </x:c>
      <x:c r="I1045" s="0" t="inlineStr">
        <x:is>
          <x:t>2022-01</x:t>
        </x:is>
      </x:c>
      <x:c r="J1045" s="0" t="inlineStr">
        <x:is>
          <x:t>Month</x:t>
        </x:is>
      </x:c>
      <x:c r="K1045" s="58">
        <x:v>1</x:v>
      </x:c>
      <x:c r="L1045" s="12">
        <x:v>-138460</x:v>
      </x:c>
    </x:row>
    <x:row r="1046">
      <x:c r="A1046" s="0" t="inlineStr">
        <x:is>
          <x:t>PL|pl.personnel|6020|2022-02</x:t>
        </x:is>
      </x:c>
      <x:c r="B1046" s="0" t="inlineStr">
        <x:is>
          <x:t>Demo Handel GmbH</x:t>
        </x:is>
      </x:c>
      <x:c r="C1046" s="0" t="inlineStr">
        <x:is>
          <x:t>PL</x:t>
        </x:is>
      </x:c>
      <x:c r="D1046" s="0" t="inlineStr">
        <x:is>
          <x:t>pl.personnel</x:t>
        </x:is>
      </x:c>
      <x:c r="E1046" s="0" t="inlineStr">
        <x:is>
          <x:t>Personalaufwand</x:t>
        </x:is>
      </x:c>
      <x:c r="F1046" s="58">
        <x:v>6020</x:v>
      </x:c>
      <x:c r="G1046" t="inlineStr">
        <x:is>
          <x:t>Gehälter</x:t>
        </x:is>
      </x:c>
      <x:c r="H1046" s="0" t="inlineStr">
        <x:is>
          <x:t>2022-02</x:t>
        </x:is>
      </x:c>
      <x:c r="I1046" s="0" t="inlineStr">
        <x:is>
          <x:t>2022-02</x:t>
        </x:is>
      </x:c>
      <x:c r="J1046" s="0" t="inlineStr">
        <x:is>
          <x:t>Month</x:t>
        </x:is>
      </x:c>
      <x:c r="K1046" s="58">
        <x:v>1</x:v>
      </x:c>
      <x:c r="L1046" s="12">
        <x:v>-138460</x:v>
      </x:c>
    </x:row>
    <x:row r="1047">
      <x:c r="A1047" s="0" t="inlineStr">
        <x:is>
          <x:t>PL|pl.personnel|6020|2022-03</x:t>
        </x:is>
      </x:c>
      <x:c r="B1047" s="0" t="inlineStr">
        <x:is>
          <x:t>Demo Handel GmbH</x:t>
        </x:is>
      </x:c>
      <x:c r="C1047" s="0" t="inlineStr">
        <x:is>
          <x:t>PL</x:t>
        </x:is>
      </x:c>
      <x:c r="D1047" s="0" t="inlineStr">
        <x:is>
          <x:t>pl.personnel</x:t>
        </x:is>
      </x:c>
      <x:c r="E1047" s="0" t="inlineStr">
        <x:is>
          <x:t>Personalaufwand</x:t>
        </x:is>
      </x:c>
      <x:c r="F1047" s="58">
        <x:v>6020</x:v>
      </x:c>
      <x:c r="G1047" t="inlineStr">
        <x:is>
          <x:t>Gehälter</x:t>
        </x:is>
      </x:c>
      <x:c r="H1047" s="0" t="inlineStr">
        <x:is>
          <x:t>2022-03</x:t>
        </x:is>
      </x:c>
      <x:c r="I1047" s="0" t="inlineStr">
        <x:is>
          <x:t>2022-03</x:t>
        </x:is>
      </x:c>
      <x:c r="J1047" s="0" t="inlineStr">
        <x:is>
          <x:t>Month</x:t>
        </x:is>
      </x:c>
      <x:c r="K1047" s="58">
        <x:v>1</x:v>
      </x:c>
      <x:c r="L1047" s="12">
        <x:v>-138460</x:v>
      </x:c>
    </x:row>
    <x:row r="1048">
      <x:c r="A1048" s="0" t="inlineStr">
        <x:is>
          <x:t>PL|pl.personnel|6020|2022-04</x:t>
        </x:is>
      </x:c>
      <x:c r="B1048" s="0" t="inlineStr">
        <x:is>
          <x:t>Demo Handel GmbH</x:t>
        </x:is>
      </x:c>
      <x:c r="C1048" s="0" t="inlineStr">
        <x:is>
          <x:t>PL</x:t>
        </x:is>
      </x:c>
      <x:c r="D1048" s="0" t="inlineStr">
        <x:is>
          <x:t>pl.personnel</x:t>
        </x:is>
      </x:c>
      <x:c r="E1048" s="0" t="inlineStr">
        <x:is>
          <x:t>Personalaufwand</x:t>
        </x:is>
      </x:c>
      <x:c r="F1048" s="58">
        <x:v>6020</x:v>
      </x:c>
      <x:c r="G1048" t="inlineStr">
        <x:is>
          <x:t>Gehälter</x:t>
        </x:is>
      </x:c>
      <x:c r="H1048" s="0" t="inlineStr">
        <x:is>
          <x:t>2022-04</x:t>
        </x:is>
      </x:c>
      <x:c r="I1048" s="0" t="inlineStr">
        <x:is>
          <x:t>2022-04</x:t>
        </x:is>
      </x:c>
      <x:c r="J1048" s="0" t="inlineStr">
        <x:is>
          <x:t>Month</x:t>
        </x:is>
      </x:c>
      <x:c r="K1048" s="58">
        <x:v>1</x:v>
      </x:c>
      <x:c r="L1048" s="12">
        <x:v>-142660</x:v>
      </x:c>
    </x:row>
    <x:row r="1049">
      <x:c r="A1049" s="0" t="inlineStr">
        <x:is>
          <x:t>PL|pl.personnel|6020|2022-05</x:t>
        </x:is>
      </x:c>
      <x:c r="B1049" s="0" t="inlineStr">
        <x:is>
          <x:t>Demo Handel GmbH</x:t>
        </x:is>
      </x:c>
      <x:c r="C1049" s="0" t="inlineStr">
        <x:is>
          <x:t>PL</x:t>
        </x:is>
      </x:c>
      <x:c r="D1049" s="0" t="inlineStr">
        <x:is>
          <x:t>pl.personnel</x:t>
        </x:is>
      </x:c>
      <x:c r="E1049" s="0" t="inlineStr">
        <x:is>
          <x:t>Personalaufwand</x:t>
        </x:is>
      </x:c>
      <x:c r="F1049" s="58">
        <x:v>6020</x:v>
      </x:c>
      <x:c r="G1049" t="inlineStr">
        <x:is>
          <x:t>Gehälter</x:t>
        </x:is>
      </x:c>
      <x:c r="H1049" s="0" t="inlineStr">
        <x:is>
          <x:t>2022-05</x:t>
        </x:is>
      </x:c>
      <x:c r="I1049" s="0" t="inlineStr">
        <x:is>
          <x:t>2022-05</x:t>
        </x:is>
      </x:c>
      <x:c r="J1049" s="0" t="inlineStr">
        <x:is>
          <x:t>Month</x:t>
        </x:is>
      </x:c>
      <x:c r="K1049" s="58">
        <x:v>1</x:v>
      </x:c>
      <x:c r="L1049" s="12">
        <x:v>-142660</x:v>
      </x:c>
    </x:row>
    <x:row r="1050">
      <x:c r="A1050" s="0" t="inlineStr">
        <x:is>
          <x:t>PL|pl.personnel|6020|2022-06</x:t>
        </x:is>
      </x:c>
      <x:c r="B1050" s="0" t="inlineStr">
        <x:is>
          <x:t>Demo Handel GmbH</x:t>
        </x:is>
      </x:c>
      <x:c r="C1050" s="0" t="inlineStr">
        <x:is>
          <x:t>PL</x:t>
        </x:is>
      </x:c>
      <x:c r="D1050" s="0" t="inlineStr">
        <x:is>
          <x:t>pl.personnel</x:t>
        </x:is>
      </x:c>
      <x:c r="E1050" s="0" t="inlineStr">
        <x:is>
          <x:t>Personalaufwand</x:t>
        </x:is>
      </x:c>
      <x:c r="F1050" s="58">
        <x:v>6020</x:v>
      </x:c>
      <x:c r="G1050" t="inlineStr">
        <x:is>
          <x:t>Gehälter</x:t>
        </x:is>
      </x:c>
      <x:c r="H1050" s="0" t="inlineStr">
        <x:is>
          <x:t>2022-06</x:t>
        </x:is>
      </x:c>
      <x:c r="I1050" s="0" t="inlineStr">
        <x:is>
          <x:t>2022-06</x:t>
        </x:is>
      </x:c>
      <x:c r="J1050" s="0" t="inlineStr">
        <x:is>
          <x:t>Month</x:t>
        </x:is>
      </x:c>
      <x:c r="K1050" s="58">
        <x:v>1</x:v>
      </x:c>
      <x:c r="L1050" s="12">
        <x:v>-142660</x:v>
      </x:c>
    </x:row>
    <x:row r="1051">
      <x:c r="A1051" s="0" t="inlineStr">
        <x:is>
          <x:t>PL|pl.personnel|6020|2022-07</x:t>
        </x:is>
      </x:c>
      <x:c r="B1051" s="0" t="inlineStr">
        <x:is>
          <x:t>Demo Handel GmbH</x:t>
        </x:is>
      </x:c>
      <x:c r="C1051" s="0" t="inlineStr">
        <x:is>
          <x:t>PL</x:t>
        </x:is>
      </x:c>
      <x:c r="D1051" s="0" t="inlineStr">
        <x:is>
          <x:t>pl.personnel</x:t>
        </x:is>
      </x:c>
      <x:c r="E1051" s="0" t="inlineStr">
        <x:is>
          <x:t>Personalaufwand</x:t>
        </x:is>
      </x:c>
      <x:c r="F1051" s="58">
        <x:v>6020</x:v>
      </x:c>
      <x:c r="G1051" t="inlineStr">
        <x:is>
          <x:t>Gehälter</x:t>
        </x:is>
      </x:c>
      <x:c r="H1051" s="0" t="inlineStr">
        <x:is>
          <x:t>2022-07</x:t>
        </x:is>
      </x:c>
      <x:c r="I1051" s="0" t="inlineStr">
        <x:is>
          <x:t>2022-07</x:t>
        </x:is>
      </x:c>
      <x:c r="J1051" s="0" t="inlineStr">
        <x:is>
          <x:t>Month</x:t>
        </x:is>
      </x:c>
      <x:c r="K1051" s="58">
        <x:v>1</x:v>
      </x:c>
      <x:c r="L1051" s="12">
        <x:v>-142660</x:v>
      </x:c>
    </x:row>
    <x:row r="1052">
      <x:c r="A1052" s="0" t="inlineStr">
        <x:is>
          <x:t>PL|pl.personnel|6020|2022-08</x:t>
        </x:is>
      </x:c>
      <x:c r="B1052" s="0" t="inlineStr">
        <x:is>
          <x:t>Demo Handel GmbH</x:t>
        </x:is>
      </x:c>
      <x:c r="C1052" s="0" t="inlineStr">
        <x:is>
          <x:t>PL</x:t>
        </x:is>
      </x:c>
      <x:c r="D1052" s="0" t="inlineStr">
        <x:is>
          <x:t>pl.personnel</x:t>
        </x:is>
      </x:c>
      <x:c r="E1052" s="0" t="inlineStr">
        <x:is>
          <x:t>Personalaufwand</x:t>
        </x:is>
      </x:c>
      <x:c r="F1052" s="58">
        <x:v>6020</x:v>
      </x:c>
      <x:c r="G1052" t="inlineStr">
        <x:is>
          <x:t>Gehälter</x:t>
        </x:is>
      </x:c>
      <x:c r="H1052" s="0" t="inlineStr">
        <x:is>
          <x:t>2022-08</x:t>
        </x:is>
      </x:c>
      <x:c r="I1052" s="0" t="inlineStr">
        <x:is>
          <x:t>2022-08</x:t>
        </x:is>
      </x:c>
      <x:c r="J1052" s="0" t="inlineStr">
        <x:is>
          <x:t>Month</x:t>
        </x:is>
      </x:c>
      <x:c r="K1052" s="58">
        <x:v>1</x:v>
      </x:c>
      <x:c r="L1052" s="12">
        <x:v>-142660</x:v>
      </x:c>
    </x:row>
    <x:row r="1053">
      <x:c r="A1053" s="0" t="inlineStr">
        <x:is>
          <x:t>PL|pl.personnel|6020|2022-09</x:t>
        </x:is>
      </x:c>
      <x:c r="B1053" s="0" t="inlineStr">
        <x:is>
          <x:t>Demo Handel GmbH</x:t>
        </x:is>
      </x:c>
      <x:c r="C1053" s="0" t="inlineStr">
        <x:is>
          <x:t>PL</x:t>
        </x:is>
      </x:c>
      <x:c r="D1053" s="0" t="inlineStr">
        <x:is>
          <x:t>pl.personnel</x:t>
        </x:is>
      </x:c>
      <x:c r="E1053" s="0" t="inlineStr">
        <x:is>
          <x:t>Personalaufwand</x:t>
        </x:is>
      </x:c>
      <x:c r="F1053" s="58">
        <x:v>6020</x:v>
      </x:c>
      <x:c r="G1053" t="inlineStr">
        <x:is>
          <x:t>Gehälter</x:t>
        </x:is>
      </x:c>
      <x:c r="H1053" s="0" t="inlineStr">
        <x:is>
          <x:t>2022-09</x:t>
        </x:is>
      </x:c>
      <x:c r="I1053" s="0" t="inlineStr">
        <x:is>
          <x:t>2022-09</x:t>
        </x:is>
      </x:c>
      <x:c r="J1053" s="0" t="inlineStr">
        <x:is>
          <x:t>Month</x:t>
        </x:is>
      </x:c>
      <x:c r="K1053" s="58">
        <x:v>1</x:v>
      </x:c>
      <x:c r="L1053" s="12">
        <x:v>-142660</x:v>
      </x:c>
    </x:row>
    <x:row r="1054">
      <x:c r="A1054" s="0" t="inlineStr">
        <x:is>
          <x:t>PL|pl.personnel|6020|2022-10</x:t>
        </x:is>
      </x:c>
      <x:c r="B1054" s="0" t="inlineStr">
        <x:is>
          <x:t>Demo Handel GmbH</x:t>
        </x:is>
      </x:c>
      <x:c r="C1054" s="0" t="inlineStr">
        <x:is>
          <x:t>PL</x:t>
        </x:is>
      </x:c>
      <x:c r="D1054" s="0" t="inlineStr">
        <x:is>
          <x:t>pl.personnel</x:t>
        </x:is>
      </x:c>
      <x:c r="E1054" s="0" t="inlineStr">
        <x:is>
          <x:t>Personalaufwand</x:t>
        </x:is>
      </x:c>
      <x:c r="F1054" s="58">
        <x:v>6020</x:v>
      </x:c>
      <x:c r="G1054" t="inlineStr">
        <x:is>
          <x:t>Gehälter</x:t>
        </x:is>
      </x:c>
      <x:c r="H1054" s="0" t="inlineStr">
        <x:is>
          <x:t>2022-10</x:t>
        </x:is>
      </x:c>
      <x:c r="I1054" s="0" t="inlineStr">
        <x:is>
          <x:t>2022-10</x:t>
        </x:is>
      </x:c>
      <x:c r="J1054" s="0" t="inlineStr">
        <x:is>
          <x:t>Month</x:t>
        </x:is>
      </x:c>
      <x:c r="K1054" s="58">
        <x:v>1</x:v>
      </x:c>
      <x:c r="L1054" s="12">
        <x:v>-142660</x:v>
      </x:c>
    </x:row>
    <x:row r="1055">
      <x:c r="A1055" s="0" t="inlineStr">
        <x:is>
          <x:t>PL|pl.personnel|6020|2022-11</x:t>
        </x:is>
      </x:c>
      <x:c r="B1055" s="0" t="inlineStr">
        <x:is>
          <x:t>Demo Handel GmbH</x:t>
        </x:is>
      </x:c>
      <x:c r="C1055" s="0" t="inlineStr">
        <x:is>
          <x:t>PL</x:t>
        </x:is>
      </x:c>
      <x:c r="D1055" s="0" t="inlineStr">
        <x:is>
          <x:t>pl.personnel</x:t>
        </x:is>
      </x:c>
      <x:c r="E1055" s="0" t="inlineStr">
        <x:is>
          <x:t>Personalaufwand</x:t>
        </x:is>
      </x:c>
      <x:c r="F1055" s="58">
        <x:v>6020</x:v>
      </x:c>
      <x:c r="G1055" t="inlineStr">
        <x:is>
          <x:t>Gehälter</x:t>
        </x:is>
      </x:c>
      <x:c r="H1055" s="0" t="inlineStr">
        <x:is>
          <x:t>2022-11</x:t>
        </x:is>
      </x:c>
      <x:c r="I1055" s="0" t="inlineStr">
        <x:is>
          <x:t>2022-11</x:t>
        </x:is>
      </x:c>
      <x:c r="J1055" s="0" t="inlineStr">
        <x:is>
          <x:t>Month</x:t>
        </x:is>
      </x:c>
      <x:c r="K1055" s="58">
        <x:v>1</x:v>
      </x:c>
      <x:c r="L1055" s="12">
        <x:v>-213990</x:v>
      </x:c>
    </x:row>
    <x:row r="1056">
      <x:c r="A1056" s="0" t="inlineStr">
        <x:is>
          <x:t>PL|pl.personnel|6020|2022-12</x:t>
        </x:is>
      </x:c>
      <x:c r="B1056" s="0" t="inlineStr">
        <x:is>
          <x:t>Demo Handel GmbH</x:t>
        </x:is>
      </x:c>
      <x:c r="C1056" s="0" t="inlineStr">
        <x:is>
          <x:t>PL</x:t>
        </x:is>
      </x:c>
      <x:c r="D1056" s="0" t="inlineStr">
        <x:is>
          <x:t>pl.personnel</x:t>
        </x:is>
      </x:c>
      <x:c r="E1056" s="0" t="inlineStr">
        <x:is>
          <x:t>Personalaufwand</x:t>
        </x:is>
      </x:c>
      <x:c r="F1056" s="58">
        <x:v>6020</x:v>
      </x:c>
      <x:c r="G1056" t="inlineStr">
        <x:is>
          <x:t>Gehälter</x:t>
        </x:is>
      </x:c>
      <x:c r="H1056" s="0" t="inlineStr">
        <x:is>
          <x:t>2022-12</x:t>
        </x:is>
      </x:c>
      <x:c r="I1056" s="0" t="inlineStr">
        <x:is>
          <x:t>2022-12</x:t>
        </x:is>
      </x:c>
      <x:c r="J1056" s="0" t="inlineStr">
        <x:is>
          <x:t>Month</x:t>
        </x:is>
      </x:c>
      <x:c r="K1056" s="58">
        <x:v>1</x:v>
      </x:c>
      <x:c r="L1056" s="12">
        <x:v>-149410</x:v>
      </x:c>
    </x:row>
    <x:row r="1057">
      <x:c r="A1057" s="0" t="inlineStr">
        <x:is>
          <x:t>PL|pl.personnel|6020|2023-01</x:t>
        </x:is>
      </x:c>
      <x:c r="B1057" s="0" t="inlineStr">
        <x:is>
          <x:t>Demo Handel GmbH</x:t>
        </x:is>
      </x:c>
      <x:c r="C1057" s="0" t="inlineStr">
        <x:is>
          <x:t>PL</x:t>
        </x:is>
      </x:c>
      <x:c r="D1057" s="0" t="inlineStr">
        <x:is>
          <x:t>pl.personnel</x:t>
        </x:is>
      </x:c>
      <x:c r="E1057" s="0" t="inlineStr">
        <x:is>
          <x:t>Personalaufwand</x:t>
        </x:is>
      </x:c>
      <x:c r="F1057" s="58">
        <x:v>6020</x:v>
      </x:c>
      <x:c r="G1057" t="inlineStr">
        <x:is>
          <x:t>Gehälter</x:t>
        </x:is>
      </x:c>
      <x:c r="H1057" s="0" t="inlineStr">
        <x:is>
          <x:t>2023-01</x:t>
        </x:is>
      </x:c>
      <x:c r="I1057" s="0" t="inlineStr">
        <x:is>
          <x:t>2023-01</x:t>
        </x:is>
      </x:c>
      <x:c r="J1057" s="0" t="inlineStr">
        <x:is>
          <x:t>Month</x:t>
        </x:is>
      </x:c>
      <x:c r="K1057" s="58">
        <x:v>1</x:v>
      </x:c>
      <x:c r="L1057" s="12">
        <x:v>-142660</x:v>
      </x:c>
    </x:row>
    <x:row r="1058">
      <x:c r="A1058" s="0" t="inlineStr">
        <x:is>
          <x:t>PL|pl.personnel|6020|2023-02</x:t>
        </x:is>
      </x:c>
      <x:c r="B1058" s="0" t="inlineStr">
        <x:is>
          <x:t>Demo Handel GmbH</x:t>
        </x:is>
      </x:c>
      <x:c r="C1058" s="0" t="inlineStr">
        <x:is>
          <x:t>PL</x:t>
        </x:is>
      </x:c>
      <x:c r="D1058" s="0" t="inlineStr">
        <x:is>
          <x:t>pl.personnel</x:t>
        </x:is>
      </x:c>
      <x:c r="E1058" s="0" t="inlineStr">
        <x:is>
          <x:t>Personalaufwand</x:t>
        </x:is>
      </x:c>
      <x:c r="F1058" s="58">
        <x:v>6020</x:v>
      </x:c>
      <x:c r="G1058" t="inlineStr">
        <x:is>
          <x:t>Gehälter</x:t>
        </x:is>
      </x:c>
      <x:c r="H1058" s="0" t="inlineStr">
        <x:is>
          <x:t>2023-02</x:t>
        </x:is>
      </x:c>
      <x:c r="I1058" s="0" t="inlineStr">
        <x:is>
          <x:t>2023-02</x:t>
        </x:is>
      </x:c>
      <x:c r="J1058" s="0" t="inlineStr">
        <x:is>
          <x:t>Month</x:t>
        </x:is>
      </x:c>
      <x:c r="K1058" s="58">
        <x:v>1</x:v>
      </x:c>
      <x:c r="L1058" s="12">
        <x:v>-142660</x:v>
      </x:c>
    </x:row>
    <x:row r="1059">
      <x:c r="A1059" s="0" t="inlineStr">
        <x:is>
          <x:t>PL|pl.personnel|6020|2023-03</x:t>
        </x:is>
      </x:c>
      <x:c r="B1059" s="0" t="inlineStr">
        <x:is>
          <x:t>Demo Handel GmbH</x:t>
        </x:is>
      </x:c>
      <x:c r="C1059" s="0" t="inlineStr">
        <x:is>
          <x:t>PL</x:t>
        </x:is>
      </x:c>
      <x:c r="D1059" s="0" t="inlineStr">
        <x:is>
          <x:t>pl.personnel</x:t>
        </x:is>
      </x:c>
      <x:c r="E1059" s="0" t="inlineStr">
        <x:is>
          <x:t>Personalaufwand</x:t>
        </x:is>
      </x:c>
      <x:c r="F1059" s="58">
        <x:v>6020</x:v>
      </x:c>
      <x:c r="G1059" t="inlineStr">
        <x:is>
          <x:t>Gehälter</x:t>
        </x:is>
      </x:c>
      <x:c r="H1059" s="0" t="inlineStr">
        <x:is>
          <x:t>2023-03</x:t>
        </x:is>
      </x:c>
      <x:c r="I1059" s="0" t="inlineStr">
        <x:is>
          <x:t>2023-03</x:t>
        </x:is>
      </x:c>
      <x:c r="J1059" s="0" t="inlineStr">
        <x:is>
          <x:t>Month</x:t>
        </x:is>
      </x:c>
      <x:c r="K1059" s="58">
        <x:v>1</x:v>
      </x:c>
      <x:c r="L1059" s="12">
        <x:v>-142660</x:v>
      </x:c>
    </x:row>
    <x:row r="1060">
      <x:c r="A1060" s="0" t="inlineStr">
        <x:is>
          <x:t>PL|pl.personnel|6020|2023-04</x:t>
        </x:is>
      </x:c>
      <x:c r="B1060" s="0" t="inlineStr">
        <x:is>
          <x:t>Demo Handel GmbH</x:t>
        </x:is>
      </x:c>
      <x:c r="C1060" s="0" t="inlineStr">
        <x:is>
          <x:t>PL</x:t>
        </x:is>
      </x:c>
      <x:c r="D1060" s="0" t="inlineStr">
        <x:is>
          <x:t>pl.personnel</x:t>
        </x:is>
      </x:c>
      <x:c r="E1060" s="0" t="inlineStr">
        <x:is>
          <x:t>Personalaufwand</x:t>
        </x:is>
      </x:c>
      <x:c r="F1060" s="58">
        <x:v>6020</x:v>
      </x:c>
      <x:c r="G1060" t="inlineStr">
        <x:is>
          <x:t>Gehälter</x:t>
        </x:is>
      </x:c>
      <x:c r="H1060" s="0" t="inlineStr">
        <x:is>
          <x:t>2023-04</x:t>
        </x:is>
      </x:c>
      <x:c r="I1060" s="0" t="inlineStr">
        <x:is>
          <x:t>2023-04</x:t>
        </x:is>
      </x:c>
      <x:c r="J1060" s="0" t="inlineStr">
        <x:is>
          <x:t>Month</x:t>
        </x:is>
      </x:c>
      <x:c r="K1060" s="58">
        <x:v>1</x:v>
      </x:c>
      <x:c r="L1060" s="12">
        <x:v>-151932.9</x:v>
      </x:c>
    </x:row>
    <x:row r="1061">
      <x:c r="A1061" s="0" t="inlineStr">
        <x:is>
          <x:t>PL|pl.personnel|6020|2023-05</x:t>
        </x:is>
      </x:c>
      <x:c r="B1061" s="0" t="inlineStr">
        <x:is>
          <x:t>Demo Handel GmbH</x:t>
        </x:is>
      </x:c>
      <x:c r="C1061" s="0" t="inlineStr">
        <x:is>
          <x:t>PL</x:t>
        </x:is>
      </x:c>
      <x:c r="D1061" s="0" t="inlineStr">
        <x:is>
          <x:t>pl.personnel</x:t>
        </x:is>
      </x:c>
      <x:c r="E1061" s="0" t="inlineStr">
        <x:is>
          <x:t>Personalaufwand</x:t>
        </x:is>
      </x:c>
      <x:c r="F1061" s="58">
        <x:v>6020</x:v>
      </x:c>
      <x:c r="G1061" t="inlineStr">
        <x:is>
          <x:t>Gehälter</x:t>
        </x:is>
      </x:c>
      <x:c r="H1061" s="0" t="inlineStr">
        <x:is>
          <x:t>2023-05</x:t>
        </x:is>
      </x:c>
      <x:c r="I1061" s="0" t="inlineStr">
        <x:is>
          <x:t>2023-05</x:t>
        </x:is>
      </x:c>
      <x:c r="J1061" s="0" t="inlineStr">
        <x:is>
          <x:t>Month</x:t>
        </x:is>
      </x:c>
      <x:c r="K1061" s="58">
        <x:v>1</x:v>
      </x:c>
      <x:c r="L1061" s="12">
        <x:v>-151932.9</x:v>
      </x:c>
    </x:row>
    <x:row r="1062">
      <x:c r="A1062" s="0" t="inlineStr">
        <x:is>
          <x:t>PL|pl.personnel|6020|2023-06</x:t>
        </x:is>
      </x:c>
      <x:c r="B1062" s="0" t="inlineStr">
        <x:is>
          <x:t>Demo Handel GmbH</x:t>
        </x:is>
      </x:c>
      <x:c r="C1062" s="0" t="inlineStr">
        <x:is>
          <x:t>PL</x:t>
        </x:is>
      </x:c>
      <x:c r="D1062" s="0" t="inlineStr">
        <x:is>
          <x:t>pl.personnel</x:t>
        </x:is>
      </x:c>
      <x:c r="E1062" s="0" t="inlineStr">
        <x:is>
          <x:t>Personalaufwand</x:t>
        </x:is>
      </x:c>
      <x:c r="F1062" s="58">
        <x:v>6020</x:v>
      </x:c>
      <x:c r="G1062" t="inlineStr">
        <x:is>
          <x:t>Gehälter</x:t>
        </x:is>
      </x:c>
      <x:c r="H1062" s="0" t="inlineStr">
        <x:is>
          <x:t>2023-06</x:t>
        </x:is>
      </x:c>
      <x:c r="I1062" s="0" t="inlineStr">
        <x:is>
          <x:t>2023-06</x:t>
        </x:is>
      </x:c>
      <x:c r="J1062" s="0" t="inlineStr">
        <x:is>
          <x:t>Month</x:t>
        </x:is>
      </x:c>
      <x:c r="K1062" s="58">
        <x:v>1</x:v>
      </x:c>
      <x:c r="L1062" s="12">
        <x:v>-151932.9</x:v>
      </x:c>
    </x:row>
    <x:row r="1063">
      <x:c r="A1063" s="0" t="inlineStr">
        <x:is>
          <x:t>PL|pl.personnel|6020|2023-07</x:t>
        </x:is>
      </x:c>
      <x:c r="B1063" s="0" t="inlineStr">
        <x:is>
          <x:t>Demo Handel GmbH</x:t>
        </x:is>
      </x:c>
      <x:c r="C1063" s="0" t="inlineStr">
        <x:is>
          <x:t>PL</x:t>
        </x:is>
      </x:c>
      <x:c r="D1063" s="0" t="inlineStr">
        <x:is>
          <x:t>pl.personnel</x:t>
        </x:is>
      </x:c>
      <x:c r="E1063" s="0" t="inlineStr">
        <x:is>
          <x:t>Personalaufwand</x:t>
        </x:is>
      </x:c>
      <x:c r="F1063" s="58">
        <x:v>6020</x:v>
      </x:c>
      <x:c r="G1063" t="inlineStr">
        <x:is>
          <x:t>Gehälter</x:t>
        </x:is>
      </x:c>
      <x:c r="H1063" s="0" t="inlineStr">
        <x:is>
          <x:t>2023-07</x:t>
        </x:is>
      </x:c>
      <x:c r="I1063" s="0" t="inlineStr">
        <x:is>
          <x:t>2023-07</x:t>
        </x:is>
      </x:c>
      <x:c r="J1063" s="0" t="inlineStr">
        <x:is>
          <x:t>Month</x:t>
        </x:is>
      </x:c>
      <x:c r="K1063" s="58">
        <x:v>1</x:v>
      </x:c>
      <x:c r="L1063" s="12">
        <x:v>-151932.9</x:v>
      </x:c>
    </x:row>
    <x:row r="1064">
      <x:c r="A1064" s="0" t="inlineStr">
        <x:is>
          <x:t>PL|pl.personnel|6020|2023-08</x:t>
        </x:is>
      </x:c>
      <x:c r="B1064" s="0" t="inlineStr">
        <x:is>
          <x:t>Demo Handel GmbH</x:t>
        </x:is>
      </x:c>
      <x:c r="C1064" s="0" t="inlineStr">
        <x:is>
          <x:t>PL</x:t>
        </x:is>
      </x:c>
      <x:c r="D1064" s="0" t="inlineStr">
        <x:is>
          <x:t>pl.personnel</x:t>
        </x:is>
      </x:c>
      <x:c r="E1064" s="0" t="inlineStr">
        <x:is>
          <x:t>Personalaufwand</x:t>
        </x:is>
      </x:c>
      <x:c r="F1064" s="58">
        <x:v>6020</x:v>
      </x:c>
      <x:c r="G1064" t="inlineStr">
        <x:is>
          <x:t>Gehälter</x:t>
        </x:is>
      </x:c>
      <x:c r="H1064" s="0" t="inlineStr">
        <x:is>
          <x:t>2023-08</x:t>
        </x:is>
      </x:c>
      <x:c r="I1064" s="0" t="inlineStr">
        <x:is>
          <x:t>2023-08</x:t>
        </x:is>
      </x:c>
      <x:c r="J1064" s="0" t="inlineStr">
        <x:is>
          <x:t>Month</x:t>
        </x:is>
      </x:c>
      <x:c r="K1064" s="58">
        <x:v>1</x:v>
      </x:c>
      <x:c r="L1064" s="12">
        <x:v>-151932.9</x:v>
      </x:c>
    </x:row>
    <x:row r="1065">
      <x:c r="A1065" s="0" t="inlineStr">
        <x:is>
          <x:t>PL|pl.personnel|6020|2023-09</x:t>
        </x:is>
      </x:c>
      <x:c r="B1065" s="0" t="inlineStr">
        <x:is>
          <x:t>Demo Handel GmbH</x:t>
        </x:is>
      </x:c>
      <x:c r="C1065" s="0" t="inlineStr">
        <x:is>
          <x:t>PL</x:t>
        </x:is>
      </x:c>
      <x:c r="D1065" s="0" t="inlineStr">
        <x:is>
          <x:t>pl.personnel</x:t>
        </x:is>
      </x:c>
      <x:c r="E1065" s="0" t="inlineStr">
        <x:is>
          <x:t>Personalaufwand</x:t>
        </x:is>
      </x:c>
      <x:c r="F1065" s="58">
        <x:v>6020</x:v>
      </x:c>
      <x:c r="G1065" t="inlineStr">
        <x:is>
          <x:t>Gehälter</x:t>
        </x:is>
      </x:c>
      <x:c r="H1065" s="0" t="inlineStr">
        <x:is>
          <x:t>2023-09</x:t>
        </x:is>
      </x:c>
      <x:c r="I1065" s="0" t="inlineStr">
        <x:is>
          <x:t>2023-09</x:t>
        </x:is>
      </x:c>
      <x:c r="J1065" s="0" t="inlineStr">
        <x:is>
          <x:t>Month</x:t>
        </x:is>
      </x:c>
      <x:c r="K1065" s="58">
        <x:v>1</x:v>
      </x:c>
      <x:c r="L1065" s="12">
        <x:v>-157044.9</x:v>
      </x:c>
    </x:row>
    <x:row r="1066">
      <x:c r="A1066" s="0" t="inlineStr">
        <x:is>
          <x:t>PL|pl.personnel|6020|2023-10</x:t>
        </x:is>
      </x:c>
      <x:c r="B1066" s="0" t="inlineStr">
        <x:is>
          <x:t>Demo Handel GmbH</x:t>
        </x:is>
      </x:c>
      <x:c r="C1066" s="0" t="inlineStr">
        <x:is>
          <x:t>PL</x:t>
        </x:is>
      </x:c>
      <x:c r="D1066" s="0" t="inlineStr">
        <x:is>
          <x:t>pl.personnel</x:t>
        </x:is>
      </x:c>
      <x:c r="E1066" s="0" t="inlineStr">
        <x:is>
          <x:t>Personalaufwand</x:t>
        </x:is>
      </x:c>
      <x:c r="F1066" s="58">
        <x:v>6020</x:v>
      </x:c>
      <x:c r="G1066" t="inlineStr">
        <x:is>
          <x:t>Gehälter</x:t>
        </x:is>
      </x:c>
      <x:c r="H1066" s="0" t="inlineStr">
        <x:is>
          <x:t>2023-10</x:t>
        </x:is>
      </x:c>
      <x:c r="I1066" s="0" t="inlineStr">
        <x:is>
          <x:t>2023-10</x:t>
        </x:is>
      </x:c>
      <x:c r="J1066" s="0" t="inlineStr">
        <x:is>
          <x:t>Month</x:t>
        </x:is>
      </x:c>
      <x:c r="K1066" s="58">
        <x:v>1</x:v>
      </x:c>
      <x:c r="L1066" s="12">
        <x:v>-157044.9</x:v>
      </x:c>
    </x:row>
    <x:row r="1067">
      <x:c r="A1067" s="0" t="inlineStr">
        <x:is>
          <x:t>PL|pl.personnel|6020|2023-11</x:t>
        </x:is>
      </x:c>
      <x:c r="B1067" s="0" t="inlineStr">
        <x:is>
          <x:t>Demo Handel GmbH</x:t>
        </x:is>
      </x:c>
      <x:c r="C1067" s="0" t="inlineStr">
        <x:is>
          <x:t>PL</x:t>
        </x:is>
      </x:c>
      <x:c r="D1067" s="0" t="inlineStr">
        <x:is>
          <x:t>pl.personnel</x:t>
        </x:is>
      </x:c>
      <x:c r="E1067" s="0" t="inlineStr">
        <x:is>
          <x:t>Personalaufwand</x:t>
        </x:is>
      </x:c>
      <x:c r="F1067" s="58">
        <x:v>6020</x:v>
      </x:c>
      <x:c r="G1067" t="inlineStr">
        <x:is>
          <x:t>Gehälter</x:t>
        </x:is>
      </x:c>
      <x:c r="H1067" s="0" t="inlineStr">
        <x:is>
          <x:t>2023-11</x:t>
        </x:is>
      </x:c>
      <x:c r="I1067" s="0" t="inlineStr">
        <x:is>
          <x:t>2023-11</x:t>
        </x:is>
      </x:c>
      <x:c r="J1067" s="0" t="inlineStr">
        <x:is>
          <x:t>Month</x:t>
        </x:is>
      </x:c>
      <x:c r="K1067" s="58">
        <x:v>1</x:v>
      </x:c>
      <x:c r="L1067" s="12">
        <x:v>-235567.35</x:v>
      </x:c>
    </x:row>
    <x:row r="1068">
      <x:c r="A1068" s="0" t="inlineStr">
        <x:is>
          <x:t>PL|pl.personnel|6020|2023-12</x:t>
        </x:is>
      </x:c>
      <x:c r="B1068" s="0" t="inlineStr">
        <x:is>
          <x:t>Demo Handel GmbH</x:t>
        </x:is>
      </x:c>
      <x:c r="C1068" s="0" t="inlineStr">
        <x:is>
          <x:t>PL</x:t>
        </x:is>
      </x:c>
      <x:c r="D1068" s="0" t="inlineStr">
        <x:is>
          <x:t>pl.personnel</x:t>
        </x:is>
      </x:c>
      <x:c r="E1068" s="0" t="inlineStr">
        <x:is>
          <x:t>Personalaufwand</x:t>
        </x:is>
      </x:c>
      <x:c r="F1068" s="58">
        <x:v>6020</x:v>
      </x:c>
      <x:c r="G1068" t="inlineStr">
        <x:is>
          <x:t>Gehälter</x:t>
        </x:is>
      </x:c>
      <x:c r="H1068" s="0" t="inlineStr">
        <x:is>
          <x:t>2023-12</x:t>
        </x:is>
      </x:c>
      <x:c r="I1068" s="0" t="inlineStr">
        <x:is>
          <x:t>2023-12</x:t>
        </x:is>
      </x:c>
      <x:c r="J1068" s="0" t="inlineStr">
        <x:is>
          <x:t>Month</x:t>
        </x:is>
      </x:c>
      <x:c r="K1068" s="58">
        <x:v>1</x:v>
      </x:c>
      <x:c r="L1068" s="12">
        <x:v>-163344.9</x:v>
      </x:c>
    </x:row>
    <x:row r="1069">
      <x:c r="A1069" s="0" t="inlineStr">
        <x:is>
          <x:t>PL|pl.personnel|6020|2024-01</x:t>
        </x:is>
      </x:c>
      <x:c r="B1069" s="0" t="inlineStr">
        <x:is>
          <x:t>Demo Handel GmbH</x:t>
        </x:is>
      </x:c>
      <x:c r="C1069" s="0" t="inlineStr">
        <x:is>
          <x:t>PL</x:t>
        </x:is>
      </x:c>
      <x:c r="D1069" s="0" t="inlineStr">
        <x:is>
          <x:t>pl.personnel</x:t>
        </x:is>
      </x:c>
      <x:c r="E1069" s="0" t="inlineStr">
        <x:is>
          <x:t>Personalaufwand</x:t>
        </x:is>
      </x:c>
      <x:c r="F1069" s="58">
        <x:v>6020</x:v>
      </x:c>
      <x:c r="G1069" t="inlineStr">
        <x:is>
          <x:t>Gehälter</x:t>
        </x:is>
      </x:c>
      <x:c r="H1069" s="0" t="inlineStr">
        <x:is>
          <x:t>2024-01</x:t>
        </x:is>
      </x:c>
      <x:c r="I1069" s="0" t="inlineStr">
        <x:is>
          <x:t>2024-01</x:t>
        </x:is>
      </x:c>
      <x:c r="J1069" s="0" t="inlineStr">
        <x:is>
          <x:t>Month</x:t>
        </x:is>
      </x:c>
      <x:c r="K1069" s="58">
        <x:v>1</x:v>
      </x:c>
      <x:c r="L1069" s="12">
        <x:v>-153051.15</x:v>
      </x:c>
    </x:row>
    <x:row r="1070">
      <x:c r="A1070" s="0" t="inlineStr">
        <x:is>
          <x:t>PL|pl.personnel|6020|2024-02</x:t>
        </x:is>
      </x:c>
      <x:c r="B1070" s="0" t="inlineStr">
        <x:is>
          <x:t>Demo Handel GmbH</x:t>
        </x:is>
      </x:c>
      <x:c r="C1070" s="0" t="inlineStr">
        <x:is>
          <x:t>PL</x:t>
        </x:is>
      </x:c>
      <x:c r="D1070" s="0" t="inlineStr">
        <x:is>
          <x:t>pl.personnel</x:t>
        </x:is>
      </x:c>
      <x:c r="E1070" s="0" t="inlineStr">
        <x:is>
          <x:t>Personalaufwand</x:t>
        </x:is>
      </x:c>
      <x:c r="F1070" s="58">
        <x:v>6020</x:v>
      </x:c>
      <x:c r="G1070" t="inlineStr">
        <x:is>
          <x:t>Gehälter</x:t>
        </x:is>
      </x:c>
      <x:c r="H1070" s="0" t="inlineStr">
        <x:is>
          <x:t>2024-02</x:t>
        </x:is>
      </x:c>
      <x:c r="I1070" s="0" t="inlineStr">
        <x:is>
          <x:t>2024-02</x:t>
        </x:is>
      </x:c>
      <x:c r="J1070" s="0" t="inlineStr">
        <x:is>
          <x:t>Month</x:t>
        </x:is>
      </x:c>
      <x:c r="K1070" s="58">
        <x:v>1</x:v>
      </x:c>
      <x:c r="L1070" s="12">
        <x:v>-153051.15</x:v>
      </x:c>
    </x:row>
    <x:row r="1071">
      <x:c r="A1071" s="0" t="inlineStr">
        <x:is>
          <x:t>PL|pl.personnel|6020|2024-03</x:t>
        </x:is>
      </x:c>
      <x:c r="B1071" s="0" t="inlineStr">
        <x:is>
          <x:t>Demo Handel GmbH</x:t>
        </x:is>
      </x:c>
      <x:c r="C1071" s="0" t="inlineStr">
        <x:is>
          <x:t>PL</x:t>
        </x:is>
      </x:c>
      <x:c r="D1071" s="0" t="inlineStr">
        <x:is>
          <x:t>pl.personnel</x:t>
        </x:is>
      </x:c>
      <x:c r="E1071" s="0" t="inlineStr">
        <x:is>
          <x:t>Personalaufwand</x:t>
        </x:is>
      </x:c>
      <x:c r="F1071" s="58">
        <x:v>6020</x:v>
      </x:c>
      <x:c r="G1071" t="inlineStr">
        <x:is>
          <x:t>Gehälter</x:t>
        </x:is>
      </x:c>
      <x:c r="H1071" s="0" t="inlineStr">
        <x:is>
          <x:t>2024-03</x:t>
        </x:is>
      </x:c>
      <x:c r="I1071" s="0" t="inlineStr">
        <x:is>
          <x:t>2024-03</x:t>
        </x:is>
      </x:c>
      <x:c r="J1071" s="0" t="inlineStr">
        <x:is>
          <x:t>Month</x:t>
        </x:is>
      </x:c>
      <x:c r="K1071" s="58">
        <x:v>1</x:v>
      </x:c>
      <x:c r="L1071" s="12">
        <x:v>-157950.15</x:v>
      </x:c>
    </x:row>
    <x:row r="1072">
      <x:c r="A1072" s="0" t="inlineStr">
        <x:is>
          <x:t>PL|pl.personnel|6020|2024-04</x:t>
        </x:is>
      </x:c>
      <x:c r="B1072" s="0" t="inlineStr">
        <x:is>
          <x:t>Demo Handel GmbH</x:t>
        </x:is>
      </x:c>
      <x:c r="C1072" s="0" t="inlineStr">
        <x:is>
          <x:t>PL</x:t>
        </x:is>
      </x:c>
      <x:c r="D1072" s="0" t="inlineStr">
        <x:is>
          <x:t>pl.personnel</x:t>
        </x:is>
      </x:c>
      <x:c r="E1072" s="0" t="inlineStr">
        <x:is>
          <x:t>Personalaufwand</x:t>
        </x:is>
      </x:c>
      <x:c r="F1072" s="58">
        <x:v>6020</x:v>
      </x:c>
      <x:c r="G1072" t="inlineStr">
        <x:is>
          <x:t>Gehälter</x:t>
        </x:is>
      </x:c>
      <x:c r="H1072" s="0" t="inlineStr">
        <x:is>
          <x:t>2024-04</x:t>
        </x:is>
      </x:c>
      <x:c r="I1072" s="0" t="inlineStr">
        <x:is>
          <x:t>2024-04</x:t>
        </x:is>
      </x:c>
      <x:c r="J1072" s="0" t="inlineStr">
        <x:is>
          <x:t>Month</x:t>
        </x:is>
      </x:c>
      <x:c r="K1072" s="58">
        <x:v>1</x:v>
      </x:c>
      <x:c r="L1072" s="12">
        <x:v>-163952.27</x:v>
      </x:c>
    </x:row>
    <x:row r="1073">
      <x:c r="A1073" s="0" t="inlineStr">
        <x:is>
          <x:t>PL|pl.personnel|6020|2024-05</x:t>
        </x:is>
      </x:c>
      <x:c r="B1073" s="0" t="inlineStr">
        <x:is>
          <x:t>Demo Handel GmbH</x:t>
        </x:is>
      </x:c>
      <x:c r="C1073" s="0" t="inlineStr">
        <x:is>
          <x:t>PL</x:t>
        </x:is>
      </x:c>
      <x:c r="D1073" s="0" t="inlineStr">
        <x:is>
          <x:t>pl.personnel</x:t>
        </x:is>
      </x:c>
      <x:c r="E1073" s="0" t="inlineStr">
        <x:is>
          <x:t>Personalaufwand</x:t>
        </x:is>
      </x:c>
      <x:c r="F1073" s="58">
        <x:v>6020</x:v>
      </x:c>
      <x:c r="G1073" t="inlineStr">
        <x:is>
          <x:t>Gehälter</x:t>
        </x:is>
      </x:c>
      <x:c r="H1073" s="0" t="inlineStr">
        <x:is>
          <x:t>2024-05</x:t>
        </x:is>
      </x:c>
      <x:c r="I1073" s="0" t="inlineStr">
        <x:is>
          <x:t>2024-05</x:t>
        </x:is>
      </x:c>
      <x:c r="J1073" s="0" t="inlineStr">
        <x:is>
          <x:t>Month</x:t>
        </x:is>
      </x:c>
      <x:c r="K1073" s="58">
        <x:v>1</x:v>
      </x:c>
      <x:c r="L1073" s="12">
        <x:v>-163952.27</x:v>
      </x:c>
    </x:row>
    <x:row r="1074">
      <x:c r="A1074" s="0" t="inlineStr">
        <x:is>
          <x:t>PL|pl.personnel|6020|2024-06</x:t>
        </x:is>
      </x:c>
      <x:c r="B1074" s="0" t="inlineStr">
        <x:is>
          <x:t>Demo Handel GmbH</x:t>
        </x:is>
      </x:c>
      <x:c r="C1074" s="0" t="inlineStr">
        <x:is>
          <x:t>PL</x:t>
        </x:is>
      </x:c>
      <x:c r="D1074" s="0" t="inlineStr">
        <x:is>
          <x:t>pl.personnel</x:t>
        </x:is>
      </x:c>
      <x:c r="E1074" s="0" t="inlineStr">
        <x:is>
          <x:t>Personalaufwand</x:t>
        </x:is>
      </x:c>
      <x:c r="F1074" s="58">
        <x:v>6020</x:v>
      </x:c>
      <x:c r="G1074" t="inlineStr">
        <x:is>
          <x:t>Gehälter</x:t>
        </x:is>
      </x:c>
      <x:c r="H1074" s="0" t="inlineStr">
        <x:is>
          <x:t>2024-06</x:t>
        </x:is>
      </x:c>
      <x:c r="I1074" s="0" t="inlineStr">
        <x:is>
          <x:t>2024-06</x:t>
        </x:is>
      </x:c>
      <x:c r="J1074" s="0" t="inlineStr">
        <x:is>
          <x:t>Month</x:t>
        </x:is>
      </x:c>
      <x:c r="K1074" s="58">
        <x:v>1</x:v>
      </x:c>
      <x:c r="L1074" s="12">
        <x:v>-169700.71</x:v>
      </x:c>
    </x:row>
    <x:row r="1075">
      <x:c r="A1075" s="0" t="inlineStr">
        <x:is>
          <x:t>PL|pl.personnel|6020|2024-07</x:t>
        </x:is>
      </x:c>
      <x:c r="B1075" s="0" t="inlineStr">
        <x:is>
          <x:t>Demo Handel GmbH</x:t>
        </x:is>
      </x:c>
      <x:c r="C1075" s="0" t="inlineStr">
        <x:is>
          <x:t>PL</x:t>
        </x:is>
      </x:c>
      <x:c r="D1075" s="0" t="inlineStr">
        <x:is>
          <x:t>pl.personnel</x:t>
        </x:is>
      </x:c>
      <x:c r="E1075" s="0" t="inlineStr">
        <x:is>
          <x:t>Personalaufwand</x:t>
        </x:is>
      </x:c>
      <x:c r="F1075" s="58">
        <x:v>6020</x:v>
      </x:c>
      <x:c r="G1075" t="inlineStr">
        <x:is>
          <x:t>Gehälter</x:t>
        </x:is>
      </x:c>
      <x:c r="H1075" s="0" t="inlineStr">
        <x:is>
          <x:t>2024-07</x:t>
        </x:is>
      </x:c>
      <x:c r="I1075" s="0" t="inlineStr">
        <x:is>
          <x:t>2024-07</x:t>
        </x:is>
      </x:c>
      <x:c r="J1075" s="0" t="inlineStr">
        <x:is>
          <x:t>Month</x:t>
        </x:is>
      </x:c>
      <x:c r="K1075" s="58">
        <x:v>1</x:v>
      </x:c>
      <x:c r="L1075" s="12">
        <x:v>-169700.71</x:v>
      </x:c>
    </x:row>
    <x:row r="1076">
      <x:c r="A1076" s="0" t="inlineStr">
        <x:is>
          <x:t>PL|pl.personnel|6020|2024-08</x:t>
        </x:is>
      </x:c>
      <x:c r="B1076" s="0" t="inlineStr">
        <x:is>
          <x:t>Demo Handel GmbH</x:t>
        </x:is>
      </x:c>
      <x:c r="C1076" s="0" t="inlineStr">
        <x:is>
          <x:t>PL</x:t>
        </x:is>
      </x:c>
      <x:c r="D1076" s="0" t="inlineStr">
        <x:is>
          <x:t>pl.personnel</x:t>
        </x:is>
      </x:c>
      <x:c r="E1076" s="0" t="inlineStr">
        <x:is>
          <x:t>Personalaufwand</x:t>
        </x:is>
      </x:c>
      <x:c r="F1076" s="58">
        <x:v>6020</x:v>
      </x:c>
      <x:c r="G1076" t="inlineStr">
        <x:is>
          <x:t>Gehälter</x:t>
        </x:is>
      </x:c>
      <x:c r="H1076" s="0" t="inlineStr">
        <x:is>
          <x:t>2024-08</x:t>
        </x:is>
      </x:c>
      <x:c r="I1076" s="0" t="inlineStr">
        <x:is>
          <x:t>2024-08</x:t>
        </x:is>
      </x:c>
      <x:c r="J1076" s="0" t="inlineStr">
        <x:is>
          <x:t>Month</x:t>
        </x:is>
      </x:c>
      <x:c r="K1076" s="58">
        <x:v>1</x:v>
      </x:c>
      <x:c r="L1076" s="12">
        <x:v>-169700.71</x:v>
      </x:c>
    </x:row>
    <x:row r="1077">
      <x:c r="A1077" s="0" t="inlineStr">
        <x:is>
          <x:t>PL|pl.personnel|6020|2024-09</x:t>
        </x:is>
      </x:c>
      <x:c r="B1077" s="0" t="inlineStr">
        <x:is>
          <x:t>Demo Handel GmbH</x:t>
        </x:is>
      </x:c>
      <x:c r="C1077" s="0" t="inlineStr">
        <x:is>
          <x:t>PL</x:t>
        </x:is>
      </x:c>
      <x:c r="D1077" s="0" t="inlineStr">
        <x:is>
          <x:t>pl.personnel</x:t>
        </x:is>
      </x:c>
      <x:c r="E1077" s="0" t="inlineStr">
        <x:is>
          <x:t>Personalaufwand</x:t>
        </x:is>
      </x:c>
      <x:c r="F1077" s="58">
        <x:v>6020</x:v>
      </x:c>
      <x:c r="G1077" t="inlineStr">
        <x:is>
          <x:t>Gehälter</x:t>
        </x:is>
      </x:c>
      <x:c r="H1077" s="0" t="inlineStr">
        <x:is>
          <x:t>2024-09</x:t>
        </x:is>
      </x:c>
      <x:c r="I1077" s="0" t="inlineStr">
        <x:is>
          <x:t>2024-09</x:t>
        </x:is>
      </x:c>
      <x:c r="J1077" s="0" t="inlineStr">
        <x:is>
          <x:t>Month</x:t>
        </x:is>
      </x:c>
      <x:c r="K1077" s="58">
        <x:v>1</x:v>
      </x:c>
      <x:c r="L1077" s="12">
        <x:v>-169700.71</x:v>
      </x:c>
    </x:row>
    <x:row r="1078">
      <x:c r="A1078" s="0" t="inlineStr">
        <x:is>
          <x:t>PL|pl.personnel|6020|2024-10</x:t>
        </x:is>
      </x:c>
      <x:c r="B1078" s="0" t="inlineStr">
        <x:is>
          <x:t>Demo Handel GmbH</x:t>
        </x:is>
      </x:c>
      <x:c r="C1078" s="0" t="inlineStr">
        <x:is>
          <x:t>PL</x:t>
        </x:is>
      </x:c>
      <x:c r="D1078" s="0" t="inlineStr">
        <x:is>
          <x:t>pl.personnel</x:t>
        </x:is>
      </x:c>
      <x:c r="E1078" s="0" t="inlineStr">
        <x:is>
          <x:t>Personalaufwand</x:t>
        </x:is>
      </x:c>
      <x:c r="F1078" s="58">
        <x:v>6020</x:v>
      </x:c>
      <x:c r="G1078" t="inlineStr">
        <x:is>
          <x:t>Gehälter</x:t>
        </x:is>
      </x:c>
      <x:c r="H1078" s="0" t="inlineStr">
        <x:is>
          <x:t>2024-10</x:t>
        </x:is>
      </x:c>
      <x:c r="I1078" s="0" t="inlineStr">
        <x:is>
          <x:t>2024-10</x:t>
        </x:is>
      </x:c>
      <x:c r="J1078" s="0" t="inlineStr">
        <x:is>
          <x:t>Month</x:t>
        </x:is>
      </x:c>
      <x:c r="K1078" s="58">
        <x:v>1</x:v>
      </x:c>
      <x:c r="L1078" s="12">
        <x:v>-169700.71</x:v>
      </x:c>
    </x:row>
    <x:row r="1079">
      <x:c r="A1079" s="0" t="inlineStr">
        <x:is>
          <x:t>PL|pl.personnel|6020|2024-11</x:t>
        </x:is>
      </x:c>
      <x:c r="B1079" s="0" t="inlineStr">
        <x:is>
          <x:t>Demo Handel GmbH</x:t>
        </x:is>
      </x:c>
      <x:c r="C1079" s="0" t="inlineStr">
        <x:is>
          <x:t>PL</x:t>
        </x:is>
      </x:c>
      <x:c r="D1079" s="0" t="inlineStr">
        <x:is>
          <x:t>pl.personnel</x:t>
        </x:is>
      </x:c>
      <x:c r="E1079" s="0" t="inlineStr">
        <x:is>
          <x:t>Personalaufwand</x:t>
        </x:is>
      </x:c>
      <x:c r="F1079" s="58">
        <x:v>6020</x:v>
      </x:c>
      <x:c r="G1079" t="inlineStr">
        <x:is>
          <x:t>Gehälter</x:t>
        </x:is>
      </x:c>
      <x:c r="H1079" s="0" t="inlineStr">
        <x:is>
          <x:t>2024-11</x:t>
        </x:is>
      </x:c>
      <x:c r="I1079" s="0" t="inlineStr">
        <x:is>
          <x:t>2024-11</x:t>
        </x:is>
      </x:c>
      <x:c r="J1079" s="0" t="inlineStr">
        <x:is>
          <x:t>Month</x:t>
        </x:is>
      </x:c>
      <x:c r="K1079" s="58">
        <x:v>1</x:v>
      </x:c>
      <x:c r="L1079" s="12">
        <x:v>-254551.07</x:v>
      </x:c>
    </x:row>
    <x:row r="1080">
      <x:c r="A1080" s="0" t="inlineStr">
        <x:is>
          <x:t>PL|pl.personnel|6020|2024-12</x:t>
        </x:is>
      </x:c>
      <x:c r="B1080" s="0" t="inlineStr">
        <x:is>
          <x:t>Demo Handel GmbH</x:t>
        </x:is>
      </x:c>
      <x:c r="C1080" s="0" t="inlineStr">
        <x:is>
          <x:t>PL</x:t>
        </x:is>
      </x:c>
      <x:c r="D1080" s="0" t="inlineStr">
        <x:is>
          <x:t>pl.personnel</x:t>
        </x:is>
      </x:c>
      <x:c r="E1080" s="0" t="inlineStr">
        <x:is>
          <x:t>Personalaufwand</x:t>
        </x:is>
      </x:c>
      <x:c r="F1080" s="58">
        <x:v>6020</x:v>
      </x:c>
      <x:c r="G1080" t="inlineStr">
        <x:is>
          <x:t>Gehälter</x:t>
        </x:is>
      </x:c>
      <x:c r="H1080" s="0" t="inlineStr">
        <x:is>
          <x:t>2024-12</x:t>
        </x:is>
      </x:c>
      <x:c r="I1080" s="0" t="inlineStr">
        <x:is>
          <x:t>2024-12</x:t>
        </x:is>
      </x:c>
      <x:c r="J1080" s="0" t="inlineStr">
        <x:is>
          <x:t>Month</x:t>
        </x:is>
      </x:c>
      <x:c r="K1080" s="58">
        <x:v>1</x:v>
      </x:c>
      <x:c r="L1080" s="12">
        <x:v>-166050.71</x:v>
      </x:c>
    </x:row>
    <x:row r="1081">
      <x:c r="A1081" s="0" t="inlineStr">
        <x:is>
          <x:t>PL|pl.personnel|6027|2022-01</x:t>
        </x:is>
      </x:c>
      <x:c r="B1081" s="0" t="inlineStr">
        <x:is>
          <x:t>Demo Handel GmbH</x:t>
        </x:is>
      </x:c>
      <x:c r="C1081" s="0" t="inlineStr">
        <x:is>
          <x:t>PL</x:t>
        </x:is>
      </x:c>
      <x:c r="D1081" s="0" t="inlineStr">
        <x:is>
          <x:t>pl.personnel</x:t>
        </x:is>
      </x:c>
      <x:c r="E1081" s="0" t="inlineStr">
        <x:is>
          <x:t>Personalaufwand</x:t>
        </x:is>
      </x:c>
      <x:c r="F1081" s="58">
        <x:v>6027</x:v>
      </x:c>
      <x:c r="G1081" t="inlineStr">
        <x:is>
          <x:t>Geschäftsführergehälter</x:t>
        </x:is>
      </x:c>
      <x:c r="H1081" s="0" t="inlineStr">
        <x:is>
          <x:t>2022-01</x:t>
        </x:is>
      </x:c>
      <x:c r="I1081" s="0" t="inlineStr">
        <x:is>
          <x:t>2022-01</x:t>
        </x:is>
      </x:c>
      <x:c r="J1081" s="0" t="inlineStr">
        <x:is>
          <x:t>Month</x:t>
        </x:is>
      </x:c>
      <x:c r="K1081" s="58">
        <x:v>1</x:v>
      </x:c>
      <x:c r="L1081" s="12">
        <x:v>-10486</x:v>
      </x:c>
    </x:row>
    <x:row r="1082">
      <x:c r="A1082" s="0" t="inlineStr">
        <x:is>
          <x:t>PL|pl.personnel|6027|2022-02</x:t>
        </x:is>
      </x:c>
      <x:c r="B1082" s="0" t="inlineStr">
        <x:is>
          <x:t>Demo Handel GmbH</x:t>
        </x:is>
      </x:c>
      <x:c r="C1082" s="0" t="inlineStr">
        <x:is>
          <x:t>PL</x:t>
        </x:is>
      </x:c>
      <x:c r="D1082" s="0" t="inlineStr">
        <x:is>
          <x:t>pl.personnel</x:t>
        </x:is>
      </x:c>
      <x:c r="E1082" s="0" t="inlineStr">
        <x:is>
          <x:t>Personalaufwand</x:t>
        </x:is>
      </x:c>
      <x:c r="F1082" s="58">
        <x:v>6027</x:v>
      </x:c>
      <x:c r="G1082" t="inlineStr">
        <x:is>
          <x:t>Geschäftsführergehälter</x:t>
        </x:is>
      </x:c>
      <x:c r="H1082" s="0" t="inlineStr">
        <x:is>
          <x:t>2022-02</x:t>
        </x:is>
      </x:c>
      <x:c r="I1082" s="0" t="inlineStr">
        <x:is>
          <x:t>2022-02</x:t>
        </x:is>
      </x:c>
      <x:c r="J1082" s="0" t="inlineStr">
        <x:is>
          <x:t>Month</x:t>
        </x:is>
      </x:c>
      <x:c r="K1082" s="58">
        <x:v>1</x:v>
      </x:c>
      <x:c r="L1082" s="12">
        <x:v>-10486</x:v>
      </x:c>
    </x:row>
    <x:row r="1083">
      <x:c r="A1083" s="0" t="inlineStr">
        <x:is>
          <x:t>PL|pl.personnel|6027|2022-03</x:t>
        </x:is>
      </x:c>
      <x:c r="B1083" s="0" t="inlineStr">
        <x:is>
          <x:t>Demo Handel GmbH</x:t>
        </x:is>
      </x:c>
      <x:c r="C1083" s="0" t="inlineStr">
        <x:is>
          <x:t>PL</x:t>
        </x:is>
      </x:c>
      <x:c r="D1083" s="0" t="inlineStr">
        <x:is>
          <x:t>pl.personnel</x:t>
        </x:is>
      </x:c>
      <x:c r="E1083" s="0" t="inlineStr">
        <x:is>
          <x:t>Personalaufwand</x:t>
        </x:is>
      </x:c>
      <x:c r="F1083" s="58">
        <x:v>6027</x:v>
      </x:c>
      <x:c r="G1083" t="inlineStr">
        <x:is>
          <x:t>Geschäftsführergehälter</x:t>
        </x:is>
      </x:c>
      <x:c r="H1083" s="0" t="inlineStr">
        <x:is>
          <x:t>2022-03</x:t>
        </x:is>
      </x:c>
      <x:c r="I1083" s="0" t="inlineStr">
        <x:is>
          <x:t>2022-03</x:t>
        </x:is>
      </x:c>
      <x:c r="J1083" s="0" t="inlineStr">
        <x:is>
          <x:t>Month</x:t>
        </x:is>
      </x:c>
      <x:c r="K1083" s="58">
        <x:v>1</x:v>
      </x:c>
      <x:c r="L1083" s="12">
        <x:v>-10486</x:v>
      </x:c>
    </x:row>
    <x:row r="1084">
      <x:c r="A1084" s="0" t="inlineStr">
        <x:is>
          <x:t>PL|pl.personnel|6027|2022-04</x:t>
        </x:is>
      </x:c>
      <x:c r="B1084" s="0" t="inlineStr">
        <x:is>
          <x:t>Demo Handel GmbH</x:t>
        </x:is>
      </x:c>
      <x:c r="C1084" s="0" t="inlineStr">
        <x:is>
          <x:t>PL</x:t>
        </x:is>
      </x:c>
      <x:c r="D1084" s="0" t="inlineStr">
        <x:is>
          <x:t>pl.personnel</x:t>
        </x:is>
      </x:c>
      <x:c r="E1084" s="0" t="inlineStr">
        <x:is>
          <x:t>Personalaufwand</x:t>
        </x:is>
      </x:c>
      <x:c r="F1084" s="58">
        <x:v>6027</x:v>
      </x:c>
      <x:c r="G1084" t="inlineStr">
        <x:is>
          <x:t>Geschäftsführergehälter</x:t>
        </x:is>
      </x:c>
      <x:c r="H1084" s="0" t="inlineStr">
        <x:is>
          <x:t>2022-04</x:t>
        </x:is>
      </x:c>
      <x:c r="I1084" s="0" t="inlineStr">
        <x:is>
          <x:t>2022-04</x:t>
        </x:is>
      </x:c>
      <x:c r="J1084" s="0" t="inlineStr">
        <x:is>
          <x:t>Month</x:t>
        </x:is>
      </x:c>
      <x:c r="K1084" s="58">
        <x:v>1</x:v>
      </x:c>
      <x:c r="L1084" s="12">
        <x:v>-10486</x:v>
      </x:c>
    </x:row>
    <x:row r="1085">
      <x:c r="A1085" s="0" t="inlineStr">
        <x:is>
          <x:t>PL|pl.personnel|6027|2022-05</x:t>
        </x:is>
      </x:c>
      <x:c r="B1085" s="0" t="inlineStr">
        <x:is>
          <x:t>Demo Handel GmbH</x:t>
        </x:is>
      </x:c>
      <x:c r="C1085" s="0" t="inlineStr">
        <x:is>
          <x:t>PL</x:t>
        </x:is>
      </x:c>
      <x:c r="D1085" s="0" t="inlineStr">
        <x:is>
          <x:t>pl.personnel</x:t>
        </x:is>
      </x:c>
      <x:c r="E1085" s="0" t="inlineStr">
        <x:is>
          <x:t>Personalaufwand</x:t>
        </x:is>
      </x:c>
      <x:c r="F1085" s="58">
        <x:v>6027</x:v>
      </x:c>
      <x:c r="G1085" t="inlineStr">
        <x:is>
          <x:t>Geschäftsführergehälter</x:t>
        </x:is>
      </x:c>
      <x:c r="H1085" s="0" t="inlineStr">
        <x:is>
          <x:t>2022-05</x:t>
        </x:is>
      </x:c>
      <x:c r="I1085" s="0" t="inlineStr">
        <x:is>
          <x:t>2022-05</x:t>
        </x:is>
      </x:c>
      <x:c r="J1085" s="0" t="inlineStr">
        <x:is>
          <x:t>Month</x:t>
        </x:is>
      </x:c>
      <x:c r="K1085" s="58">
        <x:v>1</x:v>
      </x:c>
      <x:c r="L1085" s="12">
        <x:v>-10486</x:v>
      </x:c>
    </x:row>
    <x:row r="1086">
      <x:c r="A1086" s="0" t="inlineStr">
        <x:is>
          <x:t>PL|pl.personnel|6027|2022-06</x:t>
        </x:is>
      </x:c>
      <x:c r="B1086" s="0" t="inlineStr">
        <x:is>
          <x:t>Demo Handel GmbH</x:t>
        </x:is>
      </x:c>
      <x:c r="C1086" s="0" t="inlineStr">
        <x:is>
          <x:t>PL</x:t>
        </x:is>
      </x:c>
      <x:c r="D1086" s="0" t="inlineStr">
        <x:is>
          <x:t>pl.personnel</x:t>
        </x:is>
      </x:c>
      <x:c r="E1086" s="0" t="inlineStr">
        <x:is>
          <x:t>Personalaufwand</x:t>
        </x:is>
      </x:c>
      <x:c r="F1086" s="58">
        <x:v>6027</x:v>
      </x:c>
      <x:c r="G1086" t="inlineStr">
        <x:is>
          <x:t>Geschäftsführergehälter</x:t>
        </x:is>
      </x:c>
      <x:c r="H1086" s="0" t="inlineStr">
        <x:is>
          <x:t>2022-06</x:t>
        </x:is>
      </x:c>
      <x:c r="I1086" s="0" t="inlineStr">
        <x:is>
          <x:t>2022-06</x:t>
        </x:is>
      </x:c>
      <x:c r="J1086" s="0" t="inlineStr">
        <x:is>
          <x:t>Month</x:t>
        </x:is>
      </x:c>
      <x:c r="K1086" s="58">
        <x:v>1</x:v>
      </x:c>
      <x:c r="L1086" s="12">
        <x:v>-10486</x:v>
      </x:c>
    </x:row>
    <x:row r="1087">
      <x:c r="A1087" s="0" t="inlineStr">
        <x:is>
          <x:t>PL|pl.personnel|6027|2022-07</x:t>
        </x:is>
      </x:c>
      <x:c r="B1087" s="0" t="inlineStr">
        <x:is>
          <x:t>Demo Handel GmbH</x:t>
        </x:is>
      </x:c>
      <x:c r="C1087" s="0" t="inlineStr">
        <x:is>
          <x:t>PL</x:t>
        </x:is>
      </x:c>
      <x:c r="D1087" s="0" t="inlineStr">
        <x:is>
          <x:t>pl.personnel</x:t>
        </x:is>
      </x:c>
      <x:c r="E1087" s="0" t="inlineStr">
        <x:is>
          <x:t>Personalaufwand</x:t>
        </x:is>
      </x:c>
      <x:c r="F1087" s="58">
        <x:v>6027</x:v>
      </x:c>
      <x:c r="G1087" t="inlineStr">
        <x:is>
          <x:t>Geschäftsführergehälter</x:t>
        </x:is>
      </x:c>
      <x:c r="H1087" s="0" t="inlineStr">
        <x:is>
          <x:t>2022-07</x:t>
        </x:is>
      </x:c>
      <x:c r="I1087" s="0" t="inlineStr">
        <x:is>
          <x:t>2022-07</x:t>
        </x:is>
      </x:c>
      <x:c r="J1087" s="0" t="inlineStr">
        <x:is>
          <x:t>Month</x:t>
        </x:is>
      </x:c>
      <x:c r="K1087" s="58">
        <x:v>1</x:v>
      </x:c>
      <x:c r="L1087" s="12">
        <x:v>-10486</x:v>
      </x:c>
    </x:row>
    <x:row r="1088">
      <x:c r="A1088" s="0" t="inlineStr">
        <x:is>
          <x:t>PL|pl.personnel|6027|2022-08</x:t>
        </x:is>
      </x:c>
      <x:c r="B1088" s="0" t="inlineStr">
        <x:is>
          <x:t>Demo Handel GmbH</x:t>
        </x:is>
      </x:c>
      <x:c r="C1088" s="0" t="inlineStr">
        <x:is>
          <x:t>PL</x:t>
        </x:is>
      </x:c>
      <x:c r="D1088" s="0" t="inlineStr">
        <x:is>
          <x:t>pl.personnel</x:t>
        </x:is>
      </x:c>
      <x:c r="E1088" s="0" t="inlineStr">
        <x:is>
          <x:t>Personalaufwand</x:t>
        </x:is>
      </x:c>
      <x:c r="F1088" s="58">
        <x:v>6027</x:v>
      </x:c>
      <x:c r="G1088" t="inlineStr">
        <x:is>
          <x:t>Geschäftsführergehälter</x:t>
        </x:is>
      </x:c>
      <x:c r="H1088" s="0" t="inlineStr">
        <x:is>
          <x:t>2022-08</x:t>
        </x:is>
      </x:c>
      <x:c r="I1088" s="0" t="inlineStr">
        <x:is>
          <x:t>2022-08</x:t>
        </x:is>
      </x:c>
      <x:c r="J1088" s="0" t="inlineStr">
        <x:is>
          <x:t>Month</x:t>
        </x:is>
      </x:c>
      <x:c r="K1088" s="58">
        <x:v>1</x:v>
      </x:c>
      <x:c r="L1088" s="12">
        <x:v>-10486</x:v>
      </x:c>
    </x:row>
    <x:row r="1089">
      <x:c r="A1089" s="0" t="inlineStr">
        <x:is>
          <x:t>PL|pl.personnel|6027|2022-09</x:t>
        </x:is>
      </x:c>
      <x:c r="B1089" s="0" t="inlineStr">
        <x:is>
          <x:t>Demo Handel GmbH</x:t>
        </x:is>
      </x:c>
      <x:c r="C1089" s="0" t="inlineStr">
        <x:is>
          <x:t>PL</x:t>
        </x:is>
      </x:c>
      <x:c r="D1089" s="0" t="inlineStr">
        <x:is>
          <x:t>pl.personnel</x:t>
        </x:is>
      </x:c>
      <x:c r="E1089" s="0" t="inlineStr">
        <x:is>
          <x:t>Personalaufwand</x:t>
        </x:is>
      </x:c>
      <x:c r="F1089" s="58">
        <x:v>6027</x:v>
      </x:c>
      <x:c r="G1089" t="inlineStr">
        <x:is>
          <x:t>Geschäftsführergehälter</x:t>
        </x:is>
      </x:c>
      <x:c r="H1089" s="0" t="inlineStr">
        <x:is>
          <x:t>2022-09</x:t>
        </x:is>
      </x:c>
      <x:c r="I1089" s="0" t="inlineStr">
        <x:is>
          <x:t>2022-09</x:t>
        </x:is>
      </x:c>
      <x:c r="J1089" s="0" t="inlineStr">
        <x:is>
          <x:t>Month</x:t>
        </x:is>
      </x:c>
      <x:c r="K1089" s="58">
        <x:v>1</x:v>
      </x:c>
      <x:c r="L1089" s="12">
        <x:v>-10486</x:v>
      </x:c>
    </x:row>
    <x:row r="1090">
      <x:c r="A1090" s="0" t="inlineStr">
        <x:is>
          <x:t>PL|pl.personnel|6027|2022-10</x:t>
        </x:is>
      </x:c>
      <x:c r="B1090" s="0" t="inlineStr">
        <x:is>
          <x:t>Demo Handel GmbH</x:t>
        </x:is>
      </x:c>
      <x:c r="C1090" s="0" t="inlineStr">
        <x:is>
          <x:t>PL</x:t>
        </x:is>
      </x:c>
      <x:c r="D1090" s="0" t="inlineStr">
        <x:is>
          <x:t>pl.personnel</x:t>
        </x:is>
      </x:c>
      <x:c r="E1090" s="0" t="inlineStr">
        <x:is>
          <x:t>Personalaufwand</x:t>
        </x:is>
      </x:c>
      <x:c r="F1090" s="58">
        <x:v>6027</x:v>
      </x:c>
      <x:c r="G1090" t="inlineStr">
        <x:is>
          <x:t>Geschäftsführergehälter</x:t>
        </x:is>
      </x:c>
      <x:c r="H1090" s="0" t="inlineStr">
        <x:is>
          <x:t>2022-10</x:t>
        </x:is>
      </x:c>
      <x:c r="I1090" s="0" t="inlineStr">
        <x:is>
          <x:t>2022-10</x:t>
        </x:is>
      </x:c>
      <x:c r="J1090" s="0" t="inlineStr">
        <x:is>
          <x:t>Month</x:t>
        </x:is>
      </x:c>
      <x:c r="K1090" s="58">
        <x:v>1</x:v>
      </x:c>
      <x:c r="L1090" s="12">
        <x:v>-10486</x:v>
      </x:c>
    </x:row>
    <x:row r="1091">
      <x:c r="A1091" s="0" t="inlineStr">
        <x:is>
          <x:t>PL|pl.personnel|6027|2022-11</x:t>
        </x:is>
      </x:c>
      <x:c r="B1091" s="0" t="inlineStr">
        <x:is>
          <x:t>Demo Handel GmbH</x:t>
        </x:is>
      </x:c>
      <x:c r="C1091" s="0" t="inlineStr">
        <x:is>
          <x:t>PL</x:t>
        </x:is>
      </x:c>
      <x:c r="D1091" s="0" t="inlineStr">
        <x:is>
          <x:t>pl.personnel</x:t>
        </x:is>
      </x:c>
      <x:c r="E1091" s="0" t="inlineStr">
        <x:is>
          <x:t>Personalaufwand</x:t>
        </x:is>
      </x:c>
      <x:c r="F1091" s="58">
        <x:v>6027</x:v>
      </x:c>
      <x:c r="G1091" t="inlineStr">
        <x:is>
          <x:t>Geschäftsführergehälter</x:t>
        </x:is>
      </x:c>
      <x:c r="H1091" s="0" t="inlineStr">
        <x:is>
          <x:t>2022-11</x:t>
        </x:is>
      </x:c>
      <x:c r="I1091" s="0" t="inlineStr">
        <x:is>
          <x:t>2022-11</x:t>
        </x:is>
      </x:c>
      <x:c r="J1091" s="0" t="inlineStr">
        <x:is>
          <x:t>Month</x:t>
        </x:is>
      </x:c>
      <x:c r="K1091" s="58">
        <x:v>1</x:v>
      </x:c>
      <x:c r="L1091" s="12">
        <x:v>-10486</x:v>
      </x:c>
    </x:row>
    <x:row r="1092">
      <x:c r="A1092" s="0" t="inlineStr">
        <x:is>
          <x:t>PL|pl.personnel|6027|2022-12</x:t>
        </x:is>
      </x:c>
      <x:c r="B1092" s="0" t="inlineStr">
        <x:is>
          <x:t>Demo Handel GmbH</x:t>
        </x:is>
      </x:c>
      <x:c r="C1092" s="0" t="inlineStr">
        <x:is>
          <x:t>PL</x:t>
        </x:is>
      </x:c>
      <x:c r="D1092" s="0" t="inlineStr">
        <x:is>
          <x:t>pl.personnel</x:t>
        </x:is>
      </x:c>
      <x:c r="E1092" s="0" t="inlineStr">
        <x:is>
          <x:t>Personalaufwand</x:t>
        </x:is>
      </x:c>
      <x:c r="F1092" s="58">
        <x:v>6027</x:v>
      </x:c>
      <x:c r="G1092" t="inlineStr">
        <x:is>
          <x:t>Geschäftsführergehälter</x:t>
        </x:is>
      </x:c>
      <x:c r="H1092" s="0" t="inlineStr">
        <x:is>
          <x:t>2022-12</x:t>
        </x:is>
      </x:c>
      <x:c r="I1092" s="0" t="inlineStr">
        <x:is>
          <x:t>2022-12</x:t>
        </x:is>
      </x:c>
      <x:c r="J1092" s="0" t="inlineStr">
        <x:is>
          <x:t>Month</x:t>
        </x:is>
      </x:c>
      <x:c r="K1092" s="58">
        <x:v>1</x:v>
      </x:c>
      <x:c r="L1092" s="12">
        <x:v>-10486</x:v>
      </x:c>
    </x:row>
    <x:row r="1093">
      <x:c r="A1093" s="0" t="inlineStr">
        <x:is>
          <x:t>PL|pl.personnel|6027|2023-01</x:t>
        </x:is>
      </x:c>
      <x:c r="B1093" s="0" t="inlineStr">
        <x:is>
          <x:t>Demo Handel GmbH</x:t>
        </x:is>
      </x:c>
      <x:c r="C1093" s="0" t="inlineStr">
        <x:is>
          <x:t>PL</x:t>
        </x:is>
      </x:c>
      <x:c r="D1093" s="0" t="inlineStr">
        <x:is>
          <x:t>pl.personnel</x:t>
        </x:is>
      </x:c>
      <x:c r="E1093" s="0" t="inlineStr">
        <x:is>
          <x:t>Personalaufwand</x:t>
        </x:is>
      </x:c>
      <x:c r="F1093" s="58">
        <x:v>6027</x:v>
      </x:c>
      <x:c r="G1093" t="inlineStr">
        <x:is>
          <x:t>Geschäftsführergehälter</x:t>
        </x:is>
      </x:c>
      <x:c r="H1093" s="0" t="inlineStr">
        <x:is>
          <x:t>2023-01</x:t>
        </x:is>
      </x:c>
      <x:c r="I1093" s="0" t="inlineStr">
        <x:is>
          <x:t>2023-01</x:t>
        </x:is>
      </x:c>
      <x:c r="J1093" s="0" t="inlineStr">
        <x:is>
          <x:t>Month</x:t>
        </x:is>
      </x:c>
      <x:c r="K1093" s="58">
        <x:v>1</x:v>
      </x:c>
      <x:c r="L1093" s="12">
        <x:v>-10486</x:v>
      </x:c>
    </x:row>
    <x:row r="1094">
      <x:c r="A1094" s="0" t="inlineStr">
        <x:is>
          <x:t>PL|pl.personnel|6027|2023-02</x:t>
        </x:is>
      </x:c>
      <x:c r="B1094" s="0" t="inlineStr">
        <x:is>
          <x:t>Demo Handel GmbH</x:t>
        </x:is>
      </x:c>
      <x:c r="C1094" s="0" t="inlineStr">
        <x:is>
          <x:t>PL</x:t>
        </x:is>
      </x:c>
      <x:c r="D1094" s="0" t="inlineStr">
        <x:is>
          <x:t>pl.personnel</x:t>
        </x:is>
      </x:c>
      <x:c r="E1094" s="0" t="inlineStr">
        <x:is>
          <x:t>Personalaufwand</x:t>
        </x:is>
      </x:c>
      <x:c r="F1094" s="58">
        <x:v>6027</x:v>
      </x:c>
      <x:c r="G1094" t="inlineStr">
        <x:is>
          <x:t>Geschäftsführergehälter</x:t>
        </x:is>
      </x:c>
      <x:c r="H1094" s="0" t="inlineStr">
        <x:is>
          <x:t>2023-02</x:t>
        </x:is>
      </x:c>
      <x:c r="I1094" s="0" t="inlineStr">
        <x:is>
          <x:t>2023-02</x:t>
        </x:is>
      </x:c>
      <x:c r="J1094" s="0" t="inlineStr">
        <x:is>
          <x:t>Month</x:t>
        </x:is>
      </x:c>
      <x:c r="K1094" s="58">
        <x:v>1</x:v>
      </x:c>
      <x:c r="L1094" s="12">
        <x:v>-10486</x:v>
      </x:c>
    </x:row>
    <x:row r="1095">
      <x:c r="A1095" s="0" t="inlineStr">
        <x:is>
          <x:t>PL|pl.personnel|6027|2023-03</x:t>
        </x:is>
      </x:c>
      <x:c r="B1095" s="0" t="inlineStr">
        <x:is>
          <x:t>Demo Handel GmbH</x:t>
        </x:is>
      </x:c>
      <x:c r="C1095" s="0" t="inlineStr">
        <x:is>
          <x:t>PL</x:t>
        </x:is>
      </x:c>
      <x:c r="D1095" s="0" t="inlineStr">
        <x:is>
          <x:t>pl.personnel</x:t>
        </x:is>
      </x:c>
      <x:c r="E1095" s="0" t="inlineStr">
        <x:is>
          <x:t>Personalaufwand</x:t>
        </x:is>
      </x:c>
      <x:c r="F1095" s="58">
        <x:v>6027</x:v>
      </x:c>
      <x:c r="G1095" t="inlineStr">
        <x:is>
          <x:t>Geschäftsführergehälter</x:t>
        </x:is>
      </x:c>
      <x:c r="H1095" s="0" t="inlineStr">
        <x:is>
          <x:t>2023-03</x:t>
        </x:is>
      </x:c>
      <x:c r="I1095" s="0" t="inlineStr">
        <x:is>
          <x:t>2023-03</x:t>
        </x:is>
      </x:c>
      <x:c r="J1095" s="0" t="inlineStr">
        <x:is>
          <x:t>Month</x:t>
        </x:is>
      </x:c>
      <x:c r="K1095" s="58">
        <x:v>1</x:v>
      </x:c>
      <x:c r="L1095" s="12">
        <x:v>-10486</x:v>
      </x:c>
    </x:row>
    <x:row r="1096">
      <x:c r="A1096" s="0" t="inlineStr">
        <x:is>
          <x:t>PL|pl.personnel|6027|2023-04</x:t>
        </x:is>
      </x:c>
      <x:c r="B1096" s="0" t="inlineStr">
        <x:is>
          <x:t>Demo Handel GmbH</x:t>
        </x:is>
      </x:c>
      <x:c r="C1096" s="0" t="inlineStr">
        <x:is>
          <x:t>PL</x:t>
        </x:is>
      </x:c>
      <x:c r="D1096" s="0" t="inlineStr">
        <x:is>
          <x:t>pl.personnel</x:t>
        </x:is>
      </x:c>
      <x:c r="E1096" s="0" t="inlineStr">
        <x:is>
          <x:t>Personalaufwand</x:t>
        </x:is>
      </x:c>
      <x:c r="F1096" s="58">
        <x:v>6027</x:v>
      </x:c>
      <x:c r="G1096" t="inlineStr">
        <x:is>
          <x:t>Geschäftsführergehälter</x:t>
        </x:is>
      </x:c>
      <x:c r="H1096" s="0" t="inlineStr">
        <x:is>
          <x:t>2023-04</x:t>
        </x:is>
      </x:c>
      <x:c r="I1096" s="0" t="inlineStr">
        <x:is>
          <x:t>2023-04</x:t>
        </x:is>
      </x:c>
      <x:c r="J1096" s="0" t="inlineStr">
        <x:is>
          <x:t>Month</x:t>
        </x:is>
      </x:c>
      <x:c r="K1096" s="58">
        <x:v>1</x:v>
      </x:c>
      <x:c r="L1096" s="12">
        <x:v>-10886</x:v>
      </x:c>
    </x:row>
    <x:row r="1097">
      <x:c r="A1097" s="0" t="inlineStr">
        <x:is>
          <x:t>PL|pl.personnel|6027|2023-05</x:t>
        </x:is>
      </x:c>
      <x:c r="B1097" s="0" t="inlineStr">
        <x:is>
          <x:t>Demo Handel GmbH</x:t>
        </x:is>
      </x:c>
      <x:c r="C1097" s="0" t="inlineStr">
        <x:is>
          <x:t>PL</x:t>
        </x:is>
      </x:c>
      <x:c r="D1097" s="0" t="inlineStr">
        <x:is>
          <x:t>pl.personnel</x:t>
        </x:is>
      </x:c>
      <x:c r="E1097" s="0" t="inlineStr">
        <x:is>
          <x:t>Personalaufwand</x:t>
        </x:is>
      </x:c>
      <x:c r="F1097" s="58">
        <x:v>6027</x:v>
      </x:c>
      <x:c r="G1097" t="inlineStr">
        <x:is>
          <x:t>Geschäftsführergehälter</x:t>
        </x:is>
      </x:c>
      <x:c r="H1097" s="0" t="inlineStr">
        <x:is>
          <x:t>2023-05</x:t>
        </x:is>
      </x:c>
      <x:c r="I1097" s="0" t="inlineStr">
        <x:is>
          <x:t>2023-05</x:t>
        </x:is>
      </x:c>
      <x:c r="J1097" s="0" t="inlineStr">
        <x:is>
          <x:t>Month</x:t>
        </x:is>
      </x:c>
      <x:c r="K1097" s="58">
        <x:v>1</x:v>
      </x:c>
      <x:c r="L1097" s="12">
        <x:v>-10886</x:v>
      </x:c>
    </x:row>
    <x:row r="1098">
      <x:c r="A1098" s="0" t="inlineStr">
        <x:is>
          <x:t>PL|pl.personnel|6027|2023-06</x:t>
        </x:is>
      </x:c>
      <x:c r="B1098" s="0" t="inlineStr">
        <x:is>
          <x:t>Demo Handel GmbH</x:t>
        </x:is>
      </x:c>
      <x:c r="C1098" s="0" t="inlineStr">
        <x:is>
          <x:t>PL</x:t>
        </x:is>
      </x:c>
      <x:c r="D1098" s="0" t="inlineStr">
        <x:is>
          <x:t>pl.personnel</x:t>
        </x:is>
      </x:c>
      <x:c r="E1098" s="0" t="inlineStr">
        <x:is>
          <x:t>Personalaufwand</x:t>
        </x:is>
      </x:c>
      <x:c r="F1098" s="58">
        <x:v>6027</x:v>
      </x:c>
      <x:c r="G1098" t="inlineStr">
        <x:is>
          <x:t>Geschäftsführergehälter</x:t>
        </x:is>
      </x:c>
      <x:c r="H1098" s="0" t="inlineStr">
        <x:is>
          <x:t>2023-06</x:t>
        </x:is>
      </x:c>
      <x:c r="I1098" s="0" t="inlineStr">
        <x:is>
          <x:t>2023-06</x:t>
        </x:is>
      </x:c>
      <x:c r="J1098" s="0" t="inlineStr">
        <x:is>
          <x:t>Month</x:t>
        </x:is>
      </x:c>
      <x:c r="K1098" s="58">
        <x:v>1</x:v>
      </x:c>
      <x:c r="L1098" s="12">
        <x:v>-10886</x:v>
      </x:c>
    </x:row>
    <x:row r="1099">
      <x:c r="A1099" s="0" t="inlineStr">
        <x:is>
          <x:t>PL|pl.personnel|6027|2023-07</x:t>
        </x:is>
      </x:c>
      <x:c r="B1099" s="0" t="inlineStr">
        <x:is>
          <x:t>Demo Handel GmbH</x:t>
        </x:is>
      </x:c>
      <x:c r="C1099" s="0" t="inlineStr">
        <x:is>
          <x:t>PL</x:t>
        </x:is>
      </x:c>
      <x:c r="D1099" s="0" t="inlineStr">
        <x:is>
          <x:t>pl.personnel</x:t>
        </x:is>
      </x:c>
      <x:c r="E1099" s="0" t="inlineStr">
        <x:is>
          <x:t>Personalaufwand</x:t>
        </x:is>
      </x:c>
      <x:c r="F1099" s="58">
        <x:v>6027</x:v>
      </x:c>
      <x:c r="G1099" t="inlineStr">
        <x:is>
          <x:t>Geschäftsführergehälter</x:t>
        </x:is>
      </x:c>
      <x:c r="H1099" s="0" t="inlineStr">
        <x:is>
          <x:t>2023-07</x:t>
        </x:is>
      </x:c>
      <x:c r="I1099" s="0" t="inlineStr">
        <x:is>
          <x:t>2023-07</x:t>
        </x:is>
      </x:c>
      <x:c r="J1099" s="0" t="inlineStr">
        <x:is>
          <x:t>Month</x:t>
        </x:is>
      </x:c>
      <x:c r="K1099" s="58">
        <x:v>1</x:v>
      </x:c>
      <x:c r="L1099" s="12">
        <x:v>-10886</x:v>
      </x:c>
    </x:row>
    <x:row r="1100">
      <x:c r="A1100" s="0" t="inlineStr">
        <x:is>
          <x:t>PL|pl.personnel|6027|2023-08</x:t>
        </x:is>
      </x:c>
      <x:c r="B1100" s="0" t="inlineStr">
        <x:is>
          <x:t>Demo Handel GmbH</x:t>
        </x:is>
      </x:c>
      <x:c r="C1100" s="0" t="inlineStr">
        <x:is>
          <x:t>PL</x:t>
        </x:is>
      </x:c>
      <x:c r="D1100" s="0" t="inlineStr">
        <x:is>
          <x:t>pl.personnel</x:t>
        </x:is>
      </x:c>
      <x:c r="E1100" s="0" t="inlineStr">
        <x:is>
          <x:t>Personalaufwand</x:t>
        </x:is>
      </x:c>
      <x:c r="F1100" s="58">
        <x:v>6027</x:v>
      </x:c>
      <x:c r="G1100" t="inlineStr">
        <x:is>
          <x:t>Geschäftsführergehälter</x:t>
        </x:is>
      </x:c>
      <x:c r="H1100" s="0" t="inlineStr">
        <x:is>
          <x:t>2023-08</x:t>
        </x:is>
      </x:c>
      <x:c r="I1100" s="0" t="inlineStr">
        <x:is>
          <x:t>2023-08</x:t>
        </x:is>
      </x:c>
      <x:c r="J1100" s="0" t="inlineStr">
        <x:is>
          <x:t>Month</x:t>
        </x:is>
      </x:c>
      <x:c r="K1100" s="58">
        <x:v>1</x:v>
      </x:c>
      <x:c r="L1100" s="12">
        <x:v>-10886</x:v>
      </x:c>
    </x:row>
    <x:row r="1101">
      <x:c r="A1101" s="0" t="inlineStr">
        <x:is>
          <x:t>PL|pl.personnel|6027|2023-09</x:t>
        </x:is>
      </x:c>
      <x:c r="B1101" s="0" t="inlineStr">
        <x:is>
          <x:t>Demo Handel GmbH</x:t>
        </x:is>
      </x:c>
      <x:c r="C1101" s="0" t="inlineStr">
        <x:is>
          <x:t>PL</x:t>
        </x:is>
      </x:c>
      <x:c r="D1101" s="0" t="inlineStr">
        <x:is>
          <x:t>pl.personnel</x:t>
        </x:is>
      </x:c>
      <x:c r="E1101" s="0" t="inlineStr">
        <x:is>
          <x:t>Personalaufwand</x:t>
        </x:is>
      </x:c>
      <x:c r="F1101" s="58">
        <x:v>6027</x:v>
      </x:c>
      <x:c r="G1101" t="inlineStr">
        <x:is>
          <x:t>Geschäftsführergehälter</x:t>
        </x:is>
      </x:c>
      <x:c r="H1101" s="0" t="inlineStr">
        <x:is>
          <x:t>2023-09</x:t>
        </x:is>
      </x:c>
      <x:c r="I1101" s="0" t="inlineStr">
        <x:is>
          <x:t>2023-09</x:t>
        </x:is>
      </x:c>
      <x:c r="J1101" s="0" t="inlineStr">
        <x:is>
          <x:t>Month</x:t>
        </x:is>
      </x:c>
      <x:c r="K1101" s="58">
        <x:v>1</x:v>
      </x:c>
      <x:c r="L1101" s="12">
        <x:v>-10886</x:v>
      </x:c>
    </x:row>
    <x:row r="1102">
      <x:c r="A1102" s="0" t="inlineStr">
        <x:is>
          <x:t>PL|pl.personnel|6027|2023-10</x:t>
        </x:is>
      </x:c>
      <x:c r="B1102" s="0" t="inlineStr">
        <x:is>
          <x:t>Demo Handel GmbH</x:t>
        </x:is>
      </x:c>
      <x:c r="C1102" s="0" t="inlineStr">
        <x:is>
          <x:t>PL</x:t>
        </x:is>
      </x:c>
      <x:c r="D1102" s="0" t="inlineStr">
        <x:is>
          <x:t>pl.personnel</x:t>
        </x:is>
      </x:c>
      <x:c r="E1102" s="0" t="inlineStr">
        <x:is>
          <x:t>Personalaufwand</x:t>
        </x:is>
      </x:c>
      <x:c r="F1102" s="58">
        <x:v>6027</x:v>
      </x:c>
      <x:c r="G1102" t="inlineStr">
        <x:is>
          <x:t>Geschäftsführergehälter</x:t>
        </x:is>
      </x:c>
      <x:c r="H1102" s="0" t="inlineStr">
        <x:is>
          <x:t>2023-10</x:t>
        </x:is>
      </x:c>
      <x:c r="I1102" s="0" t="inlineStr">
        <x:is>
          <x:t>2023-10</x:t>
        </x:is>
      </x:c>
      <x:c r="J1102" s="0" t="inlineStr">
        <x:is>
          <x:t>Month</x:t>
        </x:is>
      </x:c>
      <x:c r="K1102" s="58">
        <x:v>1</x:v>
      </x:c>
      <x:c r="L1102" s="12">
        <x:v>-10886</x:v>
      </x:c>
    </x:row>
    <x:row r="1103">
      <x:c r="A1103" s="0" t="inlineStr">
        <x:is>
          <x:t>PL|pl.personnel|6027|2023-11</x:t>
        </x:is>
      </x:c>
      <x:c r="B1103" s="0" t="inlineStr">
        <x:is>
          <x:t>Demo Handel GmbH</x:t>
        </x:is>
      </x:c>
      <x:c r="C1103" s="0" t="inlineStr">
        <x:is>
          <x:t>PL</x:t>
        </x:is>
      </x:c>
      <x:c r="D1103" s="0" t="inlineStr">
        <x:is>
          <x:t>pl.personnel</x:t>
        </x:is>
      </x:c>
      <x:c r="E1103" s="0" t="inlineStr">
        <x:is>
          <x:t>Personalaufwand</x:t>
        </x:is>
      </x:c>
      <x:c r="F1103" s="58">
        <x:v>6027</x:v>
      </x:c>
      <x:c r="G1103" t="inlineStr">
        <x:is>
          <x:t>Geschäftsführergehälter</x:t>
        </x:is>
      </x:c>
      <x:c r="H1103" s="0" t="inlineStr">
        <x:is>
          <x:t>2023-11</x:t>
        </x:is>
      </x:c>
      <x:c r="I1103" s="0" t="inlineStr">
        <x:is>
          <x:t>2023-11</x:t>
        </x:is>
      </x:c>
      <x:c r="J1103" s="0" t="inlineStr">
        <x:is>
          <x:t>Month</x:t>
        </x:is>
      </x:c>
      <x:c r="K1103" s="58">
        <x:v>1</x:v>
      </x:c>
      <x:c r="L1103" s="12">
        <x:v>-10886</x:v>
      </x:c>
    </x:row>
    <x:row r="1104">
      <x:c r="A1104" s="0" t="inlineStr">
        <x:is>
          <x:t>PL|pl.personnel|6027|2023-12</x:t>
        </x:is>
      </x:c>
      <x:c r="B1104" s="0" t="inlineStr">
        <x:is>
          <x:t>Demo Handel GmbH</x:t>
        </x:is>
      </x:c>
      <x:c r="C1104" s="0" t="inlineStr">
        <x:is>
          <x:t>PL</x:t>
        </x:is>
      </x:c>
      <x:c r="D1104" s="0" t="inlineStr">
        <x:is>
          <x:t>pl.personnel</x:t>
        </x:is>
      </x:c>
      <x:c r="E1104" s="0" t="inlineStr">
        <x:is>
          <x:t>Personalaufwand</x:t>
        </x:is>
      </x:c>
      <x:c r="F1104" s="58">
        <x:v>6027</x:v>
      </x:c>
      <x:c r="G1104" t="inlineStr">
        <x:is>
          <x:t>Geschäftsführergehälter</x:t>
        </x:is>
      </x:c>
      <x:c r="H1104" s="0" t="inlineStr">
        <x:is>
          <x:t>2023-12</x:t>
        </x:is>
      </x:c>
      <x:c r="I1104" s="0" t="inlineStr">
        <x:is>
          <x:t>2023-12</x:t>
        </x:is>
      </x:c>
      <x:c r="J1104" s="0" t="inlineStr">
        <x:is>
          <x:t>Month</x:t>
        </x:is>
      </x:c>
      <x:c r="K1104" s="58">
        <x:v>1</x:v>
      </x:c>
      <x:c r="L1104" s="12">
        <x:v>-10886</x:v>
      </x:c>
    </x:row>
    <x:row r="1105">
      <x:c r="A1105" s="0" t="inlineStr">
        <x:is>
          <x:t>PL|pl.personnel|6027|2024-01</x:t>
        </x:is>
      </x:c>
      <x:c r="B1105" s="0" t="inlineStr">
        <x:is>
          <x:t>Demo Handel GmbH</x:t>
        </x:is>
      </x:c>
      <x:c r="C1105" s="0" t="inlineStr">
        <x:is>
          <x:t>PL</x:t>
        </x:is>
      </x:c>
      <x:c r="D1105" s="0" t="inlineStr">
        <x:is>
          <x:t>pl.personnel</x:t>
        </x:is>
      </x:c>
      <x:c r="E1105" s="0" t="inlineStr">
        <x:is>
          <x:t>Personalaufwand</x:t>
        </x:is>
      </x:c>
      <x:c r="F1105" s="58">
        <x:v>6027</x:v>
      </x:c>
      <x:c r="G1105" t="inlineStr">
        <x:is>
          <x:t>Geschäftsführergehälter</x:t>
        </x:is>
      </x:c>
      <x:c r="H1105" s="0" t="inlineStr">
        <x:is>
          <x:t>2024-01</x:t>
        </x:is>
      </x:c>
      <x:c r="I1105" s="0" t="inlineStr">
        <x:is>
          <x:t>2024-01</x:t>
        </x:is>
      </x:c>
      <x:c r="J1105" s="0" t="inlineStr">
        <x:is>
          <x:t>Month</x:t>
        </x:is>
      </x:c>
      <x:c r="K1105" s="58">
        <x:v>1</x:v>
      </x:c>
      <x:c r="L1105" s="12">
        <x:v>-10886</x:v>
      </x:c>
    </x:row>
    <x:row r="1106">
      <x:c r="A1106" s="0" t="inlineStr">
        <x:is>
          <x:t>PL|pl.personnel|6027|2024-02</x:t>
        </x:is>
      </x:c>
      <x:c r="B1106" s="0" t="inlineStr">
        <x:is>
          <x:t>Demo Handel GmbH</x:t>
        </x:is>
      </x:c>
      <x:c r="C1106" s="0" t="inlineStr">
        <x:is>
          <x:t>PL</x:t>
        </x:is>
      </x:c>
      <x:c r="D1106" s="0" t="inlineStr">
        <x:is>
          <x:t>pl.personnel</x:t>
        </x:is>
      </x:c>
      <x:c r="E1106" s="0" t="inlineStr">
        <x:is>
          <x:t>Personalaufwand</x:t>
        </x:is>
      </x:c>
      <x:c r="F1106" s="58">
        <x:v>6027</x:v>
      </x:c>
      <x:c r="G1106" t="inlineStr">
        <x:is>
          <x:t>Geschäftsführergehälter</x:t>
        </x:is>
      </x:c>
      <x:c r="H1106" s="0" t="inlineStr">
        <x:is>
          <x:t>2024-02</x:t>
        </x:is>
      </x:c>
      <x:c r="I1106" s="0" t="inlineStr">
        <x:is>
          <x:t>2024-02</x:t>
        </x:is>
      </x:c>
      <x:c r="J1106" s="0" t="inlineStr">
        <x:is>
          <x:t>Month</x:t>
        </x:is>
      </x:c>
      <x:c r="K1106" s="58">
        <x:v>1</x:v>
      </x:c>
      <x:c r="L1106" s="12">
        <x:v>-10886</x:v>
      </x:c>
    </x:row>
    <x:row r="1107">
      <x:c r="A1107" s="0" t="inlineStr">
        <x:is>
          <x:t>PL|pl.personnel|6027|2024-03</x:t>
        </x:is>
      </x:c>
      <x:c r="B1107" s="0" t="inlineStr">
        <x:is>
          <x:t>Demo Handel GmbH</x:t>
        </x:is>
      </x:c>
      <x:c r="C1107" s="0" t="inlineStr">
        <x:is>
          <x:t>PL</x:t>
        </x:is>
      </x:c>
      <x:c r="D1107" s="0" t="inlineStr">
        <x:is>
          <x:t>pl.personnel</x:t>
        </x:is>
      </x:c>
      <x:c r="E1107" s="0" t="inlineStr">
        <x:is>
          <x:t>Personalaufwand</x:t>
        </x:is>
      </x:c>
      <x:c r="F1107" s="58">
        <x:v>6027</x:v>
      </x:c>
      <x:c r="G1107" t="inlineStr">
        <x:is>
          <x:t>Geschäftsführergehälter</x:t>
        </x:is>
      </x:c>
      <x:c r="H1107" s="0" t="inlineStr">
        <x:is>
          <x:t>2024-03</x:t>
        </x:is>
      </x:c>
      <x:c r="I1107" s="0" t="inlineStr">
        <x:is>
          <x:t>2024-03</x:t>
        </x:is>
      </x:c>
      <x:c r="J1107" s="0" t="inlineStr">
        <x:is>
          <x:t>Month</x:t>
        </x:is>
      </x:c>
      <x:c r="K1107" s="58">
        <x:v>1</x:v>
      </x:c>
      <x:c r="L1107" s="12">
        <x:v>-10886</x:v>
      </x:c>
    </x:row>
    <x:row r="1108">
      <x:c r="A1108" s="0" t="inlineStr">
        <x:is>
          <x:t>PL|pl.personnel|6027|2024-04</x:t>
        </x:is>
      </x:c>
      <x:c r="B1108" s="0" t="inlineStr">
        <x:is>
          <x:t>Demo Handel GmbH</x:t>
        </x:is>
      </x:c>
      <x:c r="C1108" s="0" t="inlineStr">
        <x:is>
          <x:t>PL</x:t>
        </x:is>
      </x:c>
      <x:c r="D1108" s="0" t="inlineStr">
        <x:is>
          <x:t>pl.personnel</x:t>
        </x:is>
      </x:c>
      <x:c r="E1108" s="0" t="inlineStr">
        <x:is>
          <x:t>Personalaufwand</x:t>
        </x:is>
      </x:c>
      <x:c r="F1108" s="58">
        <x:v>6027</x:v>
      </x:c>
      <x:c r="G1108" t="inlineStr">
        <x:is>
          <x:t>Geschäftsführergehälter</x:t>
        </x:is>
      </x:c>
      <x:c r="H1108" s="0" t="inlineStr">
        <x:is>
          <x:t>2024-04</x:t>
        </x:is>
      </x:c>
      <x:c r="I1108" s="0" t="inlineStr">
        <x:is>
          <x:t>2024-04</x:t>
        </x:is>
      </x:c>
      <x:c r="J1108" s="0" t="inlineStr">
        <x:is>
          <x:t>Month</x:t>
        </x:is>
      </x:c>
      <x:c r="K1108" s="58">
        <x:v>1</x:v>
      </x:c>
      <x:c r="L1108" s="12">
        <x:v>-11302</x:v>
      </x:c>
    </x:row>
    <x:row r="1109">
      <x:c r="A1109" s="0" t="inlineStr">
        <x:is>
          <x:t>PL|pl.personnel|6027|2024-05</x:t>
        </x:is>
      </x:c>
      <x:c r="B1109" s="0" t="inlineStr">
        <x:is>
          <x:t>Demo Handel GmbH</x:t>
        </x:is>
      </x:c>
      <x:c r="C1109" s="0" t="inlineStr">
        <x:is>
          <x:t>PL</x:t>
        </x:is>
      </x:c>
      <x:c r="D1109" s="0" t="inlineStr">
        <x:is>
          <x:t>pl.personnel</x:t>
        </x:is>
      </x:c>
      <x:c r="E1109" s="0" t="inlineStr">
        <x:is>
          <x:t>Personalaufwand</x:t>
        </x:is>
      </x:c>
      <x:c r="F1109" s="58">
        <x:v>6027</x:v>
      </x:c>
      <x:c r="G1109" t="inlineStr">
        <x:is>
          <x:t>Geschäftsführergehälter</x:t>
        </x:is>
      </x:c>
      <x:c r="H1109" s="0" t="inlineStr">
        <x:is>
          <x:t>2024-05</x:t>
        </x:is>
      </x:c>
      <x:c r="I1109" s="0" t="inlineStr">
        <x:is>
          <x:t>2024-05</x:t>
        </x:is>
      </x:c>
      <x:c r="J1109" s="0" t="inlineStr">
        <x:is>
          <x:t>Month</x:t>
        </x:is>
      </x:c>
      <x:c r="K1109" s="58">
        <x:v>1</x:v>
      </x:c>
      <x:c r="L1109" s="12">
        <x:v>-11302</x:v>
      </x:c>
    </x:row>
    <x:row r="1110">
      <x:c r="A1110" s="0" t="inlineStr">
        <x:is>
          <x:t>PL|pl.personnel|6027|2024-06</x:t>
        </x:is>
      </x:c>
      <x:c r="B1110" s="0" t="inlineStr">
        <x:is>
          <x:t>Demo Handel GmbH</x:t>
        </x:is>
      </x:c>
      <x:c r="C1110" s="0" t="inlineStr">
        <x:is>
          <x:t>PL</x:t>
        </x:is>
      </x:c>
      <x:c r="D1110" s="0" t="inlineStr">
        <x:is>
          <x:t>pl.personnel</x:t>
        </x:is>
      </x:c>
      <x:c r="E1110" s="0" t="inlineStr">
        <x:is>
          <x:t>Personalaufwand</x:t>
        </x:is>
      </x:c>
      <x:c r="F1110" s="58">
        <x:v>6027</x:v>
      </x:c>
      <x:c r="G1110" t="inlineStr">
        <x:is>
          <x:t>Geschäftsführergehälter</x:t>
        </x:is>
      </x:c>
      <x:c r="H1110" s="0" t="inlineStr">
        <x:is>
          <x:t>2024-06</x:t>
        </x:is>
      </x:c>
      <x:c r="I1110" s="0" t="inlineStr">
        <x:is>
          <x:t>2024-06</x:t>
        </x:is>
      </x:c>
      <x:c r="J1110" s="0" t="inlineStr">
        <x:is>
          <x:t>Month</x:t>
        </x:is>
      </x:c>
      <x:c r="K1110" s="58">
        <x:v>1</x:v>
      </x:c>
      <x:c r="L1110" s="12">
        <x:v>-11302</x:v>
      </x:c>
    </x:row>
    <x:row r="1111">
      <x:c r="A1111" s="0" t="inlineStr">
        <x:is>
          <x:t>PL|pl.personnel|6027|2024-07</x:t>
        </x:is>
      </x:c>
      <x:c r="B1111" s="0" t="inlineStr">
        <x:is>
          <x:t>Demo Handel GmbH</x:t>
        </x:is>
      </x:c>
      <x:c r="C1111" s="0" t="inlineStr">
        <x:is>
          <x:t>PL</x:t>
        </x:is>
      </x:c>
      <x:c r="D1111" s="0" t="inlineStr">
        <x:is>
          <x:t>pl.personnel</x:t>
        </x:is>
      </x:c>
      <x:c r="E1111" s="0" t="inlineStr">
        <x:is>
          <x:t>Personalaufwand</x:t>
        </x:is>
      </x:c>
      <x:c r="F1111" s="58">
        <x:v>6027</x:v>
      </x:c>
      <x:c r="G1111" t="inlineStr">
        <x:is>
          <x:t>Geschäftsführergehälter</x:t>
        </x:is>
      </x:c>
      <x:c r="H1111" s="0" t="inlineStr">
        <x:is>
          <x:t>2024-07</x:t>
        </x:is>
      </x:c>
      <x:c r="I1111" s="0" t="inlineStr">
        <x:is>
          <x:t>2024-07</x:t>
        </x:is>
      </x:c>
      <x:c r="J1111" s="0" t="inlineStr">
        <x:is>
          <x:t>Month</x:t>
        </x:is>
      </x:c>
      <x:c r="K1111" s="58">
        <x:v>1</x:v>
      </x:c>
      <x:c r="L1111" s="12">
        <x:v>-11302</x:v>
      </x:c>
    </x:row>
    <x:row r="1112">
      <x:c r="A1112" s="0" t="inlineStr">
        <x:is>
          <x:t>PL|pl.personnel|6027|2024-08</x:t>
        </x:is>
      </x:c>
      <x:c r="B1112" s="0" t="inlineStr">
        <x:is>
          <x:t>Demo Handel GmbH</x:t>
        </x:is>
      </x:c>
      <x:c r="C1112" s="0" t="inlineStr">
        <x:is>
          <x:t>PL</x:t>
        </x:is>
      </x:c>
      <x:c r="D1112" s="0" t="inlineStr">
        <x:is>
          <x:t>pl.personnel</x:t>
        </x:is>
      </x:c>
      <x:c r="E1112" s="0" t="inlineStr">
        <x:is>
          <x:t>Personalaufwand</x:t>
        </x:is>
      </x:c>
      <x:c r="F1112" s="58">
        <x:v>6027</x:v>
      </x:c>
      <x:c r="G1112" t="inlineStr">
        <x:is>
          <x:t>Geschäftsführergehälter</x:t>
        </x:is>
      </x:c>
      <x:c r="H1112" s="0" t="inlineStr">
        <x:is>
          <x:t>2024-08</x:t>
        </x:is>
      </x:c>
      <x:c r="I1112" s="0" t="inlineStr">
        <x:is>
          <x:t>2024-08</x:t>
        </x:is>
      </x:c>
      <x:c r="J1112" s="0" t="inlineStr">
        <x:is>
          <x:t>Month</x:t>
        </x:is>
      </x:c>
      <x:c r="K1112" s="58">
        <x:v>1</x:v>
      </x:c>
      <x:c r="L1112" s="12">
        <x:v>-11302</x:v>
      </x:c>
    </x:row>
    <x:row r="1113">
      <x:c r="A1113" s="0" t="inlineStr">
        <x:is>
          <x:t>PL|pl.personnel|6027|2024-09</x:t>
        </x:is>
      </x:c>
      <x:c r="B1113" s="0" t="inlineStr">
        <x:is>
          <x:t>Demo Handel GmbH</x:t>
        </x:is>
      </x:c>
      <x:c r="C1113" s="0" t="inlineStr">
        <x:is>
          <x:t>PL</x:t>
        </x:is>
      </x:c>
      <x:c r="D1113" s="0" t="inlineStr">
        <x:is>
          <x:t>pl.personnel</x:t>
        </x:is>
      </x:c>
      <x:c r="E1113" s="0" t="inlineStr">
        <x:is>
          <x:t>Personalaufwand</x:t>
        </x:is>
      </x:c>
      <x:c r="F1113" s="58">
        <x:v>6027</x:v>
      </x:c>
      <x:c r="G1113" t="inlineStr">
        <x:is>
          <x:t>Geschäftsführergehälter</x:t>
        </x:is>
      </x:c>
      <x:c r="H1113" s="0" t="inlineStr">
        <x:is>
          <x:t>2024-09</x:t>
        </x:is>
      </x:c>
      <x:c r="I1113" s="0" t="inlineStr">
        <x:is>
          <x:t>2024-09</x:t>
        </x:is>
      </x:c>
      <x:c r="J1113" s="0" t="inlineStr">
        <x:is>
          <x:t>Month</x:t>
        </x:is>
      </x:c>
      <x:c r="K1113" s="58">
        <x:v>1</x:v>
      </x:c>
      <x:c r="L1113" s="12">
        <x:v>-11302</x:v>
      </x:c>
    </x:row>
    <x:row r="1114">
      <x:c r="A1114" s="0" t="inlineStr">
        <x:is>
          <x:t>PL|pl.personnel|6027|2024-10</x:t>
        </x:is>
      </x:c>
      <x:c r="B1114" s="0" t="inlineStr">
        <x:is>
          <x:t>Demo Handel GmbH</x:t>
        </x:is>
      </x:c>
      <x:c r="C1114" s="0" t="inlineStr">
        <x:is>
          <x:t>PL</x:t>
        </x:is>
      </x:c>
      <x:c r="D1114" s="0" t="inlineStr">
        <x:is>
          <x:t>pl.personnel</x:t>
        </x:is>
      </x:c>
      <x:c r="E1114" s="0" t="inlineStr">
        <x:is>
          <x:t>Personalaufwand</x:t>
        </x:is>
      </x:c>
      <x:c r="F1114" s="58">
        <x:v>6027</x:v>
      </x:c>
      <x:c r="G1114" t="inlineStr">
        <x:is>
          <x:t>Geschäftsführergehälter</x:t>
        </x:is>
      </x:c>
      <x:c r="H1114" s="0" t="inlineStr">
        <x:is>
          <x:t>2024-10</x:t>
        </x:is>
      </x:c>
      <x:c r="I1114" s="0" t="inlineStr">
        <x:is>
          <x:t>2024-10</x:t>
        </x:is>
      </x:c>
      <x:c r="J1114" s="0" t="inlineStr">
        <x:is>
          <x:t>Month</x:t>
        </x:is>
      </x:c>
      <x:c r="K1114" s="58">
        <x:v>1</x:v>
      </x:c>
      <x:c r="L1114" s="12">
        <x:v>-11302</x:v>
      </x:c>
    </x:row>
    <x:row r="1115">
      <x:c r="A1115" s="0" t="inlineStr">
        <x:is>
          <x:t>PL|pl.personnel|6027|2024-11</x:t>
        </x:is>
      </x:c>
      <x:c r="B1115" s="0" t="inlineStr">
        <x:is>
          <x:t>Demo Handel GmbH</x:t>
        </x:is>
      </x:c>
      <x:c r="C1115" s="0" t="inlineStr">
        <x:is>
          <x:t>PL</x:t>
        </x:is>
      </x:c>
      <x:c r="D1115" s="0" t="inlineStr">
        <x:is>
          <x:t>pl.personnel</x:t>
        </x:is>
      </x:c>
      <x:c r="E1115" s="0" t="inlineStr">
        <x:is>
          <x:t>Personalaufwand</x:t>
        </x:is>
      </x:c>
      <x:c r="F1115" s="58">
        <x:v>6027</x:v>
      </x:c>
      <x:c r="G1115" t="inlineStr">
        <x:is>
          <x:t>Geschäftsführergehälter</x:t>
        </x:is>
      </x:c>
      <x:c r="H1115" s="0" t="inlineStr">
        <x:is>
          <x:t>2024-11</x:t>
        </x:is>
      </x:c>
      <x:c r="I1115" s="0" t="inlineStr">
        <x:is>
          <x:t>2024-11</x:t>
        </x:is>
      </x:c>
      <x:c r="J1115" s="0" t="inlineStr">
        <x:is>
          <x:t>Month</x:t>
        </x:is>
      </x:c>
      <x:c r="K1115" s="58">
        <x:v>1</x:v>
      </x:c>
      <x:c r="L1115" s="12">
        <x:v>-11302</x:v>
      </x:c>
    </x:row>
    <x:row r="1116">
      <x:c r="A1116" s="0" t="inlineStr">
        <x:is>
          <x:t>PL|pl.personnel|6027|2024-12</x:t>
        </x:is>
      </x:c>
      <x:c r="B1116" s="0" t="inlineStr">
        <x:is>
          <x:t>Demo Handel GmbH</x:t>
        </x:is>
      </x:c>
      <x:c r="C1116" s="0" t="inlineStr">
        <x:is>
          <x:t>PL</x:t>
        </x:is>
      </x:c>
      <x:c r="D1116" s="0" t="inlineStr">
        <x:is>
          <x:t>pl.personnel</x:t>
        </x:is>
      </x:c>
      <x:c r="E1116" s="0" t="inlineStr">
        <x:is>
          <x:t>Personalaufwand</x:t>
        </x:is>
      </x:c>
      <x:c r="F1116" s="58">
        <x:v>6027</x:v>
      </x:c>
      <x:c r="G1116" t="inlineStr">
        <x:is>
          <x:t>Geschäftsführergehälter</x:t>
        </x:is>
      </x:c>
      <x:c r="H1116" s="0" t="inlineStr">
        <x:is>
          <x:t>2024-12</x:t>
        </x:is>
      </x:c>
      <x:c r="I1116" s="0" t="inlineStr">
        <x:is>
          <x:t>2024-12</x:t>
        </x:is>
      </x:c>
      <x:c r="J1116" s="0" t="inlineStr">
        <x:is>
          <x:t>Month</x:t>
        </x:is>
      </x:c>
      <x:c r="K1116" s="58">
        <x:v>1</x:v>
      </x:c>
      <x:c r="L1116" s="12">
        <x:v>-11302</x:v>
      </x:c>
    </x:row>
    <x:row r="1117">
      <x:c r="A1117" s="0" t="inlineStr">
        <x:is>
          <x:t>PL|pl.personnel|6030|2022-01</x:t>
        </x:is>
      </x:c>
      <x:c r="B1117" s="0" t="inlineStr">
        <x:is>
          <x:t>Demo Handel GmbH</x:t>
        </x:is>
      </x:c>
      <x:c r="C1117" s="0" t="inlineStr">
        <x:is>
          <x:t>PL</x:t>
        </x:is>
      </x:c>
      <x:c r="D1117" s="0" t="inlineStr">
        <x:is>
          <x:t>pl.personnel</x:t>
        </x:is>
      </x:c>
      <x:c r="E1117" s="0" t="inlineStr">
        <x:is>
          <x:t>Personalaufwand</x:t>
        </x:is>
      </x:c>
      <x:c r="F1117" s="58">
        <x:v>6030</x:v>
      </x:c>
      <x:c r="G1117" t="inlineStr">
        <x:is>
          <x:t>Aushilfslöhne</x:t>
        </x:is>
      </x:c>
      <x:c r="H1117" s="0" t="inlineStr">
        <x:is>
          <x:t>2022-01</x:t>
        </x:is>
      </x:c>
      <x:c r="I1117" s="0" t="inlineStr">
        <x:is>
          <x:t>2022-01</x:t>
        </x:is>
      </x:c>
      <x:c r="J1117" s="0" t="inlineStr">
        <x:is>
          <x:t>Month</x:t>
        </x:is>
      </x:c>
      <x:c r="K1117" s="58">
        <x:v>1</x:v>
      </x:c>
      <x:c r="L1117" s="12">
        <x:v>-2700</x:v>
      </x:c>
    </x:row>
    <x:row r="1118">
      <x:c r="A1118" s="0" t="inlineStr">
        <x:is>
          <x:t>PL|pl.personnel|6030|2022-02</x:t>
        </x:is>
      </x:c>
      <x:c r="B1118" s="0" t="inlineStr">
        <x:is>
          <x:t>Demo Handel GmbH</x:t>
        </x:is>
      </x:c>
      <x:c r="C1118" s="0" t="inlineStr">
        <x:is>
          <x:t>PL</x:t>
        </x:is>
      </x:c>
      <x:c r="D1118" s="0" t="inlineStr">
        <x:is>
          <x:t>pl.personnel</x:t>
        </x:is>
      </x:c>
      <x:c r="E1118" s="0" t="inlineStr">
        <x:is>
          <x:t>Personalaufwand</x:t>
        </x:is>
      </x:c>
      <x:c r="F1118" s="58">
        <x:v>6030</x:v>
      </x:c>
      <x:c r="G1118" t="inlineStr">
        <x:is>
          <x:t>Aushilfslöhne</x:t>
        </x:is>
      </x:c>
      <x:c r="H1118" s="0" t="inlineStr">
        <x:is>
          <x:t>2022-02</x:t>
        </x:is>
      </x:c>
      <x:c r="I1118" s="0" t="inlineStr">
        <x:is>
          <x:t>2022-02</x:t>
        </x:is>
      </x:c>
      <x:c r="J1118" s="0" t="inlineStr">
        <x:is>
          <x:t>Month</x:t>
        </x:is>
      </x:c>
      <x:c r="K1118" s="58">
        <x:v>1</x:v>
      </x:c>
      <x:c r="L1118" s="12">
        <x:v>-2700</x:v>
      </x:c>
    </x:row>
    <x:row r="1119">
      <x:c r="A1119" s="0" t="inlineStr">
        <x:is>
          <x:t>PL|pl.personnel|6030|2022-03</x:t>
        </x:is>
      </x:c>
      <x:c r="B1119" s="0" t="inlineStr">
        <x:is>
          <x:t>Demo Handel GmbH</x:t>
        </x:is>
      </x:c>
      <x:c r="C1119" s="0" t="inlineStr">
        <x:is>
          <x:t>PL</x:t>
        </x:is>
      </x:c>
      <x:c r="D1119" s="0" t="inlineStr">
        <x:is>
          <x:t>pl.personnel</x:t>
        </x:is>
      </x:c>
      <x:c r="E1119" s="0" t="inlineStr">
        <x:is>
          <x:t>Personalaufwand</x:t>
        </x:is>
      </x:c>
      <x:c r="F1119" s="58">
        <x:v>6030</x:v>
      </x:c>
      <x:c r="G1119" t="inlineStr">
        <x:is>
          <x:t>Aushilfslöhne</x:t>
        </x:is>
      </x:c>
      <x:c r="H1119" s="0" t="inlineStr">
        <x:is>
          <x:t>2022-03</x:t>
        </x:is>
      </x:c>
      <x:c r="I1119" s="0" t="inlineStr">
        <x:is>
          <x:t>2022-03</x:t>
        </x:is>
      </x:c>
      <x:c r="J1119" s="0" t="inlineStr">
        <x:is>
          <x:t>Month</x:t>
        </x:is>
      </x:c>
      <x:c r="K1119" s="58">
        <x:v>1</x:v>
      </x:c>
      <x:c r="L1119" s="12">
        <x:v>-2700</x:v>
      </x:c>
    </x:row>
    <x:row r="1120">
      <x:c r="A1120" s="0" t="inlineStr">
        <x:is>
          <x:t>PL|pl.personnel|6030|2022-04</x:t>
        </x:is>
      </x:c>
      <x:c r="B1120" s="0" t="inlineStr">
        <x:is>
          <x:t>Demo Handel GmbH</x:t>
        </x:is>
      </x:c>
      <x:c r="C1120" s="0" t="inlineStr">
        <x:is>
          <x:t>PL</x:t>
        </x:is>
      </x:c>
      <x:c r="D1120" s="0" t="inlineStr">
        <x:is>
          <x:t>pl.personnel</x:t>
        </x:is>
      </x:c>
      <x:c r="E1120" s="0" t="inlineStr">
        <x:is>
          <x:t>Personalaufwand</x:t>
        </x:is>
      </x:c>
      <x:c r="F1120" s="58">
        <x:v>6030</x:v>
      </x:c>
      <x:c r="G1120" t="inlineStr">
        <x:is>
          <x:t>Aushilfslöhne</x:t>
        </x:is>
      </x:c>
      <x:c r="H1120" s="0" t="inlineStr">
        <x:is>
          <x:t>2022-04</x:t>
        </x:is>
      </x:c>
      <x:c r="I1120" s="0" t="inlineStr">
        <x:is>
          <x:t>2022-04</x:t>
        </x:is>
      </x:c>
      <x:c r="J1120" s="0" t="inlineStr">
        <x:is>
          <x:t>Month</x:t>
        </x:is>
      </x:c>
      <x:c r="K1120" s="58">
        <x:v>1</x:v>
      </x:c>
      <x:c r="L1120" s="12">
        <x:v>-2700</x:v>
      </x:c>
    </x:row>
    <x:row r="1121">
      <x:c r="A1121" s="0" t="inlineStr">
        <x:is>
          <x:t>PL|pl.personnel|6030|2022-05</x:t>
        </x:is>
      </x:c>
      <x:c r="B1121" s="0" t="inlineStr">
        <x:is>
          <x:t>Demo Handel GmbH</x:t>
        </x:is>
      </x:c>
      <x:c r="C1121" s="0" t="inlineStr">
        <x:is>
          <x:t>PL</x:t>
        </x:is>
      </x:c>
      <x:c r="D1121" s="0" t="inlineStr">
        <x:is>
          <x:t>pl.personnel</x:t>
        </x:is>
      </x:c>
      <x:c r="E1121" s="0" t="inlineStr">
        <x:is>
          <x:t>Personalaufwand</x:t>
        </x:is>
      </x:c>
      <x:c r="F1121" s="58">
        <x:v>6030</x:v>
      </x:c>
      <x:c r="G1121" t="inlineStr">
        <x:is>
          <x:t>Aushilfslöhne</x:t>
        </x:is>
      </x:c>
      <x:c r="H1121" s="0" t="inlineStr">
        <x:is>
          <x:t>2022-05</x:t>
        </x:is>
      </x:c>
      <x:c r="I1121" s="0" t="inlineStr">
        <x:is>
          <x:t>2022-05</x:t>
        </x:is>
      </x:c>
      <x:c r="J1121" s="0" t="inlineStr">
        <x:is>
          <x:t>Month</x:t>
        </x:is>
      </x:c>
      <x:c r="K1121" s="58">
        <x:v>1</x:v>
      </x:c>
      <x:c r="L1121" s="12">
        <x:v>-2700</x:v>
      </x:c>
    </x:row>
    <x:row r="1122">
      <x:c r="A1122" s="0" t="inlineStr">
        <x:is>
          <x:t>PL|pl.personnel|6030|2022-06</x:t>
        </x:is>
      </x:c>
      <x:c r="B1122" s="0" t="inlineStr">
        <x:is>
          <x:t>Demo Handel GmbH</x:t>
        </x:is>
      </x:c>
      <x:c r="C1122" s="0" t="inlineStr">
        <x:is>
          <x:t>PL</x:t>
        </x:is>
      </x:c>
      <x:c r="D1122" s="0" t="inlineStr">
        <x:is>
          <x:t>pl.personnel</x:t>
        </x:is>
      </x:c>
      <x:c r="E1122" s="0" t="inlineStr">
        <x:is>
          <x:t>Personalaufwand</x:t>
        </x:is>
      </x:c>
      <x:c r="F1122" s="58">
        <x:v>6030</x:v>
      </x:c>
      <x:c r="G1122" t="inlineStr">
        <x:is>
          <x:t>Aushilfslöhne</x:t>
        </x:is>
      </x:c>
      <x:c r="H1122" s="0" t="inlineStr">
        <x:is>
          <x:t>2022-06</x:t>
        </x:is>
      </x:c>
      <x:c r="I1122" s="0" t="inlineStr">
        <x:is>
          <x:t>2022-06</x:t>
        </x:is>
      </x:c>
      <x:c r="J1122" s="0" t="inlineStr">
        <x:is>
          <x:t>Month</x:t>
        </x:is>
      </x:c>
      <x:c r="K1122" s="58">
        <x:v>1</x:v>
      </x:c>
      <x:c r="L1122" s="12">
        <x:v>-2700</x:v>
      </x:c>
    </x:row>
    <x:row r="1123">
      <x:c r="A1123" s="0" t="inlineStr">
        <x:is>
          <x:t>PL|pl.personnel|6030|2022-07</x:t>
        </x:is>
      </x:c>
      <x:c r="B1123" s="0" t="inlineStr">
        <x:is>
          <x:t>Demo Handel GmbH</x:t>
        </x:is>
      </x:c>
      <x:c r="C1123" s="0" t="inlineStr">
        <x:is>
          <x:t>PL</x:t>
        </x:is>
      </x:c>
      <x:c r="D1123" s="0" t="inlineStr">
        <x:is>
          <x:t>pl.personnel</x:t>
        </x:is>
      </x:c>
      <x:c r="E1123" s="0" t="inlineStr">
        <x:is>
          <x:t>Personalaufwand</x:t>
        </x:is>
      </x:c>
      <x:c r="F1123" s="58">
        <x:v>6030</x:v>
      </x:c>
      <x:c r="G1123" t="inlineStr">
        <x:is>
          <x:t>Aushilfslöhne</x:t>
        </x:is>
      </x:c>
      <x:c r="H1123" s="0" t="inlineStr">
        <x:is>
          <x:t>2022-07</x:t>
        </x:is>
      </x:c>
      <x:c r="I1123" s="0" t="inlineStr">
        <x:is>
          <x:t>2022-07</x:t>
        </x:is>
      </x:c>
      <x:c r="J1123" s="0" t="inlineStr">
        <x:is>
          <x:t>Month</x:t>
        </x:is>
      </x:c>
      <x:c r="K1123" s="58">
        <x:v>1</x:v>
      </x:c>
      <x:c r="L1123" s="12">
        <x:v>-2700</x:v>
      </x:c>
    </x:row>
    <x:row r="1124">
      <x:c r="A1124" s="0" t="inlineStr">
        <x:is>
          <x:t>PL|pl.personnel|6030|2022-08</x:t>
        </x:is>
      </x:c>
      <x:c r="B1124" s="0" t="inlineStr">
        <x:is>
          <x:t>Demo Handel GmbH</x:t>
        </x:is>
      </x:c>
      <x:c r="C1124" s="0" t="inlineStr">
        <x:is>
          <x:t>PL</x:t>
        </x:is>
      </x:c>
      <x:c r="D1124" s="0" t="inlineStr">
        <x:is>
          <x:t>pl.personnel</x:t>
        </x:is>
      </x:c>
      <x:c r="E1124" s="0" t="inlineStr">
        <x:is>
          <x:t>Personalaufwand</x:t>
        </x:is>
      </x:c>
      <x:c r="F1124" s="58">
        <x:v>6030</x:v>
      </x:c>
      <x:c r="G1124" t="inlineStr">
        <x:is>
          <x:t>Aushilfslöhne</x:t>
        </x:is>
      </x:c>
      <x:c r="H1124" s="0" t="inlineStr">
        <x:is>
          <x:t>2022-08</x:t>
        </x:is>
      </x:c>
      <x:c r="I1124" s="0" t="inlineStr">
        <x:is>
          <x:t>2022-08</x:t>
        </x:is>
      </x:c>
      <x:c r="J1124" s="0" t="inlineStr">
        <x:is>
          <x:t>Month</x:t>
        </x:is>
      </x:c>
      <x:c r="K1124" s="58">
        <x:v>1</x:v>
      </x:c>
      <x:c r="L1124" s="12">
        <x:v>-2700</x:v>
      </x:c>
    </x:row>
    <x:row r="1125">
      <x:c r="A1125" s="0" t="inlineStr">
        <x:is>
          <x:t>PL|pl.personnel|6030|2022-09</x:t>
        </x:is>
      </x:c>
      <x:c r="B1125" s="0" t="inlineStr">
        <x:is>
          <x:t>Demo Handel GmbH</x:t>
        </x:is>
      </x:c>
      <x:c r="C1125" s="0" t="inlineStr">
        <x:is>
          <x:t>PL</x:t>
        </x:is>
      </x:c>
      <x:c r="D1125" s="0" t="inlineStr">
        <x:is>
          <x:t>pl.personnel</x:t>
        </x:is>
      </x:c>
      <x:c r="E1125" s="0" t="inlineStr">
        <x:is>
          <x:t>Personalaufwand</x:t>
        </x:is>
      </x:c>
      <x:c r="F1125" s="58">
        <x:v>6030</x:v>
      </x:c>
      <x:c r="G1125" t="inlineStr">
        <x:is>
          <x:t>Aushilfslöhne</x:t>
        </x:is>
      </x:c>
      <x:c r="H1125" s="0" t="inlineStr">
        <x:is>
          <x:t>2022-09</x:t>
        </x:is>
      </x:c>
      <x:c r="I1125" s="0" t="inlineStr">
        <x:is>
          <x:t>2022-09</x:t>
        </x:is>
      </x:c>
      <x:c r="J1125" s="0" t="inlineStr">
        <x:is>
          <x:t>Month</x:t>
        </x:is>
      </x:c>
      <x:c r="K1125" s="58">
        <x:v>1</x:v>
      </x:c>
      <x:c r="L1125" s="12">
        <x:v>-2700</x:v>
      </x:c>
    </x:row>
    <x:row r="1126">
      <x:c r="A1126" s="0" t="inlineStr">
        <x:is>
          <x:t>PL|pl.personnel|6030|2022-10</x:t>
        </x:is>
      </x:c>
      <x:c r="B1126" s="0" t="inlineStr">
        <x:is>
          <x:t>Demo Handel GmbH</x:t>
        </x:is>
      </x:c>
      <x:c r="C1126" s="0" t="inlineStr">
        <x:is>
          <x:t>PL</x:t>
        </x:is>
      </x:c>
      <x:c r="D1126" s="0" t="inlineStr">
        <x:is>
          <x:t>pl.personnel</x:t>
        </x:is>
      </x:c>
      <x:c r="E1126" s="0" t="inlineStr">
        <x:is>
          <x:t>Personalaufwand</x:t>
        </x:is>
      </x:c>
      <x:c r="F1126" s="58">
        <x:v>6030</x:v>
      </x:c>
      <x:c r="G1126" t="inlineStr">
        <x:is>
          <x:t>Aushilfslöhne</x:t>
        </x:is>
      </x:c>
      <x:c r="H1126" s="0" t="inlineStr">
        <x:is>
          <x:t>2022-10</x:t>
        </x:is>
      </x:c>
      <x:c r="I1126" s="0" t="inlineStr">
        <x:is>
          <x:t>2022-10</x:t>
        </x:is>
      </x:c>
      <x:c r="J1126" s="0" t="inlineStr">
        <x:is>
          <x:t>Month</x:t>
        </x:is>
      </x:c>
      <x:c r="K1126" s="58">
        <x:v>1</x:v>
      </x:c>
      <x:c r="L1126" s="12">
        <x:v>-2700</x:v>
      </x:c>
    </x:row>
    <x:row r="1127">
      <x:c r="A1127" s="0" t="inlineStr">
        <x:is>
          <x:t>PL|pl.personnel|6030|2022-11</x:t>
        </x:is>
      </x:c>
      <x:c r="B1127" s="0" t="inlineStr">
        <x:is>
          <x:t>Demo Handel GmbH</x:t>
        </x:is>
      </x:c>
      <x:c r="C1127" s="0" t="inlineStr">
        <x:is>
          <x:t>PL</x:t>
        </x:is>
      </x:c>
      <x:c r="D1127" s="0" t="inlineStr">
        <x:is>
          <x:t>pl.personnel</x:t>
        </x:is>
      </x:c>
      <x:c r="E1127" s="0" t="inlineStr">
        <x:is>
          <x:t>Personalaufwand</x:t>
        </x:is>
      </x:c>
      <x:c r="F1127" s="58">
        <x:v>6030</x:v>
      </x:c>
      <x:c r="G1127" t="inlineStr">
        <x:is>
          <x:t>Aushilfslöhne</x:t>
        </x:is>
      </x:c>
      <x:c r="H1127" s="0" t="inlineStr">
        <x:is>
          <x:t>2022-11</x:t>
        </x:is>
      </x:c>
      <x:c r="I1127" s="0" t="inlineStr">
        <x:is>
          <x:t>2022-11</x:t>
        </x:is>
      </x:c>
      <x:c r="J1127" s="0" t="inlineStr">
        <x:is>
          <x:t>Month</x:t>
        </x:is>
      </x:c>
      <x:c r="K1127" s="58">
        <x:v>1</x:v>
      </x:c>
      <x:c r="L1127" s="12">
        <x:v>-2700</x:v>
      </x:c>
    </x:row>
    <x:row r="1128">
      <x:c r="A1128" s="0" t="inlineStr">
        <x:is>
          <x:t>PL|pl.personnel|6030|2022-12</x:t>
        </x:is>
      </x:c>
      <x:c r="B1128" s="0" t="inlineStr">
        <x:is>
          <x:t>Demo Handel GmbH</x:t>
        </x:is>
      </x:c>
      <x:c r="C1128" s="0" t="inlineStr">
        <x:is>
          <x:t>PL</x:t>
        </x:is>
      </x:c>
      <x:c r="D1128" s="0" t="inlineStr">
        <x:is>
          <x:t>pl.personnel</x:t>
        </x:is>
      </x:c>
      <x:c r="E1128" s="0" t="inlineStr">
        <x:is>
          <x:t>Personalaufwand</x:t>
        </x:is>
      </x:c>
      <x:c r="F1128" s="58">
        <x:v>6030</x:v>
      </x:c>
      <x:c r="G1128" t="inlineStr">
        <x:is>
          <x:t>Aushilfslöhne</x:t>
        </x:is>
      </x:c>
      <x:c r="H1128" s="0" t="inlineStr">
        <x:is>
          <x:t>2022-12</x:t>
        </x:is>
      </x:c>
      <x:c r="I1128" s="0" t="inlineStr">
        <x:is>
          <x:t>2022-12</x:t>
        </x:is>
      </x:c>
      <x:c r="J1128" s="0" t="inlineStr">
        <x:is>
          <x:t>Month</x:t>
        </x:is>
      </x:c>
      <x:c r="K1128" s="58">
        <x:v>1</x:v>
      </x:c>
      <x:c r="L1128" s="12">
        <x:v>-2700</x:v>
      </x:c>
    </x:row>
    <x:row r="1129">
      <x:c r="A1129" s="0" t="inlineStr">
        <x:is>
          <x:t>PL|pl.personnel|6030|2023-01</x:t>
        </x:is>
      </x:c>
      <x:c r="B1129" s="0" t="inlineStr">
        <x:is>
          <x:t>Demo Handel GmbH</x:t>
        </x:is>
      </x:c>
      <x:c r="C1129" s="0" t="inlineStr">
        <x:is>
          <x:t>PL</x:t>
        </x:is>
      </x:c>
      <x:c r="D1129" s="0" t="inlineStr">
        <x:is>
          <x:t>pl.personnel</x:t>
        </x:is>
      </x:c>
      <x:c r="E1129" s="0" t="inlineStr">
        <x:is>
          <x:t>Personalaufwand</x:t>
        </x:is>
      </x:c>
      <x:c r="F1129" s="58">
        <x:v>6030</x:v>
      </x:c>
      <x:c r="G1129" t="inlineStr">
        <x:is>
          <x:t>Aushilfslöhne</x:t>
        </x:is>
      </x:c>
      <x:c r="H1129" s="0" t="inlineStr">
        <x:is>
          <x:t>2023-01</x:t>
        </x:is>
      </x:c>
      <x:c r="I1129" s="0" t="inlineStr">
        <x:is>
          <x:t>2023-01</x:t>
        </x:is>
      </x:c>
      <x:c r="J1129" s="0" t="inlineStr">
        <x:is>
          <x:t>Month</x:t>
        </x:is>
      </x:c>
      <x:c r="K1129" s="58">
        <x:v>1</x:v>
      </x:c>
      <x:c r="L1129" s="12">
        <x:v>-3120</x:v>
      </x:c>
    </x:row>
    <x:row r="1130">
      <x:c r="A1130" s="0" t="inlineStr">
        <x:is>
          <x:t>PL|pl.personnel|6030|2023-02</x:t>
        </x:is>
      </x:c>
      <x:c r="B1130" s="0" t="inlineStr">
        <x:is>
          <x:t>Demo Handel GmbH</x:t>
        </x:is>
      </x:c>
      <x:c r="C1130" s="0" t="inlineStr">
        <x:is>
          <x:t>PL</x:t>
        </x:is>
      </x:c>
      <x:c r="D1130" s="0" t="inlineStr">
        <x:is>
          <x:t>pl.personnel</x:t>
        </x:is>
      </x:c>
      <x:c r="E1130" s="0" t="inlineStr">
        <x:is>
          <x:t>Personalaufwand</x:t>
        </x:is>
      </x:c>
      <x:c r="F1130" s="58">
        <x:v>6030</x:v>
      </x:c>
      <x:c r="G1130" t="inlineStr">
        <x:is>
          <x:t>Aushilfslöhne</x:t>
        </x:is>
      </x:c>
      <x:c r="H1130" s="0" t="inlineStr">
        <x:is>
          <x:t>2023-02</x:t>
        </x:is>
      </x:c>
      <x:c r="I1130" s="0" t="inlineStr">
        <x:is>
          <x:t>2023-02</x:t>
        </x:is>
      </x:c>
      <x:c r="J1130" s="0" t="inlineStr">
        <x:is>
          <x:t>Month</x:t>
        </x:is>
      </x:c>
      <x:c r="K1130" s="58">
        <x:v>1</x:v>
      </x:c>
      <x:c r="L1130" s="12">
        <x:v>-3120</x:v>
      </x:c>
    </x:row>
    <x:row r="1131">
      <x:c r="A1131" s="0" t="inlineStr">
        <x:is>
          <x:t>PL|pl.personnel|6030|2023-03</x:t>
        </x:is>
      </x:c>
      <x:c r="B1131" s="0" t="inlineStr">
        <x:is>
          <x:t>Demo Handel GmbH</x:t>
        </x:is>
      </x:c>
      <x:c r="C1131" s="0" t="inlineStr">
        <x:is>
          <x:t>PL</x:t>
        </x:is>
      </x:c>
      <x:c r="D1131" s="0" t="inlineStr">
        <x:is>
          <x:t>pl.personnel</x:t>
        </x:is>
      </x:c>
      <x:c r="E1131" s="0" t="inlineStr">
        <x:is>
          <x:t>Personalaufwand</x:t>
        </x:is>
      </x:c>
      <x:c r="F1131" s="58">
        <x:v>6030</x:v>
      </x:c>
      <x:c r="G1131" t="inlineStr">
        <x:is>
          <x:t>Aushilfslöhne</x:t>
        </x:is>
      </x:c>
      <x:c r="H1131" s="0" t="inlineStr">
        <x:is>
          <x:t>2023-03</x:t>
        </x:is>
      </x:c>
      <x:c r="I1131" s="0" t="inlineStr">
        <x:is>
          <x:t>2023-03</x:t>
        </x:is>
      </x:c>
      <x:c r="J1131" s="0" t="inlineStr">
        <x:is>
          <x:t>Month</x:t>
        </x:is>
      </x:c>
      <x:c r="K1131" s="58">
        <x:v>1</x:v>
      </x:c>
      <x:c r="L1131" s="12">
        <x:v>-3120</x:v>
      </x:c>
    </x:row>
    <x:row r="1132">
      <x:c r="A1132" s="0" t="inlineStr">
        <x:is>
          <x:t>PL|pl.personnel|6030|2023-04</x:t>
        </x:is>
      </x:c>
      <x:c r="B1132" s="0" t="inlineStr">
        <x:is>
          <x:t>Demo Handel GmbH</x:t>
        </x:is>
      </x:c>
      <x:c r="C1132" s="0" t="inlineStr">
        <x:is>
          <x:t>PL</x:t>
        </x:is>
      </x:c>
      <x:c r="D1132" s="0" t="inlineStr">
        <x:is>
          <x:t>pl.personnel</x:t>
        </x:is>
      </x:c>
      <x:c r="E1132" s="0" t="inlineStr">
        <x:is>
          <x:t>Personalaufwand</x:t>
        </x:is>
      </x:c>
      <x:c r="F1132" s="58">
        <x:v>6030</x:v>
      </x:c>
      <x:c r="G1132" t="inlineStr">
        <x:is>
          <x:t>Aushilfslöhne</x:t>
        </x:is>
      </x:c>
      <x:c r="H1132" s="0" t="inlineStr">
        <x:is>
          <x:t>2023-04</x:t>
        </x:is>
      </x:c>
      <x:c r="I1132" s="0" t="inlineStr">
        <x:is>
          <x:t>2023-04</x:t>
        </x:is>
      </x:c>
      <x:c r="J1132" s="0" t="inlineStr">
        <x:is>
          <x:t>Month</x:t>
        </x:is>
      </x:c>
      <x:c r="K1132" s="58">
        <x:v>1</x:v>
      </x:c>
      <x:c r="L1132" s="12">
        <x:v>-3120</x:v>
      </x:c>
    </x:row>
    <x:row r="1133">
      <x:c r="A1133" s="0" t="inlineStr">
        <x:is>
          <x:t>PL|pl.personnel|6030|2023-05</x:t>
        </x:is>
      </x:c>
      <x:c r="B1133" s="0" t="inlineStr">
        <x:is>
          <x:t>Demo Handel GmbH</x:t>
        </x:is>
      </x:c>
      <x:c r="C1133" s="0" t="inlineStr">
        <x:is>
          <x:t>PL</x:t>
        </x:is>
      </x:c>
      <x:c r="D1133" s="0" t="inlineStr">
        <x:is>
          <x:t>pl.personnel</x:t>
        </x:is>
      </x:c>
      <x:c r="E1133" s="0" t="inlineStr">
        <x:is>
          <x:t>Personalaufwand</x:t>
        </x:is>
      </x:c>
      <x:c r="F1133" s="58">
        <x:v>6030</x:v>
      </x:c>
      <x:c r="G1133" t="inlineStr">
        <x:is>
          <x:t>Aushilfslöhne</x:t>
        </x:is>
      </x:c>
      <x:c r="H1133" s="0" t="inlineStr">
        <x:is>
          <x:t>2023-05</x:t>
        </x:is>
      </x:c>
      <x:c r="I1133" s="0" t="inlineStr">
        <x:is>
          <x:t>2023-05</x:t>
        </x:is>
      </x:c>
      <x:c r="J1133" s="0" t="inlineStr">
        <x:is>
          <x:t>Month</x:t>
        </x:is>
      </x:c>
      <x:c r="K1133" s="58">
        <x:v>1</x:v>
      </x:c>
      <x:c r="L1133" s="12">
        <x:v>-3120</x:v>
      </x:c>
    </x:row>
    <x:row r="1134">
      <x:c r="A1134" s="0" t="inlineStr">
        <x:is>
          <x:t>PL|pl.personnel|6030|2023-06</x:t>
        </x:is>
      </x:c>
      <x:c r="B1134" s="0" t="inlineStr">
        <x:is>
          <x:t>Demo Handel GmbH</x:t>
        </x:is>
      </x:c>
      <x:c r="C1134" s="0" t="inlineStr">
        <x:is>
          <x:t>PL</x:t>
        </x:is>
      </x:c>
      <x:c r="D1134" s="0" t="inlineStr">
        <x:is>
          <x:t>pl.personnel</x:t>
        </x:is>
      </x:c>
      <x:c r="E1134" s="0" t="inlineStr">
        <x:is>
          <x:t>Personalaufwand</x:t>
        </x:is>
      </x:c>
      <x:c r="F1134" s="58">
        <x:v>6030</x:v>
      </x:c>
      <x:c r="G1134" t="inlineStr">
        <x:is>
          <x:t>Aushilfslöhne</x:t>
        </x:is>
      </x:c>
      <x:c r="H1134" s="0" t="inlineStr">
        <x:is>
          <x:t>2023-06</x:t>
        </x:is>
      </x:c>
      <x:c r="I1134" s="0" t="inlineStr">
        <x:is>
          <x:t>2023-06</x:t>
        </x:is>
      </x:c>
      <x:c r="J1134" s="0" t="inlineStr">
        <x:is>
          <x:t>Month</x:t>
        </x:is>
      </x:c>
      <x:c r="K1134" s="58">
        <x:v>1</x:v>
      </x:c>
      <x:c r="L1134" s="12">
        <x:v>-3120</x:v>
      </x:c>
    </x:row>
    <x:row r="1135">
      <x:c r="A1135" s="0" t="inlineStr">
        <x:is>
          <x:t>PL|pl.personnel|6030|2023-07</x:t>
        </x:is>
      </x:c>
      <x:c r="B1135" s="0" t="inlineStr">
        <x:is>
          <x:t>Demo Handel GmbH</x:t>
        </x:is>
      </x:c>
      <x:c r="C1135" s="0" t="inlineStr">
        <x:is>
          <x:t>PL</x:t>
        </x:is>
      </x:c>
      <x:c r="D1135" s="0" t="inlineStr">
        <x:is>
          <x:t>pl.personnel</x:t>
        </x:is>
      </x:c>
      <x:c r="E1135" s="0" t="inlineStr">
        <x:is>
          <x:t>Personalaufwand</x:t>
        </x:is>
      </x:c>
      <x:c r="F1135" s="58">
        <x:v>6030</x:v>
      </x:c>
      <x:c r="G1135" t="inlineStr">
        <x:is>
          <x:t>Aushilfslöhne</x:t>
        </x:is>
      </x:c>
      <x:c r="H1135" s="0" t="inlineStr">
        <x:is>
          <x:t>2023-07</x:t>
        </x:is>
      </x:c>
      <x:c r="I1135" s="0" t="inlineStr">
        <x:is>
          <x:t>2023-07</x:t>
        </x:is>
      </x:c>
      <x:c r="J1135" s="0" t="inlineStr">
        <x:is>
          <x:t>Month</x:t>
        </x:is>
      </x:c>
      <x:c r="K1135" s="58">
        <x:v>1</x:v>
      </x:c>
      <x:c r="L1135" s="12">
        <x:v>-3120</x:v>
      </x:c>
    </x:row>
    <x:row r="1136">
      <x:c r="A1136" s="0" t="inlineStr">
        <x:is>
          <x:t>PL|pl.personnel|6030|2023-08</x:t>
        </x:is>
      </x:c>
      <x:c r="B1136" s="0" t="inlineStr">
        <x:is>
          <x:t>Demo Handel GmbH</x:t>
        </x:is>
      </x:c>
      <x:c r="C1136" s="0" t="inlineStr">
        <x:is>
          <x:t>PL</x:t>
        </x:is>
      </x:c>
      <x:c r="D1136" s="0" t="inlineStr">
        <x:is>
          <x:t>pl.personnel</x:t>
        </x:is>
      </x:c>
      <x:c r="E1136" s="0" t="inlineStr">
        <x:is>
          <x:t>Personalaufwand</x:t>
        </x:is>
      </x:c>
      <x:c r="F1136" s="58">
        <x:v>6030</x:v>
      </x:c>
      <x:c r="G1136" t="inlineStr">
        <x:is>
          <x:t>Aushilfslöhne</x:t>
        </x:is>
      </x:c>
      <x:c r="H1136" s="0" t="inlineStr">
        <x:is>
          <x:t>2023-08</x:t>
        </x:is>
      </x:c>
      <x:c r="I1136" s="0" t="inlineStr">
        <x:is>
          <x:t>2023-08</x:t>
        </x:is>
      </x:c>
      <x:c r="J1136" s="0" t="inlineStr">
        <x:is>
          <x:t>Month</x:t>
        </x:is>
      </x:c>
      <x:c r="K1136" s="58">
        <x:v>1</x:v>
      </x:c>
      <x:c r="L1136" s="12">
        <x:v>-3120</x:v>
      </x:c>
    </x:row>
    <x:row r="1137">
      <x:c r="A1137" s="0" t="inlineStr">
        <x:is>
          <x:t>PL|pl.personnel|6030|2023-09</x:t>
        </x:is>
      </x:c>
      <x:c r="B1137" s="0" t="inlineStr">
        <x:is>
          <x:t>Demo Handel GmbH</x:t>
        </x:is>
      </x:c>
      <x:c r="C1137" s="0" t="inlineStr">
        <x:is>
          <x:t>PL</x:t>
        </x:is>
      </x:c>
      <x:c r="D1137" s="0" t="inlineStr">
        <x:is>
          <x:t>pl.personnel</x:t>
        </x:is>
      </x:c>
      <x:c r="E1137" s="0" t="inlineStr">
        <x:is>
          <x:t>Personalaufwand</x:t>
        </x:is>
      </x:c>
      <x:c r="F1137" s="58">
        <x:v>6030</x:v>
      </x:c>
      <x:c r="G1137" t="inlineStr">
        <x:is>
          <x:t>Aushilfslöhne</x:t>
        </x:is>
      </x:c>
      <x:c r="H1137" s="0" t="inlineStr">
        <x:is>
          <x:t>2023-09</x:t>
        </x:is>
      </x:c>
      <x:c r="I1137" s="0" t="inlineStr">
        <x:is>
          <x:t>2023-09</x:t>
        </x:is>
      </x:c>
      <x:c r="J1137" s="0" t="inlineStr">
        <x:is>
          <x:t>Month</x:t>
        </x:is>
      </x:c>
      <x:c r="K1137" s="58">
        <x:v>1</x:v>
      </x:c>
      <x:c r="L1137" s="12">
        <x:v>-3120</x:v>
      </x:c>
    </x:row>
    <x:row r="1138">
      <x:c r="A1138" s="0" t="inlineStr">
        <x:is>
          <x:t>PL|pl.personnel|6030|2023-10</x:t>
        </x:is>
      </x:c>
      <x:c r="B1138" s="0" t="inlineStr">
        <x:is>
          <x:t>Demo Handel GmbH</x:t>
        </x:is>
      </x:c>
      <x:c r="C1138" s="0" t="inlineStr">
        <x:is>
          <x:t>PL</x:t>
        </x:is>
      </x:c>
      <x:c r="D1138" s="0" t="inlineStr">
        <x:is>
          <x:t>pl.personnel</x:t>
        </x:is>
      </x:c>
      <x:c r="E1138" s="0" t="inlineStr">
        <x:is>
          <x:t>Personalaufwand</x:t>
        </x:is>
      </x:c>
      <x:c r="F1138" s="58">
        <x:v>6030</x:v>
      </x:c>
      <x:c r="G1138" t="inlineStr">
        <x:is>
          <x:t>Aushilfslöhne</x:t>
        </x:is>
      </x:c>
      <x:c r="H1138" s="0" t="inlineStr">
        <x:is>
          <x:t>2023-10</x:t>
        </x:is>
      </x:c>
      <x:c r="I1138" s="0" t="inlineStr">
        <x:is>
          <x:t>2023-10</x:t>
        </x:is>
      </x:c>
      <x:c r="J1138" s="0" t="inlineStr">
        <x:is>
          <x:t>Month</x:t>
        </x:is>
      </x:c>
      <x:c r="K1138" s="58">
        <x:v>1</x:v>
      </x:c>
      <x:c r="L1138" s="12">
        <x:v>-3120</x:v>
      </x:c>
    </x:row>
    <x:row r="1139">
      <x:c r="A1139" s="0" t="inlineStr">
        <x:is>
          <x:t>PL|pl.personnel|6030|2023-11</x:t>
        </x:is>
      </x:c>
      <x:c r="B1139" s="0" t="inlineStr">
        <x:is>
          <x:t>Demo Handel GmbH</x:t>
        </x:is>
      </x:c>
      <x:c r="C1139" s="0" t="inlineStr">
        <x:is>
          <x:t>PL</x:t>
        </x:is>
      </x:c>
      <x:c r="D1139" s="0" t="inlineStr">
        <x:is>
          <x:t>pl.personnel</x:t>
        </x:is>
      </x:c>
      <x:c r="E1139" s="0" t="inlineStr">
        <x:is>
          <x:t>Personalaufwand</x:t>
        </x:is>
      </x:c>
      <x:c r="F1139" s="58">
        <x:v>6030</x:v>
      </x:c>
      <x:c r="G1139" t="inlineStr">
        <x:is>
          <x:t>Aushilfslöhne</x:t>
        </x:is>
      </x:c>
      <x:c r="H1139" s="0" t="inlineStr">
        <x:is>
          <x:t>2023-11</x:t>
        </x:is>
      </x:c>
      <x:c r="I1139" s="0" t="inlineStr">
        <x:is>
          <x:t>2023-11</x:t>
        </x:is>
      </x:c>
      <x:c r="J1139" s="0" t="inlineStr">
        <x:is>
          <x:t>Month</x:t>
        </x:is>
      </x:c>
      <x:c r="K1139" s="58">
        <x:v>1</x:v>
      </x:c>
      <x:c r="L1139" s="12">
        <x:v>-3120</x:v>
      </x:c>
    </x:row>
    <x:row r="1140">
      <x:c r="A1140" s="0" t="inlineStr">
        <x:is>
          <x:t>PL|pl.personnel|6030|2023-12</x:t>
        </x:is>
      </x:c>
      <x:c r="B1140" s="0" t="inlineStr">
        <x:is>
          <x:t>Demo Handel GmbH</x:t>
        </x:is>
      </x:c>
      <x:c r="C1140" s="0" t="inlineStr">
        <x:is>
          <x:t>PL</x:t>
        </x:is>
      </x:c>
      <x:c r="D1140" s="0" t="inlineStr">
        <x:is>
          <x:t>pl.personnel</x:t>
        </x:is>
      </x:c>
      <x:c r="E1140" s="0" t="inlineStr">
        <x:is>
          <x:t>Personalaufwand</x:t>
        </x:is>
      </x:c>
      <x:c r="F1140" s="58">
        <x:v>6030</x:v>
      </x:c>
      <x:c r="G1140" t="inlineStr">
        <x:is>
          <x:t>Aushilfslöhne</x:t>
        </x:is>
      </x:c>
      <x:c r="H1140" s="0" t="inlineStr">
        <x:is>
          <x:t>2023-12</x:t>
        </x:is>
      </x:c>
      <x:c r="I1140" s="0" t="inlineStr">
        <x:is>
          <x:t>2023-12</x:t>
        </x:is>
      </x:c>
      <x:c r="J1140" s="0" t="inlineStr">
        <x:is>
          <x:t>Month</x:t>
        </x:is>
      </x:c>
      <x:c r="K1140" s="58">
        <x:v>1</x:v>
      </x:c>
      <x:c r="L1140" s="12">
        <x:v>-3120</x:v>
      </x:c>
    </x:row>
    <x:row r="1141">
      <x:c r="A1141" s="0" t="inlineStr">
        <x:is>
          <x:t>PL|pl.personnel|6030|2024-01</x:t>
        </x:is>
      </x:c>
      <x:c r="B1141" s="0" t="inlineStr">
        <x:is>
          <x:t>Demo Handel GmbH</x:t>
        </x:is>
      </x:c>
      <x:c r="C1141" s="0" t="inlineStr">
        <x:is>
          <x:t>PL</x:t>
        </x:is>
      </x:c>
      <x:c r="D1141" s="0" t="inlineStr">
        <x:is>
          <x:t>pl.personnel</x:t>
        </x:is>
      </x:c>
      <x:c r="E1141" s="0" t="inlineStr">
        <x:is>
          <x:t>Personalaufwand</x:t>
        </x:is>
      </x:c>
      <x:c r="F1141" s="58">
        <x:v>6030</x:v>
      </x:c>
      <x:c r="G1141" t="inlineStr">
        <x:is>
          <x:t>Aushilfslöhne</x:t>
        </x:is>
      </x:c>
      <x:c r="H1141" s="0" t="inlineStr">
        <x:is>
          <x:t>2024-01</x:t>
        </x:is>
      </x:c>
      <x:c r="I1141" s="0" t="inlineStr">
        <x:is>
          <x:t>2024-01</x:t>
        </x:is>
      </x:c>
      <x:c r="J1141" s="0" t="inlineStr">
        <x:is>
          <x:t>Month</x:t>
        </x:is>
      </x:c>
      <x:c r="K1141" s="58">
        <x:v>1</x:v>
      </x:c>
      <x:c r="L1141" s="12">
        <x:v>-3228</x:v>
      </x:c>
    </x:row>
    <x:row r="1142">
      <x:c r="A1142" s="0" t="inlineStr">
        <x:is>
          <x:t>PL|pl.personnel|6030|2024-02</x:t>
        </x:is>
      </x:c>
      <x:c r="B1142" s="0" t="inlineStr">
        <x:is>
          <x:t>Demo Handel GmbH</x:t>
        </x:is>
      </x:c>
      <x:c r="C1142" s="0" t="inlineStr">
        <x:is>
          <x:t>PL</x:t>
        </x:is>
      </x:c>
      <x:c r="D1142" s="0" t="inlineStr">
        <x:is>
          <x:t>pl.personnel</x:t>
        </x:is>
      </x:c>
      <x:c r="E1142" s="0" t="inlineStr">
        <x:is>
          <x:t>Personalaufwand</x:t>
        </x:is>
      </x:c>
      <x:c r="F1142" s="58">
        <x:v>6030</x:v>
      </x:c>
      <x:c r="G1142" t="inlineStr">
        <x:is>
          <x:t>Aushilfslöhne</x:t>
        </x:is>
      </x:c>
      <x:c r="H1142" s="0" t="inlineStr">
        <x:is>
          <x:t>2024-02</x:t>
        </x:is>
      </x:c>
      <x:c r="I1142" s="0" t="inlineStr">
        <x:is>
          <x:t>2024-02</x:t>
        </x:is>
      </x:c>
      <x:c r="J1142" s="0" t="inlineStr">
        <x:is>
          <x:t>Month</x:t>
        </x:is>
      </x:c>
      <x:c r="K1142" s="58">
        <x:v>1</x:v>
      </x:c>
      <x:c r="L1142" s="12">
        <x:v>-3228</x:v>
      </x:c>
    </x:row>
    <x:row r="1143">
      <x:c r="A1143" s="0" t="inlineStr">
        <x:is>
          <x:t>PL|pl.personnel|6030|2024-03</x:t>
        </x:is>
      </x:c>
      <x:c r="B1143" s="0" t="inlineStr">
        <x:is>
          <x:t>Demo Handel GmbH</x:t>
        </x:is>
      </x:c>
      <x:c r="C1143" s="0" t="inlineStr">
        <x:is>
          <x:t>PL</x:t>
        </x:is>
      </x:c>
      <x:c r="D1143" s="0" t="inlineStr">
        <x:is>
          <x:t>pl.personnel</x:t>
        </x:is>
      </x:c>
      <x:c r="E1143" s="0" t="inlineStr">
        <x:is>
          <x:t>Personalaufwand</x:t>
        </x:is>
      </x:c>
      <x:c r="F1143" s="58">
        <x:v>6030</x:v>
      </x:c>
      <x:c r="G1143" t="inlineStr">
        <x:is>
          <x:t>Aushilfslöhne</x:t>
        </x:is>
      </x:c>
      <x:c r="H1143" s="0" t="inlineStr">
        <x:is>
          <x:t>2024-03</x:t>
        </x:is>
      </x:c>
      <x:c r="I1143" s="0" t="inlineStr">
        <x:is>
          <x:t>2024-03</x:t>
        </x:is>
      </x:c>
      <x:c r="J1143" s="0" t="inlineStr">
        <x:is>
          <x:t>Month</x:t>
        </x:is>
      </x:c>
      <x:c r="K1143" s="58">
        <x:v>1</x:v>
      </x:c>
      <x:c r="L1143" s="12">
        <x:v>-3228</x:v>
      </x:c>
    </x:row>
    <x:row r="1144">
      <x:c r="A1144" s="0" t="inlineStr">
        <x:is>
          <x:t>PL|pl.personnel|6030|2024-04</x:t>
        </x:is>
      </x:c>
      <x:c r="B1144" s="0" t="inlineStr">
        <x:is>
          <x:t>Demo Handel GmbH</x:t>
        </x:is>
      </x:c>
      <x:c r="C1144" s="0" t="inlineStr">
        <x:is>
          <x:t>PL</x:t>
        </x:is>
      </x:c>
      <x:c r="D1144" s="0" t="inlineStr">
        <x:is>
          <x:t>pl.personnel</x:t>
        </x:is>
      </x:c>
      <x:c r="E1144" s="0" t="inlineStr">
        <x:is>
          <x:t>Personalaufwand</x:t>
        </x:is>
      </x:c>
      <x:c r="F1144" s="58">
        <x:v>6030</x:v>
      </x:c>
      <x:c r="G1144" t="inlineStr">
        <x:is>
          <x:t>Aushilfslöhne</x:t>
        </x:is>
      </x:c>
      <x:c r="H1144" s="0" t="inlineStr">
        <x:is>
          <x:t>2024-04</x:t>
        </x:is>
      </x:c>
      <x:c r="I1144" s="0" t="inlineStr">
        <x:is>
          <x:t>2024-04</x:t>
        </x:is>
      </x:c>
      <x:c r="J1144" s="0" t="inlineStr">
        <x:is>
          <x:t>Month</x:t>
        </x:is>
      </x:c>
      <x:c r="K1144" s="58">
        <x:v>1</x:v>
      </x:c>
      <x:c r="L1144" s="12">
        <x:v>-3228</x:v>
      </x:c>
    </x:row>
    <x:row r="1145">
      <x:c r="A1145" s="0" t="inlineStr">
        <x:is>
          <x:t>PL|pl.personnel|6030|2024-05</x:t>
        </x:is>
      </x:c>
      <x:c r="B1145" s="0" t="inlineStr">
        <x:is>
          <x:t>Demo Handel GmbH</x:t>
        </x:is>
      </x:c>
      <x:c r="C1145" s="0" t="inlineStr">
        <x:is>
          <x:t>PL</x:t>
        </x:is>
      </x:c>
      <x:c r="D1145" s="0" t="inlineStr">
        <x:is>
          <x:t>pl.personnel</x:t>
        </x:is>
      </x:c>
      <x:c r="E1145" s="0" t="inlineStr">
        <x:is>
          <x:t>Personalaufwand</x:t>
        </x:is>
      </x:c>
      <x:c r="F1145" s="58">
        <x:v>6030</x:v>
      </x:c>
      <x:c r="G1145" t="inlineStr">
        <x:is>
          <x:t>Aushilfslöhne</x:t>
        </x:is>
      </x:c>
      <x:c r="H1145" s="0" t="inlineStr">
        <x:is>
          <x:t>2024-05</x:t>
        </x:is>
      </x:c>
      <x:c r="I1145" s="0" t="inlineStr">
        <x:is>
          <x:t>2024-05</x:t>
        </x:is>
      </x:c>
      <x:c r="J1145" s="0" t="inlineStr">
        <x:is>
          <x:t>Month</x:t>
        </x:is>
      </x:c>
      <x:c r="K1145" s="58">
        <x:v>1</x:v>
      </x:c>
      <x:c r="L1145" s="12">
        <x:v>-3228</x:v>
      </x:c>
    </x:row>
    <x:row r="1146">
      <x:c r="A1146" s="0" t="inlineStr">
        <x:is>
          <x:t>PL|pl.personnel|6030|2024-06</x:t>
        </x:is>
      </x:c>
      <x:c r="B1146" s="0" t="inlineStr">
        <x:is>
          <x:t>Demo Handel GmbH</x:t>
        </x:is>
      </x:c>
      <x:c r="C1146" s="0" t="inlineStr">
        <x:is>
          <x:t>PL</x:t>
        </x:is>
      </x:c>
      <x:c r="D1146" s="0" t="inlineStr">
        <x:is>
          <x:t>pl.personnel</x:t>
        </x:is>
      </x:c>
      <x:c r="E1146" s="0" t="inlineStr">
        <x:is>
          <x:t>Personalaufwand</x:t>
        </x:is>
      </x:c>
      <x:c r="F1146" s="58">
        <x:v>6030</x:v>
      </x:c>
      <x:c r="G1146" t="inlineStr">
        <x:is>
          <x:t>Aushilfslöhne</x:t>
        </x:is>
      </x:c>
      <x:c r="H1146" s="0" t="inlineStr">
        <x:is>
          <x:t>2024-06</x:t>
        </x:is>
      </x:c>
      <x:c r="I1146" s="0" t="inlineStr">
        <x:is>
          <x:t>2024-06</x:t>
        </x:is>
      </x:c>
      <x:c r="J1146" s="0" t="inlineStr">
        <x:is>
          <x:t>Month</x:t>
        </x:is>
      </x:c>
      <x:c r="K1146" s="58">
        <x:v>1</x:v>
      </x:c>
      <x:c r="L1146" s="12">
        <x:v>-3228</x:v>
      </x:c>
    </x:row>
    <x:row r="1147">
      <x:c r="A1147" s="0" t="inlineStr">
        <x:is>
          <x:t>PL|pl.personnel|6030|2024-07</x:t>
        </x:is>
      </x:c>
      <x:c r="B1147" s="0" t="inlineStr">
        <x:is>
          <x:t>Demo Handel GmbH</x:t>
        </x:is>
      </x:c>
      <x:c r="C1147" s="0" t="inlineStr">
        <x:is>
          <x:t>PL</x:t>
        </x:is>
      </x:c>
      <x:c r="D1147" s="0" t="inlineStr">
        <x:is>
          <x:t>pl.personnel</x:t>
        </x:is>
      </x:c>
      <x:c r="E1147" s="0" t="inlineStr">
        <x:is>
          <x:t>Personalaufwand</x:t>
        </x:is>
      </x:c>
      <x:c r="F1147" s="58">
        <x:v>6030</x:v>
      </x:c>
      <x:c r="G1147" t="inlineStr">
        <x:is>
          <x:t>Aushilfslöhne</x:t>
        </x:is>
      </x:c>
      <x:c r="H1147" s="0" t="inlineStr">
        <x:is>
          <x:t>2024-07</x:t>
        </x:is>
      </x:c>
      <x:c r="I1147" s="0" t="inlineStr">
        <x:is>
          <x:t>2024-07</x:t>
        </x:is>
      </x:c>
      <x:c r="J1147" s="0" t="inlineStr">
        <x:is>
          <x:t>Month</x:t>
        </x:is>
      </x:c>
      <x:c r="K1147" s="58">
        <x:v>1</x:v>
      </x:c>
      <x:c r="L1147" s="12">
        <x:v>-3228</x:v>
      </x:c>
    </x:row>
    <x:row r="1148">
      <x:c r="A1148" s="0" t="inlineStr">
        <x:is>
          <x:t>PL|pl.personnel|6030|2024-08</x:t>
        </x:is>
      </x:c>
      <x:c r="B1148" s="0" t="inlineStr">
        <x:is>
          <x:t>Demo Handel GmbH</x:t>
        </x:is>
      </x:c>
      <x:c r="C1148" s="0" t="inlineStr">
        <x:is>
          <x:t>PL</x:t>
        </x:is>
      </x:c>
      <x:c r="D1148" s="0" t="inlineStr">
        <x:is>
          <x:t>pl.personnel</x:t>
        </x:is>
      </x:c>
      <x:c r="E1148" s="0" t="inlineStr">
        <x:is>
          <x:t>Personalaufwand</x:t>
        </x:is>
      </x:c>
      <x:c r="F1148" s="58">
        <x:v>6030</x:v>
      </x:c>
      <x:c r="G1148" t="inlineStr">
        <x:is>
          <x:t>Aushilfslöhne</x:t>
        </x:is>
      </x:c>
      <x:c r="H1148" s="0" t="inlineStr">
        <x:is>
          <x:t>2024-08</x:t>
        </x:is>
      </x:c>
      <x:c r="I1148" s="0" t="inlineStr">
        <x:is>
          <x:t>2024-08</x:t>
        </x:is>
      </x:c>
      <x:c r="J1148" s="0" t="inlineStr">
        <x:is>
          <x:t>Month</x:t>
        </x:is>
      </x:c>
      <x:c r="K1148" s="58">
        <x:v>1</x:v>
      </x:c>
      <x:c r="L1148" s="12">
        <x:v>-3228</x:v>
      </x:c>
    </x:row>
    <x:row r="1149">
      <x:c r="A1149" s="0" t="inlineStr">
        <x:is>
          <x:t>PL|pl.personnel|6030|2024-09</x:t>
        </x:is>
      </x:c>
      <x:c r="B1149" s="0" t="inlineStr">
        <x:is>
          <x:t>Demo Handel GmbH</x:t>
        </x:is>
      </x:c>
      <x:c r="C1149" s="0" t="inlineStr">
        <x:is>
          <x:t>PL</x:t>
        </x:is>
      </x:c>
      <x:c r="D1149" s="0" t="inlineStr">
        <x:is>
          <x:t>pl.personnel</x:t>
        </x:is>
      </x:c>
      <x:c r="E1149" s="0" t="inlineStr">
        <x:is>
          <x:t>Personalaufwand</x:t>
        </x:is>
      </x:c>
      <x:c r="F1149" s="58">
        <x:v>6030</x:v>
      </x:c>
      <x:c r="G1149" t="inlineStr">
        <x:is>
          <x:t>Aushilfslöhne</x:t>
        </x:is>
      </x:c>
      <x:c r="H1149" s="0" t="inlineStr">
        <x:is>
          <x:t>2024-09</x:t>
        </x:is>
      </x:c>
      <x:c r="I1149" s="0" t="inlineStr">
        <x:is>
          <x:t>2024-09</x:t>
        </x:is>
      </x:c>
      <x:c r="J1149" s="0" t="inlineStr">
        <x:is>
          <x:t>Month</x:t>
        </x:is>
      </x:c>
      <x:c r="K1149" s="58">
        <x:v>1</x:v>
      </x:c>
      <x:c r="L1149" s="12">
        <x:v>-3228</x:v>
      </x:c>
    </x:row>
    <x:row r="1150">
      <x:c r="A1150" s="0" t="inlineStr">
        <x:is>
          <x:t>PL|pl.personnel|6030|2024-10</x:t>
        </x:is>
      </x:c>
      <x:c r="B1150" s="0" t="inlineStr">
        <x:is>
          <x:t>Demo Handel GmbH</x:t>
        </x:is>
      </x:c>
      <x:c r="C1150" s="0" t="inlineStr">
        <x:is>
          <x:t>PL</x:t>
        </x:is>
      </x:c>
      <x:c r="D1150" s="0" t="inlineStr">
        <x:is>
          <x:t>pl.personnel</x:t>
        </x:is>
      </x:c>
      <x:c r="E1150" s="0" t="inlineStr">
        <x:is>
          <x:t>Personalaufwand</x:t>
        </x:is>
      </x:c>
      <x:c r="F1150" s="58">
        <x:v>6030</x:v>
      </x:c>
      <x:c r="G1150" t="inlineStr">
        <x:is>
          <x:t>Aushilfslöhne</x:t>
        </x:is>
      </x:c>
      <x:c r="H1150" s="0" t="inlineStr">
        <x:is>
          <x:t>2024-10</x:t>
        </x:is>
      </x:c>
      <x:c r="I1150" s="0" t="inlineStr">
        <x:is>
          <x:t>2024-10</x:t>
        </x:is>
      </x:c>
      <x:c r="J1150" s="0" t="inlineStr">
        <x:is>
          <x:t>Month</x:t>
        </x:is>
      </x:c>
      <x:c r="K1150" s="58">
        <x:v>1</x:v>
      </x:c>
      <x:c r="L1150" s="12">
        <x:v>-3228</x:v>
      </x:c>
    </x:row>
    <x:row r="1151">
      <x:c r="A1151" s="0" t="inlineStr">
        <x:is>
          <x:t>PL|pl.personnel|6030|2024-11</x:t>
        </x:is>
      </x:c>
      <x:c r="B1151" s="0" t="inlineStr">
        <x:is>
          <x:t>Demo Handel GmbH</x:t>
        </x:is>
      </x:c>
      <x:c r="C1151" s="0" t="inlineStr">
        <x:is>
          <x:t>PL</x:t>
        </x:is>
      </x:c>
      <x:c r="D1151" s="0" t="inlineStr">
        <x:is>
          <x:t>pl.personnel</x:t>
        </x:is>
      </x:c>
      <x:c r="E1151" s="0" t="inlineStr">
        <x:is>
          <x:t>Personalaufwand</x:t>
        </x:is>
      </x:c>
      <x:c r="F1151" s="58">
        <x:v>6030</x:v>
      </x:c>
      <x:c r="G1151" t="inlineStr">
        <x:is>
          <x:t>Aushilfslöhne</x:t>
        </x:is>
      </x:c>
      <x:c r="H1151" s="0" t="inlineStr">
        <x:is>
          <x:t>2024-11</x:t>
        </x:is>
      </x:c>
      <x:c r="I1151" s="0" t="inlineStr">
        <x:is>
          <x:t>2024-11</x:t>
        </x:is>
      </x:c>
      <x:c r="J1151" s="0" t="inlineStr">
        <x:is>
          <x:t>Month</x:t>
        </x:is>
      </x:c>
      <x:c r="K1151" s="58">
        <x:v>1</x:v>
      </x:c>
      <x:c r="L1151" s="12">
        <x:v>-3228</x:v>
      </x:c>
    </x:row>
    <x:row r="1152">
      <x:c r="A1152" s="0" t="inlineStr">
        <x:is>
          <x:t>PL|pl.personnel|6030|2024-12</x:t>
        </x:is>
      </x:c>
      <x:c r="B1152" s="0" t="inlineStr">
        <x:is>
          <x:t>Demo Handel GmbH</x:t>
        </x:is>
      </x:c>
      <x:c r="C1152" s="0" t="inlineStr">
        <x:is>
          <x:t>PL</x:t>
        </x:is>
      </x:c>
      <x:c r="D1152" s="0" t="inlineStr">
        <x:is>
          <x:t>pl.personnel</x:t>
        </x:is>
      </x:c>
      <x:c r="E1152" s="0" t="inlineStr">
        <x:is>
          <x:t>Personalaufwand</x:t>
        </x:is>
      </x:c>
      <x:c r="F1152" s="58">
        <x:v>6030</x:v>
      </x:c>
      <x:c r="G1152" t="inlineStr">
        <x:is>
          <x:t>Aushilfslöhne</x:t>
        </x:is>
      </x:c>
      <x:c r="H1152" s="0" t="inlineStr">
        <x:is>
          <x:t>2024-12</x:t>
        </x:is>
      </x:c>
      <x:c r="I1152" s="0" t="inlineStr">
        <x:is>
          <x:t>2024-12</x:t>
        </x:is>
      </x:c>
      <x:c r="J1152" s="0" t="inlineStr">
        <x:is>
          <x:t>Month</x:t>
        </x:is>
      </x:c>
      <x:c r="K1152" s="58">
        <x:v>1</x:v>
      </x:c>
      <x:c r="L1152" s="12">
        <x:v>-3228</x:v>
      </x:c>
    </x:row>
    <x:row r="1153">
      <x:c r="A1153" s="0" t="inlineStr">
        <x:is>
          <x:t>PL|pl.personnel|6040|2022-01</x:t>
        </x:is>
      </x:c>
      <x:c r="B1153" s="0" t="inlineStr">
        <x:is>
          <x:t>Demo Handel GmbH</x:t>
        </x:is>
      </x:c>
      <x:c r="C1153" s="0" t="inlineStr">
        <x:is>
          <x:t>PL</x:t>
        </x:is>
      </x:c>
      <x:c r="D1153" s="0" t="inlineStr">
        <x:is>
          <x:t>pl.personnel</x:t>
        </x:is>
      </x:c>
      <x:c r="E1153" s="0" t="inlineStr">
        <x:is>
          <x:t>Personalaufwand</x:t>
        </x:is>
      </x:c>
      <x:c r="F1153" s="58">
        <x:v>6040</x:v>
      </x:c>
      <x:c r="G1153" t="inlineStr">
        <x:is>
          <x:t>Pauschale Abgaben für Aushilfen</x:t>
        </x:is>
      </x:c>
      <x:c r="H1153" s="0" t="inlineStr">
        <x:is>
          <x:t>2022-01</x:t>
        </x:is>
      </x:c>
      <x:c r="I1153" s="0" t="inlineStr">
        <x:is>
          <x:t>2022-01</x:t>
        </x:is>
      </x:c>
      <x:c r="J1153" s="0" t="inlineStr">
        <x:is>
          <x:t>Month</x:t>
        </x:is>
      </x:c>
      <x:c r="K1153" s="58">
        <x:v>1</x:v>
      </x:c>
      <x:c r="L1153" s="12">
        <x:v>-837</x:v>
      </x:c>
    </x:row>
    <x:row r="1154">
      <x:c r="A1154" s="0" t="inlineStr">
        <x:is>
          <x:t>PL|pl.personnel|6040|2022-02</x:t>
        </x:is>
      </x:c>
      <x:c r="B1154" s="0" t="inlineStr">
        <x:is>
          <x:t>Demo Handel GmbH</x:t>
        </x:is>
      </x:c>
      <x:c r="C1154" s="0" t="inlineStr">
        <x:is>
          <x:t>PL</x:t>
        </x:is>
      </x:c>
      <x:c r="D1154" s="0" t="inlineStr">
        <x:is>
          <x:t>pl.personnel</x:t>
        </x:is>
      </x:c>
      <x:c r="E1154" s="0" t="inlineStr">
        <x:is>
          <x:t>Personalaufwand</x:t>
        </x:is>
      </x:c>
      <x:c r="F1154" s="58">
        <x:v>6040</x:v>
      </x:c>
      <x:c r="G1154" t="inlineStr">
        <x:is>
          <x:t>Pauschale Abgaben für Aushilfen</x:t>
        </x:is>
      </x:c>
      <x:c r="H1154" s="0" t="inlineStr">
        <x:is>
          <x:t>2022-02</x:t>
        </x:is>
      </x:c>
      <x:c r="I1154" s="0" t="inlineStr">
        <x:is>
          <x:t>2022-02</x:t>
        </x:is>
      </x:c>
      <x:c r="J1154" s="0" t="inlineStr">
        <x:is>
          <x:t>Month</x:t>
        </x:is>
      </x:c>
      <x:c r="K1154" s="58">
        <x:v>1</x:v>
      </x:c>
      <x:c r="L1154" s="12">
        <x:v>-837</x:v>
      </x:c>
    </x:row>
    <x:row r="1155">
      <x:c r="A1155" s="0" t="inlineStr">
        <x:is>
          <x:t>PL|pl.personnel|6040|2022-03</x:t>
        </x:is>
      </x:c>
      <x:c r="B1155" s="0" t="inlineStr">
        <x:is>
          <x:t>Demo Handel GmbH</x:t>
        </x:is>
      </x:c>
      <x:c r="C1155" s="0" t="inlineStr">
        <x:is>
          <x:t>PL</x:t>
        </x:is>
      </x:c>
      <x:c r="D1155" s="0" t="inlineStr">
        <x:is>
          <x:t>pl.personnel</x:t>
        </x:is>
      </x:c>
      <x:c r="E1155" s="0" t="inlineStr">
        <x:is>
          <x:t>Personalaufwand</x:t>
        </x:is>
      </x:c>
      <x:c r="F1155" s="58">
        <x:v>6040</x:v>
      </x:c>
      <x:c r="G1155" t="inlineStr">
        <x:is>
          <x:t>Pauschale Abgaben für Aushilfen</x:t>
        </x:is>
      </x:c>
      <x:c r="H1155" s="0" t="inlineStr">
        <x:is>
          <x:t>2022-03</x:t>
        </x:is>
      </x:c>
      <x:c r="I1155" s="0" t="inlineStr">
        <x:is>
          <x:t>2022-03</x:t>
        </x:is>
      </x:c>
      <x:c r="J1155" s="0" t="inlineStr">
        <x:is>
          <x:t>Month</x:t>
        </x:is>
      </x:c>
      <x:c r="K1155" s="58">
        <x:v>1</x:v>
      </x:c>
      <x:c r="L1155" s="12">
        <x:v>-837</x:v>
      </x:c>
    </x:row>
    <x:row r="1156">
      <x:c r="A1156" s="0" t="inlineStr">
        <x:is>
          <x:t>PL|pl.personnel|6040|2022-04</x:t>
        </x:is>
      </x:c>
      <x:c r="B1156" s="0" t="inlineStr">
        <x:is>
          <x:t>Demo Handel GmbH</x:t>
        </x:is>
      </x:c>
      <x:c r="C1156" s="0" t="inlineStr">
        <x:is>
          <x:t>PL</x:t>
        </x:is>
      </x:c>
      <x:c r="D1156" s="0" t="inlineStr">
        <x:is>
          <x:t>pl.personnel</x:t>
        </x:is>
      </x:c>
      <x:c r="E1156" s="0" t="inlineStr">
        <x:is>
          <x:t>Personalaufwand</x:t>
        </x:is>
      </x:c>
      <x:c r="F1156" s="58">
        <x:v>6040</x:v>
      </x:c>
      <x:c r="G1156" t="inlineStr">
        <x:is>
          <x:t>Pauschale Abgaben für Aushilfen</x:t>
        </x:is>
      </x:c>
      <x:c r="H1156" s="0" t="inlineStr">
        <x:is>
          <x:t>2022-04</x:t>
        </x:is>
      </x:c>
      <x:c r="I1156" s="0" t="inlineStr">
        <x:is>
          <x:t>2022-04</x:t>
        </x:is>
      </x:c>
      <x:c r="J1156" s="0" t="inlineStr">
        <x:is>
          <x:t>Month</x:t>
        </x:is>
      </x:c>
      <x:c r="K1156" s="58">
        <x:v>1</x:v>
      </x:c>
      <x:c r="L1156" s="12">
        <x:v>-837</x:v>
      </x:c>
    </x:row>
    <x:row r="1157">
      <x:c r="A1157" s="0" t="inlineStr">
        <x:is>
          <x:t>PL|pl.personnel|6040|2022-05</x:t>
        </x:is>
      </x:c>
      <x:c r="B1157" s="0" t="inlineStr">
        <x:is>
          <x:t>Demo Handel GmbH</x:t>
        </x:is>
      </x:c>
      <x:c r="C1157" s="0" t="inlineStr">
        <x:is>
          <x:t>PL</x:t>
        </x:is>
      </x:c>
      <x:c r="D1157" s="0" t="inlineStr">
        <x:is>
          <x:t>pl.personnel</x:t>
        </x:is>
      </x:c>
      <x:c r="E1157" s="0" t="inlineStr">
        <x:is>
          <x:t>Personalaufwand</x:t>
        </x:is>
      </x:c>
      <x:c r="F1157" s="58">
        <x:v>6040</x:v>
      </x:c>
      <x:c r="G1157" t="inlineStr">
        <x:is>
          <x:t>Pauschale Abgaben für Aushilfen</x:t>
        </x:is>
      </x:c>
      <x:c r="H1157" s="0" t="inlineStr">
        <x:is>
          <x:t>2022-05</x:t>
        </x:is>
      </x:c>
      <x:c r="I1157" s="0" t="inlineStr">
        <x:is>
          <x:t>2022-05</x:t>
        </x:is>
      </x:c>
      <x:c r="J1157" s="0" t="inlineStr">
        <x:is>
          <x:t>Month</x:t>
        </x:is>
      </x:c>
      <x:c r="K1157" s="58">
        <x:v>1</x:v>
      </x:c>
      <x:c r="L1157" s="12">
        <x:v>-837</x:v>
      </x:c>
    </x:row>
    <x:row r="1158">
      <x:c r="A1158" s="0" t="inlineStr">
        <x:is>
          <x:t>PL|pl.personnel|6040|2022-06</x:t>
        </x:is>
      </x:c>
      <x:c r="B1158" s="0" t="inlineStr">
        <x:is>
          <x:t>Demo Handel GmbH</x:t>
        </x:is>
      </x:c>
      <x:c r="C1158" s="0" t="inlineStr">
        <x:is>
          <x:t>PL</x:t>
        </x:is>
      </x:c>
      <x:c r="D1158" s="0" t="inlineStr">
        <x:is>
          <x:t>pl.personnel</x:t>
        </x:is>
      </x:c>
      <x:c r="E1158" s="0" t="inlineStr">
        <x:is>
          <x:t>Personalaufwand</x:t>
        </x:is>
      </x:c>
      <x:c r="F1158" s="58">
        <x:v>6040</x:v>
      </x:c>
      <x:c r="G1158" t="inlineStr">
        <x:is>
          <x:t>Pauschale Abgaben für Aushilfen</x:t>
        </x:is>
      </x:c>
      <x:c r="H1158" s="0" t="inlineStr">
        <x:is>
          <x:t>2022-06</x:t>
        </x:is>
      </x:c>
      <x:c r="I1158" s="0" t="inlineStr">
        <x:is>
          <x:t>2022-06</x:t>
        </x:is>
      </x:c>
      <x:c r="J1158" s="0" t="inlineStr">
        <x:is>
          <x:t>Month</x:t>
        </x:is>
      </x:c>
      <x:c r="K1158" s="58">
        <x:v>1</x:v>
      </x:c>
      <x:c r="L1158" s="12">
        <x:v>-837</x:v>
      </x:c>
    </x:row>
    <x:row r="1159">
      <x:c r="A1159" s="0" t="inlineStr">
        <x:is>
          <x:t>PL|pl.personnel|6040|2022-07</x:t>
        </x:is>
      </x:c>
      <x:c r="B1159" s="0" t="inlineStr">
        <x:is>
          <x:t>Demo Handel GmbH</x:t>
        </x:is>
      </x:c>
      <x:c r="C1159" s="0" t="inlineStr">
        <x:is>
          <x:t>PL</x:t>
        </x:is>
      </x:c>
      <x:c r="D1159" s="0" t="inlineStr">
        <x:is>
          <x:t>pl.personnel</x:t>
        </x:is>
      </x:c>
      <x:c r="E1159" s="0" t="inlineStr">
        <x:is>
          <x:t>Personalaufwand</x:t>
        </x:is>
      </x:c>
      <x:c r="F1159" s="58">
        <x:v>6040</x:v>
      </x:c>
      <x:c r="G1159" t="inlineStr">
        <x:is>
          <x:t>Pauschale Abgaben für Aushilfen</x:t>
        </x:is>
      </x:c>
      <x:c r="H1159" s="0" t="inlineStr">
        <x:is>
          <x:t>2022-07</x:t>
        </x:is>
      </x:c>
      <x:c r="I1159" s="0" t="inlineStr">
        <x:is>
          <x:t>2022-07</x:t>
        </x:is>
      </x:c>
      <x:c r="J1159" s="0" t="inlineStr">
        <x:is>
          <x:t>Month</x:t>
        </x:is>
      </x:c>
      <x:c r="K1159" s="58">
        <x:v>1</x:v>
      </x:c>
      <x:c r="L1159" s="12">
        <x:v>-837</x:v>
      </x:c>
    </x:row>
    <x:row r="1160">
      <x:c r="A1160" s="0" t="inlineStr">
        <x:is>
          <x:t>PL|pl.personnel|6040|2022-08</x:t>
        </x:is>
      </x:c>
      <x:c r="B1160" s="0" t="inlineStr">
        <x:is>
          <x:t>Demo Handel GmbH</x:t>
        </x:is>
      </x:c>
      <x:c r="C1160" s="0" t="inlineStr">
        <x:is>
          <x:t>PL</x:t>
        </x:is>
      </x:c>
      <x:c r="D1160" s="0" t="inlineStr">
        <x:is>
          <x:t>pl.personnel</x:t>
        </x:is>
      </x:c>
      <x:c r="E1160" s="0" t="inlineStr">
        <x:is>
          <x:t>Personalaufwand</x:t>
        </x:is>
      </x:c>
      <x:c r="F1160" s="58">
        <x:v>6040</x:v>
      </x:c>
      <x:c r="G1160" t="inlineStr">
        <x:is>
          <x:t>Pauschale Abgaben für Aushilfen</x:t>
        </x:is>
      </x:c>
      <x:c r="H1160" s="0" t="inlineStr">
        <x:is>
          <x:t>2022-08</x:t>
        </x:is>
      </x:c>
      <x:c r="I1160" s="0" t="inlineStr">
        <x:is>
          <x:t>2022-08</x:t>
        </x:is>
      </x:c>
      <x:c r="J1160" s="0" t="inlineStr">
        <x:is>
          <x:t>Month</x:t>
        </x:is>
      </x:c>
      <x:c r="K1160" s="58">
        <x:v>1</x:v>
      </x:c>
      <x:c r="L1160" s="12">
        <x:v>-837</x:v>
      </x:c>
    </x:row>
    <x:row r="1161">
      <x:c r="A1161" s="0" t="inlineStr">
        <x:is>
          <x:t>PL|pl.personnel|6040|2022-09</x:t>
        </x:is>
      </x:c>
      <x:c r="B1161" s="0" t="inlineStr">
        <x:is>
          <x:t>Demo Handel GmbH</x:t>
        </x:is>
      </x:c>
      <x:c r="C1161" s="0" t="inlineStr">
        <x:is>
          <x:t>PL</x:t>
        </x:is>
      </x:c>
      <x:c r="D1161" s="0" t="inlineStr">
        <x:is>
          <x:t>pl.personnel</x:t>
        </x:is>
      </x:c>
      <x:c r="E1161" s="0" t="inlineStr">
        <x:is>
          <x:t>Personalaufwand</x:t>
        </x:is>
      </x:c>
      <x:c r="F1161" s="58">
        <x:v>6040</x:v>
      </x:c>
      <x:c r="G1161" t="inlineStr">
        <x:is>
          <x:t>Pauschale Abgaben für Aushilfen</x:t>
        </x:is>
      </x:c>
      <x:c r="H1161" s="0" t="inlineStr">
        <x:is>
          <x:t>2022-09</x:t>
        </x:is>
      </x:c>
      <x:c r="I1161" s="0" t="inlineStr">
        <x:is>
          <x:t>2022-09</x:t>
        </x:is>
      </x:c>
      <x:c r="J1161" s="0" t="inlineStr">
        <x:is>
          <x:t>Month</x:t>
        </x:is>
      </x:c>
      <x:c r="K1161" s="58">
        <x:v>1</x:v>
      </x:c>
      <x:c r="L1161" s="12">
        <x:v>-837</x:v>
      </x:c>
    </x:row>
    <x:row r="1162">
      <x:c r="A1162" s="0" t="inlineStr">
        <x:is>
          <x:t>PL|pl.personnel|6040|2022-10</x:t>
        </x:is>
      </x:c>
      <x:c r="B1162" s="0" t="inlineStr">
        <x:is>
          <x:t>Demo Handel GmbH</x:t>
        </x:is>
      </x:c>
      <x:c r="C1162" s="0" t="inlineStr">
        <x:is>
          <x:t>PL</x:t>
        </x:is>
      </x:c>
      <x:c r="D1162" s="0" t="inlineStr">
        <x:is>
          <x:t>pl.personnel</x:t>
        </x:is>
      </x:c>
      <x:c r="E1162" s="0" t="inlineStr">
        <x:is>
          <x:t>Personalaufwand</x:t>
        </x:is>
      </x:c>
      <x:c r="F1162" s="58">
        <x:v>6040</x:v>
      </x:c>
      <x:c r="G1162" t="inlineStr">
        <x:is>
          <x:t>Pauschale Abgaben für Aushilfen</x:t>
        </x:is>
      </x:c>
      <x:c r="H1162" s="0" t="inlineStr">
        <x:is>
          <x:t>2022-10</x:t>
        </x:is>
      </x:c>
      <x:c r="I1162" s="0" t="inlineStr">
        <x:is>
          <x:t>2022-10</x:t>
        </x:is>
      </x:c>
      <x:c r="J1162" s="0" t="inlineStr">
        <x:is>
          <x:t>Month</x:t>
        </x:is>
      </x:c>
      <x:c r="K1162" s="58">
        <x:v>1</x:v>
      </x:c>
      <x:c r="L1162" s="12">
        <x:v>-837</x:v>
      </x:c>
    </x:row>
    <x:row r="1163">
      <x:c r="A1163" s="0" t="inlineStr">
        <x:is>
          <x:t>PL|pl.personnel|6040|2022-11</x:t>
        </x:is>
      </x:c>
      <x:c r="B1163" s="0" t="inlineStr">
        <x:is>
          <x:t>Demo Handel GmbH</x:t>
        </x:is>
      </x:c>
      <x:c r="C1163" s="0" t="inlineStr">
        <x:is>
          <x:t>PL</x:t>
        </x:is>
      </x:c>
      <x:c r="D1163" s="0" t="inlineStr">
        <x:is>
          <x:t>pl.personnel</x:t>
        </x:is>
      </x:c>
      <x:c r="E1163" s="0" t="inlineStr">
        <x:is>
          <x:t>Personalaufwand</x:t>
        </x:is>
      </x:c>
      <x:c r="F1163" s="58">
        <x:v>6040</x:v>
      </x:c>
      <x:c r="G1163" t="inlineStr">
        <x:is>
          <x:t>Pauschale Abgaben für Aushilfen</x:t>
        </x:is>
      </x:c>
      <x:c r="H1163" s="0" t="inlineStr">
        <x:is>
          <x:t>2022-11</x:t>
        </x:is>
      </x:c>
      <x:c r="I1163" s="0" t="inlineStr">
        <x:is>
          <x:t>2022-11</x:t>
        </x:is>
      </x:c>
      <x:c r="J1163" s="0" t="inlineStr">
        <x:is>
          <x:t>Month</x:t>
        </x:is>
      </x:c>
      <x:c r="K1163" s="58">
        <x:v>1</x:v>
      </x:c>
      <x:c r="L1163" s="12">
        <x:v>-837</x:v>
      </x:c>
    </x:row>
    <x:row r="1164">
      <x:c r="A1164" s="0" t="inlineStr">
        <x:is>
          <x:t>PL|pl.personnel|6040|2022-12</x:t>
        </x:is>
      </x:c>
      <x:c r="B1164" s="0" t="inlineStr">
        <x:is>
          <x:t>Demo Handel GmbH</x:t>
        </x:is>
      </x:c>
      <x:c r="C1164" s="0" t="inlineStr">
        <x:is>
          <x:t>PL</x:t>
        </x:is>
      </x:c>
      <x:c r="D1164" s="0" t="inlineStr">
        <x:is>
          <x:t>pl.personnel</x:t>
        </x:is>
      </x:c>
      <x:c r="E1164" s="0" t="inlineStr">
        <x:is>
          <x:t>Personalaufwand</x:t>
        </x:is>
      </x:c>
      <x:c r="F1164" s="58">
        <x:v>6040</x:v>
      </x:c>
      <x:c r="G1164" t="inlineStr">
        <x:is>
          <x:t>Pauschale Abgaben für Aushilfen</x:t>
        </x:is>
      </x:c>
      <x:c r="H1164" s="0" t="inlineStr">
        <x:is>
          <x:t>2022-12</x:t>
        </x:is>
      </x:c>
      <x:c r="I1164" s="0" t="inlineStr">
        <x:is>
          <x:t>2022-12</x:t>
        </x:is>
      </x:c>
      <x:c r="J1164" s="0" t="inlineStr">
        <x:is>
          <x:t>Month</x:t>
        </x:is>
      </x:c>
      <x:c r="K1164" s="58">
        <x:v>1</x:v>
      </x:c>
      <x:c r="L1164" s="12">
        <x:v>-837</x:v>
      </x:c>
    </x:row>
    <x:row r="1165">
      <x:c r="A1165" s="0" t="inlineStr">
        <x:is>
          <x:t>PL|pl.personnel|6040|2023-01</x:t>
        </x:is>
      </x:c>
      <x:c r="B1165" s="0" t="inlineStr">
        <x:is>
          <x:t>Demo Handel GmbH</x:t>
        </x:is>
      </x:c>
      <x:c r="C1165" s="0" t="inlineStr">
        <x:is>
          <x:t>PL</x:t>
        </x:is>
      </x:c>
      <x:c r="D1165" s="0" t="inlineStr">
        <x:is>
          <x:t>pl.personnel</x:t>
        </x:is>
      </x:c>
      <x:c r="E1165" s="0" t="inlineStr">
        <x:is>
          <x:t>Personalaufwand</x:t>
        </x:is>
      </x:c>
      <x:c r="F1165" s="58">
        <x:v>6040</x:v>
      </x:c>
      <x:c r="G1165" t="inlineStr">
        <x:is>
          <x:t>Pauschale Abgaben für Aushilfen</x:t>
        </x:is>
      </x:c>
      <x:c r="H1165" s="0" t="inlineStr">
        <x:is>
          <x:t>2023-01</x:t>
        </x:is>
      </x:c>
      <x:c r="I1165" s="0" t="inlineStr">
        <x:is>
          <x:t>2023-01</x:t>
        </x:is>
      </x:c>
      <x:c r="J1165" s="0" t="inlineStr">
        <x:is>
          <x:t>Month</x:t>
        </x:is>
      </x:c>
      <x:c r="K1165" s="58">
        <x:v>1</x:v>
      </x:c>
      <x:c r="L1165" s="12">
        <x:v>-967.2</x:v>
      </x:c>
    </x:row>
    <x:row r="1166">
      <x:c r="A1166" s="0" t="inlineStr">
        <x:is>
          <x:t>PL|pl.personnel|6040|2023-02</x:t>
        </x:is>
      </x:c>
      <x:c r="B1166" s="0" t="inlineStr">
        <x:is>
          <x:t>Demo Handel GmbH</x:t>
        </x:is>
      </x:c>
      <x:c r="C1166" s="0" t="inlineStr">
        <x:is>
          <x:t>PL</x:t>
        </x:is>
      </x:c>
      <x:c r="D1166" s="0" t="inlineStr">
        <x:is>
          <x:t>pl.personnel</x:t>
        </x:is>
      </x:c>
      <x:c r="E1166" s="0" t="inlineStr">
        <x:is>
          <x:t>Personalaufwand</x:t>
        </x:is>
      </x:c>
      <x:c r="F1166" s="58">
        <x:v>6040</x:v>
      </x:c>
      <x:c r="G1166" t="inlineStr">
        <x:is>
          <x:t>Pauschale Abgaben für Aushilfen</x:t>
        </x:is>
      </x:c>
      <x:c r="H1166" s="0" t="inlineStr">
        <x:is>
          <x:t>2023-02</x:t>
        </x:is>
      </x:c>
      <x:c r="I1166" s="0" t="inlineStr">
        <x:is>
          <x:t>2023-02</x:t>
        </x:is>
      </x:c>
      <x:c r="J1166" s="0" t="inlineStr">
        <x:is>
          <x:t>Month</x:t>
        </x:is>
      </x:c>
      <x:c r="K1166" s="58">
        <x:v>1</x:v>
      </x:c>
      <x:c r="L1166" s="12">
        <x:v>-967.2</x:v>
      </x:c>
    </x:row>
    <x:row r="1167">
      <x:c r="A1167" s="0" t="inlineStr">
        <x:is>
          <x:t>PL|pl.personnel|6040|2023-03</x:t>
        </x:is>
      </x:c>
      <x:c r="B1167" s="0" t="inlineStr">
        <x:is>
          <x:t>Demo Handel GmbH</x:t>
        </x:is>
      </x:c>
      <x:c r="C1167" s="0" t="inlineStr">
        <x:is>
          <x:t>PL</x:t>
        </x:is>
      </x:c>
      <x:c r="D1167" s="0" t="inlineStr">
        <x:is>
          <x:t>pl.personnel</x:t>
        </x:is>
      </x:c>
      <x:c r="E1167" s="0" t="inlineStr">
        <x:is>
          <x:t>Personalaufwand</x:t>
        </x:is>
      </x:c>
      <x:c r="F1167" s="58">
        <x:v>6040</x:v>
      </x:c>
      <x:c r="G1167" t="inlineStr">
        <x:is>
          <x:t>Pauschale Abgaben für Aushilfen</x:t>
        </x:is>
      </x:c>
      <x:c r="H1167" s="0" t="inlineStr">
        <x:is>
          <x:t>2023-03</x:t>
        </x:is>
      </x:c>
      <x:c r="I1167" s="0" t="inlineStr">
        <x:is>
          <x:t>2023-03</x:t>
        </x:is>
      </x:c>
      <x:c r="J1167" s="0" t="inlineStr">
        <x:is>
          <x:t>Month</x:t>
        </x:is>
      </x:c>
      <x:c r="K1167" s="58">
        <x:v>1</x:v>
      </x:c>
      <x:c r="L1167" s="12">
        <x:v>-967.2</x:v>
      </x:c>
    </x:row>
    <x:row r="1168">
      <x:c r="A1168" s="0" t="inlineStr">
        <x:is>
          <x:t>PL|pl.personnel|6040|2023-04</x:t>
        </x:is>
      </x:c>
      <x:c r="B1168" s="0" t="inlineStr">
        <x:is>
          <x:t>Demo Handel GmbH</x:t>
        </x:is>
      </x:c>
      <x:c r="C1168" s="0" t="inlineStr">
        <x:is>
          <x:t>PL</x:t>
        </x:is>
      </x:c>
      <x:c r="D1168" s="0" t="inlineStr">
        <x:is>
          <x:t>pl.personnel</x:t>
        </x:is>
      </x:c>
      <x:c r="E1168" s="0" t="inlineStr">
        <x:is>
          <x:t>Personalaufwand</x:t>
        </x:is>
      </x:c>
      <x:c r="F1168" s="58">
        <x:v>6040</x:v>
      </x:c>
      <x:c r="G1168" t="inlineStr">
        <x:is>
          <x:t>Pauschale Abgaben für Aushilfen</x:t>
        </x:is>
      </x:c>
      <x:c r="H1168" s="0" t="inlineStr">
        <x:is>
          <x:t>2023-04</x:t>
        </x:is>
      </x:c>
      <x:c r="I1168" s="0" t="inlineStr">
        <x:is>
          <x:t>2023-04</x:t>
        </x:is>
      </x:c>
      <x:c r="J1168" s="0" t="inlineStr">
        <x:is>
          <x:t>Month</x:t>
        </x:is>
      </x:c>
      <x:c r="K1168" s="58">
        <x:v>1</x:v>
      </x:c>
      <x:c r="L1168" s="12">
        <x:v>-967.2</x:v>
      </x:c>
    </x:row>
    <x:row r="1169">
      <x:c r="A1169" s="0" t="inlineStr">
        <x:is>
          <x:t>PL|pl.personnel|6040|2023-05</x:t>
        </x:is>
      </x:c>
      <x:c r="B1169" s="0" t="inlineStr">
        <x:is>
          <x:t>Demo Handel GmbH</x:t>
        </x:is>
      </x:c>
      <x:c r="C1169" s="0" t="inlineStr">
        <x:is>
          <x:t>PL</x:t>
        </x:is>
      </x:c>
      <x:c r="D1169" s="0" t="inlineStr">
        <x:is>
          <x:t>pl.personnel</x:t>
        </x:is>
      </x:c>
      <x:c r="E1169" s="0" t="inlineStr">
        <x:is>
          <x:t>Personalaufwand</x:t>
        </x:is>
      </x:c>
      <x:c r="F1169" s="58">
        <x:v>6040</x:v>
      </x:c>
      <x:c r="G1169" t="inlineStr">
        <x:is>
          <x:t>Pauschale Abgaben für Aushilfen</x:t>
        </x:is>
      </x:c>
      <x:c r="H1169" s="0" t="inlineStr">
        <x:is>
          <x:t>2023-05</x:t>
        </x:is>
      </x:c>
      <x:c r="I1169" s="0" t="inlineStr">
        <x:is>
          <x:t>2023-05</x:t>
        </x:is>
      </x:c>
      <x:c r="J1169" s="0" t="inlineStr">
        <x:is>
          <x:t>Month</x:t>
        </x:is>
      </x:c>
      <x:c r="K1169" s="58">
        <x:v>1</x:v>
      </x:c>
      <x:c r="L1169" s="12">
        <x:v>-967.2</x:v>
      </x:c>
    </x:row>
    <x:row r="1170">
      <x:c r="A1170" s="0" t="inlineStr">
        <x:is>
          <x:t>PL|pl.personnel|6040|2023-06</x:t>
        </x:is>
      </x:c>
      <x:c r="B1170" s="0" t="inlineStr">
        <x:is>
          <x:t>Demo Handel GmbH</x:t>
        </x:is>
      </x:c>
      <x:c r="C1170" s="0" t="inlineStr">
        <x:is>
          <x:t>PL</x:t>
        </x:is>
      </x:c>
      <x:c r="D1170" s="0" t="inlineStr">
        <x:is>
          <x:t>pl.personnel</x:t>
        </x:is>
      </x:c>
      <x:c r="E1170" s="0" t="inlineStr">
        <x:is>
          <x:t>Personalaufwand</x:t>
        </x:is>
      </x:c>
      <x:c r="F1170" s="58">
        <x:v>6040</x:v>
      </x:c>
      <x:c r="G1170" t="inlineStr">
        <x:is>
          <x:t>Pauschale Abgaben für Aushilfen</x:t>
        </x:is>
      </x:c>
      <x:c r="H1170" s="0" t="inlineStr">
        <x:is>
          <x:t>2023-06</x:t>
        </x:is>
      </x:c>
      <x:c r="I1170" s="0" t="inlineStr">
        <x:is>
          <x:t>2023-06</x:t>
        </x:is>
      </x:c>
      <x:c r="J1170" s="0" t="inlineStr">
        <x:is>
          <x:t>Month</x:t>
        </x:is>
      </x:c>
      <x:c r="K1170" s="58">
        <x:v>1</x:v>
      </x:c>
      <x:c r="L1170" s="12">
        <x:v>-967.2</x:v>
      </x:c>
    </x:row>
    <x:row r="1171">
      <x:c r="A1171" s="0" t="inlineStr">
        <x:is>
          <x:t>PL|pl.personnel|6040|2023-07</x:t>
        </x:is>
      </x:c>
      <x:c r="B1171" s="0" t="inlineStr">
        <x:is>
          <x:t>Demo Handel GmbH</x:t>
        </x:is>
      </x:c>
      <x:c r="C1171" s="0" t="inlineStr">
        <x:is>
          <x:t>PL</x:t>
        </x:is>
      </x:c>
      <x:c r="D1171" s="0" t="inlineStr">
        <x:is>
          <x:t>pl.personnel</x:t>
        </x:is>
      </x:c>
      <x:c r="E1171" s="0" t="inlineStr">
        <x:is>
          <x:t>Personalaufwand</x:t>
        </x:is>
      </x:c>
      <x:c r="F1171" s="58">
        <x:v>6040</x:v>
      </x:c>
      <x:c r="G1171" t="inlineStr">
        <x:is>
          <x:t>Pauschale Abgaben für Aushilfen</x:t>
        </x:is>
      </x:c>
      <x:c r="H1171" s="0" t="inlineStr">
        <x:is>
          <x:t>2023-07</x:t>
        </x:is>
      </x:c>
      <x:c r="I1171" s="0" t="inlineStr">
        <x:is>
          <x:t>2023-07</x:t>
        </x:is>
      </x:c>
      <x:c r="J1171" s="0" t="inlineStr">
        <x:is>
          <x:t>Month</x:t>
        </x:is>
      </x:c>
      <x:c r="K1171" s="58">
        <x:v>1</x:v>
      </x:c>
      <x:c r="L1171" s="12">
        <x:v>-967.2</x:v>
      </x:c>
    </x:row>
    <x:row r="1172">
      <x:c r="A1172" s="0" t="inlineStr">
        <x:is>
          <x:t>PL|pl.personnel|6040|2023-08</x:t>
        </x:is>
      </x:c>
      <x:c r="B1172" s="0" t="inlineStr">
        <x:is>
          <x:t>Demo Handel GmbH</x:t>
        </x:is>
      </x:c>
      <x:c r="C1172" s="0" t="inlineStr">
        <x:is>
          <x:t>PL</x:t>
        </x:is>
      </x:c>
      <x:c r="D1172" s="0" t="inlineStr">
        <x:is>
          <x:t>pl.personnel</x:t>
        </x:is>
      </x:c>
      <x:c r="E1172" s="0" t="inlineStr">
        <x:is>
          <x:t>Personalaufwand</x:t>
        </x:is>
      </x:c>
      <x:c r="F1172" s="58">
        <x:v>6040</x:v>
      </x:c>
      <x:c r="G1172" t="inlineStr">
        <x:is>
          <x:t>Pauschale Abgaben für Aushilfen</x:t>
        </x:is>
      </x:c>
      <x:c r="H1172" s="0" t="inlineStr">
        <x:is>
          <x:t>2023-08</x:t>
        </x:is>
      </x:c>
      <x:c r="I1172" s="0" t="inlineStr">
        <x:is>
          <x:t>2023-08</x:t>
        </x:is>
      </x:c>
      <x:c r="J1172" s="0" t="inlineStr">
        <x:is>
          <x:t>Month</x:t>
        </x:is>
      </x:c>
      <x:c r="K1172" s="58">
        <x:v>1</x:v>
      </x:c>
      <x:c r="L1172" s="12">
        <x:v>-967.2</x:v>
      </x:c>
    </x:row>
    <x:row r="1173">
      <x:c r="A1173" s="0" t="inlineStr">
        <x:is>
          <x:t>PL|pl.personnel|6040|2023-09</x:t>
        </x:is>
      </x:c>
      <x:c r="B1173" s="0" t="inlineStr">
        <x:is>
          <x:t>Demo Handel GmbH</x:t>
        </x:is>
      </x:c>
      <x:c r="C1173" s="0" t="inlineStr">
        <x:is>
          <x:t>PL</x:t>
        </x:is>
      </x:c>
      <x:c r="D1173" s="0" t="inlineStr">
        <x:is>
          <x:t>pl.personnel</x:t>
        </x:is>
      </x:c>
      <x:c r="E1173" s="0" t="inlineStr">
        <x:is>
          <x:t>Personalaufwand</x:t>
        </x:is>
      </x:c>
      <x:c r="F1173" s="58">
        <x:v>6040</x:v>
      </x:c>
      <x:c r="G1173" t="inlineStr">
        <x:is>
          <x:t>Pauschale Abgaben für Aushilfen</x:t>
        </x:is>
      </x:c>
      <x:c r="H1173" s="0" t="inlineStr">
        <x:is>
          <x:t>2023-09</x:t>
        </x:is>
      </x:c>
      <x:c r="I1173" s="0" t="inlineStr">
        <x:is>
          <x:t>2023-09</x:t>
        </x:is>
      </x:c>
      <x:c r="J1173" s="0" t="inlineStr">
        <x:is>
          <x:t>Month</x:t>
        </x:is>
      </x:c>
      <x:c r="K1173" s="58">
        <x:v>1</x:v>
      </x:c>
      <x:c r="L1173" s="12">
        <x:v>-967.2</x:v>
      </x:c>
    </x:row>
    <x:row r="1174">
      <x:c r="A1174" s="0" t="inlineStr">
        <x:is>
          <x:t>PL|pl.personnel|6040|2023-10</x:t>
        </x:is>
      </x:c>
      <x:c r="B1174" s="0" t="inlineStr">
        <x:is>
          <x:t>Demo Handel GmbH</x:t>
        </x:is>
      </x:c>
      <x:c r="C1174" s="0" t="inlineStr">
        <x:is>
          <x:t>PL</x:t>
        </x:is>
      </x:c>
      <x:c r="D1174" s="0" t="inlineStr">
        <x:is>
          <x:t>pl.personnel</x:t>
        </x:is>
      </x:c>
      <x:c r="E1174" s="0" t="inlineStr">
        <x:is>
          <x:t>Personalaufwand</x:t>
        </x:is>
      </x:c>
      <x:c r="F1174" s="58">
        <x:v>6040</x:v>
      </x:c>
      <x:c r="G1174" t="inlineStr">
        <x:is>
          <x:t>Pauschale Abgaben für Aushilfen</x:t>
        </x:is>
      </x:c>
      <x:c r="H1174" s="0" t="inlineStr">
        <x:is>
          <x:t>2023-10</x:t>
        </x:is>
      </x:c>
      <x:c r="I1174" s="0" t="inlineStr">
        <x:is>
          <x:t>2023-10</x:t>
        </x:is>
      </x:c>
      <x:c r="J1174" s="0" t="inlineStr">
        <x:is>
          <x:t>Month</x:t>
        </x:is>
      </x:c>
      <x:c r="K1174" s="58">
        <x:v>1</x:v>
      </x:c>
      <x:c r="L1174" s="12">
        <x:v>-967.2</x:v>
      </x:c>
    </x:row>
    <x:row r="1175">
      <x:c r="A1175" s="0" t="inlineStr">
        <x:is>
          <x:t>PL|pl.personnel|6040|2023-11</x:t>
        </x:is>
      </x:c>
      <x:c r="B1175" s="0" t="inlineStr">
        <x:is>
          <x:t>Demo Handel GmbH</x:t>
        </x:is>
      </x:c>
      <x:c r="C1175" s="0" t="inlineStr">
        <x:is>
          <x:t>PL</x:t>
        </x:is>
      </x:c>
      <x:c r="D1175" s="0" t="inlineStr">
        <x:is>
          <x:t>pl.personnel</x:t>
        </x:is>
      </x:c>
      <x:c r="E1175" s="0" t="inlineStr">
        <x:is>
          <x:t>Personalaufwand</x:t>
        </x:is>
      </x:c>
      <x:c r="F1175" s="58">
        <x:v>6040</x:v>
      </x:c>
      <x:c r="G1175" t="inlineStr">
        <x:is>
          <x:t>Pauschale Abgaben für Aushilfen</x:t>
        </x:is>
      </x:c>
      <x:c r="H1175" s="0" t="inlineStr">
        <x:is>
          <x:t>2023-11</x:t>
        </x:is>
      </x:c>
      <x:c r="I1175" s="0" t="inlineStr">
        <x:is>
          <x:t>2023-11</x:t>
        </x:is>
      </x:c>
      <x:c r="J1175" s="0" t="inlineStr">
        <x:is>
          <x:t>Month</x:t>
        </x:is>
      </x:c>
      <x:c r="K1175" s="58">
        <x:v>1</x:v>
      </x:c>
      <x:c r="L1175" s="12">
        <x:v>-967.2</x:v>
      </x:c>
    </x:row>
    <x:row r="1176">
      <x:c r="A1176" s="0" t="inlineStr">
        <x:is>
          <x:t>PL|pl.personnel|6040|2023-12</x:t>
        </x:is>
      </x:c>
      <x:c r="B1176" s="0" t="inlineStr">
        <x:is>
          <x:t>Demo Handel GmbH</x:t>
        </x:is>
      </x:c>
      <x:c r="C1176" s="0" t="inlineStr">
        <x:is>
          <x:t>PL</x:t>
        </x:is>
      </x:c>
      <x:c r="D1176" s="0" t="inlineStr">
        <x:is>
          <x:t>pl.personnel</x:t>
        </x:is>
      </x:c>
      <x:c r="E1176" s="0" t="inlineStr">
        <x:is>
          <x:t>Personalaufwand</x:t>
        </x:is>
      </x:c>
      <x:c r="F1176" s="58">
        <x:v>6040</x:v>
      </x:c>
      <x:c r="G1176" t="inlineStr">
        <x:is>
          <x:t>Pauschale Abgaben für Aushilfen</x:t>
        </x:is>
      </x:c>
      <x:c r="H1176" s="0" t="inlineStr">
        <x:is>
          <x:t>2023-12</x:t>
        </x:is>
      </x:c>
      <x:c r="I1176" s="0" t="inlineStr">
        <x:is>
          <x:t>2023-12</x:t>
        </x:is>
      </x:c>
      <x:c r="J1176" s="0" t="inlineStr">
        <x:is>
          <x:t>Month</x:t>
        </x:is>
      </x:c>
      <x:c r="K1176" s="58">
        <x:v>1</x:v>
      </x:c>
      <x:c r="L1176" s="12">
        <x:v>-967.2</x:v>
      </x:c>
    </x:row>
    <x:row r="1177">
      <x:c r="A1177" s="0" t="inlineStr">
        <x:is>
          <x:t>PL|pl.personnel|6040|2024-01</x:t>
        </x:is>
      </x:c>
      <x:c r="B1177" s="0" t="inlineStr">
        <x:is>
          <x:t>Demo Handel GmbH</x:t>
        </x:is>
      </x:c>
      <x:c r="C1177" s="0" t="inlineStr">
        <x:is>
          <x:t>PL</x:t>
        </x:is>
      </x:c>
      <x:c r="D1177" s="0" t="inlineStr">
        <x:is>
          <x:t>pl.personnel</x:t>
        </x:is>
      </x:c>
      <x:c r="E1177" s="0" t="inlineStr">
        <x:is>
          <x:t>Personalaufwand</x:t>
        </x:is>
      </x:c>
      <x:c r="F1177" s="58">
        <x:v>6040</x:v>
      </x:c>
      <x:c r="G1177" t="inlineStr">
        <x:is>
          <x:t>Pauschale Abgaben für Aushilfen</x:t>
        </x:is>
      </x:c>
      <x:c r="H1177" s="0" t="inlineStr">
        <x:is>
          <x:t>2024-01</x:t>
        </x:is>
      </x:c>
      <x:c r="I1177" s="0" t="inlineStr">
        <x:is>
          <x:t>2024-01</x:t>
        </x:is>
      </x:c>
      <x:c r="J1177" s="0" t="inlineStr">
        <x:is>
          <x:t>Month</x:t>
        </x:is>
      </x:c>
      <x:c r="K1177" s="58">
        <x:v>1</x:v>
      </x:c>
      <x:c r="L1177" s="12">
        <x:v>-1000.68</x:v>
      </x:c>
    </x:row>
    <x:row r="1178">
      <x:c r="A1178" s="0" t="inlineStr">
        <x:is>
          <x:t>PL|pl.personnel|6040|2024-02</x:t>
        </x:is>
      </x:c>
      <x:c r="B1178" s="0" t="inlineStr">
        <x:is>
          <x:t>Demo Handel GmbH</x:t>
        </x:is>
      </x:c>
      <x:c r="C1178" s="0" t="inlineStr">
        <x:is>
          <x:t>PL</x:t>
        </x:is>
      </x:c>
      <x:c r="D1178" s="0" t="inlineStr">
        <x:is>
          <x:t>pl.personnel</x:t>
        </x:is>
      </x:c>
      <x:c r="E1178" s="0" t="inlineStr">
        <x:is>
          <x:t>Personalaufwand</x:t>
        </x:is>
      </x:c>
      <x:c r="F1178" s="58">
        <x:v>6040</x:v>
      </x:c>
      <x:c r="G1178" t="inlineStr">
        <x:is>
          <x:t>Pauschale Abgaben für Aushilfen</x:t>
        </x:is>
      </x:c>
      <x:c r="H1178" s="0" t="inlineStr">
        <x:is>
          <x:t>2024-02</x:t>
        </x:is>
      </x:c>
      <x:c r="I1178" s="0" t="inlineStr">
        <x:is>
          <x:t>2024-02</x:t>
        </x:is>
      </x:c>
      <x:c r="J1178" s="0" t="inlineStr">
        <x:is>
          <x:t>Month</x:t>
        </x:is>
      </x:c>
      <x:c r="K1178" s="58">
        <x:v>1</x:v>
      </x:c>
      <x:c r="L1178" s="12">
        <x:v>-1000.68</x:v>
      </x:c>
    </x:row>
    <x:row r="1179">
      <x:c r="A1179" s="0" t="inlineStr">
        <x:is>
          <x:t>PL|pl.personnel|6040|2024-03</x:t>
        </x:is>
      </x:c>
      <x:c r="B1179" s="0" t="inlineStr">
        <x:is>
          <x:t>Demo Handel GmbH</x:t>
        </x:is>
      </x:c>
      <x:c r="C1179" s="0" t="inlineStr">
        <x:is>
          <x:t>PL</x:t>
        </x:is>
      </x:c>
      <x:c r="D1179" s="0" t="inlineStr">
        <x:is>
          <x:t>pl.personnel</x:t>
        </x:is>
      </x:c>
      <x:c r="E1179" s="0" t="inlineStr">
        <x:is>
          <x:t>Personalaufwand</x:t>
        </x:is>
      </x:c>
      <x:c r="F1179" s="58">
        <x:v>6040</x:v>
      </x:c>
      <x:c r="G1179" t="inlineStr">
        <x:is>
          <x:t>Pauschale Abgaben für Aushilfen</x:t>
        </x:is>
      </x:c>
      <x:c r="H1179" s="0" t="inlineStr">
        <x:is>
          <x:t>2024-03</x:t>
        </x:is>
      </x:c>
      <x:c r="I1179" s="0" t="inlineStr">
        <x:is>
          <x:t>2024-03</x:t>
        </x:is>
      </x:c>
      <x:c r="J1179" s="0" t="inlineStr">
        <x:is>
          <x:t>Month</x:t>
        </x:is>
      </x:c>
      <x:c r="K1179" s="58">
        <x:v>1</x:v>
      </x:c>
      <x:c r="L1179" s="12">
        <x:v>-1000.68</x:v>
      </x:c>
    </x:row>
    <x:row r="1180">
      <x:c r="A1180" s="0" t="inlineStr">
        <x:is>
          <x:t>PL|pl.personnel|6040|2024-04</x:t>
        </x:is>
      </x:c>
      <x:c r="B1180" s="0" t="inlineStr">
        <x:is>
          <x:t>Demo Handel GmbH</x:t>
        </x:is>
      </x:c>
      <x:c r="C1180" s="0" t="inlineStr">
        <x:is>
          <x:t>PL</x:t>
        </x:is>
      </x:c>
      <x:c r="D1180" s="0" t="inlineStr">
        <x:is>
          <x:t>pl.personnel</x:t>
        </x:is>
      </x:c>
      <x:c r="E1180" s="0" t="inlineStr">
        <x:is>
          <x:t>Personalaufwand</x:t>
        </x:is>
      </x:c>
      <x:c r="F1180" s="58">
        <x:v>6040</x:v>
      </x:c>
      <x:c r="G1180" t="inlineStr">
        <x:is>
          <x:t>Pauschale Abgaben für Aushilfen</x:t>
        </x:is>
      </x:c>
      <x:c r="H1180" s="0" t="inlineStr">
        <x:is>
          <x:t>2024-04</x:t>
        </x:is>
      </x:c>
      <x:c r="I1180" s="0" t="inlineStr">
        <x:is>
          <x:t>2024-04</x:t>
        </x:is>
      </x:c>
      <x:c r="J1180" s="0" t="inlineStr">
        <x:is>
          <x:t>Month</x:t>
        </x:is>
      </x:c>
      <x:c r="K1180" s="58">
        <x:v>1</x:v>
      </x:c>
      <x:c r="L1180" s="12">
        <x:v>-1000.68</x:v>
      </x:c>
    </x:row>
    <x:row r="1181">
      <x:c r="A1181" s="0" t="inlineStr">
        <x:is>
          <x:t>PL|pl.personnel|6040|2024-05</x:t>
        </x:is>
      </x:c>
      <x:c r="B1181" s="0" t="inlineStr">
        <x:is>
          <x:t>Demo Handel GmbH</x:t>
        </x:is>
      </x:c>
      <x:c r="C1181" s="0" t="inlineStr">
        <x:is>
          <x:t>PL</x:t>
        </x:is>
      </x:c>
      <x:c r="D1181" s="0" t="inlineStr">
        <x:is>
          <x:t>pl.personnel</x:t>
        </x:is>
      </x:c>
      <x:c r="E1181" s="0" t="inlineStr">
        <x:is>
          <x:t>Personalaufwand</x:t>
        </x:is>
      </x:c>
      <x:c r="F1181" s="58">
        <x:v>6040</x:v>
      </x:c>
      <x:c r="G1181" t="inlineStr">
        <x:is>
          <x:t>Pauschale Abgaben für Aushilfen</x:t>
        </x:is>
      </x:c>
      <x:c r="H1181" s="0" t="inlineStr">
        <x:is>
          <x:t>2024-05</x:t>
        </x:is>
      </x:c>
      <x:c r="I1181" s="0" t="inlineStr">
        <x:is>
          <x:t>2024-05</x:t>
        </x:is>
      </x:c>
      <x:c r="J1181" s="0" t="inlineStr">
        <x:is>
          <x:t>Month</x:t>
        </x:is>
      </x:c>
      <x:c r="K1181" s="58">
        <x:v>1</x:v>
      </x:c>
      <x:c r="L1181" s="12">
        <x:v>-1000.68</x:v>
      </x:c>
    </x:row>
    <x:row r="1182">
      <x:c r="A1182" s="0" t="inlineStr">
        <x:is>
          <x:t>PL|pl.personnel|6040|2024-06</x:t>
        </x:is>
      </x:c>
      <x:c r="B1182" s="0" t="inlineStr">
        <x:is>
          <x:t>Demo Handel GmbH</x:t>
        </x:is>
      </x:c>
      <x:c r="C1182" s="0" t="inlineStr">
        <x:is>
          <x:t>PL</x:t>
        </x:is>
      </x:c>
      <x:c r="D1182" s="0" t="inlineStr">
        <x:is>
          <x:t>pl.personnel</x:t>
        </x:is>
      </x:c>
      <x:c r="E1182" s="0" t="inlineStr">
        <x:is>
          <x:t>Personalaufwand</x:t>
        </x:is>
      </x:c>
      <x:c r="F1182" s="58">
        <x:v>6040</x:v>
      </x:c>
      <x:c r="G1182" t="inlineStr">
        <x:is>
          <x:t>Pauschale Abgaben für Aushilfen</x:t>
        </x:is>
      </x:c>
      <x:c r="H1182" s="0" t="inlineStr">
        <x:is>
          <x:t>2024-06</x:t>
        </x:is>
      </x:c>
      <x:c r="I1182" s="0" t="inlineStr">
        <x:is>
          <x:t>2024-06</x:t>
        </x:is>
      </x:c>
      <x:c r="J1182" s="0" t="inlineStr">
        <x:is>
          <x:t>Month</x:t>
        </x:is>
      </x:c>
      <x:c r="K1182" s="58">
        <x:v>1</x:v>
      </x:c>
      <x:c r="L1182" s="12">
        <x:v>-1000.68</x:v>
      </x:c>
    </x:row>
    <x:row r="1183">
      <x:c r="A1183" s="0" t="inlineStr">
        <x:is>
          <x:t>PL|pl.personnel|6040|2024-07</x:t>
        </x:is>
      </x:c>
      <x:c r="B1183" s="0" t="inlineStr">
        <x:is>
          <x:t>Demo Handel GmbH</x:t>
        </x:is>
      </x:c>
      <x:c r="C1183" s="0" t="inlineStr">
        <x:is>
          <x:t>PL</x:t>
        </x:is>
      </x:c>
      <x:c r="D1183" s="0" t="inlineStr">
        <x:is>
          <x:t>pl.personnel</x:t>
        </x:is>
      </x:c>
      <x:c r="E1183" s="0" t="inlineStr">
        <x:is>
          <x:t>Personalaufwand</x:t>
        </x:is>
      </x:c>
      <x:c r="F1183" s="58">
        <x:v>6040</x:v>
      </x:c>
      <x:c r="G1183" t="inlineStr">
        <x:is>
          <x:t>Pauschale Abgaben für Aushilfen</x:t>
        </x:is>
      </x:c>
      <x:c r="H1183" s="0" t="inlineStr">
        <x:is>
          <x:t>2024-07</x:t>
        </x:is>
      </x:c>
      <x:c r="I1183" s="0" t="inlineStr">
        <x:is>
          <x:t>2024-07</x:t>
        </x:is>
      </x:c>
      <x:c r="J1183" s="0" t="inlineStr">
        <x:is>
          <x:t>Month</x:t>
        </x:is>
      </x:c>
      <x:c r="K1183" s="58">
        <x:v>1</x:v>
      </x:c>
      <x:c r="L1183" s="12">
        <x:v>-1000.68</x:v>
      </x:c>
    </x:row>
    <x:row r="1184">
      <x:c r="A1184" s="0" t="inlineStr">
        <x:is>
          <x:t>PL|pl.personnel|6040|2024-08</x:t>
        </x:is>
      </x:c>
      <x:c r="B1184" s="0" t="inlineStr">
        <x:is>
          <x:t>Demo Handel GmbH</x:t>
        </x:is>
      </x:c>
      <x:c r="C1184" s="0" t="inlineStr">
        <x:is>
          <x:t>PL</x:t>
        </x:is>
      </x:c>
      <x:c r="D1184" s="0" t="inlineStr">
        <x:is>
          <x:t>pl.personnel</x:t>
        </x:is>
      </x:c>
      <x:c r="E1184" s="0" t="inlineStr">
        <x:is>
          <x:t>Personalaufwand</x:t>
        </x:is>
      </x:c>
      <x:c r="F1184" s="58">
        <x:v>6040</x:v>
      </x:c>
      <x:c r="G1184" t="inlineStr">
        <x:is>
          <x:t>Pauschale Abgaben für Aushilfen</x:t>
        </x:is>
      </x:c>
      <x:c r="H1184" s="0" t="inlineStr">
        <x:is>
          <x:t>2024-08</x:t>
        </x:is>
      </x:c>
      <x:c r="I1184" s="0" t="inlineStr">
        <x:is>
          <x:t>2024-08</x:t>
        </x:is>
      </x:c>
      <x:c r="J1184" s="0" t="inlineStr">
        <x:is>
          <x:t>Month</x:t>
        </x:is>
      </x:c>
      <x:c r="K1184" s="58">
        <x:v>1</x:v>
      </x:c>
      <x:c r="L1184" s="12">
        <x:v>-1000.68</x:v>
      </x:c>
    </x:row>
    <x:row r="1185">
      <x:c r="A1185" s="0" t="inlineStr">
        <x:is>
          <x:t>PL|pl.personnel|6040|2024-09</x:t>
        </x:is>
      </x:c>
      <x:c r="B1185" s="0" t="inlineStr">
        <x:is>
          <x:t>Demo Handel GmbH</x:t>
        </x:is>
      </x:c>
      <x:c r="C1185" s="0" t="inlineStr">
        <x:is>
          <x:t>PL</x:t>
        </x:is>
      </x:c>
      <x:c r="D1185" s="0" t="inlineStr">
        <x:is>
          <x:t>pl.personnel</x:t>
        </x:is>
      </x:c>
      <x:c r="E1185" s="0" t="inlineStr">
        <x:is>
          <x:t>Personalaufwand</x:t>
        </x:is>
      </x:c>
      <x:c r="F1185" s="58">
        <x:v>6040</x:v>
      </x:c>
      <x:c r="G1185" t="inlineStr">
        <x:is>
          <x:t>Pauschale Abgaben für Aushilfen</x:t>
        </x:is>
      </x:c>
      <x:c r="H1185" s="0" t="inlineStr">
        <x:is>
          <x:t>2024-09</x:t>
        </x:is>
      </x:c>
      <x:c r="I1185" s="0" t="inlineStr">
        <x:is>
          <x:t>2024-09</x:t>
        </x:is>
      </x:c>
      <x:c r="J1185" s="0" t="inlineStr">
        <x:is>
          <x:t>Month</x:t>
        </x:is>
      </x:c>
      <x:c r="K1185" s="58">
        <x:v>1</x:v>
      </x:c>
      <x:c r="L1185" s="12">
        <x:v>-1000.68</x:v>
      </x:c>
    </x:row>
    <x:row r="1186">
      <x:c r="A1186" s="0" t="inlineStr">
        <x:is>
          <x:t>PL|pl.personnel|6040|2024-10</x:t>
        </x:is>
      </x:c>
      <x:c r="B1186" s="0" t="inlineStr">
        <x:is>
          <x:t>Demo Handel GmbH</x:t>
        </x:is>
      </x:c>
      <x:c r="C1186" s="0" t="inlineStr">
        <x:is>
          <x:t>PL</x:t>
        </x:is>
      </x:c>
      <x:c r="D1186" s="0" t="inlineStr">
        <x:is>
          <x:t>pl.personnel</x:t>
        </x:is>
      </x:c>
      <x:c r="E1186" s="0" t="inlineStr">
        <x:is>
          <x:t>Personalaufwand</x:t>
        </x:is>
      </x:c>
      <x:c r="F1186" s="58">
        <x:v>6040</x:v>
      </x:c>
      <x:c r="G1186" t="inlineStr">
        <x:is>
          <x:t>Pauschale Abgaben für Aushilfen</x:t>
        </x:is>
      </x:c>
      <x:c r="H1186" s="0" t="inlineStr">
        <x:is>
          <x:t>2024-10</x:t>
        </x:is>
      </x:c>
      <x:c r="I1186" s="0" t="inlineStr">
        <x:is>
          <x:t>2024-10</x:t>
        </x:is>
      </x:c>
      <x:c r="J1186" s="0" t="inlineStr">
        <x:is>
          <x:t>Month</x:t>
        </x:is>
      </x:c>
      <x:c r="K1186" s="58">
        <x:v>1</x:v>
      </x:c>
      <x:c r="L1186" s="12">
        <x:v>-1000.68</x:v>
      </x:c>
    </x:row>
    <x:row r="1187">
      <x:c r="A1187" s="0" t="inlineStr">
        <x:is>
          <x:t>PL|pl.personnel|6040|2024-11</x:t>
        </x:is>
      </x:c>
      <x:c r="B1187" s="0" t="inlineStr">
        <x:is>
          <x:t>Demo Handel GmbH</x:t>
        </x:is>
      </x:c>
      <x:c r="C1187" s="0" t="inlineStr">
        <x:is>
          <x:t>PL</x:t>
        </x:is>
      </x:c>
      <x:c r="D1187" s="0" t="inlineStr">
        <x:is>
          <x:t>pl.personnel</x:t>
        </x:is>
      </x:c>
      <x:c r="E1187" s="0" t="inlineStr">
        <x:is>
          <x:t>Personalaufwand</x:t>
        </x:is>
      </x:c>
      <x:c r="F1187" s="58">
        <x:v>6040</x:v>
      </x:c>
      <x:c r="G1187" t="inlineStr">
        <x:is>
          <x:t>Pauschale Abgaben für Aushilfen</x:t>
        </x:is>
      </x:c>
      <x:c r="H1187" s="0" t="inlineStr">
        <x:is>
          <x:t>2024-11</x:t>
        </x:is>
      </x:c>
      <x:c r="I1187" s="0" t="inlineStr">
        <x:is>
          <x:t>2024-11</x:t>
        </x:is>
      </x:c>
      <x:c r="J1187" s="0" t="inlineStr">
        <x:is>
          <x:t>Month</x:t>
        </x:is>
      </x:c>
      <x:c r="K1187" s="58">
        <x:v>1</x:v>
      </x:c>
      <x:c r="L1187" s="12">
        <x:v>-1000.68</x:v>
      </x:c>
    </x:row>
    <x:row r="1188">
      <x:c r="A1188" s="0" t="inlineStr">
        <x:is>
          <x:t>PL|pl.personnel|6040|2024-12</x:t>
        </x:is>
      </x:c>
      <x:c r="B1188" s="0" t="inlineStr">
        <x:is>
          <x:t>Demo Handel GmbH</x:t>
        </x:is>
      </x:c>
      <x:c r="C1188" s="0" t="inlineStr">
        <x:is>
          <x:t>PL</x:t>
        </x:is>
      </x:c>
      <x:c r="D1188" s="0" t="inlineStr">
        <x:is>
          <x:t>pl.personnel</x:t>
        </x:is>
      </x:c>
      <x:c r="E1188" s="0" t="inlineStr">
        <x:is>
          <x:t>Personalaufwand</x:t>
        </x:is>
      </x:c>
      <x:c r="F1188" s="58">
        <x:v>6040</x:v>
      </x:c>
      <x:c r="G1188" t="inlineStr">
        <x:is>
          <x:t>Pauschale Abgaben für Aushilfen</x:t>
        </x:is>
      </x:c>
      <x:c r="H1188" s="0" t="inlineStr">
        <x:is>
          <x:t>2024-12</x:t>
        </x:is>
      </x:c>
      <x:c r="I1188" s="0" t="inlineStr">
        <x:is>
          <x:t>2024-12</x:t>
        </x:is>
      </x:c>
      <x:c r="J1188" s="0" t="inlineStr">
        <x:is>
          <x:t>Month</x:t>
        </x:is>
      </x:c>
      <x:c r="K1188" s="58">
        <x:v>1</x:v>
      </x:c>
      <x:c r="L1188" s="12">
        <x:v>-1000.68</x:v>
      </x:c>
    </x:row>
    <x:row r="1189">
      <x:c r="A1189" s="0" t="inlineStr">
        <x:is>
          <x:t>PL|pl.personnel|6080|2022-01</x:t>
        </x:is>
      </x:c>
      <x:c r="B1189" s="0" t="inlineStr">
        <x:is>
          <x:t>Demo Handel GmbH</x:t>
        </x:is>
      </x:c>
      <x:c r="C1189" s="0" t="inlineStr">
        <x:is>
          <x:t>PL</x:t>
        </x:is>
      </x:c>
      <x:c r="D1189" s="0" t="inlineStr">
        <x:is>
          <x:t>pl.personnel</x:t>
        </x:is>
      </x:c>
      <x:c r="E1189" s="0" t="inlineStr">
        <x:is>
          <x:t>Personalaufwand</x:t>
        </x:is>
      </x:c>
      <x:c r="F1189" s="58">
        <x:v>6080</x:v>
      </x:c>
      <x:c r="G1189" t="inlineStr">
        <x:is>
          <x:t>Vermögenswirksame Leistungen</x:t>
        </x:is>
      </x:c>
      <x:c r="H1189" s="0" t="inlineStr">
        <x:is>
          <x:t>2022-01</x:t>
        </x:is>
      </x:c>
      <x:c r="I1189" s="0" t="inlineStr">
        <x:is>
          <x:t>2022-01</x:t>
        </x:is>
      </x:c>
      <x:c r="J1189" s="0" t="inlineStr">
        <x:is>
          <x:t>Month</x:t>
        </x:is>
      </x:c>
      <x:c r="K1189" s="58">
        <x:v>1</x:v>
      </x:c>
      <x:c r="L1189" s="12">
        <x:v>-2680</x:v>
      </x:c>
    </x:row>
    <x:row r="1190">
      <x:c r="A1190" s="0" t="inlineStr">
        <x:is>
          <x:t>PL|pl.personnel|6080|2022-02</x:t>
        </x:is>
      </x:c>
      <x:c r="B1190" s="0" t="inlineStr">
        <x:is>
          <x:t>Demo Handel GmbH</x:t>
        </x:is>
      </x:c>
      <x:c r="C1190" s="0" t="inlineStr">
        <x:is>
          <x:t>PL</x:t>
        </x:is>
      </x:c>
      <x:c r="D1190" s="0" t="inlineStr">
        <x:is>
          <x:t>pl.personnel</x:t>
        </x:is>
      </x:c>
      <x:c r="E1190" s="0" t="inlineStr">
        <x:is>
          <x:t>Personalaufwand</x:t>
        </x:is>
      </x:c>
      <x:c r="F1190" s="58">
        <x:v>6080</x:v>
      </x:c>
      <x:c r="G1190" t="inlineStr">
        <x:is>
          <x:t>Vermögenswirksame Leistungen</x:t>
        </x:is>
      </x:c>
      <x:c r="H1190" s="0" t="inlineStr">
        <x:is>
          <x:t>2022-02</x:t>
        </x:is>
      </x:c>
      <x:c r="I1190" s="0" t="inlineStr">
        <x:is>
          <x:t>2022-02</x:t>
        </x:is>
      </x:c>
      <x:c r="J1190" s="0" t="inlineStr">
        <x:is>
          <x:t>Month</x:t>
        </x:is>
      </x:c>
      <x:c r="K1190" s="58">
        <x:v>1</x:v>
      </x:c>
      <x:c r="L1190" s="12">
        <x:v>-2680</x:v>
      </x:c>
    </x:row>
    <x:row r="1191">
      <x:c r="A1191" s="0" t="inlineStr">
        <x:is>
          <x:t>PL|pl.personnel|6080|2022-03</x:t>
        </x:is>
      </x:c>
      <x:c r="B1191" s="0" t="inlineStr">
        <x:is>
          <x:t>Demo Handel GmbH</x:t>
        </x:is>
      </x:c>
      <x:c r="C1191" s="0" t="inlineStr">
        <x:is>
          <x:t>PL</x:t>
        </x:is>
      </x:c>
      <x:c r="D1191" s="0" t="inlineStr">
        <x:is>
          <x:t>pl.personnel</x:t>
        </x:is>
      </x:c>
      <x:c r="E1191" s="0" t="inlineStr">
        <x:is>
          <x:t>Personalaufwand</x:t>
        </x:is>
      </x:c>
      <x:c r="F1191" s="58">
        <x:v>6080</x:v>
      </x:c>
      <x:c r="G1191" t="inlineStr">
        <x:is>
          <x:t>Vermögenswirksame Leistungen</x:t>
        </x:is>
      </x:c>
      <x:c r="H1191" s="0" t="inlineStr">
        <x:is>
          <x:t>2022-03</x:t>
        </x:is>
      </x:c>
      <x:c r="I1191" s="0" t="inlineStr">
        <x:is>
          <x:t>2022-03</x:t>
        </x:is>
      </x:c>
      <x:c r="J1191" s="0" t="inlineStr">
        <x:is>
          <x:t>Month</x:t>
        </x:is>
      </x:c>
      <x:c r="K1191" s="58">
        <x:v>1</x:v>
      </x:c>
      <x:c r="L1191" s="12">
        <x:v>-2680</x:v>
      </x:c>
    </x:row>
    <x:row r="1192">
      <x:c r="A1192" s="0" t="inlineStr">
        <x:is>
          <x:t>PL|pl.personnel|6080|2022-04</x:t>
        </x:is>
      </x:c>
      <x:c r="B1192" s="0" t="inlineStr">
        <x:is>
          <x:t>Demo Handel GmbH</x:t>
        </x:is>
      </x:c>
      <x:c r="C1192" s="0" t="inlineStr">
        <x:is>
          <x:t>PL</x:t>
        </x:is>
      </x:c>
      <x:c r="D1192" s="0" t="inlineStr">
        <x:is>
          <x:t>pl.personnel</x:t>
        </x:is>
      </x:c>
      <x:c r="E1192" s="0" t="inlineStr">
        <x:is>
          <x:t>Personalaufwand</x:t>
        </x:is>
      </x:c>
      <x:c r="F1192" s="58">
        <x:v>6080</x:v>
      </x:c>
      <x:c r="G1192" t="inlineStr">
        <x:is>
          <x:t>Vermögenswirksame Leistungen</x:t>
        </x:is>
      </x:c>
      <x:c r="H1192" s="0" t="inlineStr">
        <x:is>
          <x:t>2022-04</x:t>
        </x:is>
      </x:c>
      <x:c r="I1192" s="0" t="inlineStr">
        <x:is>
          <x:t>2022-04</x:t>
        </x:is>
      </x:c>
      <x:c r="J1192" s="0" t="inlineStr">
        <x:is>
          <x:t>Month</x:t>
        </x:is>
      </x:c>
      <x:c r="K1192" s="58">
        <x:v>1</x:v>
      </x:c>
      <x:c r="L1192" s="12">
        <x:v>-2720</x:v>
      </x:c>
    </x:row>
    <x:row r="1193">
      <x:c r="A1193" s="0" t="inlineStr">
        <x:is>
          <x:t>PL|pl.personnel|6080|2022-05</x:t>
        </x:is>
      </x:c>
      <x:c r="B1193" s="0" t="inlineStr">
        <x:is>
          <x:t>Demo Handel GmbH</x:t>
        </x:is>
      </x:c>
      <x:c r="C1193" s="0" t="inlineStr">
        <x:is>
          <x:t>PL</x:t>
        </x:is>
      </x:c>
      <x:c r="D1193" s="0" t="inlineStr">
        <x:is>
          <x:t>pl.personnel</x:t>
        </x:is>
      </x:c>
      <x:c r="E1193" s="0" t="inlineStr">
        <x:is>
          <x:t>Personalaufwand</x:t>
        </x:is>
      </x:c>
      <x:c r="F1193" s="58">
        <x:v>6080</x:v>
      </x:c>
      <x:c r="G1193" t="inlineStr">
        <x:is>
          <x:t>Vermögenswirksame Leistungen</x:t>
        </x:is>
      </x:c>
      <x:c r="H1193" s="0" t="inlineStr">
        <x:is>
          <x:t>2022-05</x:t>
        </x:is>
      </x:c>
      <x:c r="I1193" s="0" t="inlineStr">
        <x:is>
          <x:t>2022-05</x:t>
        </x:is>
      </x:c>
      <x:c r="J1193" s="0" t="inlineStr">
        <x:is>
          <x:t>Month</x:t>
        </x:is>
      </x:c>
      <x:c r="K1193" s="58">
        <x:v>1</x:v>
      </x:c>
      <x:c r="L1193" s="12">
        <x:v>-2720</x:v>
      </x:c>
    </x:row>
    <x:row r="1194">
      <x:c r="A1194" s="0" t="inlineStr">
        <x:is>
          <x:t>PL|pl.personnel|6080|2022-06</x:t>
        </x:is>
      </x:c>
      <x:c r="B1194" s="0" t="inlineStr">
        <x:is>
          <x:t>Demo Handel GmbH</x:t>
        </x:is>
      </x:c>
      <x:c r="C1194" s="0" t="inlineStr">
        <x:is>
          <x:t>PL</x:t>
        </x:is>
      </x:c>
      <x:c r="D1194" s="0" t="inlineStr">
        <x:is>
          <x:t>pl.personnel</x:t>
        </x:is>
      </x:c>
      <x:c r="E1194" s="0" t="inlineStr">
        <x:is>
          <x:t>Personalaufwand</x:t>
        </x:is>
      </x:c>
      <x:c r="F1194" s="58">
        <x:v>6080</x:v>
      </x:c>
      <x:c r="G1194" t="inlineStr">
        <x:is>
          <x:t>Vermögenswirksame Leistungen</x:t>
        </x:is>
      </x:c>
      <x:c r="H1194" s="0" t="inlineStr">
        <x:is>
          <x:t>2022-06</x:t>
        </x:is>
      </x:c>
      <x:c r="I1194" s="0" t="inlineStr">
        <x:is>
          <x:t>2022-06</x:t>
        </x:is>
      </x:c>
      <x:c r="J1194" s="0" t="inlineStr">
        <x:is>
          <x:t>Month</x:t>
        </x:is>
      </x:c>
      <x:c r="K1194" s="58">
        <x:v>1</x:v>
      </x:c>
      <x:c r="L1194" s="12">
        <x:v>-2720</x:v>
      </x:c>
    </x:row>
    <x:row r="1195">
      <x:c r="A1195" s="0" t="inlineStr">
        <x:is>
          <x:t>PL|pl.personnel|6080|2022-07</x:t>
        </x:is>
      </x:c>
      <x:c r="B1195" s="0" t="inlineStr">
        <x:is>
          <x:t>Demo Handel GmbH</x:t>
        </x:is>
      </x:c>
      <x:c r="C1195" s="0" t="inlineStr">
        <x:is>
          <x:t>PL</x:t>
        </x:is>
      </x:c>
      <x:c r="D1195" s="0" t="inlineStr">
        <x:is>
          <x:t>pl.personnel</x:t>
        </x:is>
      </x:c>
      <x:c r="E1195" s="0" t="inlineStr">
        <x:is>
          <x:t>Personalaufwand</x:t>
        </x:is>
      </x:c>
      <x:c r="F1195" s="58">
        <x:v>6080</x:v>
      </x:c>
      <x:c r="G1195" t="inlineStr">
        <x:is>
          <x:t>Vermögenswirksame Leistungen</x:t>
        </x:is>
      </x:c>
      <x:c r="H1195" s="0" t="inlineStr">
        <x:is>
          <x:t>2022-07</x:t>
        </x:is>
      </x:c>
      <x:c r="I1195" s="0" t="inlineStr">
        <x:is>
          <x:t>2022-07</x:t>
        </x:is>
      </x:c>
      <x:c r="J1195" s="0" t="inlineStr">
        <x:is>
          <x:t>Month</x:t>
        </x:is>
      </x:c>
      <x:c r="K1195" s="58">
        <x:v>1</x:v>
      </x:c>
      <x:c r="L1195" s="12">
        <x:v>-2760</x:v>
      </x:c>
    </x:row>
    <x:row r="1196">
      <x:c r="A1196" s="0" t="inlineStr">
        <x:is>
          <x:t>PL|pl.personnel|6080|2022-08</x:t>
        </x:is>
      </x:c>
      <x:c r="B1196" s="0" t="inlineStr">
        <x:is>
          <x:t>Demo Handel GmbH</x:t>
        </x:is>
      </x:c>
      <x:c r="C1196" s="0" t="inlineStr">
        <x:is>
          <x:t>PL</x:t>
        </x:is>
      </x:c>
      <x:c r="D1196" s="0" t="inlineStr">
        <x:is>
          <x:t>pl.personnel</x:t>
        </x:is>
      </x:c>
      <x:c r="E1196" s="0" t="inlineStr">
        <x:is>
          <x:t>Personalaufwand</x:t>
        </x:is>
      </x:c>
      <x:c r="F1196" s="58">
        <x:v>6080</x:v>
      </x:c>
      <x:c r="G1196" t="inlineStr">
        <x:is>
          <x:t>Vermögenswirksame Leistungen</x:t>
        </x:is>
      </x:c>
      <x:c r="H1196" s="0" t="inlineStr">
        <x:is>
          <x:t>2022-08</x:t>
        </x:is>
      </x:c>
      <x:c r="I1196" s="0" t="inlineStr">
        <x:is>
          <x:t>2022-08</x:t>
        </x:is>
      </x:c>
      <x:c r="J1196" s="0" t="inlineStr">
        <x:is>
          <x:t>Month</x:t>
        </x:is>
      </x:c>
      <x:c r="K1196" s="58">
        <x:v>1</x:v>
      </x:c>
      <x:c r="L1196" s="12">
        <x:v>-2760</x:v>
      </x:c>
    </x:row>
    <x:row r="1197">
      <x:c r="A1197" s="0" t="inlineStr">
        <x:is>
          <x:t>PL|pl.personnel|6080|2022-09</x:t>
        </x:is>
      </x:c>
      <x:c r="B1197" s="0" t="inlineStr">
        <x:is>
          <x:t>Demo Handel GmbH</x:t>
        </x:is>
      </x:c>
      <x:c r="C1197" s="0" t="inlineStr">
        <x:is>
          <x:t>PL</x:t>
        </x:is>
      </x:c>
      <x:c r="D1197" s="0" t="inlineStr">
        <x:is>
          <x:t>pl.personnel</x:t>
        </x:is>
      </x:c>
      <x:c r="E1197" s="0" t="inlineStr">
        <x:is>
          <x:t>Personalaufwand</x:t>
        </x:is>
      </x:c>
      <x:c r="F1197" s="58">
        <x:v>6080</x:v>
      </x:c>
      <x:c r="G1197" t="inlineStr">
        <x:is>
          <x:t>Vermögenswirksame Leistungen</x:t>
        </x:is>
      </x:c>
      <x:c r="H1197" s="0" t="inlineStr">
        <x:is>
          <x:t>2022-09</x:t>
        </x:is>
      </x:c>
      <x:c r="I1197" s="0" t="inlineStr">
        <x:is>
          <x:t>2022-09</x:t>
        </x:is>
      </x:c>
      <x:c r="J1197" s="0" t="inlineStr">
        <x:is>
          <x:t>Month</x:t>
        </x:is>
      </x:c>
      <x:c r="K1197" s="58">
        <x:v>1</x:v>
      </x:c>
      <x:c r="L1197" s="12">
        <x:v>-2760</x:v>
      </x:c>
    </x:row>
    <x:row r="1198">
      <x:c r="A1198" s="0" t="inlineStr">
        <x:is>
          <x:t>PL|pl.personnel|6080|2022-10</x:t>
        </x:is>
      </x:c>
      <x:c r="B1198" s="0" t="inlineStr">
        <x:is>
          <x:t>Demo Handel GmbH</x:t>
        </x:is>
      </x:c>
      <x:c r="C1198" s="0" t="inlineStr">
        <x:is>
          <x:t>PL</x:t>
        </x:is>
      </x:c>
      <x:c r="D1198" s="0" t="inlineStr">
        <x:is>
          <x:t>pl.personnel</x:t>
        </x:is>
      </x:c>
      <x:c r="E1198" s="0" t="inlineStr">
        <x:is>
          <x:t>Personalaufwand</x:t>
        </x:is>
      </x:c>
      <x:c r="F1198" s="58">
        <x:v>6080</x:v>
      </x:c>
      <x:c r="G1198" t="inlineStr">
        <x:is>
          <x:t>Vermögenswirksame Leistungen</x:t>
        </x:is>
      </x:c>
      <x:c r="H1198" s="0" t="inlineStr">
        <x:is>
          <x:t>2022-10</x:t>
        </x:is>
      </x:c>
      <x:c r="I1198" s="0" t="inlineStr">
        <x:is>
          <x:t>2022-10</x:t>
        </x:is>
      </x:c>
      <x:c r="J1198" s="0" t="inlineStr">
        <x:is>
          <x:t>Month</x:t>
        </x:is>
      </x:c>
      <x:c r="K1198" s="58">
        <x:v>1</x:v>
      </x:c>
      <x:c r="L1198" s="12">
        <x:v>-2760</x:v>
      </x:c>
    </x:row>
    <x:row r="1199">
      <x:c r="A1199" s="0" t="inlineStr">
        <x:is>
          <x:t>PL|pl.personnel|6080|2022-11</x:t>
        </x:is>
      </x:c>
      <x:c r="B1199" s="0" t="inlineStr">
        <x:is>
          <x:t>Demo Handel GmbH</x:t>
        </x:is>
      </x:c>
      <x:c r="C1199" s="0" t="inlineStr">
        <x:is>
          <x:t>PL</x:t>
        </x:is>
      </x:c>
      <x:c r="D1199" s="0" t="inlineStr">
        <x:is>
          <x:t>pl.personnel</x:t>
        </x:is>
      </x:c>
      <x:c r="E1199" s="0" t="inlineStr">
        <x:is>
          <x:t>Personalaufwand</x:t>
        </x:is>
      </x:c>
      <x:c r="F1199" s="58">
        <x:v>6080</x:v>
      </x:c>
      <x:c r="G1199" t="inlineStr">
        <x:is>
          <x:t>Vermögenswirksame Leistungen</x:t>
        </x:is>
      </x:c>
      <x:c r="H1199" s="0" t="inlineStr">
        <x:is>
          <x:t>2022-11</x:t>
        </x:is>
      </x:c>
      <x:c r="I1199" s="0" t="inlineStr">
        <x:is>
          <x:t>2022-11</x:t>
        </x:is>
      </x:c>
      <x:c r="J1199" s="0" t="inlineStr">
        <x:is>
          <x:t>Month</x:t>
        </x:is>
      </x:c>
      <x:c r="K1199" s="58">
        <x:v>1</x:v>
      </x:c>
      <x:c r="L1199" s="12">
        <x:v>-2760</x:v>
      </x:c>
    </x:row>
    <x:row r="1200">
      <x:c r="A1200" s="0" t="inlineStr">
        <x:is>
          <x:t>PL|pl.personnel|6080|2022-12</x:t>
        </x:is>
      </x:c>
      <x:c r="B1200" s="0" t="inlineStr">
        <x:is>
          <x:t>Demo Handel GmbH</x:t>
        </x:is>
      </x:c>
      <x:c r="C1200" s="0" t="inlineStr">
        <x:is>
          <x:t>PL</x:t>
        </x:is>
      </x:c>
      <x:c r="D1200" s="0" t="inlineStr">
        <x:is>
          <x:t>pl.personnel</x:t>
        </x:is>
      </x:c>
      <x:c r="E1200" s="0" t="inlineStr">
        <x:is>
          <x:t>Personalaufwand</x:t>
        </x:is>
      </x:c>
      <x:c r="F1200" s="58">
        <x:v>6080</x:v>
      </x:c>
      <x:c r="G1200" t="inlineStr">
        <x:is>
          <x:t>Vermögenswirksame Leistungen</x:t>
        </x:is>
      </x:c>
      <x:c r="H1200" s="0" t="inlineStr">
        <x:is>
          <x:t>2022-12</x:t>
        </x:is>
      </x:c>
      <x:c r="I1200" s="0" t="inlineStr">
        <x:is>
          <x:t>2022-12</x:t>
        </x:is>
      </x:c>
      <x:c r="J1200" s="0" t="inlineStr">
        <x:is>
          <x:t>Month</x:t>
        </x:is>
      </x:c>
      <x:c r="K1200" s="58">
        <x:v>1</x:v>
      </x:c>
      <x:c r="L1200" s="12">
        <x:v>-2760</x:v>
      </x:c>
    </x:row>
    <x:row r="1201">
      <x:c r="A1201" s="0" t="inlineStr">
        <x:is>
          <x:t>PL|pl.personnel|6080|2023-01</x:t>
        </x:is>
      </x:c>
      <x:c r="B1201" s="0" t="inlineStr">
        <x:is>
          <x:t>Demo Handel GmbH</x:t>
        </x:is>
      </x:c>
      <x:c r="C1201" s="0" t="inlineStr">
        <x:is>
          <x:t>PL</x:t>
        </x:is>
      </x:c>
      <x:c r="D1201" s="0" t="inlineStr">
        <x:is>
          <x:t>pl.personnel</x:t>
        </x:is>
      </x:c>
      <x:c r="E1201" s="0" t="inlineStr">
        <x:is>
          <x:t>Personalaufwand</x:t>
        </x:is>
      </x:c>
      <x:c r="F1201" s="58">
        <x:v>6080</x:v>
      </x:c>
      <x:c r="G1201" t="inlineStr">
        <x:is>
          <x:t>Vermögenswirksame Leistungen</x:t>
        </x:is>
      </x:c>
      <x:c r="H1201" s="0" t="inlineStr">
        <x:is>
          <x:t>2023-01</x:t>
        </x:is>
      </x:c>
      <x:c r="I1201" s="0" t="inlineStr">
        <x:is>
          <x:t>2023-01</x:t>
        </x:is>
      </x:c>
      <x:c r="J1201" s="0" t="inlineStr">
        <x:is>
          <x:t>Month</x:t>
        </x:is>
      </x:c>
      <x:c r="K1201" s="58">
        <x:v>1</x:v>
      </x:c>
      <x:c r="L1201" s="12">
        <x:v>-2760</x:v>
      </x:c>
    </x:row>
    <x:row r="1202">
      <x:c r="A1202" s="0" t="inlineStr">
        <x:is>
          <x:t>PL|pl.personnel|6080|2023-02</x:t>
        </x:is>
      </x:c>
      <x:c r="B1202" s="0" t="inlineStr">
        <x:is>
          <x:t>Demo Handel GmbH</x:t>
        </x:is>
      </x:c>
      <x:c r="C1202" s="0" t="inlineStr">
        <x:is>
          <x:t>PL</x:t>
        </x:is>
      </x:c>
      <x:c r="D1202" s="0" t="inlineStr">
        <x:is>
          <x:t>pl.personnel</x:t>
        </x:is>
      </x:c>
      <x:c r="E1202" s="0" t="inlineStr">
        <x:is>
          <x:t>Personalaufwand</x:t>
        </x:is>
      </x:c>
      <x:c r="F1202" s="58">
        <x:v>6080</x:v>
      </x:c>
      <x:c r="G1202" t="inlineStr">
        <x:is>
          <x:t>Vermögenswirksame Leistungen</x:t>
        </x:is>
      </x:c>
      <x:c r="H1202" s="0" t="inlineStr">
        <x:is>
          <x:t>2023-02</x:t>
        </x:is>
      </x:c>
      <x:c r="I1202" s="0" t="inlineStr">
        <x:is>
          <x:t>2023-02</x:t>
        </x:is>
      </x:c>
      <x:c r="J1202" s="0" t="inlineStr">
        <x:is>
          <x:t>Month</x:t>
        </x:is>
      </x:c>
      <x:c r="K1202" s="58">
        <x:v>1</x:v>
      </x:c>
      <x:c r="L1202" s="12">
        <x:v>-2800</x:v>
      </x:c>
    </x:row>
    <x:row r="1203">
      <x:c r="A1203" s="0" t="inlineStr">
        <x:is>
          <x:t>PL|pl.personnel|6080|2023-03</x:t>
        </x:is>
      </x:c>
      <x:c r="B1203" s="0" t="inlineStr">
        <x:is>
          <x:t>Demo Handel GmbH</x:t>
        </x:is>
      </x:c>
      <x:c r="C1203" s="0" t="inlineStr">
        <x:is>
          <x:t>PL</x:t>
        </x:is>
      </x:c>
      <x:c r="D1203" s="0" t="inlineStr">
        <x:is>
          <x:t>pl.personnel</x:t>
        </x:is>
      </x:c>
      <x:c r="E1203" s="0" t="inlineStr">
        <x:is>
          <x:t>Personalaufwand</x:t>
        </x:is>
      </x:c>
      <x:c r="F1203" s="58">
        <x:v>6080</x:v>
      </x:c>
      <x:c r="G1203" t="inlineStr">
        <x:is>
          <x:t>Vermögenswirksame Leistungen</x:t>
        </x:is>
      </x:c>
      <x:c r="H1203" s="0" t="inlineStr">
        <x:is>
          <x:t>2023-03</x:t>
        </x:is>
      </x:c>
      <x:c r="I1203" s="0" t="inlineStr">
        <x:is>
          <x:t>2023-03</x:t>
        </x:is>
      </x:c>
      <x:c r="J1203" s="0" t="inlineStr">
        <x:is>
          <x:t>Month</x:t>
        </x:is>
      </x:c>
      <x:c r="K1203" s="58">
        <x:v>1</x:v>
      </x:c>
      <x:c r="L1203" s="12">
        <x:v>-2800</x:v>
      </x:c>
    </x:row>
    <x:row r="1204">
      <x:c r="A1204" s="0" t="inlineStr">
        <x:is>
          <x:t>PL|pl.personnel|6080|2023-04</x:t>
        </x:is>
      </x:c>
      <x:c r="B1204" s="0" t="inlineStr">
        <x:is>
          <x:t>Demo Handel GmbH</x:t>
        </x:is>
      </x:c>
      <x:c r="C1204" s="0" t="inlineStr">
        <x:is>
          <x:t>PL</x:t>
        </x:is>
      </x:c>
      <x:c r="D1204" s="0" t="inlineStr">
        <x:is>
          <x:t>pl.personnel</x:t>
        </x:is>
      </x:c>
      <x:c r="E1204" s="0" t="inlineStr">
        <x:is>
          <x:t>Personalaufwand</x:t>
        </x:is>
      </x:c>
      <x:c r="F1204" s="58">
        <x:v>6080</x:v>
      </x:c>
      <x:c r="G1204" t="inlineStr">
        <x:is>
          <x:t>Vermögenswirksame Leistungen</x:t>
        </x:is>
      </x:c>
      <x:c r="H1204" s="0" t="inlineStr">
        <x:is>
          <x:t>2023-04</x:t>
        </x:is>
      </x:c>
      <x:c r="I1204" s="0" t="inlineStr">
        <x:is>
          <x:t>2023-04</x:t>
        </x:is>
      </x:c>
      <x:c r="J1204" s="0" t="inlineStr">
        <x:is>
          <x:t>Month</x:t>
        </x:is>
      </x:c>
      <x:c r="K1204" s="58">
        <x:v>1</x:v>
      </x:c>
      <x:c r="L1204" s="12">
        <x:v>-2840</x:v>
      </x:c>
    </x:row>
    <x:row r="1205">
      <x:c r="A1205" s="0" t="inlineStr">
        <x:is>
          <x:t>PL|pl.personnel|6080|2023-05</x:t>
        </x:is>
      </x:c>
      <x:c r="B1205" s="0" t="inlineStr">
        <x:is>
          <x:t>Demo Handel GmbH</x:t>
        </x:is>
      </x:c>
      <x:c r="C1205" s="0" t="inlineStr">
        <x:is>
          <x:t>PL</x:t>
        </x:is>
      </x:c>
      <x:c r="D1205" s="0" t="inlineStr">
        <x:is>
          <x:t>pl.personnel</x:t>
        </x:is>
      </x:c>
      <x:c r="E1205" s="0" t="inlineStr">
        <x:is>
          <x:t>Personalaufwand</x:t>
        </x:is>
      </x:c>
      <x:c r="F1205" s="58">
        <x:v>6080</x:v>
      </x:c>
      <x:c r="G1205" t="inlineStr">
        <x:is>
          <x:t>Vermögenswirksame Leistungen</x:t>
        </x:is>
      </x:c>
      <x:c r="H1205" s="0" t="inlineStr">
        <x:is>
          <x:t>2023-05</x:t>
        </x:is>
      </x:c>
      <x:c r="I1205" s="0" t="inlineStr">
        <x:is>
          <x:t>2023-05</x:t>
        </x:is>
      </x:c>
      <x:c r="J1205" s="0" t="inlineStr">
        <x:is>
          <x:t>Month</x:t>
        </x:is>
      </x:c>
      <x:c r="K1205" s="58">
        <x:v>1</x:v>
      </x:c>
      <x:c r="L1205" s="12">
        <x:v>-2840</x:v>
      </x:c>
    </x:row>
    <x:row r="1206">
      <x:c r="A1206" s="0" t="inlineStr">
        <x:is>
          <x:t>PL|pl.personnel|6080|2023-06</x:t>
        </x:is>
      </x:c>
      <x:c r="B1206" s="0" t="inlineStr">
        <x:is>
          <x:t>Demo Handel GmbH</x:t>
        </x:is>
      </x:c>
      <x:c r="C1206" s="0" t="inlineStr">
        <x:is>
          <x:t>PL</x:t>
        </x:is>
      </x:c>
      <x:c r="D1206" s="0" t="inlineStr">
        <x:is>
          <x:t>pl.personnel</x:t>
        </x:is>
      </x:c>
      <x:c r="E1206" s="0" t="inlineStr">
        <x:is>
          <x:t>Personalaufwand</x:t>
        </x:is>
      </x:c>
      <x:c r="F1206" s="58">
        <x:v>6080</x:v>
      </x:c>
      <x:c r="G1206" t="inlineStr">
        <x:is>
          <x:t>Vermögenswirksame Leistungen</x:t>
        </x:is>
      </x:c>
      <x:c r="H1206" s="0" t="inlineStr">
        <x:is>
          <x:t>2023-06</x:t>
        </x:is>
      </x:c>
      <x:c r="I1206" s="0" t="inlineStr">
        <x:is>
          <x:t>2023-06</x:t>
        </x:is>
      </x:c>
      <x:c r="J1206" s="0" t="inlineStr">
        <x:is>
          <x:t>Month</x:t>
        </x:is>
      </x:c>
      <x:c r="K1206" s="58">
        <x:v>1</x:v>
      </x:c>
      <x:c r="L1206" s="12">
        <x:v>-2840</x:v>
      </x:c>
    </x:row>
    <x:row r="1207">
      <x:c r="A1207" s="0" t="inlineStr">
        <x:is>
          <x:t>PL|pl.personnel|6080|2023-07</x:t>
        </x:is>
      </x:c>
      <x:c r="B1207" s="0" t="inlineStr">
        <x:is>
          <x:t>Demo Handel GmbH</x:t>
        </x:is>
      </x:c>
      <x:c r="C1207" s="0" t="inlineStr">
        <x:is>
          <x:t>PL</x:t>
        </x:is>
      </x:c>
      <x:c r="D1207" s="0" t="inlineStr">
        <x:is>
          <x:t>pl.personnel</x:t>
        </x:is>
      </x:c>
      <x:c r="E1207" s="0" t="inlineStr">
        <x:is>
          <x:t>Personalaufwand</x:t>
        </x:is>
      </x:c>
      <x:c r="F1207" s="58">
        <x:v>6080</x:v>
      </x:c>
      <x:c r="G1207" t="inlineStr">
        <x:is>
          <x:t>Vermögenswirksame Leistungen</x:t>
        </x:is>
      </x:c>
      <x:c r="H1207" s="0" t="inlineStr">
        <x:is>
          <x:t>2023-07</x:t>
        </x:is>
      </x:c>
      <x:c r="I1207" s="0" t="inlineStr">
        <x:is>
          <x:t>2023-07</x:t>
        </x:is>
      </x:c>
      <x:c r="J1207" s="0" t="inlineStr">
        <x:is>
          <x:t>Month</x:t>
        </x:is>
      </x:c>
      <x:c r="K1207" s="58">
        <x:v>1</x:v>
      </x:c>
      <x:c r="L1207" s="12">
        <x:v>-2840</x:v>
      </x:c>
    </x:row>
    <x:row r="1208">
      <x:c r="A1208" s="0" t="inlineStr">
        <x:is>
          <x:t>PL|pl.personnel|6080|2023-08</x:t>
        </x:is>
      </x:c>
      <x:c r="B1208" s="0" t="inlineStr">
        <x:is>
          <x:t>Demo Handel GmbH</x:t>
        </x:is>
      </x:c>
      <x:c r="C1208" s="0" t="inlineStr">
        <x:is>
          <x:t>PL</x:t>
        </x:is>
      </x:c>
      <x:c r="D1208" s="0" t="inlineStr">
        <x:is>
          <x:t>pl.personnel</x:t>
        </x:is>
      </x:c>
      <x:c r="E1208" s="0" t="inlineStr">
        <x:is>
          <x:t>Personalaufwand</x:t>
        </x:is>
      </x:c>
      <x:c r="F1208" s="58">
        <x:v>6080</x:v>
      </x:c>
      <x:c r="G1208" t="inlineStr">
        <x:is>
          <x:t>Vermögenswirksame Leistungen</x:t>
        </x:is>
      </x:c>
      <x:c r="H1208" s="0" t="inlineStr">
        <x:is>
          <x:t>2023-08</x:t>
        </x:is>
      </x:c>
      <x:c r="I1208" s="0" t="inlineStr">
        <x:is>
          <x:t>2023-08</x:t>
        </x:is>
      </x:c>
      <x:c r="J1208" s="0" t="inlineStr">
        <x:is>
          <x:t>Month</x:t>
        </x:is>
      </x:c>
      <x:c r="K1208" s="58">
        <x:v>1</x:v>
      </x:c>
      <x:c r="L1208" s="12">
        <x:v>-2840</x:v>
      </x:c>
    </x:row>
    <x:row r="1209">
      <x:c r="A1209" s="0" t="inlineStr">
        <x:is>
          <x:t>PL|pl.personnel|6080|2023-09</x:t>
        </x:is>
      </x:c>
      <x:c r="B1209" s="0" t="inlineStr">
        <x:is>
          <x:t>Demo Handel GmbH</x:t>
        </x:is>
      </x:c>
      <x:c r="C1209" s="0" t="inlineStr">
        <x:is>
          <x:t>PL</x:t>
        </x:is>
      </x:c>
      <x:c r="D1209" s="0" t="inlineStr">
        <x:is>
          <x:t>pl.personnel</x:t>
        </x:is>
      </x:c>
      <x:c r="E1209" s="0" t="inlineStr">
        <x:is>
          <x:t>Personalaufwand</x:t>
        </x:is>
      </x:c>
      <x:c r="F1209" s="58">
        <x:v>6080</x:v>
      </x:c>
      <x:c r="G1209" t="inlineStr">
        <x:is>
          <x:t>Vermögenswirksame Leistungen</x:t>
        </x:is>
      </x:c>
      <x:c r="H1209" s="0" t="inlineStr">
        <x:is>
          <x:t>2023-09</x:t>
        </x:is>
      </x:c>
      <x:c r="I1209" s="0" t="inlineStr">
        <x:is>
          <x:t>2023-09</x:t>
        </x:is>
      </x:c>
      <x:c r="J1209" s="0" t="inlineStr">
        <x:is>
          <x:t>Month</x:t>
        </x:is>
      </x:c>
      <x:c r="K1209" s="58">
        <x:v>1</x:v>
      </x:c>
      <x:c r="L1209" s="12">
        <x:v>-2880</x:v>
      </x:c>
    </x:row>
    <x:row r="1210">
      <x:c r="A1210" s="0" t="inlineStr">
        <x:is>
          <x:t>PL|pl.personnel|6080|2023-10</x:t>
        </x:is>
      </x:c>
      <x:c r="B1210" s="0" t="inlineStr">
        <x:is>
          <x:t>Demo Handel GmbH</x:t>
        </x:is>
      </x:c>
      <x:c r="C1210" s="0" t="inlineStr">
        <x:is>
          <x:t>PL</x:t>
        </x:is>
      </x:c>
      <x:c r="D1210" s="0" t="inlineStr">
        <x:is>
          <x:t>pl.personnel</x:t>
        </x:is>
      </x:c>
      <x:c r="E1210" s="0" t="inlineStr">
        <x:is>
          <x:t>Personalaufwand</x:t>
        </x:is>
      </x:c>
      <x:c r="F1210" s="58">
        <x:v>6080</x:v>
      </x:c>
      <x:c r="G1210" t="inlineStr">
        <x:is>
          <x:t>Vermögenswirksame Leistungen</x:t>
        </x:is>
      </x:c>
      <x:c r="H1210" s="0" t="inlineStr">
        <x:is>
          <x:t>2023-10</x:t>
        </x:is>
      </x:c>
      <x:c r="I1210" s="0" t="inlineStr">
        <x:is>
          <x:t>2023-10</x:t>
        </x:is>
      </x:c>
      <x:c r="J1210" s="0" t="inlineStr">
        <x:is>
          <x:t>Month</x:t>
        </x:is>
      </x:c>
      <x:c r="K1210" s="58">
        <x:v>1</x:v>
      </x:c>
      <x:c r="L1210" s="12">
        <x:v>-2880</x:v>
      </x:c>
    </x:row>
    <x:row r="1211">
      <x:c r="A1211" s="0" t="inlineStr">
        <x:is>
          <x:t>PL|pl.personnel|6080|2023-11</x:t>
        </x:is>
      </x:c>
      <x:c r="B1211" s="0" t="inlineStr">
        <x:is>
          <x:t>Demo Handel GmbH</x:t>
        </x:is>
      </x:c>
      <x:c r="C1211" s="0" t="inlineStr">
        <x:is>
          <x:t>PL</x:t>
        </x:is>
      </x:c>
      <x:c r="D1211" s="0" t="inlineStr">
        <x:is>
          <x:t>pl.personnel</x:t>
        </x:is>
      </x:c>
      <x:c r="E1211" s="0" t="inlineStr">
        <x:is>
          <x:t>Personalaufwand</x:t>
        </x:is>
      </x:c>
      <x:c r="F1211" s="58">
        <x:v>6080</x:v>
      </x:c>
      <x:c r="G1211" t="inlineStr">
        <x:is>
          <x:t>Vermögenswirksame Leistungen</x:t>
        </x:is>
      </x:c>
      <x:c r="H1211" s="0" t="inlineStr">
        <x:is>
          <x:t>2023-11</x:t>
        </x:is>
      </x:c>
      <x:c r="I1211" s="0" t="inlineStr">
        <x:is>
          <x:t>2023-11</x:t>
        </x:is>
      </x:c>
      <x:c r="J1211" s="0" t="inlineStr">
        <x:is>
          <x:t>Month</x:t>
        </x:is>
      </x:c>
      <x:c r="K1211" s="58">
        <x:v>1</x:v>
      </x:c>
      <x:c r="L1211" s="12">
        <x:v>-2880</x:v>
      </x:c>
    </x:row>
    <x:row r="1212">
      <x:c r="A1212" s="0" t="inlineStr">
        <x:is>
          <x:t>PL|pl.personnel|6080|2023-12</x:t>
        </x:is>
      </x:c>
      <x:c r="B1212" s="0" t="inlineStr">
        <x:is>
          <x:t>Demo Handel GmbH</x:t>
        </x:is>
      </x:c>
      <x:c r="C1212" s="0" t="inlineStr">
        <x:is>
          <x:t>PL</x:t>
        </x:is>
      </x:c>
      <x:c r="D1212" s="0" t="inlineStr">
        <x:is>
          <x:t>pl.personnel</x:t>
        </x:is>
      </x:c>
      <x:c r="E1212" s="0" t="inlineStr">
        <x:is>
          <x:t>Personalaufwand</x:t>
        </x:is>
      </x:c>
      <x:c r="F1212" s="58">
        <x:v>6080</x:v>
      </x:c>
      <x:c r="G1212" t="inlineStr">
        <x:is>
          <x:t>Vermögenswirksame Leistungen</x:t>
        </x:is>
      </x:c>
      <x:c r="H1212" s="0" t="inlineStr">
        <x:is>
          <x:t>2023-12</x:t>
        </x:is>
      </x:c>
      <x:c r="I1212" s="0" t="inlineStr">
        <x:is>
          <x:t>2023-12</x:t>
        </x:is>
      </x:c>
      <x:c r="J1212" s="0" t="inlineStr">
        <x:is>
          <x:t>Month</x:t>
        </x:is>
      </x:c>
      <x:c r="K1212" s="58">
        <x:v>1</x:v>
      </x:c>
      <x:c r="L1212" s="12">
        <x:v>-2880</x:v>
      </x:c>
    </x:row>
    <x:row r="1213">
      <x:c r="A1213" s="0" t="inlineStr">
        <x:is>
          <x:t>PL|pl.personnel|6080|2024-01</x:t>
        </x:is>
      </x:c>
      <x:c r="B1213" s="0" t="inlineStr">
        <x:is>
          <x:t>Demo Handel GmbH</x:t>
        </x:is>
      </x:c>
      <x:c r="C1213" s="0" t="inlineStr">
        <x:is>
          <x:t>PL</x:t>
        </x:is>
      </x:c>
      <x:c r="D1213" s="0" t="inlineStr">
        <x:is>
          <x:t>pl.personnel</x:t>
        </x:is>
      </x:c>
      <x:c r="E1213" s="0" t="inlineStr">
        <x:is>
          <x:t>Personalaufwand</x:t>
        </x:is>
      </x:c>
      <x:c r="F1213" s="58">
        <x:v>6080</x:v>
      </x:c>
      <x:c r="G1213" t="inlineStr">
        <x:is>
          <x:t>Vermögenswirksame Leistungen</x:t>
        </x:is>
      </x:c>
      <x:c r="H1213" s="0" t="inlineStr">
        <x:is>
          <x:t>2024-01</x:t>
        </x:is>
      </x:c>
      <x:c r="I1213" s="0" t="inlineStr">
        <x:is>
          <x:t>2024-01</x:t>
        </x:is>
      </x:c>
      <x:c r="J1213" s="0" t="inlineStr">
        <x:is>
          <x:t>Month</x:t>
        </x:is>
      </x:c>
      <x:c r="K1213" s="58">
        <x:v>1</x:v>
      </x:c>
      <x:c r="L1213" s="12">
        <x:v>-2840</x:v>
      </x:c>
    </x:row>
    <x:row r="1214">
      <x:c r="A1214" s="0" t="inlineStr">
        <x:is>
          <x:t>PL|pl.personnel|6080|2024-02</x:t>
        </x:is>
      </x:c>
      <x:c r="B1214" s="0" t="inlineStr">
        <x:is>
          <x:t>Demo Handel GmbH</x:t>
        </x:is>
      </x:c>
      <x:c r="C1214" s="0" t="inlineStr">
        <x:is>
          <x:t>PL</x:t>
        </x:is>
      </x:c>
      <x:c r="D1214" s="0" t="inlineStr">
        <x:is>
          <x:t>pl.personnel</x:t>
        </x:is>
      </x:c>
      <x:c r="E1214" s="0" t="inlineStr">
        <x:is>
          <x:t>Personalaufwand</x:t>
        </x:is>
      </x:c>
      <x:c r="F1214" s="58">
        <x:v>6080</x:v>
      </x:c>
      <x:c r="G1214" t="inlineStr">
        <x:is>
          <x:t>Vermögenswirksame Leistungen</x:t>
        </x:is>
      </x:c>
      <x:c r="H1214" s="0" t="inlineStr">
        <x:is>
          <x:t>2024-02</x:t>
        </x:is>
      </x:c>
      <x:c r="I1214" s="0" t="inlineStr">
        <x:is>
          <x:t>2024-02</x:t>
        </x:is>
      </x:c>
      <x:c r="J1214" s="0" t="inlineStr">
        <x:is>
          <x:t>Month</x:t>
        </x:is>
      </x:c>
      <x:c r="K1214" s="58">
        <x:v>1</x:v>
      </x:c>
      <x:c r="L1214" s="12">
        <x:v>-2840</x:v>
      </x:c>
    </x:row>
    <x:row r="1215">
      <x:c r="A1215" s="0" t="inlineStr">
        <x:is>
          <x:t>PL|pl.personnel|6080|2024-03</x:t>
        </x:is>
      </x:c>
      <x:c r="B1215" s="0" t="inlineStr">
        <x:is>
          <x:t>Demo Handel GmbH</x:t>
        </x:is>
      </x:c>
      <x:c r="C1215" s="0" t="inlineStr">
        <x:is>
          <x:t>PL</x:t>
        </x:is>
      </x:c>
      <x:c r="D1215" s="0" t="inlineStr">
        <x:is>
          <x:t>pl.personnel</x:t>
        </x:is>
      </x:c>
      <x:c r="E1215" s="0" t="inlineStr">
        <x:is>
          <x:t>Personalaufwand</x:t>
        </x:is>
      </x:c>
      <x:c r="F1215" s="58">
        <x:v>6080</x:v>
      </x:c>
      <x:c r="G1215" t="inlineStr">
        <x:is>
          <x:t>Vermögenswirksame Leistungen</x:t>
        </x:is>
      </x:c>
      <x:c r="H1215" s="0" t="inlineStr">
        <x:is>
          <x:t>2024-03</x:t>
        </x:is>
      </x:c>
      <x:c r="I1215" s="0" t="inlineStr">
        <x:is>
          <x:t>2024-03</x:t>
        </x:is>
      </x:c>
      <x:c r="J1215" s="0" t="inlineStr">
        <x:is>
          <x:t>Month</x:t>
        </x:is>
      </x:c>
      <x:c r="K1215" s="58">
        <x:v>1</x:v>
      </x:c>
      <x:c r="L1215" s="12">
        <x:v>-2880</x:v>
      </x:c>
    </x:row>
    <x:row r="1216">
      <x:c r="A1216" s="0" t="inlineStr">
        <x:is>
          <x:t>PL|pl.personnel|6080|2024-04</x:t>
        </x:is>
      </x:c>
      <x:c r="B1216" s="0" t="inlineStr">
        <x:is>
          <x:t>Demo Handel GmbH</x:t>
        </x:is>
      </x:c>
      <x:c r="C1216" s="0" t="inlineStr">
        <x:is>
          <x:t>PL</x:t>
        </x:is>
      </x:c>
      <x:c r="D1216" s="0" t="inlineStr">
        <x:is>
          <x:t>pl.personnel</x:t>
        </x:is>
      </x:c>
      <x:c r="E1216" s="0" t="inlineStr">
        <x:is>
          <x:t>Personalaufwand</x:t>
        </x:is>
      </x:c>
      <x:c r="F1216" s="58">
        <x:v>6080</x:v>
      </x:c>
      <x:c r="G1216" t="inlineStr">
        <x:is>
          <x:t>Vermögenswirksame Leistungen</x:t>
        </x:is>
      </x:c>
      <x:c r="H1216" s="0" t="inlineStr">
        <x:is>
          <x:t>2024-04</x:t>
        </x:is>
      </x:c>
      <x:c r="I1216" s="0" t="inlineStr">
        <x:is>
          <x:t>2024-04</x:t>
        </x:is>
      </x:c>
      <x:c r="J1216" s="0" t="inlineStr">
        <x:is>
          <x:t>Month</x:t>
        </x:is>
      </x:c>
      <x:c r="K1216" s="58">
        <x:v>1</x:v>
      </x:c>
      <x:c r="L1216" s="12">
        <x:v>-2880</x:v>
      </x:c>
    </x:row>
    <x:row r="1217">
      <x:c r="A1217" s="0" t="inlineStr">
        <x:is>
          <x:t>PL|pl.personnel|6080|2024-05</x:t>
        </x:is>
      </x:c>
      <x:c r="B1217" s="0" t="inlineStr">
        <x:is>
          <x:t>Demo Handel GmbH</x:t>
        </x:is>
      </x:c>
      <x:c r="C1217" s="0" t="inlineStr">
        <x:is>
          <x:t>PL</x:t>
        </x:is>
      </x:c>
      <x:c r="D1217" s="0" t="inlineStr">
        <x:is>
          <x:t>pl.personnel</x:t>
        </x:is>
      </x:c>
      <x:c r="E1217" s="0" t="inlineStr">
        <x:is>
          <x:t>Personalaufwand</x:t>
        </x:is>
      </x:c>
      <x:c r="F1217" s="58">
        <x:v>6080</x:v>
      </x:c>
      <x:c r="G1217" t="inlineStr">
        <x:is>
          <x:t>Vermögenswirksame Leistungen</x:t>
        </x:is>
      </x:c>
      <x:c r="H1217" s="0" t="inlineStr">
        <x:is>
          <x:t>2024-05</x:t>
        </x:is>
      </x:c>
      <x:c r="I1217" s="0" t="inlineStr">
        <x:is>
          <x:t>2024-05</x:t>
        </x:is>
      </x:c>
      <x:c r="J1217" s="0" t="inlineStr">
        <x:is>
          <x:t>Month</x:t>
        </x:is>
      </x:c>
      <x:c r="K1217" s="58">
        <x:v>1</x:v>
      </x:c>
      <x:c r="L1217" s="12">
        <x:v>-2880</x:v>
      </x:c>
    </x:row>
    <x:row r="1218">
      <x:c r="A1218" s="0" t="inlineStr">
        <x:is>
          <x:t>PL|pl.personnel|6080|2024-06</x:t>
        </x:is>
      </x:c>
      <x:c r="B1218" s="0" t="inlineStr">
        <x:is>
          <x:t>Demo Handel GmbH</x:t>
        </x:is>
      </x:c>
      <x:c r="C1218" s="0" t="inlineStr">
        <x:is>
          <x:t>PL</x:t>
        </x:is>
      </x:c>
      <x:c r="D1218" s="0" t="inlineStr">
        <x:is>
          <x:t>pl.personnel</x:t>
        </x:is>
      </x:c>
      <x:c r="E1218" s="0" t="inlineStr">
        <x:is>
          <x:t>Personalaufwand</x:t>
        </x:is>
      </x:c>
      <x:c r="F1218" s="58">
        <x:v>6080</x:v>
      </x:c>
      <x:c r="G1218" t="inlineStr">
        <x:is>
          <x:t>Vermögenswirksame Leistungen</x:t>
        </x:is>
      </x:c>
      <x:c r="H1218" s="0" t="inlineStr">
        <x:is>
          <x:t>2024-06</x:t>
        </x:is>
      </x:c>
      <x:c r="I1218" s="0" t="inlineStr">
        <x:is>
          <x:t>2024-06</x:t>
        </x:is>
      </x:c>
      <x:c r="J1218" s="0" t="inlineStr">
        <x:is>
          <x:t>Month</x:t>
        </x:is>
      </x:c>
      <x:c r="K1218" s="58">
        <x:v>1</x:v>
      </x:c>
      <x:c r="L1218" s="12">
        <x:v>-2920</x:v>
      </x:c>
    </x:row>
    <x:row r="1219">
      <x:c r="A1219" s="0" t="inlineStr">
        <x:is>
          <x:t>PL|pl.personnel|6080|2024-07</x:t>
        </x:is>
      </x:c>
      <x:c r="B1219" s="0" t="inlineStr">
        <x:is>
          <x:t>Demo Handel GmbH</x:t>
        </x:is>
      </x:c>
      <x:c r="C1219" s="0" t="inlineStr">
        <x:is>
          <x:t>PL</x:t>
        </x:is>
      </x:c>
      <x:c r="D1219" s="0" t="inlineStr">
        <x:is>
          <x:t>pl.personnel</x:t>
        </x:is>
      </x:c>
      <x:c r="E1219" s="0" t="inlineStr">
        <x:is>
          <x:t>Personalaufwand</x:t>
        </x:is>
      </x:c>
      <x:c r="F1219" s="58">
        <x:v>6080</x:v>
      </x:c>
      <x:c r="G1219" t="inlineStr">
        <x:is>
          <x:t>Vermögenswirksame Leistungen</x:t>
        </x:is>
      </x:c>
      <x:c r="H1219" s="0" t="inlineStr">
        <x:is>
          <x:t>2024-07</x:t>
        </x:is>
      </x:c>
      <x:c r="I1219" s="0" t="inlineStr">
        <x:is>
          <x:t>2024-07</x:t>
        </x:is>
      </x:c>
      <x:c r="J1219" s="0" t="inlineStr">
        <x:is>
          <x:t>Month</x:t>
        </x:is>
      </x:c>
      <x:c r="K1219" s="58">
        <x:v>1</x:v>
      </x:c>
      <x:c r="L1219" s="12">
        <x:v>-2920</x:v>
      </x:c>
    </x:row>
    <x:row r="1220">
      <x:c r="A1220" s="0" t="inlineStr">
        <x:is>
          <x:t>PL|pl.personnel|6080|2024-08</x:t>
        </x:is>
      </x:c>
      <x:c r="B1220" s="0" t="inlineStr">
        <x:is>
          <x:t>Demo Handel GmbH</x:t>
        </x:is>
      </x:c>
      <x:c r="C1220" s="0" t="inlineStr">
        <x:is>
          <x:t>PL</x:t>
        </x:is>
      </x:c>
      <x:c r="D1220" s="0" t="inlineStr">
        <x:is>
          <x:t>pl.personnel</x:t>
        </x:is>
      </x:c>
      <x:c r="E1220" s="0" t="inlineStr">
        <x:is>
          <x:t>Personalaufwand</x:t>
        </x:is>
      </x:c>
      <x:c r="F1220" s="58">
        <x:v>6080</x:v>
      </x:c>
      <x:c r="G1220" t="inlineStr">
        <x:is>
          <x:t>Vermögenswirksame Leistungen</x:t>
        </x:is>
      </x:c>
      <x:c r="H1220" s="0" t="inlineStr">
        <x:is>
          <x:t>2024-08</x:t>
        </x:is>
      </x:c>
      <x:c r="I1220" s="0" t="inlineStr">
        <x:is>
          <x:t>2024-08</x:t>
        </x:is>
      </x:c>
      <x:c r="J1220" s="0" t="inlineStr">
        <x:is>
          <x:t>Month</x:t>
        </x:is>
      </x:c>
      <x:c r="K1220" s="58">
        <x:v>1</x:v>
      </x:c>
      <x:c r="L1220" s="12">
        <x:v>-2920</x:v>
      </x:c>
    </x:row>
    <x:row r="1221">
      <x:c r="A1221" s="0" t="inlineStr">
        <x:is>
          <x:t>PL|pl.personnel|6080|2024-09</x:t>
        </x:is>
      </x:c>
      <x:c r="B1221" s="0" t="inlineStr">
        <x:is>
          <x:t>Demo Handel GmbH</x:t>
        </x:is>
      </x:c>
      <x:c r="C1221" s="0" t="inlineStr">
        <x:is>
          <x:t>PL</x:t>
        </x:is>
      </x:c>
      <x:c r="D1221" s="0" t="inlineStr">
        <x:is>
          <x:t>pl.personnel</x:t>
        </x:is>
      </x:c>
      <x:c r="E1221" s="0" t="inlineStr">
        <x:is>
          <x:t>Personalaufwand</x:t>
        </x:is>
      </x:c>
      <x:c r="F1221" s="58">
        <x:v>6080</x:v>
      </x:c>
      <x:c r="G1221" t="inlineStr">
        <x:is>
          <x:t>Vermögenswirksame Leistungen</x:t>
        </x:is>
      </x:c>
      <x:c r="H1221" s="0" t="inlineStr">
        <x:is>
          <x:t>2024-09</x:t>
        </x:is>
      </x:c>
      <x:c r="I1221" s="0" t="inlineStr">
        <x:is>
          <x:t>2024-09</x:t>
        </x:is>
      </x:c>
      <x:c r="J1221" s="0" t="inlineStr">
        <x:is>
          <x:t>Month</x:t>
        </x:is>
      </x:c>
      <x:c r="K1221" s="58">
        <x:v>1</x:v>
      </x:c>
      <x:c r="L1221" s="12">
        <x:v>-2960</x:v>
      </x:c>
    </x:row>
    <x:row r="1222">
      <x:c r="A1222" s="0" t="inlineStr">
        <x:is>
          <x:t>PL|pl.personnel|6080|2024-10</x:t>
        </x:is>
      </x:c>
      <x:c r="B1222" s="0" t="inlineStr">
        <x:is>
          <x:t>Demo Handel GmbH</x:t>
        </x:is>
      </x:c>
      <x:c r="C1222" s="0" t="inlineStr">
        <x:is>
          <x:t>PL</x:t>
        </x:is>
      </x:c>
      <x:c r="D1222" s="0" t="inlineStr">
        <x:is>
          <x:t>pl.personnel</x:t>
        </x:is>
      </x:c>
      <x:c r="E1222" s="0" t="inlineStr">
        <x:is>
          <x:t>Personalaufwand</x:t>
        </x:is>
      </x:c>
      <x:c r="F1222" s="58">
        <x:v>6080</x:v>
      </x:c>
      <x:c r="G1222" t="inlineStr">
        <x:is>
          <x:t>Vermögenswirksame Leistungen</x:t>
        </x:is>
      </x:c>
      <x:c r="H1222" s="0" t="inlineStr">
        <x:is>
          <x:t>2024-10</x:t>
        </x:is>
      </x:c>
      <x:c r="I1222" s="0" t="inlineStr">
        <x:is>
          <x:t>2024-10</x:t>
        </x:is>
      </x:c>
      <x:c r="J1222" s="0" t="inlineStr">
        <x:is>
          <x:t>Month</x:t>
        </x:is>
      </x:c>
      <x:c r="K1222" s="58">
        <x:v>1</x:v>
      </x:c>
      <x:c r="L1222" s="12">
        <x:v>-2960</x:v>
      </x:c>
    </x:row>
    <x:row r="1223">
      <x:c r="A1223" s="0" t="inlineStr">
        <x:is>
          <x:t>PL|pl.personnel|6080|2024-11</x:t>
        </x:is>
      </x:c>
      <x:c r="B1223" s="0" t="inlineStr">
        <x:is>
          <x:t>Demo Handel GmbH</x:t>
        </x:is>
      </x:c>
      <x:c r="C1223" s="0" t="inlineStr">
        <x:is>
          <x:t>PL</x:t>
        </x:is>
      </x:c>
      <x:c r="D1223" s="0" t="inlineStr">
        <x:is>
          <x:t>pl.personnel</x:t>
        </x:is>
      </x:c>
      <x:c r="E1223" s="0" t="inlineStr">
        <x:is>
          <x:t>Personalaufwand</x:t>
        </x:is>
      </x:c>
      <x:c r="F1223" s="58">
        <x:v>6080</x:v>
      </x:c>
      <x:c r="G1223" t="inlineStr">
        <x:is>
          <x:t>Vermögenswirksame Leistungen</x:t>
        </x:is>
      </x:c>
      <x:c r="H1223" s="0" t="inlineStr">
        <x:is>
          <x:t>2024-11</x:t>
        </x:is>
      </x:c>
      <x:c r="I1223" s="0" t="inlineStr">
        <x:is>
          <x:t>2024-11</x:t>
        </x:is>
      </x:c>
      <x:c r="J1223" s="0" t="inlineStr">
        <x:is>
          <x:t>Month</x:t>
        </x:is>
      </x:c>
      <x:c r="K1223" s="58">
        <x:v>1</x:v>
      </x:c>
      <x:c r="L1223" s="12">
        <x:v>-2960</x:v>
      </x:c>
    </x:row>
    <x:row r="1224">
      <x:c r="A1224" s="0" t="inlineStr">
        <x:is>
          <x:t>PL|pl.personnel|6080|2024-12</x:t>
        </x:is>
      </x:c>
      <x:c r="B1224" s="0" t="inlineStr">
        <x:is>
          <x:t>Demo Handel GmbH</x:t>
        </x:is>
      </x:c>
      <x:c r="C1224" s="0" t="inlineStr">
        <x:is>
          <x:t>PL</x:t>
        </x:is>
      </x:c>
      <x:c r="D1224" s="0" t="inlineStr">
        <x:is>
          <x:t>pl.personnel</x:t>
        </x:is>
      </x:c>
      <x:c r="E1224" s="0" t="inlineStr">
        <x:is>
          <x:t>Personalaufwand</x:t>
        </x:is>
      </x:c>
      <x:c r="F1224" s="58">
        <x:v>6080</x:v>
      </x:c>
      <x:c r="G1224" t="inlineStr">
        <x:is>
          <x:t>Vermögenswirksame Leistungen</x:t>
        </x:is>
      </x:c>
      <x:c r="H1224" s="0" t="inlineStr">
        <x:is>
          <x:t>2024-12</x:t>
        </x:is>
      </x:c>
      <x:c r="I1224" s="0" t="inlineStr">
        <x:is>
          <x:t>2024-12</x:t>
        </x:is>
      </x:c>
      <x:c r="J1224" s="0" t="inlineStr">
        <x:is>
          <x:t>Month</x:t>
        </x:is>
      </x:c>
      <x:c r="K1224" s="58">
        <x:v>1</x:v>
      </x:c>
      <x:c r="L1224" s="12">
        <x:v>-2960</x:v>
      </x:c>
    </x:row>
    <x:row r="1225">
      <x:c r="A1225" s="0" t="inlineStr">
        <x:is>
          <x:t>PL|pl.personnel|6110|2022-01</x:t>
        </x:is>
      </x:c>
      <x:c r="B1225" s="0" t="inlineStr">
        <x:is>
          <x:t>Demo Handel GmbH</x:t>
        </x:is>
      </x:c>
      <x:c r="C1225" s="0" t="inlineStr">
        <x:is>
          <x:t>PL</x:t>
        </x:is>
      </x:c>
      <x:c r="D1225" s="0" t="inlineStr">
        <x:is>
          <x:t>pl.personnel</x:t>
        </x:is>
      </x:c>
      <x:c r="E1225" s="0" t="inlineStr">
        <x:is>
          <x:t>Personalaufwand</x:t>
        </x:is>
      </x:c>
      <x:c r="F1225" s="58">
        <x:v>6110</x:v>
      </x:c>
      <x:c r="G1225" t="inlineStr">
        <x:is>
          <x:t>Gesetzliche soziale Aufwendungen</x:t>
        </x:is>
      </x:c>
      <x:c r="H1225" s="0" t="inlineStr">
        <x:is>
          <x:t>2022-01</x:t>
        </x:is>
      </x:c>
      <x:c r="I1225" s="0" t="inlineStr">
        <x:is>
          <x:t>2022-01</x:t>
        </x:is>
      </x:c>
      <x:c r="J1225" s="0" t="inlineStr">
        <x:is>
          <x:t>Month</x:t>
        </x:is>
      </x:c>
      <x:c r="K1225" s="58">
        <x:v>1</x:v>
      </x:c>
      <x:c r="L1225" s="12">
        <x:v>-51699.9</x:v>
      </x:c>
    </x:row>
    <x:row r="1226">
      <x:c r="A1226" s="0" t="inlineStr">
        <x:is>
          <x:t>PL|pl.personnel|6110|2022-02</x:t>
        </x:is>
      </x:c>
      <x:c r="B1226" s="0" t="inlineStr">
        <x:is>
          <x:t>Demo Handel GmbH</x:t>
        </x:is>
      </x:c>
      <x:c r="C1226" s="0" t="inlineStr">
        <x:is>
          <x:t>PL</x:t>
        </x:is>
      </x:c>
      <x:c r="D1226" s="0" t="inlineStr">
        <x:is>
          <x:t>pl.personnel</x:t>
        </x:is>
      </x:c>
      <x:c r="E1226" s="0" t="inlineStr">
        <x:is>
          <x:t>Personalaufwand</x:t>
        </x:is>
      </x:c>
      <x:c r="F1226" s="58">
        <x:v>6110</x:v>
      </x:c>
      <x:c r="G1226" t="inlineStr">
        <x:is>
          <x:t>Gesetzliche soziale Aufwendungen</x:t>
        </x:is>
      </x:c>
      <x:c r="H1226" s="0" t="inlineStr">
        <x:is>
          <x:t>2022-02</x:t>
        </x:is>
      </x:c>
      <x:c r="I1226" s="0" t="inlineStr">
        <x:is>
          <x:t>2022-02</x:t>
        </x:is>
      </x:c>
      <x:c r="J1226" s="0" t="inlineStr">
        <x:is>
          <x:t>Month</x:t>
        </x:is>
      </x:c>
      <x:c r="K1226" s="58">
        <x:v>1</x:v>
      </x:c>
      <x:c r="L1226" s="12">
        <x:v>-51699.9</x:v>
      </x:c>
    </x:row>
    <x:row r="1227">
      <x:c r="A1227" s="0" t="inlineStr">
        <x:is>
          <x:t>PL|pl.personnel|6110|2022-03</x:t>
        </x:is>
      </x:c>
      <x:c r="B1227" s="0" t="inlineStr">
        <x:is>
          <x:t>Demo Handel GmbH</x:t>
        </x:is>
      </x:c>
      <x:c r="C1227" s="0" t="inlineStr">
        <x:is>
          <x:t>PL</x:t>
        </x:is>
      </x:c>
      <x:c r="D1227" s="0" t="inlineStr">
        <x:is>
          <x:t>pl.personnel</x:t>
        </x:is>
      </x:c>
      <x:c r="E1227" s="0" t="inlineStr">
        <x:is>
          <x:t>Personalaufwand</x:t>
        </x:is>
      </x:c>
      <x:c r="F1227" s="58">
        <x:v>6110</x:v>
      </x:c>
      <x:c r="G1227" t="inlineStr">
        <x:is>
          <x:t>Gesetzliche soziale Aufwendungen</x:t>
        </x:is>
      </x:c>
      <x:c r="H1227" s="0" t="inlineStr">
        <x:is>
          <x:t>2022-03</x:t>
        </x:is>
      </x:c>
      <x:c r="I1227" s="0" t="inlineStr">
        <x:is>
          <x:t>2022-03</x:t>
        </x:is>
      </x:c>
      <x:c r="J1227" s="0" t="inlineStr">
        <x:is>
          <x:t>Month</x:t>
        </x:is>
      </x:c>
      <x:c r="K1227" s="58">
        <x:v>1</x:v>
      </x:c>
      <x:c r="L1227" s="12">
        <x:v>-51699.9</x:v>
      </x:c>
    </x:row>
    <x:row r="1228">
      <x:c r="A1228" s="0" t="inlineStr">
        <x:is>
          <x:t>PL|pl.personnel|6110|2022-04</x:t>
        </x:is>
      </x:c>
      <x:c r="B1228" s="0" t="inlineStr">
        <x:is>
          <x:t>Demo Handel GmbH</x:t>
        </x:is>
      </x:c>
      <x:c r="C1228" s="0" t="inlineStr">
        <x:is>
          <x:t>PL</x:t>
        </x:is>
      </x:c>
      <x:c r="D1228" s="0" t="inlineStr">
        <x:is>
          <x:t>pl.personnel</x:t>
        </x:is>
      </x:c>
      <x:c r="E1228" s="0" t="inlineStr">
        <x:is>
          <x:t>Personalaufwand</x:t>
        </x:is>
      </x:c>
      <x:c r="F1228" s="58">
        <x:v>6110</x:v>
      </x:c>
      <x:c r="G1228" t="inlineStr">
        <x:is>
          <x:t>Gesetzliche soziale Aufwendungen</x:t>
        </x:is>
      </x:c>
      <x:c r="H1228" s="0" t="inlineStr">
        <x:is>
          <x:t>2022-04</x:t>
        </x:is>
      </x:c>
      <x:c r="I1228" s="0" t="inlineStr">
        <x:is>
          <x:t>2022-04</x:t>
        </x:is>
      </x:c>
      <x:c r="J1228" s="0" t="inlineStr">
        <x:is>
          <x:t>Month</x:t>
        </x:is>
      </x:c>
      <x:c r="K1228" s="58">
        <x:v>1</x:v>
      </x:c>
      <x:c r="L1228" s="12">
        <x:v>-52581.9</x:v>
      </x:c>
    </x:row>
    <x:row r="1229">
      <x:c r="A1229" s="0" t="inlineStr">
        <x:is>
          <x:t>PL|pl.personnel|6110|2022-05</x:t>
        </x:is>
      </x:c>
      <x:c r="B1229" s="0" t="inlineStr">
        <x:is>
          <x:t>Demo Handel GmbH</x:t>
        </x:is>
      </x:c>
      <x:c r="C1229" s="0" t="inlineStr">
        <x:is>
          <x:t>PL</x:t>
        </x:is>
      </x:c>
      <x:c r="D1229" s="0" t="inlineStr">
        <x:is>
          <x:t>pl.personnel</x:t>
        </x:is>
      </x:c>
      <x:c r="E1229" s="0" t="inlineStr">
        <x:is>
          <x:t>Personalaufwand</x:t>
        </x:is>
      </x:c>
      <x:c r="F1229" s="58">
        <x:v>6110</x:v>
      </x:c>
      <x:c r="G1229" t="inlineStr">
        <x:is>
          <x:t>Gesetzliche soziale Aufwendungen</x:t>
        </x:is>
      </x:c>
      <x:c r="H1229" s="0" t="inlineStr">
        <x:is>
          <x:t>2022-05</x:t>
        </x:is>
      </x:c>
      <x:c r="I1229" s="0" t="inlineStr">
        <x:is>
          <x:t>2022-05</x:t>
        </x:is>
      </x:c>
      <x:c r="J1229" s="0" t="inlineStr">
        <x:is>
          <x:t>Month</x:t>
        </x:is>
      </x:c>
      <x:c r="K1229" s="58">
        <x:v>1</x:v>
      </x:c>
      <x:c r="L1229" s="12">
        <x:v>-52581.9</x:v>
      </x:c>
    </x:row>
    <x:row r="1230">
      <x:c r="A1230" s="0" t="inlineStr">
        <x:is>
          <x:t>PL|pl.personnel|6110|2022-06</x:t>
        </x:is>
      </x:c>
      <x:c r="B1230" s="0" t="inlineStr">
        <x:is>
          <x:t>Demo Handel GmbH</x:t>
        </x:is>
      </x:c>
      <x:c r="C1230" s="0" t="inlineStr">
        <x:is>
          <x:t>PL</x:t>
        </x:is>
      </x:c>
      <x:c r="D1230" s="0" t="inlineStr">
        <x:is>
          <x:t>pl.personnel</x:t>
        </x:is>
      </x:c>
      <x:c r="E1230" s="0" t="inlineStr">
        <x:is>
          <x:t>Personalaufwand</x:t>
        </x:is>
      </x:c>
      <x:c r="F1230" s="58">
        <x:v>6110</x:v>
      </x:c>
      <x:c r="G1230" t="inlineStr">
        <x:is>
          <x:t>Gesetzliche soziale Aufwendungen</x:t>
        </x:is>
      </x:c>
      <x:c r="H1230" s="0" t="inlineStr">
        <x:is>
          <x:t>2022-06</x:t>
        </x:is>
      </x:c>
      <x:c r="I1230" s="0" t="inlineStr">
        <x:is>
          <x:t>2022-06</x:t>
        </x:is>
      </x:c>
      <x:c r="J1230" s="0" t="inlineStr">
        <x:is>
          <x:t>Month</x:t>
        </x:is>
      </x:c>
      <x:c r="K1230" s="58">
        <x:v>1</x:v>
      </x:c>
      <x:c r="L1230" s="12">
        <x:v>-52581.9</x:v>
      </x:c>
    </x:row>
    <x:row r="1231">
      <x:c r="A1231" s="0" t="inlineStr">
        <x:is>
          <x:t>PL|pl.personnel|6110|2022-07</x:t>
        </x:is>
      </x:c>
      <x:c r="B1231" s="0" t="inlineStr">
        <x:is>
          <x:t>Demo Handel GmbH</x:t>
        </x:is>
      </x:c>
      <x:c r="C1231" s="0" t="inlineStr">
        <x:is>
          <x:t>PL</x:t>
        </x:is>
      </x:c>
      <x:c r="D1231" s="0" t="inlineStr">
        <x:is>
          <x:t>pl.personnel</x:t>
        </x:is>
      </x:c>
      <x:c r="E1231" s="0" t="inlineStr">
        <x:is>
          <x:t>Personalaufwand</x:t>
        </x:is>
      </x:c>
      <x:c r="F1231" s="58">
        <x:v>6110</x:v>
      </x:c>
      <x:c r="G1231" t="inlineStr">
        <x:is>
          <x:t>Gesetzliche soziale Aufwendungen</x:t>
        </x:is>
      </x:c>
      <x:c r="H1231" s="0" t="inlineStr">
        <x:is>
          <x:t>2022-07</x:t>
        </x:is>
      </x:c>
      <x:c r="I1231" s="0" t="inlineStr">
        <x:is>
          <x:t>2022-07</x:t>
        </x:is>
      </x:c>
      <x:c r="J1231" s="0" t="inlineStr">
        <x:is>
          <x:t>Month</x:t>
        </x:is>
      </x:c>
      <x:c r="K1231" s="58">
        <x:v>1</x:v>
      </x:c>
      <x:c r="L1231" s="12">
        <x:v>-53222.4</x:v>
      </x:c>
    </x:row>
    <x:row r="1232">
      <x:c r="A1232" s="0" t="inlineStr">
        <x:is>
          <x:t>PL|pl.personnel|6110|2022-08</x:t>
        </x:is>
      </x:c>
      <x:c r="B1232" s="0" t="inlineStr">
        <x:is>
          <x:t>Demo Handel GmbH</x:t>
        </x:is>
      </x:c>
      <x:c r="C1232" s="0" t="inlineStr">
        <x:is>
          <x:t>PL</x:t>
        </x:is>
      </x:c>
      <x:c r="D1232" s="0" t="inlineStr">
        <x:is>
          <x:t>pl.personnel</x:t>
        </x:is>
      </x:c>
      <x:c r="E1232" s="0" t="inlineStr">
        <x:is>
          <x:t>Personalaufwand</x:t>
        </x:is>
      </x:c>
      <x:c r="F1232" s="58">
        <x:v>6110</x:v>
      </x:c>
      <x:c r="G1232" t="inlineStr">
        <x:is>
          <x:t>Gesetzliche soziale Aufwendungen</x:t>
        </x:is>
      </x:c>
      <x:c r="H1232" s="0" t="inlineStr">
        <x:is>
          <x:t>2022-08</x:t>
        </x:is>
      </x:c>
      <x:c r="I1232" s="0" t="inlineStr">
        <x:is>
          <x:t>2022-08</x:t>
        </x:is>
      </x:c>
      <x:c r="J1232" s="0" t="inlineStr">
        <x:is>
          <x:t>Month</x:t>
        </x:is>
      </x:c>
      <x:c r="K1232" s="58">
        <x:v>1</x:v>
      </x:c>
      <x:c r="L1232" s="12">
        <x:v>-53222.4</x:v>
      </x:c>
    </x:row>
    <x:row r="1233">
      <x:c r="A1233" s="0" t="inlineStr">
        <x:is>
          <x:t>PL|pl.personnel|6110|2022-09</x:t>
        </x:is>
      </x:c>
      <x:c r="B1233" s="0" t="inlineStr">
        <x:is>
          <x:t>Demo Handel GmbH</x:t>
        </x:is>
      </x:c>
      <x:c r="C1233" s="0" t="inlineStr">
        <x:is>
          <x:t>PL</x:t>
        </x:is>
      </x:c>
      <x:c r="D1233" s="0" t="inlineStr">
        <x:is>
          <x:t>pl.personnel</x:t>
        </x:is>
      </x:c>
      <x:c r="E1233" s="0" t="inlineStr">
        <x:is>
          <x:t>Personalaufwand</x:t>
        </x:is>
      </x:c>
      <x:c r="F1233" s="58">
        <x:v>6110</x:v>
      </x:c>
      <x:c r="G1233" t="inlineStr">
        <x:is>
          <x:t>Gesetzliche soziale Aufwendungen</x:t>
        </x:is>
      </x:c>
      <x:c r="H1233" s="0" t="inlineStr">
        <x:is>
          <x:t>2022-09</x:t>
        </x:is>
      </x:c>
      <x:c r="I1233" s="0" t="inlineStr">
        <x:is>
          <x:t>2022-09</x:t>
        </x:is>
      </x:c>
      <x:c r="J1233" s="0" t="inlineStr">
        <x:is>
          <x:t>Month</x:t>
        </x:is>
      </x:c>
      <x:c r="K1233" s="58">
        <x:v>1</x:v>
      </x:c>
      <x:c r="L1233" s="12">
        <x:v>-53222.4</x:v>
      </x:c>
    </x:row>
    <x:row r="1234">
      <x:c r="A1234" s="0" t="inlineStr">
        <x:is>
          <x:t>PL|pl.personnel|6110|2022-10</x:t>
        </x:is>
      </x:c>
      <x:c r="B1234" s="0" t="inlineStr">
        <x:is>
          <x:t>Demo Handel GmbH</x:t>
        </x:is>
      </x:c>
      <x:c r="C1234" s="0" t="inlineStr">
        <x:is>
          <x:t>PL</x:t>
        </x:is>
      </x:c>
      <x:c r="D1234" s="0" t="inlineStr">
        <x:is>
          <x:t>pl.personnel</x:t>
        </x:is>
      </x:c>
      <x:c r="E1234" s="0" t="inlineStr">
        <x:is>
          <x:t>Personalaufwand</x:t>
        </x:is>
      </x:c>
      <x:c r="F1234" s="58">
        <x:v>6110</x:v>
      </x:c>
      <x:c r="G1234" t="inlineStr">
        <x:is>
          <x:t>Gesetzliche soziale Aufwendungen</x:t>
        </x:is>
      </x:c>
      <x:c r="H1234" s="0" t="inlineStr">
        <x:is>
          <x:t>2022-10</x:t>
        </x:is>
      </x:c>
      <x:c r="I1234" s="0" t="inlineStr">
        <x:is>
          <x:t>2022-10</x:t>
        </x:is>
      </x:c>
      <x:c r="J1234" s="0" t="inlineStr">
        <x:is>
          <x:t>Month</x:t>
        </x:is>
      </x:c>
      <x:c r="K1234" s="58">
        <x:v>1</x:v>
      </x:c>
      <x:c r="L1234" s="12">
        <x:v>-53222.4</x:v>
      </x:c>
    </x:row>
    <x:row r="1235">
      <x:c r="A1235" s="0" t="inlineStr">
        <x:is>
          <x:t>PL|pl.personnel|6110|2022-11</x:t>
        </x:is>
      </x:c>
      <x:c r="B1235" s="0" t="inlineStr">
        <x:is>
          <x:t>Demo Handel GmbH</x:t>
        </x:is>
      </x:c>
      <x:c r="C1235" s="0" t="inlineStr">
        <x:is>
          <x:t>PL</x:t>
        </x:is>
      </x:c>
      <x:c r="D1235" s="0" t="inlineStr">
        <x:is>
          <x:t>pl.personnel</x:t>
        </x:is>
      </x:c>
      <x:c r="E1235" s="0" t="inlineStr">
        <x:is>
          <x:t>Personalaufwand</x:t>
        </x:is>
      </x:c>
      <x:c r="F1235" s="58">
        <x:v>6110</x:v>
      </x:c>
      <x:c r="G1235" t="inlineStr">
        <x:is>
          <x:t>Gesetzliche soziale Aufwendungen</x:t>
        </x:is>
      </x:c>
      <x:c r="H1235" s="0" t="inlineStr">
        <x:is>
          <x:t>2022-11</x:t>
        </x:is>
      </x:c>
      <x:c r="I1235" s="0" t="inlineStr">
        <x:is>
          <x:t>2022-11</x:t>
        </x:is>
      </x:c>
      <x:c r="J1235" s="0" t="inlineStr">
        <x:is>
          <x:t>Month</x:t>
        </x:is>
      </x:c>
      <x:c r="K1235" s="58">
        <x:v>1</x:v>
      </x:c>
      <x:c r="L1235" s="12">
        <x:v>-79833.6</x:v>
      </x:c>
    </x:row>
    <x:row r="1236">
      <x:c r="A1236" s="0" t="inlineStr">
        <x:is>
          <x:t>PL|pl.personnel|6110|2022-12</x:t>
        </x:is>
      </x:c>
      <x:c r="B1236" s="0" t="inlineStr">
        <x:is>
          <x:t>Demo Handel GmbH</x:t>
        </x:is>
      </x:c>
      <x:c r="C1236" s="0" t="inlineStr">
        <x:is>
          <x:t>PL</x:t>
        </x:is>
      </x:c>
      <x:c r="D1236" s="0" t="inlineStr">
        <x:is>
          <x:t>pl.personnel</x:t>
        </x:is>
      </x:c>
      <x:c r="E1236" s="0" t="inlineStr">
        <x:is>
          <x:t>Personalaufwand</x:t>
        </x:is>
      </x:c>
      <x:c r="F1236" s="58">
        <x:v>6110</x:v>
      </x:c>
      <x:c r="G1236" t="inlineStr">
        <x:is>
          <x:t>Gesetzliche soziale Aufwendungen</x:t>
        </x:is>
      </x:c>
      <x:c r="H1236" s="0" t="inlineStr">
        <x:is>
          <x:t>2022-12</x:t>
        </x:is>
      </x:c>
      <x:c r="I1236" s="0" t="inlineStr">
        <x:is>
          <x:t>2022-12</x:t>
        </x:is>
      </x:c>
      <x:c r="J1236" s="0" t="inlineStr">
        <x:is>
          <x:t>Month</x:t>
        </x:is>
      </x:c>
      <x:c r="K1236" s="58">
        <x:v>1</x:v>
      </x:c>
      <x:c r="L1236" s="12">
        <x:v>-53222.4</x:v>
      </x:c>
    </x:row>
    <x:row r="1237">
      <x:c r="A1237" s="0" t="inlineStr">
        <x:is>
          <x:t>PL|pl.personnel|6110|2023-01</x:t>
        </x:is>
      </x:c>
      <x:c r="B1237" s="0" t="inlineStr">
        <x:is>
          <x:t>Demo Handel GmbH</x:t>
        </x:is>
      </x:c>
      <x:c r="C1237" s="0" t="inlineStr">
        <x:is>
          <x:t>PL</x:t>
        </x:is>
      </x:c>
      <x:c r="D1237" s="0" t="inlineStr">
        <x:is>
          <x:t>pl.personnel</x:t>
        </x:is>
      </x:c>
      <x:c r="E1237" s="0" t="inlineStr">
        <x:is>
          <x:t>Personalaufwand</x:t>
        </x:is>
      </x:c>
      <x:c r="F1237" s="58">
        <x:v>6110</x:v>
      </x:c>
      <x:c r="G1237" t="inlineStr">
        <x:is>
          <x:t>Gesetzliche soziale Aufwendungen</x:t>
        </x:is>
      </x:c>
      <x:c r="H1237" s="0" t="inlineStr">
        <x:is>
          <x:t>2023-01</x:t>
        </x:is>
      </x:c>
      <x:c r="I1237" s="0" t="inlineStr">
        <x:is>
          <x:t>2023-01</x:t>
        </x:is>
      </x:c>
      <x:c r="J1237" s="0" t="inlineStr">
        <x:is>
          <x:t>Month</x:t>
        </x:is>
      </x:c>
      <x:c r="K1237" s="58">
        <x:v>1</x:v>
      </x:c>
      <x:c r="L1237" s="12">
        <x:v>-53222.4</x:v>
      </x:c>
    </x:row>
    <x:row r="1238">
      <x:c r="A1238" s="0" t="inlineStr">
        <x:is>
          <x:t>PL|pl.personnel|6110|2023-02</x:t>
        </x:is>
      </x:c>
      <x:c r="B1238" s="0" t="inlineStr">
        <x:is>
          <x:t>Demo Handel GmbH</x:t>
        </x:is>
      </x:c>
      <x:c r="C1238" s="0" t="inlineStr">
        <x:is>
          <x:t>PL</x:t>
        </x:is>
      </x:c>
      <x:c r="D1238" s="0" t="inlineStr">
        <x:is>
          <x:t>pl.personnel</x:t>
        </x:is>
      </x:c>
      <x:c r="E1238" s="0" t="inlineStr">
        <x:is>
          <x:t>Personalaufwand</x:t>
        </x:is>
      </x:c>
      <x:c r="F1238" s="58">
        <x:v>6110</x:v>
      </x:c>
      <x:c r="G1238" t="inlineStr">
        <x:is>
          <x:t>Gesetzliche soziale Aufwendungen</x:t>
        </x:is>
      </x:c>
      <x:c r="H1238" s="0" t="inlineStr">
        <x:is>
          <x:t>2023-02</x:t>
        </x:is>
      </x:c>
      <x:c r="I1238" s="0" t="inlineStr">
        <x:is>
          <x:t>2023-02</x:t>
        </x:is>
      </x:c>
      <x:c r="J1238" s="0" t="inlineStr">
        <x:is>
          <x:t>Month</x:t>
        </x:is>
      </x:c>
      <x:c r="K1238" s="58">
        <x:v>1</x:v>
      </x:c>
      <x:c r="L1238" s="12">
        <x:v>-53873.4</x:v>
      </x:c>
    </x:row>
    <x:row r="1239">
      <x:c r="A1239" s="0" t="inlineStr">
        <x:is>
          <x:t>PL|pl.personnel|6110|2023-03</x:t>
        </x:is>
      </x:c>
      <x:c r="B1239" s="0" t="inlineStr">
        <x:is>
          <x:t>Demo Handel GmbH</x:t>
        </x:is>
      </x:c>
      <x:c r="C1239" s="0" t="inlineStr">
        <x:is>
          <x:t>PL</x:t>
        </x:is>
      </x:c>
      <x:c r="D1239" s="0" t="inlineStr">
        <x:is>
          <x:t>pl.personnel</x:t>
        </x:is>
      </x:c>
      <x:c r="E1239" s="0" t="inlineStr">
        <x:is>
          <x:t>Personalaufwand</x:t>
        </x:is>
      </x:c>
      <x:c r="F1239" s="58">
        <x:v>6110</x:v>
      </x:c>
      <x:c r="G1239" t="inlineStr">
        <x:is>
          <x:t>Gesetzliche soziale Aufwendungen</x:t>
        </x:is>
      </x:c>
      <x:c r="H1239" s="0" t="inlineStr">
        <x:is>
          <x:t>2023-03</x:t>
        </x:is>
      </x:c>
      <x:c r="I1239" s="0" t="inlineStr">
        <x:is>
          <x:t>2023-03</x:t>
        </x:is>
      </x:c>
      <x:c r="J1239" s="0" t="inlineStr">
        <x:is>
          <x:t>Month</x:t>
        </x:is>
      </x:c>
      <x:c r="K1239" s="58">
        <x:v>1</x:v>
      </x:c>
      <x:c r="L1239" s="12">
        <x:v>-53873.4</x:v>
      </x:c>
    </x:row>
    <x:row r="1240">
      <x:c r="A1240" s="0" t="inlineStr">
        <x:is>
          <x:t>PL|pl.personnel|6110|2023-04</x:t>
        </x:is>
      </x:c>
      <x:c r="B1240" s="0" t="inlineStr">
        <x:is>
          <x:t>Demo Handel GmbH</x:t>
        </x:is>
      </x:c>
      <x:c r="C1240" s="0" t="inlineStr">
        <x:is>
          <x:t>PL</x:t>
        </x:is>
      </x:c>
      <x:c r="D1240" s="0" t="inlineStr">
        <x:is>
          <x:t>pl.personnel</x:t>
        </x:is>
      </x:c>
      <x:c r="E1240" s="0" t="inlineStr">
        <x:is>
          <x:t>Personalaufwand</x:t>
        </x:is>
      </x:c>
      <x:c r="F1240" s="58">
        <x:v>6110</x:v>
      </x:c>
      <x:c r="G1240" t="inlineStr">
        <x:is>
          <x:t>Gesetzliche soziale Aufwendungen</x:t>
        </x:is>
      </x:c>
      <x:c r="H1240" s="0" t="inlineStr">
        <x:is>
          <x:t>2023-04</x:t>
        </x:is>
      </x:c>
      <x:c r="I1240" s="0" t="inlineStr">
        <x:is>
          <x:t>2023-04</x:t>
        </x:is>
      </x:c>
      <x:c r="J1240" s="0" t="inlineStr">
        <x:is>
          <x:t>Month</x:t>
        </x:is>
      </x:c>
      <x:c r="K1240" s="58">
        <x:v>1</x:v>
      </x:c>
      <x:c r="L1240" s="12">
        <x:v>-58090.85</x:v>
      </x:c>
    </x:row>
    <x:row r="1241">
      <x:c r="A1241" s="0" t="inlineStr">
        <x:is>
          <x:t>PL|pl.personnel|6110|2023-05</x:t>
        </x:is>
      </x:c>
      <x:c r="B1241" s="0" t="inlineStr">
        <x:is>
          <x:t>Demo Handel GmbH</x:t>
        </x:is>
      </x:c>
      <x:c r="C1241" s="0" t="inlineStr">
        <x:is>
          <x:t>PL</x:t>
        </x:is>
      </x:c>
      <x:c r="D1241" s="0" t="inlineStr">
        <x:is>
          <x:t>pl.personnel</x:t>
        </x:is>
      </x:c>
      <x:c r="E1241" s="0" t="inlineStr">
        <x:is>
          <x:t>Personalaufwand</x:t>
        </x:is>
      </x:c>
      <x:c r="F1241" s="58">
        <x:v>6110</x:v>
      </x:c>
      <x:c r="G1241" t="inlineStr">
        <x:is>
          <x:t>Gesetzliche soziale Aufwendungen</x:t>
        </x:is>
      </x:c>
      <x:c r="H1241" s="0" t="inlineStr">
        <x:is>
          <x:t>2023-05</x:t>
        </x:is>
      </x:c>
      <x:c r="I1241" s="0" t="inlineStr">
        <x:is>
          <x:t>2023-05</x:t>
        </x:is>
      </x:c>
      <x:c r="J1241" s="0" t="inlineStr">
        <x:is>
          <x:t>Month</x:t>
        </x:is>
      </x:c>
      <x:c r="K1241" s="58">
        <x:v>1</x:v>
      </x:c>
      <x:c r="L1241" s="12">
        <x:v>-58090.85</x:v>
      </x:c>
    </x:row>
    <x:row r="1242">
      <x:c r="A1242" s="0" t="inlineStr">
        <x:is>
          <x:t>PL|pl.personnel|6110|2023-06</x:t>
        </x:is>
      </x:c>
      <x:c r="B1242" s="0" t="inlineStr">
        <x:is>
          <x:t>Demo Handel GmbH</x:t>
        </x:is>
      </x:c>
      <x:c r="C1242" s="0" t="inlineStr">
        <x:is>
          <x:t>PL</x:t>
        </x:is>
      </x:c>
      <x:c r="D1242" s="0" t="inlineStr">
        <x:is>
          <x:t>pl.personnel</x:t>
        </x:is>
      </x:c>
      <x:c r="E1242" s="0" t="inlineStr">
        <x:is>
          <x:t>Personalaufwand</x:t>
        </x:is>
      </x:c>
      <x:c r="F1242" s="58">
        <x:v>6110</x:v>
      </x:c>
      <x:c r="G1242" t="inlineStr">
        <x:is>
          <x:t>Gesetzliche soziale Aufwendungen</x:t>
        </x:is>
      </x:c>
      <x:c r="H1242" s="0" t="inlineStr">
        <x:is>
          <x:t>2023-06</x:t>
        </x:is>
      </x:c>
      <x:c r="I1242" s="0" t="inlineStr">
        <x:is>
          <x:t>2023-06</x:t>
        </x:is>
      </x:c>
      <x:c r="J1242" s="0" t="inlineStr">
        <x:is>
          <x:t>Month</x:t>
        </x:is>
      </x:c>
      <x:c r="K1242" s="58">
        <x:v>1</x:v>
      </x:c>
      <x:c r="L1242" s="12">
        <x:v>-58090.85</x:v>
      </x:c>
    </x:row>
    <x:row r="1243">
      <x:c r="A1243" s="0" t="inlineStr">
        <x:is>
          <x:t>PL|pl.personnel|6110|2023-07</x:t>
        </x:is>
      </x:c>
      <x:c r="B1243" s="0" t="inlineStr">
        <x:is>
          <x:t>Demo Handel GmbH</x:t>
        </x:is>
      </x:c>
      <x:c r="C1243" s="0" t="inlineStr">
        <x:is>
          <x:t>PL</x:t>
        </x:is>
      </x:c>
      <x:c r="D1243" s="0" t="inlineStr">
        <x:is>
          <x:t>pl.personnel</x:t>
        </x:is>
      </x:c>
      <x:c r="E1243" s="0" t="inlineStr">
        <x:is>
          <x:t>Personalaufwand</x:t>
        </x:is>
      </x:c>
      <x:c r="F1243" s="58">
        <x:v>6110</x:v>
      </x:c>
      <x:c r="G1243" t="inlineStr">
        <x:is>
          <x:t>Gesetzliche soziale Aufwendungen</x:t>
        </x:is>
      </x:c>
      <x:c r="H1243" s="0" t="inlineStr">
        <x:is>
          <x:t>2023-07</x:t>
        </x:is>
      </x:c>
      <x:c r="I1243" s="0" t="inlineStr">
        <x:is>
          <x:t>2023-07</x:t>
        </x:is>
      </x:c>
      <x:c r="J1243" s="0" t="inlineStr">
        <x:is>
          <x:t>Month</x:t>
        </x:is>
      </x:c>
      <x:c r="K1243" s="58">
        <x:v>1</x:v>
      </x:c>
      <x:c r="L1243" s="12">
        <x:v>-58090.85</x:v>
      </x:c>
    </x:row>
    <x:row r="1244">
      <x:c r="A1244" s="0" t="inlineStr">
        <x:is>
          <x:t>PL|pl.personnel|6110|2023-08</x:t>
        </x:is>
      </x:c>
      <x:c r="B1244" s="0" t="inlineStr">
        <x:is>
          <x:t>Demo Handel GmbH</x:t>
        </x:is>
      </x:c>
      <x:c r="C1244" s="0" t="inlineStr">
        <x:is>
          <x:t>PL</x:t>
        </x:is>
      </x:c>
      <x:c r="D1244" s="0" t="inlineStr">
        <x:is>
          <x:t>pl.personnel</x:t>
        </x:is>
      </x:c>
      <x:c r="E1244" s="0" t="inlineStr">
        <x:is>
          <x:t>Personalaufwand</x:t>
        </x:is>
      </x:c>
      <x:c r="F1244" s="58">
        <x:v>6110</x:v>
      </x:c>
      <x:c r="G1244" t="inlineStr">
        <x:is>
          <x:t>Gesetzliche soziale Aufwendungen</x:t>
        </x:is>
      </x:c>
      <x:c r="H1244" s="0" t="inlineStr">
        <x:is>
          <x:t>2023-08</x:t>
        </x:is>
      </x:c>
      <x:c r="I1244" s="0" t="inlineStr">
        <x:is>
          <x:t>2023-08</x:t>
        </x:is>
      </x:c>
      <x:c r="J1244" s="0" t="inlineStr">
        <x:is>
          <x:t>Month</x:t>
        </x:is>
      </x:c>
      <x:c r="K1244" s="58">
        <x:v>1</x:v>
      </x:c>
      <x:c r="L1244" s="12">
        <x:v>-58090.85</x:v>
      </x:c>
    </x:row>
    <x:row r="1245">
      <x:c r="A1245" s="0" t="inlineStr">
        <x:is>
          <x:t>PL|pl.personnel|6110|2023-09</x:t>
        </x:is>
      </x:c>
      <x:c r="B1245" s="0" t="inlineStr">
        <x:is>
          <x:t>Demo Handel GmbH</x:t>
        </x:is>
      </x:c>
      <x:c r="C1245" s="0" t="inlineStr">
        <x:is>
          <x:t>PL</x:t>
        </x:is>
      </x:c>
      <x:c r="D1245" s="0" t="inlineStr">
        <x:is>
          <x:t>pl.personnel</x:t>
        </x:is>
      </x:c>
      <x:c r="E1245" s="0" t="inlineStr">
        <x:is>
          <x:t>Personalaufwand</x:t>
        </x:is>
      </x:c>
      <x:c r="F1245" s="58">
        <x:v>6110</x:v>
      </x:c>
      <x:c r="G1245" t="inlineStr">
        <x:is>
          <x:t>Gesetzliche soziale Aufwendungen</x:t>
        </x:is>
      </x:c>
      <x:c r="H1245" s="0" t="inlineStr">
        <x:is>
          <x:t>2023-09</x:t>
        </x:is>
      </x:c>
      <x:c r="I1245" s="0" t="inlineStr">
        <x:is>
          <x:t>2023-09</x:t>
        </x:is>
      </x:c>
      <x:c r="J1245" s="0" t="inlineStr">
        <x:is>
          <x:t>Month</x:t>
        </x:is>
      </x:c>
      <x:c r="K1245" s="58">
        <x:v>1</x:v>
      </x:c>
      <x:c r="L1245" s="12">
        <x:v>-59164.37</x:v>
      </x:c>
    </x:row>
    <x:row r="1246">
      <x:c r="A1246" s="0" t="inlineStr">
        <x:is>
          <x:t>PL|pl.personnel|6110|2023-10</x:t>
        </x:is>
      </x:c>
      <x:c r="B1246" s="0" t="inlineStr">
        <x:is>
          <x:t>Demo Handel GmbH</x:t>
        </x:is>
      </x:c>
      <x:c r="C1246" s="0" t="inlineStr">
        <x:is>
          <x:t>PL</x:t>
        </x:is>
      </x:c>
      <x:c r="D1246" s="0" t="inlineStr">
        <x:is>
          <x:t>pl.personnel</x:t>
        </x:is>
      </x:c>
      <x:c r="E1246" s="0" t="inlineStr">
        <x:is>
          <x:t>Personalaufwand</x:t>
        </x:is>
      </x:c>
      <x:c r="F1246" s="58">
        <x:v>6110</x:v>
      </x:c>
      <x:c r="G1246" t="inlineStr">
        <x:is>
          <x:t>Gesetzliche soziale Aufwendungen</x:t>
        </x:is>
      </x:c>
      <x:c r="H1246" s="0" t="inlineStr">
        <x:is>
          <x:t>2023-10</x:t>
        </x:is>
      </x:c>
      <x:c r="I1246" s="0" t="inlineStr">
        <x:is>
          <x:t>2023-10</x:t>
        </x:is>
      </x:c>
      <x:c r="J1246" s="0" t="inlineStr">
        <x:is>
          <x:t>Month</x:t>
        </x:is>
      </x:c>
      <x:c r="K1246" s="58">
        <x:v>1</x:v>
      </x:c>
      <x:c r="L1246" s="12">
        <x:v>-59164.37</x:v>
      </x:c>
    </x:row>
    <x:row r="1247">
      <x:c r="A1247" s="0" t="inlineStr">
        <x:is>
          <x:t>PL|pl.personnel|6110|2023-11</x:t>
        </x:is>
      </x:c>
      <x:c r="B1247" s="0" t="inlineStr">
        <x:is>
          <x:t>Demo Handel GmbH</x:t>
        </x:is>
      </x:c>
      <x:c r="C1247" s="0" t="inlineStr">
        <x:is>
          <x:t>PL</x:t>
        </x:is>
      </x:c>
      <x:c r="D1247" s="0" t="inlineStr">
        <x:is>
          <x:t>pl.personnel</x:t>
        </x:is>
      </x:c>
      <x:c r="E1247" s="0" t="inlineStr">
        <x:is>
          <x:t>Personalaufwand</x:t>
        </x:is>
      </x:c>
      <x:c r="F1247" s="58">
        <x:v>6110</x:v>
      </x:c>
      <x:c r="G1247" t="inlineStr">
        <x:is>
          <x:t>Gesetzliche soziale Aufwendungen</x:t>
        </x:is>
      </x:c>
      <x:c r="H1247" s="0" t="inlineStr">
        <x:is>
          <x:t>2023-11</x:t>
        </x:is>
      </x:c>
      <x:c r="I1247" s="0" t="inlineStr">
        <x:is>
          <x:t>2023-11</x:t>
        </x:is>
      </x:c>
      <x:c r="J1247" s="0" t="inlineStr">
        <x:is>
          <x:t>Month</x:t>
        </x:is>
      </x:c>
      <x:c r="K1247" s="58">
        <x:v>1</x:v>
      </x:c>
      <x:c r="L1247" s="12">
        <x:v>-88746.56</x:v>
      </x:c>
    </x:row>
    <x:row r="1248">
      <x:c r="A1248" s="0" t="inlineStr">
        <x:is>
          <x:t>PL|pl.personnel|6110|2023-12</x:t>
        </x:is>
      </x:c>
      <x:c r="B1248" s="0" t="inlineStr">
        <x:is>
          <x:t>Demo Handel GmbH</x:t>
        </x:is>
      </x:c>
      <x:c r="C1248" s="0" t="inlineStr">
        <x:is>
          <x:t>PL</x:t>
        </x:is>
      </x:c>
      <x:c r="D1248" s="0" t="inlineStr">
        <x:is>
          <x:t>pl.personnel</x:t>
        </x:is>
      </x:c>
      <x:c r="E1248" s="0" t="inlineStr">
        <x:is>
          <x:t>Personalaufwand</x:t>
        </x:is>
      </x:c>
      <x:c r="F1248" s="58">
        <x:v>6110</x:v>
      </x:c>
      <x:c r="G1248" t="inlineStr">
        <x:is>
          <x:t>Gesetzliche soziale Aufwendungen</x:t>
        </x:is>
      </x:c>
      <x:c r="H1248" s="0" t="inlineStr">
        <x:is>
          <x:t>2023-12</x:t>
        </x:is>
      </x:c>
      <x:c r="I1248" s="0" t="inlineStr">
        <x:is>
          <x:t>2023-12</x:t>
        </x:is>
      </x:c>
      <x:c r="J1248" s="0" t="inlineStr">
        <x:is>
          <x:t>Month</x:t>
        </x:is>
      </x:c>
      <x:c r="K1248" s="58">
        <x:v>1</x:v>
      </x:c>
      <x:c r="L1248" s="12">
        <x:v>-59164.37</x:v>
      </x:c>
    </x:row>
    <x:row r="1249">
      <x:c r="A1249" s="0" t="inlineStr">
        <x:is>
          <x:t>PL|pl.personnel|6110|2024-01</x:t>
        </x:is>
      </x:c>
      <x:c r="B1249" s="0" t="inlineStr">
        <x:is>
          <x:t>Demo Handel GmbH</x:t>
        </x:is>
      </x:c>
      <x:c r="C1249" s="0" t="inlineStr">
        <x:is>
          <x:t>PL</x:t>
        </x:is>
      </x:c>
      <x:c r="D1249" s="0" t="inlineStr">
        <x:is>
          <x:t>pl.personnel</x:t>
        </x:is>
      </x:c>
      <x:c r="E1249" s="0" t="inlineStr">
        <x:is>
          <x:t>Personalaufwand</x:t>
        </x:is>
      </x:c>
      <x:c r="F1249" s="58">
        <x:v>6110</x:v>
      </x:c>
      <x:c r="G1249" t="inlineStr">
        <x:is>
          <x:t>Gesetzliche soziale Aufwendungen</x:t>
        </x:is>
      </x:c>
      <x:c r="H1249" s="0" t="inlineStr">
        <x:is>
          <x:t>2024-01</x:t>
        </x:is>
      </x:c>
      <x:c r="I1249" s="0" t="inlineStr">
        <x:is>
          <x:t>2024-01</x:t>
        </x:is>
      </x:c>
      <x:c r="J1249" s="0" t="inlineStr">
        <x:is>
          <x:t>Month</x:t>
        </x:is>
      </x:c>
      <x:c r="K1249" s="58">
        <x:v>1</x:v>
      </x:c>
      <x:c r="L1249" s="12">
        <x:v>-58325.68</x:v>
      </x:c>
    </x:row>
    <x:row r="1250">
      <x:c r="A1250" s="0" t="inlineStr">
        <x:is>
          <x:t>PL|pl.personnel|6110|2024-02</x:t>
        </x:is>
      </x:c>
      <x:c r="B1250" s="0" t="inlineStr">
        <x:is>
          <x:t>Demo Handel GmbH</x:t>
        </x:is>
      </x:c>
      <x:c r="C1250" s="0" t="inlineStr">
        <x:is>
          <x:t>PL</x:t>
        </x:is>
      </x:c>
      <x:c r="D1250" s="0" t="inlineStr">
        <x:is>
          <x:t>pl.personnel</x:t>
        </x:is>
      </x:c>
      <x:c r="E1250" s="0" t="inlineStr">
        <x:is>
          <x:t>Personalaufwand</x:t>
        </x:is>
      </x:c>
      <x:c r="F1250" s="58">
        <x:v>6110</x:v>
      </x:c>
      <x:c r="G1250" t="inlineStr">
        <x:is>
          <x:t>Gesetzliche soziale Aufwendungen</x:t>
        </x:is>
      </x:c>
      <x:c r="H1250" s="0" t="inlineStr">
        <x:is>
          <x:t>2024-02</x:t>
        </x:is>
      </x:c>
      <x:c r="I1250" s="0" t="inlineStr">
        <x:is>
          <x:t>2024-02</x:t>
        </x:is>
      </x:c>
      <x:c r="J1250" s="0" t="inlineStr">
        <x:is>
          <x:t>Month</x:t>
        </x:is>
      </x:c>
      <x:c r="K1250" s="58">
        <x:v>1</x:v>
      </x:c>
      <x:c r="L1250" s="12">
        <x:v>-58325.68</x:v>
      </x:c>
    </x:row>
    <x:row r="1251">
      <x:c r="A1251" s="0" t="inlineStr">
        <x:is>
          <x:t>PL|pl.personnel|6110|2024-03</x:t>
        </x:is>
      </x:c>
      <x:c r="B1251" s="0" t="inlineStr">
        <x:is>
          <x:t>Demo Handel GmbH</x:t>
        </x:is>
      </x:c>
      <x:c r="C1251" s="0" t="inlineStr">
        <x:is>
          <x:t>PL</x:t>
        </x:is>
      </x:c>
      <x:c r="D1251" s="0" t="inlineStr">
        <x:is>
          <x:t>pl.personnel</x:t>
        </x:is>
      </x:c>
      <x:c r="E1251" s="0" t="inlineStr">
        <x:is>
          <x:t>Personalaufwand</x:t>
        </x:is>
      </x:c>
      <x:c r="F1251" s="58">
        <x:v>6110</x:v>
      </x:c>
      <x:c r="G1251" t="inlineStr">
        <x:is>
          <x:t>Gesetzliche soziale Aufwendungen</x:t>
        </x:is>
      </x:c>
      <x:c r="H1251" s="0" t="inlineStr">
        <x:is>
          <x:t>2024-03</x:t>
        </x:is>
      </x:c>
      <x:c r="I1251" s="0" t="inlineStr">
        <x:is>
          <x:t>2024-03</x:t>
        </x:is>
      </x:c>
      <x:c r="J1251" s="0" t="inlineStr">
        <x:is>
          <x:t>Month</x:t>
        </x:is>
      </x:c>
      <x:c r="K1251" s="58">
        <x:v>1</x:v>
      </x:c>
      <x:c r="L1251" s="12">
        <x:v>-59354.47</x:v>
      </x:c>
    </x:row>
    <x:row r="1252">
      <x:c r="A1252" s="0" t="inlineStr">
        <x:is>
          <x:t>PL|pl.personnel|6110|2024-04</x:t>
        </x:is>
      </x:c>
      <x:c r="B1252" s="0" t="inlineStr">
        <x:is>
          <x:t>Demo Handel GmbH</x:t>
        </x:is>
      </x:c>
      <x:c r="C1252" s="0" t="inlineStr">
        <x:is>
          <x:t>PL</x:t>
        </x:is>
      </x:c>
      <x:c r="D1252" s="0" t="inlineStr">
        <x:is>
          <x:t>pl.personnel</x:t>
        </x:is>
      </x:c>
      <x:c r="E1252" s="0" t="inlineStr">
        <x:is>
          <x:t>Personalaufwand</x:t>
        </x:is>
      </x:c>
      <x:c r="F1252" s="58">
        <x:v>6110</x:v>
      </x:c>
      <x:c r="G1252" t="inlineStr">
        <x:is>
          <x:t>Gesetzliche soziale Aufwendungen</x:t>
        </x:is>
      </x:c>
      <x:c r="H1252" s="0" t="inlineStr">
        <x:is>
          <x:t>2024-04</x:t>
        </x:is>
      </x:c>
      <x:c r="I1252" s="0" t="inlineStr">
        <x:is>
          <x:t>2024-04</x:t>
        </x:is>
      </x:c>
      <x:c r="J1252" s="0" t="inlineStr">
        <x:is>
          <x:t>Month</x:t>
        </x:is>
      </x:c>
      <x:c r="K1252" s="58">
        <x:v>1</x:v>
      </x:c>
      <x:c r="L1252" s="12">
        <x:v>-61609.94</x:v>
      </x:c>
    </x:row>
    <x:row r="1253">
      <x:c r="A1253" s="0" t="inlineStr">
        <x:is>
          <x:t>PL|pl.personnel|6110|2024-05</x:t>
        </x:is>
      </x:c>
      <x:c r="B1253" s="0" t="inlineStr">
        <x:is>
          <x:t>Demo Handel GmbH</x:t>
        </x:is>
      </x:c>
      <x:c r="C1253" s="0" t="inlineStr">
        <x:is>
          <x:t>PL</x:t>
        </x:is>
      </x:c>
      <x:c r="D1253" s="0" t="inlineStr">
        <x:is>
          <x:t>pl.personnel</x:t>
        </x:is>
      </x:c>
      <x:c r="E1253" s="0" t="inlineStr">
        <x:is>
          <x:t>Personalaufwand</x:t>
        </x:is>
      </x:c>
      <x:c r="F1253" s="58">
        <x:v>6110</x:v>
      </x:c>
      <x:c r="G1253" t="inlineStr">
        <x:is>
          <x:t>Gesetzliche soziale Aufwendungen</x:t>
        </x:is>
      </x:c>
      <x:c r="H1253" s="0" t="inlineStr">
        <x:is>
          <x:t>2024-05</x:t>
        </x:is>
      </x:c>
      <x:c r="I1253" s="0" t="inlineStr">
        <x:is>
          <x:t>2024-05</x:t>
        </x:is>
      </x:c>
      <x:c r="J1253" s="0" t="inlineStr">
        <x:is>
          <x:t>Month</x:t>
        </x:is>
      </x:c>
      <x:c r="K1253" s="58">
        <x:v>1</x:v>
      </x:c>
      <x:c r="L1253" s="12">
        <x:v>-61609.94</x:v>
      </x:c>
    </x:row>
    <x:row r="1254">
      <x:c r="A1254" s="0" t="inlineStr">
        <x:is>
          <x:t>PL|pl.personnel|6110|2024-06</x:t>
        </x:is>
      </x:c>
      <x:c r="B1254" s="0" t="inlineStr">
        <x:is>
          <x:t>Demo Handel GmbH</x:t>
        </x:is>
      </x:c>
      <x:c r="C1254" s="0" t="inlineStr">
        <x:is>
          <x:t>PL</x:t>
        </x:is>
      </x:c>
      <x:c r="D1254" s="0" t="inlineStr">
        <x:is>
          <x:t>pl.personnel</x:t>
        </x:is>
      </x:c>
      <x:c r="E1254" s="0" t="inlineStr">
        <x:is>
          <x:t>Personalaufwand</x:t>
        </x:is>
      </x:c>
      <x:c r="F1254" s="58">
        <x:v>6110</x:v>
      </x:c>
      <x:c r="G1254" t="inlineStr">
        <x:is>
          <x:t>Gesetzliche soziale Aufwendungen</x:t>
        </x:is>
      </x:c>
      <x:c r="H1254" s="0" t="inlineStr">
        <x:is>
          <x:t>2024-06</x:t>
        </x:is>
      </x:c>
      <x:c r="I1254" s="0" t="inlineStr">
        <x:is>
          <x:t>2024-06</x:t>
        </x:is>
      </x:c>
      <x:c r="J1254" s="0" t="inlineStr">
        <x:is>
          <x:t>Month</x:t>
        </x:is>
      </x:c>
      <x:c r="K1254" s="58">
        <x:v>1</x:v>
      </x:c>
      <x:c r="L1254" s="12">
        <x:v>-62817.12</x:v>
      </x:c>
    </x:row>
    <x:row r="1255">
      <x:c r="A1255" s="0" t="inlineStr">
        <x:is>
          <x:t>PL|pl.personnel|6110|2024-07</x:t>
        </x:is>
      </x:c>
      <x:c r="B1255" s="0" t="inlineStr">
        <x:is>
          <x:t>Demo Handel GmbH</x:t>
        </x:is>
      </x:c>
      <x:c r="C1255" s="0" t="inlineStr">
        <x:is>
          <x:t>PL</x:t>
        </x:is>
      </x:c>
      <x:c r="D1255" s="0" t="inlineStr">
        <x:is>
          <x:t>pl.personnel</x:t>
        </x:is>
      </x:c>
      <x:c r="E1255" s="0" t="inlineStr">
        <x:is>
          <x:t>Personalaufwand</x:t>
        </x:is>
      </x:c>
      <x:c r="F1255" s="58">
        <x:v>6110</x:v>
      </x:c>
      <x:c r="G1255" t="inlineStr">
        <x:is>
          <x:t>Gesetzliche soziale Aufwendungen</x:t>
        </x:is>
      </x:c>
      <x:c r="H1255" s="0" t="inlineStr">
        <x:is>
          <x:t>2024-07</x:t>
        </x:is>
      </x:c>
      <x:c r="I1255" s="0" t="inlineStr">
        <x:is>
          <x:t>2024-07</x:t>
        </x:is>
      </x:c>
      <x:c r="J1255" s="0" t="inlineStr">
        <x:is>
          <x:t>Month</x:t>
        </x:is>
      </x:c>
      <x:c r="K1255" s="58">
        <x:v>1</x:v>
      </x:c>
      <x:c r="L1255" s="12">
        <x:v>-62817.12</x:v>
      </x:c>
    </x:row>
    <x:row r="1256">
      <x:c r="A1256" s="0" t="inlineStr">
        <x:is>
          <x:t>PL|pl.personnel|6110|2024-08</x:t>
        </x:is>
      </x:c>
      <x:c r="B1256" s="0" t="inlineStr">
        <x:is>
          <x:t>Demo Handel GmbH</x:t>
        </x:is>
      </x:c>
      <x:c r="C1256" s="0" t="inlineStr">
        <x:is>
          <x:t>PL</x:t>
        </x:is>
      </x:c>
      <x:c r="D1256" s="0" t="inlineStr">
        <x:is>
          <x:t>pl.personnel</x:t>
        </x:is>
      </x:c>
      <x:c r="E1256" s="0" t="inlineStr">
        <x:is>
          <x:t>Personalaufwand</x:t>
        </x:is>
      </x:c>
      <x:c r="F1256" s="58">
        <x:v>6110</x:v>
      </x:c>
      <x:c r="G1256" t="inlineStr">
        <x:is>
          <x:t>Gesetzliche soziale Aufwendungen</x:t>
        </x:is>
      </x:c>
      <x:c r="H1256" s="0" t="inlineStr">
        <x:is>
          <x:t>2024-08</x:t>
        </x:is>
      </x:c>
      <x:c r="I1256" s="0" t="inlineStr">
        <x:is>
          <x:t>2024-08</x:t>
        </x:is>
      </x:c>
      <x:c r="J1256" s="0" t="inlineStr">
        <x:is>
          <x:t>Month</x:t>
        </x:is>
      </x:c>
      <x:c r="K1256" s="58">
        <x:v>1</x:v>
      </x:c>
      <x:c r="L1256" s="12">
        <x:v>-62817.12</x:v>
      </x:c>
    </x:row>
    <x:row r="1257">
      <x:c r="A1257" s="0" t="inlineStr">
        <x:is>
          <x:t>PL|pl.personnel|6110|2024-09</x:t>
        </x:is>
      </x:c>
      <x:c r="B1257" s="0" t="inlineStr">
        <x:is>
          <x:t>Demo Handel GmbH</x:t>
        </x:is>
      </x:c>
      <x:c r="C1257" s="0" t="inlineStr">
        <x:is>
          <x:t>PL</x:t>
        </x:is>
      </x:c>
      <x:c r="D1257" s="0" t="inlineStr">
        <x:is>
          <x:t>pl.personnel</x:t>
        </x:is>
      </x:c>
      <x:c r="E1257" s="0" t="inlineStr">
        <x:is>
          <x:t>Personalaufwand</x:t>
        </x:is>
      </x:c>
      <x:c r="F1257" s="58">
        <x:v>6110</x:v>
      </x:c>
      <x:c r="G1257" t="inlineStr">
        <x:is>
          <x:t>Gesetzliche soziale Aufwendungen</x:t>
        </x:is>
      </x:c>
      <x:c r="H1257" s="0" t="inlineStr">
        <x:is>
          <x:t>2024-09</x:t>
        </x:is>
      </x:c>
      <x:c r="I1257" s="0" t="inlineStr">
        <x:is>
          <x:t>2024-09</x:t>
        </x:is>
      </x:c>
      <x:c r="J1257" s="0" t="inlineStr">
        <x:is>
          <x:t>Month</x:t>
        </x:is>
      </x:c>
      <x:c r="K1257" s="58">
        <x:v>1</x:v>
      </x:c>
      <x:c r="L1257" s="12">
        <x:v>-63548.38</x:v>
      </x:c>
    </x:row>
    <x:row r="1258">
      <x:c r="A1258" s="0" t="inlineStr">
        <x:is>
          <x:t>PL|pl.personnel|6110|2024-10</x:t>
        </x:is>
      </x:c>
      <x:c r="B1258" s="0" t="inlineStr">
        <x:is>
          <x:t>Demo Handel GmbH</x:t>
        </x:is>
      </x:c>
      <x:c r="C1258" s="0" t="inlineStr">
        <x:is>
          <x:t>PL</x:t>
        </x:is>
      </x:c>
      <x:c r="D1258" s="0" t="inlineStr">
        <x:is>
          <x:t>pl.personnel</x:t>
        </x:is>
      </x:c>
      <x:c r="E1258" s="0" t="inlineStr">
        <x:is>
          <x:t>Personalaufwand</x:t>
        </x:is>
      </x:c>
      <x:c r="F1258" s="58">
        <x:v>6110</x:v>
      </x:c>
      <x:c r="G1258" t="inlineStr">
        <x:is>
          <x:t>Gesetzliche soziale Aufwendungen</x:t>
        </x:is>
      </x:c>
      <x:c r="H1258" s="0" t="inlineStr">
        <x:is>
          <x:t>2024-10</x:t>
        </x:is>
      </x:c>
      <x:c r="I1258" s="0" t="inlineStr">
        <x:is>
          <x:t>2024-10</x:t>
        </x:is>
      </x:c>
      <x:c r="J1258" s="0" t="inlineStr">
        <x:is>
          <x:t>Month</x:t>
        </x:is>
      </x:c>
      <x:c r="K1258" s="58">
        <x:v>1</x:v>
      </x:c>
      <x:c r="L1258" s="12">
        <x:v>-63548.38</x:v>
      </x:c>
    </x:row>
    <x:row r="1259">
      <x:c r="A1259" s="0" t="inlineStr">
        <x:is>
          <x:t>PL|pl.personnel|6110|2024-11</x:t>
        </x:is>
      </x:c>
      <x:c r="B1259" s="0" t="inlineStr">
        <x:is>
          <x:t>Demo Handel GmbH</x:t>
        </x:is>
      </x:c>
      <x:c r="C1259" s="0" t="inlineStr">
        <x:is>
          <x:t>PL</x:t>
        </x:is>
      </x:c>
      <x:c r="D1259" s="0" t="inlineStr">
        <x:is>
          <x:t>pl.personnel</x:t>
        </x:is>
      </x:c>
      <x:c r="E1259" s="0" t="inlineStr">
        <x:is>
          <x:t>Personalaufwand</x:t>
        </x:is>
      </x:c>
      <x:c r="F1259" s="58">
        <x:v>6110</x:v>
      </x:c>
      <x:c r="G1259" t="inlineStr">
        <x:is>
          <x:t>Gesetzliche soziale Aufwendungen</x:t>
        </x:is>
      </x:c>
      <x:c r="H1259" s="0" t="inlineStr">
        <x:is>
          <x:t>2024-11</x:t>
        </x:is>
      </x:c>
      <x:c r="I1259" s="0" t="inlineStr">
        <x:is>
          <x:t>2024-11</x:t>
        </x:is>
      </x:c>
      <x:c r="J1259" s="0" t="inlineStr">
        <x:is>
          <x:t>Month</x:t>
        </x:is>
      </x:c>
      <x:c r="K1259" s="58">
        <x:v>1</x:v>
      </x:c>
      <x:c r="L1259" s="12">
        <x:v>-95322.58</x:v>
      </x:c>
    </x:row>
    <x:row r="1260">
      <x:c r="A1260" s="0" t="inlineStr">
        <x:is>
          <x:t>PL|pl.personnel|6110|2024-12</x:t>
        </x:is>
      </x:c>
      <x:c r="B1260" s="0" t="inlineStr">
        <x:is>
          <x:t>Demo Handel GmbH</x:t>
        </x:is>
      </x:c>
      <x:c r="C1260" s="0" t="inlineStr">
        <x:is>
          <x:t>PL</x:t>
        </x:is>
      </x:c>
      <x:c r="D1260" s="0" t="inlineStr">
        <x:is>
          <x:t>pl.personnel</x:t>
        </x:is>
      </x:c>
      <x:c r="E1260" s="0" t="inlineStr">
        <x:is>
          <x:t>Personalaufwand</x:t>
        </x:is>
      </x:c>
      <x:c r="F1260" s="58">
        <x:v>6110</x:v>
      </x:c>
      <x:c r="G1260" t="inlineStr">
        <x:is>
          <x:t>Gesetzliche soziale Aufwendungen</x:t>
        </x:is>
      </x:c>
      <x:c r="H1260" s="0" t="inlineStr">
        <x:is>
          <x:t>2024-12</x:t>
        </x:is>
      </x:c>
      <x:c r="I1260" s="0" t="inlineStr">
        <x:is>
          <x:t>2024-12</x:t>
        </x:is>
      </x:c>
      <x:c r="J1260" s="0" t="inlineStr">
        <x:is>
          <x:t>Month</x:t>
        </x:is>
      </x:c>
      <x:c r="K1260" s="58">
        <x:v>1</x:v>
      </x:c>
      <x:c r="L1260" s="12">
        <x:v>-63548.38</x:v>
      </x:c>
    </x:row>
    <x:row r="1261">
      <x:c r="A1261" s="0" t="inlineStr">
        <x:is>
          <x:t>PL|pl.personnel|6120|2022-01</x:t>
        </x:is>
      </x:c>
      <x:c r="B1261" s="0" t="inlineStr">
        <x:is>
          <x:t>Demo Handel GmbH</x:t>
        </x:is>
      </x:c>
      <x:c r="C1261" s="0" t="inlineStr">
        <x:is>
          <x:t>PL</x:t>
        </x:is>
      </x:c>
      <x:c r="D1261" s="0" t="inlineStr">
        <x:is>
          <x:t>pl.personnel</x:t>
        </x:is>
      </x:c>
      <x:c r="E1261" s="0" t="inlineStr">
        <x:is>
          <x:t>Personalaufwand</x:t>
        </x:is>
      </x:c>
      <x:c r="F1261" s="58">
        <x:v>6120</x:v>
      </x:c>
      <x:c r="G1261" t="inlineStr">
        <x:is>
          <x:t>Beiträge zur Berufsgenossenschaft</x:t>
        </x:is>
      </x:c>
      <x:c r="H1261" s="0" t="inlineStr">
        <x:is>
          <x:t>2022-01</x:t>
        </x:is>
      </x:c>
      <x:c r="I1261" s="0" t="inlineStr">
        <x:is>
          <x:t>2022-01</x:t>
        </x:is>
      </x:c>
      <x:c r="J1261" s="0" t="inlineStr">
        <x:is>
          <x:t>Month</x:t>
        </x:is>
      </x:c>
      <x:c r="K1261" s="58">
        <x:v>1</x:v>
      </x:c>
      <x:c r="L1261" s="12">
        <x:v>0</x:v>
      </x:c>
    </x:row>
    <x:row r="1262">
      <x:c r="A1262" s="0" t="inlineStr">
        <x:is>
          <x:t>PL|pl.personnel|6120|2022-02</x:t>
        </x:is>
      </x:c>
      <x:c r="B1262" s="0" t="inlineStr">
        <x:is>
          <x:t>Demo Handel GmbH</x:t>
        </x:is>
      </x:c>
      <x:c r="C1262" s="0" t="inlineStr">
        <x:is>
          <x:t>PL</x:t>
        </x:is>
      </x:c>
      <x:c r="D1262" s="0" t="inlineStr">
        <x:is>
          <x:t>pl.personnel</x:t>
        </x:is>
      </x:c>
      <x:c r="E1262" s="0" t="inlineStr">
        <x:is>
          <x:t>Personalaufwand</x:t>
        </x:is>
      </x:c>
      <x:c r="F1262" s="58">
        <x:v>6120</x:v>
      </x:c>
      <x:c r="G1262" t="inlineStr">
        <x:is>
          <x:t>Beiträge zur Berufsgenossenschaft</x:t>
        </x:is>
      </x:c>
      <x:c r="H1262" s="0" t="inlineStr">
        <x:is>
          <x:t>2022-02</x:t>
        </x:is>
      </x:c>
      <x:c r="I1262" s="0" t="inlineStr">
        <x:is>
          <x:t>2022-02</x:t>
        </x:is>
      </x:c>
      <x:c r="J1262" s="0" t="inlineStr">
        <x:is>
          <x:t>Month</x:t>
        </x:is>
      </x:c>
      <x:c r="K1262" s="58">
        <x:v>1</x:v>
      </x:c>
      <x:c r="L1262" s="12">
        <x:v>0</x:v>
      </x:c>
    </x:row>
    <x:row r="1263">
      <x:c r="A1263" s="0" t="inlineStr">
        <x:is>
          <x:t>PL|pl.personnel|6120|2022-03</x:t>
        </x:is>
      </x:c>
      <x:c r="B1263" s="0" t="inlineStr">
        <x:is>
          <x:t>Demo Handel GmbH</x:t>
        </x:is>
      </x:c>
      <x:c r="C1263" s="0" t="inlineStr">
        <x:is>
          <x:t>PL</x:t>
        </x:is>
      </x:c>
      <x:c r="D1263" s="0" t="inlineStr">
        <x:is>
          <x:t>pl.personnel</x:t>
        </x:is>
      </x:c>
      <x:c r="E1263" s="0" t="inlineStr">
        <x:is>
          <x:t>Personalaufwand</x:t>
        </x:is>
      </x:c>
      <x:c r="F1263" s="58">
        <x:v>6120</x:v>
      </x:c>
      <x:c r="G1263" t="inlineStr">
        <x:is>
          <x:t>Beiträge zur Berufsgenossenschaft</x:t>
        </x:is>
      </x:c>
      <x:c r="H1263" s="0" t="inlineStr">
        <x:is>
          <x:t>2022-03</x:t>
        </x:is>
      </x:c>
      <x:c r="I1263" s="0" t="inlineStr">
        <x:is>
          <x:t>2022-03</x:t>
        </x:is>
      </x:c>
      <x:c r="J1263" s="0" t="inlineStr">
        <x:is>
          <x:t>Month</x:t>
        </x:is>
      </x:c>
      <x:c r="K1263" s="58">
        <x:v>1</x:v>
      </x:c>
      <x:c r="L1263" s="12">
        <x:v>0</x:v>
      </x:c>
    </x:row>
    <x:row r="1264">
      <x:c r="A1264" s="0" t="inlineStr">
        <x:is>
          <x:t>PL|pl.personnel|6120|2022-04</x:t>
        </x:is>
      </x:c>
      <x:c r="B1264" s="0" t="inlineStr">
        <x:is>
          <x:t>Demo Handel GmbH</x:t>
        </x:is>
      </x:c>
      <x:c r="C1264" s="0" t="inlineStr">
        <x:is>
          <x:t>PL</x:t>
        </x:is>
      </x:c>
      <x:c r="D1264" s="0" t="inlineStr">
        <x:is>
          <x:t>pl.personnel</x:t>
        </x:is>
      </x:c>
      <x:c r="E1264" s="0" t="inlineStr">
        <x:is>
          <x:t>Personalaufwand</x:t>
        </x:is>
      </x:c>
      <x:c r="F1264" s="58">
        <x:v>6120</x:v>
      </x:c>
      <x:c r="G1264" t="inlineStr">
        <x:is>
          <x:t>Beiträge zur Berufsgenossenschaft</x:t>
        </x:is>
      </x:c>
      <x:c r="H1264" s="0" t="inlineStr">
        <x:is>
          <x:t>2022-04</x:t>
        </x:is>
      </x:c>
      <x:c r="I1264" s="0" t="inlineStr">
        <x:is>
          <x:t>2022-04</x:t>
        </x:is>
      </x:c>
      <x:c r="J1264" s="0" t="inlineStr">
        <x:is>
          <x:t>Month</x:t>
        </x:is>
      </x:c>
      <x:c r="K1264" s="58">
        <x:v>1</x:v>
      </x:c>
      <x:c r="L1264" s="12">
        <x:v>-41623.5</x:v>
      </x:c>
    </x:row>
    <x:row r="1265">
      <x:c r="A1265" s="0" t="inlineStr">
        <x:is>
          <x:t>PL|pl.personnel|6120|2022-05</x:t>
        </x:is>
      </x:c>
      <x:c r="B1265" s="0" t="inlineStr">
        <x:is>
          <x:t>Demo Handel GmbH</x:t>
        </x:is>
      </x:c>
      <x:c r="C1265" s="0" t="inlineStr">
        <x:is>
          <x:t>PL</x:t>
        </x:is>
      </x:c>
      <x:c r="D1265" s="0" t="inlineStr">
        <x:is>
          <x:t>pl.personnel</x:t>
        </x:is>
      </x:c>
      <x:c r="E1265" s="0" t="inlineStr">
        <x:is>
          <x:t>Personalaufwand</x:t>
        </x:is>
      </x:c>
      <x:c r="F1265" s="58">
        <x:v>6120</x:v>
      </x:c>
      <x:c r="G1265" t="inlineStr">
        <x:is>
          <x:t>Beiträge zur Berufsgenossenschaft</x:t>
        </x:is>
      </x:c>
      <x:c r="H1265" s="0" t="inlineStr">
        <x:is>
          <x:t>2022-05</x:t>
        </x:is>
      </x:c>
      <x:c r="I1265" s="0" t="inlineStr">
        <x:is>
          <x:t>2022-05</x:t>
        </x:is>
      </x:c>
      <x:c r="J1265" s="0" t="inlineStr">
        <x:is>
          <x:t>Month</x:t>
        </x:is>
      </x:c>
      <x:c r="K1265" s="58">
        <x:v>1</x:v>
      </x:c>
      <x:c r="L1265" s="12">
        <x:v>0</x:v>
      </x:c>
    </x:row>
    <x:row r="1266">
      <x:c r="A1266" s="0" t="inlineStr">
        <x:is>
          <x:t>PL|pl.personnel|6120|2022-06</x:t>
        </x:is>
      </x:c>
      <x:c r="B1266" s="0" t="inlineStr">
        <x:is>
          <x:t>Demo Handel GmbH</x:t>
        </x:is>
      </x:c>
      <x:c r="C1266" s="0" t="inlineStr">
        <x:is>
          <x:t>PL</x:t>
        </x:is>
      </x:c>
      <x:c r="D1266" s="0" t="inlineStr">
        <x:is>
          <x:t>pl.personnel</x:t>
        </x:is>
      </x:c>
      <x:c r="E1266" s="0" t="inlineStr">
        <x:is>
          <x:t>Personalaufwand</x:t>
        </x:is>
      </x:c>
      <x:c r="F1266" s="58">
        <x:v>6120</x:v>
      </x:c>
      <x:c r="G1266" t="inlineStr">
        <x:is>
          <x:t>Beiträge zur Berufsgenossenschaft</x:t>
        </x:is>
      </x:c>
      <x:c r="H1266" s="0" t="inlineStr">
        <x:is>
          <x:t>2022-06</x:t>
        </x:is>
      </x:c>
      <x:c r="I1266" s="0" t="inlineStr">
        <x:is>
          <x:t>2022-06</x:t>
        </x:is>
      </x:c>
      <x:c r="J1266" s="0" t="inlineStr">
        <x:is>
          <x:t>Month</x:t>
        </x:is>
      </x:c>
      <x:c r="K1266" s="58">
        <x:v>1</x:v>
      </x:c>
      <x:c r="L1266" s="12">
        <x:v>0</x:v>
      </x:c>
    </x:row>
    <x:row r="1267">
      <x:c r="A1267" s="0" t="inlineStr">
        <x:is>
          <x:t>PL|pl.personnel|6120|2022-07</x:t>
        </x:is>
      </x:c>
      <x:c r="B1267" s="0" t="inlineStr">
        <x:is>
          <x:t>Demo Handel GmbH</x:t>
        </x:is>
      </x:c>
      <x:c r="C1267" s="0" t="inlineStr">
        <x:is>
          <x:t>PL</x:t>
        </x:is>
      </x:c>
      <x:c r="D1267" s="0" t="inlineStr">
        <x:is>
          <x:t>pl.personnel</x:t>
        </x:is>
      </x:c>
      <x:c r="E1267" s="0" t="inlineStr">
        <x:is>
          <x:t>Personalaufwand</x:t>
        </x:is>
      </x:c>
      <x:c r="F1267" s="58">
        <x:v>6120</x:v>
      </x:c>
      <x:c r="G1267" t="inlineStr">
        <x:is>
          <x:t>Beiträge zur Berufsgenossenschaft</x:t>
        </x:is>
      </x:c>
      <x:c r="H1267" s="0" t="inlineStr">
        <x:is>
          <x:t>2022-07</x:t>
        </x:is>
      </x:c>
      <x:c r="I1267" s="0" t="inlineStr">
        <x:is>
          <x:t>2022-07</x:t>
        </x:is>
      </x:c>
      <x:c r="J1267" s="0" t="inlineStr">
        <x:is>
          <x:t>Month</x:t>
        </x:is>
      </x:c>
      <x:c r="K1267" s="58">
        <x:v>1</x:v>
      </x:c>
      <x:c r="L1267" s="12">
        <x:v>0</x:v>
      </x:c>
    </x:row>
    <x:row r="1268">
      <x:c r="A1268" s="0" t="inlineStr">
        <x:is>
          <x:t>PL|pl.personnel|6120|2022-08</x:t>
        </x:is>
      </x:c>
      <x:c r="B1268" s="0" t="inlineStr">
        <x:is>
          <x:t>Demo Handel GmbH</x:t>
        </x:is>
      </x:c>
      <x:c r="C1268" s="0" t="inlineStr">
        <x:is>
          <x:t>PL</x:t>
        </x:is>
      </x:c>
      <x:c r="D1268" s="0" t="inlineStr">
        <x:is>
          <x:t>pl.personnel</x:t>
        </x:is>
      </x:c>
      <x:c r="E1268" s="0" t="inlineStr">
        <x:is>
          <x:t>Personalaufwand</x:t>
        </x:is>
      </x:c>
      <x:c r="F1268" s="58">
        <x:v>6120</x:v>
      </x:c>
      <x:c r="G1268" t="inlineStr">
        <x:is>
          <x:t>Beiträge zur Berufsgenossenschaft</x:t>
        </x:is>
      </x:c>
      <x:c r="H1268" s="0" t="inlineStr">
        <x:is>
          <x:t>2022-08</x:t>
        </x:is>
      </x:c>
      <x:c r="I1268" s="0" t="inlineStr">
        <x:is>
          <x:t>2022-08</x:t>
        </x:is>
      </x:c>
      <x:c r="J1268" s="0" t="inlineStr">
        <x:is>
          <x:t>Month</x:t>
        </x:is>
      </x:c>
      <x:c r="K1268" s="58">
        <x:v>1</x:v>
      </x:c>
      <x:c r="L1268" s="12">
        <x:v>0</x:v>
      </x:c>
    </x:row>
    <x:row r="1269">
      <x:c r="A1269" s="0" t="inlineStr">
        <x:is>
          <x:t>PL|pl.personnel|6120|2022-09</x:t>
        </x:is>
      </x:c>
      <x:c r="B1269" s="0" t="inlineStr">
        <x:is>
          <x:t>Demo Handel GmbH</x:t>
        </x:is>
      </x:c>
      <x:c r="C1269" s="0" t="inlineStr">
        <x:is>
          <x:t>PL</x:t>
        </x:is>
      </x:c>
      <x:c r="D1269" s="0" t="inlineStr">
        <x:is>
          <x:t>pl.personnel</x:t>
        </x:is>
      </x:c>
      <x:c r="E1269" s="0" t="inlineStr">
        <x:is>
          <x:t>Personalaufwand</x:t>
        </x:is>
      </x:c>
      <x:c r="F1269" s="58">
        <x:v>6120</x:v>
      </x:c>
      <x:c r="G1269" t="inlineStr">
        <x:is>
          <x:t>Beiträge zur Berufsgenossenschaft</x:t>
        </x:is>
      </x:c>
      <x:c r="H1269" s="0" t="inlineStr">
        <x:is>
          <x:t>2022-09</x:t>
        </x:is>
      </x:c>
      <x:c r="I1269" s="0" t="inlineStr">
        <x:is>
          <x:t>2022-09</x:t>
        </x:is>
      </x:c>
      <x:c r="J1269" s="0" t="inlineStr">
        <x:is>
          <x:t>Month</x:t>
        </x:is>
      </x:c>
      <x:c r="K1269" s="58">
        <x:v>1</x:v>
      </x:c>
      <x:c r="L1269" s="12">
        <x:v>0</x:v>
      </x:c>
    </x:row>
    <x:row r="1270">
      <x:c r="A1270" s="0" t="inlineStr">
        <x:is>
          <x:t>PL|pl.personnel|6120|2022-10</x:t>
        </x:is>
      </x:c>
      <x:c r="B1270" s="0" t="inlineStr">
        <x:is>
          <x:t>Demo Handel GmbH</x:t>
        </x:is>
      </x:c>
      <x:c r="C1270" s="0" t="inlineStr">
        <x:is>
          <x:t>PL</x:t>
        </x:is>
      </x:c>
      <x:c r="D1270" s="0" t="inlineStr">
        <x:is>
          <x:t>pl.personnel</x:t>
        </x:is>
      </x:c>
      <x:c r="E1270" s="0" t="inlineStr">
        <x:is>
          <x:t>Personalaufwand</x:t>
        </x:is>
      </x:c>
      <x:c r="F1270" s="58">
        <x:v>6120</x:v>
      </x:c>
      <x:c r="G1270" t="inlineStr">
        <x:is>
          <x:t>Beiträge zur Berufsgenossenschaft</x:t>
        </x:is>
      </x:c>
      <x:c r="H1270" s="0" t="inlineStr">
        <x:is>
          <x:t>2022-10</x:t>
        </x:is>
      </x:c>
      <x:c r="I1270" s="0" t="inlineStr">
        <x:is>
          <x:t>2022-10</x:t>
        </x:is>
      </x:c>
      <x:c r="J1270" s="0" t="inlineStr">
        <x:is>
          <x:t>Month</x:t>
        </x:is>
      </x:c>
      <x:c r="K1270" s="58">
        <x:v>1</x:v>
      </x:c>
      <x:c r="L1270" s="12">
        <x:v>0</x:v>
      </x:c>
    </x:row>
    <x:row r="1271">
      <x:c r="A1271" s="0" t="inlineStr">
        <x:is>
          <x:t>PL|pl.personnel|6120|2022-11</x:t>
        </x:is>
      </x:c>
      <x:c r="B1271" s="0" t="inlineStr">
        <x:is>
          <x:t>Demo Handel GmbH</x:t>
        </x:is>
      </x:c>
      <x:c r="C1271" s="0" t="inlineStr">
        <x:is>
          <x:t>PL</x:t>
        </x:is>
      </x:c>
      <x:c r="D1271" s="0" t="inlineStr">
        <x:is>
          <x:t>pl.personnel</x:t>
        </x:is>
      </x:c>
      <x:c r="E1271" s="0" t="inlineStr">
        <x:is>
          <x:t>Personalaufwand</x:t>
        </x:is>
      </x:c>
      <x:c r="F1271" s="58">
        <x:v>6120</x:v>
      </x:c>
      <x:c r="G1271" t="inlineStr">
        <x:is>
          <x:t>Beiträge zur Berufsgenossenschaft</x:t>
        </x:is>
      </x:c>
      <x:c r="H1271" s="0" t="inlineStr">
        <x:is>
          <x:t>2022-11</x:t>
        </x:is>
      </x:c>
      <x:c r="I1271" s="0" t="inlineStr">
        <x:is>
          <x:t>2022-11</x:t>
        </x:is>
      </x:c>
      <x:c r="J1271" s="0" t="inlineStr">
        <x:is>
          <x:t>Month</x:t>
        </x:is>
      </x:c>
      <x:c r="K1271" s="58">
        <x:v>1</x:v>
      </x:c>
      <x:c r="L1271" s="12">
        <x:v>0</x:v>
      </x:c>
    </x:row>
    <x:row r="1272">
      <x:c r="A1272" s="0" t="inlineStr">
        <x:is>
          <x:t>PL|pl.personnel|6120|2022-12</x:t>
        </x:is>
      </x:c>
      <x:c r="B1272" s="0" t="inlineStr">
        <x:is>
          <x:t>Demo Handel GmbH</x:t>
        </x:is>
      </x:c>
      <x:c r="C1272" s="0" t="inlineStr">
        <x:is>
          <x:t>PL</x:t>
        </x:is>
      </x:c>
      <x:c r="D1272" s="0" t="inlineStr">
        <x:is>
          <x:t>pl.personnel</x:t>
        </x:is>
      </x:c>
      <x:c r="E1272" s="0" t="inlineStr">
        <x:is>
          <x:t>Personalaufwand</x:t>
        </x:is>
      </x:c>
      <x:c r="F1272" s="58">
        <x:v>6120</x:v>
      </x:c>
      <x:c r="G1272" t="inlineStr">
        <x:is>
          <x:t>Beiträge zur Berufsgenossenschaft</x:t>
        </x:is>
      </x:c>
      <x:c r="H1272" s="0" t="inlineStr">
        <x:is>
          <x:t>2022-12</x:t>
        </x:is>
      </x:c>
      <x:c r="I1272" s="0" t="inlineStr">
        <x:is>
          <x:t>2022-12</x:t>
        </x:is>
      </x:c>
      <x:c r="J1272" s="0" t="inlineStr">
        <x:is>
          <x:t>Month</x:t>
        </x:is>
      </x:c>
      <x:c r="K1272" s="58">
        <x:v>1</x:v>
      </x:c>
      <x:c r="L1272" s="12">
        <x:v>0</x:v>
      </x:c>
    </x:row>
    <x:row r="1273">
      <x:c r="A1273" s="0" t="inlineStr">
        <x:is>
          <x:t>PL|pl.personnel|6120|2023-01</x:t>
        </x:is>
      </x:c>
      <x:c r="B1273" s="0" t="inlineStr">
        <x:is>
          <x:t>Demo Handel GmbH</x:t>
        </x:is>
      </x:c>
      <x:c r="C1273" s="0" t="inlineStr">
        <x:is>
          <x:t>PL</x:t>
        </x:is>
      </x:c>
      <x:c r="D1273" s="0" t="inlineStr">
        <x:is>
          <x:t>pl.personnel</x:t>
        </x:is>
      </x:c>
      <x:c r="E1273" s="0" t="inlineStr">
        <x:is>
          <x:t>Personalaufwand</x:t>
        </x:is>
      </x:c>
      <x:c r="F1273" s="58">
        <x:v>6120</x:v>
      </x:c>
      <x:c r="G1273" t="inlineStr">
        <x:is>
          <x:t>Beiträge zur Berufsgenossenschaft</x:t>
        </x:is>
      </x:c>
      <x:c r="H1273" s="0" t="inlineStr">
        <x:is>
          <x:t>2023-01</x:t>
        </x:is>
      </x:c>
      <x:c r="I1273" s="0" t="inlineStr">
        <x:is>
          <x:t>2023-01</x:t>
        </x:is>
      </x:c>
      <x:c r="J1273" s="0" t="inlineStr">
        <x:is>
          <x:t>Month</x:t>
        </x:is>
      </x:c>
      <x:c r="K1273" s="58">
        <x:v>1</x:v>
      </x:c>
      <x:c r="L1273" s="12">
        <x:v>0</x:v>
      </x:c>
    </x:row>
    <x:row r="1274">
      <x:c r="A1274" s="0" t="inlineStr">
        <x:is>
          <x:t>PL|pl.personnel|6120|2023-02</x:t>
        </x:is>
      </x:c>
      <x:c r="B1274" s="0" t="inlineStr">
        <x:is>
          <x:t>Demo Handel GmbH</x:t>
        </x:is>
      </x:c>
      <x:c r="C1274" s="0" t="inlineStr">
        <x:is>
          <x:t>PL</x:t>
        </x:is>
      </x:c>
      <x:c r="D1274" s="0" t="inlineStr">
        <x:is>
          <x:t>pl.personnel</x:t>
        </x:is>
      </x:c>
      <x:c r="E1274" s="0" t="inlineStr">
        <x:is>
          <x:t>Personalaufwand</x:t>
        </x:is>
      </x:c>
      <x:c r="F1274" s="58">
        <x:v>6120</x:v>
      </x:c>
      <x:c r="G1274" t="inlineStr">
        <x:is>
          <x:t>Beiträge zur Berufsgenossenschaft</x:t>
        </x:is>
      </x:c>
      <x:c r="H1274" s="0" t="inlineStr">
        <x:is>
          <x:t>2023-02</x:t>
        </x:is>
      </x:c>
      <x:c r="I1274" s="0" t="inlineStr">
        <x:is>
          <x:t>2023-02</x:t>
        </x:is>
      </x:c>
      <x:c r="J1274" s="0" t="inlineStr">
        <x:is>
          <x:t>Month</x:t>
        </x:is>
      </x:c>
      <x:c r="K1274" s="58">
        <x:v>1</x:v>
      </x:c>
      <x:c r="L1274" s="12">
        <x:v>0</x:v>
      </x:c>
    </x:row>
    <x:row r="1275">
      <x:c r="A1275" s="0" t="inlineStr">
        <x:is>
          <x:t>PL|pl.personnel|6120|2023-03</x:t>
        </x:is>
      </x:c>
      <x:c r="B1275" s="0" t="inlineStr">
        <x:is>
          <x:t>Demo Handel GmbH</x:t>
        </x:is>
      </x:c>
      <x:c r="C1275" s="0" t="inlineStr">
        <x:is>
          <x:t>PL</x:t>
        </x:is>
      </x:c>
      <x:c r="D1275" s="0" t="inlineStr">
        <x:is>
          <x:t>pl.personnel</x:t>
        </x:is>
      </x:c>
      <x:c r="E1275" s="0" t="inlineStr">
        <x:is>
          <x:t>Personalaufwand</x:t>
        </x:is>
      </x:c>
      <x:c r="F1275" s="58">
        <x:v>6120</x:v>
      </x:c>
      <x:c r="G1275" t="inlineStr">
        <x:is>
          <x:t>Beiträge zur Berufsgenossenschaft</x:t>
        </x:is>
      </x:c>
      <x:c r="H1275" s="0" t="inlineStr">
        <x:is>
          <x:t>2023-03</x:t>
        </x:is>
      </x:c>
      <x:c r="I1275" s="0" t="inlineStr">
        <x:is>
          <x:t>2023-03</x:t>
        </x:is>
      </x:c>
      <x:c r="J1275" s="0" t="inlineStr">
        <x:is>
          <x:t>Month</x:t>
        </x:is>
      </x:c>
      <x:c r="K1275" s="58">
        <x:v>1</x:v>
      </x:c>
      <x:c r="L1275" s="12">
        <x:v>0</x:v>
      </x:c>
    </x:row>
    <x:row r="1276">
      <x:c r="A1276" s="0" t="inlineStr">
        <x:is>
          <x:t>PL|pl.personnel|6120|2023-04</x:t>
        </x:is>
      </x:c>
      <x:c r="B1276" s="0" t="inlineStr">
        <x:is>
          <x:t>Demo Handel GmbH</x:t>
        </x:is>
      </x:c>
      <x:c r="C1276" s="0" t="inlineStr">
        <x:is>
          <x:t>PL</x:t>
        </x:is>
      </x:c>
      <x:c r="D1276" s="0" t="inlineStr">
        <x:is>
          <x:t>pl.personnel</x:t>
        </x:is>
      </x:c>
      <x:c r="E1276" s="0" t="inlineStr">
        <x:is>
          <x:t>Personalaufwand</x:t>
        </x:is>
      </x:c>
      <x:c r="F1276" s="58">
        <x:v>6120</x:v>
      </x:c>
      <x:c r="G1276" t="inlineStr">
        <x:is>
          <x:t>Beiträge zur Berufsgenossenschaft</x:t>
        </x:is>
      </x:c>
      <x:c r="H1276" s="0" t="inlineStr">
        <x:is>
          <x:t>2023-04</x:t>
        </x:is>
      </x:c>
      <x:c r="I1276" s="0" t="inlineStr">
        <x:is>
          <x:t>2023-04</x:t>
        </x:is>
      </x:c>
      <x:c r="J1276" s="0" t="inlineStr">
        <x:is>
          <x:t>Month</x:t>
        </x:is>
      </x:c>
      <x:c r="K1276" s="58">
        <x:v>1</x:v>
      </x:c>
      <x:c r="L1276" s="12">
        <x:v>-41623.5</x:v>
      </x:c>
    </x:row>
    <x:row r="1277">
      <x:c r="A1277" s="0" t="inlineStr">
        <x:is>
          <x:t>PL|pl.personnel|6120|2023-05</x:t>
        </x:is>
      </x:c>
      <x:c r="B1277" s="0" t="inlineStr">
        <x:is>
          <x:t>Demo Handel GmbH</x:t>
        </x:is>
      </x:c>
      <x:c r="C1277" s="0" t="inlineStr">
        <x:is>
          <x:t>PL</x:t>
        </x:is>
      </x:c>
      <x:c r="D1277" s="0" t="inlineStr">
        <x:is>
          <x:t>pl.personnel</x:t>
        </x:is>
      </x:c>
      <x:c r="E1277" s="0" t="inlineStr">
        <x:is>
          <x:t>Personalaufwand</x:t>
        </x:is>
      </x:c>
      <x:c r="F1277" s="58">
        <x:v>6120</x:v>
      </x:c>
      <x:c r="G1277" t="inlineStr">
        <x:is>
          <x:t>Beiträge zur Berufsgenossenschaft</x:t>
        </x:is>
      </x:c>
      <x:c r="H1277" s="0" t="inlineStr">
        <x:is>
          <x:t>2023-05</x:t>
        </x:is>
      </x:c>
      <x:c r="I1277" s="0" t="inlineStr">
        <x:is>
          <x:t>2023-05</x:t>
        </x:is>
      </x:c>
      <x:c r="J1277" s="0" t="inlineStr">
        <x:is>
          <x:t>Month</x:t>
        </x:is>
      </x:c>
      <x:c r="K1277" s="58">
        <x:v>1</x:v>
      </x:c>
      <x:c r="L1277" s="12">
        <x:v>0</x:v>
      </x:c>
    </x:row>
    <x:row r="1278">
      <x:c r="A1278" s="0" t="inlineStr">
        <x:is>
          <x:t>PL|pl.personnel|6120|2023-06</x:t>
        </x:is>
      </x:c>
      <x:c r="B1278" s="0" t="inlineStr">
        <x:is>
          <x:t>Demo Handel GmbH</x:t>
        </x:is>
      </x:c>
      <x:c r="C1278" s="0" t="inlineStr">
        <x:is>
          <x:t>PL</x:t>
        </x:is>
      </x:c>
      <x:c r="D1278" s="0" t="inlineStr">
        <x:is>
          <x:t>pl.personnel</x:t>
        </x:is>
      </x:c>
      <x:c r="E1278" s="0" t="inlineStr">
        <x:is>
          <x:t>Personalaufwand</x:t>
        </x:is>
      </x:c>
      <x:c r="F1278" s="58">
        <x:v>6120</x:v>
      </x:c>
      <x:c r="G1278" t="inlineStr">
        <x:is>
          <x:t>Beiträge zur Berufsgenossenschaft</x:t>
        </x:is>
      </x:c>
      <x:c r="H1278" s="0" t="inlineStr">
        <x:is>
          <x:t>2023-06</x:t>
        </x:is>
      </x:c>
      <x:c r="I1278" s="0" t="inlineStr">
        <x:is>
          <x:t>2023-06</x:t>
        </x:is>
      </x:c>
      <x:c r="J1278" s="0" t="inlineStr">
        <x:is>
          <x:t>Month</x:t>
        </x:is>
      </x:c>
      <x:c r="K1278" s="58">
        <x:v>1</x:v>
      </x:c>
      <x:c r="L1278" s="12">
        <x:v>0</x:v>
      </x:c>
    </x:row>
    <x:row r="1279">
      <x:c r="A1279" s="0" t="inlineStr">
        <x:is>
          <x:t>PL|pl.personnel|6120|2023-07</x:t>
        </x:is>
      </x:c>
      <x:c r="B1279" s="0" t="inlineStr">
        <x:is>
          <x:t>Demo Handel GmbH</x:t>
        </x:is>
      </x:c>
      <x:c r="C1279" s="0" t="inlineStr">
        <x:is>
          <x:t>PL</x:t>
        </x:is>
      </x:c>
      <x:c r="D1279" s="0" t="inlineStr">
        <x:is>
          <x:t>pl.personnel</x:t>
        </x:is>
      </x:c>
      <x:c r="E1279" s="0" t="inlineStr">
        <x:is>
          <x:t>Personalaufwand</x:t>
        </x:is>
      </x:c>
      <x:c r="F1279" s="58">
        <x:v>6120</x:v>
      </x:c>
      <x:c r="G1279" t="inlineStr">
        <x:is>
          <x:t>Beiträge zur Berufsgenossenschaft</x:t>
        </x:is>
      </x:c>
      <x:c r="H1279" s="0" t="inlineStr">
        <x:is>
          <x:t>2023-07</x:t>
        </x:is>
      </x:c>
      <x:c r="I1279" s="0" t="inlineStr">
        <x:is>
          <x:t>2023-07</x:t>
        </x:is>
      </x:c>
      <x:c r="J1279" s="0" t="inlineStr">
        <x:is>
          <x:t>Month</x:t>
        </x:is>
      </x:c>
      <x:c r="K1279" s="58">
        <x:v>1</x:v>
      </x:c>
      <x:c r="L1279" s="12">
        <x:v>0</x:v>
      </x:c>
    </x:row>
    <x:row r="1280">
      <x:c r="A1280" s="0" t="inlineStr">
        <x:is>
          <x:t>PL|pl.personnel|6120|2023-08</x:t>
        </x:is>
      </x:c>
      <x:c r="B1280" s="0" t="inlineStr">
        <x:is>
          <x:t>Demo Handel GmbH</x:t>
        </x:is>
      </x:c>
      <x:c r="C1280" s="0" t="inlineStr">
        <x:is>
          <x:t>PL</x:t>
        </x:is>
      </x:c>
      <x:c r="D1280" s="0" t="inlineStr">
        <x:is>
          <x:t>pl.personnel</x:t>
        </x:is>
      </x:c>
      <x:c r="E1280" s="0" t="inlineStr">
        <x:is>
          <x:t>Personalaufwand</x:t>
        </x:is>
      </x:c>
      <x:c r="F1280" s="58">
        <x:v>6120</x:v>
      </x:c>
      <x:c r="G1280" t="inlineStr">
        <x:is>
          <x:t>Beiträge zur Berufsgenossenschaft</x:t>
        </x:is>
      </x:c>
      <x:c r="H1280" s="0" t="inlineStr">
        <x:is>
          <x:t>2023-08</x:t>
        </x:is>
      </x:c>
      <x:c r="I1280" s="0" t="inlineStr">
        <x:is>
          <x:t>2023-08</x:t>
        </x:is>
      </x:c>
      <x:c r="J1280" s="0" t="inlineStr">
        <x:is>
          <x:t>Month</x:t>
        </x:is>
      </x:c>
      <x:c r="K1280" s="58">
        <x:v>1</x:v>
      </x:c>
      <x:c r="L1280" s="12">
        <x:v>0</x:v>
      </x:c>
    </x:row>
    <x:row r="1281">
      <x:c r="A1281" s="0" t="inlineStr">
        <x:is>
          <x:t>PL|pl.personnel|6120|2023-09</x:t>
        </x:is>
      </x:c>
      <x:c r="B1281" s="0" t="inlineStr">
        <x:is>
          <x:t>Demo Handel GmbH</x:t>
        </x:is>
      </x:c>
      <x:c r="C1281" s="0" t="inlineStr">
        <x:is>
          <x:t>PL</x:t>
        </x:is>
      </x:c>
      <x:c r="D1281" s="0" t="inlineStr">
        <x:is>
          <x:t>pl.personnel</x:t>
        </x:is>
      </x:c>
      <x:c r="E1281" s="0" t="inlineStr">
        <x:is>
          <x:t>Personalaufwand</x:t>
        </x:is>
      </x:c>
      <x:c r="F1281" s="58">
        <x:v>6120</x:v>
      </x:c>
      <x:c r="G1281" t="inlineStr">
        <x:is>
          <x:t>Beiträge zur Berufsgenossenschaft</x:t>
        </x:is>
      </x:c>
      <x:c r="H1281" s="0" t="inlineStr">
        <x:is>
          <x:t>2023-09</x:t>
        </x:is>
      </x:c>
      <x:c r="I1281" s="0" t="inlineStr">
        <x:is>
          <x:t>2023-09</x:t>
        </x:is>
      </x:c>
      <x:c r="J1281" s="0" t="inlineStr">
        <x:is>
          <x:t>Month</x:t>
        </x:is>
      </x:c>
      <x:c r="K1281" s="58">
        <x:v>1</x:v>
      </x:c>
      <x:c r="L1281" s="12">
        <x:v>0</x:v>
      </x:c>
    </x:row>
    <x:row r="1282">
      <x:c r="A1282" s="0" t="inlineStr">
        <x:is>
          <x:t>PL|pl.personnel|6120|2023-10</x:t>
        </x:is>
      </x:c>
      <x:c r="B1282" s="0" t="inlineStr">
        <x:is>
          <x:t>Demo Handel GmbH</x:t>
        </x:is>
      </x:c>
      <x:c r="C1282" s="0" t="inlineStr">
        <x:is>
          <x:t>PL</x:t>
        </x:is>
      </x:c>
      <x:c r="D1282" s="0" t="inlineStr">
        <x:is>
          <x:t>pl.personnel</x:t>
        </x:is>
      </x:c>
      <x:c r="E1282" s="0" t="inlineStr">
        <x:is>
          <x:t>Personalaufwand</x:t>
        </x:is>
      </x:c>
      <x:c r="F1282" s="58">
        <x:v>6120</x:v>
      </x:c>
      <x:c r="G1282" t="inlineStr">
        <x:is>
          <x:t>Beiträge zur Berufsgenossenschaft</x:t>
        </x:is>
      </x:c>
      <x:c r="H1282" s="0" t="inlineStr">
        <x:is>
          <x:t>2023-10</x:t>
        </x:is>
      </x:c>
      <x:c r="I1282" s="0" t="inlineStr">
        <x:is>
          <x:t>2023-10</x:t>
        </x:is>
      </x:c>
      <x:c r="J1282" s="0" t="inlineStr">
        <x:is>
          <x:t>Month</x:t>
        </x:is>
      </x:c>
      <x:c r="K1282" s="58">
        <x:v>1</x:v>
      </x:c>
      <x:c r="L1282" s="12">
        <x:v>0</x:v>
      </x:c>
    </x:row>
    <x:row r="1283">
      <x:c r="A1283" s="0" t="inlineStr">
        <x:is>
          <x:t>PL|pl.personnel|6120|2023-11</x:t>
        </x:is>
      </x:c>
      <x:c r="B1283" s="0" t="inlineStr">
        <x:is>
          <x:t>Demo Handel GmbH</x:t>
        </x:is>
      </x:c>
      <x:c r="C1283" s="0" t="inlineStr">
        <x:is>
          <x:t>PL</x:t>
        </x:is>
      </x:c>
      <x:c r="D1283" s="0" t="inlineStr">
        <x:is>
          <x:t>pl.personnel</x:t>
        </x:is>
      </x:c>
      <x:c r="E1283" s="0" t="inlineStr">
        <x:is>
          <x:t>Personalaufwand</x:t>
        </x:is>
      </x:c>
      <x:c r="F1283" s="58">
        <x:v>6120</x:v>
      </x:c>
      <x:c r="G1283" t="inlineStr">
        <x:is>
          <x:t>Beiträge zur Berufsgenossenschaft</x:t>
        </x:is>
      </x:c>
      <x:c r="H1283" s="0" t="inlineStr">
        <x:is>
          <x:t>2023-11</x:t>
        </x:is>
      </x:c>
      <x:c r="I1283" s="0" t="inlineStr">
        <x:is>
          <x:t>2023-11</x:t>
        </x:is>
      </x:c>
      <x:c r="J1283" s="0" t="inlineStr">
        <x:is>
          <x:t>Month</x:t>
        </x:is>
      </x:c>
      <x:c r="K1283" s="58">
        <x:v>1</x:v>
      </x:c>
      <x:c r="L1283" s="12">
        <x:v>0</x:v>
      </x:c>
    </x:row>
    <x:row r="1284">
      <x:c r="A1284" s="0" t="inlineStr">
        <x:is>
          <x:t>PL|pl.personnel|6120|2023-12</x:t>
        </x:is>
      </x:c>
      <x:c r="B1284" s="0" t="inlineStr">
        <x:is>
          <x:t>Demo Handel GmbH</x:t>
        </x:is>
      </x:c>
      <x:c r="C1284" s="0" t="inlineStr">
        <x:is>
          <x:t>PL</x:t>
        </x:is>
      </x:c>
      <x:c r="D1284" s="0" t="inlineStr">
        <x:is>
          <x:t>pl.personnel</x:t>
        </x:is>
      </x:c>
      <x:c r="E1284" s="0" t="inlineStr">
        <x:is>
          <x:t>Personalaufwand</x:t>
        </x:is>
      </x:c>
      <x:c r="F1284" s="58">
        <x:v>6120</x:v>
      </x:c>
      <x:c r="G1284" t="inlineStr">
        <x:is>
          <x:t>Beiträge zur Berufsgenossenschaft</x:t>
        </x:is>
      </x:c>
      <x:c r="H1284" s="0" t="inlineStr">
        <x:is>
          <x:t>2023-12</x:t>
        </x:is>
      </x:c>
      <x:c r="I1284" s="0" t="inlineStr">
        <x:is>
          <x:t>2023-12</x:t>
        </x:is>
      </x:c>
      <x:c r="J1284" s="0" t="inlineStr">
        <x:is>
          <x:t>Month</x:t>
        </x:is>
      </x:c>
      <x:c r="K1284" s="58">
        <x:v>1</x:v>
      </x:c>
      <x:c r="L1284" s="12">
        <x:v>0</x:v>
      </x:c>
    </x:row>
    <x:row r="1285">
      <x:c r="A1285" s="0" t="inlineStr">
        <x:is>
          <x:t>PL|pl.personnel|6120|2024-01</x:t>
        </x:is>
      </x:c>
      <x:c r="B1285" s="0" t="inlineStr">
        <x:is>
          <x:t>Demo Handel GmbH</x:t>
        </x:is>
      </x:c>
      <x:c r="C1285" s="0" t="inlineStr">
        <x:is>
          <x:t>PL</x:t>
        </x:is>
      </x:c>
      <x:c r="D1285" s="0" t="inlineStr">
        <x:is>
          <x:t>pl.personnel</x:t>
        </x:is>
      </x:c>
      <x:c r="E1285" s="0" t="inlineStr">
        <x:is>
          <x:t>Personalaufwand</x:t>
        </x:is>
      </x:c>
      <x:c r="F1285" s="58">
        <x:v>6120</x:v>
      </x:c>
      <x:c r="G1285" t="inlineStr">
        <x:is>
          <x:t>Beiträge zur Berufsgenossenschaft</x:t>
        </x:is>
      </x:c>
      <x:c r="H1285" s="0" t="inlineStr">
        <x:is>
          <x:t>2024-01</x:t>
        </x:is>
      </x:c>
      <x:c r="I1285" s="0" t="inlineStr">
        <x:is>
          <x:t>2024-01</x:t>
        </x:is>
      </x:c>
      <x:c r="J1285" s="0" t="inlineStr">
        <x:is>
          <x:t>Month</x:t>
        </x:is>
      </x:c>
      <x:c r="K1285" s="58">
        <x:v>1</x:v>
      </x:c>
      <x:c r="L1285" s="12">
        <x:v>0</x:v>
      </x:c>
    </x:row>
    <x:row r="1286">
      <x:c r="A1286" s="0" t="inlineStr">
        <x:is>
          <x:t>PL|pl.personnel|6120|2024-02</x:t>
        </x:is>
      </x:c>
      <x:c r="B1286" s="0" t="inlineStr">
        <x:is>
          <x:t>Demo Handel GmbH</x:t>
        </x:is>
      </x:c>
      <x:c r="C1286" s="0" t="inlineStr">
        <x:is>
          <x:t>PL</x:t>
        </x:is>
      </x:c>
      <x:c r="D1286" s="0" t="inlineStr">
        <x:is>
          <x:t>pl.personnel</x:t>
        </x:is>
      </x:c>
      <x:c r="E1286" s="0" t="inlineStr">
        <x:is>
          <x:t>Personalaufwand</x:t>
        </x:is>
      </x:c>
      <x:c r="F1286" s="58">
        <x:v>6120</x:v>
      </x:c>
      <x:c r="G1286" t="inlineStr">
        <x:is>
          <x:t>Beiträge zur Berufsgenossenschaft</x:t>
        </x:is>
      </x:c>
      <x:c r="H1286" s="0" t="inlineStr">
        <x:is>
          <x:t>2024-02</x:t>
        </x:is>
      </x:c>
      <x:c r="I1286" s="0" t="inlineStr">
        <x:is>
          <x:t>2024-02</x:t>
        </x:is>
      </x:c>
      <x:c r="J1286" s="0" t="inlineStr">
        <x:is>
          <x:t>Month</x:t>
        </x:is>
      </x:c>
      <x:c r="K1286" s="58">
        <x:v>1</x:v>
      </x:c>
      <x:c r="L1286" s="12">
        <x:v>0</x:v>
      </x:c>
    </x:row>
    <x:row r="1287">
      <x:c r="A1287" s="0" t="inlineStr">
        <x:is>
          <x:t>PL|pl.personnel|6120|2024-03</x:t>
        </x:is>
      </x:c>
      <x:c r="B1287" s="0" t="inlineStr">
        <x:is>
          <x:t>Demo Handel GmbH</x:t>
        </x:is>
      </x:c>
      <x:c r="C1287" s="0" t="inlineStr">
        <x:is>
          <x:t>PL</x:t>
        </x:is>
      </x:c>
      <x:c r="D1287" s="0" t="inlineStr">
        <x:is>
          <x:t>pl.personnel</x:t>
        </x:is>
      </x:c>
      <x:c r="E1287" s="0" t="inlineStr">
        <x:is>
          <x:t>Personalaufwand</x:t>
        </x:is>
      </x:c>
      <x:c r="F1287" s="58">
        <x:v>6120</x:v>
      </x:c>
      <x:c r="G1287" t="inlineStr">
        <x:is>
          <x:t>Beiträge zur Berufsgenossenschaft</x:t>
        </x:is>
      </x:c>
      <x:c r="H1287" s="0" t="inlineStr">
        <x:is>
          <x:t>2024-03</x:t>
        </x:is>
      </x:c>
      <x:c r="I1287" s="0" t="inlineStr">
        <x:is>
          <x:t>2024-03</x:t>
        </x:is>
      </x:c>
      <x:c r="J1287" s="0" t="inlineStr">
        <x:is>
          <x:t>Month</x:t>
        </x:is>
      </x:c>
      <x:c r="K1287" s="58">
        <x:v>1</x:v>
      </x:c>
      <x:c r="L1287" s="12">
        <x:v>0</x:v>
      </x:c>
    </x:row>
    <x:row r="1288">
      <x:c r="A1288" s="0" t="inlineStr">
        <x:is>
          <x:t>PL|pl.personnel|6120|2024-04</x:t>
        </x:is>
      </x:c>
      <x:c r="B1288" s="0" t="inlineStr">
        <x:is>
          <x:t>Demo Handel GmbH</x:t>
        </x:is>
      </x:c>
      <x:c r="C1288" s="0" t="inlineStr">
        <x:is>
          <x:t>PL</x:t>
        </x:is>
      </x:c>
      <x:c r="D1288" s="0" t="inlineStr">
        <x:is>
          <x:t>pl.personnel</x:t>
        </x:is>
      </x:c>
      <x:c r="E1288" s="0" t="inlineStr">
        <x:is>
          <x:t>Personalaufwand</x:t>
        </x:is>
      </x:c>
      <x:c r="F1288" s="58">
        <x:v>6120</x:v>
      </x:c>
      <x:c r="G1288" t="inlineStr">
        <x:is>
          <x:t>Beiträge zur Berufsgenossenschaft</x:t>
        </x:is>
      </x:c>
      <x:c r="H1288" s="0" t="inlineStr">
        <x:is>
          <x:t>2024-04</x:t>
        </x:is>
      </x:c>
      <x:c r="I1288" s="0" t="inlineStr">
        <x:is>
          <x:t>2024-04</x:t>
        </x:is>
      </x:c>
      <x:c r="J1288" s="0" t="inlineStr">
        <x:is>
          <x:t>Month</x:t>
        </x:is>
      </x:c>
      <x:c r="K1288" s="58">
        <x:v>1</x:v>
      </x:c>
      <x:c r="L1288" s="12">
        <x:v>-44329.03</x:v>
      </x:c>
    </x:row>
    <x:row r="1289">
      <x:c r="A1289" s="0" t="inlineStr">
        <x:is>
          <x:t>PL|pl.personnel|6120|2024-05</x:t>
        </x:is>
      </x:c>
      <x:c r="B1289" s="0" t="inlineStr">
        <x:is>
          <x:t>Demo Handel GmbH</x:t>
        </x:is>
      </x:c>
      <x:c r="C1289" s="0" t="inlineStr">
        <x:is>
          <x:t>PL</x:t>
        </x:is>
      </x:c>
      <x:c r="D1289" s="0" t="inlineStr">
        <x:is>
          <x:t>pl.personnel</x:t>
        </x:is>
      </x:c>
      <x:c r="E1289" s="0" t="inlineStr">
        <x:is>
          <x:t>Personalaufwand</x:t>
        </x:is>
      </x:c>
      <x:c r="F1289" s="58">
        <x:v>6120</x:v>
      </x:c>
      <x:c r="G1289" t="inlineStr">
        <x:is>
          <x:t>Beiträge zur Berufsgenossenschaft</x:t>
        </x:is>
      </x:c>
      <x:c r="H1289" s="0" t="inlineStr">
        <x:is>
          <x:t>2024-05</x:t>
        </x:is>
      </x:c>
      <x:c r="I1289" s="0" t="inlineStr">
        <x:is>
          <x:t>2024-05</x:t>
        </x:is>
      </x:c>
      <x:c r="J1289" s="0" t="inlineStr">
        <x:is>
          <x:t>Month</x:t>
        </x:is>
      </x:c>
      <x:c r="K1289" s="58">
        <x:v>1</x:v>
      </x:c>
      <x:c r="L1289" s="12">
        <x:v>0</x:v>
      </x:c>
    </x:row>
    <x:row r="1290">
      <x:c r="A1290" s="0" t="inlineStr">
        <x:is>
          <x:t>PL|pl.personnel|6120|2024-06</x:t>
        </x:is>
      </x:c>
      <x:c r="B1290" s="0" t="inlineStr">
        <x:is>
          <x:t>Demo Handel GmbH</x:t>
        </x:is>
      </x:c>
      <x:c r="C1290" s="0" t="inlineStr">
        <x:is>
          <x:t>PL</x:t>
        </x:is>
      </x:c>
      <x:c r="D1290" s="0" t="inlineStr">
        <x:is>
          <x:t>pl.personnel</x:t>
        </x:is>
      </x:c>
      <x:c r="E1290" s="0" t="inlineStr">
        <x:is>
          <x:t>Personalaufwand</x:t>
        </x:is>
      </x:c>
      <x:c r="F1290" s="58">
        <x:v>6120</x:v>
      </x:c>
      <x:c r="G1290" t="inlineStr">
        <x:is>
          <x:t>Beiträge zur Berufsgenossenschaft</x:t>
        </x:is>
      </x:c>
      <x:c r="H1290" s="0" t="inlineStr">
        <x:is>
          <x:t>2024-06</x:t>
        </x:is>
      </x:c>
      <x:c r="I1290" s="0" t="inlineStr">
        <x:is>
          <x:t>2024-06</x:t>
        </x:is>
      </x:c>
      <x:c r="J1290" s="0" t="inlineStr">
        <x:is>
          <x:t>Month</x:t>
        </x:is>
      </x:c>
      <x:c r="K1290" s="58">
        <x:v>1</x:v>
      </x:c>
      <x:c r="L1290" s="12">
        <x:v>0</x:v>
      </x:c>
    </x:row>
    <x:row r="1291">
      <x:c r="A1291" s="0" t="inlineStr">
        <x:is>
          <x:t>PL|pl.personnel|6120|2024-07</x:t>
        </x:is>
      </x:c>
      <x:c r="B1291" s="0" t="inlineStr">
        <x:is>
          <x:t>Demo Handel GmbH</x:t>
        </x:is>
      </x:c>
      <x:c r="C1291" s="0" t="inlineStr">
        <x:is>
          <x:t>PL</x:t>
        </x:is>
      </x:c>
      <x:c r="D1291" s="0" t="inlineStr">
        <x:is>
          <x:t>pl.personnel</x:t>
        </x:is>
      </x:c>
      <x:c r="E1291" s="0" t="inlineStr">
        <x:is>
          <x:t>Personalaufwand</x:t>
        </x:is>
      </x:c>
      <x:c r="F1291" s="58">
        <x:v>6120</x:v>
      </x:c>
      <x:c r="G1291" t="inlineStr">
        <x:is>
          <x:t>Beiträge zur Berufsgenossenschaft</x:t>
        </x:is>
      </x:c>
      <x:c r="H1291" s="0" t="inlineStr">
        <x:is>
          <x:t>2024-07</x:t>
        </x:is>
      </x:c>
      <x:c r="I1291" s="0" t="inlineStr">
        <x:is>
          <x:t>2024-07</x:t>
        </x:is>
      </x:c>
      <x:c r="J1291" s="0" t="inlineStr">
        <x:is>
          <x:t>Month</x:t>
        </x:is>
      </x:c>
      <x:c r="K1291" s="58">
        <x:v>1</x:v>
      </x:c>
      <x:c r="L1291" s="12">
        <x:v>0</x:v>
      </x:c>
    </x:row>
    <x:row r="1292">
      <x:c r="A1292" s="0" t="inlineStr">
        <x:is>
          <x:t>PL|pl.personnel|6120|2024-08</x:t>
        </x:is>
      </x:c>
      <x:c r="B1292" s="0" t="inlineStr">
        <x:is>
          <x:t>Demo Handel GmbH</x:t>
        </x:is>
      </x:c>
      <x:c r="C1292" s="0" t="inlineStr">
        <x:is>
          <x:t>PL</x:t>
        </x:is>
      </x:c>
      <x:c r="D1292" s="0" t="inlineStr">
        <x:is>
          <x:t>pl.personnel</x:t>
        </x:is>
      </x:c>
      <x:c r="E1292" s="0" t="inlineStr">
        <x:is>
          <x:t>Personalaufwand</x:t>
        </x:is>
      </x:c>
      <x:c r="F1292" s="58">
        <x:v>6120</x:v>
      </x:c>
      <x:c r="G1292" t="inlineStr">
        <x:is>
          <x:t>Beiträge zur Berufsgenossenschaft</x:t>
        </x:is>
      </x:c>
      <x:c r="H1292" s="0" t="inlineStr">
        <x:is>
          <x:t>2024-08</x:t>
        </x:is>
      </x:c>
      <x:c r="I1292" s="0" t="inlineStr">
        <x:is>
          <x:t>2024-08</x:t>
        </x:is>
      </x:c>
      <x:c r="J1292" s="0" t="inlineStr">
        <x:is>
          <x:t>Month</x:t>
        </x:is>
      </x:c>
      <x:c r="K1292" s="58">
        <x:v>1</x:v>
      </x:c>
      <x:c r="L1292" s="12">
        <x:v>0</x:v>
      </x:c>
    </x:row>
    <x:row r="1293">
      <x:c r="A1293" s="0" t="inlineStr">
        <x:is>
          <x:t>PL|pl.personnel|6120|2024-09</x:t>
        </x:is>
      </x:c>
      <x:c r="B1293" s="0" t="inlineStr">
        <x:is>
          <x:t>Demo Handel GmbH</x:t>
        </x:is>
      </x:c>
      <x:c r="C1293" s="0" t="inlineStr">
        <x:is>
          <x:t>PL</x:t>
        </x:is>
      </x:c>
      <x:c r="D1293" s="0" t="inlineStr">
        <x:is>
          <x:t>pl.personnel</x:t>
        </x:is>
      </x:c>
      <x:c r="E1293" s="0" t="inlineStr">
        <x:is>
          <x:t>Personalaufwand</x:t>
        </x:is>
      </x:c>
      <x:c r="F1293" s="58">
        <x:v>6120</x:v>
      </x:c>
      <x:c r="G1293" t="inlineStr">
        <x:is>
          <x:t>Beiträge zur Berufsgenossenschaft</x:t>
        </x:is>
      </x:c>
      <x:c r="H1293" s="0" t="inlineStr">
        <x:is>
          <x:t>2024-09</x:t>
        </x:is>
      </x:c>
      <x:c r="I1293" s="0" t="inlineStr">
        <x:is>
          <x:t>2024-09</x:t>
        </x:is>
      </x:c>
      <x:c r="J1293" s="0" t="inlineStr">
        <x:is>
          <x:t>Month</x:t>
        </x:is>
      </x:c>
      <x:c r="K1293" s="58">
        <x:v>1</x:v>
      </x:c>
      <x:c r="L1293" s="12">
        <x:v>0</x:v>
      </x:c>
    </x:row>
    <x:row r="1294">
      <x:c r="A1294" s="0" t="inlineStr">
        <x:is>
          <x:t>PL|pl.personnel|6120|2024-10</x:t>
        </x:is>
      </x:c>
      <x:c r="B1294" s="0" t="inlineStr">
        <x:is>
          <x:t>Demo Handel GmbH</x:t>
        </x:is>
      </x:c>
      <x:c r="C1294" s="0" t="inlineStr">
        <x:is>
          <x:t>PL</x:t>
        </x:is>
      </x:c>
      <x:c r="D1294" s="0" t="inlineStr">
        <x:is>
          <x:t>pl.personnel</x:t>
        </x:is>
      </x:c>
      <x:c r="E1294" s="0" t="inlineStr">
        <x:is>
          <x:t>Personalaufwand</x:t>
        </x:is>
      </x:c>
      <x:c r="F1294" s="58">
        <x:v>6120</x:v>
      </x:c>
      <x:c r="G1294" t="inlineStr">
        <x:is>
          <x:t>Beiträge zur Berufsgenossenschaft</x:t>
        </x:is>
      </x:c>
      <x:c r="H1294" s="0" t="inlineStr">
        <x:is>
          <x:t>2024-10</x:t>
        </x:is>
      </x:c>
      <x:c r="I1294" s="0" t="inlineStr">
        <x:is>
          <x:t>2024-10</x:t>
        </x:is>
      </x:c>
      <x:c r="J1294" s="0" t="inlineStr">
        <x:is>
          <x:t>Month</x:t>
        </x:is>
      </x:c>
      <x:c r="K1294" s="58">
        <x:v>1</x:v>
      </x:c>
      <x:c r="L1294" s="12">
        <x:v>0</x:v>
      </x:c>
    </x:row>
    <x:row r="1295">
      <x:c r="A1295" s="0" t="inlineStr">
        <x:is>
          <x:t>PL|pl.personnel|6120|2024-11</x:t>
        </x:is>
      </x:c>
      <x:c r="B1295" s="0" t="inlineStr">
        <x:is>
          <x:t>Demo Handel GmbH</x:t>
        </x:is>
      </x:c>
      <x:c r="C1295" s="0" t="inlineStr">
        <x:is>
          <x:t>PL</x:t>
        </x:is>
      </x:c>
      <x:c r="D1295" s="0" t="inlineStr">
        <x:is>
          <x:t>pl.personnel</x:t>
        </x:is>
      </x:c>
      <x:c r="E1295" s="0" t="inlineStr">
        <x:is>
          <x:t>Personalaufwand</x:t>
        </x:is>
      </x:c>
      <x:c r="F1295" s="58">
        <x:v>6120</x:v>
      </x:c>
      <x:c r="G1295" t="inlineStr">
        <x:is>
          <x:t>Beiträge zur Berufsgenossenschaft</x:t>
        </x:is>
      </x:c>
      <x:c r="H1295" s="0" t="inlineStr">
        <x:is>
          <x:t>2024-11</x:t>
        </x:is>
      </x:c>
      <x:c r="I1295" s="0" t="inlineStr">
        <x:is>
          <x:t>2024-11</x:t>
        </x:is>
      </x:c>
      <x:c r="J1295" s="0" t="inlineStr">
        <x:is>
          <x:t>Month</x:t>
        </x:is>
      </x:c>
      <x:c r="K1295" s="58">
        <x:v>1</x:v>
      </x:c>
      <x:c r="L1295" s="12">
        <x:v>0</x:v>
      </x:c>
    </x:row>
    <x:row r="1296">
      <x:c r="A1296" s="0" t="inlineStr">
        <x:is>
          <x:t>PL|pl.personnel|6120|2024-12</x:t>
        </x:is>
      </x:c>
      <x:c r="B1296" s="0" t="inlineStr">
        <x:is>
          <x:t>Demo Handel GmbH</x:t>
        </x:is>
      </x:c>
      <x:c r="C1296" s="0" t="inlineStr">
        <x:is>
          <x:t>PL</x:t>
        </x:is>
      </x:c>
      <x:c r="D1296" s="0" t="inlineStr">
        <x:is>
          <x:t>pl.personnel</x:t>
        </x:is>
      </x:c>
      <x:c r="E1296" s="0" t="inlineStr">
        <x:is>
          <x:t>Personalaufwand</x:t>
        </x:is>
      </x:c>
      <x:c r="F1296" s="58">
        <x:v>6120</x:v>
      </x:c>
      <x:c r="G1296" t="inlineStr">
        <x:is>
          <x:t>Beiträge zur Berufsgenossenschaft</x:t>
        </x:is>
      </x:c>
      <x:c r="H1296" s="0" t="inlineStr">
        <x:is>
          <x:t>2024-12</x:t>
        </x:is>
      </x:c>
      <x:c r="I1296" s="0" t="inlineStr">
        <x:is>
          <x:t>2024-12</x:t>
        </x:is>
      </x:c>
      <x:c r="J1296" s="0" t="inlineStr">
        <x:is>
          <x:t>Month</x:t>
        </x:is>
      </x:c>
      <x:c r="K1296" s="58">
        <x:v>1</x:v>
      </x:c>
      <x:c r="L1296" s="12">
        <x:v>0</x:v>
      </x:c>
    </x:row>
    <x:row r="1297">
      <x:c r="A1297" s="0" t="inlineStr">
        <x:is>
          <x:t>PL|pl.other-operating-income||2022-01</x:t>
        </x:is>
      </x:c>
      <x:c r="B1297" s="0" t="inlineStr">
        <x:is>
          <x:t>Demo Handel GmbH</x:t>
        </x:is>
      </x:c>
      <x:c r="C1297" s="0" t="inlineStr">
        <x:is>
          <x:t>PL</x:t>
        </x:is>
      </x:c>
      <x:c r="D1297" s="0" t="inlineStr">
        <x:is>
          <x:t>pl.other-operating-income</x:t>
        </x:is>
      </x:c>
      <x:c r="E1297" s="0" t="inlineStr">
        <x:is>
          <x:t>Sonstige betriebliche Erträge</x:t>
        </x:is>
      </x:c>
      <x:c r="H1297" s="0" t="inlineStr">
        <x:is>
          <x:t>2022-01</x:t>
        </x:is>
      </x:c>
      <x:c r="I1297" s="0" t="inlineStr">
        <x:is>
          <x:t>2022-01</x:t>
        </x:is>
      </x:c>
      <x:c r="J1297" s="0" t="inlineStr">
        <x:is>
          <x:t>Month</x:t>
        </x:is>
      </x:c>
      <x:c r="K1297" s="58">
        <x:v>1</x:v>
      </x:c>
      <x:c r="L1297" s="12">
        <x:v>408.4</x:v>
      </x:c>
    </x:row>
    <x:row r="1298">
      <x:c r="A1298" s="0" t="inlineStr">
        <x:is>
          <x:t>PL|pl.other-operating-income||2022-02</x:t>
        </x:is>
      </x:c>
      <x:c r="B1298" s="0" t="inlineStr">
        <x:is>
          <x:t>Demo Handel GmbH</x:t>
        </x:is>
      </x:c>
      <x:c r="C1298" s="0" t="inlineStr">
        <x:is>
          <x:t>PL</x:t>
        </x:is>
      </x:c>
      <x:c r="D1298" s="0" t="inlineStr">
        <x:is>
          <x:t>pl.other-operating-income</x:t>
        </x:is>
      </x:c>
      <x:c r="E1298" s="0" t="inlineStr">
        <x:is>
          <x:t>Sonstige betriebliche Erträge</x:t>
        </x:is>
      </x:c>
      <x:c r="H1298" s="0" t="inlineStr">
        <x:is>
          <x:t>2022-02</x:t>
        </x:is>
      </x:c>
      <x:c r="I1298" s="0" t="inlineStr">
        <x:is>
          <x:t>2022-02</x:t>
        </x:is>
      </x:c>
      <x:c r="J1298" s="0" t="inlineStr">
        <x:is>
          <x:t>Month</x:t>
        </x:is>
      </x:c>
      <x:c r="K1298" s="58">
        <x:v>1</x:v>
      </x:c>
      <x:c r="L1298" s="12">
        <x:v>408.4</x:v>
      </x:c>
    </x:row>
    <x:row r="1299">
      <x:c r="A1299" s="0" t="inlineStr">
        <x:is>
          <x:t>PL|pl.other-operating-income||2022-03</x:t>
        </x:is>
      </x:c>
      <x:c r="B1299" s="0" t="inlineStr">
        <x:is>
          <x:t>Demo Handel GmbH</x:t>
        </x:is>
      </x:c>
      <x:c r="C1299" s="0" t="inlineStr">
        <x:is>
          <x:t>PL</x:t>
        </x:is>
      </x:c>
      <x:c r="D1299" s="0" t="inlineStr">
        <x:is>
          <x:t>pl.other-operating-income</x:t>
        </x:is>
      </x:c>
      <x:c r="E1299" s="0" t="inlineStr">
        <x:is>
          <x:t>Sonstige betriebliche Erträge</x:t>
        </x:is>
      </x:c>
      <x:c r="H1299" s="0" t="inlineStr">
        <x:is>
          <x:t>2022-03</x:t>
        </x:is>
      </x:c>
      <x:c r="I1299" s="0" t="inlineStr">
        <x:is>
          <x:t>2022-03</x:t>
        </x:is>
      </x:c>
      <x:c r="J1299" s="0" t="inlineStr">
        <x:is>
          <x:t>Month</x:t>
        </x:is>
      </x:c>
      <x:c r="K1299" s="58">
        <x:v>1</x:v>
      </x:c>
      <x:c r="L1299" s="12">
        <x:v>408.4</x:v>
      </x:c>
    </x:row>
    <x:row r="1300">
      <x:c r="A1300" s="0" t="inlineStr">
        <x:is>
          <x:t>PL|pl.other-operating-income||2022-04</x:t>
        </x:is>
      </x:c>
      <x:c r="B1300" s="0" t="inlineStr">
        <x:is>
          <x:t>Demo Handel GmbH</x:t>
        </x:is>
      </x:c>
      <x:c r="C1300" s="0" t="inlineStr">
        <x:is>
          <x:t>PL</x:t>
        </x:is>
      </x:c>
      <x:c r="D1300" s="0" t="inlineStr">
        <x:is>
          <x:t>pl.other-operating-income</x:t>
        </x:is>
      </x:c>
      <x:c r="E1300" s="0" t="inlineStr">
        <x:is>
          <x:t>Sonstige betriebliche Erträge</x:t>
        </x:is>
      </x:c>
      <x:c r="H1300" s="0" t="inlineStr">
        <x:is>
          <x:t>2022-04</x:t>
        </x:is>
      </x:c>
      <x:c r="I1300" s="0" t="inlineStr">
        <x:is>
          <x:t>2022-04</x:t>
        </x:is>
      </x:c>
      <x:c r="J1300" s="0" t="inlineStr">
        <x:is>
          <x:t>Month</x:t>
        </x:is>
      </x:c>
      <x:c r="K1300" s="58">
        <x:v>1</x:v>
      </x:c>
      <x:c r="L1300" s="12">
        <x:v>408.4</x:v>
      </x:c>
    </x:row>
    <x:row r="1301">
      <x:c r="A1301" s="0" t="inlineStr">
        <x:is>
          <x:t>PL|pl.other-operating-income||2022-05</x:t>
        </x:is>
      </x:c>
      <x:c r="B1301" s="0" t="inlineStr">
        <x:is>
          <x:t>Demo Handel GmbH</x:t>
        </x:is>
      </x:c>
      <x:c r="C1301" s="0" t="inlineStr">
        <x:is>
          <x:t>PL</x:t>
        </x:is>
      </x:c>
      <x:c r="D1301" s="0" t="inlineStr">
        <x:is>
          <x:t>pl.other-operating-income</x:t>
        </x:is>
      </x:c>
      <x:c r="E1301" s="0" t="inlineStr">
        <x:is>
          <x:t>Sonstige betriebliche Erträge</x:t>
        </x:is>
      </x:c>
      <x:c r="H1301" s="0" t="inlineStr">
        <x:is>
          <x:t>2022-05</x:t>
        </x:is>
      </x:c>
      <x:c r="I1301" s="0" t="inlineStr">
        <x:is>
          <x:t>2022-05</x:t>
        </x:is>
      </x:c>
      <x:c r="J1301" s="0" t="inlineStr">
        <x:is>
          <x:t>Month</x:t>
        </x:is>
      </x:c>
      <x:c r="K1301" s="58">
        <x:v>1</x:v>
      </x:c>
      <x:c r="L1301" s="12">
        <x:v>408.4</x:v>
      </x:c>
    </x:row>
    <x:row r="1302">
      <x:c r="A1302" s="0" t="inlineStr">
        <x:is>
          <x:t>PL|pl.other-operating-income||2022-06</x:t>
        </x:is>
      </x:c>
      <x:c r="B1302" s="0" t="inlineStr">
        <x:is>
          <x:t>Demo Handel GmbH</x:t>
        </x:is>
      </x:c>
      <x:c r="C1302" s="0" t="inlineStr">
        <x:is>
          <x:t>PL</x:t>
        </x:is>
      </x:c>
      <x:c r="D1302" s="0" t="inlineStr">
        <x:is>
          <x:t>pl.other-operating-income</x:t>
        </x:is>
      </x:c>
      <x:c r="E1302" s="0" t="inlineStr">
        <x:is>
          <x:t>Sonstige betriebliche Erträge</x:t>
        </x:is>
      </x:c>
      <x:c r="H1302" s="0" t="inlineStr">
        <x:is>
          <x:t>2022-06</x:t>
        </x:is>
      </x:c>
      <x:c r="I1302" s="0" t="inlineStr">
        <x:is>
          <x:t>2022-06</x:t>
        </x:is>
      </x:c>
      <x:c r="J1302" s="0" t="inlineStr">
        <x:is>
          <x:t>Month</x:t>
        </x:is>
      </x:c>
      <x:c r="K1302" s="58">
        <x:v>1</x:v>
      </x:c>
      <x:c r="L1302" s="12">
        <x:v>408.4</x:v>
      </x:c>
    </x:row>
    <x:row r="1303">
      <x:c r="A1303" s="0" t="inlineStr">
        <x:is>
          <x:t>PL|pl.other-operating-income||2022-07</x:t>
        </x:is>
      </x:c>
      <x:c r="B1303" s="0" t="inlineStr">
        <x:is>
          <x:t>Demo Handel GmbH</x:t>
        </x:is>
      </x:c>
      <x:c r="C1303" s="0" t="inlineStr">
        <x:is>
          <x:t>PL</x:t>
        </x:is>
      </x:c>
      <x:c r="D1303" s="0" t="inlineStr">
        <x:is>
          <x:t>pl.other-operating-income</x:t>
        </x:is>
      </x:c>
      <x:c r="E1303" s="0" t="inlineStr">
        <x:is>
          <x:t>Sonstige betriebliche Erträge</x:t>
        </x:is>
      </x:c>
      <x:c r="H1303" s="0" t="inlineStr">
        <x:is>
          <x:t>2022-07</x:t>
        </x:is>
      </x:c>
      <x:c r="I1303" s="0" t="inlineStr">
        <x:is>
          <x:t>2022-07</x:t>
        </x:is>
      </x:c>
      <x:c r="J1303" s="0" t="inlineStr">
        <x:is>
          <x:t>Month</x:t>
        </x:is>
      </x:c>
      <x:c r="K1303" s="58">
        <x:v>1</x:v>
      </x:c>
      <x:c r="L1303" s="12">
        <x:v>408.4</x:v>
      </x:c>
    </x:row>
    <x:row r="1304">
      <x:c r="A1304" s="0" t="inlineStr">
        <x:is>
          <x:t>PL|pl.other-operating-income||2022-08</x:t>
        </x:is>
      </x:c>
      <x:c r="B1304" s="0" t="inlineStr">
        <x:is>
          <x:t>Demo Handel GmbH</x:t>
        </x:is>
      </x:c>
      <x:c r="C1304" s="0" t="inlineStr">
        <x:is>
          <x:t>PL</x:t>
        </x:is>
      </x:c>
      <x:c r="D1304" s="0" t="inlineStr">
        <x:is>
          <x:t>pl.other-operating-income</x:t>
        </x:is>
      </x:c>
      <x:c r="E1304" s="0" t="inlineStr">
        <x:is>
          <x:t>Sonstige betriebliche Erträge</x:t>
        </x:is>
      </x:c>
      <x:c r="H1304" s="0" t="inlineStr">
        <x:is>
          <x:t>2022-08</x:t>
        </x:is>
      </x:c>
      <x:c r="I1304" s="0" t="inlineStr">
        <x:is>
          <x:t>2022-08</x:t>
        </x:is>
      </x:c>
      <x:c r="J1304" s="0" t="inlineStr">
        <x:is>
          <x:t>Month</x:t>
        </x:is>
      </x:c>
      <x:c r="K1304" s="58">
        <x:v>1</x:v>
      </x:c>
      <x:c r="L1304" s="12">
        <x:v>408.4</x:v>
      </x:c>
    </x:row>
    <x:row r="1305">
      <x:c r="A1305" s="0" t="inlineStr">
        <x:is>
          <x:t>PL|pl.other-operating-income||2022-09</x:t>
        </x:is>
      </x:c>
      <x:c r="B1305" s="0" t="inlineStr">
        <x:is>
          <x:t>Demo Handel GmbH</x:t>
        </x:is>
      </x:c>
      <x:c r="C1305" s="0" t="inlineStr">
        <x:is>
          <x:t>PL</x:t>
        </x:is>
      </x:c>
      <x:c r="D1305" s="0" t="inlineStr">
        <x:is>
          <x:t>pl.other-operating-income</x:t>
        </x:is>
      </x:c>
      <x:c r="E1305" s="0" t="inlineStr">
        <x:is>
          <x:t>Sonstige betriebliche Erträge</x:t>
        </x:is>
      </x:c>
      <x:c r="H1305" s="0" t="inlineStr">
        <x:is>
          <x:t>2022-09</x:t>
        </x:is>
      </x:c>
      <x:c r="I1305" s="0" t="inlineStr">
        <x:is>
          <x:t>2022-09</x:t>
        </x:is>
      </x:c>
      <x:c r="J1305" s="0" t="inlineStr">
        <x:is>
          <x:t>Month</x:t>
        </x:is>
      </x:c>
      <x:c r="K1305" s="58">
        <x:v>1</x:v>
      </x:c>
      <x:c r="L1305" s="12">
        <x:v>408.4</x:v>
      </x:c>
    </x:row>
    <x:row r="1306">
      <x:c r="A1306" s="0" t="inlineStr">
        <x:is>
          <x:t>PL|pl.other-operating-income||2022-10</x:t>
        </x:is>
      </x:c>
      <x:c r="B1306" s="0" t="inlineStr">
        <x:is>
          <x:t>Demo Handel GmbH</x:t>
        </x:is>
      </x:c>
      <x:c r="C1306" s="0" t="inlineStr">
        <x:is>
          <x:t>PL</x:t>
        </x:is>
      </x:c>
      <x:c r="D1306" s="0" t="inlineStr">
        <x:is>
          <x:t>pl.other-operating-income</x:t>
        </x:is>
      </x:c>
      <x:c r="E1306" s="0" t="inlineStr">
        <x:is>
          <x:t>Sonstige betriebliche Erträge</x:t>
        </x:is>
      </x:c>
      <x:c r="H1306" s="0" t="inlineStr">
        <x:is>
          <x:t>2022-10</x:t>
        </x:is>
      </x:c>
      <x:c r="I1306" s="0" t="inlineStr">
        <x:is>
          <x:t>2022-10</x:t>
        </x:is>
      </x:c>
      <x:c r="J1306" s="0" t="inlineStr">
        <x:is>
          <x:t>Month</x:t>
        </x:is>
      </x:c>
      <x:c r="K1306" s="58">
        <x:v>1</x:v>
      </x:c>
      <x:c r="L1306" s="12">
        <x:v>408.4</x:v>
      </x:c>
    </x:row>
    <x:row r="1307">
      <x:c r="A1307" s="0" t="inlineStr">
        <x:is>
          <x:t>PL|pl.other-operating-income||2022-11</x:t>
        </x:is>
      </x:c>
      <x:c r="B1307" s="0" t="inlineStr">
        <x:is>
          <x:t>Demo Handel GmbH</x:t>
        </x:is>
      </x:c>
      <x:c r="C1307" s="0" t="inlineStr">
        <x:is>
          <x:t>PL</x:t>
        </x:is>
      </x:c>
      <x:c r="D1307" s="0" t="inlineStr">
        <x:is>
          <x:t>pl.other-operating-income</x:t>
        </x:is>
      </x:c>
      <x:c r="E1307" s="0" t="inlineStr">
        <x:is>
          <x:t>Sonstige betriebliche Erträge</x:t>
        </x:is>
      </x:c>
      <x:c r="H1307" s="0" t="inlineStr">
        <x:is>
          <x:t>2022-11</x:t>
        </x:is>
      </x:c>
      <x:c r="I1307" s="0" t="inlineStr">
        <x:is>
          <x:t>2022-11</x:t>
        </x:is>
      </x:c>
      <x:c r="J1307" s="0" t="inlineStr">
        <x:is>
          <x:t>Month</x:t>
        </x:is>
      </x:c>
      <x:c r="K1307" s="58">
        <x:v>1</x:v>
      </x:c>
      <x:c r="L1307" s="12">
        <x:v>408.4</x:v>
      </x:c>
    </x:row>
    <x:row r="1308">
      <x:c r="A1308" s="0" t="inlineStr">
        <x:is>
          <x:t>PL|pl.other-operating-income||2022-12</x:t>
        </x:is>
      </x:c>
      <x:c r="B1308" s="0" t="inlineStr">
        <x:is>
          <x:t>Demo Handel GmbH</x:t>
        </x:is>
      </x:c>
      <x:c r="C1308" s="0" t="inlineStr">
        <x:is>
          <x:t>PL</x:t>
        </x:is>
      </x:c>
      <x:c r="D1308" s="0" t="inlineStr">
        <x:is>
          <x:t>pl.other-operating-income</x:t>
        </x:is>
      </x:c>
      <x:c r="E1308" s="0" t="inlineStr">
        <x:is>
          <x:t>Sonstige betriebliche Erträge</x:t>
        </x:is>
      </x:c>
      <x:c r="H1308" s="0" t="inlineStr">
        <x:is>
          <x:t>2022-12</x:t>
        </x:is>
      </x:c>
      <x:c r="I1308" s="0" t="inlineStr">
        <x:is>
          <x:t>2022-12</x:t>
        </x:is>
      </x:c>
      <x:c r="J1308" s="0" t="inlineStr">
        <x:is>
          <x:t>Month</x:t>
        </x:is>
      </x:c>
      <x:c r="K1308" s="58">
        <x:v>1</x:v>
      </x:c>
      <x:c r="L1308" s="12">
        <x:v>408.4</x:v>
      </x:c>
    </x:row>
    <x:row r="1309">
      <x:c r="A1309" s="0" t="inlineStr">
        <x:is>
          <x:t>PL|pl.other-operating-income||2023-01</x:t>
        </x:is>
      </x:c>
      <x:c r="B1309" s="0" t="inlineStr">
        <x:is>
          <x:t>Demo Handel GmbH</x:t>
        </x:is>
      </x:c>
      <x:c r="C1309" s="0" t="inlineStr">
        <x:is>
          <x:t>PL</x:t>
        </x:is>
      </x:c>
      <x:c r="D1309" s="0" t="inlineStr">
        <x:is>
          <x:t>pl.other-operating-income</x:t>
        </x:is>
      </x:c>
      <x:c r="E1309" s="0" t="inlineStr">
        <x:is>
          <x:t>Sonstige betriebliche Erträge</x:t>
        </x:is>
      </x:c>
      <x:c r="H1309" s="0" t="inlineStr">
        <x:is>
          <x:t>2023-01</x:t>
        </x:is>
      </x:c>
      <x:c r="I1309" s="0" t="inlineStr">
        <x:is>
          <x:t>2023-01</x:t>
        </x:is>
      </x:c>
      <x:c r="J1309" s="0" t="inlineStr">
        <x:is>
          <x:t>Month</x:t>
        </x:is>
      </x:c>
      <x:c r="K1309" s="58">
        <x:v>1</x:v>
      </x:c>
      <x:c r="L1309" s="12">
        <x:v>408.4</x:v>
      </x:c>
    </x:row>
    <x:row r="1310">
      <x:c r="A1310" s="0" t="inlineStr">
        <x:is>
          <x:t>PL|pl.other-operating-income||2023-02</x:t>
        </x:is>
      </x:c>
      <x:c r="B1310" s="0" t="inlineStr">
        <x:is>
          <x:t>Demo Handel GmbH</x:t>
        </x:is>
      </x:c>
      <x:c r="C1310" s="0" t="inlineStr">
        <x:is>
          <x:t>PL</x:t>
        </x:is>
      </x:c>
      <x:c r="D1310" s="0" t="inlineStr">
        <x:is>
          <x:t>pl.other-operating-income</x:t>
        </x:is>
      </x:c>
      <x:c r="E1310" s="0" t="inlineStr">
        <x:is>
          <x:t>Sonstige betriebliche Erträge</x:t>
        </x:is>
      </x:c>
      <x:c r="H1310" s="0" t="inlineStr">
        <x:is>
          <x:t>2023-02</x:t>
        </x:is>
      </x:c>
      <x:c r="I1310" s="0" t="inlineStr">
        <x:is>
          <x:t>2023-02</x:t>
        </x:is>
      </x:c>
      <x:c r="J1310" s="0" t="inlineStr">
        <x:is>
          <x:t>Month</x:t>
        </x:is>
      </x:c>
      <x:c r="K1310" s="58">
        <x:v>1</x:v>
      </x:c>
      <x:c r="L1310" s="12">
        <x:v>408.4</x:v>
      </x:c>
    </x:row>
    <x:row r="1311">
      <x:c r="A1311" s="0" t="inlineStr">
        <x:is>
          <x:t>PL|pl.other-operating-income||2023-03</x:t>
        </x:is>
      </x:c>
      <x:c r="B1311" s="0" t="inlineStr">
        <x:is>
          <x:t>Demo Handel GmbH</x:t>
        </x:is>
      </x:c>
      <x:c r="C1311" s="0" t="inlineStr">
        <x:is>
          <x:t>PL</x:t>
        </x:is>
      </x:c>
      <x:c r="D1311" s="0" t="inlineStr">
        <x:is>
          <x:t>pl.other-operating-income</x:t>
        </x:is>
      </x:c>
      <x:c r="E1311" s="0" t="inlineStr">
        <x:is>
          <x:t>Sonstige betriebliche Erträge</x:t>
        </x:is>
      </x:c>
      <x:c r="H1311" s="0" t="inlineStr">
        <x:is>
          <x:t>2023-03</x:t>
        </x:is>
      </x:c>
      <x:c r="I1311" s="0" t="inlineStr">
        <x:is>
          <x:t>2023-03</x:t>
        </x:is>
      </x:c>
      <x:c r="J1311" s="0" t="inlineStr">
        <x:is>
          <x:t>Month</x:t>
        </x:is>
      </x:c>
      <x:c r="K1311" s="58">
        <x:v>1</x:v>
      </x:c>
      <x:c r="L1311" s="12">
        <x:v>408.4</x:v>
      </x:c>
    </x:row>
    <x:row r="1312">
      <x:c r="A1312" s="0" t="inlineStr">
        <x:is>
          <x:t>PL|pl.other-operating-income||2023-04</x:t>
        </x:is>
      </x:c>
      <x:c r="B1312" s="0" t="inlineStr">
        <x:is>
          <x:t>Demo Handel GmbH</x:t>
        </x:is>
      </x:c>
      <x:c r="C1312" s="0" t="inlineStr">
        <x:is>
          <x:t>PL</x:t>
        </x:is>
      </x:c>
      <x:c r="D1312" s="0" t="inlineStr">
        <x:is>
          <x:t>pl.other-operating-income</x:t>
        </x:is>
      </x:c>
      <x:c r="E1312" s="0" t="inlineStr">
        <x:is>
          <x:t>Sonstige betriebliche Erträge</x:t>
        </x:is>
      </x:c>
      <x:c r="H1312" s="0" t="inlineStr">
        <x:is>
          <x:t>2023-04</x:t>
        </x:is>
      </x:c>
      <x:c r="I1312" s="0" t="inlineStr">
        <x:is>
          <x:t>2023-04</x:t>
        </x:is>
      </x:c>
      <x:c r="J1312" s="0" t="inlineStr">
        <x:is>
          <x:t>Month</x:t>
        </x:is>
      </x:c>
      <x:c r="K1312" s="58">
        <x:v>1</x:v>
      </x:c>
      <x:c r="L1312" s="12">
        <x:v>408.4</x:v>
      </x:c>
    </x:row>
    <x:row r="1313">
      <x:c r="A1313" s="0" t="inlineStr">
        <x:is>
          <x:t>PL|pl.other-operating-income||2023-05</x:t>
        </x:is>
      </x:c>
      <x:c r="B1313" s="0" t="inlineStr">
        <x:is>
          <x:t>Demo Handel GmbH</x:t>
        </x:is>
      </x:c>
      <x:c r="C1313" s="0" t="inlineStr">
        <x:is>
          <x:t>PL</x:t>
        </x:is>
      </x:c>
      <x:c r="D1313" s="0" t="inlineStr">
        <x:is>
          <x:t>pl.other-operating-income</x:t>
        </x:is>
      </x:c>
      <x:c r="E1313" s="0" t="inlineStr">
        <x:is>
          <x:t>Sonstige betriebliche Erträge</x:t>
        </x:is>
      </x:c>
      <x:c r="H1313" s="0" t="inlineStr">
        <x:is>
          <x:t>2023-05</x:t>
        </x:is>
      </x:c>
      <x:c r="I1313" s="0" t="inlineStr">
        <x:is>
          <x:t>2023-05</x:t>
        </x:is>
      </x:c>
      <x:c r="J1313" s="0" t="inlineStr">
        <x:is>
          <x:t>Month</x:t>
        </x:is>
      </x:c>
      <x:c r="K1313" s="58">
        <x:v>1</x:v>
      </x:c>
      <x:c r="L1313" s="12">
        <x:v>257488.4</x:v>
      </x:c>
    </x:row>
    <x:row r="1314">
      <x:c r="A1314" s="0" t="inlineStr">
        <x:is>
          <x:t>PL|pl.other-operating-income||2023-06</x:t>
        </x:is>
      </x:c>
      <x:c r="B1314" s="0" t="inlineStr">
        <x:is>
          <x:t>Demo Handel GmbH</x:t>
        </x:is>
      </x:c>
      <x:c r="C1314" s="0" t="inlineStr">
        <x:is>
          <x:t>PL</x:t>
        </x:is>
      </x:c>
      <x:c r="D1314" s="0" t="inlineStr">
        <x:is>
          <x:t>pl.other-operating-income</x:t>
        </x:is>
      </x:c>
      <x:c r="E1314" s="0" t="inlineStr">
        <x:is>
          <x:t>Sonstige betriebliche Erträge</x:t>
        </x:is>
      </x:c>
      <x:c r="H1314" s="0" t="inlineStr">
        <x:is>
          <x:t>2023-06</x:t>
        </x:is>
      </x:c>
      <x:c r="I1314" s="0" t="inlineStr">
        <x:is>
          <x:t>2023-06</x:t>
        </x:is>
      </x:c>
      <x:c r="J1314" s="0" t="inlineStr">
        <x:is>
          <x:t>Month</x:t>
        </x:is>
      </x:c>
      <x:c r="K1314" s="58">
        <x:v>1</x:v>
      </x:c>
      <x:c r="L1314" s="12">
        <x:v>408.4</x:v>
      </x:c>
    </x:row>
    <x:row r="1315">
      <x:c r="A1315" s="0" t="inlineStr">
        <x:is>
          <x:t>PL|pl.other-operating-income||2023-07</x:t>
        </x:is>
      </x:c>
      <x:c r="B1315" s="0" t="inlineStr">
        <x:is>
          <x:t>Demo Handel GmbH</x:t>
        </x:is>
      </x:c>
      <x:c r="C1315" s="0" t="inlineStr">
        <x:is>
          <x:t>PL</x:t>
        </x:is>
      </x:c>
      <x:c r="D1315" s="0" t="inlineStr">
        <x:is>
          <x:t>pl.other-operating-income</x:t>
        </x:is>
      </x:c>
      <x:c r="E1315" s="0" t="inlineStr">
        <x:is>
          <x:t>Sonstige betriebliche Erträge</x:t>
        </x:is>
      </x:c>
      <x:c r="H1315" s="0" t="inlineStr">
        <x:is>
          <x:t>2023-07</x:t>
        </x:is>
      </x:c>
      <x:c r="I1315" s="0" t="inlineStr">
        <x:is>
          <x:t>2023-07</x:t>
        </x:is>
      </x:c>
      <x:c r="J1315" s="0" t="inlineStr">
        <x:is>
          <x:t>Month</x:t>
        </x:is>
      </x:c>
      <x:c r="K1315" s="58">
        <x:v>1</x:v>
      </x:c>
      <x:c r="L1315" s="12">
        <x:v>408.4</x:v>
      </x:c>
    </x:row>
    <x:row r="1316">
      <x:c r="A1316" s="0" t="inlineStr">
        <x:is>
          <x:t>PL|pl.other-operating-income||2023-08</x:t>
        </x:is>
      </x:c>
      <x:c r="B1316" s="0" t="inlineStr">
        <x:is>
          <x:t>Demo Handel GmbH</x:t>
        </x:is>
      </x:c>
      <x:c r="C1316" s="0" t="inlineStr">
        <x:is>
          <x:t>PL</x:t>
        </x:is>
      </x:c>
      <x:c r="D1316" s="0" t="inlineStr">
        <x:is>
          <x:t>pl.other-operating-income</x:t>
        </x:is>
      </x:c>
      <x:c r="E1316" s="0" t="inlineStr">
        <x:is>
          <x:t>Sonstige betriebliche Erträge</x:t>
        </x:is>
      </x:c>
      <x:c r="H1316" s="0" t="inlineStr">
        <x:is>
          <x:t>2023-08</x:t>
        </x:is>
      </x:c>
      <x:c r="I1316" s="0" t="inlineStr">
        <x:is>
          <x:t>2023-08</x:t>
        </x:is>
      </x:c>
      <x:c r="J1316" s="0" t="inlineStr">
        <x:is>
          <x:t>Month</x:t>
        </x:is>
      </x:c>
      <x:c r="K1316" s="58">
        <x:v>1</x:v>
      </x:c>
      <x:c r="L1316" s="12">
        <x:v>408.4</x:v>
      </x:c>
    </x:row>
    <x:row r="1317">
      <x:c r="A1317" s="0" t="inlineStr">
        <x:is>
          <x:t>PL|pl.other-operating-income||2023-09</x:t>
        </x:is>
      </x:c>
      <x:c r="B1317" s="0" t="inlineStr">
        <x:is>
          <x:t>Demo Handel GmbH</x:t>
        </x:is>
      </x:c>
      <x:c r="C1317" s="0" t="inlineStr">
        <x:is>
          <x:t>PL</x:t>
        </x:is>
      </x:c>
      <x:c r="D1317" s="0" t="inlineStr">
        <x:is>
          <x:t>pl.other-operating-income</x:t>
        </x:is>
      </x:c>
      <x:c r="E1317" s="0" t="inlineStr">
        <x:is>
          <x:t>Sonstige betriebliche Erträge</x:t>
        </x:is>
      </x:c>
      <x:c r="H1317" s="0" t="inlineStr">
        <x:is>
          <x:t>2023-09</x:t>
        </x:is>
      </x:c>
      <x:c r="I1317" s="0" t="inlineStr">
        <x:is>
          <x:t>2023-09</x:t>
        </x:is>
      </x:c>
      <x:c r="J1317" s="0" t="inlineStr">
        <x:is>
          <x:t>Month</x:t>
        </x:is>
      </x:c>
      <x:c r="K1317" s="58">
        <x:v>1</x:v>
      </x:c>
      <x:c r="L1317" s="12">
        <x:v>408.4</x:v>
      </x:c>
    </x:row>
    <x:row r="1318">
      <x:c r="A1318" s="0" t="inlineStr">
        <x:is>
          <x:t>PL|pl.other-operating-income||2023-10</x:t>
        </x:is>
      </x:c>
      <x:c r="B1318" s="0" t="inlineStr">
        <x:is>
          <x:t>Demo Handel GmbH</x:t>
        </x:is>
      </x:c>
      <x:c r="C1318" s="0" t="inlineStr">
        <x:is>
          <x:t>PL</x:t>
        </x:is>
      </x:c>
      <x:c r="D1318" s="0" t="inlineStr">
        <x:is>
          <x:t>pl.other-operating-income</x:t>
        </x:is>
      </x:c>
      <x:c r="E1318" s="0" t="inlineStr">
        <x:is>
          <x:t>Sonstige betriebliche Erträge</x:t>
        </x:is>
      </x:c>
      <x:c r="H1318" s="0" t="inlineStr">
        <x:is>
          <x:t>2023-10</x:t>
        </x:is>
      </x:c>
      <x:c r="I1318" s="0" t="inlineStr">
        <x:is>
          <x:t>2023-10</x:t>
        </x:is>
      </x:c>
      <x:c r="J1318" s="0" t="inlineStr">
        <x:is>
          <x:t>Month</x:t>
        </x:is>
      </x:c>
      <x:c r="K1318" s="58">
        <x:v>1</x:v>
      </x:c>
      <x:c r="L1318" s="12">
        <x:v>408.4</x:v>
      </x:c>
    </x:row>
    <x:row r="1319">
      <x:c r="A1319" s="0" t="inlineStr">
        <x:is>
          <x:t>PL|pl.other-operating-income||2023-11</x:t>
        </x:is>
      </x:c>
      <x:c r="B1319" s="0" t="inlineStr">
        <x:is>
          <x:t>Demo Handel GmbH</x:t>
        </x:is>
      </x:c>
      <x:c r="C1319" s="0" t="inlineStr">
        <x:is>
          <x:t>PL</x:t>
        </x:is>
      </x:c>
      <x:c r="D1319" s="0" t="inlineStr">
        <x:is>
          <x:t>pl.other-operating-income</x:t>
        </x:is>
      </x:c>
      <x:c r="E1319" s="0" t="inlineStr">
        <x:is>
          <x:t>Sonstige betriebliche Erträge</x:t>
        </x:is>
      </x:c>
      <x:c r="H1319" s="0" t="inlineStr">
        <x:is>
          <x:t>2023-11</x:t>
        </x:is>
      </x:c>
      <x:c r="I1319" s="0" t="inlineStr">
        <x:is>
          <x:t>2023-11</x:t>
        </x:is>
      </x:c>
      <x:c r="J1319" s="0" t="inlineStr">
        <x:is>
          <x:t>Month</x:t>
        </x:is>
      </x:c>
      <x:c r="K1319" s="58">
        <x:v>1</x:v>
      </x:c>
      <x:c r="L1319" s="12">
        <x:v>408.4</x:v>
      </x:c>
    </x:row>
    <x:row r="1320">
      <x:c r="A1320" s="0" t="inlineStr">
        <x:is>
          <x:t>PL|pl.other-operating-income||2023-12</x:t>
        </x:is>
      </x:c>
      <x:c r="B1320" s="0" t="inlineStr">
        <x:is>
          <x:t>Demo Handel GmbH</x:t>
        </x:is>
      </x:c>
      <x:c r="C1320" s="0" t="inlineStr">
        <x:is>
          <x:t>PL</x:t>
        </x:is>
      </x:c>
      <x:c r="D1320" s="0" t="inlineStr">
        <x:is>
          <x:t>pl.other-operating-income</x:t>
        </x:is>
      </x:c>
      <x:c r="E1320" s="0" t="inlineStr">
        <x:is>
          <x:t>Sonstige betriebliche Erträge</x:t>
        </x:is>
      </x:c>
      <x:c r="H1320" s="0" t="inlineStr">
        <x:is>
          <x:t>2023-12</x:t>
        </x:is>
      </x:c>
      <x:c r="I1320" s="0" t="inlineStr">
        <x:is>
          <x:t>2023-12</x:t>
        </x:is>
      </x:c>
      <x:c r="J1320" s="0" t="inlineStr">
        <x:is>
          <x:t>Month</x:t>
        </x:is>
      </x:c>
      <x:c r="K1320" s="58">
        <x:v>1</x:v>
      </x:c>
      <x:c r="L1320" s="12">
        <x:v>408.4</x:v>
      </x:c>
    </x:row>
    <x:row r="1321">
      <x:c r="A1321" s="0" t="inlineStr">
        <x:is>
          <x:t>PL|pl.other-operating-income||2024-01</x:t>
        </x:is>
      </x:c>
      <x:c r="B1321" s="0" t="inlineStr">
        <x:is>
          <x:t>Demo Handel GmbH</x:t>
        </x:is>
      </x:c>
      <x:c r="C1321" s="0" t="inlineStr">
        <x:is>
          <x:t>PL</x:t>
        </x:is>
      </x:c>
      <x:c r="D1321" s="0" t="inlineStr">
        <x:is>
          <x:t>pl.other-operating-income</x:t>
        </x:is>
      </x:c>
      <x:c r="E1321" s="0" t="inlineStr">
        <x:is>
          <x:t>Sonstige betriebliche Erträge</x:t>
        </x:is>
      </x:c>
      <x:c r="H1321" s="0" t="inlineStr">
        <x:is>
          <x:t>2024-01</x:t>
        </x:is>
      </x:c>
      <x:c r="I1321" s="0" t="inlineStr">
        <x:is>
          <x:t>2024-01</x:t>
        </x:is>
      </x:c>
      <x:c r="J1321" s="0" t="inlineStr">
        <x:is>
          <x:t>Month</x:t>
        </x:is>
      </x:c>
      <x:c r="K1321" s="58">
        <x:v>1</x:v>
      </x:c>
      <x:c r="L1321" s="12">
        <x:v>408.4</x:v>
      </x:c>
    </x:row>
    <x:row r="1322">
      <x:c r="A1322" s="0" t="inlineStr">
        <x:is>
          <x:t>PL|pl.other-operating-income||2024-02</x:t>
        </x:is>
      </x:c>
      <x:c r="B1322" s="0" t="inlineStr">
        <x:is>
          <x:t>Demo Handel GmbH</x:t>
        </x:is>
      </x:c>
      <x:c r="C1322" s="0" t="inlineStr">
        <x:is>
          <x:t>PL</x:t>
        </x:is>
      </x:c>
      <x:c r="D1322" s="0" t="inlineStr">
        <x:is>
          <x:t>pl.other-operating-income</x:t>
        </x:is>
      </x:c>
      <x:c r="E1322" s="0" t="inlineStr">
        <x:is>
          <x:t>Sonstige betriebliche Erträge</x:t>
        </x:is>
      </x:c>
      <x:c r="H1322" s="0" t="inlineStr">
        <x:is>
          <x:t>2024-02</x:t>
        </x:is>
      </x:c>
      <x:c r="I1322" s="0" t="inlineStr">
        <x:is>
          <x:t>2024-02</x:t>
        </x:is>
      </x:c>
      <x:c r="J1322" s="0" t="inlineStr">
        <x:is>
          <x:t>Month</x:t>
        </x:is>
      </x:c>
      <x:c r="K1322" s="58">
        <x:v>1</x:v>
      </x:c>
      <x:c r="L1322" s="12">
        <x:v>408.4</x:v>
      </x:c>
    </x:row>
    <x:row r="1323">
      <x:c r="A1323" s="0" t="inlineStr">
        <x:is>
          <x:t>PL|pl.other-operating-income||2024-03</x:t>
        </x:is>
      </x:c>
      <x:c r="B1323" s="0" t="inlineStr">
        <x:is>
          <x:t>Demo Handel GmbH</x:t>
        </x:is>
      </x:c>
      <x:c r="C1323" s="0" t="inlineStr">
        <x:is>
          <x:t>PL</x:t>
        </x:is>
      </x:c>
      <x:c r="D1323" s="0" t="inlineStr">
        <x:is>
          <x:t>pl.other-operating-income</x:t>
        </x:is>
      </x:c>
      <x:c r="E1323" s="0" t="inlineStr">
        <x:is>
          <x:t>Sonstige betriebliche Erträge</x:t>
        </x:is>
      </x:c>
      <x:c r="H1323" s="0" t="inlineStr">
        <x:is>
          <x:t>2024-03</x:t>
        </x:is>
      </x:c>
      <x:c r="I1323" s="0" t="inlineStr">
        <x:is>
          <x:t>2024-03</x:t>
        </x:is>
      </x:c>
      <x:c r="J1323" s="0" t="inlineStr">
        <x:is>
          <x:t>Month</x:t>
        </x:is>
      </x:c>
      <x:c r="K1323" s="58">
        <x:v>1</x:v>
      </x:c>
      <x:c r="L1323" s="12">
        <x:v>408.4</x:v>
      </x:c>
    </x:row>
    <x:row r="1324">
      <x:c r="A1324" s="0" t="inlineStr">
        <x:is>
          <x:t>PL|pl.other-operating-income||2024-04</x:t>
        </x:is>
      </x:c>
      <x:c r="B1324" s="0" t="inlineStr">
        <x:is>
          <x:t>Demo Handel GmbH</x:t>
        </x:is>
      </x:c>
      <x:c r="C1324" s="0" t="inlineStr">
        <x:is>
          <x:t>PL</x:t>
        </x:is>
      </x:c>
      <x:c r="D1324" s="0" t="inlineStr">
        <x:is>
          <x:t>pl.other-operating-income</x:t>
        </x:is>
      </x:c>
      <x:c r="E1324" s="0" t="inlineStr">
        <x:is>
          <x:t>Sonstige betriebliche Erträge</x:t>
        </x:is>
      </x:c>
      <x:c r="H1324" s="0" t="inlineStr">
        <x:is>
          <x:t>2024-04</x:t>
        </x:is>
      </x:c>
      <x:c r="I1324" s="0" t="inlineStr">
        <x:is>
          <x:t>2024-04</x:t>
        </x:is>
      </x:c>
      <x:c r="J1324" s="0" t="inlineStr">
        <x:is>
          <x:t>Month</x:t>
        </x:is>
      </x:c>
      <x:c r="K1324" s="58">
        <x:v>1</x:v>
      </x:c>
      <x:c r="L1324" s="12">
        <x:v>408.4</x:v>
      </x:c>
    </x:row>
    <x:row r="1325">
      <x:c r="A1325" s="0" t="inlineStr">
        <x:is>
          <x:t>PL|pl.other-operating-income||2024-05</x:t>
        </x:is>
      </x:c>
      <x:c r="B1325" s="0" t="inlineStr">
        <x:is>
          <x:t>Demo Handel GmbH</x:t>
        </x:is>
      </x:c>
      <x:c r="C1325" s="0" t="inlineStr">
        <x:is>
          <x:t>PL</x:t>
        </x:is>
      </x:c>
      <x:c r="D1325" s="0" t="inlineStr">
        <x:is>
          <x:t>pl.other-operating-income</x:t>
        </x:is>
      </x:c>
      <x:c r="E1325" s="0" t="inlineStr">
        <x:is>
          <x:t>Sonstige betriebliche Erträge</x:t>
        </x:is>
      </x:c>
      <x:c r="H1325" s="0" t="inlineStr">
        <x:is>
          <x:t>2024-05</x:t>
        </x:is>
      </x:c>
      <x:c r="I1325" s="0" t="inlineStr">
        <x:is>
          <x:t>2024-05</x:t>
        </x:is>
      </x:c>
      <x:c r="J1325" s="0" t="inlineStr">
        <x:is>
          <x:t>Month</x:t>
        </x:is>
      </x:c>
      <x:c r="K1325" s="58">
        <x:v>1</x:v>
      </x:c>
      <x:c r="L1325" s="12">
        <x:v>96408.4</x:v>
      </x:c>
    </x:row>
    <x:row r="1326">
      <x:c r="A1326" s="0" t="inlineStr">
        <x:is>
          <x:t>PL|pl.other-operating-income||2024-06</x:t>
        </x:is>
      </x:c>
      <x:c r="B1326" s="0" t="inlineStr">
        <x:is>
          <x:t>Demo Handel GmbH</x:t>
        </x:is>
      </x:c>
      <x:c r="C1326" s="0" t="inlineStr">
        <x:is>
          <x:t>PL</x:t>
        </x:is>
      </x:c>
      <x:c r="D1326" s="0" t="inlineStr">
        <x:is>
          <x:t>pl.other-operating-income</x:t>
        </x:is>
      </x:c>
      <x:c r="E1326" s="0" t="inlineStr">
        <x:is>
          <x:t>Sonstige betriebliche Erträge</x:t>
        </x:is>
      </x:c>
      <x:c r="H1326" s="0" t="inlineStr">
        <x:is>
          <x:t>2024-06</x:t>
        </x:is>
      </x:c>
      <x:c r="I1326" s="0" t="inlineStr">
        <x:is>
          <x:t>2024-06</x:t>
        </x:is>
      </x:c>
      <x:c r="J1326" s="0" t="inlineStr">
        <x:is>
          <x:t>Month</x:t>
        </x:is>
      </x:c>
      <x:c r="K1326" s="58">
        <x:v>1</x:v>
      </x:c>
      <x:c r="L1326" s="12">
        <x:v>408.4</x:v>
      </x:c>
    </x:row>
    <x:row r="1327">
      <x:c r="A1327" s="0" t="inlineStr">
        <x:is>
          <x:t>PL|pl.other-operating-income||2024-07</x:t>
        </x:is>
      </x:c>
      <x:c r="B1327" s="0" t="inlineStr">
        <x:is>
          <x:t>Demo Handel GmbH</x:t>
        </x:is>
      </x:c>
      <x:c r="C1327" s="0" t="inlineStr">
        <x:is>
          <x:t>PL</x:t>
        </x:is>
      </x:c>
      <x:c r="D1327" s="0" t="inlineStr">
        <x:is>
          <x:t>pl.other-operating-income</x:t>
        </x:is>
      </x:c>
      <x:c r="E1327" s="0" t="inlineStr">
        <x:is>
          <x:t>Sonstige betriebliche Erträge</x:t>
        </x:is>
      </x:c>
      <x:c r="H1327" s="0" t="inlineStr">
        <x:is>
          <x:t>2024-07</x:t>
        </x:is>
      </x:c>
      <x:c r="I1327" s="0" t="inlineStr">
        <x:is>
          <x:t>2024-07</x:t>
        </x:is>
      </x:c>
      <x:c r="J1327" s="0" t="inlineStr">
        <x:is>
          <x:t>Month</x:t>
        </x:is>
      </x:c>
      <x:c r="K1327" s="58">
        <x:v>1</x:v>
      </x:c>
      <x:c r="L1327" s="12">
        <x:v>408.4</x:v>
      </x:c>
    </x:row>
    <x:row r="1328">
      <x:c r="A1328" s="0" t="inlineStr">
        <x:is>
          <x:t>PL|pl.other-operating-income||2024-08</x:t>
        </x:is>
      </x:c>
      <x:c r="B1328" s="0" t="inlineStr">
        <x:is>
          <x:t>Demo Handel GmbH</x:t>
        </x:is>
      </x:c>
      <x:c r="C1328" s="0" t="inlineStr">
        <x:is>
          <x:t>PL</x:t>
        </x:is>
      </x:c>
      <x:c r="D1328" s="0" t="inlineStr">
        <x:is>
          <x:t>pl.other-operating-income</x:t>
        </x:is>
      </x:c>
      <x:c r="E1328" s="0" t="inlineStr">
        <x:is>
          <x:t>Sonstige betriebliche Erträge</x:t>
        </x:is>
      </x:c>
      <x:c r="H1328" s="0" t="inlineStr">
        <x:is>
          <x:t>2024-08</x:t>
        </x:is>
      </x:c>
      <x:c r="I1328" s="0" t="inlineStr">
        <x:is>
          <x:t>2024-08</x:t>
        </x:is>
      </x:c>
      <x:c r="J1328" s="0" t="inlineStr">
        <x:is>
          <x:t>Month</x:t>
        </x:is>
      </x:c>
      <x:c r="K1328" s="58">
        <x:v>1</x:v>
      </x:c>
      <x:c r="L1328" s="12">
        <x:v>408.4</x:v>
      </x:c>
    </x:row>
    <x:row r="1329">
      <x:c r="A1329" s="0" t="inlineStr">
        <x:is>
          <x:t>PL|pl.other-operating-income||2024-09</x:t>
        </x:is>
      </x:c>
      <x:c r="B1329" s="0" t="inlineStr">
        <x:is>
          <x:t>Demo Handel GmbH</x:t>
        </x:is>
      </x:c>
      <x:c r="C1329" s="0" t="inlineStr">
        <x:is>
          <x:t>PL</x:t>
        </x:is>
      </x:c>
      <x:c r="D1329" s="0" t="inlineStr">
        <x:is>
          <x:t>pl.other-operating-income</x:t>
        </x:is>
      </x:c>
      <x:c r="E1329" s="0" t="inlineStr">
        <x:is>
          <x:t>Sonstige betriebliche Erträge</x:t>
        </x:is>
      </x:c>
      <x:c r="H1329" s="0" t="inlineStr">
        <x:is>
          <x:t>2024-09</x:t>
        </x:is>
      </x:c>
      <x:c r="I1329" s="0" t="inlineStr">
        <x:is>
          <x:t>2024-09</x:t>
        </x:is>
      </x:c>
      <x:c r="J1329" s="0" t="inlineStr">
        <x:is>
          <x:t>Month</x:t>
        </x:is>
      </x:c>
      <x:c r="K1329" s="58">
        <x:v>1</x:v>
      </x:c>
      <x:c r="L1329" s="12">
        <x:v>408.4</x:v>
      </x:c>
    </x:row>
    <x:row r="1330">
      <x:c r="A1330" s="0" t="inlineStr">
        <x:is>
          <x:t>PL|pl.other-operating-income||2024-10</x:t>
        </x:is>
      </x:c>
      <x:c r="B1330" s="0" t="inlineStr">
        <x:is>
          <x:t>Demo Handel GmbH</x:t>
        </x:is>
      </x:c>
      <x:c r="C1330" s="0" t="inlineStr">
        <x:is>
          <x:t>PL</x:t>
        </x:is>
      </x:c>
      <x:c r="D1330" s="0" t="inlineStr">
        <x:is>
          <x:t>pl.other-operating-income</x:t>
        </x:is>
      </x:c>
      <x:c r="E1330" s="0" t="inlineStr">
        <x:is>
          <x:t>Sonstige betriebliche Erträge</x:t>
        </x:is>
      </x:c>
      <x:c r="H1330" s="0" t="inlineStr">
        <x:is>
          <x:t>2024-10</x:t>
        </x:is>
      </x:c>
      <x:c r="I1330" s="0" t="inlineStr">
        <x:is>
          <x:t>2024-10</x:t>
        </x:is>
      </x:c>
      <x:c r="J1330" s="0" t="inlineStr">
        <x:is>
          <x:t>Month</x:t>
        </x:is>
      </x:c>
      <x:c r="K1330" s="58">
        <x:v>1</x:v>
      </x:c>
      <x:c r="L1330" s="12">
        <x:v>408.4</x:v>
      </x:c>
    </x:row>
    <x:row r="1331">
      <x:c r="A1331" s="0" t="inlineStr">
        <x:is>
          <x:t>PL|pl.other-operating-income||2024-11</x:t>
        </x:is>
      </x:c>
      <x:c r="B1331" s="0" t="inlineStr">
        <x:is>
          <x:t>Demo Handel GmbH</x:t>
        </x:is>
      </x:c>
      <x:c r="C1331" s="0" t="inlineStr">
        <x:is>
          <x:t>PL</x:t>
        </x:is>
      </x:c>
      <x:c r="D1331" s="0" t="inlineStr">
        <x:is>
          <x:t>pl.other-operating-income</x:t>
        </x:is>
      </x:c>
      <x:c r="E1331" s="0" t="inlineStr">
        <x:is>
          <x:t>Sonstige betriebliche Erträge</x:t>
        </x:is>
      </x:c>
      <x:c r="H1331" s="0" t="inlineStr">
        <x:is>
          <x:t>2024-11</x:t>
        </x:is>
      </x:c>
      <x:c r="I1331" s="0" t="inlineStr">
        <x:is>
          <x:t>2024-11</x:t>
        </x:is>
      </x:c>
      <x:c r="J1331" s="0" t="inlineStr">
        <x:is>
          <x:t>Month</x:t>
        </x:is>
      </x:c>
      <x:c r="K1331" s="58">
        <x:v>1</x:v>
      </x:c>
      <x:c r="L1331" s="12">
        <x:v>408.4</x:v>
      </x:c>
    </x:row>
    <x:row r="1332">
      <x:c r="A1332" s="0" t="inlineStr">
        <x:is>
          <x:t>PL|pl.other-operating-income||2024-12</x:t>
        </x:is>
      </x:c>
      <x:c r="B1332" s="0" t="inlineStr">
        <x:is>
          <x:t>Demo Handel GmbH</x:t>
        </x:is>
      </x:c>
      <x:c r="C1332" s="0" t="inlineStr">
        <x:is>
          <x:t>PL</x:t>
        </x:is>
      </x:c>
      <x:c r="D1332" s="0" t="inlineStr">
        <x:is>
          <x:t>pl.other-operating-income</x:t>
        </x:is>
      </x:c>
      <x:c r="E1332" s="0" t="inlineStr">
        <x:is>
          <x:t>Sonstige betriebliche Erträge</x:t>
        </x:is>
      </x:c>
      <x:c r="H1332" s="0" t="inlineStr">
        <x:is>
          <x:t>2024-12</x:t>
        </x:is>
      </x:c>
      <x:c r="I1332" s="0" t="inlineStr">
        <x:is>
          <x:t>2024-12</x:t>
        </x:is>
      </x:c>
      <x:c r="J1332" s="0" t="inlineStr">
        <x:is>
          <x:t>Month</x:t>
        </x:is>
      </x:c>
      <x:c r="K1332" s="58">
        <x:v>1</x:v>
      </x:c>
      <x:c r="L1332" s="12">
        <x:v>408.4</x:v>
      </x:c>
    </x:row>
    <x:row r="1333">
      <x:c r="A1333" s="0" t="inlineStr">
        <x:is>
          <x:t>PL|pl.other-operating-income|4849|2022-01</x:t>
        </x:is>
      </x:c>
      <x:c r="B1333" s="0" t="inlineStr">
        <x:is>
          <x:t>Demo Handel GmbH</x:t>
        </x:is>
      </x:c>
      <x:c r="C1333" s="0" t="inlineStr">
        <x:is>
          <x:t>PL</x:t>
        </x:is>
      </x:c>
      <x:c r="D1333" s="0" t="inlineStr">
        <x:is>
          <x:t>pl.other-operating-income</x:t>
        </x:is>
      </x:c>
      <x:c r="E1333" s="0" t="inlineStr">
        <x:is>
          <x:t>Sonstige betriebliche Erträge</x:t>
        </x:is>
      </x:c>
      <x:c r="F1333" s="58">
        <x:v>4849</x:v>
      </x:c>
      <x:c r="G1333" t="inlineStr">
        <x:is>
          <x:t>Erlöse aus Verkäufen Sachanlagevermögen 19 % USt</x:t>
        </x:is>
      </x:c>
      <x:c r="H1333" s="0" t="inlineStr">
        <x:is>
          <x:t>2022-01</x:t>
        </x:is>
      </x:c>
      <x:c r="I1333" s="0" t="inlineStr">
        <x:is>
          <x:t>2022-01</x:t>
        </x:is>
      </x:c>
      <x:c r="J1333" s="0" t="inlineStr">
        <x:is>
          <x:t>Month</x:t>
        </x:is>
      </x:c>
      <x:c r="K1333" s="58">
        <x:v>1</x:v>
      </x:c>
      <x:c r="L1333" s="12">
        <x:v>0</x:v>
      </x:c>
    </x:row>
    <x:row r="1334">
      <x:c r="A1334" s="0" t="inlineStr">
        <x:is>
          <x:t>PL|pl.other-operating-income|4849|2022-02</x:t>
        </x:is>
      </x:c>
      <x:c r="B1334" s="0" t="inlineStr">
        <x:is>
          <x:t>Demo Handel GmbH</x:t>
        </x:is>
      </x:c>
      <x:c r="C1334" s="0" t="inlineStr">
        <x:is>
          <x:t>PL</x:t>
        </x:is>
      </x:c>
      <x:c r="D1334" s="0" t="inlineStr">
        <x:is>
          <x:t>pl.other-operating-income</x:t>
        </x:is>
      </x:c>
      <x:c r="E1334" s="0" t="inlineStr">
        <x:is>
          <x:t>Sonstige betriebliche Erträge</x:t>
        </x:is>
      </x:c>
      <x:c r="F1334" s="58">
        <x:v>4849</x:v>
      </x:c>
      <x:c r="G1334" t="inlineStr">
        <x:is>
          <x:t>Erlöse aus Verkäufen Sachanlagevermögen 19 % USt</x:t>
        </x:is>
      </x:c>
      <x:c r="H1334" s="0" t="inlineStr">
        <x:is>
          <x:t>2022-02</x:t>
        </x:is>
      </x:c>
      <x:c r="I1334" s="0" t="inlineStr">
        <x:is>
          <x:t>2022-02</x:t>
        </x:is>
      </x:c>
      <x:c r="J1334" s="0" t="inlineStr">
        <x:is>
          <x:t>Month</x:t>
        </x:is>
      </x:c>
      <x:c r="K1334" s="58">
        <x:v>1</x:v>
      </x:c>
      <x:c r="L1334" s="12">
        <x:v>0</x:v>
      </x:c>
    </x:row>
    <x:row r="1335">
      <x:c r="A1335" s="0" t="inlineStr">
        <x:is>
          <x:t>PL|pl.other-operating-income|4849|2022-03</x:t>
        </x:is>
      </x:c>
      <x:c r="B1335" s="0" t="inlineStr">
        <x:is>
          <x:t>Demo Handel GmbH</x:t>
        </x:is>
      </x:c>
      <x:c r="C1335" s="0" t="inlineStr">
        <x:is>
          <x:t>PL</x:t>
        </x:is>
      </x:c>
      <x:c r="D1335" s="0" t="inlineStr">
        <x:is>
          <x:t>pl.other-operating-income</x:t>
        </x:is>
      </x:c>
      <x:c r="E1335" s="0" t="inlineStr">
        <x:is>
          <x:t>Sonstige betriebliche Erträge</x:t>
        </x:is>
      </x:c>
      <x:c r="F1335" s="58">
        <x:v>4849</x:v>
      </x:c>
      <x:c r="G1335" t="inlineStr">
        <x:is>
          <x:t>Erlöse aus Verkäufen Sachanlagevermögen 19 % USt</x:t>
        </x:is>
      </x:c>
      <x:c r="H1335" s="0" t="inlineStr">
        <x:is>
          <x:t>2022-03</x:t>
        </x:is>
      </x:c>
      <x:c r="I1335" s="0" t="inlineStr">
        <x:is>
          <x:t>2022-03</x:t>
        </x:is>
      </x:c>
      <x:c r="J1335" s="0" t="inlineStr">
        <x:is>
          <x:t>Month</x:t>
        </x:is>
      </x:c>
      <x:c r="K1335" s="58">
        <x:v>1</x:v>
      </x:c>
      <x:c r="L1335" s="12">
        <x:v>0</x:v>
      </x:c>
    </x:row>
    <x:row r="1336">
      <x:c r="A1336" s="0" t="inlineStr">
        <x:is>
          <x:t>PL|pl.other-operating-income|4849|2022-04</x:t>
        </x:is>
      </x:c>
      <x:c r="B1336" s="0" t="inlineStr">
        <x:is>
          <x:t>Demo Handel GmbH</x:t>
        </x:is>
      </x:c>
      <x:c r="C1336" s="0" t="inlineStr">
        <x:is>
          <x:t>PL</x:t>
        </x:is>
      </x:c>
      <x:c r="D1336" s="0" t="inlineStr">
        <x:is>
          <x:t>pl.other-operating-income</x:t>
        </x:is>
      </x:c>
      <x:c r="E1336" s="0" t="inlineStr">
        <x:is>
          <x:t>Sonstige betriebliche Erträge</x:t>
        </x:is>
      </x:c>
      <x:c r="F1336" s="58">
        <x:v>4849</x:v>
      </x:c>
      <x:c r="G1336" t="inlineStr">
        <x:is>
          <x:t>Erlöse aus Verkäufen Sachanlagevermögen 19 % USt</x:t>
        </x:is>
      </x:c>
      <x:c r="H1336" s="0" t="inlineStr">
        <x:is>
          <x:t>2022-04</x:t>
        </x:is>
      </x:c>
      <x:c r="I1336" s="0" t="inlineStr">
        <x:is>
          <x:t>2022-04</x:t>
        </x:is>
      </x:c>
      <x:c r="J1336" s="0" t="inlineStr">
        <x:is>
          <x:t>Month</x:t>
        </x:is>
      </x:c>
      <x:c r="K1336" s="58">
        <x:v>1</x:v>
      </x:c>
      <x:c r="L1336" s="12">
        <x:v>0</x:v>
      </x:c>
    </x:row>
    <x:row r="1337">
      <x:c r="A1337" s="0" t="inlineStr">
        <x:is>
          <x:t>PL|pl.other-operating-income|4849|2022-05</x:t>
        </x:is>
      </x:c>
      <x:c r="B1337" s="0" t="inlineStr">
        <x:is>
          <x:t>Demo Handel GmbH</x:t>
        </x:is>
      </x:c>
      <x:c r="C1337" s="0" t="inlineStr">
        <x:is>
          <x:t>PL</x:t>
        </x:is>
      </x:c>
      <x:c r="D1337" s="0" t="inlineStr">
        <x:is>
          <x:t>pl.other-operating-income</x:t>
        </x:is>
      </x:c>
      <x:c r="E1337" s="0" t="inlineStr">
        <x:is>
          <x:t>Sonstige betriebliche Erträge</x:t>
        </x:is>
      </x:c>
      <x:c r="F1337" s="58">
        <x:v>4849</x:v>
      </x:c>
      <x:c r="G1337" t="inlineStr">
        <x:is>
          <x:t>Erlöse aus Verkäufen Sachanlagevermögen 19 % USt</x:t>
        </x:is>
      </x:c>
      <x:c r="H1337" s="0" t="inlineStr">
        <x:is>
          <x:t>2022-05</x:t>
        </x:is>
      </x:c>
      <x:c r="I1337" s="0" t="inlineStr">
        <x:is>
          <x:t>2022-05</x:t>
        </x:is>
      </x:c>
      <x:c r="J1337" s="0" t="inlineStr">
        <x:is>
          <x:t>Month</x:t>
        </x:is>
      </x:c>
      <x:c r="K1337" s="58">
        <x:v>1</x:v>
      </x:c>
      <x:c r="L1337" s="12">
        <x:v>0</x:v>
      </x:c>
    </x:row>
    <x:row r="1338">
      <x:c r="A1338" s="0" t="inlineStr">
        <x:is>
          <x:t>PL|pl.other-operating-income|4849|2022-06</x:t>
        </x:is>
      </x:c>
      <x:c r="B1338" s="0" t="inlineStr">
        <x:is>
          <x:t>Demo Handel GmbH</x:t>
        </x:is>
      </x:c>
      <x:c r="C1338" s="0" t="inlineStr">
        <x:is>
          <x:t>PL</x:t>
        </x:is>
      </x:c>
      <x:c r="D1338" s="0" t="inlineStr">
        <x:is>
          <x:t>pl.other-operating-income</x:t>
        </x:is>
      </x:c>
      <x:c r="E1338" s="0" t="inlineStr">
        <x:is>
          <x:t>Sonstige betriebliche Erträge</x:t>
        </x:is>
      </x:c>
      <x:c r="F1338" s="58">
        <x:v>4849</x:v>
      </x:c>
      <x:c r="G1338" t="inlineStr">
        <x:is>
          <x:t>Erlöse aus Verkäufen Sachanlagevermögen 19 % USt</x:t>
        </x:is>
      </x:c>
      <x:c r="H1338" s="0" t="inlineStr">
        <x:is>
          <x:t>2022-06</x:t>
        </x:is>
      </x:c>
      <x:c r="I1338" s="0" t="inlineStr">
        <x:is>
          <x:t>2022-06</x:t>
        </x:is>
      </x:c>
      <x:c r="J1338" s="0" t="inlineStr">
        <x:is>
          <x:t>Month</x:t>
        </x:is>
      </x:c>
      <x:c r="K1338" s="58">
        <x:v>1</x:v>
      </x:c>
      <x:c r="L1338" s="12">
        <x:v>0</x:v>
      </x:c>
    </x:row>
    <x:row r="1339">
      <x:c r="A1339" s="0" t="inlineStr">
        <x:is>
          <x:t>PL|pl.other-operating-income|4849|2022-07</x:t>
        </x:is>
      </x:c>
      <x:c r="B1339" s="0" t="inlineStr">
        <x:is>
          <x:t>Demo Handel GmbH</x:t>
        </x:is>
      </x:c>
      <x:c r="C1339" s="0" t="inlineStr">
        <x:is>
          <x:t>PL</x:t>
        </x:is>
      </x:c>
      <x:c r="D1339" s="0" t="inlineStr">
        <x:is>
          <x:t>pl.other-operating-income</x:t>
        </x:is>
      </x:c>
      <x:c r="E1339" s="0" t="inlineStr">
        <x:is>
          <x:t>Sonstige betriebliche Erträge</x:t>
        </x:is>
      </x:c>
      <x:c r="F1339" s="58">
        <x:v>4849</x:v>
      </x:c>
      <x:c r="G1339" t="inlineStr">
        <x:is>
          <x:t>Erlöse aus Verkäufen Sachanlagevermögen 19 % USt</x:t>
        </x:is>
      </x:c>
      <x:c r="H1339" s="0" t="inlineStr">
        <x:is>
          <x:t>2022-07</x:t>
        </x:is>
      </x:c>
      <x:c r="I1339" s="0" t="inlineStr">
        <x:is>
          <x:t>2022-07</x:t>
        </x:is>
      </x:c>
      <x:c r="J1339" s="0" t="inlineStr">
        <x:is>
          <x:t>Month</x:t>
        </x:is>
      </x:c>
      <x:c r="K1339" s="58">
        <x:v>1</x:v>
      </x:c>
      <x:c r="L1339" s="12">
        <x:v>0</x:v>
      </x:c>
    </x:row>
    <x:row r="1340">
      <x:c r="A1340" s="0" t="inlineStr">
        <x:is>
          <x:t>PL|pl.other-operating-income|4849|2022-08</x:t>
        </x:is>
      </x:c>
      <x:c r="B1340" s="0" t="inlineStr">
        <x:is>
          <x:t>Demo Handel GmbH</x:t>
        </x:is>
      </x:c>
      <x:c r="C1340" s="0" t="inlineStr">
        <x:is>
          <x:t>PL</x:t>
        </x:is>
      </x:c>
      <x:c r="D1340" s="0" t="inlineStr">
        <x:is>
          <x:t>pl.other-operating-income</x:t>
        </x:is>
      </x:c>
      <x:c r="E1340" s="0" t="inlineStr">
        <x:is>
          <x:t>Sonstige betriebliche Erträge</x:t>
        </x:is>
      </x:c>
      <x:c r="F1340" s="58">
        <x:v>4849</x:v>
      </x:c>
      <x:c r="G1340" t="inlineStr">
        <x:is>
          <x:t>Erlöse aus Verkäufen Sachanlagevermögen 19 % USt</x:t>
        </x:is>
      </x:c>
      <x:c r="H1340" s="0" t="inlineStr">
        <x:is>
          <x:t>2022-08</x:t>
        </x:is>
      </x:c>
      <x:c r="I1340" s="0" t="inlineStr">
        <x:is>
          <x:t>2022-08</x:t>
        </x:is>
      </x:c>
      <x:c r="J1340" s="0" t="inlineStr">
        <x:is>
          <x:t>Month</x:t>
        </x:is>
      </x:c>
      <x:c r="K1340" s="58">
        <x:v>1</x:v>
      </x:c>
      <x:c r="L1340" s="12">
        <x:v>0</x:v>
      </x:c>
    </x:row>
    <x:row r="1341">
      <x:c r="A1341" s="0" t="inlineStr">
        <x:is>
          <x:t>PL|pl.other-operating-income|4849|2022-09</x:t>
        </x:is>
      </x:c>
      <x:c r="B1341" s="0" t="inlineStr">
        <x:is>
          <x:t>Demo Handel GmbH</x:t>
        </x:is>
      </x:c>
      <x:c r="C1341" s="0" t="inlineStr">
        <x:is>
          <x:t>PL</x:t>
        </x:is>
      </x:c>
      <x:c r="D1341" s="0" t="inlineStr">
        <x:is>
          <x:t>pl.other-operating-income</x:t>
        </x:is>
      </x:c>
      <x:c r="E1341" s="0" t="inlineStr">
        <x:is>
          <x:t>Sonstige betriebliche Erträge</x:t>
        </x:is>
      </x:c>
      <x:c r="F1341" s="58">
        <x:v>4849</x:v>
      </x:c>
      <x:c r="G1341" t="inlineStr">
        <x:is>
          <x:t>Erlöse aus Verkäufen Sachanlagevermögen 19 % USt</x:t>
        </x:is>
      </x:c>
      <x:c r="H1341" s="0" t="inlineStr">
        <x:is>
          <x:t>2022-09</x:t>
        </x:is>
      </x:c>
      <x:c r="I1341" s="0" t="inlineStr">
        <x:is>
          <x:t>2022-09</x:t>
        </x:is>
      </x:c>
      <x:c r="J1341" s="0" t="inlineStr">
        <x:is>
          <x:t>Month</x:t>
        </x:is>
      </x:c>
      <x:c r="K1341" s="58">
        <x:v>1</x:v>
      </x:c>
      <x:c r="L1341" s="12">
        <x:v>0</x:v>
      </x:c>
    </x:row>
    <x:row r="1342">
      <x:c r="A1342" s="0" t="inlineStr">
        <x:is>
          <x:t>PL|pl.other-operating-income|4849|2022-10</x:t>
        </x:is>
      </x:c>
      <x:c r="B1342" s="0" t="inlineStr">
        <x:is>
          <x:t>Demo Handel GmbH</x:t>
        </x:is>
      </x:c>
      <x:c r="C1342" s="0" t="inlineStr">
        <x:is>
          <x:t>PL</x:t>
        </x:is>
      </x:c>
      <x:c r="D1342" s="0" t="inlineStr">
        <x:is>
          <x:t>pl.other-operating-income</x:t>
        </x:is>
      </x:c>
      <x:c r="E1342" s="0" t="inlineStr">
        <x:is>
          <x:t>Sonstige betriebliche Erträge</x:t>
        </x:is>
      </x:c>
      <x:c r="F1342" s="58">
        <x:v>4849</x:v>
      </x:c>
      <x:c r="G1342" t="inlineStr">
        <x:is>
          <x:t>Erlöse aus Verkäufen Sachanlagevermögen 19 % USt</x:t>
        </x:is>
      </x:c>
      <x:c r="H1342" s="0" t="inlineStr">
        <x:is>
          <x:t>2022-10</x:t>
        </x:is>
      </x:c>
      <x:c r="I1342" s="0" t="inlineStr">
        <x:is>
          <x:t>2022-10</x:t>
        </x:is>
      </x:c>
      <x:c r="J1342" s="0" t="inlineStr">
        <x:is>
          <x:t>Month</x:t>
        </x:is>
      </x:c>
      <x:c r="K1342" s="58">
        <x:v>1</x:v>
      </x:c>
      <x:c r="L1342" s="12">
        <x:v>0</x:v>
      </x:c>
    </x:row>
    <x:row r="1343">
      <x:c r="A1343" s="0" t="inlineStr">
        <x:is>
          <x:t>PL|pl.other-operating-income|4849|2022-11</x:t>
        </x:is>
      </x:c>
      <x:c r="B1343" s="0" t="inlineStr">
        <x:is>
          <x:t>Demo Handel GmbH</x:t>
        </x:is>
      </x:c>
      <x:c r="C1343" s="0" t="inlineStr">
        <x:is>
          <x:t>PL</x:t>
        </x:is>
      </x:c>
      <x:c r="D1343" s="0" t="inlineStr">
        <x:is>
          <x:t>pl.other-operating-income</x:t>
        </x:is>
      </x:c>
      <x:c r="E1343" s="0" t="inlineStr">
        <x:is>
          <x:t>Sonstige betriebliche Erträge</x:t>
        </x:is>
      </x:c>
      <x:c r="F1343" s="58">
        <x:v>4849</x:v>
      </x:c>
      <x:c r="G1343" t="inlineStr">
        <x:is>
          <x:t>Erlöse aus Verkäufen Sachanlagevermögen 19 % USt</x:t>
        </x:is>
      </x:c>
      <x:c r="H1343" s="0" t="inlineStr">
        <x:is>
          <x:t>2022-11</x:t>
        </x:is>
      </x:c>
      <x:c r="I1343" s="0" t="inlineStr">
        <x:is>
          <x:t>2022-11</x:t>
        </x:is>
      </x:c>
      <x:c r="J1343" s="0" t="inlineStr">
        <x:is>
          <x:t>Month</x:t>
        </x:is>
      </x:c>
      <x:c r="K1343" s="58">
        <x:v>1</x:v>
      </x:c>
      <x:c r="L1343" s="12">
        <x:v>0</x:v>
      </x:c>
    </x:row>
    <x:row r="1344">
      <x:c r="A1344" s="0" t="inlineStr">
        <x:is>
          <x:t>PL|pl.other-operating-income|4849|2022-12</x:t>
        </x:is>
      </x:c>
      <x:c r="B1344" s="0" t="inlineStr">
        <x:is>
          <x:t>Demo Handel GmbH</x:t>
        </x:is>
      </x:c>
      <x:c r="C1344" s="0" t="inlineStr">
        <x:is>
          <x:t>PL</x:t>
        </x:is>
      </x:c>
      <x:c r="D1344" s="0" t="inlineStr">
        <x:is>
          <x:t>pl.other-operating-income</x:t>
        </x:is>
      </x:c>
      <x:c r="E1344" s="0" t="inlineStr">
        <x:is>
          <x:t>Sonstige betriebliche Erträge</x:t>
        </x:is>
      </x:c>
      <x:c r="F1344" s="58">
        <x:v>4849</x:v>
      </x:c>
      <x:c r="G1344" t="inlineStr">
        <x:is>
          <x:t>Erlöse aus Verkäufen Sachanlagevermögen 19 % USt</x:t>
        </x:is>
      </x:c>
      <x:c r="H1344" s="0" t="inlineStr">
        <x:is>
          <x:t>2022-12</x:t>
        </x:is>
      </x:c>
      <x:c r="I1344" s="0" t="inlineStr">
        <x:is>
          <x:t>2022-12</x:t>
        </x:is>
      </x:c>
      <x:c r="J1344" s="0" t="inlineStr">
        <x:is>
          <x:t>Month</x:t>
        </x:is>
      </x:c>
      <x:c r="K1344" s="58">
        <x:v>1</x:v>
      </x:c>
      <x:c r="L1344" s="12">
        <x:v>0</x:v>
      </x:c>
    </x:row>
    <x:row r="1345">
      <x:c r="A1345" s="0" t="inlineStr">
        <x:is>
          <x:t>PL|pl.other-operating-income|4849|2023-01</x:t>
        </x:is>
      </x:c>
      <x:c r="B1345" s="0" t="inlineStr">
        <x:is>
          <x:t>Demo Handel GmbH</x:t>
        </x:is>
      </x:c>
      <x:c r="C1345" s="0" t="inlineStr">
        <x:is>
          <x:t>PL</x:t>
        </x:is>
      </x:c>
      <x:c r="D1345" s="0" t="inlineStr">
        <x:is>
          <x:t>pl.other-operating-income</x:t>
        </x:is>
      </x:c>
      <x:c r="E1345" s="0" t="inlineStr">
        <x:is>
          <x:t>Sonstige betriebliche Erträge</x:t>
        </x:is>
      </x:c>
      <x:c r="F1345" s="58">
        <x:v>4849</x:v>
      </x:c>
      <x:c r="G1345" t="inlineStr">
        <x:is>
          <x:t>Erlöse aus Verkäufen Sachanlagevermögen 19 % USt</x:t>
        </x:is>
      </x:c>
      <x:c r="H1345" s="0" t="inlineStr">
        <x:is>
          <x:t>2023-01</x:t>
        </x:is>
      </x:c>
      <x:c r="I1345" s="0" t="inlineStr">
        <x:is>
          <x:t>2023-01</x:t>
        </x:is>
      </x:c>
      <x:c r="J1345" s="0" t="inlineStr">
        <x:is>
          <x:t>Month</x:t>
        </x:is>
      </x:c>
      <x:c r="K1345" s="58">
        <x:v>1</x:v>
      </x:c>
      <x:c r="L1345" s="12">
        <x:v>0</x:v>
      </x:c>
    </x:row>
    <x:row r="1346">
      <x:c r="A1346" s="0" t="inlineStr">
        <x:is>
          <x:t>PL|pl.other-operating-income|4849|2023-02</x:t>
        </x:is>
      </x:c>
      <x:c r="B1346" s="0" t="inlineStr">
        <x:is>
          <x:t>Demo Handel GmbH</x:t>
        </x:is>
      </x:c>
      <x:c r="C1346" s="0" t="inlineStr">
        <x:is>
          <x:t>PL</x:t>
        </x:is>
      </x:c>
      <x:c r="D1346" s="0" t="inlineStr">
        <x:is>
          <x:t>pl.other-operating-income</x:t>
        </x:is>
      </x:c>
      <x:c r="E1346" s="0" t="inlineStr">
        <x:is>
          <x:t>Sonstige betriebliche Erträge</x:t>
        </x:is>
      </x:c>
      <x:c r="F1346" s="58">
        <x:v>4849</x:v>
      </x:c>
      <x:c r="G1346" t="inlineStr">
        <x:is>
          <x:t>Erlöse aus Verkäufen Sachanlagevermögen 19 % USt</x:t>
        </x:is>
      </x:c>
      <x:c r="H1346" s="0" t="inlineStr">
        <x:is>
          <x:t>2023-02</x:t>
        </x:is>
      </x:c>
      <x:c r="I1346" s="0" t="inlineStr">
        <x:is>
          <x:t>2023-02</x:t>
        </x:is>
      </x:c>
      <x:c r="J1346" s="0" t="inlineStr">
        <x:is>
          <x:t>Month</x:t>
        </x:is>
      </x:c>
      <x:c r="K1346" s="58">
        <x:v>1</x:v>
      </x:c>
      <x:c r="L1346" s="12">
        <x:v>0</x:v>
      </x:c>
    </x:row>
    <x:row r="1347">
      <x:c r="A1347" s="0" t="inlineStr">
        <x:is>
          <x:t>PL|pl.other-operating-income|4849|2023-03</x:t>
        </x:is>
      </x:c>
      <x:c r="B1347" s="0" t="inlineStr">
        <x:is>
          <x:t>Demo Handel GmbH</x:t>
        </x:is>
      </x:c>
      <x:c r="C1347" s="0" t="inlineStr">
        <x:is>
          <x:t>PL</x:t>
        </x:is>
      </x:c>
      <x:c r="D1347" s="0" t="inlineStr">
        <x:is>
          <x:t>pl.other-operating-income</x:t>
        </x:is>
      </x:c>
      <x:c r="E1347" s="0" t="inlineStr">
        <x:is>
          <x:t>Sonstige betriebliche Erträge</x:t>
        </x:is>
      </x:c>
      <x:c r="F1347" s="58">
        <x:v>4849</x:v>
      </x:c>
      <x:c r="G1347" t="inlineStr">
        <x:is>
          <x:t>Erlöse aus Verkäufen Sachanlagevermögen 19 % USt</x:t>
        </x:is>
      </x:c>
      <x:c r="H1347" s="0" t="inlineStr">
        <x:is>
          <x:t>2023-03</x:t>
        </x:is>
      </x:c>
      <x:c r="I1347" s="0" t="inlineStr">
        <x:is>
          <x:t>2023-03</x:t>
        </x:is>
      </x:c>
      <x:c r="J1347" s="0" t="inlineStr">
        <x:is>
          <x:t>Month</x:t>
        </x:is>
      </x:c>
      <x:c r="K1347" s="58">
        <x:v>1</x:v>
      </x:c>
      <x:c r="L1347" s="12">
        <x:v>0</x:v>
      </x:c>
    </x:row>
    <x:row r="1348">
      <x:c r="A1348" s="0" t="inlineStr">
        <x:is>
          <x:t>PL|pl.other-operating-income|4849|2023-04</x:t>
        </x:is>
      </x:c>
      <x:c r="B1348" s="0" t="inlineStr">
        <x:is>
          <x:t>Demo Handel GmbH</x:t>
        </x:is>
      </x:c>
      <x:c r="C1348" s="0" t="inlineStr">
        <x:is>
          <x:t>PL</x:t>
        </x:is>
      </x:c>
      <x:c r="D1348" s="0" t="inlineStr">
        <x:is>
          <x:t>pl.other-operating-income</x:t>
        </x:is>
      </x:c>
      <x:c r="E1348" s="0" t="inlineStr">
        <x:is>
          <x:t>Sonstige betriebliche Erträge</x:t>
        </x:is>
      </x:c>
      <x:c r="F1348" s="58">
        <x:v>4849</x:v>
      </x:c>
      <x:c r="G1348" t="inlineStr">
        <x:is>
          <x:t>Erlöse aus Verkäufen Sachanlagevermögen 19 % USt</x:t>
        </x:is>
      </x:c>
      <x:c r="H1348" s="0" t="inlineStr">
        <x:is>
          <x:t>2023-04</x:t>
        </x:is>
      </x:c>
      <x:c r="I1348" s="0" t="inlineStr">
        <x:is>
          <x:t>2023-04</x:t>
        </x:is>
      </x:c>
      <x:c r="J1348" s="0" t="inlineStr">
        <x:is>
          <x:t>Month</x:t>
        </x:is>
      </x:c>
      <x:c r="K1348" s="58">
        <x:v>1</x:v>
      </x:c>
      <x:c r="L1348" s="12">
        <x:v>0</x:v>
      </x:c>
    </x:row>
    <x:row r="1349">
      <x:c r="A1349" s="0" t="inlineStr">
        <x:is>
          <x:t>PL|pl.other-operating-income|4849|2023-05</x:t>
        </x:is>
      </x:c>
      <x:c r="B1349" s="0" t="inlineStr">
        <x:is>
          <x:t>Demo Handel GmbH</x:t>
        </x:is>
      </x:c>
      <x:c r="C1349" s="0" t="inlineStr">
        <x:is>
          <x:t>PL</x:t>
        </x:is>
      </x:c>
      <x:c r="D1349" s="0" t="inlineStr">
        <x:is>
          <x:t>pl.other-operating-income</x:t>
        </x:is>
      </x:c>
      <x:c r="E1349" s="0" t="inlineStr">
        <x:is>
          <x:t>Sonstige betriebliche Erträge</x:t>
        </x:is>
      </x:c>
      <x:c r="F1349" s="58">
        <x:v>4849</x:v>
      </x:c>
      <x:c r="G1349" t="inlineStr">
        <x:is>
          <x:t>Erlöse aus Verkäufen Sachanlagevermögen 19 % USt</x:t>
        </x:is>
      </x:c>
      <x:c r="H1349" s="0" t="inlineStr">
        <x:is>
          <x:t>2023-05</x:t>
        </x:is>
      </x:c>
      <x:c r="I1349" s="0" t="inlineStr">
        <x:is>
          <x:t>2023-05</x:t>
        </x:is>
      </x:c>
      <x:c r="J1349" s="0" t="inlineStr">
        <x:is>
          <x:t>Month</x:t>
        </x:is>
      </x:c>
      <x:c r="K1349" s="58">
        <x:v>1</x:v>
      </x:c>
      <x:c r="L1349" s="12">
        <x:v>254000</x:v>
      </x:c>
    </x:row>
    <x:row r="1350">
      <x:c r="A1350" s="0" t="inlineStr">
        <x:is>
          <x:t>PL|pl.other-operating-income|4849|2023-06</x:t>
        </x:is>
      </x:c>
      <x:c r="B1350" s="0" t="inlineStr">
        <x:is>
          <x:t>Demo Handel GmbH</x:t>
        </x:is>
      </x:c>
      <x:c r="C1350" s="0" t="inlineStr">
        <x:is>
          <x:t>PL</x:t>
        </x:is>
      </x:c>
      <x:c r="D1350" s="0" t="inlineStr">
        <x:is>
          <x:t>pl.other-operating-income</x:t>
        </x:is>
      </x:c>
      <x:c r="E1350" s="0" t="inlineStr">
        <x:is>
          <x:t>Sonstige betriebliche Erträge</x:t>
        </x:is>
      </x:c>
      <x:c r="F1350" s="58">
        <x:v>4849</x:v>
      </x:c>
      <x:c r="G1350" t="inlineStr">
        <x:is>
          <x:t>Erlöse aus Verkäufen Sachanlagevermögen 19 % USt</x:t>
        </x:is>
      </x:c>
      <x:c r="H1350" s="0" t="inlineStr">
        <x:is>
          <x:t>2023-06</x:t>
        </x:is>
      </x:c>
      <x:c r="I1350" s="0" t="inlineStr">
        <x:is>
          <x:t>2023-06</x:t>
        </x:is>
      </x:c>
      <x:c r="J1350" s="0" t="inlineStr">
        <x:is>
          <x:t>Month</x:t>
        </x:is>
      </x:c>
      <x:c r="K1350" s="58">
        <x:v>1</x:v>
      </x:c>
      <x:c r="L1350" s="12">
        <x:v>0</x:v>
      </x:c>
    </x:row>
    <x:row r="1351">
      <x:c r="A1351" s="0" t="inlineStr">
        <x:is>
          <x:t>PL|pl.other-operating-income|4849|2023-07</x:t>
        </x:is>
      </x:c>
      <x:c r="B1351" s="0" t="inlineStr">
        <x:is>
          <x:t>Demo Handel GmbH</x:t>
        </x:is>
      </x:c>
      <x:c r="C1351" s="0" t="inlineStr">
        <x:is>
          <x:t>PL</x:t>
        </x:is>
      </x:c>
      <x:c r="D1351" s="0" t="inlineStr">
        <x:is>
          <x:t>pl.other-operating-income</x:t>
        </x:is>
      </x:c>
      <x:c r="E1351" s="0" t="inlineStr">
        <x:is>
          <x:t>Sonstige betriebliche Erträge</x:t>
        </x:is>
      </x:c>
      <x:c r="F1351" s="58">
        <x:v>4849</x:v>
      </x:c>
      <x:c r="G1351" t="inlineStr">
        <x:is>
          <x:t>Erlöse aus Verkäufen Sachanlagevermögen 19 % USt</x:t>
        </x:is>
      </x:c>
      <x:c r="H1351" s="0" t="inlineStr">
        <x:is>
          <x:t>2023-07</x:t>
        </x:is>
      </x:c>
      <x:c r="I1351" s="0" t="inlineStr">
        <x:is>
          <x:t>2023-07</x:t>
        </x:is>
      </x:c>
      <x:c r="J1351" s="0" t="inlineStr">
        <x:is>
          <x:t>Month</x:t>
        </x:is>
      </x:c>
      <x:c r="K1351" s="58">
        <x:v>1</x:v>
      </x:c>
      <x:c r="L1351" s="12">
        <x:v>0</x:v>
      </x:c>
    </x:row>
    <x:row r="1352">
      <x:c r="A1352" s="0" t="inlineStr">
        <x:is>
          <x:t>PL|pl.other-operating-income|4849|2023-08</x:t>
        </x:is>
      </x:c>
      <x:c r="B1352" s="0" t="inlineStr">
        <x:is>
          <x:t>Demo Handel GmbH</x:t>
        </x:is>
      </x:c>
      <x:c r="C1352" s="0" t="inlineStr">
        <x:is>
          <x:t>PL</x:t>
        </x:is>
      </x:c>
      <x:c r="D1352" s="0" t="inlineStr">
        <x:is>
          <x:t>pl.other-operating-income</x:t>
        </x:is>
      </x:c>
      <x:c r="E1352" s="0" t="inlineStr">
        <x:is>
          <x:t>Sonstige betriebliche Erträge</x:t>
        </x:is>
      </x:c>
      <x:c r="F1352" s="58">
        <x:v>4849</x:v>
      </x:c>
      <x:c r="G1352" t="inlineStr">
        <x:is>
          <x:t>Erlöse aus Verkäufen Sachanlagevermögen 19 % USt</x:t>
        </x:is>
      </x:c>
      <x:c r="H1352" s="0" t="inlineStr">
        <x:is>
          <x:t>2023-08</x:t>
        </x:is>
      </x:c>
      <x:c r="I1352" s="0" t="inlineStr">
        <x:is>
          <x:t>2023-08</x:t>
        </x:is>
      </x:c>
      <x:c r="J1352" s="0" t="inlineStr">
        <x:is>
          <x:t>Month</x:t>
        </x:is>
      </x:c>
      <x:c r="K1352" s="58">
        <x:v>1</x:v>
      </x:c>
      <x:c r="L1352" s="12">
        <x:v>0</x:v>
      </x:c>
    </x:row>
    <x:row r="1353">
      <x:c r="A1353" s="0" t="inlineStr">
        <x:is>
          <x:t>PL|pl.other-operating-income|4849|2023-09</x:t>
        </x:is>
      </x:c>
      <x:c r="B1353" s="0" t="inlineStr">
        <x:is>
          <x:t>Demo Handel GmbH</x:t>
        </x:is>
      </x:c>
      <x:c r="C1353" s="0" t="inlineStr">
        <x:is>
          <x:t>PL</x:t>
        </x:is>
      </x:c>
      <x:c r="D1353" s="0" t="inlineStr">
        <x:is>
          <x:t>pl.other-operating-income</x:t>
        </x:is>
      </x:c>
      <x:c r="E1353" s="0" t="inlineStr">
        <x:is>
          <x:t>Sonstige betriebliche Erträge</x:t>
        </x:is>
      </x:c>
      <x:c r="F1353" s="58">
        <x:v>4849</x:v>
      </x:c>
      <x:c r="G1353" t="inlineStr">
        <x:is>
          <x:t>Erlöse aus Verkäufen Sachanlagevermögen 19 % USt</x:t>
        </x:is>
      </x:c>
      <x:c r="H1353" s="0" t="inlineStr">
        <x:is>
          <x:t>2023-09</x:t>
        </x:is>
      </x:c>
      <x:c r="I1353" s="0" t="inlineStr">
        <x:is>
          <x:t>2023-09</x:t>
        </x:is>
      </x:c>
      <x:c r="J1353" s="0" t="inlineStr">
        <x:is>
          <x:t>Month</x:t>
        </x:is>
      </x:c>
      <x:c r="K1353" s="58">
        <x:v>1</x:v>
      </x:c>
      <x:c r="L1353" s="12">
        <x:v>0</x:v>
      </x:c>
    </x:row>
    <x:row r="1354">
      <x:c r="A1354" s="0" t="inlineStr">
        <x:is>
          <x:t>PL|pl.other-operating-income|4849|2023-10</x:t>
        </x:is>
      </x:c>
      <x:c r="B1354" s="0" t="inlineStr">
        <x:is>
          <x:t>Demo Handel GmbH</x:t>
        </x:is>
      </x:c>
      <x:c r="C1354" s="0" t="inlineStr">
        <x:is>
          <x:t>PL</x:t>
        </x:is>
      </x:c>
      <x:c r="D1354" s="0" t="inlineStr">
        <x:is>
          <x:t>pl.other-operating-income</x:t>
        </x:is>
      </x:c>
      <x:c r="E1354" s="0" t="inlineStr">
        <x:is>
          <x:t>Sonstige betriebliche Erträge</x:t>
        </x:is>
      </x:c>
      <x:c r="F1354" s="58">
        <x:v>4849</x:v>
      </x:c>
      <x:c r="G1354" t="inlineStr">
        <x:is>
          <x:t>Erlöse aus Verkäufen Sachanlagevermögen 19 % USt</x:t>
        </x:is>
      </x:c>
      <x:c r="H1354" s="0" t="inlineStr">
        <x:is>
          <x:t>2023-10</x:t>
        </x:is>
      </x:c>
      <x:c r="I1354" s="0" t="inlineStr">
        <x:is>
          <x:t>2023-10</x:t>
        </x:is>
      </x:c>
      <x:c r="J1354" s="0" t="inlineStr">
        <x:is>
          <x:t>Month</x:t>
        </x:is>
      </x:c>
      <x:c r="K1354" s="58">
        <x:v>1</x:v>
      </x:c>
      <x:c r="L1354" s="12">
        <x:v>0</x:v>
      </x:c>
    </x:row>
    <x:row r="1355">
      <x:c r="A1355" s="0" t="inlineStr">
        <x:is>
          <x:t>PL|pl.other-operating-income|4849|2023-11</x:t>
        </x:is>
      </x:c>
      <x:c r="B1355" s="0" t="inlineStr">
        <x:is>
          <x:t>Demo Handel GmbH</x:t>
        </x:is>
      </x:c>
      <x:c r="C1355" s="0" t="inlineStr">
        <x:is>
          <x:t>PL</x:t>
        </x:is>
      </x:c>
      <x:c r="D1355" s="0" t="inlineStr">
        <x:is>
          <x:t>pl.other-operating-income</x:t>
        </x:is>
      </x:c>
      <x:c r="E1355" s="0" t="inlineStr">
        <x:is>
          <x:t>Sonstige betriebliche Erträge</x:t>
        </x:is>
      </x:c>
      <x:c r="F1355" s="58">
        <x:v>4849</x:v>
      </x:c>
      <x:c r="G1355" t="inlineStr">
        <x:is>
          <x:t>Erlöse aus Verkäufen Sachanlagevermögen 19 % USt</x:t>
        </x:is>
      </x:c>
      <x:c r="H1355" s="0" t="inlineStr">
        <x:is>
          <x:t>2023-11</x:t>
        </x:is>
      </x:c>
      <x:c r="I1355" s="0" t="inlineStr">
        <x:is>
          <x:t>2023-11</x:t>
        </x:is>
      </x:c>
      <x:c r="J1355" s="0" t="inlineStr">
        <x:is>
          <x:t>Month</x:t>
        </x:is>
      </x:c>
      <x:c r="K1355" s="58">
        <x:v>1</x:v>
      </x:c>
      <x:c r="L1355" s="12">
        <x:v>0</x:v>
      </x:c>
    </x:row>
    <x:row r="1356">
      <x:c r="A1356" s="0" t="inlineStr">
        <x:is>
          <x:t>PL|pl.other-operating-income|4849|2023-12</x:t>
        </x:is>
      </x:c>
      <x:c r="B1356" s="0" t="inlineStr">
        <x:is>
          <x:t>Demo Handel GmbH</x:t>
        </x:is>
      </x:c>
      <x:c r="C1356" s="0" t="inlineStr">
        <x:is>
          <x:t>PL</x:t>
        </x:is>
      </x:c>
      <x:c r="D1356" s="0" t="inlineStr">
        <x:is>
          <x:t>pl.other-operating-income</x:t>
        </x:is>
      </x:c>
      <x:c r="E1356" s="0" t="inlineStr">
        <x:is>
          <x:t>Sonstige betriebliche Erträge</x:t>
        </x:is>
      </x:c>
      <x:c r="F1356" s="58">
        <x:v>4849</x:v>
      </x:c>
      <x:c r="G1356" t="inlineStr">
        <x:is>
          <x:t>Erlöse aus Verkäufen Sachanlagevermögen 19 % USt</x:t>
        </x:is>
      </x:c>
      <x:c r="H1356" s="0" t="inlineStr">
        <x:is>
          <x:t>2023-12</x:t>
        </x:is>
      </x:c>
      <x:c r="I1356" s="0" t="inlineStr">
        <x:is>
          <x:t>2023-12</x:t>
        </x:is>
      </x:c>
      <x:c r="J1356" s="0" t="inlineStr">
        <x:is>
          <x:t>Month</x:t>
        </x:is>
      </x:c>
      <x:c r="K1356" s="58">
        <x:v>1</x:v>
      </x:c>
      <x:c r="L1356" s="12">
        <x:v>0</x:v>
      </x:c>
    </x:row>
    <x:row r="1357">
      <x:c r="A1357" s="0" t="inlineStr">
        <x:is>
          <x:t>PL|pl.other-operating-income|4849|2024-01</x:t>
        </x:is>
      </x:c>
      <x:c r="B1357" s="0" t="inlineStr">
        <x:is>
          <x:t>Demo Handel GmbH</x:t>
        </x:is>
      </x:c>
      <x:c r="C1357" s="0" t="inlineStr">
        <x:is>
          <x:t>PL</x:t>
        </x:is>
      </x:c>
      <x:c r="D1357" s="0" t="inlineStr">
        <x:is>
          <x:t>pl.other-operating-income</x:t>
        </x:is>
      </x:c>
      <x:c r="E1357" s="0" t="inlineStr">
        <x:is>
          <x:t>Sonstige betriebliche Erträge</x:t>
        </x:is>
      </x:c>
      <x:c r="F1357" s="58">
        <x:v>4849</x:v>
      </x:c>
      <x:c r="G1357" t="inlineStr">
        <x:is>
          <x:t>Erlöse aus Verkäufen Sachanlagevermögen 19 % USt</x:t>
        </x:is>
      </x:c>
      <x:c r="H1357" s="0" t="inlineStr">
        <x:is>
          <x:t>2024-01</x:t>
        </x:is>
      </x:c>
      <x:c r="I1357" s="0" t="inlineStr">
        <x:is>
          <x:t>2024-01</x:t>
        </x:is>
      </x:c>
      <x:c r="J1357" s="0" t="inlineStr">
        <x:is>
          <x:t>Month</x:t>
        </x:is>
      </x:c>
      <x:c r="K1357" s="58">
        <x:v>1</x:v>
      </x:c>
      <x:c r="L1357" s="12">
        <x:v>0</x:v>
      </x:c>
    </x:row>
    <x:row r="1358">
      <x:c r="A1358" s="0" t="inlineStr">
        <x:is>
          <x:t>PL|pl.other-operating-income|4849|2024-02</x:t>
        </x:is>
      </x:c>
      <x:c r="B1358" s="0" t="inlineStr">
        <x:is>
          <x:t>Demo Handel GmbH</x:t>
        </x:is>
      </x:c>
      <x:c r="C1358" s="0" t="inlineStr">
        <x:is>
          <x:t>PL</x:t>
        </x:is>
      </x:c>
      <x:c r="D1358" s="0" t="inlineStr">
        <x:is>
          <x:t>pl.other-operating-income</x:t>
        </x:is>
      </x:c>
      <x:c r="E1358" s="0" t="inlineStr">
        <x:is>
          <x:t>Sonstige betriebliche Erträge</x:t>
        </x:is>
      </x:c>
      <x:c r="F1358" s="58">
        <x:v>4849</x:v>
      </x:c>
      <x:c r="G1358" t="inlineStr">
        <x:is>
          <x:t>Erlöse aus Verkäufen Sachanlagevermögen 19 % USt</x:t>
        </x:is>
      </x:c>
      <x:c r="H1358" s="0" t="inlineStr">
        <x:is>
          <x:t>2024-02</x:t>
        </x:is>
      </x:c>
      <x:c r="I1358" s="0" t="inlineStr">
        <x:is>
          <x:t>2024-02</x:t>
        </x:is>
      </x:c>
      <x:c r="J1358" s="0" t="inlineStr">
        <x:is>
          <x:t>Month</x:t>
        </x:is>
      </x:c>
      <x:c r="K1358" s="58">
        <x:v>1</x:v>
      </x:c>
      <x:c r="L1358" s="12">
        <x:v>0</x:v>
      </x:c>
    </x:row>
    <x:row r="1359">
      <x:c r="A1359" s="0" t="inlineStr">
        <x:is>
          <x:t>PL|pl.other-operating-income|4849|2024-03</x:t>
        </x:is>
      </x:c>
      <x:c r="B1359" s="0" t="inlineStr">
        <x:is>
          <x:t>Demo Handel GmbH</x:t>
        </x:is>
      </x:c>
      <x:c r="C1359" s="0" t="inlineStr">
        <x:is>
          <x:t>PL</x:t>
        </x:is>
      </x:c>
      <x:c r="D1359" s="0" t="inlineStr">
        <x:is>
          <x:t>pl.other-operating-income</x:t>
        </x:is>
      </x:c>
      <x:c r="E1359" s="0" t="inlineStr">
        <x:is>
          <x:t>Sonstige betriebliche Erträge</x:t>
        </x:is>
      </x:c>
      <x:c r="F1359" s="58">
        <x:v>4849</x:v>
      </x:c>
      <x:c r="G1359" t="inlineStr">
        <x:is>
          <x:t>Erlöse aus Verkäufen Sachanlagevermögen 19 % USt</x:t>
        </x:is>
      </x:c>
      <x:c r="H1359" s="0" t="inlineStr">
        <x:is>
          <x:t>2024-03</x:t>
        </x:is>
      </x:c>
      <x:c r="I1359" s="0" t="inlineStr">
        <x:is>
          <x:t>2024-03</x:t>
        </x:is>
      </x:c>
      <x:c r="J1359" s="0" t="inlineStr">
        <x:is>
          <x:t>Month</x:t>
        </x:is>
      </x:c>
      <x:c r="K1359" s="58">
        <x:v>1</x:v>
      </x:c>
      <x:c r="L1359" s="12">
        <x:v>0</x:v>
      </x:c>
    </x:row>
    <x:row r="1360">
      <x:c r="A1360" s="0" t="inlineStr">
        <x:is>
          <x:t>PL|pl.other-operating-income|4849|2024-04</x:t>
        </x:is>
      </x:c>
      <x:c r="B1360" s="0" t="inlineStr">
        <x:is>
          <x:t>Demo Handel GmbH</x:t>
        </x:is>
      </x:c>
      <x:c r="C1360" s="0" t="inlineStr">
        <x:is>
          <x:t>PL</x:t>
        </x:is>
      </x:c>
      <x:c r="D1360" s="0" t="inlineStr">
        <x:is>
          <x:t>pl.other-operating-income</x:t>
        </x:is>
      </x:c>
      <x:c r="E1360" s="0" t="inlineStr">
        <x:is>
          <x:t>Sonstige betriebliche Erträge</x:t>
        </x:is>
      </x:c>
      <x:c r="F1360" s="58">
        <x:v>4849</x:v>
      </x:c>
      <x:c r="G1360" t="inlineStr">
        <x:is>
          <x:t>Erlöse aus Verkäufen Sachanlagevermögen 19 % USt</x:t>
        </x:is>
      </x:c>
      <x:c r="H1360" s="0" t="inlineStr">
        <x:is>
          <x:t>2024-04</x:t>
        </x:is>
      </x:c>
      <x:c r="I1360" s="0" t="inlineStr">
        <x:is>
          <x:t>2024-04</x:t>
        </x:is>
      </x:c>
      <x:c r="J1360" s="0" t="inlineStr">
        <x:is>
          <x:t>Month</x:t>
        </x:is>
      </x:c>
      <x:c r="K1360" s="58">
        <x:v>1</x:v>
      </x:c>
      <x:c r="L1360" s="12">
        <x:v>0</x:v>
      </x:c>
    </x:row>
    <x:row r="1361">
      <x:c r="A1361" s="0" t="inlineStr">
        <x:is>
          <x:t>PL|pl.other-operating-income|4849|2024-05</x:t>
        </x:is>
      </x:c>
      <x:c r="B1361" s="0" t="inlineStr">
        <x:is>
          <x:t>Demo Handel GmbH</x:t>
        </x:is>
      </x:c>
      <x:c r="C1361" s="0" t="inlineStr">
        <x:is>
          <x:t>PL</x:t>
        </x:is>
      </x:c>
      <x:c r="D1361" s="0" t="inlineStr">
        <x:is>
          <x:t>pl.other-operating-income</x:t>
        </x:is>
      </x:c>
      <x:c r="E1361" s="0" t="inlineStr">
        <x:is>
          <x:t>Sonstige betriebliche Erträge</x:t>
        </x:is>
      </x:c>
      <x:c r="F1361" s="58">
        <x:v>4849</x:v>
      </x:c>
      <x:c r="G1361" t="inlineStr">
        <x:is>
          <x:t>Erlöse aus Verkäufen Sachanlagevermögen 19 % USt</x:t>
        </x:is>
      </x:c>
      <x:c r="H1361" s="0" t="inlineStr">
        <x:is>
          <x:t>2024-05</x:t>
        </x:is>
      </x:c>
      <x:c r="I1361" s="0" t="inlineStr">
        <x:is>
          <x:t>2024-05</x:t>
        </x:is>
      </x:c>
      <x:c r="J1361" s="0" t="inlineStr">
        <x:is>
          <x:t>Month</x:t>
        </x:is>
      </x:c>
      <x:c r="K1361" s="58">
        <x:v>1</x:v>
      </x:c>
      <x:c r="L1361" s="12">
        <x:v>0</x:v>
      </x:c>
    </x:row>
    <x:row r="1362">
      <x:c r="A1362" s="0" t="inlineStr">
        <x:is>
          <x:t>PL|pl.other-operating-income|4849|2024-06</x:t>
        </x:is>
      </x:c>
      <x:c r="B1362" s="0" t="inlineStr">
        <x:is>
          <x:t>Demo Handel GmbH</x:t>
        </x:is>
      </x:c>
      <x:c r="C1362" s="0" t="inlineStr">
        <x:is>
          <x:t>PL</x:t>
        </x:is>
      </x:c>
      <x:c r="D1362" s="0" t="inlineStr">
        <x:is>
          <x:t>pl.other-operating-income</x:t>
        </x:is>
      </x:c>
      <x:c r="E1362" s="0" t="inlineStr">
        <x:is>
          <x:t>Sonstige betriebliche Erträge</x:t>
        </x:is>
      </x:c>
      <x:c r="F1362" s="58">
        <x:v>4849</x:v>
      </x:c>
      <x:c r="G1362" t="inlineStr">
        <x:is>
          <x:t>Erlöse aus Verkäufen Sachanlagevermögen 19 % USt</x:t>
        </x:is>
      </x:c>
      <x:c r="H1362" s="0" t="inlineStr">
        <x:is>
          <x:t>2024-06</x:t>
        </x:is>
      </x:c>
      <x:c r="I1362" s="0" t="inlineStr">
        <x:is>
          <x:t>2024-06</x:t>
        </x:is>
      </x:c>
      <x:c r="J1362" s="0" t="inlineStr">
        <x:is>
          <x:t>Month</x:t>
        </x:is>
      </x:c>
      <x:c r="K1362" s="58">
        <x:v>1</x:v>
      </x:c>
      <x:c r="L1362" s="12">
        <x:v>0</x:v>
      </x:c>
    </x:row>
    <x:row r="1363">
      <x:c r="A1363" s="0" t="inlineStr">
        <x:is>
          <x:t>PL|pl.other-operating-income|4849|2024-07</x:t>
        </x:is>
      </x:c>
      <x:c r="B1363" s="0" t="inlineStr">
        <x:is>
          <x:t>Demo Handel GmbH</x:t>
        </x:is>
      </x:c>
      <x:c r="C1363" s="0" t="inlineStr">
        <x:is>
          <x:t>PL</x:t>
        </x:is>
      </x:c>
      <x:c r="D1363" s="0" t="inlineStr">
        <x:is>
          <x:t>pl.other-operating-income</x:t>
        </x:is>
      </x:c>
      <x:c r="E1363" s="0" t="inlineStr">
        <x:is>
          <x:t>Sonstige betriebliche Erträge</x:t>
        </x:is>
      </x:c>
      <x:c r="F1363" s="58">
        <x:v>4849</x:v>
      </x:c>
      <x:c r="G1363" t="inlineStr">
        <x:is>
          <x:t>Erlöse aus Verkäufen Sachanlagevermögen 19 % USt</x:t>
        </x:is>
      </x:c>
      <x:c r="H1363" s="0" t="inlineStr">
        <x:is>
          <x:t>2024-07</x:t>
        </x:is>
      </x:c>
      <x:c r="I1363" s="0" t="inlineStr">
        <x:is>
          <x:t>2024-07</x:t>
        </x:is>
      </x:c>
      <x:c r="J1363" s="0" t="inlineStr">
        <x:is>
          <x:t>Month</x:t>
        </x:is>
      </x:c>
      <x:c r="K1363" s="58">
        <x:v>1</x:v>
      </x:c>
      <x:c r="L1363" s="12">
        <x:v>0</x:v>
      </x:c>
    </x:row>
    <x:row r="1364">
      <x:c r="A1364" s="0" t="inlineStr">
        <x:is>
          <x:t>PL|pl.other-operating-income|4849|2024-08</x:t>
        </x:is>
      </x:c>
      <x:c r="B1364" s="0" t="inlineStr">
        <x:is>
          <x:t>Demo Handel GmbH</x:t>
        </x:is>
      </x:c>
      <x:c r="C1364" s="0" t="inlineStr">
        <x:is>
          <x:t>PL</x:t>
        </x:is>
      </x:c>
      <x:c r="D1364" s="0" t="inlineStr">
        <x:is>
          <x:t>pl.other-operating-income</x:t>
        </x:is>
      </x:c>
      <x:c r="E1364" s="0" t="inlineStr">
        <x:is>
          <x:t>Sonstige betriebliche Erträge</x:t>
        </x:is>
      </x:c>
      <x:c r="F1364" s="58">
        <x:v>4849</x:v>
      </x:c>
      <x:c r="G1364" t="inlineStr">
        <x:is>
          <x:t>Erlöse aus Verkäufen Sachanlagevermögen 19 % USt</x:t>
        </x:is>
      </x:c>
      <x:c r="H1364" s="0" t="inlineStr">
        <x:is>
          <x:t>2024-08</x:t>
        </x:is>
      </x:c>
      <x:c r="I1364" s="0" t="inlineStr">
        <x:is>
          <x:t>2024-08</x:t>
        </x:is>
      </x:c>
      <x:c r="J1364" s="0" t="inlineStr">
        <x:is>
          <x:t>Month</x:t>
        </x:is>
      </x:c>
      <x:c r="K1364" s="58">
        <x:v>1</x:v>
      </x:c>
      <x:c r="L1364" s="12">
        <x:v>0</x:v>
      </x:c>
    </x:row>
    <x:row r="1365">
      <x:c r="A1365" s="0" t="inlineStr">
        <x:is>
          <x:t>PL|pl.other-operating-income|4849|2024-09</x:t>
        </x:is>
      </x:c>
      <x:c r="B1365" s="0" t="inlineStr">
        <x:is>
          <x:t>Demo Handel GmbH</x:t>
        </x:is>
      </x:c>
      <x:c r="C1365" s="0" t="inlineStr">
        <x:is>
          <x:t>PL</x:t>
        </x:is>
      </x:c>
      <x:c r="D1365" s="0" t="inlineStr">
        <x:is>
          <x:t>pl.other-operating-income</x:t>
        </x:is>
      </x:c>
      <x:c r="E1365" s="0" t="inlineStr">
        <x:is>
          <x:t>Sonstige betriebliche Erträge</x:t>
        </x:is>
      </x:c>
      <x:c r="F1365" s="58">
        <x:v>4849</x:v>
      </x:c>
      <x:c r="G1365" t="inlineStr">
        <x:is>
          <x:t>Erlöse aus Verkäufen Sachanlagevermögen 19 % USt</x:t>
        </x:is>
      </x:c>
      <x:c r="H1365" s="0" t="inlineStr">
        <x:is>
          <x:t>2024-09</x:t>
        </x:is>
      </x:c>
      <x:c r="I1365" s="0" t="inlineStr">
        <x:is>
          <x:t>2024-09</x:t>
        </x:is>
      </x:c>
      <x:c r="J1365" s="0" t="inlineStr">
        <x:is>
          <x:t>Month</x:t>
        </x:is>
      </x:c>
      <x:c r="K1365" s="58">
        <x:v>1</x:v>
      </x:c>
      <x:c r="L1365" s="12">
        <x:v>0</x:v>
      </x:c>
    </x:row>
    <x:row r="1366">
      <x:c r="A1366" s="0" t="inlineStr">
        <x:is>
          <x:t>PL|pl.other-operating-income|4849|2024-10</x:t>
        </x:is>
      </x:c>
      <x:c r="B1366" s="0" t="inlineStr">
        <x:is>
          <x:t>Demo Handel GmbH</x:t>
        </x:is>
      </x:c>
      <x:c r="C1366" s="0" t="inlineStr">
        <x:is>
          <x:t>PL</x:t>
        </x:is>
      </x:c>
      <x:c r="D1366" s="0" t="inlineStr">
        <x:is>
          <x:t>pl.other-operating-income</x:t>
        </x:is>
      </x:c>
      <x:c r="E1366" s="0" t="inlineStr">
        <x:is>
          <x:t>Sonstige betriebliche Erträge</x:t>
        </x:is>
      </x:c>
      <x:c r="F1366" s="58">
        <x:v>4849</x:v>
      </x:c>
      <x:c r="G1366" t="inlineStr">
        <x:is>
          <x:t>Erlöse aus Verkäufen Sachanlagevermögen 19 % USt</x:t>
        </x:is>
      </x:c>
      <x:c r="H1366" s="0" t="inlineStr">
        <x:is>
          <x:t>2024-10</x:t>
        </x:is>
      </x:c>
      <x:c r="I1366" s="0" t="inlineStr">
        <x:is>
          <x:t>2024-10</x:t>
        </x:is>
      </x:c>
      <x:c r="J1366" s="0" t="inlineStr">
        <x:is>
          <x:t>Month</x:t>
        </x:is>
      </x:c>
      <x:c r="K1366" s="58">
        <x:v>1</x:v>
      </x:c>
      <x:c r="L1366" s="12">
        <x:v>0</x:v>
      </x:c>
    </x:row>
    <x:row r="1367">
      <x:c r="A1367" s="0" t="inlineStr">
        <x:is>
          <x:t>PL|pl.other-operating-income|4849|2024-11</x:t>
        </x:is>
      </x:c>
      <x:c r="B1367" s="0" t="inlineStr">
        <x:is>
          <x:t>Demo Handel GmbH</x:t>
        </x:is>
      </x:c>
      <x:c r="C1367" s="0" t="inlineStr">
        <x:is>
          <x:t>PL</x:t>
        </x:is>
      </x:c>
      <x:c r="D1367" s="0" t="inlineStr">
        <x:is>
          <x:t>pl.other-operating-income</x:t>
        </x:is>
      </x:c>
      <x:c r="E1367" s="0" t="inlineStr">
        <x:is>
          <x:t>Sonstige betriebliche Erträge</x:t>
        </x:is>
      </x:c>
      <x:c r="F1367" s="58">
        <x:v>4849</x:v>
      </x:c>
      <x:c r="G1367" t="inlineStr">
        <x:is>
          <x:t>Erlöse aus Verkäufen Sachanlagevermögen 19 % USt</x:t>
        </x:is>
      </x:c>
      <x:c r="H1367" s="0" t="inlineStr">
        <x:is>
          <x:t>2024-11</x:t>
        </x:is>
      </x:c>
      <x:c r="I1367" s="0" t="inlineStr">
        <x:is>
          <x:t>2024-11</x:t>
        </x:is>
      </x:c>
      <x:c r="J1367" s="0" t="inlineStr">
        <x:is>
          <x:t>Month</x:t>
        </x:is>
      </x:c>
      <x:c r="K1367" s="58">
        <x:v>1</x:v>
      </x:c>
      <x:c r="L1367" s="12">
        <x:v>0</x:v>
      </x:c>
    </x:row>
    <x:row r="1368">
      <x:c r="A1368" s="0" t="inlineStr">
        <x:is>
          <x:t>PL|pl.other-operating-income|4849|2024-12</x:t>
        </x:is>
      </x:c>
      <x:c r="B1368" s="0" t="inlineStr">
        <x:is>
          <x:t>Demo Handel GmbH</x:t>
        </x:is>
      </x:c>
      <x:c r="C1368" s="0" t="inlineStr">
        <x:is>
          <x:t>PL</x:t>
        </x:is>
      </x:c>
      <x:c r="D1368" s="0" t="inlineStr">
        <x:is>
          <x:t>pl.other-operating-income</x:t>
        </x:is>
      </x:c>
      <x:c r="E1368" s="0" t="inlineStr">
        <x:is>
          <x:t>Sonstige betriebliche Erträge</x:t>
        </x:is>
      </x:c>
      <x:c r="F1368" s="58">
        <x:v>4849</x:v>
      </x:c>
      <x:c r="G1368" t="inlineStr">
        <x:is>
          <x:t>Erlöse aus Verkäufen Sachanlagevermögen 19 % USt</x:t>
        </x:is>
      </x:c>
      <x:c r="H1368" s="0" t="inlineStr">
        <x:is>
          <x:t>2024-12</x:t>
        </x:is>
      </x:c>
      <x:c r="I1368" s="0" t="inlineStr">
        <x:is>
          <x:t>2024-12</x:t>
        </x:is>
      </x:c>
      <x:c r="J1368" s="0" t="inlineStr">
        <x:is>
          <x:t>Month</x:t>
        </x:is>
      </x:c>
      <x:c r="K1368" s="58">
        <x:v>1</x:v>
      </x:c>
      <x:c r="L1368" s="12">
        <x:v>0</x:v>
      </x:c>
    </x:row>
    <x:row r="1369">
      <x:c r="A1369" s="0" t="inlineStr">
        <x:is>
          <x:t>PL|pl.other-operating-income|4923|2022-01</x:t>
        </x:is>
      </x:c>
      <x:c r="B1369" s="0" t="inlineStr">
        <x:is>
          <x:t>Demo Handel GmbH</x:t>
        </x:is>
      </x:c>
      <x:c r="C1369" s="0" t="inlineStr">
        <x:is>
          <x:t>PL</x:t>
        </x:is>
      </x:c>
      <x:c r="D1369" s="0" t="inlineStr">
        <x:is>
          <x:t>pl.other-operating-income</x:t>
        </x:is>
      </x:c>
      <x:c r="E1369" s="0" t="inlineStr">
        <x:is>
          <x:t>Sonstige betriebliche Erträge</x:t>
        </x:is>
      </x:c>
      <x:c r="F1369" s="58">
        <x:v>4923</x:v>
      </x:c>
      <x:c r="G1369" t="inlineStr">
        <x:is>
          <x:t>Erträge aus der Herabsetzung der Einzelwertberichtigung</x:t>
        </x:is>
      </x:c>
      <x:c r="H1369" s="0" t="inlineStr">
        <x:is>
          <x:t>2022-01</x:t>
        </x:is>
      </x:c>
      <x:c r="I1369" s="0" t="inlineStr">
        <x:is>
          <x:t>2022-01</x:t>
        </x:is>
      </x:c>
      <x:c r="J1369" s="0" t="inlineStr">
        <x:is>
          <x:t>Month</x:t>
        </x:is>
      </x:c>
      <x:c r="K1369" s="58">
        <x:v>1</x:v>
      </x:c>
      <x:c r="L1369" s="12">
        <x:v>0</x:v>
      </x:c>
    </x:row>
    <x:row r="1370">
      <x:c r="A1370" s="0" t="inlineStr">
        <x:is>
          <x:t>PL|pl.other-operating-income|4923|2022-02</x:t>
        </x:is>
      </x:c>
      <x:c r="B1370" s="0" t="inlineStr">
        <x:is>
          <x:t>Demo Handel GmbH</x:t>
        </x:is>
      </x:c>
      <x:c r="C1370" s="0" t="inlineStr">
        <x:is>
          <x:t>PL</x:t>
        </x:is>
      </x:c>
      <x:c r="D1370" s="0" t="inlineStr">
        <x:is>
          <x:t>pl.other-operating-income</x:t>
        </x:is>
      </x:c>
      <x:c r="E1370" s="0" t="inlineStr">
        <x:is>
          <x:t>Sonstige betriebliche Erträge</x:t>
        </x:is>
      </x:c>
      <x:c r="F1370" s="58">
        <x:v>4923</x:v>
      </x:c>
      <x:c r="G1370" t="inlineStr">
        <x:is>
          <x:t>Erträge aus der Herabsetzung der Einzelwertberichtigung</x:t>
        </x:is>
      </x:c>
      <x:c r="H1370" s="0" t="inlineStr">
        <x:is>
          <x:t>2022-02</x:t>
        </x:is>
      </x:c>
      <x:c r="I1370" s="0" t="inlineStr">
        <x:is>
          <x:t>2022-02</x:t>
        </x:is>
      </x:c>
      <x:c r="J1370" s="0" t="inlineStr">
        <x:is>
          <x:t>Month</x:t>
        </x:is>
      </x:c>
      <x:c r="K1370" s="58">
        <x:v>1</x:v>
      </x:c>
      <x:c r="L1370" s="12">
        <x:v>0</x:v>
      </x:c>
    </x:row>
    <x:row r="1371">
      <x:c r="A1371" s="0" t="inlineStr">
        <x:is>
          <x:t>PL|pl.other-operating-income|4923|2022-03</x:t>
        </x:is>
      </x:c>
      <x:c r="B1371" s="0" t="inlineStr">
        <x:is>
          <x:t>Demo Handel GmbH</x:t>
        </x:is>
      </x:c>
      <x:c r="C1371" s="0" t="inlineStr">
        <x:is>
          <x:t>PL</x:t>
        </x:is>
      </x:c>
      <x:c r="D1371" s="0" t="inlineStr">
        <x:is>
          <x:t>pl.other-operating-income</x:t>
        </x:is>
      </x:c>
      <x:c r="E1371" s="0" t="inlineStr">
        <x:is>
          <x:t>Sonstige betriebliche Erträge</x:t>
        </x:is>
      </x:c>
      <x:c r="F1371" s="58">
        <x:v>4923</x:v>
      </x:c>
      <x:c r="G1371" t="inlineStr">
        <x:is>
          <x:t>Erträge aus der Herabsetzung der Einzelwertberichtigung</x:t>
        </x:is>
      </x:c>
      <x:c r="H1371" s="0" t="inlineStr">
        <x:is>
          <x:t>2022-03</x:t>
        </x:is>
      </x:c>
      <x:c r="I1371" s="0" t="inlineStr">
        <x:is>
          <x:t>2022-03</x:t>
        </x:is>
      </x:c>
      <x:c r="J1371" s="0" t="inlineStr">
        <x:is>
          <x:t>Month</x:t>
        </x:is>
      </x:c>
      <x:c r="K1371" s="58">
        <x:v>1</x:v>
      </x:c>
      <x:c r="L1371" s="12">
        <x:v>0</x:v>
      </x:c>
    </x:row>
    <x:row r="1372">
      <x:c r="A1372" s="0" t="inlineStr">
        <x:is>
          <x:t>PL|pl.other-operating-income|4923|2022-04</x:t>
        </x:is>
      </x:c>
      <x:c r="B1372" s="0" t="inlineStr">
        <x:is>
          <x:t>Demo Handel GmbH</x:t>
        </x:is>
      </x:c>
      <x:c r="C1372" s="0" t="inlineStr">
        <x:is>
          <x:t>PL</x:t>
        </x:is>
      </x:c>
      <x:c r="D1372" s="0" t="inlineStr">
        <x:is>
          <x:t>pl.other-operating-income</x:t>
        </x:is>
      </x:c>
      <x:c r="E1372" s="0" t="inlineStr">
        <x:is>
          <x:t>Sonstige betriebliche Erträge</x:t>
        </x:is>
      </x:c>
      <x:c r="F1372" s="58">
        <x:v>4923</x:v>
      </x:c>
      <x:c r="G1372" t="inlineStr">
        <x:is>
          <x:t>Erträge aus der Herabsetzung der Einzelwertberichtigung</x:t>
        </x:is>
      </x:c>
      <x:c r="H1372" s="0" t="inlineStr">
        <x:is>
          <x:t>2022-04</x:t>
        </x:is>
      </x:c>
      <x:c r="I1372" s="0" t="inlineStr">
        <x:is>
          <x:t>2022-04</x:t>
        </x:is>
      </x:c>
      <x:c r="J1372" s="0" t="inlineStr">
        <x:is>
          <x:t>Month</x:t>
        </x:is>
      </x:c>
      <x:c r="K1372" s="58">
        <x:v>1</x:v>
      </x:c>
      <x:c r="L1372" s="12">
        <x:v>0</x:v>
      </x:c>
    </x:row>
    <x:row r="1373">
      <x:c r="A1373" s="0" t="inlineStr">
        <x:is>
          <x:t>PL|pl.other-operating-income|4923|2022-05</x:t>
        </x:is>
      </x:c>
      <x:c r="B1373" s="0" t="inlineStr">
        <x:is>
          <x:t>Demo Handel GmbH</x:t>
        </x:is>
      </x:c>
      <x:c r="C1373" s="0" t="inlineStr">
        <x:is>
          <x:t>PL</x:t>
        </x:is>
      </x:c>
      <x:c r="D1373" s="0" t="inlineStr">
        <x:is>
          <x:t>pl.other-operating-income</x:t>
        </x:is>
      </x:c>
      <x:c r="E1373" s="0" t="inlineStr">
        <x:is>
          <x:t>Sonstige betriebliche Erträge</x:t>
        </x:is>
      </x:c>
      <x:c r="F1373" s="58">
        <x:v>4923</x:v>
      </x:c>
      <x:c r="G1373" t="inlineStr">
        <x:is>
          <x:t>Erträge aus der Herabsetzung der Einzelwertberichtigung</x:t>
        </x:is>
      </x:c>
      <x:c r="H1373" s="0" t="inlineStr">
        <x:is>
          <x:t>2022-05</x:t>
        </x:is>
      </x:c>
      <x:c r="I1373" s="0" t="inlineStr">
        <x:is>
          <x:t>2022-05</x:t>
        </x:is>
      </x:c>
      <x:c r="J1373" s="0" t="inlineStr">
        <x:is>
          <x:t>Month</x:t>
        </x:is>
      </x:c>
      <x:c r="K1373" s="58">
        <x:v>1</x:v>
      </x:c>
      <x:c r="L1373" s="12">
        <x:v>0</x:v>
      </x:c>
    </x:row>
    <x:row r="1374">
      <x:c r="A1374" s="0" t="inlineStr">
        <x:is>
          <x:t>PL|pl.other-operating-income|4923|2022-06</x:t>
        </x:is>
      </x:c>
      <x:c r="B1374" s="0" t="inlineStr">
        <x:is>
          <x:t>Demo Handel GmbH</x:t>
        </x:is>
      </x:c>
      <x:c r="C1374" s="0" t="inlineStr">
        <x:is>
          <x:t>PL</x:t>
        </x:is>
      </x:c>
      <x:c r="D1374" s="0" t="inlineStr">
        <x:is>
          <x:t>pl.other-operating-income</x:t>
        </x:is>
      </x:c>
      <x:c r="E1374" s="0" t="inlineStr">
        <x:is>
          <x:t>Sonstige betriebliche Erträge</x:t>
        </x:is>
      </x:c>
      <x:c r="F1374" s="58">
        <x:v>4923</x:v>
      </x:c>
      <x:c r="G1374" t="inlineStr">
        <x:is>
          <x:t>Erträge aus der Herabsetzung der Einzelwertberichtigung</x:t>
        </x:is>
      </x:c>
      <x:c r="H1374" s="0" t="inlineStr">
        <x:is>
          <x:t>2022-06</x:t>
        </x:is>
      </x:c>
      <x:c r="I1374" s="0" t="inlineStr">
        <x:is>
          <x:t>2022-06</x:t>
        </x:is>
      </x:c>
      <x:c r="J1374" s="0" t="inlineStr">
        <x:is>
          <x:t>Month</x:t>
        </x:is>
      </x:c>
      <x:c r="K1374" s="58">
        <x:v>1</x:v>
      </x:c>
      <x:c r="L1374" s="12">
        <x:v>0</x:v>
      </x:c>
    </x:row>
    <x:row r="1375">
      <x:c r="A1375" s="0" t="inlineStr">
        <x:is>
          <x:t>PL|pl.other-operating-income|4923|2022-07</x:t>
        </x:is>
      </x:c>
      <x:c r="B1375" s="0" t="inlineStr">
        <x:is>
          <x:t>Demo Handel GmbH</x:t>
        </x:is>
      </x:c>
      <x:c r="C1375" s="0" t="inlineStr">
        <x:is>
          <x:t>PL</x:t>
        </x:is>
      </x:c>
      <x:c r="D1375" s="0" t="inlineStr">
        <x:is>
          <x:t>pl.other-operating-income</x:t>
        </x:is>
      </x:c>
      <x:c r="E1375" s="0" t="inlineStr">
        <x:is>
          <x:t>Sonstige betriebliche Erträge</x:t>
        </x:is>
      </x:c>
      <x:c r="F1375" s="58">
        <x:v>4923</x:v>
      </x:c>
      <x:c r="G1375" t="inlineStr">
        <x:is>
          <x:t>Erträge aus der Herabsetzung der Einzelwertberichtigung</x:t>
        </x:is>
      </x:c>
      <x:c r="H1375" s="0" t="inlineStr">
        <x:is>
          <x:t>2022-07</x:t>
        </x:is>
      </x:c>
      <x:c r="I1375" s="0" t="inlineStr">
        <x:is>
          <x:t>2022-07</x:t>
        </x:is>
      </x:c>
      <x:c r="J1375" s="0" t="inlineStr">
        <x:is>
          <x:t>Month</x:t>
        </x:is>
      </x:c>
      <x:c r="K1375" s="58">
        <x:v>1</x:v>
      </x:c>
      <x:c r="L1375" s="12">
        <x:v>0</x:v>
      </x:c>
    </x:row>
    <x:row r="1376">
      <x:c r="A1376" s="0" t="inlineStr">
        <x:is>
          <x:t>PL|pl.other-operating-income|4923|2022-08</x:t>
        </x:is>
      </x:c>
      <x:c r="B1376" s="0" t="inlineStr">
        <x:is>
          <x:t>Demo Handel GmbH</x:t>
        </x:is>
      </x:c>
      <x:c r="C1376" s="0" t="inlineStr">
        <x:is>
          <x:t>PL</x:t>
        </x:is>
      </x:c>
      <x:c r="D1376" s="0" t="inlineStr">
        <x:is>
          <x:t>pl.other-operating-income</x:t>
        </x:is>
      </x:c>
      <x:c r="E1376" s="0" t="inlineStr">
        <x:is>
          <x:t>Sonstige betriebliche Erträge</x:t>
        </x:is>
      </x:c>
      <x:c r="F1376" s="58">
        <x:v>4923</x:v>
      </x:c>
      <x:c r="G1376" t="inlineStr">
        <x:is>
          <x:t>Erträge aus der Herabsetzung der Einzelwertberichtigung</x:t>
        </x:is>
      </x:c>
      <x:c r="H1376" s="0" t="inlineStr">
        <x:is>
          <x:t>2022-08</x:t>
        </x:is>
      </x:c>
      <x:c r="I1376" s="0" t="inlineStr">
        <x:is>
          <x:t>2022-08</x:t>
        </x:is>
      </x:c>
      <x:c r="J1376" s="0" t="inlineStr">
        <x:is>
          <x:t>Month</x:t>
        </x:is>
      </x:c>
      <x:c r="K1376" s="58">
        <x:v>1</x:v>
      </x:c>
      <x:c r="L1376" s="12">
        <x:v>0</x:v>
      </x:c>
    </x:row>
    <x:row r="1377">
      <x:c r="A1377" s="0" t="inlineStr">
        <x:is>
          <x:t>PL|pl.other-operating-income|4923|2022-09</x:t>
        </x:is>
      </x:c>
      <x:c r="B1377" s="0" t="inlineStr">
        <x:is>
          <x:t>Demo Handel GmbH</x:t>
        </x:is>
      </x:c>
      <x:c r="C1377" s="0" t="inlineStr">
        <x:is>
          <x:t>PL</x:t>
        </x:is>
      </x:c>
      <x:c r="D1377" s="0" t="inlineStr">
        <x:is>
          <x:t>pl.other-operating-income</x:t>
        </x:is>
      </x:c>
      <x:c r="E1377" s="0" t="inlineStr">
        <x:is>
          <x:t>Sonstige betriebliche Erträge</x:t>
        </x:is>
      </x:c>
      <x:c r="F1377" s="58">
        <x:v>4923</x:v>
      </x:c>
      <x:c r="G1377" t="inlineStr">
        <x:is>
          <x:t>Erträge aus der Herabsetzung der Einzelwertberichtigung</x:t>
        </x:is>
      </x:c>
      <x:c r="H1377" s="0" t="inlineStr">
        <x:is>
          <x:t>2022-09</x:t>
        </x:is>
      </x:c>
      <x:c r="I1377" s="0" t="inlineStr">
        <x:is>
          <x:t>2022-09</x:t>
        </x:is>
      </x:c>
      <x:c r="J1377" s="0" t="inlineStr">
        <x:is>
          <x:t>Month</x:t>
        </x:is>
      </x:c>
      <x:c r="K1377" s="58">
        <x:v>1</x:v>
      </x:c>
      <x:c r="L1377" s="12">
        <x:v>0</x:v>
      </x:c>
    </x:row>
    <x:row r="1378">
      <x:c r="A1378" s="0" t="inlineStr">
        <x:is>
          <x:t>PL|pl.other-operating-income|4923|2022-10</x:t>
        </x:is>
      </x:c>
      <x:c r="B1378" s="0" t="inlineStr">
        <x:is>
          <x:t>Demo Handel GmbH</x:t>
        </x:is>
      </x:c>
      <x:c r="C1378" s="0" t="inlineStr">
        <x:is>
          <x:t>PL</x:t>
        </x:is>
      </x:c>
      <x:c r="D1378" s="0" t="inlineStr">
        <x:is>
          <x:t>pl.other-operating-income</x:t>
        </x:is>
      </x:c>
      <x:c r="E1378" s="0" t="inlineStr">
        <x:is>
          <x:t>Sonstige betriebliche Erträge</x:t>
        </x:is>
      </x:c>
      <x:c r="F1378" s="58">
        <x:v>4923</x:v>
      </x:c>
      <x:c r="G1378" t="inlineStr">
        <x:is>
          <x:t>Erträge aus der Herabsetzung der Einzelwertberichtigung</x:t>
        </x:is>
      </x:c>
      <x:c r="H1378" s="0" t="inlineStr">
        <x:is>
          <x:t>2022-10</x:t>
        </x:is>
      </x:c>
      <x:c r="I1378" s="0" t="inlineStr">
        <x:is>
          <x:t>2022-10</x:t>
        </x:is>
      </x:c>
      <x:c r="J1378" s="0" t="inlineStr">
        <x:is>
          <x:t>Month</x:t>
        </x:is>
      </x:c>
      <x:c r="K1378" s="58">
        <x:v>1</x:v>
      </x:c>
      <x:c r="L1378" s="12">
        <x:v>0</x:v>
      </x:c>
    </x:row>
    <x:row r="1379">
      <x:c r="A1379" s="0" t="inlineStr">
        <x:is>
          <x:t>PL|pl.other-operating-income|4923|2022-11</x:t>
        </x:is>
      </x:c>
      <x:c r="B1379" s="0" t="inlineStr">
        <x:is>
          <x:t>Demo Handel GmbH</x:t>
        </x:is>
      </x:c>
      <x:c r="C1379" s="0" t="inlineStr">
        <x:is>
          <x:t>PL</x:t>
        </x:is>
      </x:c>
      <x:c r="D1379" s="0" t="inlineStr">
        <x:is>
          <x:t>pl.other-operating-income</x:t>
        </x:is>
      </x:c>
      <x:c r="E1379" s="0" t="inlineStr">
        <x:is>
          <x:t>Sonstige betriebliche Erträge</x:t>
        </x:is>
      </x:c>
      <x:c r="F1379" s="58">
        <x:v>4923</x:v>
      </x:c>
      <x:c r="G1379" t="inlineStr">
        <x:is>
          <x:t>Erträge aus der Herabsetzung der Einzelwertberichtigung</x:t>
        </x:is>
      </x:c>
      <x:c r="H1379" s="0" t="inlineStr">
        <x:is>
          <x:t>2022-11</x:t>
        </x:is>
      </x:c>
      <x:c r="I1379" s="0" t="inlineStr">
        <x:is>
          <x:t>2022-11</x:t>
        </x:is>
      </x:c>
      <x:c r="J1379" s="0" t="inlineStr">
        <x:is>
          <x:t>Month</x:t>
        </x:is>
      </x:c>
      <x:c r="K1379" s="58">
        <x:v>1</x:v>
      </x:c>
      <x:c r="L1379" s="12">
        <x:v>0</x:v>
      </x:c>
    </x:row>
    <x:row r="1380">
      <x:c r="A1380" s="0" t="inlineStr">
        <x:is>
          <x:t>PL|pl.other-operating-income|4923|2022-12</x:t>
        </x:is>
      </x:c>
      <x:c r="B1380" s="0" t="inlineStr">
        <x:is>
          <x:t>Demo Handel GmbH</x:t>
        </x:is>
      </x:c>
      <x:c r="C1380" s="0" t="inlineStr">
        <x:is>
          <x:t>PL</x:t>
        </x:is>
      </x:c>
      <x:c r="D1380" s="0" t="inlineStr">
        <x:is>
          <x:t>pl.other-operating-income</x:t>
        </x:is>
      </x:c>
      <x:c r="E1380" s="0" t="inlineStr">
        <x:is>
          <x:t>Sonstige betriebliche Erträge</x:t>
        </x:is>
      </x:c>
      <x:c r="F1380" s="58">
        <x:v>4923</x:v>
      </x:c>
      <x:c r="G1380" t="inlineStr">
        <x:is>
          <x:t>Erträge aus der Herabsetzung der Einzelwertberichtigung</x:t>
        </x:is>
      </x:c>
      <x:c r="H1380" s="0" t="inlineStr">
        <x:is>
          <x:t>2022-12</x:t>
        </x:is>
      </x:c>
      <x:c r="I1380" s="0" t="inlineStr">
        <x:is>
          <x:t>2022-12</x:t>
        </x:is>
      </x:c>
      <x:c r="J1380" s="0" t="inlineStr">
        <x:is>
          <x:t>Month</x:t>
        </x:is>
      </x:c>
      <x:c r="K1380" s="58">
        <x:v>1</x:v>
      </x:c>
      <x:c r="L1380" s="12">
        <x:v>0</x:v>
      </x:c>
    </x:row>
    <x:row r="1381">
      <x:c r="A1381" s="0" t="inlineStr">
        <x:is>
          <x:t>PL|pl.other-operating-income|4923|2023-01</x:t>
        </x:is>
      </x:c>
      <x:c r="B1381" s="0" t="inlineStr">
        <x:is>
          <x:t>Demo Handel GmbH</x:t>
        </x:is>
      </x:c>
      <x:c r="C1381" s="0" t="inlineStr">
        <x:is>
          <x:t>PL</x:t>
        </x:is>
      </x:c>
      <x:c r="D1381" s="0" t="inlineStr">
        <x:is>
          <x:t>pl.other-operating-income</x:t>
        </x:is>
      </x:c>
      <x:c r="E1381" s="0" t="inlineStr">
        <x:is>
          <x:t>Sonstige betriebliche Erträge</x:t>
        </x:is>
      </x:c>
      <x:c r="F1381" s="58">
        <x:v>4923</x:v>
      </x:c>
      <x:c r="G1381" t="inlineStr">
        <x:is>
          <x:t>Erträge aus der Herabsetzung der Einzelwertberichtigung</x:t>
        </x:is>
      </x:c>
      <x:c r="H1381" s="0" t="inlineStr">
        <x:is>
          <x:t>2023-01</x:t>
        </x:is>
      </x:c>
      <x:c r="I1381" s="0" t="inlineStr">
        <x:is>
          <x:t>2023-01</x:t>
        </x:is>
      </x:c>
      <x:c r="J1381" s="0" t="inlineStr">
        <x:is>
          <x:t>Month</x:t>
        </x:is>
      </x:c>
      <x:c r="K1381" s="58">
        <x:v>1</x:v>
      </x:c>
      <x:c r="L1381" s="12">
        <x:v>0</x:v>
      </x:c>
    </x:row>
    <x:row r="1382">
      <x:c r="A1382" s="0" t="inlineStr">
        <x:is>
          <x:t>PL|pl.other-operating-income|4923|2023-02</x:t>
        </x:is>
      </x:c>
      <x:c r="B1382" s="0" t="inlineStr">
        <x:is>
          <x:t>Demo Handel GmbH</x:t>
        </x:is>
      </x:c>
      <x:c r="C1382" s="0" t="inlineStr">
        <x:is>
          <x:t>PL</x:t>
        </x:is>
      </x:c>
      <x:c r="D1382" s="0" t="inlineStr">
        <x:is>
          <x:t>pl.other-operating-income</x:t>
        </x:is>
      </x:c>
      <x:c r="E1382" s="0" t="inlineStr">
        <x:is>
          <x:t>Sonstige betriebliche Erträge</x:t>
        </x:is>
      </x:c>
      <x:c r="F1382" s="58">
        <x:v>4923</x:v>
      </x:c>
      <x:c r="G1382" t="inlineStr">
        <x:is>
          <x:t>Erträge aus der Herabsetzung der Einzelwertberichtigung</x:t>
        </x:is>
      </x:c>
      <x:c r="H1382" s="0" t="inlineStr">
        <x:is>
          <x:t>2023-02</x:t>
        </x:is>
      </x:c>
      <x:c r="I1382" s="0" t="inlineStr">
        <x:is>
          <x:t>2023-02</x:t>
        </x:is>
      </x:c>
      <x:c r="J1382" s="0" t="inlineStr">
        <x:is>
          <x:t>Month</x:t>
        </x:is>
      </x:c>
      <x:c r="K1382" s="58">
        <x:v>1</x:v>
      </x:c>
      <x:c r="L1382" s="12">
        <x:v>0</x:v>
      </x:c>
    </x:row>
    <x:row r="1383">
      <x:c r="A1383" s="0" t="inlineStr">
        <x:is>
          <x:t>PL|pl.other-operating-income|4923|2023-03</x:t>
        </x:is>
      </x:c>
      <x:c r="B1383" s="0" t="inlineStr">
        <x:is>
          <x:t>Demo Handel GmbH</x:t>
        </x:is>
      </x:c>
      <x:c r="C1383" s="0" t="inlineStr">
        <x:is>
          <x:t>PL</x:t>
        </x:is>
      </x:c>
      <x:c r="D1383" s="0" t="inlineStr">
        <x:is>
          <x:t>pl.other-operating-income</x:t>
        </x:is>
      </x:c>
      <x:c r="E1383" s="0" t="inlineStr">
        <x:is>
          <x:t>Sonstige betriebliche Erträge</x:t>
        </x:is>
      </x:c>
      <x:c r="F1383" s="58">
        <x:v>4923</x:v>
      </x:c>
      <x:c r="G1383" t="inlineStr">
        <x:is>
          <x:t>Erträge aus der Herabsetzung der Einzelwertberichtigung</x:t>
        </x:is>
      </x:c>
      <x:c r="H1383" s="0" t="inlineStr">
        <x:is>
          <x:t>2023-03</x:t>
        </x:is>
      </x:c>
      <x:c r="I1383" s="0" t="inlineStr">
        <x:is>
          <x:t>2023-03</x:t>
        </x:is>
      </x:c>
      <x:c r="J1383" s="0" t="inlineStr">
        <x:is>
          <x:t>Month</x:t>
        </x:is>
      </x:c>
      <x:c r="K1383" s="58">
        <x:v>1</x:v>
      </x:c>
      <x:c r="L1383" s="12">
        <x:v>0</x:v>
      </x:c>
    </x:row>
    <x:row r="1384">
      <x:c r="A1384" s="0" t="inlineStr">
        <x:is>
          <x:t>PL|pl.other-operating-income|4923|2023-04</x:t>
        </x:is>
      </x:c>
      <x:c r="B1384" s="0" t="inlineStr">
        <x:is>
          <x:t>Demo Handel GmbH</x:t>
        </x:is>
      </x:c>
      <x:c r="C1384" s="0" t="inlineStr">
        <x:is>
          <x:t>PL</x:t>
        </x:is>
      </x:c>
      <x:c r="D1384" s="0" t="inlineStr">
        <x:is>
          <x:t>pl.other-operating-income</x:t>
        </x:is>
      </x:c>
      <x:c r="E1384" s="0" t="inlineStr">
        <x:is>
          <x:t>Sonstige betriebliche Erträge</x:t>
        </x:is>
      </x:c>
      <x:c r="F1384" s="58">
        <x:v>4923</x:v>
      </x:c>
      <x:c r="G1384" t="inlineStr">
        <x:is>
          <x:t>Erträge aus der Herabsetzung der Einzelwertberichtigung</x:t>
        </x:is>
      </x:c>
      <x:c r="H1384" s="0" t="inlineStr">
        <x:is>
          <x:t>2023-04</x:t>
        </x:is>
      </x:c>
      <x:c r="I1384" s="0" t="inlineStr">
        <x:is>
          <x:t>2023-04</x:t>
        </x:is>
      </x:c>
      <x:c r="J1384" s="0" t="inlineStr">
        <x:is>
          <x:t>Month</x:t>
        </x:is>
      </x:c>
      <x:c r="K1384" s="58">
        <x:v>1</x:v>
      </x:c>
      <x:c r="L1384" s="12">
        <x:v>0</x:v>
      </x:c>
    </x:row>
    <x:row r="1385">
      <x:c r="A1385" s="0" t="inlineStr">
        <x:is>
          <x:t>PL|pl.other-operating-income|4923|2023-05</x:t>
        </x:is>
      </x:c>
      <x:c r="B1385" s="0" t="inlineStr">
        <x:is>
          <x:t>Demo Handel GmbH</x:t>
        </x:is>
      </x:c>
      <x:c r="C1385" s="0" t="inlineStr">
        <x:is>
          <x:t>PL</x:t>
        </x:is>
      </x:c>
      <x:c r="D1385" s="0" t="inlineStr">
        <x:is>
          <x:t>pl.other-operating-income</x:t>
        </x:is>
      </x:c>
      <x:c r="E1385" s="0" t="inlineStr">
        <x:is>
          <x:t>Sonstige betriebliche Erträge</x:t>
        </x:is>
      </x:c>
      <x:c r="F1385" s="58">
        <x:v>4923</x:v>
      </x:c>
      <x:c r="G1385" t="inlineStr">
        <x:is>
          <x:t>Erträge aus der Herabsetzung der Einzelwertberichtigung</x:t>
        </x:is>
      </x:c>
      <x:c r="H1385" s="0" t="inlineStr">
        <x:is>
          <x:t>2023-05</x:t>
        </x:is>
      </x:c>
      <x:c r="I1385" s="0" t="inlineStr">
        <x:is>
          <x:t>2023-05</x:t>
        </x:is>
      </x:c>
      <x:c r="J1385" s="0" t="inlineStr">
        <x:is>
          <x:t>Month</x:t>
        </x:is>
      </x:c>
      <x:c r="K1385" s="58">
        <x:v>1</x:v>
      </x:c>
      <x:c r="L1385" s="12">
        <x:v>0</x:v>
      </x:c>
    </x:row>
    <x:row r="1386">
      <x:c r="A1386" s="0" t="inlineStr">
        <x:is>
          <x:t>PL|pl.other-operating-income|4923|2023-06</x:t>
        </x:is>
      </x:c>
      <x:c r="B1386" s="0" t="inlineStr">
        <x:is>
          <x:t>Demo Handel GmbH</x:t>
        </x:is>
      </x:c>
      <x:c r="C1386" s="0" t="inlineStr">
        <x:is>
          <x:t>PL</x:t>
        </x:is>
      </x:c>
      <x:c r="D1386" s="0" t="inlineStr">
        <x:is>
          <x:t>pl.other-operating-income</x:t>
        </x:is>
      </x:c>
      <x:c r="E1386" s="0" t="inlineStr">
        <x:is>
          <x:t>Sonstige betriebliche Erträge</x:t>
        </x:is>
      </x:c>
      <x:c r="F1386" s="58">
        <x:v>4923</x:v>
      </x:c>
      <x:c r="G1386" t="inlineStr">
        <x:is>
          <x:t>Erträge aus der Herabsetzung der Einzelwertberichtigung</x:t>
        </x:is>
      </x:c>
      <x:c r="H1386" s="0" t="inlineStr">
        <x:is>
          <x:t>2023-06</x:t>
        </x:is>
      </x:c>
      <x:c r="I1386" s="0" t="inlineStr">
        <x:is>
          <x:t>2023-06</x:t>
        </x:is>
      </x:c>
      <x:c r="J1386" s="0" t="inlineStr">
        <x:is>
          <x:t>Month</x:t>
        </x:is>
      </x:c>
      <x:c r="K1386" s="58">
        <x:v>1</x:v>
      </x:c>
      <x:c r="L1386" s="12">
        <x:v>0</x:v>
      </x:c>
    </x:row>
    <x:row r="1387">
      <x:c r="A1387" s="0" t="inlineStr">
        <x:is>
          <x:t>PL|pl.other-operating-income|4923|2023-07</x:t>
        </x:is>
      </x:c>
      <x:c r="B1387" s="0" t="inlineStr">
        <x:is>
          <x:t>Demo Handel GmbH</x:t>
        </x:is>
      </x:c>
      <x:c r="C1387" s="0" t="inlineStr">
        <x:is>
          <x:t>PL</x:t>
        </x:is>
      </x:c>
      <x:c r="D1387" s="0" t="inlineStr">
        <x:is>
          <x:t>pl.other-operating-income</x:t>
        </x:is>
      </x:c>
      <x:c r="E1387" s="0" t="inlineStr">
        <x:is>
          <x:t>Sonstige betriebliche Erträge</x:t>
        </x:is>
      </x:c>
      <x:c r="F1387" s="58">
        <x:v>4923</x:v>
      </x:c>
      <x:c r="G1387" t="inlineStr">
        <x:is>
          <x:t>Erträge aus der Herabsetzung der Einzelwertberichtigung</x:t>
        </x:is>
      </x:c>
      <x:c r="H1387" s="0" t="inlineStr">
        <x:is>
          <x:t>2023-07</x:t>
        </x:is>
      </x:c>
      <x:c r="I1387" s="0" t="inlineStr">
        <x:is>
          <x:t>2023-07</x:t>
        </x:is>
      </x:c>
      <x:c r="J1387" s="0" t="inlineStr">
        <x:is>
          <x:t>Month</x:t>
        </x:is>
      </x:c>
      <x:c r="K1387" s="58">
        <x:v>1</x:v>
      </x:c>
      <x:c r="L1387" s="12">
        <x:v>0</x:v>
      </x:c>
    </x:row>
    <x:row r="1388">
      <x:c r="A1388" s="0" t="inlineStr">
        <x:is>
          <x:t>PL|pl.other-operating-income|4923|2023-08</x:t>
        </x:is>
      </x:c>
      <x:c r="B1388" s="0" t="inlineStr">
        <x:is>
          <x:t>Demo Handel GmbH</x:t>
        </x:is>
      </x:c>
      <x:c r="C1388" s="0" t="inlineStr">
        <x:is>
          <x:t>PL</x:t>
        </x:is>
      </x:c>
      <x:c r="D1388" s="0" t="inlineStr">
        <x:is>
          <x:t>pl.other-operating-income</x:t>
        </x:is>
      </x:c>
      <x:c r="E1388" s="0" t="inlineStr">
        <x:is>
          <x:t>Sonstige betriebliche Erträge</x:t>
        </x:is>
      </x:c>
      <x:c r="F1388" s="58">
        <x:v>4923</x:v>
      </x:c>
      <x:c r="G1388" t="inlineStr">
        <x:is>
          <x:t>Erträge aus der Herabsetzung der Einzelwertberichtigung</x:t>
        </x:is>
      </x:c>
      <x:c r="H1388" s="0" t="inlineStr">
        <x:is>
          <x:t>2023-08</x:t>
        </x:is>
      </x:c>
      <x:c r="I1388" s="0" t="inlineStr">
        <x:is>
          <x:t>2023-08</x:t>
        </x:is>
      </x:c>
      <x:c r="J1388" s="0" t="inlineStr">
        <x:is>
          <x:t>Month</x:t>
        </x:is>
      </x:c>
      <x:c r="K1388" s="58">
        <x:v>1</x:v>
      </x:c>
      <x:c r="L1388" s="12">
        <x:v>0</x:v>
      </x:c>
    </x:row>
    <x:row r="1389">
      <x:c r="A1389" s="0" t="inlineStr">
        <x:is>
          <x:t>PL|pl.other-operating-income|4923|2023-09</x:t>
        </x:is>
      </x:c>
      <x:c r="B1389" s="0" t="inlineStr">
        <x:is>
          <x:t>Demo Handel GmbH</x:t>
        </x:is>
      </x:c>
      <x:c r="C1389" s="0" t="inlineStr">
        <x:is>
          <x:t>PL</x:t>
        </x:is>
      </x:c>
      <x:c r="D1389" s="0" t="inlineStr">
        <x:is>
          <x:t>pl.other-operating-income</x:t>
        </x:is>
      </x:c>
      <x:c r="E1389" s="0" t="inlineStr">
        <x:is>
          <x:t>Sonstige betriebliche Erträge</x:t>
        </x:is>
      </x:c>
      <x:c r="F1389" s="58">
        <x:v>4923</x:v>
      </x:c>
      <x:c r="G1389" t="inlineStr">
        <x:is>
          <x:t>Erträge aus der Herabsetzung der Einzelwertberichtigung</x:t>
        </x:is>
      </x:c>
      <x:c r="H1389" s="0" t="inlineStr">
        <x:is>
          <x:t>2023-09</x:t>
        </x:is>
      </x:c>
      <x:c r="I1389" s="0" t="inlineStr">
        <x:is>
          <x:t>2023-09</x:t>
        </x:is>
      </x:c>
      <x:c r="J1389" s="0" t="inlineStr">
        <x:is>
          <x:t>Month</x:t>
        </x:is>
      </x:c>
      <x:c r="K1389" s="58">
        <x:v>1</x:v>
      </x:c>
      <x:c r="L1389" s="12">
        <x:v>0</x:v>
      </x:c>
    </x:row>
    <x:row r="1390">
      <x:c r="A1390" s="0" t="inlineStr">
        <x:is>
          <x:t>PL|pl.other-operating-income|4923|2023-10</x:t>
        </x:is>
      </x:c>
      <x:c r="B1390" s="0" t="inlineStr">
        <x:is>
          <x:t>Demo Handel GmbH</x:t>
        </x:is>
      </x:c>
      <x:c r="C1390" s="0" t="inlineStr">
        <x:is>
          <x:t>PL</x:t>
        </x:is>
      </x:c>
      <x:c r="D1390" s="0" t="inlineStr">
        <x:is>
          <x:t>pl.other-operating-income</x:t>
        </x:is>
      </x:c>
      <x:c r="E1390" s="0" t="inlineStr">
        <x:is>
          <x:t>Sonstige betriebliche Erträge</x:t>
        </x:is>
      </x:c>
      <x:c r="F1390" s="58">
        <x:v>4923</x:v>
      </x:c>
      <x:c r="G1390" t="inlineStr">
        <x:is>
          <x:t>Erträge aus der Herabsetzung der Einzelwertberichtigung</x:t>
        </x:is>
      </x:c>
      <x:c r="H1390" s="0" t="inlineStr">
        <x:is>
          <x:t>2023-10</x:t>
        </x:is>
      </x:c>
      <x:c r="I1390" s="0" t="inlineStr">
        <x:is>
          <x:t>2023-10</x:t>
        </x:is>
      </x:c>
      <x:c r="J1390" s="0" t="inlineStr">
        <x:is>
          <x:t>Month</x:t>
        </x:is>
      </x:c>
      <x:c r="K1390" s="58">
        <x:v>1</x:v>
      </x:c>
      <x:c r="L1390" s="12">
        <x:v>0</x:v>
      </x:c>
    </x:row>
    <x:row r="1391">
      <x:c r="A1391" s="0" t="inlineStr">
        <x:is>
          <x:t>PL|pl.other-operating-income|4923|2023-11</x:t>
        </x:is>
      </x:c>
      <x:c r="B1391" s="0" t="inlineStr">
        <x:is>
          <x:t>Demo Handel GmbH</x:t>
        </x:is>
      </x:c>
      <x:c r="C1391" s="0" t="inlineStr">
        <x:is>
          <x:t>PL</x:t>
        </x:is>
      </x:c>
      <x:c r="D1391" s="0" t="inlineStr">
        <x:is>
          <x:t>pl.other-operating-income</x:t>
        </x:is>
      </x:c>
      <x:c r="E1391" s="0" t="inlineStr">
        <x:is>
          <x:t>Sonstige betriebliche Erträge</x:t>
        </x:is>
      </x:c>
      <x:c r="F1391" s="58">
        <x:v>4923</x:v>
      </x:c>
      <x:c r="G1391" t="inlineStr">
        <x:is>
          <x:t>Erträge aus der Herabsetzung der Einzelwertberichtigung</x:t>
        </x:is>
      </x:c>
      <x:c r="H1391" s="0" t="inlineStr">
        <x:is>
          <x:t>2023-11</x:t>
        </x:is>
      </x:c>
      <x:c r="I1391" s="0" t="inlineStr">
        <x:is>
          <x:t>2023-11</x:t>
        </x:is>
      </x:c>
      <x:c r="J1391" s="0" t="inlineStr">
        <x:is>
          <x:t>Month</x:t>
        </x:is>
      </x:c>
      <x:c r="K1391" s="58">
        <x:v>1</x:v>
      </x:c>
      <x:c r="L1391" s="12">
        <x:v>0</x:v>
      </x:c>
    </x:row>
    <x:row r="1392">
      <x:c r="A1392" s="0" t="inlineStr">
        <x:is>
          <x:t>PL|pl.other-operating-income|4923|2023-12</x:t>
        </x:is>
      </x:c>
      <x:c r="B1392" s="0" t="inlineStr">
        <x:is>
          <x:t>Demo Handel GmbH</x:t>
        </x:is>
      </x:c>
      <x:c r="C1392" s="0" t="inlineStr">
        <x:is>
          <x:t>PL</x:t>
        </x:is>
      </x:c>
      <x:c r="D1392" s="0" t="inlineStr">
        <x:is>
          <x:t>pl.other-operating-income</x:t>
        </x:is>
      </x:c>
      <x:c r="E1392" s="0" t="inlineStr">
        <x:is>
          <x:t>Sonstige betriebliche Erträge</x:t>
        </x:is>
      </x:c>
      <x:c r="F1392" s="58">
        <x:v>4923</x:v>
      </x:c>
      <x:c r="G1392" t="inlineStr">
        <x:is>
          <x:t>Erträge aus der Herabsetzung der Einzelwertberichtigung</x:t>
        </x:is>
      </x:c>
      <x:c r="H1392" s="0" t="inlineStr">
        <x:is>
          <x:t>2023-12</x:t>
        </x:is>
      </x:c>
      <x:c r="I1392" s="0" t="inlineStr">
        <x:is>
          <x:t>2023-12</x:t>
        </x:is>
      </x:c>
      <x:c r="J1392" s="0" t="inlineStr">
        <x:is>
          <x:t>Month</x:t>
        </x:is>
      </x:c>
      <x:c r="K1392" s="58">
        <x:v>1</x:v>
      </x:c>
      <x:c r="L1392" s="12">
        <x:v>0</x:v>
      </x:c>
    </x:row>
    <x:row r="1393">
      <x:c r="A1393" s="0" t="inlineStr">
        <x:is>
          <x:t>PL|pl.other-operating-income|4923|2024-01</x:t>
        </x:is>
      </x:c>
      <x:c r="B1393" s="0" t="inlineStr">
        <x:is>
          <x:t>Demo Handel GmbH</x:t>
        </x:is>
      </x:c>
      <x:c r="C1393" s="0" t="inlineStr">
        <x:is>
          <x:t>PL</x:t>
        </x:is>
      </x:c>
      <x:c r="D1393" s="0" t="inlineStr">
        <x:is>
          <x:t>pl.other-operating-income</x:t>
        </x:is>
      </x:c>
      <x:c r="E1393" s="0" t="inlineStr">
        <x:is>
          <x:t>Sonstige betriebliche Erträge</x:t>
        </x:is>
      </x:c>
      <x:c r="F1393" s="58">
        <x:v>4923</x:v>
      </x:c>
      <x:c r="G1393" t="inlineStr">
        <x:is>
          <x:t>Erträge aus der Herabsetzung der Einzelwertberichtigung</x:t>
        </x:is>
      </x:c>
      <x:c r="H1393" s="0" t="inlineStr">
        <x:is>
          <x:t>2024-01</x:t>
        </x:is>
      </x:c>
      <x:c r="I1393" s="0" t="inlineStr">
        <x:is>
          <x:t>2024-01</x:t>
        </x:is>
      </x:c>
      <x:c r="J1393" s="0" t="inlineStr">
        <x:is>
          <x:t>Month</x:t>
        </x:is>
      </x:c>
      <x:c r="K1393" s="58">
        <x:v>1</x:v>
      </x:c>
      <x:c r="L1393" s="12">
        <x:v>0</x:v>
      </x:c>
    </x:row>
    <x:row r="1394">
      <x:c r="A1394" s="0" t="inlineStr">
        <x:is>
          <x:t>PL|pl.other-operating-income|4923|2024-02</x:t>
        </x:is>
      </x:c>
      <x:c r="B1394" s="0" t="inlineStr">
        <x:is>
          <x:t>Demo Handel GmbH</x:t>
        </x:is>
      </x:c>
      <x:c r="C1394" s="0" t="inlineStr">
        <x:is>
          <x:t>PL</x:t>
        </x:is>
      </x:c>
      <x:c r="D1394" s="0" t="inlineStr">
        <x:is>
          <x:t>pl.other-operating-income</x:t>
        </x:is>
      </x:c>
      <x:c r="E1394" s="0" t="inlineStr">
        <x:is>
          <x:t>Sonstige betriebliche Erträge</x:t>
        </x:is>
      </x:c>
      <x:c r="F1394" s="58">
        <x:v>4923</x:v>
      </x:c>
      <x:c r="G1394" t="inlineStr">
        <x:is>
          <x:t>Erträge aus der Herabsetzung der Einzelwertberichtigung</x:t>
        </x:is>
      </x:c>
      <x:c r="H1394" s="0" t="inlineStr">
        <x:is>
          <x:t>2024-02</x:t>
        </x:is>
      </x:c>
      <x:c r="I1394" s="0" t="inlineStr">
        <x:is>
          <x:t>2024-02</x:t>
        </x:is>
      </x:c>
      <x:c r="J1394" s="0" t="inlineStr">
        <x:is>
          <x:t>Month</x:t>
        </x:is>
      </x:c>
      <x:c r="K1394" s="58">
        <x:v>1</x:v>
      </x:c>
      <x:c r="L1394" s="12">
        <x:v>0</x:v>
      </x:c>
    </x:row>
    <x:row r="1395">
      <x:c r="A1395" s="0" t="inlineStr">
        <x:is>
          <x:t>PL|pl.other-operating-income|4923|2024-03</x:t>
        </x:is>
      </x:c>
      <x:c r="B1395" s="0" t="inlineStr">
        <x:is>
          <x:t>Demo Handel GmbH</x:t>
        </x:is>
      </x:c>
      <x:c r="C1395" s="0" t="inlineStr">
        <x:is>
          <x:t>PL</x:t>
        </x:is>
      </x:c>
      <x:c r="D1395" s="0" t="inlineStr">
        <x:is>
          <x:t>pl.other-operating-income</x:t>
        </x:is>
      </x:c>
      <x:c r="E1395" s="0" t="inlineStr">
        <x:is>
          <x:t>Sonstige betriebliche Erträge</x:t>
        </x:is>
      </x:c>
      <x:c r="F1395" s="58">
        <x:v>4923</x:v>
      </x:c>
      <x:c r="G1395" t="inlineStr">
        <x:is>
          <x:t>Erträge aus der Herabsetzung der Einzelwertberichtigung</x:t>
        </x:is>
      </x:c>
      <x:c r="H1395" s="0" t="inlineStr">
        <x:is>
          <x:t>2024-03</x:t>
        </x:is>
      </x:c>
      <x:c r="I1395" s="0" t="inlineStr">
        <x:is>
          <x:t>2024-03</x:t>
        </x:is>
      </x:c>
      <x:c r="J1395" s="0" t="inlineStr">
        <x:is>
          <x:t>Month</x:t>
        </x:is>
      </x:c>
      <x:c r="K1395" s="58">
        <x:v>1</x:v>
      </x:c>
      <x:c r="L1395" s="12">
        <x:v>0</x:v>
      </x:c>
    </x:row>
    <x:row r="1396">
      <x:c r="A1396" s="0" t="inlineStr">
        <x:is>
          <x:t>PL|pl.other-operating-income|4923|2024-04</x:t>
        </x:is>
      </x:c>
      <x:c r="B1396" s="0" t="inlineStr">
        <x:is>
          <x:t>Demo Handel GmbH</x:t>
        </x:is>
      </x:c>
      <x:c r="C1396" s="0" t="inlineStr">
        <x:is>
          <x:t>PL</x:t>
        </x:is>
      </x:c>
      <x:c r="D1396" s="0" t="inlineStr">
        <x:is>
          <x:t>pl.other-operating-income</x:t>
        </x:is>
      </x:c>
      <x:c r="E1396" s="0" t="inlineStr">
        <x:is>
          <x:t>Sonstige betriebliche Erträge</x:t>
        </x:is>
      </x:c>
      <x:c r="F1396" s="58">
        <x:v>4923</x:v>
      </x:c>
      <x:c r="G1396" t="inlineStr">
        <x:is>
          <x:t>Erträge aus der Herabsetzung der Einzelwertberichtigung</x:t>
        </x:is>
      </x:c>
      <x:c r="H1396" s="0" t="inlineStr">
        <x:is>
          <x:t>2024-04</x:t>
        </x:is>
      </x:c>
      <x:c r="I1396" s="0" t="inlineStr">
        <x:is>
          <x:t>2024-04</x:t>
        </x:is>
      </x:c>
      <x:c r="J1396" s="0" t="inlineStr">
        <x:is>
          <x:t>Month</x:t>
        </x:is>
      </x:c>
      <x:c r="K1396" s="58">
        <x:v>1</x:v>
      </x:c>
      <x:c r="L1396" s="12">
        <x:v>0</x:v>
      </x:c>
    </x:row>
    <x:row r="1397">
      <x:c r="A1397" s="0" t="inlineStr">
        <x:is>
          <x:t>PL|pl.other-operating-income|4923|2024-05</x:t>
        </x:is>
      </x:c>
      <x:c r="B1397" s="0" t="inlineStr">
        <x:is>
          <x:t>Demo Handel GmbH</x:t>
        </x:is>
      </x:c>
      <x:c r="C1397" s="0" t="inlineStr">
        <x:is>
          <x:t>PL</x:t>
        </x:is>
      </x:c>
      <x:c r="D1397" s="0" t="inlineStr">
        <x:is>
          <x:t>pl.other-operating-income</x:t>
        </x:is>
      </x:c>
      <x:c r="E1397" s="0" t="inlineStr">
        <x:is>
          <x:t>Sonstige betriebliche Erträge</x:t>
        </x:is>
      </x:c>
      <x:c r="F1397" s="58">
        <x:v>4923</x:v>
      </x:c>
      <x:c r="G1397" t="inlineStr">
        <x:is>
          <x:t>Erträge aus der Herabsetzung der Einzelwertberichtigung</x:t>
        </x:is>
      </x:c>
      <x:c r="H1397" s="0" t="inlineStr">
        <x:is>
          <x:t>2024-05</x:t>
        </x:is>
      </x:c>
      <x:c r="I1397" s="0" t="inlineStr">
        <x:is>
          <x:t>2024-05</x:t>
        </x:is>
      </x:c>
      <x:c r="J1397" s="0" t="inlineStr">
        <x:is>
          <x:t>Month</x:t>
        </x:is>
      </x:c>
      <x:c r="K1397" s="58">
        <x:v>1</x:v>
      </x:c>
      <x:c r="L1397" s="12">
        <x:v>96000</x:v>
      </x:c>
    </x:row>
    <x:row r="1398">
      <x:c r="A1398" s="0" t="inlineStr">
        <x:is>
          <x:t>PL|pl.other-operating-income|4923|2024-06</x:t>
        </x:is>
      </x:c>
      <x:c r="B1398" s="0" t="inlineStr">
        <x:is>
          <x:t>Demo Handel GmbH</x:t>
        </x:is>
      </x:c>
      <x:c r="C1398" s="0" t="inlineStr">
        <x:is>
          <x:t>PL</x:t>
        </x:is>
      </x:c>
      <x:c r="D1398" s="0" t="inlineStr">
        <x:is>
          <x:t>pl.other-operating-income</x:t>
        </x:is>
      </x:c>
      <x:c r="E1398" s="0" t="inlineStr">
        <x:is>
          <x:t>Sonstige betriebliche Erträge</x:t>
        </x:is>
      </x:c>
      <x:c r="F1398" s="58">
        <x:v>4923</x:v>
      </x:c>
      <x:c r="G1398" t="inlineStr">
        <x:is>
          <x:t>Erträge aus der Herabsetzung der Einzelwertberichtigung</x:t>
        </x:is>
      </x:c>
      <x:c r="H1398" s="0" t="inlineStr">
        <x:is>
          <x:t>2024-06</x:t>
        </x:is>
      </x:c>
      <x:c r="I1398" s="0" t="inlineStr">
        <x:is>
          <x:t>2024-06</x:t>
        </x:is>
      </x:c>
      <x:c r="J1398" s="0" t="inlineStr">
        <x:is>
          <x:t>Month</x:t>
        </x:is>
      </x:c>
      <x:c r="K1398" s="58">
        <x:v>1</x:v>
      </x:c>
      <x:c r="L1398" s="12">
        <x:v>0</x:v>
      </x:c>
    </x:row>
    <x:row r="1399">
      <x:c r="A1399" s="0" t="inlineStr">
        <x:is>
          <x:t>PL|pl.other-operating-income|4923|2024-07</x:t>
        </x:is>
      </x:c>
      <x:c r="B1399" s="0" t="inlineStr">
        <x:is>
          <x:t>Demo Handel GmbH</x:t>
        </x:is>
      </x:c>
      <x:c r="C1399" s="0" t="inlineStr">
        <x:is>
          <x:t>PL</x:t>
        </x:is>
      </x:c>
      <x:c r="D1399" s="0" t="inlineStr">
        <x:is>
          <x:t>pl.other-operating-income</x:t>
        </x:is>
      </x:c>
      <x:c r="E1399" s="0" t="inlineStr">
        <x:is>
          <x:t>Sonstige betriebliche Erträge</x:t>
        </x:is>
      </x:c>
      <x:c r="F1399" s="58">
        <x:v>4923</x:v>
      </x:c>
      <x:c r="G1399" t="inlineStr">
        <x:is>
          <x:t>Erträge aus der Herabsetzung der Einzelwertberichtigung</x:t>
        </x:is>
      </x:c>
      <x:c r="H1399" s="0" t="inlineStr">
        <x:is>
          <x:t>2024-07</x:t>
        </x:is>
      </x:c>
      <x:c r="I1399" s="0" t="inlineStr">
        <x:is>
          <x:t>2024-07</x:t>
        </x:is>
      </x:c>
      <x:c r="J1399" s="0" t="inlineStr">
        <x:is>
          <x:t>Month</x:t>
        </x:is>
      </x:c>
      <x:c r="K1399" s="58">
        <x:v>1</x:v>
      </x:c>
      <x:c r="L1399" s="12">
        <x:v>0</x:v>
      </x:c>
    </x:row>
    <x:row r="1400">
      <x:c r="A1400" s="0" t="inlineStr">
        <x:is>
          <x:t>PL|pl.other-operating-income|4923|2024-08</x:t>
        </x:is>
      </x:c>
      <x:c r="B1400" s="0" t="inlineStr">
        <x:is>
          <x:t>Demo Handel GmbH</x:t>
        </x:is>
      </x:c>
      <x:c r="C1400" s="0" t="inlineStr">
        <x:is>
          <x:t>PL</x:t>
        </x:is>
      </x:c>
      <x:c r="D1400" s="0" t="inlineStr">
        <x:is>
          <x:t>pl.other-operating-income</x:t>
        </x:is>
      </x:c>
      <x:c r="E1400" s="0" t="inlineStr">
        <x:is>
          <x:t>Sonstige betriebliche Erträge</x:t>
        </x:is>
      </x:c>
      <x:c r="F1400" s="58">
        <x:v>4923</x:v>
      </x:c>
      <x:c r="G1400" t="inlineStr">
        <x:is>
          <x:t>Erträge aus der Herabsetzung der Einzelwertberichtigung</x:t>
        </x:is>
      </x:c>
      <x:c r="H1400" s="0" t="inlineStr">
        <x:is>
          <x:t>2024-08</x:t>
        </x:is>
      </x:c>
      <x:c r="I1400" s="0" t="inlineStr">
        <x:is>
          <x:t>2024-08</x:t>
        </x:is>
      </x:c>
      <x:c r="J1400" s="0" t="inlineStr">
        <x:is>
          <x:t>Month</x:t>
        </x:is>
      </x:c>
      <x:c r="K1400" s="58">
        <x:v>1</x:v>
      </x:c>
      <x:c r="L1400" s="12">
        <x:v>0</x:v>
      </x:c>
    </x:row>
    <x:row r="1401">
      <x:c r="A1401" s="0" t="inlineStr">
        <x:is>
          <x:t>PL|pl.other-operating-income|4923|2024-09</x:t>
        </x:is>
      </x:c>
      <x:c r="B1401" s="0" t="inlineStr">
        <x:is>
          <x:t>Demo Handel GmbH</x:t>
        </x:is>
      </x:c>
      <x:c r="C1401" s="0" t="inlineStr">
        <x:is>
          <x:t>PL</x:t>
        </x:is>
      </x:c>
      <x:c r="D1401" s="0" t="inlineStr">
        <x:is>
          <x:t>pl.other-operating-income</x:t>
        </x:is>
      </x:c>
      <x:c r="E1401" s="0" t="inlineStr">
        <x:is>
          <x:t>Sonstige betriebliche Erträge</x:t>
        </x:is>
      </x:c>
      <x:c r="F1401" s="58">
        <x:v>4923</x:v>
      </x:c>
      <x:c r="G1401" t="inlineStr">
        <x:is>
          <x:t>Erträge aus der Herabsetzung der Einzelwertberichtigung</x:t>
        </x:is>
      </x:c>
      <x:c r="H1401" s="0" t="inlineStr">
        <x:is>
          <x:t>2024-09</x:t>
        </x:is>
      </x:c>
      <x:c r="I1401" s="0" t="inlineStr">
        <x:is>
          <x:t>2024-09</x:t>
        </x:is>
      </x:c>
      <x:c r="J1401" s="0" t="inlineStr">
        <x:is>
          <x:t>Month</x:t>
        </x:is>
      </x:c>
      <x:c r="K1401" s="58">
        <x:v>1</x:v>
      </x:c>
      <x:c r="L1401" s="12">
        <x:v>0</x:v>
      </x:c>
    </x:row>
    <x:row r="1402">
      <x:c r="A1402" s="0" t="inlineStr">
        <x:is>
          <x:t>PL|pl.other-operating-income|4923|2024-10</x:t>
        </x:is>
      </x:c>
      <x:c r="B1402" s="0" t="inlineStr">
        <x:is>
          <x:t>Demo Handel GmbH</x:t>
        </x:is>
      </x:c>
      <x:c r="C1402" s="0" t="inlineStr">
        <x:is>
          <x:t>PL</x:t>
        </x:is>
      </x:c>
      <x:c r="D1402" s="0" t="inlineStr">
        <x:is>
          <x:t>pl.other-operating-income</x:t>
        </x:is>
      </x:c>
      <x:c r="E1402" s="0" t="inlineStr">
        <x:is>
          <x:t>Sonstige betriebliche Erträge</x:t>
        </x:is>
      </x:c>
      <x:c r="F1402" s="58">
        <x:v>4923</x:v>
      </x:c>
      <x:c r="G1402" t="inlineStr">
        <x:is>
          <x:t>Erträge aus der Herabsetzung der Einzelwertberichtigung</x:t>
        </x:is>
      </x:c>
      <x:c r="H1402" s="0" t="inlineStr">
        <x:is>
          <x:t>2024-10</x:t>
        </x:is>
      </x:c>
      <x:c r="I1402" s="0" t="inlineStr">
        <x:is>
          <x:t>2024-10</x:t>
        </x:is>
      </x:c>
      <x:c r="J1402" s="0" t="inlineStr">
        <x:is>
          <x:t>Month</x:t>
        </x:is>
      </x:c>
      <x:c r="K1402" s="58">
        <x:v>1</x:v>
      </x:c>
      <x:c r="L1402" s="12">
        <x:v>0</x:v>
      </x:c>
    </x:row>
    <x:row r="1403">
      <x:c r="A1403" s="0" t="inlineStr">
        <x:is>
          <x:t>PL|pl.other-operating-income|4923|2024-11</x:t>
        </x:is>
      </x:c>
      <x:c r="B1403" s="0" t="inlineStr">
        <x:is>
          <x:t>Demo Handel GmbH</x:t>
        </x:is>
      </x:c>
      <x:c r="C1403" s="0" t="inlineStr">
        <x:is>
          <x:t>PL</x:t>
        </x:is>
      </x:c>
      <x:c r="D1403" s="0" t="inlineStr">
        <x:is>
          <x:t>pl.other-operating-income</x:t>
        </x:is>
      </x:c>
      <x:c r="E1403" s="0" t="inlineStr">
        <x:is>
          <x:t>Sonstige betriebliche Erträge</x:t>
        </x:is>
      </x:c>
      <x:c r="F1403" s="58">
        <x:v>4923</x:v>
      </x:c>
      <x:c r="G1403" t="inlineStr">
        <x:is>
          <x:t>Erträge aus der Herabsetzung der Einzelwertberichtigung</x:t>
        </x:is>
      </x:c>
      <x:c r="H1403" s="0" t="inlineStr">
        <x:is>
          <x:t>2024-11</x:t>
        </x:is>
      </x:c>
      <x:c r="I1403" s="0" t="inlineStr">
        <x:is>
          <x:t>2024-11</x:t>
        </x:is>
      </x:c>
      <x:c r="J1403" s="0" t="inlineStr">
        <x:is>
          <x:t>Month</x:t>
        </x:is>
      </x:c>
      <x:c r="K1403" s="58">
        <x:v>1</x:v>
      </x:c>
      <x:c r="L1403" s="12">
        <x:v>0</x:v>
      </x:c>
    </x:row>
    <x:row r="1404">
      <x:c r="A1404" s="0" t="inlineStr">
        <x:is>
          <x:t>PL|pl.other-operating-income|4923|2024-12</x:t>
        </x:is>
      </x:c>
      <x:c r="B1404" s="0" t="inlineStr">
        <x:is>
          <x:t>Demo Handel GmbH</x:t>
        </x:is>
      </x:c>
      <x:c r="C1404" s="0" t="inlineStr">
        <x:is>
          <x:t>PL</x:t>
        </x:is>
      </x:c>
      <x:c r="D1404" s="0" t="inlineStr">
        <x:is>
          <x:t>pl.other-operating-income</x:t>
        </x:is>
      </x:c>
      <x:c r="E1404" s="0" t="inlineStr">
        <x:is>
          <x:t>Sonstige betriebliche Erträge</x:t>
        </x:is>
      </x:c>
      <x:c r="F1404" s="58">
        <x:v>4923</x:v>
      </x:c>
      <x:c r="G1404" t="inlineStr">
        <x:is>
          <x:t>Erträge aus der Herabsetzung der Einzelwertberichtigung</x:t>
        </x:is>
      </x:c>
      <x:c r="H1404" s="0" t="inlineStr">
        <x:is>
          <x:t>2024-12</x:t>
        </x:is>
      </x:c>
      <x:c r="I1404" s="0" t="inlineStr">
        <x:is>
          <x:t>2024-12</x:t>
        </x:is>
      </x:c>
      <x:c r="J1404" s="0" t="inlineStr">
        <x:is>
          <x:t>Month</x:t>
        </x:is>
      </x:c>
      <x:c r="K1404" s="58">
        <x:v>1</x:v>
      </x:c>
      <x:c r="L1404" s="12">
        <x:v>0</x:v>
      </x:c>
    </x:row>
    <x:row r="1405">
      <x:c r="A1405" s="0" t="inlineStr">
        <x:is>
          <x:t>PL|pl.other-operating-income|4930|2022-01</x:t>
        </x:is>
      </x:c>
      <x:c r="B1405" s="0" t="inlineStr">
        <x:is>
          <x:t>Demo Handel GmbH</x:t>
        </x:is>
      </x:c>
      <x:c r="C1405" s="0" t="inlineStr">
        <x:is>
          <x:t>PL</x:t>
        </x:is>
      </x:c>
      <x:c r="D1405" s="0" t="inlineStr">
        <x:is>
          <x:t>pl.other-operating-income</x:t>
        </x:is>
      </x:c>
      <x:c r="E1405" s="0" t="inlineStr">
        <x:is>
          <x:t>Sonstige betriebliche Erträge</x:t>
        </x:is>
      </x:c>
      <x:c r="F1405" s="58">
        <x:v>4930</x:v>
      </x:c>
      <x:c r="G1405" t="inlineStr">
        <x:is>
          <x:t>Erträge aus der Auflösung von Rückstellungen</x:t>
        </x:is>
      </x:c>
      <x:c r="H1405" s="0" t="inlineStr">
        <x:is>
          <x:t>2022-01</x:t>
        </x:is>
      </x:c>
      <x:c r="I1405" s="0" t="inlineStr">
        <x:is>
          <x:t>2022-01</x:t>
        </x:is>
      </x:c>
      <x:c r="J1405" s="0" t="inlineStr">
        <x:is>
          <x:t>Month</x:t>
        </x:is>
      </x:c>
      <x:c r="K1405" s="58">
        <x:v>1</x:v>
      </x:c>
      <x:c r="L1405" s="12">
        <x:v>0</x:v>
      </x:c>
    </x:row>
    <x:row r="1406">
      <x:c r="A1406" s="0" t="inlineStr">
        <x:is>
          <x:t>PL|pl.other-operating-income|4930|2022-02</x:t>
        </x:is>
      </x:c>
      <x:c r="B1406" s="0" t="inlineStr">
        <x:is>
          <x:t>Demo Handel GmbH</x:t>
        </x:is>
      </x:c>
      <x:c r="C1406" s="0" t="inlineStr">
        <x:is>
          <x:t>PL</x:t>
        </x:is>
      </x:c>
      <x:c r="D1406" s="0" t="inlineStr">
        <x:is>
          <x:t>pl.other-operating-income</x:t>
        </x:is>
      </x:c>
      <x:c r="E1406" s="0" t="inlineStr">
        <x:is>
          <x:t>Sonstige betriebliche Erträge</x:t>
        </x:is>
      </x:c>
      <x:c r="F1406" s="58">
        <x:v>4930</x:v>
      </x:c>
      <x:c r="G1406" t="inlineStr">
        <x:is>
          <x:t>Erträge aus der Auflösung von Rückstellungen</x:t>
        </x:is>
      </x:c>
      <x:c r="H1406" s="0" t="inlineStr">
        <x:is>
          <x:t>2022-02</x:t>
        </x:is>
      </x:c>
      <x:c r="I1406" s="0" t="inlineStr">
        <x:is>
          <x:t>2022-02</x:t>
        </x:is>
      </x:c>
      <x:c r="J1406" s="0" t="inlineStr">
        <x:is>
          <x:t>Month</x:t>
        </x:is>
      </x:c>
      <x:c r="K1406" s="58">
        <x:v>1</x:v>
      </x:c>
      <x:c r="L1406" s="12">
        <x:v>0</x:v>
      </x:c>
    </x:row>
    <x:row r="1407">
      <x:c r="A1407" s="0" t="inlineStr">
        <x:is>
          <x:t>PL|pl.other-operating-income|4930|2022-03</x:t>
        </x:is>
      </x:c>
      <x:c r="B1407" s="0" t="inlineStr">
        <x:is>
          <x:t>Demo Handel GmbH</x:t>
        </x:is>
      </x:c>
      <x:c r="C1407" s="0" t="inlineStr">
        <x:is>
          <x:t>PL</x:t>
        </x:is>
      </x:c>
      <x:c r="D1407" s="0" t="inlineStr">
        <x:is>
          <x:t>pl.other-operating-income</x:t>
        </x:is>
      </x:c>
      <x:c r="E1407" s="0" t="inlineStr">
        <x:is>
          <x:t>Sonstige betriebliche Erträge</x:t>
        </x:is>
      </x:c>
      <x:c r="F1407" s="58">
        <x:v>4930</x:v>
      </x:c>
      <x:c r="G1407" t="inlineStr">
        <x:is>
          <x:t>Erträge aus der Auflösung von Rückstellungen</x:t>
        </x:is>
      </x:c>
      <x:c r="H1407" s="0" t="inlineStr">
        <x:is>
          <x:t>2022-03</x:t>
        </x:is>
      </x:c>
      <x:c r="I1407" s="0" t="inlineStr">
        <x:is>
          <x:t>2022-03</x:t>
        </x:is>
      </x:c>
      <x:c r="J1407" s="0" t="inlineStr">
        <x:is>
          <x:t>Month</x:t>
        </x:is>
      </x:c>
      <x:c r="K1407" s="58">
        <x:v>1</x:v>
      </x:c>
      <x:c r="L1407" s="12">
        <x:v>0</x:v>
      </x:c>
    </x:row>
    <x:row r="1408">
      <x:c r="A1408" s="0" t="inlineStr">
        <x:is>
          <x:t>PL|pl.other-operating-income|4930|2022-04</x:t>
        </x:is>
      </x:c>
      <x:c r="B1408" s="0" t="inlineStr">
        <x:is>
          <x:t>Demo Handel GmbH</x:t>
        </x:is>
      </x:c>
      <x:c r="C1408" s="0" t="inlineStr">
        <x:is>
          <x:t>PL</x:t>
        </x:is>
      </x:c>
      <x:c r="D1408" s="0" t="inlineStr">
        <x:is>
          <x:t>pl.other-operating-income</x:t>
        </x:is>
      </x:c>
      <x:c r="E1408" s="0" t="inlineStr">
        <x:is>
          <x:t>Sonstige betriebliche Erträge</x:t>
        </x:is>
      </x:c>
      <x:c r="F1408" s="58">
        <x:v>4930</x:v>
      </x:c>
      <x:c r="G1408" t="inlineStr">
        <x:is>
          <x:t>Erträge aus der Auflösung von Rückstellungen</x:t>
        </x:is>
      </x:c>
      <x:c r="H1408" s="0" t="inlineStr">
        <x:is>
          <x:t>2022-04</x:t>
        </x:is>
      </x:c>
      <x:c r="I1408" s="0" t="inlineStr">
        <x:is>
          <x:t>2022-04</x:t>
        </x:is>
      </x:c>
      <x:c r="J1408" s="0" t="inlineStr">
        <x:is>
          <x:t>Month</x:t>
        </x:is>
      </x:c>
      <x:c r="K1408" s="58">
        <x:v>1</x:v>
      </x:c>
      <x:c r="L1408" s="12">
        <x:v>0</x:v>
      </x:c>
    </x:row>
    <x:row r="1409">
      <x:c r="A1409" s="0" t="inlineStr">
        <x:is>
          <x:t>PL|pl.other-operating-income|4930|2022-05</x:t>
        </x:is>
      </x:c>
      <x:c r="B1409" s="0" t="inlineStr">
        <x:is>
          <x:t>Demo Handel GmbH</x:t>
        </x:is>
      </x:c>
      <x:c r="C1409" s="0" t="inlineStr">
        <x:is>
          <x:t>PL</x:t>
        </x:is>
      </x:c>
      <x:c r="D1409" s="0" t="inlineStr">
        <x:is>
          <x:t>pl.other-operating-income</x:t>
        </x:is>
      </x:c>
      <x:c r="E1409" s="0" t="inlineStr">
        <x:is>
          <x:t>Sonstige betriebliche Erträge</x:t>
        </x:is>
      </x:c>
      <x:c r="F1409" s="58">
        <x:v>4930</x:v>
      </x:c>
      <x:c r="G1409" t="inlineStr">
        <x:is>
          <x:t>Erträge aus der Auflösung von Rückstellungen</x:t>
        </x:is>
      </x:c>
      <x:c r="H1409" s="0" t="inlineStr">
        <x:is>
          <x:t>2022-05</x:t>
        </x:is>
      </x:c>
      <x:c r="I1409" s="0" t="inlineStr">
        <x:is>
          <x:t>2022-05</x:t>
        </x:is>
      </x:c>
      <x:c r="J1409" s="0" t="inlineStr">
        <x:is>
          <x:t>Month</x:t>
        </x:is>
      </x:c>
      <x:c r="K1409" s="58">
        <x:v>1</x:v>
      </x:c>
      <x:c r="L1409" s="12">
        <x:v>0</x:v>
      </x:c>
    </x:row>
    <x:row r="1410">
      <x:c r="A1410" s="0" t="inlineStr">
        <x:is>
          <x:t>PL|pl.other-operating-income|4930|2022-06</x:t>
        </x:is>
      </x:c>
      <x:c r="B1410" s="0" t="inlineStr">
        <x:is>
          <x:t>Demo Handel GmbH</x:t>
        </x:is>
      </x:c>
      <x:c r="C1410" s="0" t="inlineStr">
        <x:is>
          <x:t>PL</x:t>
        </x:is>
      </x:c>
      <x:c r="D1410" s="0" t="inlineStr">
        <x:is>
          <x:t>pl.other-operating-income</x:t>
        </x:is>
      </x:c>
      <x:c r="E1410" s="0" t="inlineStr">
        <x:is>
          <x:t>Sonstige betriebliche Erträge</x:t>
        </x:is>
      </x:c>
      <x:c r="F1410" s="58">
        <x:v>4930</x:v>
      </x:c>
      <x:c r="G1410" t="inlineStr">
        <x:is>
          <x:t>Erträge aus der Auflösung von Rückstellungen</x:t>
        </x:is>
      </x:c>
      <x:c r="H1410" s="0" t="inlineStr">
        <x:is>
          <x:t>2022-06</x:t>
        </x:is>
      </x:c>
      <x:c r="I1410" s="0" t="inlineStr">
        <x:is>
          <x:t>2022-06</x:t>
        </x:is>
      </x:c>
      <x:c r="J1410" s="0" t="inlineStr">
        <x:is>
          <x:t>Month</x:t>
        </x:is>
      </x:c>
      <x:c r="K1410" s="58">
        <x:v>1</x:v>
      </x:c>
      <x:c r="L1410" s="12">
        <x:v>0</x:v>
      </x:c>
    </x:row>
    <x:row r="1411">
      <x:c r="A1411" s="0" t="inlineStr">
        <x:is>
          <x:t>PL|pl.other-operating-income|4930|2022-07</x:t>
        </x:is>
      </x:c>
      <x:c r="B1411" s="0" t="inlineStr">
        <x:is>
          <x:t>Demo Handel GmbH</x:t>
        </x:is>
      </x:c>
      <x:c r="C1411" s="0" t="inlineStr">
        <x:is>
          <x:t>PL</x:t>
        </x:is>
      </x:c>
      <x:c r="D1411" s="0" t="inlineStr">
        <x:is>
          <x:t>pl.other-operating-income</x:t>
        </x:is>
      </x:c>
      <x:c r="E1411" s="0" t="inlineStr">
        <x:is>
          <x:t>Sonstige betriebliche Erträge</x:t>
        </x:is>
      </x:c>
      <x:c r="F1411" s="58">
        <x:v>4930</x:v>
      </x:c>
      <x:c r="G1411" t="inlineStr">
        <x:is>
          <x:t>Erträge aus der Auflösung von Rückstellungen</x:t>
        </x:is>
      </x:c>
      <x:c r="H1411" s="0" t="inlineStr">
        <x:is>
          <x:t>2022-07</x:t>
        </x:is>
      </x:c>
      <x:c r="I1411" s="0" t="inlineStr">
        <x:is>
          <x:t>2022-07</x:t>
        </x:is>
      </x:c>
      <x:c r="J1411" s="0" t="inlineStr">
        <x:is>
          <x:t>Month</x:t>
        </x:is>
      </x:c>
      <x:c r="K1411" s="58">
        <x:v>1</x:v>
      </x:c>
      <x:c r="L1411" s="12">
        <x:v>0</x:v>
      </x:c>
    </x:row>
    <x:row r="1412">
      <x:c r="A1412" s="0" t="inlineStr">
        <x:is>
          <x:t>PL|pl.other-operating-income|4930|2022-08</x:t>
        </x:is>
      </x:c>
      <x:c r="B1412" s="0" t="inlineStr">
        <x:is>
          <x:t>Demo Handel GmbH</x:t>
        </x:is>
      </x:c>
      <x:c r="C1412" s="0" t="inlineStr">
        <x:is>
          <x:t>PL</x:t>
        </x:is>
      </x:c>
      <x:c r="D1412" s="0" t="inlineStr">
        <x:is>
          <x:t>pl.other-operating-income</x:t>
        </x:is>
      </x:c>
      <x:c r="E1412" s="0" t="inlineStr">
        <x:is>
          <x:t>Sonstige betriebliche Erträge</x:t>
        </x:is>
      </x:c>
      <x:c r="F1412" s="58">
        <x:v>4930</x:v>
      </x:c>
      <x:c r="G1412" t="inlineStr">
        <x:is>
          <x:t>Erträge aus der Auflösung von Rückstellungen</x:t>
        </x:is>
      </x:c>
      <x:c r="H1412" s="0" t="inlineStr">
        <x:is>
          <x:t>2022-08</x:t>
        </x:is>
      </x:c>
      <x:c r="I1412" s="0" t="inlineStr">
        <x:is>
          <x:t>2022-08</x:t>
        </x:is>
      </x:c>
      <x:c r="J1412" s="0" t="inlineStr">
        <x:is>
          <x:t>Month</x:t>
        </x:is>
      </x:c>
      <x:c r="K1412" s="58">
        <x:v>1</x:v>
      </x:c>
      <x:c r="L1412" s="12">
        <x:v>0</x:v>
      </x:c>
    </x:row>
    <x:row r="1413">
      <x:c r="A1413" s="0" t="inlineStr">
        <x:is>
          <x:t>PL|pl.other-operating-income|4930|2022-09</x:t>
        </x:is>
      </x:c>
      <x:c r="B1413" s="0" t="inlineStr">
        <x:is>
          <x:t>Demo Handel GmbH</x:t>
        </x:is>
      </x:c>
      <x:c r="C1413" s="0" t="inlineStr">
        <x:is>
          <x:t>PL</x:t>
        </x:is>
      </x:c>
      <x:c r="D1413" s="0" t="inlineStr">
        <x:is>
          <x:t>pl.other-operating-income</x:t>
        </x:is>
      </x:c>
      <x:c r="E1413" s="0" t="inlineStr">
        <x:is>
          <x:t>Sonstige betriebliche Erträge</x:t>
        </x:is>
      </x:c>
      <x:c r="F1413" s="58">
        <x:v>4930</x:v>
      </x:c>
      <x:c r="G1413" t="inlineStr">
        <x:is>
          <x:t>Erträge aus der Auflösung von Rückstellungen</x:t>
        </x:is>
      </x:c>
      <x:c r="H1413" s="0" t="inlineStr">
        <x:is>
          <x:t>2022-09</x:t>
        </x:is>
      </x:c>
      <x:c r="I1413" s="0" t="inlineStr">
        <x:is>
          <x:t>2022-09</x:t>
        </x:is>
      </x:c>
      <x:c r="J1413" s="0" t="inlineStr">
        <x:is>
          <x:t>Month</x:t>
        </x:is>
      </x:c>
      <x:c r="K1413" s="58">
        <x:v>1</x:v>
      </x:c>
      <x:c r="L1413" s="12">
        <x:v>0</x:v>
      </x:c>
    </x:row>
    <x:row r="1414">
      <x:c r="A1414" s="0" t="inlineStr">
        <x:is>
          <x:t>PL|pl.other-operating-income|4930|2022-10</x:t>
        </x:is>
      </x:c>
      <x:c r="B1414" s="0" t="inlineStr">
        <x:is>
          <x:t>Demo Handel GmbH</x:t>
        </x:is>
      </x:c>
      <x:c r="C1414" s="0" t="inlineStr">
        <x:is>
          <x:t>PL</x:t>
        </x:is>
      </x:c>
      <x:c r="D1414" s="0" t="inlineStr">
        <x:is>
          <x:t>pl.other-operating-income</x:t>
        </x:is>
      </x:c>
      <x:c r="E1414" s="0" t="inlineStr">
        <x:is>
          <x:t>Sonstige betriebliche Erträge</x:t>
        </x:is>
      </x:c>
      <x:c r="F1414" s="58">
        <x:v>4930</x:v>
      </x:c>
      <x:c r="G1414" t="inlineStr">
        <x:is>
          <x:t>Erträge aus der Auflösung von Rückstellungen</x:t>
        </x:is>
      </x:c>
      <x:c r="H1414" s="0" t="inlineStr">
        <x:is>
          <x:t>2022-10</x:t>
        </x:is>
      </x:c>
      <x:c r="I1414" s="0" t="inlineStr">
        <x:is>
          <x:t>2022-10</x:t>
        </x:is>
      </x:c>
      <x:c r="J1414" s="0" t="inlineStr">
        <x:is>
          <x:t>Month</x:t>
        </x:is>
      </x:c>
      <x:c r="K1414" s="58">
        <x:v>1</x:v>
      </x:c>
      <x:c r="L1414" s="12">
        <x:v>0</x:v>
      </x:c>
    </x:row>
    <x:row r="1415">
      <x:c r="A1415" s="0" t="inlineStr">
        <x:is>
          <x:t>PL|pl.other-operating-income|4930|2022-11</x:t>
        </x:is>
      </x:c>
      <x:c r="B1415" s="0" t="inlineStr">
        <x:is>
          <x:t>Demo Handel GmbH</x:t>
        </x:is>
      </x:c>
      <x:c r="C1415" s="0" t="inlineStr">
        <x:is>
          <x:t>PL</x:t>
        </x:is>
      </x:c>
      <x:c r="D1415" s="0" t="inlineStr">
        <x:is>
          <x:t>pl.other-operating-income</x:t>
        </x:is>
      </x:c>
      <x:c r="E1415" s="0" t="inlineStr">
        <x:is>
          <x:t>Sonstige betriebliche Erträge</x:t>
        </x:is>
      </x:c>
      <x:c r="F1415" s="58">
        <x:v>4930</x:v>
      </x:c>
      <x:c r="G1415" t="inlineStr">
        <x:is>
          <x:t>Erträge aus der Auflösung von Rückstellungen</x:t>
        </x:is>
      </x:c>
      <x:c r="H1415" s="0" t="inlineStr">
        <x:is>
          <x:t>2022-11</x:t>
        </x:is>
      </x:c>
      <x:c r="I1415" s="0" t="inlineStr">
        <x:is>
          <x:t>2022-11</x:t>
        </x:is>
      </x:c>
      <x:c r="J1415" s="0" t="inlineStr">
        <x:is>
          <x:t>Month</x:t>
        </x:is>
      </x:c>
      <x:c r="K1415" s="58">
        <x:v>1</x:v>
      </x:c>
      <x:c r="L1415" s="12">
        <x:v>0</x:v>
      </x:c>
    </x:row>
    <x:row r="1416">
      <x:c r="A1416" s="0" t="inlineStr">
        <x:is>
          <x:t>PL|pl.other-operating-income|4930|2022-12</x:t>
        </x:is>
      </x:c>
      <x:c r="B1416" s="0" t="inlineStr">
        <x:is>
          <x:t>Demo Handel GmbH</x:t>
        </x:is>
      </x:c>
      <x:c r="C1416" s="0" t="inlineStr">
        <x:is>
          <x:t>PL</x:t>
        </x:is>
      </x:c>
      <x:c r="D1416" s="0" t="inlineStr">
        <x:is>
          <x:t>pl.other-operating-income</x:t>
        </x:is>
      </x:c>
      <x:c r="E1416" s="0" t="inlineStr">
        <x:is>
          <x:t>Sonstige betriebliche Erträge</x:t>
        </x:is>
      </x:c>
      <x:c r="F1416" s="58">
        <x:v>4930</x:v>
      </x:c>
      <x:c r="G1416" t="inlineStr">
        <x:is>
          <x:t>Erträge aus der Auflösung von Rückstellungen</x:t>
        </x:is>
      </x:c>
      <x:c r="H1416" s="0" t="inlineStr">
        <x:is>
          <x:t>2022-12</x:t>
        </x:is>
      </x:c>
      <x:c r="I1416" s="0" t="inlineStr">
        <x:is>
          <x:t>2022-12</x:t>
        </x:is>
      </x:c>
      <x:c r="J1416" s="0" t="inlineStr">
        <x:is>
          <x:t>Month</x:t>
        </x:is>
      </x:c>
      <x:c r="K1416" s="58">
        <x:v>1</x:v>
      </x:c>
      <x:c r="L1416" s="12">
        <x:v>0</x:v>
      </x:c>
    </x:row>
    <x:row r="1417">
      <x:c r="A1417" s="0" t="inlineStr">
        <x:is>
          <x:t>PL|pl.other-operating-income|4930|2023-01</x:t>
        </x:is>
      </x:c>
      <x:c r="B1417" s="0" t="inlineStr">
        <x:is>
          <x:t>Demo Handel GmbH</x:t>
        </x:is>
      </x:c>
      <x:c r="C1417" s="0" t="inlineStr">
        <x:is>
          <x:t>PL</x:t>
        </x:is>
      </x:c>
      <x:c r="D1417" s="0" t="inlineStr">
        <x:is>
          <x:t>pl.other-operating-income</x:t>
        </x:is>
      </x:c>
      <x:c r="E1417" s="0" t="inlineStr">
        <x:is>
          <x:t>Sonstige betriebliche Erträge</x:t>
        </x:is>
      </x:c>
      <x:c r="F1417" s="58">
        <x:v>4930</x:v>
      </x:c>
      <x:c r="G1417" t="inlineStr">
        <x:is>
          <x:t>Erträge aus der Auflösung von Rückstellungen</x:t>
        </x:is>
      </x:c>
      <x:c r="H1417" s="0" t="inlineStr">
        <x:is>
          <x:t>2023-01</x:t>
        </x:is>
      </x:c>
      <x:c r="I1417" s="0" t="inlineStr">
        <x:is>
          <x:t>2023-01</x:t>
        </x:is>
      </x:c>
      <x:c r="J1417" s="0" t="inlineStr">
        <x:is>
          <x:t>Month</x:t>
        </x:is>
      </x:c>
      <x:c r="K1417" s="58">
        <x:v>1</x:v>
      </x:c>
      <x:c r="L1417" s="12">
        <x:v>0</x:v>
      </x:c>
    </x:row>
    <x:row r="1418">
      <x:c r="A1418" s="0" t="inlineStr">
        <x:is>
          <x:t>PL|pl.other-operating-income|4930|2023-02</x:t>
        </x:is>
      </x:c>
      <x:c r="B1418" s="0" t="inlineStr">
        <x:is>
          <x:t>Demo Handel GmbH</x:t>
        </x:is>
      </x:c>
      <x:c r="C1418" s="0" t="inlineStr">
        <x:is>
          <x:t>PL</x:t>
        </x:is>
      </x:c>
      <x:c r="D1418" s="0" t="inlineStr">
        <x:is>
          <x:t>pl.other-operating-income</x:t>
        </x:is>
      </x:c>
      <x:c r="E1418" s="0" t="inlineStr">
        <x:is>
          <x:t>Sonstige betriebliche Erträge</x:t>
        </x:is>
      </x:c>
      <x:c r="F1418" s="58">
        <x:v>4930</x:v>
      </x:c>
      <x:c r="G1418" t="inlineStr">
        <x:is>
          <x:t>Erträge aus der Auflösung von Rückstellungen</x:t>
        </x:is>
      </x:c>
      <x:c r="H1418" s="0" t="inlineStr">
        <x:is>
          <x:t>2023-02</x:t>
        </x:is>
      </x:c>
      <x:c r="I1418" s="0" t="inlineStr">
        <x:is>
          <x:t>2023-02</x:t>
        </x:is>
      </x:c>
      <x:c r="J1418" s="0" t="inlineStr">
        <x:is>
          <x:t>Month</x:t>
        </x:is>
      </x:c>
      <x:c r="K1418" s="58">
        <x:v>1</x:v>
      </x:c>
      <x:c r="L1418" s="12">
        <x:v>0</x:v>
      </x:c>
    </x:row>
    <x:row r="1419">
      <x:c r="A1419" s="0" t="inlineStr">
        <x:is>
          <x:t>PL|pl.other-operating-income|4930|2023-03</x:t>
        </x:is>
      </x:c>
      <x:c r="B1419" s="0" t="inlineStr">
        <x:is>
          <x:t>Demo Handel GmbH</x:t>
        </x:is>
      </x:c>
      <x:c r="C1419" s="0" t="inlineStr">
        <x:is>
          <x:t>PL</x:t>
        </x:is>
      </x:c>
      <x:c r="D1419" s="0" t="inlineStr">
        <x:is>
          <x:t>pl.other-operating-income</x:t>
        </x:is>
      </x:c>
      <x:c r="E1419" s="0" t="inlineStr">
        <x:is>
          <x:t>Sonstige betriebliche Erträge</x:t>
        </x:is>
      </x:c>
      <x:c r="F1419" s="58">
        <x:v>4930</x:v>
      </x:c>
      <x:c r="G1419" t="inlineStr">
        <x:is>
          <x:t>Erträge aus der Auflösung von Rückstellungen</x:t>
        </x:is>
      </x:c>
      <x:c r="H1419" s="0" t="inlineStr">
        <x:is>
          <x:t>2023-03</x:t>
        </x:is>
      </x:c>
      <x:c r="I1419" s="0" t="inlineStr">
        <x:is>
          <x:t>2023-03</x:t>
        </x:is>
      </x:c>
      <x:c r="J1419" s="0" t="inlineStr">
        <x:is>
          <x:t>Month</x:t>
        </x:is>
      </x:c>
      <x:c r="K1419" s="58">
        <x:v>1</x:v>
      </x:c>
      <x:c r="L1419" s="12">
        <x:v>0</x:v>
      </x:c>
    </x:row>
    <x:row r="1420">
      <x:c r="A1420" s="0" t="inlineStr">
        <x:is>
          <x:t>PL|pl.other-operating-income|4930|2023-04</x:t>
        </x:is>
      </x:c>
      <x:c r="B1420" s="0" t="inlineStr">
        <x:is>
          <x:t>Demo Handel GmbH</x:t>
        </x:is>
      </x:c>
      <x:c r="C1420" s="0" t="inlineStr">
        <x:is>
          <x:t>PL</x:t>
        </x:is>
      </x:c>
      <x:c r="D1420" s="0" t="inlineStr">
        <x:is>
          <x:t>pl.other-operating-income</x:t>
        </x:is>
      </x:c>
      <x:c r="E1420" s="0" t="inlineStr">
        <x:is>
          <x:t>Sonstige betriebliche Erträge</x:t>
        </x:is>
      </x:c>
      <x:c r="F1420" s="58">
        <x:v>4930</x:v>
      </x:c>
      <x:c r="G1420" t="inlineStr">
        <x:is>
          <x:t>Erträge aus der Auflösung von Rückstellungen</x:t>
        </x:is>
      </x:c>
      <x:c r="H1420" s="0" t="inlineStr">
        <x:is>
          <x:t>2023-04</x:t>
        </x:is>
      </x:c>
      <x:c r="I1420" s="0" t="inlineStr">
        <x:is>
          <x:t>2023-04</x:t>
        </x:is>
      </x:c>
      <x:c r="J1420" s="0" t="inlineStr">
        <x:is>
          <x:t>Month</x:t>
        </x:is>
      </x:c>
      <x:c r="K1420" s="58">
        <x:v>1</x:v>
      </x:c>
      <x:c r="L1420" s="12">
        <x:v>0</x:v>
      </x:c>
    </x:row>
    <x:row r="1421">
      <x:c r="A1421" s="0" t="inlineStr">
        <x:is>
          <x:t>PL|pl.other-operating-income|4930|2023-05</x:t>
        </x:is>
      </x:c>
      <x:c r="B1421" s="0" t="inlineStr">
        <x:is>
          <x:t>Demo Handel GmbH</x:t>
        </x:is>
      </x:c>
      <x:c r="C1421" s="0" t="inlineStr">
        <x:is>
          <x:t>PL</x:t>
        </x:is>
      </x:c>
      <x:c r="D1421" s="0" t="inlineStr">
        <x:is>
          <x:t>pl.other-operating-income</x:t>
        </x:is>
      </x:c>
      <x:c r="E1421" s="0" t="inlineStr">
        <x:is>
          <x:t>Sonstige betriebliche Erträge</x:t>
        </x:is>
      </x:c>
      <x:c r="F1421" s="58">
        <x:v>4930</x:v>
      </x:c>
      <x:c r="G1421" t="inlineStr">
        <x:is>
          <x:t>Erträge aus der Auflösung von Rückstellungen</x:t>
        </x:is>
      </x:c>
      <x:c r="H1421" s="0" t="inlineStr">
        <x:is>
          <x:t>2023-05</x:t>
        </x:is>
      </x:c>
      <x:c r="I1421" s="0" t="inlineStr">
        <x:is>
          <x:t>2023-05</x:t>
        </x:is>
      </x:c>
      <x:c r="J1421" s="0" t="inlineStr">
        <x:is>
          <x:t>Month</x:t>
        </x:is>
      </x:c>
      <x:c r="K1421" s="58">
        <x:v>1</x:v>
      </x:c>
      <x:c r="L1421" s="12">
        <x:v>3080</x:v>
      </x:c>
    </x:row>
    <x:row r="1422">
      <x:c r="A1422" s="0" t="inlineStr">
        <x:is>
          <x:t>PL|pl.other-operating-income|4930|2023-06</x:t>
        </x:is>
      </x:c>
      <x:c r="B1422" s="0" t="inlineStr">
        <x:is>
          <x:t>Demo Handel GmbH</x:t>
        </x:is>
      </x:c>
      <x:c r="C1422" s="0" t="inlineStr">
        <x:is>
          <x:t>PL</x:t>
        </x:is>
      </x:c>
      <x:c r="D1422" s="0" t="inlineStr">
        <x:is>
          <x:t>pl.other-operating-income</x:t>
        </x:is>
      </x:c>
      <x:c r="E1422" s="0" t="inlineStr">
        <x:is>
          <x:t>Sonstige betriebliche Erträge</x:t>
        </x:is>
      </x:c>
      <x:c r="F1422" s="58">
        <x:v>4930</x:v>
      </x:c>
      <x:c r="G1422" t="inlineStr">
        <x:is>
          <x:t>Erträge aus der Auflösung von Rückstellungen</x:t>
        </x:is>
      </x:c>
      <x:c r="H1422" s="0" t="inlineStr">
        <x:is>
          <x:t>2023-06</x:t>
        </x:is>
      </x:c>
      <x:c r="I1422" s="0" t="inlineStr">
        <x:is>
          <x:t>2023-06</x:t>
        </x:is>
      </x:c>
      <x:c r="J1422" s="0" t="inlineStr">
        <x:is>
          <x:t>Month</x:t>
        </x:is>
      </x:c>
      <x:c r="K1422" s="58">
        <x:v>1</x:v>
      </x:c>
      <x:c r="L1422" s="12">
        <x:v>0</x:v>
      </x:c>
    </x:row>
    <x:row r="1423">
      <x:c r="A1423" s="0" t="inlineStr">
        <x:is>
          <x:t>PL|pl.other-operating-income|4930|2023-07</x:t>
        </x:is>
      </x:c>
      <x:c r="B1423" s="0" t="inlineStr">
        <x:is>
          <x:t>Demo Handel GmbH</x:t>
        </x:is>
      </x:c>
      <x:c r="C1423" s="0" t="inlineStr">
        <x:is>
          <x:t>PL</x:t>
        </x:is>
      </x:c>
      <x:c r="D1423" s="0" t="inlineStr">
        <x:is>
          <x:t>pl.other-operating-income</x:t>
        </x:is>
      </x:c>
      <x:c r="E1423" s="0" t="inlineStr">
        <x:is>
          <x:t>Sonstige betriebliche Erträge</x:t>
        </x:is>
      </x:c>
      <x:c r="F1423" s="58">
        <x:v>4930</x:v>
      </x:c>
      <x:c r="G1423" t="inlineStr">
        <x:is>
          <x:t>Erträge aus der Auflösung von Rückstellungen</x:t>
        </x:is>
      </x:c>
      <x:c r="H1423" s="0" t="inlineStr">
        <x:is>
          <x:t>2023-07</x:t>
        </x:is>
      </x:c>
      <x:c r="I1423" s="0" t="inlineStr">
        <x:is>
          <x:t>2023-07</x:t>
        </x:is>
      </x:c>
      <x:c r="J1423" s="0" t="inlineStr">
        <x:is>
          <x:t>Month</x:t>
        </x:is>
      </x:c>
      <x:c r="K1423" s="58">
        <x:v>1</x:v>
      </x:c>
      <x:c r="L1423" s="12">
        <x:v>0</x:v>
      </x:c>
    </x:row>
    <x:row r="1424">
      <x:c r="A1424" s="0" t="inlineStr">
        <x:is>
          <x:t>PL|pl.other-operating-income|4930|2023-08</x:t>
        </x:is>
      </x:c>
      <x:c r="B1424" s="0" t="inlineStr">
        <x:is>
          <x:t>Demo Handel GmbH</x:t>
        </x:is>
      </x:c>
      <x:c r="C1424" s="0" t="inlineStr">
        <x:is>
          <x:t>PL</x:t>
        </x:is>
      </x:c>
      <x:c r="D1424" s="0" t="inlineStr">
        <x:is>
          <x:t>pl.other-operating-income</x:t>
        </x:is>
      </x:c>
      <x:c r="E1424" s="0" t="inlineStr">
        <x:is>
          <x:t>Sonstige betriebliche Erträge</x:t>
        </x:is>
      </x:c>
      <x:c r="F1424" s="58">
        <x:v>4930</x:v>
      </x:c>
      <x:c r="G1424" t="inlineStr">
        <x:is>
          <x:t>Erträge aus der Auflösung von Rückstellungen</x:t>
        </x:is>
      </x:c>
      <x:c r="H1424" s="0" t="inlineStr">
        <x:is>
          <x:t>2023-08</x:t>
        </x:is>
      </x:c>
      <x:c r="I1424" s="0" t="inlineStr">
        <x:is>
          <x:t>2023-08</x:t>
        </x:is>
      </x:c>
      <x:c r="J1424" s="0" t="inlineStr">
        <x:is>
          <x:t>Month</x:t>
        </x:is>
      </x:c>
      <x:c r="K1424" s="58">
        <x:v>1</x:v>
      </x:c>
      <x:c r="L1424" s="12">
        <x:v>0</x:v>
      </x:c>
    </x:row>
    <x:row r="1425">
      <x:c r="A1425" s="0" t="inlineStr">
        <x:is>
          <x:t>PL|pl.other-operating-income|4930|2023-09</x:t>
        </x:is>
      </x:c>
      <x:c r="B1425" s="0" t="inlineStr">
        <x:is>
          <x:t>Demo Handel GmbH</x:t>
        </x:is>
      </x:c>
      <x:c r="C1425" s="0" t="inlineStr">
        <x:is>
          <x:t>PL</x:t>
        </x:is>
      </x:c>
      <x:c r="D1425" s="0" t="inlineStr">
        <x:is>
          <x:t>pl.other-operating-income</x:t>
        </x:is>
      </x:c>
      <x:c r="E1425" s="0" t="inlineStr">
        <x:is>
          <x:t>Sonstige betriebliche Erträge</x:t>
        </x:is>
      </x:c>
      <x:c r="F1425" s="58">
        <x:v>4930</x:v>
      </x:c>
      <x:c r="G1425" t="inlineStr">
        <x:is>
          <x:t>Erträge aus der Auflösung von Rückstellungen</x:t>
        </x:is>
      </x:c>
      <x:c r="H1425" s="0" t="inlineStr">
        <x:is>
          <x:t>2023-09</x:t>
        </x:is>
      </x:c>
      <x:c r="I1425" s="0" t="inlineStr">
        <x:is>
          <x:t>2023-09</x:t>
        </x:is>
      </x:c>
      <x:c r="J1425" s="0" t="inlineStr">
        <x:is>
          <x:t>Month</x:t>
        </x:is>
      </x:c>
      <x:c r="K1425" s="58">
        <x:v>1</x:v>
      </x:c>
      <x:c r="L1425" s="12">
        <x:v>0</x:v>
      </x:c>
    </x:row>
    <x:row r="1426">
      <x:c r="A1426" s="0" t="inlineStr">
        <x:is>
          <x:t>PL|pl.other-operating-income|4930|2023-10</x:t>
        </x:is>
      </x:c>
      <x:c r="B1426" s="0" t="inlineStr">
        <x:is>
          <x:t>Demo Handel GmbH</x:t>
        </x:is>
      </x:c>
      <x:c r="C1426" s="0" t="inlineStr">
        <x:is>
          <x:t>PL</x:t>
        </x:is>
      </x:c>
      <x:c r="D1426" s="0" t="inlineStr">
        <x:is>
          <x:t>pl.other-operating-income</x:t>
        </x:is>
      </x:c>
      <x:c r="E1426" s="0" t="inlineStr">
        <x:is>
          <x:t>Sonstige betriebliche Erträge</x:t>
        </x:is>
      </x:c>
      <x:c r="F1426" s="58">
        <x:v>4930</x:v>
      </x:c>
      <x:c r="G1426" t="inlineStr">
        <x:is>
          <x:t>Erträge aus der Auflösung von Rückstellungen</x:t>
        </x:is>
      </x:c>
      <x:c r="H1426" s="0" t="inlineStr">
        <x:is>
          <x:t>2023-10</x:t>
        </x:is>
      </x:c>
      <x:c r="I1426" s="0" t="inlineStr">
        <x:is>
          <x:t>2023-10</x:t>
        </x:is>
      </x:c>
      <x:c r="J1426" s="0" t="inlineStr">
        <x:is>
          <x:t>Month</x:t>
        </x:is>
      </x:c>
      <x:c r="K1426" s="58">
        <x:v>1</x:v>
      </x:c>
      <x:c r="L1426" s="12">
        <x:v>0</x:v>
      </x:c>
    </x:row>
    <x:row r="1427">
      <x:c r="A1427" s="0" t="inlineStr">
        <x:is>
          <x:t>PL|pl.other-operating-income|4930|2023-11</x:t>
        </x:is>
      </x:c>
      <x:c r="B1427" s="0" t="inlineStr">
        <x:is>
          <x:t>Demo Handel GmbH</x:t>
        </x:is>
      </x:c>
      <x:c r="C1427" s="0" t="inlineStr">
        <x:is>
          <x:t>PL</x:t>
        </x:is>
      </x:c>
      <x:c r="D1427" s="0" t="inlineStr">
        <x:is>
          <x:t>pl.other-operating-income</x:t>
        </x:is>
      </x:c>
      <x:c r="E1427" s="0" t="inlineStr">
        <x:is>
          <x:t>Sonstige betriebliche Erträge</x:t>
        </x:is>
      </x:c>
      <x:c r="F1427" s="58">
        <x:v>4930</x:v>
      </x:c>
      <x:c r="G1427" t="inlineStr">
        <x:is>
          <x:t>Erträge aus der Auflösung von Rückstellungen</x:t>
        </x:is>
      </x:c>
      <x:c r="H1427" s="0" t="inlineStr">
        <x:is>
          <x:t>2023-11</x:t>
        </x:is>
      </x:c>
      <x:c r="I1427" s="0" t="inlineStr">
        <x:is>
          <x:t>2023-11</x:t>
        </x:is>
      </x:c>
      <x:c r="J1427" s="0" t="inlineStr">
        <x:is>
          <x:t>Month</x:t>
        </x:is>
      </x:c>
      <x:c r="K1427" s="58">
        <x:v>1</x:v>
      </x:c>
      <x:c r="L1427" s="12">
        <x:v>0</x:v>
      </x:c>
    </x:row>
    <x:row r="1428">
      <x:c r="A1428" s="0" t="inlineStr">
        <x:is>
          <x:t>PL|pl.other-operating-income|4930|2023-12</x:t>
        </x:is>
      </x:c>
      <x:c r="B1428" s="0" t="inlineStr">
        <x:is>
          <x:t>Demo Handel GmbH</x:t>
        </x:is>
      </x:c>
      <x:c r="C1428" s="0" t="inlineStr">
        <x:is>
          <x:t>PL</x:t>
        </x:is>
      </x:c>
      <x:c r="D1428" s="0" t="inlineStr">
        <x:is>
          <x:t>pl.other-operating-income</x:t>
        </x:is>
      </x:c>
      <x:c r="E1428" s="0" t="inlineStr">
        <x:is>
          <x:t>Sonstige betriebliche Erträge</x:t>
        </x:is>
      </x:c>
      <x:c r="F1428" s="58">
        <x:v>4930</x:v>
      </x:c>
      <x:c r="G1428" t="inlineStr">
        <x:is>
          <x:t>Erträge aus der Auflösung von Rückstellungen</x:t>
        </x:is>
      </x:c>
      <x:c r="H1428" s="0" t="inlineStr">
        <x:is>
          <x:t>2023-12</x:t>
        </x:is>
      </x:c>
      <x:c r="I1428" s="0" t="inlineStr">
        <x:is>
          <x:t>2023-12</x:t>
        </x:is>
      </x:c>
      <x:c r="J1428" s="0" t="inlineStr">
        <x:is>
          <x:t>Month</x:t>
        </x:is>
      </x:c>
      <x:c r="K1428" s="58">
        <x:v>1</x:v>
      </x:c>
      <x:c r="L1428" s="12">
        <x:v>0</x:v>
      </x:c>
    </x:row>
    <x:row r="1429">
      <x:c r="A1429" s="0" t="inlineStr">
        <x:is>
          <x:t>PL|pl.other-operating-income|4930|2024-01</x:t>
        </x:is>
      </x:c>
      <x:c r="B1429" s="0" t="inlineStr">
        <x:is>
          <x:t>Demo Handel GmbH</x:t>
        </x:is>
      </x:c>
      <x:c r="C1429" s="0" t="inlineStr">
        <x:is>
          <x:t>PL</x:t>
        </x:is>
      </x:c>
      <x:c r="D1429" s="0" t="inlineStr">
        <x:is>
          <x:t>pl.other-operating-income</x:t>
        </x:is>
      </x:c>
      <x:c r="E1429" s="0" t="inlineStr">
        <x:is>
          <x:t>Sonstige betriebliche Erträge</x:t>
        </x:is>
      </x:c>
      <x:c r="F1429" s="58">
        <x:v>4930</x:v>
      </x:c>
      <x:c r="G1429" t="inlineStr">
        <x:is>
          <x:t>Erträge aus der Auflösung von Rückstellungen</x:t>
        </x:is>
      </x:c>
      <x:c r="H1429" s="0" t="inlineStr">
        <x:is>
          <x:t>2024-01</x:t>
        </x:is>
      </x:c>
      <x:c r="I1429" s="0" t="inlineStr">
        <x:is>
          <x:t>2024-01</x:t>
        </x:is>
      </x:c>
      <x:c r="J1429" s="0" t="inlineStr">
        <x:is>
          <x:t>Month</x:t>
        </x:is>
      </x:c>
      <x:c r="K1429" s="58">
        <x:v>1</x:v>
      </x:c>
      <x:c r="L1429" s="12">
        <x:v>0</x:v>
      </x:c>
    </x:row>
    <x:row r="1430">
      <x:c r="A1430" s="0" t="inlineStr">
        <x:is>
          <x:t>PL|pl.other-operating-income|4930|2024-02</x:t>
        </x:is>
      </x:c>
      <x:c r="B1430" s="0" t="inlineStr">
        <x:is>
          <x:t>Demo Handel GmbH</x:t>
        </x:is>
      </x:c>
      <x:c r="C1430" s="0" t="inlineStr">
        <x:is>
          <x:t>PL</x:t>
        </x:is>
      </x:c>
      <x:c r="D1430" s="0" t="inlineStr">
        <x:is>
          <x:t>pl.other-operating-income</x:t>
        </x:is>
      </x:c>
      <x:c r="E1430" s="0" t="inlineStr">
        <x:is>
          <x:t>Sonstige betriebliche Erträge</x:t>
        </x:is>
      </x:c>
      <x:c r="F1430" s="58">
        <x:v>4930</x:v>
      </x:c>
      <x:c r="G1430" t="inlineStr">
        <x:is>
          <x:t>Erträge aus der Auflösung von Rückstellungen</x:t>
        </x:is>
      </x:c>
      <x:c r="H1430" s="0" t="inlineStr">
        <x:is>
          <x:t>2024-02</x:t>
        </x:is>
      </x:c>
      <x:c r="I1430" s="0" t="inlineStr">
        <x:is>
          <x:t>2024-02</x:t>
        </x:is>
      </x:c>
      <x:c r="J1430" s="0" t="inlineStr">
        <x:is>
          <x:t>Month</x:t>
        </x:is>
      </x:c>
      <x:c r="K1430" s="58">
        <x:v>1</x:v>
      </x:c>
      <x:c r="L1430" s="12">
        <x:v>0</x:v>
      </x:c>
    </x:row>
    <x:row r="1431">
      <x:c r="A1431" s="0" t="inlineStr">
        <x:is>
          <x:t>PL|pl.other-operating-income|4930|2024-03</x:t>
        </x:is>
      </x:c>
      <x:c r="B1431" s="0" t="inlineStr">
        <x:is>
          <x:t>Demo Handel GmbH</x:t>
        </x:is>
      </x:c>
      <x:c r="C1431" s="0" t="inlineStr">
        <x:is>
          <x:t>PL</x:t>
        </x:is>
      </x:c>
      <x:c r="D1431" s="0" t="inlineStr">
        <x:is>
          <x:t>pl.other-operating-income</x:t>
        </x:is>
      </x:c>
      <x:c r="E1431" s="0" t="inlineStr">
        <x:is>
          <x:t>Sonstige betriebliche Erträge</x:t>
        </x:is>
      </x:c>
      <x:c r="F1431" s="58">
        <x:v>4930</x:v>
      </x:c>
      <x:c r="G1431" t="inlineStr">
        <x:is>
          <x:t>Erträge aus der Auflösung von Rückstellungen</x:t>
        </x:is>
      </x:c>
      <x:c r="H1431" s="0" t="inlineStr">
        <x:is>
          <x:t>2024-03</x:t>
        </x:is>
      </x:c>
      <x:c r="I1431" s="0" t="inlineStr">
        <x:is>
          <x:t>2024-03</x:t>
        </x:is>
      </x:c>
      <x:c r="J1431" s="0" t="inlineStr">
        <x:is>
          <x:t>Month</x:t>
        </x:is>
      </x:c>
      <x:c r="K1431" s="58">
        <x:v>1</x:v>
      </x:c>
      <x:c r="L1431" s="12">
        <x:v>0</x:v>
      </x:c>
    </x:row>
    <x:row r="1432">
      <x:c r="A1432" s="0" t="inlineStr">
        <x:is>
          <x:t>PL|pl.other-operating-income|4930|2024-04</x:t>
        </x:is>
      </x:c>
      <x:c r="B1432" s="0" t="inlineStr">
        <x:is>
          <x:t>Demo Handel GmbH</x:t>
        </x:is>
      </x:c>
      <x:c r="C1432" s="0" t="inlineStr">
        <x:is>
          <x:t>PL</x:t>
        </x:is>
      </x:c>
      <x:c r="D1432" s="0" t="inlineStr">
        <x:is>
          <x:t>pl.other-operating-income</x:t>
        </x:is>
      </x:c>
      <x:c r="E1432" s="0" t="inlineStr">
        <x:is>
          <x:t>Sonstige betriebliche Erträge</x:t>
        </x:is>
      </x:c>
      <x:c r="F1432" s="58">
        <x:v>4930</x:v>
      </x:c>
      <x:c r="G1432" t="inlineStr">
        <x:is>
          <x:t>Erträge aus der Auflösung von Rückstellungen</x:t>
        </x:is>
      </x:c>
      <x:c r="H1432" s="0" t="inlineStr">
        <x:is>
          <x:t>2024-04</x:t>
        </x:is>
      </x:c>
      <x:c r="I1432" s="0" t="inlineStr">
        <x:is>
          <x:t>2024-04</x:t>
        </x:is>
      </x:c>
      <x:c r="J1432" s="0" t="inlineStr">
        <x:is>
          <x:t>Month</x:t>
        </x:is>
      </x:c>
      <x:c r="K1432" s="58">
        <x:v>1</x:v>
      </x:c>
      <x:c r="L1432" s="12">
        <x:v>0</x:v>
      </x:c>
    </x:row>
    <x:row r="1433">
      <x:c r="A1433" s="0" t="inlineStr">
        <x:is>
          <x:t>PL|pl.other-operating-income|4930|2024-05</x:t>
        </x:is>
      </x:c>
      <x:c r="B1433" s="0" t="inlineStr">
        <x:is>
          <x:t>Demo Handel GmbH</x:t>
        </x:is>
      </x:c>
      <x:c r="C1433" s="0" t="inlineStr">
        <x:is>
          <x:t>PL</x:t>
        </x:is>
      </x:c>
      <x:c r="D1433" s="0" t="inlineStr">
        <x:is>
          <x:t>pl.other-operating-income</x:t>
        </x:is>
      </x:c>
      <x:c r="E1433" s="0" t="inlineStr">
        <x:is>
          <x:t>Sonstige betriebliche Erträge</x:t>
        </x:is>
      </x:c>
      <x:c r="F1433" s="58">
        <x:v>4930</x:v>
      </x:c>
      <x:c r="G1433" t="inlineStr">
        <x:is>
          <x:t>Erträge aus der Auflösung von Rückstellungen</x:t>
        </x:is>
      </x:c>
      <x:c r="H1433" s="0" t="inlineStr">
        <x:is>
          <x:t>2024-05</x:t>
        </x:is>
      </x:c>
      <x:c r="I1433" s="0" t="inlineStr">
        <x:is>
          <x:t>2024-05</x:t>
        </x:is>
      </x:c>
      <x:c r="J1433" s="0" t="inlineStr">
        <x:is>
          <x:t>Month</x:t>
        </x:is>
      </x:c>
      <x:c r="K1433" s="58">
        <x:v>1</x:v>
      </x:c>
      <x:c r="L1433" s="12">
        <x:v>0</x:v>
      </x:c>
    </x:row>
    <x:row r="1434">
      <x:c r="A1434" s="0" t="inlineStr">
        <x:is>
          <x:t>PL|pl.other-operating-income|4930|2024-06</x:t>
        </x:is>
      </x:c>
      <x:c r="B1434" s="0" t="inlineStr">
        <x:is>
          <x:t>Demo Handel GmbH</x:t>
        </x:is>
      </x:c>
      <x:c r="C1434" s="0" t="inlineStr">
        <x:is>
          <x:t>PL</x:t>
        </x:is>
      </x:c>
      <x:c r="D1434" s="0" t="inlineStr">
        <x:is>
          <x:t>pl.other-operating-income</x:t>
        </x:is>
      </x:c>
      <x:c r="E1434" s="0" t="inlineStr">
        <x:is>
          <x:t>Sonstige betriebliche Erträge</x:t>
        </x:is>
      </x:c>
      <x:c r="F1434" s="58">
        <x:v>4930</x:v>
      </x:c>
      <x:c r="G1434" t="inlineStr">
        <x:is>
          <x:t>Erträge aus der Auflösung von Rückstellungen</x:t>
        </x:is>
      </x:c>
      <x:c r="H1434" s="0" t="inlineStr">
        <x:is>
          <x:t>2024-06</x:t>
        </x:is>
      </x:c>
      <x:c r="I1434" s="0" t="inlineStr">
        <x:is>
          <x:t>2024-06</x:t>
        </x:is>
      </x:c>
      <x:c r="J1434" s="0" t="inlineStr">
        <x:is>
          <x:t>Month</x:t>
        </x:is>
      </x:c>
      <x:c r="K1434" s="58">
        <x:v>1</x:v>
      </x:c>
      <x:c r="L1434" s="12">
        <x:v>0</x:v>
      </x:c>
    </x:row>
    <x:row r="1435">
      <x:c r="A1435" s="0" t="inlineStr">
        <x:is>
          <x:t>PL|pl.other-operating-income|4930|2024-07</x:t>
        </x:is>
      </x:c>
      <x:c r="B1435" s="0" t="inlineStr">
        <x:is>
          <x:t>Demo Handel GmbH</x:t>
        </x:is>
      </x:c>
      <x:c r="C1435" s="0" t="inlineStr">
        <x:is>
          <x:t>PL</x:t>
        </x:is>
      </x:c>
      <x:c r="D1435" s="0" t="inlineStr">
        <x:is>
          <x:t>pl.other-operating-income</x:t>
        </x:is>
      </x:c>
      <x:c r="E1435" s="0" t="inlineStr">
        <x:is>
          <x:t>Sonstige betriebliche Erträge</x:t>
        </x:is>
      </x:c>
      <x:c r="F1435" s="58">
        <x:v>4930</x:v>
      </x:c>
      <x:c r="G1435" t="inlineStr">
        <x:is>
          <x:t>Erträge aus der Auflösung von Rückstellungen</x:t>
        </x:is>
      </x:c>
      <x:c r="H1435" s="0" t="inlineStr">
        <x:is>
          <x:t>2024-07</x:t>
        </x:is>
      </x:c>
      <x:c r="I1435" s="0" t="inlineStr">
        <x:is>
          <x:t>2024-07</x:t>
        </x:is>
      </x:c>
      <x:c r="J1435" s="0" t="inlineStr">
        <x:is>
          <x:t>Month</x:t>
        </x:is>
      </x:c>
      <x:c r="K1435" s="58">
        <x:v>1</x:v>
      </x:c>
      <x:c r="L1435" s="12">
        <x:v>0</x:v>
      </x:c>
    </x:row>
    <x:row r="1436">
      <x:c r="A1436" s="0" t="inlineStr">
        <x:is>
          <x:t>PL|pl.other-operating-income|4930|2024-08</x:t>
        </x:is>
      </x:c>
      <x:c r="B1436" s="0" t="inlineStr">
        <x:is>
          <x:t>Demo Handel GmbH</x:t>
        </x:is>
      </x:c>
      <x:c r="C1436" s="0" t="inlineStr">
        <x:is>
          <x:t>PL</x:t>
        </x:is>
      </x:c>
      <x:c r="D1436" s="0" t="inlineStr">
        <x:is>
          <x:t>pl.other-operating-income</x:t>
        </x:is>
      </x:c>
      <x:c r="E1436" s="0" t="inlineStr">
        <x:is>
          <x:t>Sonstige betriebliche Erträge</x:t>
        </x:is>
      </x:c>
      <x:c r="F1436" s="58">
        <x:v>4930</x:v>
      </x:c>
      <x:c r="G1436" t="inlineStr">
        <x:is>
          <x:t>Erträge aus der Auflösung von Rückstellungen</x:t>
        </x:is>
      </x:c>
      <x:c r="H1436" s="0" t="inlineStr">
        <x:is>
          <x:t>2024-08</x:t>
        </x:is>
      </x:c>
      <x:c r="I1436" s="0" t="inlineStr">
        <x:is>
          <x:t>2024-08</x:t>
        </x:is>
      </x:c>
      <x:c r="J1436" s="0" t="inlineStr">
        <x:is>
          <x:t>Month</x:t>
        </x:is>
      </x:c>
      <x:c r="K1436" s="58">
        <x:v>1</x:v>
      </x:c>
      <x:c r="L1436" s="12">
        <x:v>0</x:v>
      </x:c>
    </x:row>
    <x:row r="1437">
      <x:c r="A1437" s="0" t="inlineStr">
        <x:is>
          <x:t>PL|pl.other-operating-income|4930|2024-09</x:t>
        </x:is>
      </x:c>
      <x:c r="B1437" s="0" t="inlineStr">
        <x:is>
          <x:t>Demo Handel GmbH</x:t>
        </x:is>
      </x:c>
      <x:c r="C1437" s="0" t="inlineStr">
        <x:is>
          <x:t>PL</x:t>
        </x:is>
      </x:c>
      <x:c r="D1437" s="0" t="inlineStr">
        <x:is>
          <x:t>pl.other-operating-income</x:t>
        </x:is>
      </x:c>
      <x:c r="E1437" s="0" t="inlineStr">
        <x:is>
          <x:t>Sonstige betriebliche Erträge</x:t>
        </x:is>
      </x:c>
      <x:c r="F1437" s="58">
        <x:v>4930</x:v>
      </x:c>
      <x:c r="G1437" t="inlineStr">
        <x:is>
          <x:t>Erträge aus der Auflösung von Rückstellungen</x:t>
        </x:is>
      </x:c>
      <x:c r="H1437" s="0" t="inlineStr">
        <x:is>
          <x:t>2024-09</x:t>
        </x:is>
      </x:c>
      <x:c r="I1437" s="0" t="inlineStr">
        <x:is>
          <x:t>2024-09</x:t>
        </x:is>
      </x:c>
      <x:c r="J1437" s="0" t="inlineStr">
        <x:is>
          <x:t>Month</x:t>
        </x:is>
      </x:c>
      <x:c r="K1437" s="58">
        <x:v>1</x:v>
      </x:c>
      <x:c r="L1437" s="12">
        <x:v>0</x:v>
      </x:c>
    </x:row>
    <x:row r="1438">
      <x:c r="A1438" s="0" t="inlineStr">
        <x:is>
          <x:t>PL|pl.other-operating-income|4930|2024-10</x:t>
        </x:is>
      </x:c>
      <x:c r="B1438" s="0" t="inlineStr">
        <x:is>
          <x:t>Demo Handel GmbH</x:t>
        </x:is>
      </x:c>
      <x:c r="C1438" s="0" t="inlineStr">
        <x:is>
          <x:t>PL</x:t>
        </x:is>
      </x:c>
      <x:c r="D1438" s="0" t="inlineStr">
        <x:is>
          <x:t>pl.other-operating-income</x:t>
        </x:is>
      </x:c>
      <x:c r="E1438" s="0" t="inlineStr">
        <x:is>
          <x:t>Sonstige betriebliche Erträge</x:t>
        </x:is>
      </x:c>
      <x:c r="F1438" s="58">
        <x:v>4930</x:v>
      </x:c>
      <x:c r="G1438" t="inlineStr">
        <x:is>
          <x:t>Erträge aus der Auflösung von Rückstellungen</x:t>
        </x:is>
      </x:c>
      <x:c r="H1438" s="0" t="inlineStr">
        <x:is>
          <x:t>2024-10</x:t>
        </x:is>
      </x:c>
      <x:c r="I1438" s="0" t="inlineStr">
        <x:is>
          <x:t>2024-10</x:t>
        </x:is>
      </x:c>
      <x:c r="J1438" s="0" t="inlineStr">
        <x:is>
          <x:t>Month</x:t>
        </x:is>
      </x:c>
      <x:c r="K1438" s="58">
        <x:v>1</x:v>
      </x:c>
      <x:c r="L1438" s="12">
        <x:v>0</x:v>
      </x:c>
    </x:row>
    <x:row r="1439">
      <x:c r="A1439" s="0" t="inlineStr">
        <x:is>
          <x:t>PL|pl.other-operating-income|4930|2024-11</x:t>
        </x:is>
      </x:c>
      <x:c r="B1439" s="0" t="inlineStr">
        <x:is>
          <x:t>Demo Handel GmbH</x:t>
        </x:is>
      </x:c>
      <x:c r="C1439" s="0" t="inlineStr">
        <x:is>
          <x:t>PL</x:t>
        </x:is>
      </x:c>
      <x:c r="D1439" s="0" t="inlineStr">
        <x:is>
          <x:t>pl.other-operating-income</x:t>
        </x:is>
      </x:c>
      <x:c r="E1439" s="0" t="inlineStr">
        <x:is>
          <x:t>Sonstige betriebliche Erträge</x:t>
        </x:is>
      </x:c>
      <x:c r="F1439" s="58">
        <x:v>4930</x:v>
      </x:c>
      <x:c r="G1439" t="inlineStr">
        <x:is>
          <x:t>Erträge aus der Auflösung von Rückstellungen</x:t>
        </x:is>
      </x:c>
      <x:c r="H1439" s="0" t="inlineStr">
        <x:is>
          <x:t>2024-11</x:t>
        </x:is>
      </x:c>
      <x:c r="I1439" s="0" t="inlineStr">
        <x:is>
          <x:t>2024-11</x:t>
        </x:is>
      </x:c>
      <x:c r="J1439" s="0" t="inlineStr">
        <x:is>
          <x:t>Month</x:t>
        </x:is>
      </x:c>
      <x:c r="K1439" s="58">
        <x:v>1</x:v>
      </x:c>
      <x:c r="L1439" s="12">
        <x:v>0</x:v>
      </x:c>
    </x:row>
    <x:row r="1440">
      <x:c r="A1440" s="0" t="inlineStr">
        <x:is>
          <x:t>PL|pl.other-operating-income|4930|2024-12</x:t>
        </x:is>
      </x:c>
      <x:c r="B1440" s="0" t="inlineStr">
        <x:is>
          <x:t>Demo Handel GmbH</x:t>
        </x:is>
      </x:c>
      <x:c r="C1440" s="0" t="inlineStr">
        <x:is>
          <x:t>PL</x:t>
        </x:is>
      </x:c>
      <x:c r="D1440" s="0" t="inlineStr">
        <x:is>
          <x:t>pl.other-operating-income</x:t>
        </x:is>
      </x:c>
      <x:c r="E1440" s="0" t="inlineStr">
        <x:is>
          <x:t>Sonstige betriebliche Erträge</x:t>
        </x:is>
      </x:c>
      <x:c r="F1440" s="58">
        <x:v>4930</x:v>
      </x:c>
      <x:c r="G1440" t="inlineStr">
        <x:is>
          <x:t>Erträge aus der Auflösung von Rückstellungen</x:t>
        </x:is>
      </x:c>
      <x:c r="H1440" s="0" t="inlineStr">
        <x:is>
          <x:t>2024-12</x:t>
        </x:is>
      </x:c>
      <x:c r="I1440" s="0" t="inlineStr">
        <x:is>
          <x:t>2024-12</x:t>
        </x:is>
      </x:c>
      <x:c r="J1440" s="0" t="inlineStr">
        <x:is>
          <x:t>Month</x:t>
        </x:is>
      </x:c>
      <x:c r="K1440" s="58">
        <x:v>1</x:v>
      </x:c>
      <x:c r="L1440" s="12">
        <x:v>0</x:v>
      </x:c>
    </x:row>
    <x:row r="1441">
      <x:c r="A1441" s="0" t="inlineStr">
        <x:is>
          <x:t>PL|pl.other-operating-income|4940|2022-01</x:t>
        </x:is>
      </x:c>
      <x:c r="B1441" s="0" t="inlineStr">
        <x:is>
          <x:t>Demo Handel GmbH</x:t>
        </x:is>
      </x:c>
      <x:c r="C1441" s="0" t="inlineStr">
        <x:is>
          <x:t>PL</x:t>
        </x:is>
      </x:c>
      <x:c r="D1441" s="0" t="inlineStr">
        <x:is>
          <x:t>pl.other-operating-income</x:t>
        </x:is>
      </x:c>
      <x:c r="E1441" s="0" t="inlineStr">
        <x:is>
          <x:t>Sonstige betriebliche Erträge</x:t>
        </x:is>
      </x:c>
      <x:c r="F1441" s="58">
        <x:v>4940</x:v>
      </x:c>
      <x:c r="G1441" t="inlineStr">
        <x:is>
          <x:t>Verrechnete sonstige Sachbezüge 19 % USt (Kfz-Gestellung)</x:t>
        </x:is>
      </x:c>
      <x:c r="H1441" s="0" t="inlineStr">
        <x:is>
          <x:t>2022-01</x:t>
        </x:is>
      </x:c>
      <x:c r="I1441" s="0" t="inlineStr">
        <x:is>
          <x:t>2022-01</x:t>
        </x:is>
      </x:c>
      <x:c r="J1441" s="0" t="inlineStr">
        <x:is>
          <x:t>Month</x:t>
        </x:is>
      </x:c>
      <x:c r="K1441" s="58">
        <x:v>1</x:v>
      </x:c>
      <x:c r="L1441" s="12">
        <x:v>408.4</x:v>
      </x:c>
    </x:row>
    <x:row r="1442">
      <x:c r="A1442" s="0" t="inlineStr">
        <x:is>
          <x:t>PL|pl.other-operating-income|4940|2022-02</x:t>
        </x:is>
      </x:c>
      <x:c r="B1442" s="0" t="inlineStr">
        <x:is>
          <x:t>Demo Handel GmbH</x:t>
        </x:is>
      </x:c>
      <x:c r="C1442" s="0" t="inlineStr">
        <x:is>
          <x:t>PL</x:t>
        </x:is>
      </x:c>
      <x:c r="D1442" s="0" t="inlineStr">
        <x:is>
          <x:t>pl.other-operating-income</x:t>
        </x:is>
      </x:c>
      <x:c r="E1442" s="0" t="inlineStr">
        <x:is>
          <x:t>Sonstige betriebliche Erträge</x:t>
        </x:is>
      </x:c>
      <x:c r="F1442" s="58">
        <x:v>4940</x:v>
      </x:c>
      <x:c r="G1442" t="inlineStr">
        <x:is>
          <x:t>Verrechnete sonstige Sachbezüge 19 % USt (Kfz-Gestellung)</x:t>
        </x:is>
      </x:c>
      <x:c r="H1442" s="0" t="inlineStr">
        <x:is>
          <x:t>2022-02</x:t>
        </x:is>
      </x:c>
      <x:c r="I1442" s="0" t="inlineStr">
        <x:is>
          <x:t>2022-02</x:t>
        </x:is>
      </x:c>
      <x:c r="J1442" s="0" t="inlineStr">
        <x:is>
          <x:t>Month</x:t>
        </x:is>
      </x:c>
      <x:c r="K1442" s="58">
        <x:v>1</x:v>
      </x:c>
      <x:c r="L1442" s="12">
        <x:v>408.4</x:v>
      </x:c>
    </x:row>
    <x:row r="1443">
      <x:c r="A1443" s="0" t="inlineStr">
        <x:is>
          <x:t>PL|pl.other-operating-income|4940|2022-03</x:t>
        </x:is>
      </x:c>
      <x:c r="B1443" s="0" t="inlineStr">
        <x:is>
          <x:t>Demo Handel GmbH</x:t>
        </x:is>
      </x:c>
      <x:c r="C1443" s="0" t="inlineStr">
        <x:is>
          <x:t>PL</x:t>
        </x:is>
      </x:c>
      <x:c r="D1443" s="0" t="inlineStr">
        <x:is>
          <x:t>pl.other-operating-income</x:t>
        </x:is>
      </x:c>
      <x:c r="E1443" s="0" t="inlineStr">
        <x:is>
          <x:t>Sonstige betriebliche Erträge</x:t>
        </x:is>
      </x:c>
      <x:c r="F1443" s="58">
        <x:v>4940</x:v>
      </x:c>
      <x:c r="G1443" t="inlineStr">
        <x:is>
          <x:t>Verrechnete sonstige Sachbezüge 19 % USt (Kfz-Gestellung)</x:t>
        </x:is>
      </x:c>
      <x:c r="H1443" s="0" t="inlineStr">
        <x:is>
          <x:t>2022-03</x:t>
        </x:is>
      </x:c>
      <x:c r="I1443" s="0" t="inlineStr">
        <x:is>
          <x:t>2022-03</x:t>
        </x:is>
      </x:c>
      <x:c r="J1443" s="0" t="inlineStr">
        <x:is>
          <x:t>Month</x:t>
        </x:is>
      </x:c>
      <x:c r="K1443" s="58">
        <x:v>1</x:v>
      </x:c>
      <x:c r="L1443" s="12">
        <x:v>408.4</x:v>
      </x:c>
    </x:row>
    <x:row r="1444">
      <x:c r="A1444" s="0" t="inlineStr">
        <x:is>
          <x:t>PL|pl.other-operating-income|4940|2022-04</x:t>
        </x:is>
      </x:c>
      <x:c r="B1444" s="0" t="inlineStr">
        <x:is>
          <x:t>Demo Handel GmbH</x:t>
        </x:is>
      </x:c>
      <x:c r="C1444" s="0" t="inlineStr">
        <x:is>
          <x:t>PL</x:t>
        </x:is>
      </x:c>
      <x:c r="D1444" s="0" t="inlineStr">
        <x:is>
          <x:t>pl.other-operating-income</x:t>
        </x:is>
      </x:c>
      <x:c r="E1444" s="0" t="inlineStr">
        <x:is>
          <x:t>Sonstige betriebliche Erträge</x:t>
        </x:is>
      </x:c>
      <x:c r="F1444" s="58">
        <x:v>4940</x:v>
      </x:c>
      <x:c r="G1444" t="inlineStr">
        <x:is>
          <x:t>Verrechnete sonstige Sachbezüge 19 % USt (Kfz-Gestellung)</x:t>
        </x:is>
      </x:c>
      <x:c r="H1444" s="0" t="inlineStr">
        <x:is>
          <x:t>2022-04</x:t>
        </x:is>
      </x:c>
      <x:c r="I1444" s="0" t="inlineStr">
        <x:is>
          <x:t>2022-04</x:t>
        </x:is>
      </x:c>
      <x:c r="J1444" s="0" t="inlineStr">
        <x:is>
          <x:t>Month</x:t>
        </x:is>
      </x:c>
      <x:c r="K1444" s="58">
        <x:v>1</x:v>
      </x:c>
      <x:c r="L1444" s="12">
        <x:v>408.4</x:v>
      </x:c>
    </x:row>
    <x:row r="1445">
      <x:c r="A1445" s="0" t="inlineStr">
        <x:is>
          <x:t>PL|pl.other-operating-income|4940|2022-05</x:t>
        </x:is>
      </x:c>
      <x:c r="B1445" s="0" t="inlineStr">
        <x:is>
          <x:t>Demo Handel GmbH</x:t>
        </x:is>
      </x:c>
      <x:c r="C1445" s="0" t="inlineStr">
        <x:is>
          <x:t>PL</x:t>
        </x:is>
      </x:c>
      <x:c r="D1445" s="0" t="inlineStr">
        <x:is>
          <x:t>pl.other-operating-income</x:t>
        </x:is>
      </x:c>
      <x:c r="E1445" s="0" t="inlineStr">
        <x:is>
          <x:t>Sonstige betriebliche Erträge</x:t>
        </x:is>
      </x:c>
      <x:c r="F1445" s="58">
        <x:v>4940</x:v>
      </x:c>
      <x:c r="G1445" t="inlineStr">
        <x:is>
          <x:t>Verrechnete sonstige Sachbezüge 19 % USt (Kfz-Gestellung)</x:t>
        </x:is>
      </x:c>
      <x:c r="H1445" s="0" t="inlineStr">
        <x:is>
          <x:t>2022-05</x:t>
        </x:is>
      </x:c>
      <x:c r="I1445" s="0" t="inlineStr">
        <x:is>
          <x:t>2022-05</x:t>
        </x:is>
      </x:c>
      <x:c r="J1445" s="0" t="inlineStr">
        <x:is>
          <x:t>Month</x:t>
        </x:is>
      </x:c>
      <x:c r="K1445" s="58">
        <x:v>1</x:v>
      </x:c>
      <x:c r="L1445" s="12">
        <x:v>408.4</x:v>
      </x:c>
    </x:row>
    <x:row r="1446">
      <x:c r="A1446" s="0" t="inlineStr">
        <x:is>
          <x:t>PL|pl.other-operating-income|4940|2022-06</x:t>
        </x:is>
      </x:c>
      <x:c r="B1446" s="0" t="inlineStr">
        <x:is>
          <x:t>Demo Handel GmbH</x:t>
        </x:is>
      </x:c>
      <x:c r="C1446" s="0" t="inlineStr">
        <x:is>
          <x:t>PL</x:t>
        </x:is>
      </x:c>
      <x:c r="D1446" s="0" t="inlineStr">
        <x:is>
          <x:t>pl.other-operating-income</x:t>
        </x:is>
      </x:c>
      <x:c r="E1446" s="0" t="inlineStr">
        <x:is>
          <x:t>Sonstige betriebliche Erträge</x:t>
        </x:is>
      </x:c>
      <x:c r="F1446" s="58">
        <x:v>4940</x:v>
      </x:c>
      <x:c r="G1446" t="inlineStr">
        <x:is>
          <x:t>Verrechnete sonstige Sachbezüge 19 % USt (Kfz-Gestellung)</x:t>
        </x:is>
      </x:c>
      <x:c r="H1446" s="0" t="inlineStr">
        <x:is>
          <x:t>2022-06</x:t>
        </x:is>
      </x:c>
      <x:c r="I1446" s="0" t="inlineStr">
        <x:is>
          <x:t>2022-06</x:t>
        </x:is>
      </x:c>
      <x:c r="J1446" s="0" t="inlineStr">
        <x:is>
          <x:t>Month</x:t>
        </x:is>
      </x:c>
      <x:c r="K1446" s="58">
        <x:v>1</x:v>
      </x:c>
      <x:c r="L1446" s="12">
        <x:v>408.4</x:v>
      </x:c>
    </x:row>
    <x:row r="1447">
      <x:c r="A1447" s="0" t="inlineStr">
        <x:is>
          <x:t>PL|pl.other-operating-income|4940|2022-07</x:t>
        </x:is>
      </x:c>
      <x:c r="B1447" s="0" t="inlineStr">
        <x:is>
          <x:t>Demo Handel GmbH</x:t>
        </x:is>
      </x:c>
      <x:c r="C1447" s="0" t="inlineStr">
        <x:is>
          <x:t>PL</x:t>
        </x:is>
      </x:c>
      <x:c r="D1447" s="0" t="inlineStr">
        <x:is>
          <x:t>pl.other-operating-income</x:t>
        </x:is>
      </x:c>
      <x:c r="E1447" s="0" t="inlineStr">
        <x:is>
          <x:t>Sonstige betriebliche Erträge</x:t>
        </x:is>
      </x:c>
      <x:c r="F1447" s="58">
        <x:v>4940</x:v>
      </x:c>
      <x:c r="G1447" t="inlineStr">
        <x:is>
          <x:t>Verrechnete sonstige Sachbezüge 19 % USt (Kfz-Gestellung)</x:t>
        </x:is>
      </x:c>
      <x:c r="H1447" s="0" t="inlineStr">
        <x:is>
          <x:t>2022-07</x:t>
        </x:is>
      </x:c>
      <x:c r="I1447" s="0" t="inlineStr">
        <x:is>
          <x:t>2022-07</x:t>
        </x:is>
      </x:c>
      <x:c r="J1447" s="0" t="inlineStr">
        <x:is>
          <x:t>Month</x:t>
        </x:is>
      </x:c>
      <x:c r="K1447" s="58">
        <x:v>1</x:v>
      </x:c>
      <x:c r="L1447" s="12">
        <x:v>408.4</x:v>
      </x:c>
    </x:row>
    <x:row r="1448">
      <x:c r="A1448" s="0" t="inlineStr">
        <x:is>
          <x:t>PL|pl.other-operating-income|4940|2022-08</x:t>
        </x:is>
      </x:c>
      <x:c r="B1448" s="0" t="inlineStr">
        <x:is>
          <x:t>Demo Handel GmbH</x:t>
        </x:is>
      </x:c>
      <x:c r="C1448" s="0" t="inlineStr">
        <x:is>
          <x:t>PL</x:t>
        </x:is>
      </x:c>
      <x:c r="D1448" s="0" t="inlineStr">
        <x:is>
          <x:t>pl.other-operating-income</x:t>
        </x:is>
      </x:c>
      <x:c r="E1448" s="0" t="inlineStr">
        <x:is>
          <x:t>Sonstige betriebliche Erträge</x:t>
        </x:is>
      </x:c>
      <x:c r="F1448" s="58">
        <x:v>4940</x:v>
      </x:c>
      <x:c r="G1448" t="inlineStr">
        <x:is>
          <x:t>Verrechnete sonstige Sachbezüge 19 % USt (Kfz-Gestellung)</x:t>
        </x:is>
      </x:c>
      <x:c r="H1448" s="0" t="inlineStr">
        <x:is>
          <x:t>2022-08</x:t>
        </x:is>
      </x:c>
      <x:c r="I1448" s="0" t="inlineStr">
        <x:is>
          <x:t>2022-08</x:t>
        </x:is>
      </x:c>
      <x:c r="J1448" s="0" t="inlineStr">
        <x:is>
          <x:t>Month</x:t>
        </x:is>
      </x:c>
      <x:c r="K1448" s="58">
        <x:v>1</x:v>
      </x:c>
      <x:c r="L1448" s="12">
        <x:v>408.4</x:v>
      </x:c>
    </x:row>
    <x:row r="1449">
      <x:c r="A1449" s="0" t="inlineStr">
        <x:is>
          <x:t>PL|pl.other-operating-income|4940|2022-09</x:t>
        </x:is>
      </x:c>
      <x:c r="B1449" s="0" t="inlineStr">
        <x:is>
          <x:t>Demo Handel GmbH</x:t>
        </x:is>
      </x:c>
      <x:c r="C1449" s="0" t="inlineStr">
        <x:is>
          <x:t>PL</x:t>
        </x:is>
      </x:c>
      <x:c r="D1449" s="0" t="inlineStr">
        <x:is>
          <x:t>pl.other-operating-income</x:t>
        </x:is>
      </x:c>
      <x:c r="E1449" s="0" t="inlineStr">
        <x:is>
          <x:t>Sonstige betriebliche Erträge</x:t>
        </x:is>
      </x:c>
      <x:c r="F1449" s="58">
        <x:v>4940</x:v>
      </x:c>
      <x:c r="G1449" t="inlineStr">
        <x:is>
          <x:t>Verrechnete sonstige Sachbezüge 19 % USt (Kfz-Gestellung)</x:t>
        </x:is>
      </x:c>
      <x:c r="H1449" s="0" t="inlineStr">
        <x:is>
          <x:t>2022-09</x:t>
        </x:is>
      </x:c>
      <x:c r="I1449" s="0" t="inlineStr">
        <x:is>
          <x:t>2022-09</x:t>
        </x:is>
      </x:c>
      <x:c r="J1449" s="0" t="inlineStr">
        <x:is>
          <x:t>Month</x:t>
        </x:is>
      </x:c>
      <x:c r="K1449" s="58">
        <x:v>1</x:v>
      </x:c>
      <x:c r="L1449" s="12">
        <x:v>408.4</x:v>
      </x:c>
    </x:row>
    <x:row r="1450">
      <x:c r="A1450" s="0" t="inlineStr">
        <x:is>
          <x:t>PL|pl.other-operating-income|4940|2022-10</x:t>
        </x:is>
      </x:c>
      <x:c r="B1450" s="0" t="inlineStr">
        <x:is>
          <x:t>Demo Handel GmbH</x:t>
        </x:is>
      </x:c>
      <x:c r="C1450" s="0" t="inlineStr">
        <x:is>
          <x:t>PL</x:t>
        </x:is>
      </x:c>
      <x:c r="D1450" s="0" t="inlineStr">
        <x:is>
          <x:t>pl.other-operating-income</x:t>
        </x:is>
      </x:c>
      <x:c r="E1450" s="0" t="inlineStr">
        <x:is>
          <x:t>Sonstige betriebliche Erträge</x:t>
        </x:is>
      </x:c>
      <x:c r="F1450" s="58">
        <x:v>4940</x:v>
      </x:c>
      <x:c r="G1450" t="inlineStr">
        <x:is>
          <x:t>Verrechnete sonstige Sachbezüge 19 % USt (Kfz-Gestellung)</x:t>
        </x:is>
      </x:c>
      <x:c r="H1450" s="0" t="inlineStr">
        <x:is>
          <x:t>2022-10</x:t>
        </x:is>
      </x:c>
      <x:c r="I1450" s="0" t="inlineStr">
        <x:is>
          <x:t>2022-10</x:t>
        </x:is>
      </x:c>
      <x:c r="J1450" s="0" t="inlineStr">
        <x:is>
          <x:t>Month</x:t>
        </x:is>
      </x:c>
      <x:c r="K1450" s="58">
        <x:v>1</x:v>
      </x:c>
      <x:c r="L1450" s="12">
        <x:v>408.4</x:v>
      </x:c>
    </x:row>
    <x:row r="1451">
      <x:c r="A1451" s="0" t="inlineStr">
        <x:is>
          <x:t>PL|pl.other-operating-income|4940|2022-11</x:t>
        </x:is>
      </x:c>
      <x:c r="B1451" s="0" t="inlineStr">
        <x:is>
          <x:t>Demo Handel GmbH</x:t>
        </x:is>
      </x:c>
      <x:c r="C1451" s="0" t="inlineStr">
        <x:is>
          <x:t>PL</x:t>
        </x:is>
      </x:c>
      <x:c r="D1451" s="0" t="inlineStr">
        <x:is>
          <x:t>pl.other-operating-income</x:t>
        </x:is>
      </x:c>
      <x:c r="E1451" s="0" t="inlineStr">
        <x:is>
          <x:t>Sonstige betriebliche Erträge</x:t>
        </x:is>
      </x:c>
      <x:c r="F1451" s="58">
        <x:v>4940</x:v>
      </x:c>
      <x:c r="G1451" t="inlineStr">
        <x:is>
          <x:t>Verrechnete sonstige Sachbezüge 19 % USt (Kfz-Gestellung)</x:t>
        </x:is>
      </x:c>
      <x:c r="H1451" s="0" t="inlineStr">
        <x:is>
          <x:t>2022-11</x:t>
        </x:is>
      </x:c>
      <x:c r="I1451" s="0" t="inlineStr">
        <x:is>
          <x:t>2022-11</x:t>
        </x:is>
      </x:c>
      <x:c r="J1451" s="0" t="inlineStr">
        <x:is>
          <x:t>Month</x:t>
        </x:is>
      </x:c>
      <x:c r="K1451" s="58">
        <x:v>1</x:v>
      </x:c>
      <x:c r="L1451" s="12">
        <x:v>408.4</x:v>
      </x:c>
    </x:row>
    <x:row r="1452">
      <x:c r="A1452" s="0" t="inlineStr">
        <x:is>
          <x:t>PL|pl.other-operating-income|4940|2022-12</x:t>
        </x:is>
      </x:c>
      <x:c r="B1452" s="0" t="inlineStr">
        <x:is>
          <x:t>Demo Handel GmbH</x:t>
        </x:is>
      </x:c>
      <x:c r="C1452" s="0" t="inlineStr">
        <x:is>
          <x:t>PL</x:t>
        </x:is>
      </x:c>
      <x:c r="D1452" s="0" t="inlineStr">
        <x:is>
          <x:t>pl.other-operating-income</x:t>
        </x:is>
      </x:c>
      <x:c r="E1452" s="0" t="inlineStr">
        <x:is>
          <x:t>Sonstige betriebliche Erträge</x:t>
        </x:is>
      </x:c>
      <x:c r="F1452" s="58">
        <x:v>4940</x:v>
      </x:c>
      <x:c r="G1452" t="inlineStr">
        <x:is>
          <x:t>Verrechnete sonstige Sachbezüge 19 % USt (Kfz-Gestellung)</x:t>
        </x:is>
      </x:c>
      <x:c r="H1452" s="0" t="inlineStr">
        <x:is>
          <x:t>2022-12</x:t>
        </x:is>
      </x:c>
      <x:c r="I1452" s="0" t="inlineStr">
        <x:is>
          <x:t>2022-12</x:t>
        </x:is>
      </x:c>
      <x:c r="J1452" s="0" t="inlineStr">
        <x:is>
          <x:t>Month</x:t>
        </x:is>
      </x:c>
      <x:c r="K1452" s="58">
        <x:v>1</x:v>
      </x:c>
      <x:c r="L1452" s="12">
        <x:v>408.4</x:v>
      </x:c>
    </x:row>
    <x:row r="1453">
      <x:c r="A1453" s="0" t="inlineStr">
        <x:is>
          <x:t>PL|pl.other-operating-income|4940|2023-01</x:t>
        </x:is>
      </x:c>
      <x:c r="B1453" s="0" t="inlineStr">
        <x:is>
          <x:t>Demo Handel GmbH</x:t>
        </x:is>
      </x:c>
      <x:c r="C1453" s="0" t="inlineStr">
        <x:is>
          <x:t>PL</x:t>
        </x:is>
      </x:c>
      <x:c r="D1453" s="0" t="inlineStr">
        <x:is>
          <x:t>pl.other-operating-income</x:t>
        </x:is>
      </x:c>
      <x:c r="E1453" s="0" t="inlineStr">
        <x:is>
          <x:t>Sonstige betriebliche Erträge</x:t>
        </x:is>
      </x:c>
      <x:c r="F1453" s="58">
        <x:v>4940</x:v>
      </x:c>
      <x:c r="G1453" t="inlineStr">
        <x:is>
          <x:t>Verrechnete sonstige Sachbezüge 19 % USt (Kfz-Gestellung)</x:t>
        </x:is>
      </x:c>
      <x:c r="H1453" s="0" t="inlineStr">
        <x:is>
          <x:t>2023-01</x:t>
        </x:is>
      </x:c>
      <x:c r="I1453" s="0" t="inlineStr">
        <x:is>
          <x:t>2023-01</x:t>
        </x:is>
      </x:c>
      <x:c r="J1453" s="0" t="inlineStr">
        <x:is>
          <x:t>Month</x:t>
        </x:is>
      </x:c>
      <x:c r="K1453" s="58">
        <x:v>1</x:v>
      </x:c>
      <x:c r="L1453" s="12">
        <x:v>408.4</x:v>
      </x:c>
    </x:row>
    <x:row r="1454">
      <x:c r="A1454" s="0" t="inlineStr">
        <x:is>
          <x:t>PL|pl.other-operating-income|4940|2023-02</x:t>
        </x:is>
      </x:c>
      <x:c r="B1454" s="0" t="inlineStr">
        <x:is>
          <x:t>Demo Handel GmbH</x:t>
        </x:is>
      </x:c>
      <x:c r="C1454" s="0" t="inlineStr">
        <x:is>
          <x:t>PL</x:t>
        </x:is>
      </x:c>
      <x:c r="D1454" s="0" t="inlineStr">
        <x:is>
          <x:t>pl.other-operating-income</x:t>
        </x:is>
      </x:c>
      <x:c r="E1454" s="0" t="inlineStr">
        <x:is>
          <x:t>Sonstige betriebliche Erträge</x:t>
        </x:is>
      </x:c>
      <x:c r="F1454" s="58">
        <x:v>4940</x:v>
      </x:c>
      <x:c r="G1454" t="inlineStr">
        <x:is>
          <x:t>Verrechnete sonstige Sachbezüge 19 % USt (Kfz-Gestellung)</x:t>
        </x:is>
      </x:c>
      <x:c r="H1454" s="0" t="inlineStr">
        <x:is>
          <x:t>2023-02</x:t>
        </x:is>
      </x:c>
      <x:c r="I1454" s="0" t="inlineStr">
        <x:is>
          <x:t>2023-02</x:t>
        </x:is>
      </x:c>
      <x:c r="J1454" s="0" t="inlineStr">
        <x:is>
          <x:t>Month</x:t>
        </x:is>
      </x:c>
      <x:c r="K1454" s="58">
        <x:v>1</x:v>
      </x:c>
      <x:c r="L1454" s="12">
        <x:v>408.4</x:v>
      </x:c>
    </x:row>
    <x:row r="1455">
      <x:c r="A1455" s="0" t="inlineStr">
        <x:is>
          <x:t>PL|pl.other-operating-income|4940|2023-03</x:t>
        </x:is>
      </x:c>
      <x:c r="B1455" s="0" t="inlineStr">
        <x:is>
          <x:t>Demo Handel GmbH</x:t>
        </x:is>
      </x:c>
      <x:c r="C1455" s="0" t="inlineStr">
        <x:is>
          <x:t>PL</x:t>
        </x:is>
      </x:c>
      <x:c r="D1455" s="0" t="inlineStr">
        <x:is>
          <x:t>pl.other-operating-income</x:t>
        </x:is>
      </x:c>
      <x:c r="E1455" s="0" t="inlineStr">
        <x:is>
          <x:t>Sonstige betriebliche Erträge</x:t>
        </x:is>
      </x:c>
      <x:c r="F1455" s="58">
        <x:v>4940</x:v>
      </x:c>
      <x:c r="G1455" t="inlineStr">
        <x:is>
          <x:t>Verrechnete sonstige Sachbezüge 19 % USt (Kfz-Gestellung)</x:t>
        </x:is>
      </x:c>
      <x:c r="H1455" s="0" t="inlineStr">
        <x:is>
          <x:t>2023-03</x:t>
        </x:is>
      </x:c>
      <x:c r="I1455" s="0" t="inlineStr">
        <x:is>
          <x:t>2023-03</x:t>
        </x:is>
      </x:c>
      <x:c r="J1455" s="0" t="inlineStr">
        <x:is>
          <x:t>Month</x:t>
        </x:is>
      </x:c>
      <x:c r="K1455" s="58">
        <x:v>1</x:v>
      </x:c>
      <x:c r="L1455" s="12">
        <x:v>408.4</x:v>
      </x:c>
    </x:row>
    <x:row r="1456">
      <x:c r="A1456" s="0" t="inlineStr">
        <x:is>
          <x:t>PL|pl.other-operating-income|4940|2023-04</x:t>
        </x:is>
      </x:c>
      <x:c r="B1456" s="0" t="inlineStr">
        <x:is>
          <x:t>Demo Handel GmbH</x:t>
        </x:is>
      </x:c>
      <x:c r="C1456" s="0" t="inlineStr">
        <x:is>
          <x:t>PL</x:t>
        </x:is>
      </x:c>
      <x:c r="D1456" s="0" t="inlineStr">
        <x:is>
          <x:t>pl.other-operating-income</x:t>
        </x:is>
      </x:c>
      <x:c r="E1456" s="0" t="inlineStr">
        <x:is>
          <x:t>Sonstige betriebliche Erträge</x:t>
        </x:is>
      </x:c>
      <x:c r="F1456" s="58">
        <x:v>4940</x:v>
      </x:c>
      <x:c r="G1456" t="inlineStr">
        <x:is>
          <x:t>Verrechnete sonstige Sachbezüge 19 % USt (Kfz-Gestellung)</x:t>
        </x:is>
      </x:c>
      <x:c r="H1456" s="0" t="inlineStr">
        <x:is>
          <x:t>2023-04</x:t>
        </x:is>
      </x:c>
      <x:c r="I1456" s="0" t="inlineStr">
        <x:is>
          <x:t>2023-04</x:t>
        </x:is>
      </x:c>
      <x:c r="J1456" s="0" t="inlineStr">
        <x:is>
          <x:t>Month</x:t>
        </x:is>
      </x:c>
      <x:c r="K1456" s="58">
        <x:v>1</x:v>
      </x:c>
      <x:c r="L1456" s="12">
        <x:v>408.4</x:v>
      </x:c>
    </x:row>
    <x:row r="1457">
      <x:c r="A1457" s="0" t="inlineStr">
        <x:is>
          <x:t>PL|pl.other-operating-income|4940|2023-05</x:t>
        </x:is>
      </x:c>
      <x:c r="B1457" s="0" t="inlineStr">
        <x:is>
          <x:t>Demo Handel GmbH</x:t>
        </x:is>
      </x:c>
      <x:c r="C1457" s="0" t="inlineStr">
        <x:is>
          <x:t>PL</x:t>
        </x:is>
      </x:c>
      <x:c r="D1457" s="0" t="inlineStr">
        <x:is>
          <x:t>pl.other-operating-income</x:t>
        </x:is>
      </x:c>
      <x:c r="E1457" s="0" t="inlineStr">
        <x:is>
          <x:t>Sonstige betriebliche Erträge</x:t>
        </x:is>
      </x:c>
      <x:c r="F1457" s="58">
        <x:v>4940</x:v>
      </x:c>
      <x:c r="G1457" t="inlineStr">
        <x:is>
          <x:t>Verrechnete sonstige Sachbezüge 19 % USt (Kfz-Gestellung)</x:t>
        </x:is>
      </x:c>
      <x:c r="H1457" s="0" t="inlineStr">
        <x:is>
          <x:t>2023-05</x:t>
        </x:is>
      </x:c>
      <x:c r="I1457" s="0" t="inlineStr">
        <x:is>
          <x:t>2023-05</x:t>
        </x:is>
      </x:c>
      <x:c r="J1457" s="0" t="inlineStr">
        <x:is>
          <x:t>Month</x:t>
        </x:is>
      </x:c>
      <x:c r="K1457" s="58">
        <x:v>1</x:v>
      </x:c>
      <x:c r="L1457" s="12">
        <x:v>408.4</x:v>
      </x:c>
    </x:row>
    <x:row r="1458">
      <x:c r="A1458" s="0" t="inlineStr">
        <x:is>
          <x:t>PL|pl.other-operating-income|4940|2023-06</x:t>
        </x:is>
      </x:c>
      <x:c r="B1458" s="0" t="inlineStr">
        <x:is>
          <x:t>Demo Handel GmbH</x:t>
        </x:is>
      </x:c>
      <x:c r="C1458" s="0" t="inlineStr">
        <x:is>
          <x:t>PL</x:t>
        </x:is>
      </x:c>
      <x:c r="D1458" s="0" t="inlineStr">
        <x:is>
          <x:t>pl.other-operating-income</x:t>
        </x:is>
      </x:c>
      <x:c r="E1458" s="0" t="inlineStr">
        <x:is>
          <x:t>Sonstige betriebliche Erträge</x:t>
        </x:is>
      </x:c>
      <x:c r="F1458" s="58">
        <x:v>4940</x:v>
      </x:c>
      <x:c r="G1458" t="inlineStr">
        <x:is>
          <x:t>Verrechnete sonstige Sachbezüge 19 % USt (Kfz-Gestellung)</x:t>
        </x:is>
      </x:c>
      <x:c r="H1458" s="0" t="inlineStr">
        <x:is>
          <x:t>2023-06</x:t>
        </x:is>
      </x:c>
      <x:c r="I1458" s="0" t="inlineStr">
        <x:is>
          <x:t>2023-06</x:t>
        </x:is>
      </x:c>
      <x:c r="J1458" s="0" t="inlineStr">
        <x:is>
          <x:t>Month</x:t>
        </x:is>
      </x:c>
      <x:c r="K1458" s="58">
        <x:v>1</x:v>
      </x:c>
      <x:c r="L1458" s="12">
        <x:v>408.4</x:v>
      </x:c>
    </x:row>
    <x:row r="1459">
      <x:c r="A1459" s="0" t="inlineStr">
        <x:is>
          <x:t>PL|pl.other-operating-income|4940|2023-07</x:t>
        </x:is>
      </x:c>
      <x:c r="B1459" s="0" t="inlineStr">
        <x:is>
          <x:t>Demo Handel GmbH</x:t>
        </x:is>
      </x:c>
      <x:c r="C1459" s="0" t="inlineStr">
        <x:is>
          <x:t>PL</x:t>
        </x:is>
      </x:c>
      <x:c r="D1459" s="0" t="inlineStr">
        <x:is>
          <x:t>pl.other-operating-income</x:t>
        </x:is>
      </x:c>
      <x:c r="E1459" s="0" t="inlineStr">
        <x:is>
          <x:t>Sonstige betriebliche Erträge</x:t>
        </x:is>
      </x:c>
      <x:c r="F1459" s="58">
        <x:v>4940</x:v>
      </x:c>
      <x:c r="G1459" t="inlineStr">
        <x:is>
          <x:t>Verrechnete sonstige Sachbezüge 19 % USt (Kfz-Gestellung)</x:t>
        </x:is>
      </x:c>
      <x:c r="H1459" s="0" t="inlineStr">
        <x:is>
          <x:t>2023-07</x:t>
        </x:is>
      </x:c>
      <x:c r="I1459" s="0" t="inlineStr">
        <x:is>
          <x:t>2023-07</x:t>
        </x:is>
      </x:c>
      <x:c r="J1459" s="0" t="inlineStr">
        <x:is>
          <x:t>Month</x:t>
        </x:is>
      </x:c>
      <x:c r="K1459" s="58">
        <x:v>1</x:v>
      </x:c>
      <x:c r="L1459" s="12">
        <x:v>408.4</x:v>
      </x:c>
    </x:row>
    <x:row r="1460">
      <x:c r="A1460" s="0" t="inlineStr">
        <x:is>
          <x:t>PL|pl.other-operating-income|4940|2023-08</x:t>
        </x:is>
      </x:c>
      <x:c r="B1460" s="0" t="inlineStr">
        <x:is>
          <x:t>Demo Handel GmbH</x:t>
        </x:is>
      </x:c>
      <x:c r="C1460" s="0" t="inlineStr">
        <x:is>
          <x:t>PL</x:t>
        </x:is>
      </x:c>
      <x:c r="D1460" s="0" t="inlineStr">
        <x:is>
          <x:t>pl.other-operating-income</x:t>
        </x:is>
      </x:c>
      <x:c r="E1460" s="0" t="inlineStr">
        <x:is>
          <x:t>Sonstige betriebliche Erträge</x:t>
        </x:is>
      </x:c>
      <x:c r="F1460" s="58">
        <x:v>4940</x:v>
      </x:c>
      <x:c r="G1460" t="inlineStr">
        <x:is>
          <x:t>Verrechnete sonstige Sachbezüge 19 % USt (Kfz-Gestellung)</x:t>
        </x:is>
      </x:c>
      <x:c r="H1460" s="0" t="inlineStr">
        <x:is>
          <x:t>2023-08</x:t>
        </x:is>
      </x:c>
      <x:c r="I1460" s="0" t="inlineStr">
        <x:is>
          <x:t>2023-08</x:t>
        </x:is>
      </x:c>
      <x:c r="J1460" s="0" t="inlineStr">
        <x:is>
          <x:t>Month</x:t>
        </x:is>
      </x:c>
      <x:c r="K1460" s="58">
        <x:v>1</x:v>
      </x:c>
      <x:c r="L1460" s="12">
        <x:v>408.4</x:v>
      </x:c>
    </x:row>
    <x:row r="1461">
      <x:c r="A1461" s="0" t="inlineStr">
        <x:is>
          <x:t>PL|pl.other-operating-income|4940|2023-09</x:t>
        </x:is>
      </x:c>
      <x:c r="B1461" s="0" t="inlineStr">
        <x:is>
          <x:t>Demo Handel GmbH</x:t>
        </x:is>
      </x:c>
      <x:c r="C1461" s="0" t="inlineStr">
        <x:is>
          <x:t>PL</x:t>
        </x:is>
      </x:c>
      <x:c r="D1461" s="0" t="inlineStr">
        <x:is>
          <x:t>pl.other-operating-income</x:t>
        </x:is>
      </x:c>
      <x:c r="E1461" s="0" t="inlineStr">
        <x:is>
          <x:t>Sonstige betriebliche Erträge</x:t>
        </x:is>
      </x:c>
      <x:c r="F1461" s="58">
        <x:v>4940</x:v>
      </x:c>
      <x:c r="G1461" t="inlineStr">
        <x:is>
          <x:t>Verrechnete sonstige Sachbezüge 19 % USt (Kfz-Gestellung)</x:t>
        </x:is>
      </x:c>
      <x:c r="H1461" s="0" t="inlineStr">
        <x:is>
          <x:t>2023-09</x:t>
        </x:is>
      </x:c>
      <x:c r="I1461" s="0" t="inlineStr">
        <x:is>
          <x:t>2023-09</x:t>
        </x:is>
      </x:c>
      <x:c r="J1461" s="0" t="inlineStr">
        <x:is>
          <x:t>Month</x:t>
        </x:is>
      </x:c>
      <x:c r="K1461" s="58">
        <x:v>1</x:v>
      </x:c>
      <x:c r="L1461" s="12">
        <x:v>408.4</x:v>
      </x:c>
    </x:row>
    <x:row r="1462">
      <x:c r="A1462" s="0" t="inlineStr">
        <x:is>
          <x:t>PL|pl.other-operating-income|4940|2023-10</x:t>
        </x:is>
      </x:c>
      <x:c r="B1462" s="0" t="inlineStr">
        <x:is>
          <x:t>Demo Handel GmbH</x:t>
        </x:is>
      </x:c>
      <x:c r="C1462" s="0" t="inlineStr">
        <x:is>
          <x:t>PL</x:t>
        </x:is>
      </x:c>
      <x:c r="D1462" s="0" t="inlineStr">
        <x:is>
          <x:t>pl.other-operating-income</x:t>
        </x:is>
      </x:c>
      <x:c r="E1462" s="0" t="inlineStr">
        <x:is>
          <x:t>Sonstige betriebliche Erträge</x:t>
        </x:is>
      </x:c>
      <x:c r="F1462" s="58">
        <x:v>4940</x:v>
      </x:c>
      <x:c r="G1462" t="inlineStr">
        <x:is>
          <x:t>Verrechnete sonstige Sachbezüge 19 % USt (Kfz-Gestellung)</x:t>
        </x:is>
      </x:c>
      <x:c r="H1462" s="0" t="inlineStr">
        <x:is>
          <x:t>2023-10</x:t>
        </x:is>
      </x:c>
      <x:c r="I1462" s="0" t="inlineStr">
        <x:is>
          <x:t>2023-10</x:t>
        </x:is>
      </x:c>
      <x:c r="J1462" s="0" t="inlineStr">
        <x:is>
          <x:t>Month</x:t>
        </x:is>
      </x:c>
      <x:c r="K1462" s="58">
        <x:v>1</x:v>
      </x:c>
      <x:c r="L1462" s="12">
        <x:v>408.4</x:v>
      </x:c>
    </x:row>
    <x:row r="1463">
      <x:c r="A1463" s="0" t="inlineStr">
        <x:is>
          <x:t>PL|pl.other-operating-income|4940|2023-11</x:t>
        </x:is>
      </x:c>
      <x:c r="B1463" s="0" t="inlineStr">
        <x:is>
          <x:t>Demo Handel GmbH</x:t>
        </x:is>
      </x:c>
      <x:c r="C1463" s="0" t="inlineStr">
        <x:is>
          <x:t>PL</x:t>
        </x:is>
      </x:c>
      <x:c r="D1463" s="0" t="inlineStr">
        <x:is>
          <x:t>pl.other-operating-income</x:t>
        </x:is>
      </x:c>
      <x:c r="E1463" s="0" t="inlineStr">
        <x:is>
          <x:t>Sonstige betriebliche Erträge</x:t>
        </x:is>
      </x:c>
      <x:c r="F1463" s="58">
        <x:v>4940</x:v>
      </x:c>
      <x:c r="G1463" t="inlineStr">
        <x:is>
          <x:t>Verrechnete sonstige Sachbezüge 19 % USt (Kfz-Gestellung)</x:t>
        </x:is>
      </x:c>
      <x:c r="H1463" s="0" t="inlineStr">
        <x:is>
          <x:t>2023-11</x:t>
        </x:is>
      </x:c>
      <x:c r="I1463" s="0" t="inlineStr">
        <x:is>
          <x:t>2023-11</x:t>
        </x:is>
      </x:c>
      <x:c r="J1463" s="0" t="inlineStr">
        <x:is>
          <x:t>Month</x:t>
        </x:is>
      </x:c>
      <x:c r="K1463" s="58">
        <x:v>1</x:v>
      </x:c>
      <x:c r="L1463" s="12">
        <x:v>408.4</x:v>
      </x:c>
    </x:row>
    <x:row r="1464">
      <x:c r="A1464" s="0" t="inlineStr">
        <x:is>
          <x:t>PL|pl.other-operating-income|4940|2023-12</x:t>
        </x:is>
      </x:c>
      <x:c r="B1464" s="0" t="inlineStr">
        <x:is>
          <x:t>Demo Handel GmbH</x:t>
        </x:is>
      </x:c>
      <x:c r="C1464" s="0" t="inlineStr">
        <x:is>
          <x:t>PL</x:t>
        </x:is>
      </x:c>
      <x:c r="D1464" s="0" t="inlineStr">
        <x:is>
          <x:t>pl.other-operating-income</x:t>
        </x:is>
      </x:c>
      <x:c r="E1464" s="0" t="inlineStr">
        <x:is>
          <x:t>Sonstige betriebliche Erträge</x:t>
        </x:is>
      </x:c>
      <x:c r="F1464" s="58">
        <x:v>4940</x:v>
      </x:c>
      <x:c r="G1464" t="inlineStr">
        <x:is>
          <x:t>Verrechnete sonstige Sachbezüge 19 % USt (Kfz-Gestellung)</x:t>
        </x:is>
      </x:c>
      <x:c r="H1464" s="0" t="inlineStr">
        <x:is>
          <x:t>2023-12</x:t>
        </x:is>
      </x:c>
      <x:c r="I1464" s="0" t="inlineStr">
        <x:is>
          <x:t>2023-12</x:t>
        </x:is>
      </x:c>
      <x:c r="J1464" s="0" t="inlineStr">
        <x:is>
          <x:t>Month</x:t>
        </x:is>
      </x:c>
      <x:c r="K1464" s="58">
        <x:v>1</x:v>
      </x:c>
      <x:c r="L1464" s="12">
        <x:v>408.4</x:v>
      </x:c>
    </x:row>
    <x:row r="1465">
      <x:c r="A1465" s="0" t="inlineStr">
        <x:is>
          <x:t>PL|pl.other-operating-income|4940|2024-01</x:t>
        </x:is>
      </x:c>
      <x:c r="B1465" s="0" t="inlineStr">
        <x:is>
          <x:t>Demo Handel GmbH</x:t>
        </x:is>
      </x:c>
      <x:c r="C1465" s="0" t="inlineStr">
        <x:is>
          <x:t>PL</x:t>
        </x:is>
      </x:c>
      <x:c r="D1465" s="0" t="inlineStr">
        <x:is>
          <x:t>pl.other-operating-income</x:t>
        </x:is>
      </x:c>
      <x:c r="E1465" s="0" t="inlineStr">
        <x:is>
          <x:t>Sonstige betriebliche Erträge</x:t>
        </x:is>
      </x:c>
      <x:c r="F1465" s="58">
        <x:v>4940</x:v>
      </x:c>
      <x:c r="G1465" t="inlineStr">
        <x:is>
          <x:t>Verrechnete sonstige Sachbezüge 19 % USt (Kfz-Gestellung)</x:t>
        </x:is>
      </x:c>
      <x:c r="H1465" s="0" t="inlineStr">
        <x:is>
          <x:t>2024-01</x:t>
        </x:is>
      </x:c>
      <x:c r="I1465" s="0" t="inlineStr">
        <x:is>
          <x:t>2024-01</x:t>
        </x:is>
      </x:c>
      <x:c r="J1465" s="0" t="inlineStr">
        <x:is>
          <x:t>Month</x:t>
        </x:is>
      </x:c>
      <x:c r="K1465" s="58">
        <x:v>1</x:v>
      </x:c>
      <x:c r="L1465" s="12">
        <x:v>408.4</x:v>
      </x:c>
    </x:row>
    <x:row r="1466">
      <x:c r="A1466" s="0" t="inlineStr">
        <x:is>
          <x:t>PL|pl.other-operating-income|4940|2024-02</x:t>
        </x:is>
      </x:c>
      <x:c r="B1466" s="0" t="inlineStr">
        <x:is>
          <x:t>Demo Handel GmbH</x:t>
        </x:is>
      </x:c>
      <x:c r="C1466" s="0" t="inlineStr">
        <x:is>
          <x:t>PL</x:t>
        </x:is>
      </x:c>
      <x:c r="D1466" s="0" t="inlineStr">
        <x:is>
          <x:t>pl.other-operating-income</x:t>
        </x:is>
      </x:c>
      <x:c r="E1466" s="0" t="inlineStr">
        <x:is>
          <x:t>Sonstige betriebliche Erträge</x:t>
        </x:is>
      </x:c>
      <x:c r="F1466" s="58">
        <x:v>4940</x:v>
      </x:c>
      <x:c r="G1466" t="inlineStr">
        <x:is>
          <x:t>Verrechnete sonstige Sachbezüge 19 % USt (Kfz-Gestellung)</x:t>
        </x:is>
      </x:c>
      <x:c r="H1466" s="0" t="inlineStr">
        <x:is>
          <x:t>2024-02</x:t>
        </x:is>
      </x:c>
      <x:c r="I1466" s="0" t="inlineStr">
        <x:is>
          <x:t>2024-02</x:t>
        </x:is>
      </x:c>
      <x:c r="J1466" s="0" t="inlineStr">
        <x:is>
          <x:t>Month</x:t>
        </x:is>
      </x:c>
      <x:c r="K1466" s="58">
        <x:v>1</x:v>
      </x:c>
      <x:c r="L1466" s="12">
        <x:v>408.4</x:v>
      </x:c>
    </x:row>
    <x:row r="1467">
      <x:c r="A1467" s="0" t="inlineStr">
        <x:is>
          <x:t>PL|pl.other-operating-income|4940|2024-03</x:t>
        </x:is>
      </x:c>
      <x:c r="B1467" s="0" t="inlineStr">
        <x:is>
          <x:t>Demo Handel GmbH</x:t>
        </x:is>
      </x:c>
      <x:c r="C1467" s="0" t="inlineStr">
        <x:is>
          <x:t>PL</x:t>
        </x:is>
      </x:c>
      <x:c r="D1467" s="0" t="inlineStr">
        <x:is>
          <x:t>pl.other-operating-income</x:t>
        </x:is>
      </x:c>
      <x:c r="E1467" s="0" t="inlineStr">
        <x:is>
          <x:t>Sonstige betriebliche Erträge</x:t>
        </x:is>
      </x:c>
      <x:c r="F1467" s="58">
        <x:v>4940</x:v>
      </x:c>
      <x:c r="G1467" t="inlineStr">
        <x:is>
          <x:t>Verrechnete sonstige Sachbezüge 19 % USt (Kfz-Gestellung)</x:t>
        </x:is>
      </x:c>
      <x:c r="H1467" s="0" t="inlineStr">
        <x:is>
          <x:t>2024-03</x:t>
        </x:is>
      </x:c>
      <x:c r="I1467" s="0" t="inlineStr">
        <x:is>
          <x:t>2024-03</x:t>
        </x:is>
      </x:c>
      <x:c r="J1467" s="0" t="inlineStr">
        <x:is>
          <x:t>Month</x:t>
        </x:is>
      </x:c>
      <x:c r="K1467" s="58">
        <x:v>1</x:v>
      </x:c>
      <x:c r="L1467" s="12">
        <x:v>408.4</x:v>
      </x:c>
    </x:row>
    <x:row r="1468">
      <x:c r="A1468" s="0" t="inlineStr">
        <x:is>
          <x:t>PL|pl.other-operating-income|4940|2024-04</x:t>
        </x:is>
      </x:c>
      <x:c r="B1468" s="0" t="inlineStr">
        <x:is>
          <x:t>Demo Handel GmbH</x:t>
        </x:is>
      </x:c>
      <x:c r="C1468" s="0" t="inlineStr">
        <x:is>
          <x:t>PL</x:t>
        </x:is>
      </x:c>
      <x:c r="D1468" s="0" t="inlineStr">
        <x:is>
          <x:t>pl.other-operating-income</x:t>
        </x:is>
      </x:c>
      <x:c r="E1468" s="0" t="inlineStr">
        <x:is>
          <x:t>Sonstige betriebliche Erträge</x:t>
        </x:is>
      </x:c>
      <x:c r="F1468" s="58">
        <x:v>4940</x:v>
      </x:c>
      <x:c r="G1468" t="inlineStr">
        <x:is>
          <x:t>Verrechnete sonstige Sachbezüge 19 % USt (Kfz-Gestellung)</x:t>
        </x:is>
      </x:c>
      <x:c r="H1468" s="0" t="inlineStr">
        <x:is>
          <x:t>2024-04</x:t>
        </x:is>
      </x:c>
      <x:c r="I1468" s="0" t="inlineStr">
        <x:is>
          <x:t>2024-04</x:t>
        </x:is>
      </x:c>
      <x:c r="J1468" s="0" t="inlineStr">
        <x:is>
          <x:t>Month</x:t>
        </x:is>
      </x:c>
      <x:c r="K1468" s="58">
        <x:v>1</x:v>
      </x:c>
      <x:c r="L1468" s="12">
        <x:v>408.4</x:v>
      </x:c>
    </x:row>
    <x:row r="1469">
      <x:c r="A1469" s="0" t="inlineStr">
        <x:is>
          <x:t>PL|pl.other-operating-income|4940|2024-05</x:t>
        </x:is>
      </x:c>
      <x:c r="B1469" s="0" t="inlineStr">
        <x:is>
          <x:t>Demo Handel GmbH</x:t>
        </x:is>
      </x:c>
      <x:c r="C1469" s="0" t="inlineStr">
        <x:is>
          <x:t>PL</x:t>
        </x:is>
      </x:c>
      <x:c r="D1469" s="0" t="inlineStr">
        <x:is>
          <x:t>pl.other-operating-income</x:t>
        </x:is>
      </x:c>
      <x:c r="E1469" s="0" t="inlineStr">
        <x:is>
          <x:t>Sonstige betriebliche Erträge</x:t>
        </x:is>
      </x:c>
      <x:c r="F1469" s="58">
        <x:v>4940</x:v>
      </x:c>
      <x:c r="G1469" t="inlineStr">
        <x:is>
          <x:t>Verrechnete sonstige Sachbezüge 19 % USt (Kfz-Gestellung)</x:t>
        </x:is>
      </x:c>
      <x:c r="H1469" s="0" t="inlineStr">
        <x:is>
          <x:t>2024-05</x:t>
        </x:is>
      </x:c>
      <x:c r="I1469" s="0" t="inlineStr">
        <x:is>
          <x:t>2024-05</x:t>
        </x:is>
      </x:c>
      <x:c r="J1469" s="0" t="inlineStr">
        <x:is>
          <x:t>Month</x:t>
        </x:is>
      </x:c>
      <x:c r="K1469" s="58">
        <x:v>1</x:v>
      </x:c>
      <x:c r="L1469" s="12">
        <x:v>408.4</x:v>
      </x:c>
    </x:row>
    <x:row r="1470">
      <x:c r="A1470" s="0" t="inlineStr">
        <x:is>
          <x:t>PL|pl.other-operating-income|4940|2024-06</x:t>
        </x:is>
      </x:c>
      <x:c r="B1470" s="0" t="inlineStr">
        <x:is>
          <x:t>Demo Handel GmbH</x:t>
        </x:is>
      </x:c>
      <x:c r="C1470" s="0" t="inlineStr">
        <x:is>
          <x:t>PL</x:t>
        </x:is>
      </x:c>
      <x:c r="D1470" s="0" t="inlineStr">
        <x:is>
          <x:t>pl.other-operating-income</x:t>
        </x:is>
      </x:c>
      <x:c r="E1470" s="0" t="inlineStr">
        <x:is>
          <x:t>Sonstige betriebliche Erträge</x:t>
        </x:is>
      </x:c>
      <x:c r="F1470" s="58">
        <x:v>4940</x:v>
      </x:c>
      <x:c r="G1470" t="inlineStr">
        <x:is>
          <x:t>Verrechnete sonstige Sachbezüge 19 % USt (Kfz-Gestellung)</x:t>
        </x:is>
      </x:c>
      <x:c r="H1470" s="0" t="inlineStr">
        <x:is>
          <x:t>2024-06</x:t>
        </x:is>
      </x:c>
      <x:c r="I1470" s="0" t="inlineStr">
        <x:is>
          <x:t>2024-06</x:t>
        </x:is>
      </x:c>
      <x:c r="J1470" s="0" t="inlineStr">
        <x:is>
          <x:t>Month</x:t>
        </x:is>
      </x:c>
      <x:c r="K1470" s="58">
        <x:v>1</x:v>
      </x:c>
      <x:c r="L1470" s="12">
        <x:v>408.4</x:v>
      </x:c>
    </x:row>
    <x:row r="1471">
      <x:c r="A1471" s="0" t="inlineStr">
        <x:is>
          <x:t>PL|pl.other-operating-income|4940|2024-07</x:t>
        </x:is>
      </x:c>
      <x:c r="B1471" s="0" t="inlineStr">
        <x:is>
          <x:t>Demo Handel GmbH</x:t>
        </x:is>
      </x:c>
      <x:c r="C1471" s="0" t="inlineStr">
        <x:is>
          <x:t>PL</x:t>
        </x:is>
      </x:c>
      <x:c r="D1471" s="0" t="inlineStr">
        <x:is>
          <x:t>pl.other-operating-income</x:t>
        </x:is>
      </x:c>
      <x:c r="E1471" s="0" t="inlineStr">
        <x:is>
          <x:t>Sonstige betriebliche Erträge</x:t>
        </x:is>
      </x:c>
      <x:c r="F1471" s="58">
        <x:v>4940</x:v>
      </x:c>
      <x:c r="G1471" t="inlineStr">
        <x:is>
          <x:t>Verrechnete sonstige Sachbezüge 19 % USt (Kfz-Gestellung)</x:t>
        </x:is>
      </x:c>
      <x:c r="H1471" s="0" t="inlineStr">
        <x:is>
          <x:t>2024-07</x:t>
        </x:is>
      </x:c>
      <x:c r="I1471" s="0" t="inlineStr">
        <x:is>
          <x:t>2024-07</x:t>
        </x:is>
      </x:c>
      <x:c r="J1471" s="0" t="inlineStr">
        <x:is>
          <x:t>Month</x:t>
        </x:is>
      </x:c>
      <x:c r="K1471" s="58">
        <x:v>1</x:v>
      </x:c>
      <x:c r="L1471" s="12">
        <x:v>408.4</x:v>
      </x:c>
    </x:row>
    <x:row r="1472">
      <x:c r="A1472" s="0" t="inlineStr">
        <x:is>
          <x:t>PL|pl.other-operating-income|4940|2024-08</x:t>
        </x:is>
      </x:c>
      <x:c r="B1472" s="0" t="inlineStr">
        <x:is>
          <x:t>Demo Handel GmbH</x:t>
        </x:is>
      </x:c>
      <x:c r="C1472" s="0" t="inlineStr">
        <x:is>
          <x:t>PL</x:t>
        </x:is>
      </x:c>
      <x:c r="D1472" s="0" t="inlineStr">
        <x:is>
          <x:t>pl.other-operating-income</x:t>
        </x:is>
      </x:c>
      <x:c r="E1472" s="0" t="inlineStr">
        <x:is>
          <x:t>Sonstige betriebliche Erträge</x:t>
        </x:is>
      </x:c>
      <x:c r="F1472" s="58">
        <x:v>4940</x:v>
      </x:c>
      <x:c r="G1472" t="inlineStr">
        <x:is>
          <x:t>Verrechnete sonstige Sachbezüge 19 % USt (Kfz-Gestellung)</x:t>
        </x:is>
      </x:c>
      <x:c r="H1472" s="0" t="inlineStr">
        <x:is>
          <x:t>2024-08</x:t>
        </x:is>
      </x:c>
      <x:c r="I1472" s="0" t="inlineStr">
        <x:is>
          <x:t>2024-08</x:t>
        </x:is>
      </x:c>
      <x:c r="J1472" s="0" t="inlineStr">
        <x:is>
          <x:t>Month</x:t>
        </x:is>
      </x:c>
      <x:c r="K1472" s="58">
        <x:v>1</x:v>
      </x:c>
      <x:c r="L1472" s="12">
        <x:v>408.4</x:v>
      </x:c>
    </x:row>
    <x:row r="1473">
      <x:c r="A1473" s="0" t="inlineStr">
        <x:is>
          <x:t>PL|pl.other-operating-income|4940|2024-09</x:t>
        </x:is>
      </x:c>
      <x:c r="B1473" s="0" t="inlineStr">
        <x:is>
          <x:t>Demo Handel GmbH</x:t>
        </x:is>
      </x:c>
      <x:c r="C1473" s="0" t="inlineStr">
        <x:is>
          <x:t>PL</x:t>
        </x:is>
      </x:c>
      <x:c r="D1473" s="0" t="inlineStr">
        <x:is>
          <x:t>pl.other-operating-income</x:t>
        </x:is>
      </x:c>
      <x:c r="E1473" s="0" t="inlineStr">
        <x:is>
          <x:t>Sonstige betriebliche Erträge</x:t>
        </x:is>
      </x:c>
      <x:c r="F1473" s="58">
        <x:v>4940</x:v>
      </x:c>
      <x:c r="G1473" t="inlineStr">
        <x:is>
          <x:t>Verrechnete sonstige Sachbezüge 19 % USt (Kfz-Gestellung)</x:t>
        </x:is>
      </x:c>
      <x:c r="H1473" s="0" t="inlineStr">
        <x:is>
          <x:t>2024-09</x:t>
        </x:is>
      </x:c>
      <x:c r="I1473" s="0" t="inlineStr">
        <x:is>
          <x:t>2024-09</x:t>
        </x:is>
      </x:c>
      <x:c r="J1473" s="0" t="inlineStr">
        <x:is>
          <x:t>Month</x:t>
        </x:is>
      </x:c>
      <x:c r="K1473" s="58">
        <x:v>1</x:v>
      </x:c>
      <x:c r="L1473" s="12">
        <x:v>408.4</x:v>
      </x:c>
    </x:row>
    <x:row r="1474">
      <x:c r="A1474" s="0" t="inlineStr">
        <x:is>
          <x:t>PL|pl.other-operating-income|4940|2024-10</x:t>
        </x:is>
      </x:c>
      <x:c r="B1474" s="0" t="inlineStr">
        <x:is>
          <x:t>Demo Handel GmbH</x:t>
        </x:is>
      </x:c>
      <x:c r="C1474" s="0" t="inlineStr">
        <x:is>
          <x:t>PL</x:t>
        </x:is>
      </x:c>
      <x:c r="D1474" s="0" t="inlineStr">
        <x:is>
          <x:t>pl.other-operating-income</x:t>
        </x:is>
      </x:c>
      <x:c r="E1474" s="0" t="inlineStr">
        <x:is>
          <x:t>Sonstige betriebliche Erträge</x:t>
        </x:is>
      </x:c>
      <x:c r="F1474" s="58">
        <x:v>4940</x:v>
      </x:c>
      <x:c r="G1474" t="inlineStr">
        <x:is>
          <x:t>Verrechnete sonstige Sachbezüge 19 % USt (Kfz-Gestellung)</x:t>
        </x:is>
      </x:c>
      <x:c r="H1474" s="0" t="inlineStr">
        <x:is>
          <x:t>2024-10</x:t>
        </x:is>
      </x:c>
      <x:c r="I1474" s="0" t="inlineStr">
        <x:is>
          <x:t>2024-10</x:t>
        </x:is>
      </x:c>
      <x:c r="J1474" s="0" t="inlineStr">
        <x:is>
          <x:t>Month</x:t>
        </x:is>
      </x:c>
      <x:c r="K1474" s="58">
        <x:v>1</x:v>
      </x:c>
      <x:c r="L1474" s="12">
        <x:v>408.4</x:v>
      </x:c>
    </x:row>
    <x:row r="1475">
      <x:c r="A1475" s="0" t="inlineStr">
        <x:is>
          <x:t>PL|pl.other-operating-income|4940|2024-11</x:t>
        </x:is>
      </x:c>
      <x:c r="B1475" s="0" t="inlineStr">
        <x:is>
          <x:t>Demo Handel GmbH</x:t>
        </x:is>
      </x:c>
      <x:c r="C1475" s="0" t="inlineStr">
        <x:is>
          <x:t>PL</x:t>
        </x:is>
      </x:c>
      <x:c r="D1475" s="0" t="inlineStr">
        <x:is>
          <x:t>pl.other-operating-income</x:t>
        </x:is>
      </x:c>
      <x:c r="E1475" s="0" t="inlineStr">
        <x:is>
          <x:t>Sonstige betriebliche Erträge</x:t>
        </x:is>
      </x:c>
      <x:c r="F1475" s="58">
        <x:v>4940</x:v>
      </x:c>
      <x:c r="G1475" t="inlineStr">
        <x:is>
          <x:t>Verrechnete sonstige Sachbezüge 19 % USt (Kfz-Gestellung)</x:t>
        </x:is>
      </x:c>
      <x:c r="H1475" s="0" t="inlineStr">
        <x:is>
          <x:t>2024-11</x:t>
        </x:is>
      </x:c>
      <x:c r="I1475" s="0" t="inlineStr">
        <x:is>
          <x:t>2024-11</x:t>
        </x:is>
      </x:c>
      <x:c r="J1475" s="0" t="inlineStr">
        <x:is>
          <x:t>Month</x:t>
        </x:is>
      </x:c>
      <x:c r="K1475" s="58">
        <x:v>1</x:v>
      </x:c>
      <x:c r="L1475" s="12">
        <x:v>408.4</x:v>
      </x:c>
    </x:row>
    <x:row r="1476">
      <x:c r="A1476" s="0" t="inlineStr">
        <x:is>
          <x:t>PL|pl.other-operating-income|4940|2024-12</x:t>
        </x:is>
      </x:c>
      <x:c r="B1476" s="0" t="inlineStr">
        <x:is>
          <x:t>Demo Handel GmbH</x:t>
        </x:is>
      </x:c>
      <x:c r="C1476" s="0" t="inlineStr">
        <x:is>
          <x:t>PL</x:t>
        </x:is>
      </x:c>
      <x:c r="D1476" s="0" t="inlineStr">
        <x:is>
          <x:t>pl.other-operating-income</x:t>
        </x:is>
      </x:c>
      <x:c r="E1476" s="0" t="inlineStr">
        <x:is>
          <x:t>Sonstige betriebliche Erträge</x:t>
        </x:is>
      </x:c>
      <x:c r="F1476" s="58">
        <x:v>4940</x:v>
      </x:c>
      <x:c r="G1476" t="inlineStr">
        <x:is>
          <x:t>Verrechnete sonstige Sachbezüge 19 % USt (Kfz-Gestellung)</x:t>
        </x:is>
      </x:c>
      <x:c r="H1476" s="0" t="inlineStr">
        <x:is>
          <x:t>2024-12</x:t>
        </x:is>
      </x:c>
      <x:c r="I1476" s="0" t="inlineStr">
        <x:is>
          <x:t>2024-12</x:t>
        </x:is>
      </x:c>
      <x:c r="J1476" s="0" t="inlineStr">
        <x:is>
          <x:t>Month</x:t>
        </x:is>
      </x:c>
      <x:c r="K1476" s="58">
        <x:v>1</x:v>
      </x:c>
      <x:c r="L1476" s="12">
        <x:v>408.4</x:v>
      </x:c>
    </x:row>
    <x:row r="1477">
      <x:c r="A1477" s="0" t="inlineStr">
        <x:is>
          <x:t>PL|pl.other-opex||2022-01</x:t>
        </x:is>
      </x:c>
      <x:c r="B1477" s="0" t="inlineStr">
        <x:is>
          <x:t>Demo Handel GmbH</x:t>
        </x:is>
      </x:c>
      <x:c r="C1477" s="0" t="inlineStr">
        <x:is>
          <x:t>PL</x:t>
        </x:is>
      </x:c>
      <x:c r="D1477" s="0" t="inlineStr">
        <x:is>
          <x:t>pl.other-opex</x:t>
        </x:is>
      </x:c>
      <x:c r="E1477" s="0" t="inlineStr">
        <x:is>
          <x:t>Sonstige betriebliche Aufwendungen</x:t>
        </x:is>
      </x:c>
      <x:c r="H1477" s="0" t="inlineStr">
        <x:is>
          <x:t>2022-01</x:t>
        </x:is>
      </x:c>
      <x:c r="I1477" s="0" t="inlineStr">
        <x:is>
          <x:t>2022-01</x:t>
        </x:is>
      </x:c>
      <x:c r="J1477" s="0" t="inlineStr">
        <x:is>
          <x:t>Month</x:t>
        </x:is>
      </x:c>
      <x:c r="K1477" s="58">
        <x:v>1</x:v>
      </x:c>
      <x:c r="L1477" s="12">
        <x:v>-368553.5</x:v>
      </x:c>
    </x:row>
    <x:row r="1478">
      <x:c r="A1478" s="0" t="inlineStr">
        <x:is>
          <x:t>PL|pl.other-opex||2022-02</x:t>
        </x:is>
      </x:c>
      <x:c r="B1478" s="0" t="inlineStr">
        <x:is>
          <x:t>Demo Handel GmbH</x:t>
        </x:is>
      </x:c>
      <x:c r="C1478" s="0" t="inlineStr">
        <x:is>
          <x:t>PL</x:t>
        </x:is>
      </x:c>
      <x:c r="D1478" s="0" t="inlineStr">
        <x:is>
          <x:t>pl.other-opex</x:t>
        </x:is>
      </x:c>
      <x:c r="E1478" s="0" t="inlineStr">
        <x:is>
          <x:t>Sonstige betriebliche Aufwendungen</x:t>
        </x:is>
      </x:c>
      <x:c r="H1478" s="0" t="inlineStr">
        <x:is>
          <x:t>2022-02</x:t>
        </x:is>
      </x:c>
      <x:c r="I1478" s="0" t="inlineStr">
        <x:is>
          <x:t>2022-02</x:t>
        </x:is>
      </x:c>
      <x:c r="J1478" s="0" t="inlineStr">
        <x:is>
          <x:t>Month</x:t>
        </x:is>
      </x:c>
      <x:c r="K1478" s="58">
        <x:v>1</x:v>
      </x:c>
      <x:c r="L1478" s="12">
        <x:v>-225288.76</x:v>
      </x:c>
    </x:row>
    <x:row r="1479">
      <x:c r="A1479" s="0" t="inlineStr">
        <x:is>
          <x:t>PL|pl.other-opex||2022-03</x:t>
        </x:is>
      </x:c>
      <x:c r="B1479" s="0" t="inlineStr">
        <x:is>
          <x:t>Demo Handel GmbH</x:t>
        </x:is>
      </x:c>
      <x:c r="C1479" s="0" t="inlineStr">
        <x:is>
          <x:t>PL</x:t>
        </x:is>
      </x:c>
      <x:c r="D1479" s="0" t="inlineStr">
        <x:is>
          <x:t>pl.other-opex</x:t>
        </x:is>
      </x:c>
      <x:c r="E1479" s="0" t="inlineStr">
        <x:is>
          <x:t>Sonstige betriebliche Aufwendungen</x:t>
        </x:is>
      </x:c>
      <x:c r="H1479" s="0" t="inlineStr">
        <x:is>
          <x:t>2022-03</x:t>
        </x:is>
      </x:c>
      <x:c r="I1479" s="0" t="inlineStr">
        <x:is>
          <x:t>2022-03</x:t>
        </x:is>
      </x:c>
      <x:c r="J1479" s="0" t="inlineStr">
        <x:is>
          <x:t>Month</x:t>
        </x:is>
      </x:c>
      <x:c r="K1479" s="58">
        <x:v>1</x:v>
      </x:c>
      <x:c r="L1479" s="12">
        <x:v>-258479.73</x:v>
      </x:c>
    </x:row>
    <x:row r="1480">
      <x:c r="A1480" s="0" t="inlineStr">
        <x:is>
          <x:t>PL|pl.other-opex||2022-04</x:t>
        </x:is>
      </x:c>
      <x:c r="B1480" s="0" t="inlineStr">
        <x:is>
          <x:t>Demo Handel GmbH</x:t>
        </x:is>
      </x:c>
      <x:c r="C1480" s="0" t="inlineStr">
        <x:is>
          <x:t>PL</x:t>
        </x:is>
      </x:c>
      <x:c r="D1480" s="0" t="inlineStr">
        <x:is>
          <x:t>pl.other-opex</x:t>
        </x:is>
      </x:c>
      <x:c r="E1480" s="0" t="inlineStr">
        <x:is>
          <x:t>Sonstige betriebliche Aufwendungen</x:t>
        </x:is>
      </x:c>
      <x:c r="H1480" s="0" t="inlineStr">
        <x:is>
          <x:t>2022-04</x:t>
        </x:is>
      </x:c>
      <x:c r="I1480" s="0" t="inlineStr">
        <x:is>
          <x:t>2022-04</x:t>
        </x:is>
      </x:c>
      <x:c r="J1480" s="0" t="inlineStr">
        <x:is>
          <x:t>Month</x:t>
        </x:is>
      </x:c>
      <x:c r="K1480" s="58">
        <x:v>1</x:v>
      </x:c>
      <x:c r="L1480" s="12">
        <x:v>-229630.95</x:v>
      </x:c>
    </x:row>
    <x:row r="1481">
      <x:c r="A1481" s="0" t="inlineStr">
        <x:is>
          <x:t>PL|pl.other-opex||2022-05</x:t>
        </x:is>
      </x:c>
      <x:c r="B1481" s="0" t="inlineStr">
        <x:is>
          <x:t>Demo Handel GmbH</x:t>
        </x:is>
      </x:c>
      <x:c r="C1481" s="0" t="inlineStr">
        <x:is>
          <x:t>PL</x:t>
        </x:is>
      </x:c>
      <x:c r="D1481" s="0" t="inlineStr">
        <x:is>
          <x:t>pl.other-opex</x:t>
        </x:is>
      </x:c>
      <x:c r="E1481" s="0" t="inlineStr">
        <x:is>
          <x:t>Sonstige betriebliche Aufwendungen</x:t>
        </x:is>
      </x:c>
      <x:c r="H1481" s="0" t="inlineStr">
        <x:is>
          <x:t>2022-05</x:t>
        </x:is>
      </x:c>
      <x:c r="I1481" s="0" t="inlineStr">
        <x:is>
          <x:t>2022-05</x:t>
        </x:is>
      </x:c>
      <x:c r="J1481" s="0" t="inlineStr">
        <x:is>
          <x:t>Month</x:t>
        </x:is>
      </x:c>
      <x:c r="K1481" s="58">
        <x:v>1</x:v>
      </x:c>
      <x:c r="L1481" s="12">
        <x:v>-245435.57</x:v>
      </x:c>
    </x:row>
    <x:row r="1482">
      <x:c r="A1482" s="0" t="inlineStr">
        <x:is>
          <x:t>PL|pl.other-opex||2022-06</x:t>
        </x:is>
      </x:c>
      <x:c r="B1482" s="0" t="inlineStr">
        <x:is>
          <x:t>Demo Handel GmbH</x:t>
        </x:is>
      </x:c>
      <x:c r="C1482" s="0" t="inlineStr">
        <x:is>
          <x:t>PL</x:t>
        </x:is>
      </x:c>
      <x:c r="D1482" s="0" t="inlineStr">
        <x:is>
          <x:t>pl.other-opex</x:t>
        </x:is>
      </x:c>
      <x:c r="E1482" s="0" t="inlineStr">
        <x:is>
          <x:t>Sonstige betriebliche Aufwendungen</x:t>
        </x:is>
      </x:c>
      <x:c r="H1482" s="0" t="inlineStr">
        <x:is>
          <x:t>2022-06</x:t>
        </x:is>
      </x:c>
      <x:c r="I1482" s="0" t="inlineStr">
        <x:is>
          <x:t>2022-06</x:t>
        </x:is>
      </x:c>
      <x:c r="J1482" s="0" t="inlineStr">
        <x:is>
          <x:t>Month</x:t>
        </x:is>
      </x:c>
      <x:c r="K1482" s="58">
        <x:v>1</x:v>
      </x:c>
      <x:c r="L1482" s="12">
        <x:v>-227289.07</x:v>
      </x:c>
    </x:row>
    <x:row r="1483">
      <x:c r="A1483" s="0" t="inlineStr">
        <x:is>
          <x:t>PL|pl.other-opex||2022-07</x:t>
        </x:is>
      </x:c>
      <x:c r="B1483" s="0" t="inlineStr">
        <x:is>
          <x:t>Demo Handel GmbH</x:t>
        </x:is>
      </x:c>
      <x:c r="C1483" s="0" t="inlineStr">
        <x:is>
          <x:t>PL</x:t>
        </x:is>
      </x:c>
      <x:c r="D1483" s="0" t="inlineStr">
        <x:is>
          <x:t>pl.other-opex</x:t>
        </x:is>
      </x:c>
      <x:c r="E1483" s="0" t="inlineStr">
        <x:is>
          <x:t>Sonstige betriebliche Aufwendungen</x:t>
        </x:is>
      </x:c>
      <x:c r="H1483" s="0" t="inlineStr">
        <x:is>
          <x:t>2022-07</x:t>
        </x:is>
      </x:c>
      <x:c r="I1483" s="0" t="inlineStr">
        <x:is>
          <x:t>2022-07</x:t>
        </x:is>
      </x:c>
      <x:c r="J1483" s="0" t="inlineStr">
        <x:is>
          <x:t>Month</x:t>
        </x:is>
      </x:c>
      <x:c r="K1483" s="58">
        <x:v>1</x:v>
      </x:c>
      <x:c r="L1483" s="12">
        <x:v>-224873.28</x:v>
      </x:c>
    </x:row>
    <x:row r="1484">
      <x:c r="A1484" s="0" t="inlineStr">
        <x:is>
          <x:t>PL|pl.other-opex||2022-08</x:t>
        </x:is>
      </x:c>
      <x:c r="B1484" s="0" t="inlineStr">
        <x:is>
          <x:t>Demo Handel GmbH</x:t>
        </x:is>
      </x:c>
      <x:c r="C1484" s="0" t="inlineStr">
        <x:is>
          <x:t>PL</x:t>
        </x:is>
      </x:c>
      <x:c r="D1484" s="0" t="inlineStr">
        <x:is>
          <x:t>pl.other-opex</x:t>
        </x:is>
      </x:c>
      <x:c r="E1484" s="0" t="inlineStr">
        <x:is>
          <x:t>Sonstige betriebliche Aufwendungen</x:t>
        </x:is>
      </x:c>
      <x:c r="H1484" s="0" t="inlineStr">
        <x:is>
          <x:t>2022-08</x:t>
        </x:is>
      </x:c>
      <x:c r="I1484" s="0" t="inlineStr">
        <x:is>
          <x:t>2022-08</x:t>
        </x:is>
      </x:c>
      <x:c r="J1484" s="0" t="inlineStr">
        <x:is>
          <x:t>Month</x:t>
        </x:is>
      </x:c>
      <x:c r="K1484" s="58">
        <x:v>1</x:v>
      </x:c>
      <x:c r="L1484" s="12">
        <x:v>-371874.25</x:v>
      </x:c>
    </x:row>
    <x:row r="1485">
      <x:c r="A1485" s="0" t="inlineStr">
        <x:is>
          <x:t>PL|pl.other-opex||2022-09</x:t>
        </x:is>
      </x:c>
      <x:c r="B1485" s="0" t="inlineStr">
        <x:is>
          <x:t>Demo Handel GmbH</x:t>
        </x:is>
      </x:c>
      <x:c r="C1485" s="0" t="inlineStr">
        <x:is>
          <x:t>PL</x:t>
        </x:is>
      </x:c>
      <x:c r="D1485" s="0" t="inlineStr">
        <x:is>
          <x:t>pl.other-opex</x:t>
        </x:is>
      </x:c>
      <x:c r="E1485" s="0" t="inlineStr">
        <x:is>
          <x:t>Sonstige betriebliche Aufwendungen</x:t>
        </x:is>
      </x:c>
      <x:c r="H1485" s="0" t="inlineStr">
        <x:is>
          <x:t>2022-09</x:t>
        </x:is>
      </x:c>
      <x:c r="I1485" s="0" t="inlineStr">
        <x:is>
          <x:t>2022-09</x:t>
        </x:is>
      </x:c>
      <x:c r="J1485" s="0" t="inlineStr">
        <x:is>
          <x:t>Month</x:t>
        </x:is>
      </x:c>
      <x:c r="K1485" s="58">
        <x:v>1</x:v>
      </x:c>
      <x:c r="L1485" s="12">
        <x:v>-242347.07</x:v>
      </x:c>
    </x:row>
    <x:row r="1486">
      <x:c r="A1486" s="0" t="inlineStr">
        <x:is>
          <x:t>PL|pl.other-opex||2022-10</x:t>
        </x:is>
      </x:c>
      <x:c r="B1486" s="0" t="inlineStr">
        <x:is>
          <x:t>Demo Handel GmbH</x:t>
        </x:is>
      </x:c>
      <x:c r="C1486" s="0" t="inlineStr">
        <x:is>
          <x:t>PL</x:t>
        </x:is>
      </x:c>
      <x:c r="D1486" s="0" t="inlineStr">
        <x:is>
          <x:t>pl.other-opex</x:t>
        </x:is>
      </x:c>
      <x:c r="E1486" s="0" t="inlineStr">
        <x:is>
          <x:t>Sonstige betriebliche Aufwendungen</x:t>
        </x:is>
      </x:c>
      <x:c r="H1486" s="0" t="inlineStr">
        <x:is>
          <x:t>2022-10</x:t>
        </x:is>
      </x:c>
      <x:c r="I1486" s="0" t="inlineStr">
        <x:is>
          <x:t>2022-10</x:t>
        </x:is>
      </x:c>
      <x:c r="J1486" s="0" t="inlineStr">
        <x:is>
          <x:t>Month</x:t>
        </x:is>
      </x:c>
      <x:c r="K1486" s="58">
        <x:v>1</x:v>
      </x:c>
      <x:c r="L1486" s="12">
        <x:v>-365512.51</x:v>
      </x:c>
    </x:row>
    <x:row r="1487">
      <x:c r="A1487" s="0" t="inlineStr">
        <x:is>
          <x:t>PL|pl.other-opex||2022-11</x:t>
        </x:is>
      </x:c>
      <x:c r="B1487" s="0" t="inlineStr">
        <x:is>
          <x:t>Demo Handel GmbH</x:t>
        </x:is>
      </x:c>
      <x:c r="C1487" s="0" t="inlineStr">
        <x:is>
          <x:t>PL</x:t>
        </x:is>
      </x:c>
      <x:c r="D1487" s="0" t="inlineStr">
        <x:is>
          <x:t>pl.other-opex</x:t>
        </x:is>
      </x:c>
      <x:c r="E1487" s="0" t="inlineStr">
        <x:is>
          <x:t>Sonstige betriebliche Aufwendungen</x:t>
        </x:is>
      </x:c>
      <x:c r="H1487" s="0" t="inlineStr">
        <x:is>
          <x:t>2022-11</x:t>
        </x:is>
      </x:c>
      <x:c r="I1487" s="0" t="inlineStr">
        <x:is>
          <x:t>2022-11</x:t>
        </x:is>
      </x:c>
      <x:c r="J1487" s="0" t="inlineStr">
        <x:is>
          <x:t>Month</x:t>
        </x:is>
      </x:c>
      <x:c r="K1487" s="58">
        <x:v>1</x:v>
      </x:c>
      <x:c r="L1487" s="12">
        <x:v>-250127.37</x:v>
      </x:c>
    </x:row>
    <x:row r="1488">
      <x:c r="A1488" s="0" t="inlineStr">
        <x:is>
          <x:t>PL|pl.other-opex||2022-12</x:t>
        </x:is>
      </x:c>
      <x:c r="B1488" s="0" t="inlineStr">
        <x:is>
          <x:t>Demo Handel GmbH</x:t>
        </x:is>
      </x:c>
      <x:c r="C1488" s="0" t="inlineStr">
        <x:is>
          <x:t>PL</x:t>
        </x:is>
      </x:c>
      <x:c r="D1488" s="0" t="inlineStr">
        <x:is>
          <x:t>pl.other-opex</x:t>
        </x:is>
      </x:c>
      <x:c r="E1488" s="0" t="inlineStr">
        <x:is>
          <x:t>Sonstige betriebliche Aufwendungen</x:t>
        </x:is>
      </x:c>
      <x:c r="H1488" s="0" t="inlineStr">
        <x:is>
          <x:t>2022-12</x:t>
        </x:is>
      </x:c>
      <x:c r="I1488" s="0" t="inlineStr">
        <x:is>
          <x:t>2022-12</x:t>
        </x:is>
      </x:c>
      <x:c r="J1488" s="0" t="inlineStr">
        <x:is>
          <x:t>Month</x:t>
        </x:is>
      </x:c>
      <x:c r="K1488" s="58">
        <x:v>1</x:v>
      </x:c>
      <x:c r="L1488" s="12">
        <x:v>-311222.68</x:v>
      </x:c>
    </x:row>
    <x:row r="1489">
      <x:c r="A1489" s="0" t="inlineStr">
        <x:is>
          <x:t>PL|pl.other-opex||2023-01</x:t>
        </x:is>
      </x:c>
      <x:c r="B1489" s="0" t="inlineStr">
        <x:is>
          <x:t>Demo Handel GmbH</x:t>
        </x:is>
      </x:c>
      <x:c r="C1489" s="0" t="inlineStr">
        <x:is>
          <x:t>PL</x:t>
        </x:is>
      </x:c>
      <x:c r="D1489" s="0" t="inlineStr">
        <x:is>
          <x:t>pl.other-opex</x:t>
        </x:is>
      </x:c>
      <x:c r="E1489" s="0" t="inlineStr">
        <x:is>
          <x:t>Sonstige betriebliche Aufwendungen</x:t>
        </x:is>
      </x:c>
      <x:c r="H1489" s="0" t="inlineStr">
        <x:is>
          <x:t>2023-01</x:t>
        </x:is>
      </x:c>
      <x:c r="I1489" s="0" t="inlineStr">
        <x:is>
          <x:t>2023-01</x:t>
        </x:is>
      </x:c>
      <x:c r="J1489" s="0" t="inlineStr">
        <x:is>
          <x:t>Month</x:t>
        </x:is>
      </x:c>
      <x:c r="K1489" s="58">
        <x:v>1</x:v>
      </x:c>
      <x:c r="L1489" s="12">
        <x:v>-397960.68</x:v>
      </x:c>
    </x:row>
    <x:row r="1490">
      <x:c r="A1490" s="0" t="inlineStr">
        <x:is>
          <x:t>PL|pl.other-opex||2023-02</x:t>
        </x:is>
      </x:c>
      <x:c r="B1490" s="0" t="inlineStr">
        <x:is>
          <x:t>Demo Handel GmbH</x:t>
        </x:is>
      </x:c>
      <x:c r="C1490" s="0" t="inlineStr">
        <x:is>
          <x:t>PL</x:t>
        </x:is>
      </x:c>
      <x:c r="D1490" s="0" t="inlineStr">
        <x:is>
          <x:t>pl.other-opex</x:t>
        </x:is>
      </x:c>
      <x:c r="E1490" s="0" t="inlineStr">
        <x:is>
          <x:t>Sonstige betriebliche Aufwendungen</x:t>
        </x:is>
      </x:c>
      <x:c r="H1490" s="0" t="inlineStr">
        <x:is>
          <x:t>2023-02</x:t>
        </x:is>
      </x:c>
      <x:c r="I1490" s="0" t="inlineStr">
        <x:is>
          <x:t>2023-02</x:t>
        </x:is>
      </x:c>
      <x:c r="J1490" s="0" t="inlineStr">
        <x:is>
          <x:t>Month</x:t>
        </x:is>
      </x:c>
      <x:c r="K1490" s="58">
        <x:v>1</x:v>
      </x:c>
      <x:c r="L1490" s="12">
        <x:v>-260955.08</x:v>
      </x:c>
    </x:row>
    <x:row r="1491">
      <x:c r="A1491" s="0" t="inlineStr">
        <x:is>
          <x:t>PL|pl.other-opex||2023-03</x:t>
        </x:is>
      </x:c>
      <x:c r="B1491" s="0" t="inlineStr">
        <x:is>
          <x:t>Demo Handel GmbH</x:t>
        </x:is>
      </x:c>
      <x:c r="C1491" s="0" t="inlineStr">
        <x:is>
          <x:t>PL</x:t>
        </x:is>
      </x:c>
      <x:c r="D1491" s="0" t="inlineStr">
        <x:is>
          <x:t>pl.other-opex</x:t>
        </x:is>
      </x:c>
      <x:c r="E1491" s="0" t="inlineStr">
        <x:is>
          <x:t>Sonstige betriebliche Aufwendungen</x:t>
        </x:is>
      </x:c>
      <x:c r="H1491" s="0" t="inlineStr">
        <x:is>
          <x:t>2023-03</x:t>
        </x:is>
      </x:c>
      <x:c r="I1491" s="0" t="inlineStr">
        <x:is>
          <x:t>2023-03</x:t>
        </x:is>
      </x:c>
      <x:c r="J1491" s="0" t="inlineStr">
        <x:is>
          <x:t>Month</x:t>
        </x:is>
      </x:c>
      <x:c r="K1491" s="58">
        <x:v>1</x:v>
      </x:c>
      <x:c r="L1491" s="12">
        <x:v>-286735.43</x:v>
      </x:c>
    </x:row>
    <x:row r="1492">
      <x:c r="A1492" s="0" t="inlineStr">
        <x:is>
          <x:t>PL|pl.other-opex||2023-04</x:t>
        </x:is>
      </x:c>
      <x:c r="B1492" s="0" t="inlineStr">
        <x:is>
          <x:t>Demo Handel GmbH</x:t>
        </x:is>
      </x:c>
      <x:c r="C1492" s="0" t="inlineStr">
        <x:is>
          <x:t>PL</x:t>
        </x:is>
      </x:c>
      <x:c r="D1492" s="0" t="inlineStr">
        <x:is>
          <x:t>pl.other-opex</x:t>
        </x:is>
      </x:c>
      <x:c r="E1492" s="0" t="inlineStr">
        <x:is>
          <x:t>Sonstige betriebliche Aufwendungen</x:t>
        </x:is>
      </x:c>
      <x:c r="H1492" s="0" t="inlineStr">
        <x:is>
          <x:t>2023-04</x:t>
        </x:is>
      </x:c>
      <x:c r="I1492" s="0" t="inlineStr">
        <x:is>
          <x:t>2023-04</x:t>
        </x:is>
      </x:c>
      <x:c r="J1492" s="0" t="inlineStr">
        <x:is>
          <x:t>Month</x:t>
        </x:is>
      </x:c>
      <x:c r="K1492" s="58">
        <x:v>1</x:v>
      </x:c>
      <x:c r="L1492" s="12">
        <x:v>-250498.67</x:v>
      </x:c>
    </x:row>
    <x:row r="1493">
      <x:c r="A1493" s="0" t="inlineStr">
        <x:is>
          <x:t>PL|pl.other-opex||2023-05</x:t>
        </x:is>
      </x:c>
      <x:c r="B1493" s="0" t="inlineStr">
        <x:is>
          <x:t>Demo Handel GmbH</x:t>
        </x:is>
      </x:c>
      <x:c r="C1493" s="0" t="inlineStr">
        <x:is>
          <x:t>PL</x:t>
        </x:is>
      </x:c>
      <x:c r="D1493" s="0" t="inlineStr">
        <x:is>
          <x:t>pl.other-opex</x:t>
        </x:is>
      </x:c>
      <x:c r="E1493" s="0" t="inlineStr">
        <x:is>
          <x:t>Sonstige betriebliche Aufwendungen</x:t>
        </x:is>
      </x:c>
      <x:c r="H1493" s="0" t="inlineStr">
        <x:is>
          <x:t>2023-05</x:t>
        </x:is>
      </x:c>
      <x:c r="I1493" s="0" t="inlineStr">
        <x:is>
          <x:t>2023-05</x:t>
        </x:is>
      </x:c>
      <x:c r="J1493" s="0" t="inlineStr">
        <x:is>
          <x:t>Month</x:t>
        </x:is>
      </x:c>
      <x:c r="K1493" s="58">
        <x:v>1</x:v>
      </x:c>
      <x:c r="L1493" s="12">
        <x:v>-592352.53</x:v>
      </x:c>
    </x:row>
    <x:row r="1494">
      <x:c r="A1494" s="0" t="inlineStr">
        <x:is>
          <x:t>PL|pl.other-opex||2023-06</x:t>
        </x:is>
      </x:c>
      <x:c r="B1494" s="0" t="inlineStr">
        <x:is>
          <x:t>Demo Handel GmbH</x:t>
        </x:is>
      </x:c>
      <x:c r="C1494" s="0" t="inlineStr">
        <x:is>
          <x:t>PL</x:t>
        </x:is>
      </x:c>
      <x:c r="D1494" s="0" t="inlineStr">
        <x:is>
          <x:t>pl.other-opex</x:t>
        </x:is>
      </x:c>
      <x:c r="E1494" s="0" t="inlineStr">
        <x:is>
          <x:t>Sonstige betriebliche Aufwendungen</x:t>
        </x:is>
      </x:c>
      <x:c r="H1494" s="0" t="inlineStr">
        <x:is>
          <x:t>2023-06</x:t>
        </x:is>
      </x:c>
      <x:c r="I1494" s="0" t="inlineStr">
        <x:is>
          <x:t>2023-06</x:t>
        </x:is>
      </x:c>
      <x:c r="J1494" s="0" t="inlineStr">
        <x:is>
          <x:t>Month</x:t>
        </x:is>
      </x:c>
      <x:c r="K1494" s="58">
        <x:v>1</x:v>
      </x:c>
      <x:c r="L1494" s="12">
        <x:v>-242616.11</x:v>
      </x:c>
    </x:row>
    <x:row r="1495">
      <x:c r="A1495" s="0" t="inlineStr">
        <x:is>
          <x:t>PL|pl.other-opex||2023-07</x:t>
        </x:is>
      </x:c>
      <x:c r="B1495" s="0" t="inlineStr">
        <x:is>
          <x:t>Demo Handel GmbH</x:t>
        </x:is>
      </x:c>
      <x:c r="C1495" s="0" t="inlineStr">
        <x:is>
          <x:t>PL</x:t>
        </x:is>
      </x:c>
      <x:c r="D1495" s="0" t="inlineStr">
        <x:is>
          <x:t>pl.other-opex</x:t>
        </x:is>
      </x:c>
      <x:c r="E1495" s="0" t="inlineStr">
        <x:is>
          <x:t>Sonstige betriebliche Aufwendungen</x:t>
        </x:is>
      </x:c>
      <x:c r="H1495" s="0" t="inlineStr">
        <x:is>
          <x:t>2023-07</x:t>
        </x:is>
      </x:c>
      <x:c r="I1495" s="0" t="inlineStr">
        <x:is>
          <x:t>2023-07</x:t>
        </x:is>
      </x:c>
      <x:c r="J1495" s="0" t="inlineStr">
        <x:is>
          <x:t>Month</x:t>
        </x:is>
      </x:c>
      <x:c r="K1495" s="58">
        <x:v>1</x:v>
      </x:c>
      <x:c r="L1495" s="12">
        <x:v>-234655.63</x:v>
      </x:c>
    </x:row>
    <x:row r="1496">
      <x:c r="A1496" s="0" t="inlineStr">
        <x:is>
          <x:t>PL|pl.other-opex||2023-08</x:t>
        </x:is>
      </x:c>
      <x:c r="B1496" s="0" t="inlineStr">
        <x:is>
          <x:t>Demo Handel GmbH</x:t>
        </x:is>
      </x:c>
      <x:c r="C1496" s="0" t="inlineStr">
        <x:is>
          <x:t>PL</x:t>
        </x:is>
      </x:c>
      <x:c r="D1496" s="0" t="inlineStr">
        <x:is>
          <x:t>pl.other-opex</x:t>
        </x:is>
      </x:c>
      <x:c r="E1496" s="0" t="inlineStr">
        <x:is>
          <x:t>Sonstige betriebliche Aufwendungen</x:t>
        </x:is>
      </x:c>
      <x:c r="H1496" s="0" t="inlineStr">
        <x:is>
          <x:t>2023-08</x:t>
        </x:is>
      </x:c>
      <x:c r="I1496" s="0" t="inlineStr">
        <x:is>
          <x:t>2023-08</x:t>
        </x:is>
      </x:c>
      <x:c r="J1496" s="0" t="inlineStr">
        <x:is>
          <x:t>Month</x:t>
        </x:is>
      </x:c>
      <x:c r="K1496" s="58">
        <x:v>1</x:v>
      </x:c>
      <x:c r="L1496" s="12">
        <x:v>-247452.14</x:v>
      </x:c>
    </x:row>
    <x:row r="1497">
      <x:c r="A1497" s="0" t="inlineStr">
        <x:is>
          <x:t>PL|pl.other-opex||2023-09</x:t>
        </x:is>
      </x:c>
      <x:c r="B1497" s="0" t="inlineStr">
        <x:is>
          <x:t>Demo Handel GmbH</x:t>
        </x:is>
      </x:c>
      <x:c r="C1497" s="0" t="inlineStr">
        <x:is>
          <x:t>PL</x:t>
        </x:is>
      </x:c>
      <x:c r="D1497" s="0" t="inlineStr">
        <x:is>
          <x:t>pl.other-opex</x:t>
        </x:is>
      </x:c>
      <x:c r="E1497" s="0" t="inlineStr">
        <x:is>
          <x:t>Sonstige betriebliche Aufwendungen</x:t>
        </x:is>
      </x:c>
      <x:c r="H1497" s="0" t="inlineStr">
        <x:is>
          <x:t>2023-09</x:t>
        </x:is>
      </x:c>
      <x:c r="I1497" s="0" t="inlineStr">
        <x:is>
          <x:t>2023-09</x:t>
        </x:is>
      </x:c>
      <x:c r="J1497" s="0" t="inlineStr">
        <x:is>
          <x:t>Month</x:t>
        </x:is>
      </x:c>
      <x:c r="K1497" s="58">
        <x:v>1</x:v>
      </x:c>
      <x:c r="L1497" s="12">
        <x:v>-259837.03</x:v>
      </x:c>
    </x:row>
    <x:row r="1498">
      <x:c r="A1498" s="0" t="inlineStr">
        <x:is>
          <x:t>PL|pl.other-opex||2023-10</x:t>
        </x:is>
      </x:c>
      <x:c r="B1498" s="0" t="inlineStr">
        <x:is>
          <x:t>Demo Handel GmbH</x:t>
        </x:is>
      </x:c>
      <x:c r="C1498" s="0" t="inlineStr">
        <x:is>
          <x:t>PL</x:t>
        </x:is>
      </x:c>
      <x:c r="D1498" s="0" t="inlineStr">
        <x:is>
          <x:t>pl.other-opex</x:t>
        </x:is>
      </x:c>
      <x:c r="E1498" s="0" t="inlineStr">
        <x:is>
          <x:t>Sonstige betriebliche Aufwendungen</x:t>
        </x:is>
      </x:c>
      <x:c r="H1498" s="0" t="inlineStr">
        <x:is>
          <x:t>2023-10</x:t>
        </x:is>
      </x:c>
      <x:c r="I1498" s="0" t="inlineStr">
        <x:is>
          <x:t>2023-10</x:t>
        </x:is>
      </x:c>
      <x:c r="J1498" s="0" t="inlineStr">
        <x:is>
          <x:t>Month</x:t>
        </x:is>
      </x:c>
      <x:c r="K1498" s="58">
        <x:v>1</x:v>
      </x:c>
      <x:c r="L1498" s="12">
        <x:v>-378297.76</x:v>
      </x:c>
    </x:row>
    <x:row r="1499">
      <x:c r="A1499" s="0" t="inlineStr">
        <x:is>
          <x:t>PL|pl.other-opex||2023-11</x:t>
        </x:is>
      </x:c>
      <x:c r="B1499" s="0" t="inlineStr">
        <x:is>
          <x:t>Demo Handel GmbH</x:t>
        </x:is>
      </x:c>
      <x:c r="C1499" s="0" t="inlineStr">
        <x:is>
          <x:t>PL</x:t>
        </x:is>
      </x:c>
      <x:c r="D1499" s="0" t="inlineStr">
        <x:is>
          <x:t>pl.other-opex</x:t>
        </x:is>
      </x:c>
      <x:c r="E1499" s="0" t="inlineStr">
        <x:is>
          <x:t>Sonstige betriebliche Aufwendungen</x:t>
        </x:is>
      </x:c>
      <x:c r="H1499" s="0" t="inlineStr">
        <x:is>
          <x:t>2023-11</x:t>
        </x:is>
      </x:c>
      <x:c r="I1499" s="0" t="inlineStr">
        <x:is>
          <x:t>2023-11</x:t>
        </x:is>
      </x:c>
      <x:c r="J1499" s="0" t="inlineStr">
        <x:is>
          <x:t>Month</x:t>
        </x:is>
      </x:c>
      <x:c r="K1499" s="58">
        <x:v>1</x:v>
      </x:c>
      <x:c r="L1499" s="12">
        <x:v>-267830.6</x:v>
      </x:c>
    </x:row>
    <x:row r="1500">
      <x:c r="A1500" s="0" t="inlineStr">
        <x:is>
          <x:t>PL|pl.other-opex||2023-12</x:t>
        </x:is>
      </x:c>
      <x:c r="B1500" s="0" t="inlineStr">
        <x:is>
          <x:t>Demo Handel GmbH</x:t>
        </x:is>
      </x:c>
      <x:c r="C1500" s="0" t="inlineStr">
        <x:is>
          <x:t>PL</x:t>
        </x:is>
      </x:c>
      <x:c r="D1500" s="0" t="inlineStr">
        <x:is>
          <x:t>pl.other-opex</x:t>
        </x:is>
      </x:c>
      <x:c r="E1500" s="0" t="inlineStr">
        <x:is>
          <x:t>Sonstige betriebliche Aufwendungen</x:t>
        </x:is>
      </x:c>
      <x:c r="H1500" s="0" t="inlineStr">
        <x:is>
          <x:t>2023-12</x:t>
        </x:is>
      </x:c>
      <x:c r="I1500" s="0" t="inlineStr">
        <x:is>
          <x:t>2023-12</x:t>
        </x:is>
      </x:c>
      <x:c r="J1500" s="0" t="inlineStr">
        <x:is>
          <x:t>Month</x:t>
        </x:is>
      </x:c>
      <x:c r="K1500" s="58">
        <x:v>1</x:v>
      </x:c>
      <x:c r="L1500" s="12">
        <x:v>-433990.92</x:v>
      </x:c>
    </x:row>
    <x:row r="1501">
      <x:c r="A1501" s="0" t="inlineStr">
        <x:is>
          <x:t>PL|pl.other-opex||2024-01</x:t>
        </x:is>
      </x:c>
      <x:c r="B1501" s="0" t="inlineStr">
        <x:is>
          <x:t>Demo Handel GmbH</x:t>
        </x:is>
      </x:c>
      <x:c r="C1501" s="0" t="inlineStr">
        <x:is>
          <x:t>PL</x:t>
        </x:is>
      </x:c>
      <x:c r="D1501" s="0" t="inlineStr">
        <x:is>
          <x:t>pl.other-opex</x:t>
        </x:is>
      </x:c>
      <x:c r="E1501" s="0" t="inlineStr">
        <x:is>
          <x:t>Sonstige betriebliche Aufwendungen</x:t>
        </x:is>
      </x:c>
      <x:c r="H1501" s="0" t="inlineStr">
        <x:is>
          <x:t>2024-01</x:t>
        </x:is>
      </x:c>
      <x:c r="I1501" s="0" t="inlineStr">
        <x:is>
          <x:t>2024-01</x:t>
        </x:is>
      </x:c>
      <x:c r="J1501" s="0" t="inlineStr">
        <x:is>
          <x:t>Month</x:t>
        </x:is>
      </x:c>
      <x:c r="K1501" s="58">
        <x:v>1</x:v>
      </x:c>
      <x:c r="L1501" s="12">
        <x:v>-404642.59</x:v>
      </x:c>
    </x:row>
    <x:row r="1502">
      <x:c r="A1502" s="0" t="inlineStr">
        <x:is>
          <x:t>PL|pl.other-opex||2024-02</x:t>
        </x:is>
      </x:c>
      <x:c r="B1502" s="0" t="inlineStr">
        <x:is>
          <x:t>Demo Handel GmbH</x:t>
        </x:is>
      </x:c>
      <x:c r="C1502" s="0" t="inlineStr">
        <x:is>
          <x:t>PL</x:t>
        </x:is>
      </x:c>
      <x:c r="D1502" s="0" t="inlineStr">
        <x:is>
          <x:t>pl.other-opex</x:t>
        </x:is>
      </x:c>
      <x:c r="E1502" s="0" t="inlineStr">
        <x:is>
          <x:t>Sonstige betriebliche Aufwendungen</x:t>
        </x:is>
      </x:c>
      <x:c r="H1502" s="0" t="inlineStr">
        <x:is>
          <x:t>2024-02</x:t>
        </x:is>
      </x:c>
      <x:c r="I1502" s="0" t="inlineStr">
        <x:is>
          <x:t>2024-02</x:t>
        </x:is>
      </x:c>
      <x:c r="J1502" s="0" t="inlineStr">
        <x:is>
          <x:t>Month</x:t>
        </x:is>
      </x:c>
      <x:c r="K1502" s="58">
        <x:v>1</x:v>
      </x:c>
      <x:c r="L1502" s="12">
        <x:v>-264810.59</x:v>
      </x:c>
    </x:row>
    <x:row r="1503">
      <x:c r="A1503" s="0" t="inlineStr">
        <x:is>
          <x:t>PL|pl.other-opex||2024-03</x:t>
        </x:is>
      </x:c>
      <x:c r="B1503" s="0" t="inlineStr">
        <x:is>
          <x:t>Demo Handel GmbH</x:t>
        </x:is>
      </x:c>
      <x:c r="C1503" s="0" t="inlineStr">
        <x:is>
          <x:t>PL</x:t>
        </x:is>
      </x:c>
      <x:c r="D1503" s="0" t="inlineStr">
        <x:is>
          <x:t>pl.other-opex</x:t>
        </x:is>
      </x:c>
      <x:c r="E1503" s="0" t="inlineStr">
        <x:is>
          <x:t>Sonstige betriebliche Aufwendungen</x:t>
        </x:is>
      </x:c>
      <x:c r="H1503" s="0" t="inlineStr">
        <x:is>
          <x:t>2024-03</x:t>
        </x:is>
      </x:c>
      <x:c r="I1503" s="0" t="inlineStr">
        <x:is>
          <x:t>2024-03</x:t>
        </x:is>
      </x:c>
      <x:c r="J1503" s="0" t="inlineStr">
        <x:is>
          <x:t>Month</x:t>
        </x:is>
      </x:c>
      <x:c r="K1503" s="58">
        <x:v>1</x:v>
      </x:c>
      <x:c r="L1503" s="12">
        <x:v>-233051.04</x:v>
      </x:c>
    </x:row>
    <x:row r="1504">
      <x:c r="A1504" s="0" t="inlineStr">
        <x:is>
          <x:t>PL|pl.other-opex||2024-04</x:t>
        </x:is>
      </x:c>
      <x:c r="B1504" s="0" t="inlineStr">
        <x:is>
          <x:t>Demo Handel GmbH</x:t>
        </x:is>
      </x:c>
      <x:c r="C1504" s="0" t="inlineStr">
        <x:is>
          <x:t>PL</x:t>
        </x:is>
      </x:c>
      <x:c r="D1504" s="0" t="inlineStr">
        <x:is>
          <x:t>pl.other-opex</x:t>
        </x:is>
      </x:c>
      <x:c r="E1504" s="0" t="inlineStr">
        <x:is>
          <x:t>Sonstige betriebliche Aufwendungen</x:t>
        </x:is>
      </x:c>
      <x:c r="H1504" s="0" t="inlineStr">
        <x:is>
          <x:t>2024-04</x:t>
        </x:is>
      </x:c>
      <x:c r="I1504" s="0" t="inlineStr">
        <x:is>
          <x:t>2024-04</x:t>
        </x:is>
      </x:c>
      <x:c r="J1504" s="0" t="inlineStr">
        <x:is>
          <x:t>Month</x:t>
        </x:is>
      </x:c>
      <x:c r="K1504" s="58">
        <x:v>1</x:v>
      </x:c>
      <x:c r="L1504" s="12">
        <x:v>-274149.77</x:v>
      </x:c>
    </x:row>
    <x:row r="1505">
      <x:c r="A1505" s="0" t="inlineStr">
        <x:is>
          <x:t>PL|pl.other-opex||2024-05</x:t>
        </x:is>
      </x:c>
      <x:c r="B1505" s="0" t="inlineStr">
        <x:is>
          <x:t>Demo Handel GmbH</x:t>
        </x:is>
      </x:c>
      <x:c r="C1505" s="0" t="inlineStr">
        <x:is>
          <x:t>PL</x:t>
        </x:is>
      </x:c>
      <x:c r="D1505" s="0" t="inlineStr">
        <x:is>
          <x:t>pl.other-opex</x:t>
        </x:is>
      </x:c>
      <x:c r="E1505" s="0" t="inlineStr">
        <x:is>
          <x:t>Sonstige betriebliche Aufwendungen</x:t>
        </x:is>
      </x:c>
      <x:c r="H1505" s="0" t="inlineStr">
        <x:is>
          <x:t>2024-05</x:t>
        </x:is>
      </x:c>
      <x:c r="I1505" s="0" t="inlineStr">
        <x:is>
          <x:t>2024-05</x:t>
        </x:is>
      </x:c>
      <x:c r="J1505" s="0" t="inlineStr">
        <x:is>
          <x:t>Month</x:t>
        </x:is>
      </x:c>
      <x:c r="K1505" s="58">
        <x:v>1</x:v>
      </x:c>
      <x:c r="L1505" s="12">
        <x:v>-383413.61</x:v>
      </x:c>
    </x:row>
    <x:row r="1506">
      <x:c r="A1506" s="0" t="inlineStr">
        <x:is>
          <x:t>PL|pl.other-opex||2024-06</x:t>
        </x:is>
      </x:c>
      <x:c r="B1506" s="0" t="inlineStr">
        <x:is>
          <x:t>Demo Handel GmbH</x:t>
        </x:is>
      </x:c>
      <x:c r="C1506" s="0" t="inlineStr">
        <x:is>
          <x:t>PL</x:t>
        </x:is>
      </x:c>
      <x:c r="D1506" s="0" t="inlineStr">
        <x:is>
          <x:t>pl.other-opex</x:t>
        </x:is>
      </x:c>
      <x:c r="E1506" s="0" t="inlineStr">
        <x:is>
          <x:t>Sonstige betriebliche Aufwendungen</x:t>
        </x:is>
      </x:c>
      <x:c r="H1506" s="0" t="inlineStr">
        <x:is>
          <x:t>2024-06</x:t>
        </x:is>
      </x:c>
      <x:c r="I1506" s="0" t="inlineStr">
        <x:is>
          <x:t>2024-06</x:t>
        </x:is>
      </x:c>
      <x:c r="J1506" s="0" t="inlineStr">
        <x:is>
          <x:t>Month</x:t>
        </x:is>
      </x:c>
      <x:c r="K1506" s="58">
        <x:v>1</x:v>
      </x:c>
      <x:c r="L1506" s="12">
        <x:v>-245682.61</x:v>
      </x:c>
    </x:row>
    <x:row r="1507">
      <x:c r="A1507" s="0" t="inlineStr">
        <x:is>
          <x:t>PL|pl.other-opex||2024-07</x:t>
        </x:is>
      </x:c>
      <x:c r="B1507" s="0" t="inlineStr">
        <x:is>
          <x:t>Demo Handel GmbH</x:t>
        </x:is>
      </x:c>
      <x:c r="C1507" s="0" t="inlineStr">
        <x:is>
          <x:t>PL</x:t>
        </x:is>
      </x:c>
      <x:c r="D1507" s="0" t="inlineStr">
        <x:is>
          <x:t>pl.other-opex</x:t>
        </x:is>
      </x:c>
      <x:c r="E1507" s="0" t="inlineStr">
        <x:is>
          <x:t>Sonstige betriebliche Aufwendungen</x:t>
        </x:is>
      </x:c>
      <x:c r="H1507" s="0" t="inlineStr">
        <x:is>
          <x:t>2024-07</x:t>
        </x:is>
      </x:c>
      <x:c r="I1507" s="0" t="inlineStr">
        <x:is>
          <x:t>2024-07</x:t>
        </x:is>
      </x:c>
      <x:c r="J1507" s="0" t="inlineStr">
        <x:is>
          <x:t>Month</x:t>
        </x:is>
      </x:c>
      <x:c r="K1507" s="58">
        <x:v>1</x:v>
      </x:c>
      <x:c r="L1507" s="12">
        <x:v>-235483.19</x:v>
      </x:c>
    </x:row>
    <x:row r="1508">
      <x:c r="A1508" s="0" t="inlineStr">
        <x:is>
          <x:t>PL|pl.other-opex||2024-08</x:t>
        </x:is>
      </x:c>
      <x:c r="B1508" s="0" t="inlineStr">
        <x:is>
          <x:t>Demo Handel GmbH</x:t>
        </x:is>
      </x:c>
      <x:c r="C1508" s="0" t="inlineStr">
        <x:is>
          <x:t>PL</x:t>
        </x:is>
      </x:c>
      <x:c r="D1508" s="0" t="inlineStr">
        <x:is>
          <x:t>pl.other-opex</x:t>
        </x:is>
      </x:c>
      <x:c r="E1508" s="0" t="inlineStr">
        <x:is>
          <x:t>Sonstige betriebliche Aufwendungen</x:t>
        </x:is>
      </x:c>
      <x:c r="H1508" s="0" t="inlineStr">
        <x:is>
          <x:t>2024-08</x:t>
        </x:is>
      </x:c>
      <x:c r="I1508" s="0" t="inlineStr">
        <x:is>
          <x:t>2024-08</x:t>
        </x:is>
      </x:c>
      <x:c r="J1508" s="0" t="inlineStr">
        <x:is>
          <x:t>Month</x:t>
        </x:is>
      </x:c>
      <x:c r="K1508" s="58">
        <x:v>1</x:v>
      </x:c>
      <x:c r="L1508" s="12">
        <x:v>-260187.74</x:v>
      </x:c>
    </x:row>
    <x:row r="1509">
      <x:c r="A1509" s="0" t="inlineStr">
        <x:is>
          <x:t>PL|pl.other-opex||2024-09</x:t>
        </x:is>
      </x:c>
      <x:c r="B1509" s="0" t="inlineStr">
        <x:is>
          <x:t>Demo Handel GmbH</x:t>
        </x:is>
      </x:c>
      <x:c r="C1509" s="0" t="inlineStr">
        <x:is>
          <x:t>PL</x:t>
        </x:is>
      </x:c>
      <x:c r="D1509" s="0" t="inlineStr">
        <x:is>
          <x:t>pl.other-opex</x:t>
        </x:is>
      </x:c>
      <x:c r="E1509" s="0" t="inlineStr">
        <x:is>
          <x:t>Sonstige betriebliche Aufwendungen</x:t>
        </x:is>
      </x:c>
      <x:c r="H1509" s="0" t="inlineStr">
        <x:is>
          <x:t>2024-09</x:t>
        </x:is>
      </x:c>
      <x:c r="I1509" s="0" t="inlineStr">
        <x:is>
          <x:t>2024-09</x:t>
        </x:is>
      </x:c>
      <x:c r="J1509" s="0" t="inlineStr">
        <x:is>
          <x:t>Month</x:t>
        </x:is>
      </x:c>
      <x:c r="K1509" s="58">
        <x:v>1</x:v>
      </x:c>
      <x:c r="L1509" s="12">
        <x:v>-268532.95</x:v>
      </x:c>
    </x:row>
    <x:row r="1510">
      <x:c r="A1510" s="0" t="inlineStr">
        <x:is>
          <x:t>PL|pl.other-opex||2024-10</x:t>
        </x:is>
      </x:c>
      <x:c r="B1510" s="0" t="inlineStr">
        <x:is>
          <x:t>Demo Handel GmbH</x:t>
        </x:is>
      </x:c>
      <x:c r="C1510" s="0" t="inlineStr">
        <x:is>
          <x:t>PL</x:t>
        </x:is>
      </x:c>
      <x:c r="D1510" s="0" t="inlineStr">
        <x:is>
          <x:t>pl.other-opex</x:t>
        </x:is>
      </x:c>
      <x:c r="E1510" s="0" t="inlineStr">
        <x:is>
          <x:t>Sonstige betriebliche Aufwendungen</x:t>
        </x:is>
      </x:c>
      <x:c r="H1510" s="0" t="inlineStr">
        <x:is>
          <x:t>2024-10</x:t>
        </x:is>
      </x:c>
      <x:c r="I1510" s="0" t="inlineStr">
        <x:is>
          <x:t>2024-10</x:t>
        </x:is>
      </x:c>
      <x:c r="J1510" s="0" t="inlineStr">
        <x:is>
          <x:t>Month</x:t>
        </x:is>
      </x:c>
      <x:c r="K1510" s="58">
        <x:v>1</x:v>
      </x:c>
      <x:c r="L1510" s="12">
        <x:v>-382230.38</x:v>
      </x:c>
    </x:row>
    <x:row r="1511">
      <x:c r="A1511" s="0" t="inlineStr">
        <x:is>
          <x:t>PL|pl.other-opex||2024-11</x:t>
        </x:is>
      </x:c>
      <x:c r="B1511" s="0" t="inlineStr">
        <x:is>
          <x:t>Demo Handel GmbH</x:t>
        </x:is>
      </x:c>
      <x:c r="C1511" s="0" t="inlineStr">
        <x:is>
          <x:t>PL</x:t>
        </x:is>
      </x:c>
      <x:c r="D1511" s="0" t="inlineStr">
        <x:is>
          <x:t>pl.other-opex</x:t>
        </x:is>
      </x:c>
      <x:c r="E1511" s="0" t="inlineStr">
        <x:is>
          <x:t>Sonstige betriebliche Aufwendungen</x:t>
        </x:is>
      </x:c>
      <x:c r="H1511" s="0" t="inlineStr">
        <x:is>
          <x:t>2024-11</x:t>
        </x:is>
      </x:c>
      <x:c r="I1511" s="0" t="inlineStr">
        <x:is>
          <x:t>2024-11</x:t>
        </x:is>
      </x:c>
      <x:c r="J1511" s="0" t="inlineStr">
        <x:is>
          <x:t>Month</x:t>
        </x:is>
      </x:c>
      <x:c r="K1511" s="58">
        <x:v>1</x:v>
      </x:c>
      <x:c r="L1511" s="12">
        <x:v>-266484.39</x:v>
      </x:c>
    </x:row>
    <x:row r="1512">
      <x:c r="A1512" s="0" t="inlineStr">
        <x:is>
          <x:t>PL|pl.other-opex||2024-12</x:t>
        </x:is>
      </x:c>
      <x:c r="B1512" s="0" t="inlineStr">
        <x:is>
          <x:t>Demo Handel GmbH</x:t>
        </x:is>
      </x:c>
      <x:c r="C1512" s="0" t="inlineStr">
        <x:is>
          <x:t>PL</x:t>
        </x:is>
      </x:c>
      <x:c r="D1512" s="0" t="inlineStr">
        <x:is>
          <x:t>pl.other-opex</x:t>
        </x:is>
      </x:c>
      <x:c r="E1512" s="0" t="inlineStr">
        <x:is>
          <x:t>Sonstige betriebliche Aufwendungen</x:t>
        </x:is>
      </x:c>
      <x:c r="H1512" s="0" t="inlineStr">
        <x:is>
          <x:t>2024-12</x:t>
        </x:is>
      </x:c>
      <x:c r="I1512" s="0" t="inlineStr">
        <x:is>
          <x:t>2024-12</x:t>
        </x:is>
      </x:c>
      <x:c r="J1512" s="0" t="inlineStr">
        <x:is>
          <x:t>Month</x:t>
        </x:is>
      </x:c>
      <x:c r="K1512" s="58">
        <x:v>1</x:v>
      </x:c>
      <x:c r="L1512" s="12">
        <x:v>-323304.23</x:v>
      </x:c>
    </x:row>
    <x:row r="1513">
      <x:c r="A1513" s="0" t="inlineStr">
        <x:is>
          <x:t>PL|pl.other-opex|6300|2022-01</x:t>
        </x:is>
      </x:c>
      <x:c r="B1513" s="0" t="inlineStr">
        <x:is>
          <x:t>Demo Handel GmbH</x:t>
        </x:is>
      </x:c>
      <x:c r="C1513" s="0" t="inlineStr">
        <x:is>
          <x:t>PL</x:t>
        </x:is>
      </x:c>
      <x:c r="D1513" s="0" t="inlineStr">
        <x:is>
          <x:t>pl.other-opex</x:t>
        </x:is>
      </x:c>
      <x:c r="E1513" s="0" t="inlineStr">
        <x:is>
          <x:t>Sonstige betriebliche Aufwendungen</x:t>
        </x:is>
      </x:c>
      <x:c r="F1513" s="58">
        <x:v>6300</x:v>
      </x:c>
      <x:c r="G1513" t="inlineStr">
        <x:is>
          <x:t>Sonstige betriebliche Aufwendungen</x:t>
        </x:is>
      </x:c>
      <x:c r="H1513" s="0" t="inlineStr">
        <x:is>
          <x:t>2022-01</x:t>
        </x:is>
      </x:c>
      <x:c r="I1513" s="0" t="inlineStr">
        <x:is>
          <x:t>2022-01</x:t>
        </x:is>
      </x:c>
      <x:c r="J1513" s="0" t="inlineStr">
        <x:is>
          <x:t>Month</x:t>
        </x:is>
      </x:c>
      <x:c r="K1513" s="58">
        <x:v>1</x:v>
      </x:c>
      <x:c r="L1513" s="12">
        <x:v>0</x:v>
      </x:c>
    </x:row>
    <x:row r="1514">
      <x:c r="A1514" s="0" t="inlineStr">
        <x:is>
          <x:t>PL|pl.other-opex|6300|2022-02</x:t>
        </x:is>
      </x:c>
      <x:c r="B1514" s="0" t="inlineStr">
        <x:is>
          <x:t>Demo Handel GmbH</x:t>
        </x:is>
      </x:c>
      <x:c r="C1514" s="0" t="inlineStr">
        <x:is>
          <x:t>PL</x:t>
        </x:is>
      </x:c>
      <x:c r="D1514" s="0" t="inlineStr">
        <x:is>
          <x:t>pl.other-opex</x:t>
        </x:is>
      </x:c>
      <x:c r="E1514" s="0" t="inlineStr">
        <x:is>
          <x:t>Sonstige betriebliche Aufwendungen</x:t>
        </x:is>
      </x:c>
      <x:c r="F1514" s="58">
        <x:v>6300</x:v>
      </x:c>
      <x:c r="G1514" t="inlineStr">
        <x:is>
          <x:t>Sonstige betriebliche Aufwendungen</x:t>
        </x:is>
      </x:c>
      <x:c r="H1514" s="0" t="inlineStr">
        <x:is>
          <x:t>2022-02</x:t>
        </x:is>
      </x:c>
      <x:c r="I1514" s="0" t="inlineStr">
        <x:is>
          <x:t>2022-02</x:t>
        </x:is>
      </x:c>
      <x:c r="J1514" s="0" t="inlineStr">
        <x:is>
          <x:t>Month</x:t>
        </x:is>
      </x:c>
      <x:c r="K1514" s="58">
        <x:v>1</x:v>
      </x:c>
      <x:c r="L1514" s="12">
        <x:v>0</x:v>
      </x:c>
    </x:row>
    <x:row r="1515">
      <x:c r="A1515" s="0" t="inlineStr">
        <x:is>
          <x:t>PL|pl.other-opex|6300|2022-03</x:t>
        </x:is>
      </x:c>
      <x:c r="B1515" s="0" t="inlineStr">
        <x:is>
          <x:t>Demo Handel GmbH</x:t>
        </x:is>
      </x:c>
      <x:c r="C1515" s="0" t="inlineStr">
        <x:is>
          <x:t>PL</x:t>
        </x:is>
      </x:c>
      <x:c r="D1515" s="0" t="inlineStr">
        <x:is>
          <x:t>pl.other-opex</x:t>
        </x:is>
      </x:c>
      <x:c r="E1515" s="0" t="inlineStr">
        <x:is>
          <x:t>Sonstige betriebliche Aufwendungen</x:t>
        </x:is>
      </x:c>
      <x:c r="F1515" s="58">
        <x:v>6300</x:v>
      </x:c>
      <x:c r="G1515" t="inlineStr">
        <x:is>
          <x:t>Sonstige betriebliche Aufwendungen</x:t>
        </x:is>
      </x:c>
      <x:c r="H1515" s="0" t="inlineStr">
        <x:is>
          <x:t>2022-03</x:t>
        </x:is>
      </x:c>
      <x:c r="I1515" s="0" t="inlineStr">
        <x:is>
          <x:t>2022-03</x:t>
        </x:is>
      </x:c>
      <x:c r="J1515" s="0" t="inlineStr">
        <x:is>
          <x:t>Month</x:t>
        </x:is>
      </x:c>
      <x:c r="K1515" s="58">
        <x:v>1</x:v>
      </x:c>
      <x:c r="L1515" s="12">
        <x:v>-2025.86</x:v>
      </x:c>
    </x:row>
    <x:row r="1516">
      <x:c r="A1516" s="0" t="inlineStr">
        <x:is>
          <x:t>PL|pl.other-opex|6300|2022-04</x:t>
        </x:is>
      </x:c>
      <x:c r="B1516" s="0" t="inlineStr">
        <x:is>
          <x:t>Demo Handel GmbH</x:t>
        </x:is>
      </x:c>
      <x:c r="C1516" s="0" t="inlineStr">
        <x:is>
          <x:t>PL</x:t>
        </x:is>
      </x:c>
      <x:c r="D1516" s="0" t="inlineStr">
        <x:is>
          <x:t>pl.other-opex</x:t>
        </x:is>
      </x:c>
      <x:c r="E1516" s="0" t="inlineStr">
        <x:is>
          <x:t>Sonstige betriebliche Aufwendungen</x:t>
        </x:is>
      </x:c>
      <x:c r="F1516" s="58">
        <x:v>6300</x:v>
      </x:c>
      <x:c r="G1516" t="inlineStr">
        <x:is>
          <x:t>Sonstige betriebliche Aufwendungen</x:t>
        </x:is>
      </x:c>
      <x:c r="H1516" s="0" t="inlineStr">
        <x:is>
          <x:t>2022-04</x:t>
        </x:is>
      </x:c>
      <x:c r="I1516" s="0" t="inlineStr">
        <x:is>
          <x:t>2022-04</x:t>
        </x:is>
      </x:c>
      <x:c r="J1516" s="0" t="inlineStr">
        <x:is>
          <x:t>Month</x:t>
        </x:is>
      </x:c>
      <x:c r="K1516" s="58">
        <x:v>1</x:v>
      </x:c>
      <x:c r="L1516" s="12">
        <x:v>0</x:v>
      </x:c>
    </x:row>
    <x:row r="1517">
      <x:c r="A1517" s="0" t="inlineStr">
        <x:is>
          <x:t>PL|pl.other-opex|6300|2022-05</x:t>
        </x:is>
      </x:c>
      <x:c r="B1517" s="0" t="inlineStr">
        <x:is>
          <x:t>Demo Handel GmbH</x:t>
        </x:is>
      </x:c>
      <x:c r="C1517" s="0" t="inlineStr">
        <x:is>
          <x:t>PL</x:t>
        </x:is>
      </x:c>
      <x:c r="D1517" s="0" t="inlineStr">
        <x:is>
          <x:t>pl.other-opex</x:t>
        </x:is>
      </x:c>
      <x:c r="E1517" s="0" t="inlineStr">
        <x:is>
          <x:t>Sonstige betriebliche Aufwendungen</x:t>
        </x:is>
      </x:c>
      <x:c r="F1517" s="58">
        <x:v>6300</x:v>
      </x:c>
      <x:c r="G1517" t="inlineStr">
        <x:is>
          <x:t>Sonstige betriebliche Aufwendungen</x:t>
        </x:is>
      </x:c>
      <x:c r="H1517" s="0" t="inlineStr">
        <x:is>
          <x:t>2022-05</x:t>
        </x:is>
      </x:c>
      <x:c r="I1517" s="0" t="inlineStr">
        <x:is>
          <x:t>2022-05</x:t>
        </x:is>
      </x:c>
      <x:c r="J1517" s="0" t="inlineStr">
        <x:is>
          <x:t>Month</x:t>
        </x:is>
      </x:c>
      <x:c r="K1517" s="58">
        <x:v>1</x:v>
      </x:c>
      <x:c r="L1517" s="12">
        <x:v>0</x:v>
      </x:c>
    </x:row>
    <x:row r="1518">
      <x:c r="A1518" s="0" t="inlineStr">
        <x:is>
          <x:t>PL|pl.other-opex|6300|2022-06</x:t>
        </x:is>
      </x:c>
      <x:c r="B1518" s="0" t="inlineStr">
        <x:is>
          <x:t>Demo Handel GmbH</x:t>
        </x:is>
      </x:c>
      <x:c r="C1518" s="0" t="inlineStr">
        <x:is>
          <x:t>PL</x:t>
        </x:is>
      </x:c>
      <x:c r="D1518" s="0" t="inlineStr">
        <x:is>
          <x:t>pl.other-opex</x:t>
        </x:is>
      </x:c>
      <x:c r="E1518" s="0" t="inlineStr">
        <x:is>
          <x:t>Sonstige betriebliche Aufwendungen</x:t>
        </x:is>
      </x:c>
      <x:c r="F1518" s="58">
        <x:v>6300</x:v>
      </x:c>
      <x:c r="G1518" t="inlineStr">
        <x:is>
          <x:t>Sonstige betriebliche Aufwendungen</x:t>
        </x:is>
      </x:c>
      <x:c r="H1518" s="0" t="inlineStr">
        <x:is>
          <x:t>2022-06</x:t>
        </x:is>
      </x:c>
      <x:c r="I1518" s="0" t="inlineStr">
        <x:is>
          <x:t>2022-06</x:t>
        </x:is>
      </x:c>
      <x:c r="J1518" s="0" t="inlineStr">
        <x:is>
          <x:t>Month</x:t>
        </x:is>
      </x:c>
      <x:c r="K1518" s="58">
        <x:v>1</x:v>
      </x:c>
      <x:c r="L1518" s="12">
        <x:v>0</x:v>
      </x:c>
    </x:row>
    <x:row r="1519">
      <x:c r="A1519" s="0" t="inlineStr">
        <x:is>
          <x:t>PL|pl.other-opex|6300|2022-07</x:t>
        </x:is>
      </x:c>
      <x:c r="B1519" s="0" t="inlineStr">
        <x:is>
          <x:t>Demo Handel GmbH</x:t>
        </x:is>
      </x:c>
      <x:c r="C1519" s="0" t="inlineStr">
        <x:is>
          <x:t>PL</x:t>
        </x:is>
      </x:c>
      <x:c r="D1519" s="0" t="inlineStr">
        <x:is>
          <x:t>pl.other-opex</x:t>
        </x:is>
      </x:c>
      <x:c r="E1519" s="0" t="inlineStr">
        <x:is>
          <x:t>Sonstige betriebliche Aufwendungen</x:t>
        </x:is>
      </x:c>
      <x:c r="F1519" s="58">
        <x:v>6300</x:v>
      </x:c>
      <x:c r="G1519" t="inlineStr">
        <x:is>
          <x:t>Sonstige betriebliche Aufwendungen</x:t>
        </x:is>
      </x:c>
      <x:c r="H1519" s="0" t="inlineStr">
        <x:is>
          <x:t>2022-07</x:t>
        </x:is>
      </x:c>
      <x:c r="I1519" s="0" t="inlineStr">
        <x:is>
          <x:t>2022-07</x:t>
        </x:is>
      </x:c>
      <x:c r="J1519" s="0" t="inlineStr">
        <x:is>
          <x:t>Month</x:t>
        </x:is>
      </x:c>
      <x:c r="K1519" s="58">
        <x:v>1</x:v>
      </x:c>
      <x:c r="L1519" s="12">
        <x:v>-1298.72</x:v>
      </x:c>
    </x:row>
    <x:row r="1520">
      <x:c r="A1520" s="0" t="inlineStr">
        <x:is>
          <x:t>PL|pl.other-opex|6300|2022-08</x:t>
        </x:is>
      </x:c>
      <x:c r="B1520" s="0" t="inlineStr">
        <x:is>
          <x:t>Demo Handel GmbH</x:t>
        </x:is>
      </x:c>
      <x:c r="C1520" s="0" t="inlineStr">
        <x:is>
          <x:t>PL</x:t>
        </x:is>
      </x:c>
      <x:c r="D1520" s="0" t="inlineStr">
        <x:is>
          <x:t>pl.other-opex</x:t>
        </x:is>
      </x:c>
      <x:c r="E1520" s="0" t="inlineStr">
        <x:is>
          <x:t>Sonstige betriebliche Aufwendungen</x:t>
        </x:is>
      </x:c>
      <x:c r="F1520" s="58">
        <x:v>6300</x:v>
      </x:c>
      <x:c r="G1520" t="inlineStr">
        <x:is>
          <x:t>Sonstige betriebliche Aufwendungen</x:t>
        </x:is>
      </x:c>
      <x:c r="H1520" s="0" t="inlineStr">
        <x:is>
          <x:t>2022-08</x:t>
        </x:is>
      </x:c>
      <x:c r="I1520" s="0" t="inlineStr">
        <x:is>
          <x:t>2022-08</x:t>
        </x:is>
      </x:c>
      <x:c r="J1520" s="0" t="inlineStr">
        <x:is>
          <x:t>Month</x:t>
        </x:is>
      </x:c>
      <x:c r="K1520" s="58">
        <x:v>1</x:v>
      </x:c>
      <x:c r="L1520" s="12">
        <x:v>0</x:v>
      </x:c>
    </x:row>
    <x:row r="1521">
      <x:c r="A1521" s="0" t="inlineStr">
        <x:is>
          <x:t>PL|pl.other-opex|6300|2022-09</x:t>
        </x:is>
      </x:c>
      <x:c r="B1521" s="0" t="inlineStr">
        <x:is>
          <x:t>Demo Handel GmbH</x:t>
        </x:is>
      </x:c>
      <x:c r="C1521" s="0" t="inlineStr">
        <x:is>
          <x:t>PL</x:t>
        </x:is>
      </x:c>
      <x:c r="D1521" s="0" t="inlineStr">
        <x:is>
          <x:t>pl.other-opex</x:t>
        </x:is>
      </x:c>
      <x:c r="E1521" s="0" t="inlineStr">
        <x:is>
          <x:t>Sonstige betriebliche Aufwendungen</x:t>
        </x:is>
      </x:c>
      <x:c r="F1521" s="58">
        <x:v>6300</x:v>
      </x:c>
      <x:c r="G1521" t="inlineStr">
        <x:is>
          <x:t>Sonstige betriebliche Aufwendungen</x:t>
        </x:is>
      </x:c>
      <x:c r="H1521" s="0" t="inlineStr">
        <x:is>
          <x:t>2022-09</x:t>
        </x:is>
      </x:c>
      <x:c r="I1521" s="0" t="inlineStr">
        <x:is>
          <x:t>2022-09</x:t>
        </x:is>
      </x:c>
      <x:c r="J1521" s="0" t="inlineStr">
        <x:is>
          <x:t>Month</x:t>
        </x:is>
      </x:c>
      <x:c r="K1521" s="58">
        <x:v>1</x:v>
      </x:c>
      <x:c r="L1521" s="12">
        <x:v>0</x:v>
      </x:c>
    </x:row>
    <x:row r="1522">
      <x:c r="A1522" s="0" t="inlineStr">
        <x:is>
          <x:t>PL|pl.other-opex|6300|2022-10</x:t>
        </x:is>
      </x:c>
      <x:c r="B1522" s="0" t="inlineStr">
        <x:is>
          <x:t>Demo Handel GmbH</x:t>
        </x:is>
      </x:c>
      <x:c r="C1522" s="0" t="inlineStr">
        <x:is>
          <x:t>PL</x:t>
        </x:is>
      </x:c>
      <x:c r="D1522" s="0" t="inlineStr">
        <x:is>
          <x:t>pl.other-opex</x:t>
        </x:is>
      </x:c>
      <x:c r="E1522" s="0" t="inlineStr">
        <x:is>
          <x:t>Sonstige betriebliche Aufwendungen</x:t>
        </x:is>
      </x:c>
      <x:c r="F1522" s="58">
        <x:v>6300</x:v>
      </x:c>
      <x:c r="G1522" t="inlineStr">
        <x:is>
          <x:t>Sonstige betriebliche Aufwendungen</x:t>
        </x:is>
      </x:c>
      <x:c r="H1522" s="0" t="inlineStr">
        <x:is>
          <x:t>2022-10</x:t>
        </x:is>
      </x:c>
      <x:c r="I1522" s="0" t="inlineStr">
        <x:is>
          <x:t>2022-10</x:t>
        </x:is>
      </x:c>
      <x:c r="J1522" s="0" t="inlineStr">
        <x:is>
          <x:t>Month</x:t>
        </x:is>
      </x:c>
      <x:c r="K1522" s="58">
        <x:v>1</x:v>
      </x:c>
      <x:c r="L1522" s="12">
        <x:v>0</x:v>
      </x:c>
    </x:row>
    <x:row r="1523">
      <x:c r="A1523" s="0" t="inlineStr">
        <x:is>
          <x:t>PL|pl.other-opex|6300|2022-11</x:t>
        </x:is>
      </x:c>
      <x:c r="B1523" s="0" t="inlineStr">
        <x:is>
          <x:t>Demo Handel GmbH</x:t>
        </x:is>
      </x:c>
      <x:c r="C1523" s="0" t="inlineStr">
        <x:is>
          <x:t>PL</x:t>
        </x:is>
      </x:c>
      <x:c r="D1523" s="0" t="inlineStr">
        <x:is>
          <x:t>pl.other-opex</x:t>
        </x:is>
      </x:c>
      <x:c r="E1523" s="0" t="inlineStr">
        <x:is>
          <x:t>Sonstige betriebliche Aufwendungen</x:t>
        </x:is>
      </x:c>
      <x:c r="F1523" s="58">
        <x:v>6300</x:v>
      </x:c>
      <x:c r="G1523" t="inlineStr">
        <x:is>
          <x:t>Sonstige betriebliche Aufwendungen</x:t>
        </x:is>
      </x:c>
      <x:c r="H1523" s="0" t="inlineStr">
        <x:is>
          <x:t>2022-11</x:t>
        </x:is>
      </x:c>
      <x:c r="I1523" s="0" t="inlineStr">
        <x:is>
          <x:t>2022-11</x:t>
        </x:is>
      </x:c>
      <x:c r="J1523" s="0" t="inlineStr">
        <x:is>
          <x:t>Month</x:t>
        </x:is>
      </x:c>
      <x:c r="K1523" s="58">
        <x:v>1</x:v>
      </x:c>
      <x:c r="L1523" s="12">
        <x:v>0</x:v>
      </x:c>
    </x:row>
    <x:row r="1524">
      <x:c r="A1524" s="0" t="inlineStr">
        <x:is>
          <x:t>PL|pl.other-opex|6300|2022-12</x:t>
        </x:is>
      </x:c>
      <x:c r="B1524" s="0" t="inlineStr">
        <x:is>
          <x:t>Demo Handel GmbH</x:t>
        </x:is>
      </x:c>
      <x:c r="C1524" s="0" t="inlineStr">
        <x:is>
          <x:t>PL</x:t>
        </x:is>
      </x:c>
      <x:c r="D1524" s="0" t="inlineStr">
        <x:is>
          <x:t>pl.other-opex</x:t>
        </x:is>
      </x:c>
      <x:c r="E1524" s="0" t="inlineStr">
        <x:is>
          <x:t>Sonstige betriebliche Aufwendungen</x:t>
        </x:is>
      </x:c>
      <x:c r="F1524" s="58">
        <x:v>6300</x:v>
      </x:c>
      <x:c r="G1524" t="inlineStr">
        <x:is>
          <x:t>Sonstige betriebliche Aufwendungen</x:t>
        </x:is>
      </x:c>
      <x:c r="H1524" s="0" t="inlineStr">
        <x:is>
          <x:t>2022-12</x:t>
        </x:is>
      </x:c>
      <x:c r="I1524" s="0" t="inlineStr">
        <x:is>
          <x:t>2022-12</x:t>
        </x:is>
      </x:c>
      <x:c r="J1524" s="0" t="inlineStr">
        <x:is>
          <x:t>Month</x:t>
        </x:is>
      </x:c>
      <x:c r="K1524" s="58">
        <x:v>1</x:v>
      </x:c>
      <x:c r="L1524" s="12">
        <x:v>0</x:v>
      </x:c>
    </x:row>
    <x:row r="1525">
      <x:c r="A1525" s="0" t="inlineStr">
        <x:is>
          <x:t>PL|pl.other-opex|6300|2023-01</x:t>
        </x:is>
      </x:c>
      <x:c r="B1525" s="0" t="inlineStr">
        <x:is>
          <x:t>Demo Handel GmbH</x:t>
        </x:is>
      </x:c>
      <x:c r="C1525" s="0" t="inlineStr">
        <x:is>
          <x:t>PL</x:t>
        </x:is>
      </x:c>
      <x:c r="D1525" s="0" t="inlineStr">
        <x:is>
          <x:t>pl.other-opex</x:t>
        </x:is>
      </x:c>
      <x:c r="E1525" s="0" t="inlineStr">
        <x:is>
          <x:t>Sonstige betriebliche Aufwendungen</x:t>
        </x:is>
      </x:c>
      <x:c r="F1525" s="58">
        <x:v>6300</x:v>
      </x:c>
      <x:c r="G1525" t="inlineStr">
        <x:is>
          <x:t>Sonstige betriebliche Aufwendungen</x:t>
        </x:is>
      </x:c>
      <x:c r="H1525" s="0" t="inlineStr">
        <x:is>
          <x:t>2023-01</x:t>
        </x:is>
      </x:c>
      <x:c r="I1525" s="0" t="inlineStr">
        <x:is>
          <x:t>2023-01</x:t>
        </x:is>
      </x:c>
      <x:c r="J1525" s="0" t="inlineStr">
        <x:is>
          <x:t>Month</x:t>
        </x:is>
      </x:c>
      <x:c r="K1525" s="58">
        <x:v>1</x:v>
      </x:c>
      <x:c r="L1525" s="12">
        <x:v>0</x:v>
      </x:c>
    </x:row>
    <x:row r="1526">
      <x:c r="A1526" s="0" t="inlineStr">
        <x:is>
          <x:t>PL|pl.other-opex|6300|2023-02</x:t>
        </x:is>
      </x:c>
      <x:c r="B1526" s="0" t="inlineStr">
        <x:is>
          <x:t>Demo Handel GmbH</x:t>
        </x:is>
      </x:c>
      <x:c r="C1526" s="0" t="inlineStr">
        <x:is>
          <x:t>PL</x:t>
        </x:is>
      </x:c>
      <x:c r="D1526" s="0" t="inlineStr">
        <x:is>
          <x:t>pl.other-opex</x:t>
        </x:is>
      </x:c>
      <x:c r="E1526" s="0" t="inlineStr">
        <x:is>
          <x:t>Sonstige betriebliche Aufwendungen</x:t>
        </x:is>
      </x:c>
      <x:c r="F1526" s="58">
        <x:v>6300</x:v>
      </x:c>
      <x:c r="G1526" t="inlineStr">
        <x:is>
          <x:t>Sonstige betriebliche Aufwendungen</x:t>
        </x:is>
      </x:c>
      <x:c r="H1526" s="0" t="inlineStr">
        <x:is>
          <x:t>2023-02</x:t>
        </x:is>
      </x:c>
      <x:c r="I1526" s="0" t="inlineStr">
        <x:is>
          <x:t>2023-02</x:t>
        </x:is>
      </x:c>
      <x:c r="J1526" s="0" t="inlineStr">
        <x:is>
          <x:t>Month</x:t>
        </x:is>
      </x:c>
      <x:c r="K1526" s="58">
        <x:v>1</x:v>
      </x:c>
      <x:c r="L1526" s="12">
        <x:v>-672.21</x:v>
      </x:c>
    </x:row>
    <x:row r="1527">
      <x:c r="A1527" s="0" t="inlineStr">
        <x:is>
          <x:t>PL|pl.other-opex|6300|2023-03</x:t>
        </x:is>
      </x:c>
      <x:c r="B1527" s="0" t="inlineStr">
        <x:is>
          <x:t>Demo Handel GmbH</x:t>
        </x:is>
      </x:c>
      <x:c r="C1527" s="0" t="inlineStr">
        <x:is>
          <x:t>PL</x:t>
        </x:is>
      </x:c>
      <x:c r="D1527" s="0" t="inlineStr">
        <x:is>
          <x:t>pl.other-opex</x:t>
        </x:is>
      </x:c>
      <x:c r="E1527" s="0" t="inlineStr">
        <x:is>
          <x:t>Sonstige betriebliche Aufwendungen</x:t>
        </x:is>
      </x:c>
      <x:c r="F1527" s="58">
        <x:v>6300</x:v>
      </x:c>
      <x:c r="G1527" t="inlineStr">
        <x:is>
          <x:t>Sonstige betriebliche Aufwendungen</x:t>
        </x:is>
      </x:c>
      <x:c r="H1527" s="0" t="inlineStr">
        <x:is>
          <x:t>2023-03</x:t>
        </x:is>
      </x:c>
      <x:c r="I1527" s="0" t="inlineStr">
        <x:is>
          <x:t>2023-03</x:t>
        </x:is>
      </x:c>
      <x:c r="J1527" s="0" t="inlineStr">
        <x:is>
          <x:t>Month</x:t>
        </x:is>
      </x:c>
      <x:c r="K1527" s="58">
        <x:v>1</x:v>
      </x:c>
      <x:c r="L1527" s="12">
        <x:v>0</x:v>
      </x:c>
    </x:row>
    <x:row r="1528">
      <x:c r="A1528" s="0" t="inlineStr">
        <x:is>
          <x:t>PL|pl.other-opex|6300|2023-04</x:t>
        </x:is>
      </x:c>
      <x:c r="B1528" s="0" t="inlineStr">
        <x:is>
          <x:t>Demo Handel GmbH</x:t>
        </x:is>
      </x:c>
      <x:c r="C1528" s="0" t="inlineStr">
        <x:is>
          <x:t>PL</x:t>
        </x:is>
      </x:c>
      <x:c r="D1528" s="0" t="inlineStr">
        <x:is>
          <x:t>pl.other-opex</x:t>
        </x:is>
      </x:c>
      <x:c r="E1528" s="0" t="inlineStr">
        <x:is>
          <x:t>Sonstige betriebliche Aufwendungen</x:t>
        </x:is>
      </x:c>
      <x:c r="F1528" s="58">
        <x:v>6300</x:v>
      </x:c>
      <x:c r="G1528" t="inlineStr">
        <x:is>
          <x:t>Sonstige betriebliche Aufwendungen</x:t>
        </x:is>
      </x:c>
      <x:c r="H1528" s="0" t="inlineStr">
        <x:is>
          <x:t>2023-04</x:t>
        </x:is>
      </x:c>
      <x:c r="I1528" s="0" t="inlineStr">
        <x:is>
          <x:t>2023-04</x:t>
        </x:is>
      </x:c>
      <x:c r="J1528" s="0" t="inlineStr">
        <x:is>
          <x:t>Month</x:t>
        </x:is>
      </x:c>
      <x:c r="K1528" s="58">
        <x:v>1</x:v>
      </x:c>
      <x:c r="L1528" s="12">
        <x:v>-925.78</x:v>
      </x:c>
    </x:row>
    <x:row r="1529">
      <x:c r="A1529" s="0" t="inlineStr">
        <x:is>
          <x:t>PL|pl.other-opex|6300|2023-05</x:t>
        </x:is>
      </x:c>
      <x:c r="B1529" s="0" t="inlineStr">
        <x:is>
          <x:t>Demo Handel GmbH</x:t>
        </x:is>
      </x:c>
      <x:c r="C1529" s="0" t="inlineStr">
        <x:is>
          <x:t>PL</x:t>
        </x:is>
      </x:c>
      <x:c r="D1529" s="0" t="inlineStr">
        <x:is>
          <x:t>pl.other-opex</x:t>
        </x:is>
      </x:c>
      <x:c r="E1529" s="0" t="inlineStr">
        <x:is>
          <x:t>Sonstige betriebliche Aufwendungen</x:t>
        </x:is>
      </x:c>
      <x:c r="F1529" s="58">
        <x:v>6300</x:v>
      </x:c>
      <x:c r="G1529" t="inlineStr">
        <x:is>
          <x:t>Sonstige betriebliche Aufwendungen</x:t>
        </x:is>
      </x:c>
      <x:c r="H1529" s="0" t="inlineStr">
        <x:is>
          <x:t>2023-05</x:t>
        </x:is>
      </x:c>
      <x:c r="I1529" s="0" t="inlineStr">
        <x:is>
          <x:t>2023-05</x:t>
        </x:is>
      </x:c>
      <x:c r="J1529" s="0" t="inlineStr">
        <x:is>
          <x:t>Month</x:t>
        </x:is>
      </x:c>
      <x:c r="K1529" s="58">
        <x:v>1</x:v>
      </x:c>
      <x:c r="L1529" s="12">
        <x:v>0</x:v>
      </x:c>
    </x:row>
    <x:row r="1530">
      <x:c r="A1530" s="0" t="inlineStr">
        <x:is>
          <x:t>PL|pl.other-opex|6300|2023-06</x:t>
        </x:is>
      </x:c>
      <x:c r="B1530" s="0" t="inlineStr">
        <x:is>
          <x:t>Demo Handel GmbH</x:t>
        </x:is>
      </x:c>
      <x:c r="C1530" s="0" t="inlineStr">
        <x:is>
          <x:t>PL</x:t>
        </x:is>
      </x:c>
      <x:c r="D1530" s="0" t="inlineStr">
        <x:is>
          <x:t>pl.other-opex</x:t>
        </x:is>
      </x:c>
      <x:c r="E1530" s="0" t="inlineStr">
        <x:is>
          <x:t>Sonstige betriebliche Aufwendungen</x:t>
        </x:is>
      </x:c>
      <x:c r="F1530" s="58">
        <x:v>6300</x:v>
      </x:c>
      <x:c r="G1530" t="inlineStr">
        <x:is>
          <x:t>Sonstige betriebliche Aufwendungen</x:t>
        </x:is>
      </x:c>
      <x:c r="H1530" s="0" t="inlineStr">
        <x:is>
          <x:t>2023-06</x:t>
        </x:is>
      </x:c>
      <x:c r="I1530" s="0" t="inlineStr">
        <x:is>
          <x:t>2023-06</x:t>
        </x:is>
      </x:c>
      <x:c r="J1530" s="0" t="inlineStr">
        <x:is>
          <x:t>Month</x:t>
        </x:is>
      </x:c>
      <x:c r="K1530" s="58">
        <x:v>1</x:v>
      </x:c>
      <x:c r="L1530" s="12">
        <x:v>-824.77</x:v>
      </x:c>
    </x:row>
    <x:row r="1531">
      <x:c r="A1531" s="0" t="inlineStr">
        <x:is>
          <x:t>PL|pl.other-opex|6300|2023-07</x:t>
        </x:is>
      </x:c>
      <x:c r="B1531" s="0" t="inlineStr">
        <x:is>
          <x:t>Demo Handel GmbH</x:t>
        </x:is>
      </x:c>
      <x:c r="C1531" s="0" t="inlineStr">
        <x:is>
          <x:t>PL</x:t>
        </x:is>
      </x:c>
      <x:c r="D1531" s="0" t="inlineStr">
        <x:is>
          <x:t>pl.other-opex</x:t>
        </x:is>
      </x:c>
      <x:c r="E1531" s="0" t="inlineStr">
        <x:is>
          <x:t>Sonstige betriebliche Aufwendungen</x:t>
        </x:is>
      </x:c>
      <x:c r="F1531" s="58">
        <x:v>6300</x:v>
      </x:c>
      <x:c r="G1531" t="inlineStr">
        <x:is>
          <x:t>Sonstige betriebliche Aufwendungen</x:t>
        </x:is>
      </x:c>
      <x:c r="H1531" s="0" t="inlineStr">
        <x:is>
          <x:t>2023-07</x:t>
        </x:is>
      </x:c>
      <x:c r="I1531" s="0" t="inlineStr">
        <x:is>
          <x:t>2023-07</x:t>
        </x:is>
      </x:c>
      <x:c r="J1531" s="0" t="inlineStr">
        <x:is>
          <x:t>Month</x:t>
        </x:is>
      </x:c>
      <x:c r="K1531" s="58">
        <x:v>1</x:v>
      </x:c>
      <x:c r="L1531" s="12">
        <x:v>0</x:v>
      </x:c>
    </x:row>
    <x:row r="1532">
      <x:c r="A1532" s="0" t="inlineStr">
        <x:is>
          <x:t>PL|pl.other-opex|6300|2023-08</x:t>
        </x:is>
      </x:c>
      <x:c r="B1532" s="0" t="inlineStr">
        <x:is>
          <x:t>Demo Handel GmbH</x:t>
        </x:is>
      </x:c>
      <x:c r="C1532" s="0" t="inlineStr">
        <x:is>
          <x:t>PL</x:t>
        </x:is>
      </x:c>
      <x:c r="D1532" s="0" t="inlineStr">
        <x:is>
          <x:t>pl.other-opex</x:t>
        </x:is>
      </x:c>
      <x:c r="E1532" s="0" t="inlineStr">
        <x:is>
          <x:t>Sonstige betriebliche Aufwendungen</x:t>
        </x:is>
      </x:c>
      <x:c r="F1532" s="58">
        <x:v>6300</x:v>
      </x:c>
      <x:c r="G1532" t="inlineStr">
        <x:is>
          <x:t>Sonstige betriebliche Aufwendungen</x:t>
        </x:is>
      </x:c>
      <x:c r="H1532" s="0" t="inlineStr">
        <x:is>
          <x:t>2023-08</x:t>
        </x:is>
      </x:c>
      <x:c r="I1532" s="0" t="inlineStr">
        <x:is>
          <x:t>2023-08</x:t>
        </x:is>
      </x:c>
      <x:c r="J1532" s="0" t="inlineStr">
        <x:is>
          <x:t>Month</x:t>
        </x:is>
      </x:c>
      <x:c r="K1532" s="58">
        <x:v>1</x:v>
      </x:c>
      <x:c r="L1532" s="12">
        <x:v>0</x:v>
      </x:c>
    </x:row>
    <x:row r="1533">
      <x:c r="A1533" s="0" t="inlineStr">
        <x:is>
          <x:t>PL|pl.other-opex|6300|2023-09</x:t>
        </x:is>
      </x:c>
      <x:c r="B1533" s="0" t="inlineStr">
        <x:is>
          <x:t>Demo Handel GmbH</x:t>
        </x:is>
      </x:c>
      <x:c r="C1533" s="0" t="inlineStr">
        <x:is>
          <x:t>PL</x:t>
        </x:is>
      </x:c>
      <x:c r="D1533" s="0" t="inlineStr">
        <x:is>
          <x:t>pl.other-opex</x:t>
        </x:is>
      </x:c>
      <x:c r="E1533" s="0" t="inlineStr">
        <x:is>
          <x:t>Sonstige betriebliche Aufwendungen</x:t>
        </x:is>
      </x:c>
      <x:c r="F1533" s="58">
        <x:v>6300</x:v>
      </x:c>
      <x:c r="G1533" t="inlineStr">
        <x:is>
          <x:t>Sonstige betriebliche Aufwendungen</x:t>
        </x:is>
      </x:c>
      <x:c r="H1533" s="0" t="inlineStr">
        <x:is>
          <x:t>2023-09</x:t>
        </x:is>
      </x:c>
      <x:c r="I1533" s="0" t="inlineStr">
        <x:is>
          <x:t>2023-09</x:t>
        </x:is>
      </x:c>
      <x:c r="J1533" s="0" t="inlineStr">
        <x:is>
          <x:t>Month</x:t>
        </x:is>
      </x:c>
      <x:c r="K1533" s="58">
        <x:v>1</x:v>
      </x:c>
      <x:c r="L1533" s="12">
        <x:v>0</x:v>
      </x:c>
    </x:row>
    <x:row r="1534">
      <x:c r="A1534" s="0" t="inlineStr">
        <x:is>
          <x:t>PL|pl.other-opex|6300|2023-10</x:t>
        </x:is>
      </x:c>
      <x:c r="B1534" s="0" t="inlineStr">
        <x:is>
          <x:t>Demo Handel GmbH</x:t>
        </x:is>
      </x:c>
      <x:c r="C1534" s="0" t="inlineStr">
        <x:is>
          <x:t>PL</x:t>
        </x:is>
      </x:c>
      <x:c r="D1534" s="0" t="inlineStr">
        <x:is>
          <x:t>pl.other-opex</x:t>
        </x:is>
      </x:c>
      <x:c r="E1534" s="0" t="inlineStr">
        <x:is>
          <x:t>Sonstige betriebliche Aufwendungen</x:t>
        </x:is>
      </x:c>
      <x:c r="F1534" s="58">
        <x:v>6300</x:v>
      </x:c>
      <x:c r="G1534" t="inlineStr">
        <x:is>
          <x:t>Sonstige betriebliche Aufwendungen</x:t>
        </x:is>
      </x:c>
      <x:c r="H1534" s="0" t="inlineStr">
        <x:is>
          <x:t>2023-10</x:t>
        </x:is>
      </x:c>
      <x:c r="I1534" s="0" t="inlineStr">
        <x:is>
          <x:t>2023-10</x:t>
        </x:is>
      </x:c>
      <x:c r="J1534" s="0" t="inlineStr">
        <x:is>
          <x:t>Month</x:t>
        </x:is>
      </x:c>
      <x:c r="K1534" s="58">
        <x:v>1</x:v>
      </x:c>
      <x:c r="L1534" s="12">
        <x:v>-373.23</x:v>
      </x:c>
    </x:row>
    <x:row r="1535">
      <x:c r="A1535" s="0" t="inlineStr">
        <x:is>
          <x:t>PL|pl.other-opex|6300|2023-11</x:t>
        </x:is>
      </x:c>
      <x:c r="B1535" s="0" t="inlineStr">
        <x:is>
          <x:t>Demo Handel GmbH</x:t>
        </x:is>
      </x:c>
      <x:c r="C1535" s="0" t="inlineStr">
        <x:is>
          <x:t>PL</x:t>
        </x:is>
      </x:c>
      <x:c r="D1535" s="0" t="inlineStr">
        <x:is>
          <x:t>pl.other-opex</x:t>
        </x:is>
      </x:c>
      <x:c r="E1535" s="0" t="inlineStr">
        <x:is>
          <x:t>Sonstige betriebliche Aufwendungen</x:t>
        </x:is>
      </x:c>
      <x:c r="F1535" s="58">
        <x:v>6300</x:v>
      </x:c>
      <x:c r="G1535" t="inlineStr">
        <x:is>
          <x:t>Sonstige betriebliche Aufwendungen</x:t>
        </x:is>
      </x:c>
      <x:c r="H1535" s="0" t="inlineStr">
        <x:is>
          <x:t>2023-11</x:t>
        </x:is>
      </x:c>
      <x:c r="I1535" s="0" t="inlineStr">
        <x:is>
          <x:t>2023-11</x:t>
        </x:is>
      </x:c>
      <x:c r="J1535" s="0" t="inlineStr">
        <x:is>
          <x:t>Month</x:t>
        </x:is>
      </x:c>
      <x:c r="K1535" s="58">
        <x:v>1</x:v>
      </x:c>
      <x:c r="L1535" s="12">
        <x:v>0</x:v>
      </x:c>
    </x:row>
    <x:row r="1536">
      <x:c r="A1536" s="0" t="inlineStr">
        <x:is>
          <x:t>PL|pl.other-opex|6300|2023-12</x:t>
        </x:is>
      </x:c>
      <x:c r="B1536" s="0" t="inlineStr">
        <x:is>
          <x:t>Demo Handel GmbH</x:t>
        </x:is>
      </x:c>
      <x:c r="C1536" s="0" t="inlineStr">
        <x:is>
          <x:t>PL</x:t>
        </x:is>
      </x:c>
      <x:c r="D1536" s="0" t="inlineStr">
        <x:is>
          <x:t>pl.other-opex</x:t>
        </x:is>
      </x:c>
      <x:c r="E1536" s="0" t="inlineStr">
        <x:is>
          <x:t>Sonstige betriebliche Aufwendungen</x:t>
        </x:is>
      </x:c>
      <x:c r="F1536" s="58">
        <x:v>6300</x:v>
      </x:c>
      <x:c r="G1536" t="inlineStr">
        <x:is>
          <x:t>Sonstige betriebliche Aufwendungen</x:t>
        </x:is>
      </x:c>
      <x:c r="H1536" s="0" t="inlineStr">
        <x:is>
          <x:t>2023-12</x:t>
        </x:is>
      </x:c>
      <x:c r="I1536" s="0" t="inlineStr">
        <x:is>
          <x:t>2023-12</x:t>
        </x:is>
      </x:c>
      <x:c r="J1536" s="0" t="inlineStr">
        <x:is>
          <x:t>Month</x:t>
        </x:is>
      </x:c>
      <x:c r="K1536" s="58">
        <x:v>1</x:v>
      </x:c>
      <x:c r="L1536" s="12">
        <x:v>-806.02</x:v>
      </x:c>
    </x:row>
    <x:row r="1537">
      <x:c r="A1537" s="0" t="inlineStr">
        <x:is>
          <x:t>PL|pl.other-opex|6300|2024-01</x:t>
        </x:is>
      </x:c>
      <x:c r="B1537" s="0" t="inlineStr">
        <x:is>
          <x:t>Demo Handel GmbH</x:t>
        </x:is>
      </x:c>
      <x:c r="C1537" s="0" t="inlineStr">
        <x:is>
          <x:t>PL</x:t>
        </x:is>
      </x:c>
      <x:c r="D1537" s="0" t="inlineStr">
        <x:is>
          <x:t>pl.other-opex</x:t>
        </x:is>
      </x:c>
      <x:c r="E1537" s="0" t="inlineStr">
        <x:is>
          <x:t>Sonstige betriebliche Aufwendungen</x:t>
        </x:is>
      </x:c>
      <x:c r="F1537" s="58">
        <x:v>6300</x:v>
      </x:c>
      <x:c r="G1537" t="inlineStr">
        <x:is>
          <x:t>Sonstige betriebliche Aufwendungen</x:t>
        </x:is>
      </x:c>
      <x:c r="H1537" s="0" t="inlineStr">
        <x:is>
          <x:t>2024-01</x:t>
        </x:is>
      </x:c>
      <x:c r="I1537" s="0" t="inlineStr">
        <x:is>
          <x:t>2024-01</x:t>
        </x:is>
      </x:c>
      <x:c r="J1537" s="0" t="inlineStr">
        <x:is>
          <x:t>Month</x:t>
        </x:is>
      </x:c>
      <x:c r="K1537" s="58">
        <x:v>1</x:v>
      </x:c>
      <x:c r="L1537" s="12">
        <x:v>-1448.39</x:v>
      </x:c>
    </x:row>
    <x:row r="1538">
      <x:c r="A1538" s="0" t="inlineStr">
        <x:is>
          <x:t>PL|pl.other-opex|6300|2024-02</x:t>
        </x:is>
      </x:c>
      <x:c r="B1538" s="0" t="inlineStr">
        <x:is>
          <x:t>Demo Handel GmbH</x:t>
        </x:is>
      </x:c>
      <x:c r="C1538" s="0" t="inlineStr">
        <x:is>
          <x:t>PL</x:t>
        </x:is>
      </x:c>
      <x:c r="D1538" s="0" t="inlineStr">
        <x:is>
          <x:t>pl.other-opex</x:t>
        </x:is>
      </x:c>
      <x:c r="E1538" s="0" t="inlineStr">
        <x:is>
          <x:t>Sonstige betriebliche Aufwendungen</x:t>
        </x:is>
      </x:c>
      <x:c r="F1538" s="58">
        <x:v>6300</x:v>
      </x:c>
      <x:c r="G1538" t="inlineStr">
        <x:is>
          <x:t>Sonstige betriebliche Aufwendungen</x:t>
        </x:is>
      </x:c>
      <x:c r="H1538" s="0" t="inlineStr">
        <x:is>
          <x:t>2024-02</x:t>
        </x:is>
      </x:c>
      <x:c r="I1538" s="0" t="inlineStr">
        <x:is>
          <x:t>2024-02</x:t>
        </x:is>
      </x:c>
      <x:c r="J1538" s="0" t="inlineStr">
        <x:is>
          <x:t>Month</x:t>
        </x:is>
      </x:c>
      <x:c r="K1538" s="58">
        <x:v>1</x:v>
      </x:c>
      <x:c r="L1538" s="12">
        <x:v>0</x:v>
      </x:c>
    </x:row>
    <x:row r="1539">
      <x:c r="A1539" s="0" t="inlineStr">
        <x:is>
          <x:t>PL|pl.other-opex|6300|2024-03</x:t>
        </x:is>
      </x:c>
      <x:c r="B1539" s="0" t="inlineStr">
        <x:is>
          <x:t>Demo Handel GmbH</x:t>
        </x:is>
      </x:c>
      <x:c r="C1539" s="0" t="inlineStr">
        <x:is>
          <x:t>PL</x:t>
        </x:is>
      </x:c>
      <x:c r="D1539" s="0" t="inlineStr">
        <x:is>
          <x:t>pl.other-opex</x:t>
        </x:is>
      </x:c>
      <x:c r="E1539" s="0" t="inlineStr">
        <x:is>
          <x:t>Sonstige betriebliche Aufwendungen</x:t>
        </x:is>
      </x:c>
      <x:c r="F1539" s="58">
        <x:v>6300</x:v>
      </x:c>
      <x:c r="G1539" t="inlineStr">
        <x:is>
          <x:t>Sonstige betriebliche Aufwendungen</x:t>
        </x:is>
      </x:c>
      <x:c r="H1539" s="0" t="inlineStr">
        <x:is>
          <x:t>2024-03</x:t>
        </x:is>
      </x:c>
      <x:c r="I1539" s="0" t="inlineStr">
        <x:is>
          <x:t>2024-03</x:t>
        </x:is>
      </x:c>
      <x:c r="J1539" s="0" t="inlineStr">
        <x:is>
          <x:t>Month</x:t>
        </x:is>
      </x:c>
      <x:c r="K1539" s="58">
        <x:v>1</x:v>
      </x:c>
      <x:c r="L1539" s="12">
        <x:v>0</x:v>
      </x:c>
    </x:row>
    <x:row r="1540">
      <x:c r="A1540" s="0" t="inlineStr">
        <x:is>
          <x:t>PL|pl.other-opex|6300|2024-04</x:t>
        </x:is>
      </x:c>
      <x:c r="B1540" s="0" t="inlineStr">
        <x:is>
          <x:t>Demo Handel GmbH</x:t>
        </x:is>
      </x:c>
      <x:c r="C1540" s="0" t="inlineStr">
        <x:is>
          <x:t>PL</x:t>
        </x:is>
      </x:c>
      <x:c r="D1540" s="0" t="inlineStr">
        <x:is>
          <x:t>pl.other-opex</x:t>
        </x:is>
      </x:c>
      <x:c r="E1540" s="0" t="inlineStr">
        <x:is>
          <x:t>Sonstige betriebliche Aufwendungen</x:t>
        </x:is>
      </x:c>
      <x:c r="F1540" s="58">
        <x:v>6300</x:v>
      </x:c>
      <x:c r="G1540" t="inlineStr">
        <x:is>
          <x:t>Sonstige betriebliche Aufwendungen</x:t>
        </x:is>
      </x:c>
      <x:c r="H1540" s="0" t="inlineStr">
        <x:is>
          <x:t>2024-04</x:t>
        </x:is>
      </x:c>
      <x:c r="I1540" s="0" t="inlineStr">
        <x:is>
          <x:t>2024-04</x:t>
        </x:is>
      </x:c>
      <x:c r="J1540" s="0" t="inlineStr">
        <x:is>
          <x:t>Month</x:t>
        </x:is>
      </x:c>
      <x:c r="K1540" s="58">
        <x:v>1</x:v>
      </x:c>
      <x:c r="L1540" s="12">
        <x:v>-509.51</x:v>
      </x:c>
    </x:row>
    <x:row r="1541">
      <x:c r="A1541" s="0" t="inlineStr">
        <x:is>
          <x:t>PL|pl.other-opex|6300|2024-05</x:t>
        </x:is>
      </x:c>
      <x:c r="B1541" s="0" t="inlineStr">
        <x:is>
          <x:t>Demo Handel GmbH</x:t>
        </x:is>
      </x:c>
      <x:c r="C1541" s="0" t="inlineStr">
        <x:is>
          <x:t>PL</x:t>
        </x:is>
      </x:c>
      <x:c r="D1541" s="0" t="inlineStr">
        <x:is>
          <x:t>pl.other-opex</x:t>
        </x:is>
      </x:c>
      <x:c r="E1541" s="0" t="inlineStr">
        <x:is>
          <x:t>Sonstige betriebliche Aufwendungen</x:t>
        </x:is>
      </x:c>
      <x:c r="F1541" s="58">
        <x:v>6300</x:v>
      </x:c>
      <x:c r="G1541" t="inlineStr">
        <x:is>
          <x:t>Sonstige betriebliche Aufwendungen</x:t>
        </x:is>
      </x:c>
      <x:c r="H1541" s="0" t="inlineStr">
        <x:is>
          <x:t>2024-05</x:t>
        </x:is>
      </x:c>
      <x:c r="I1541" s="0" t="inlineStr">
        <x:is>
          <x:t>2024-05</x:t>
        </x:is>
      </x:c>
      <x:c r="J1541" s="0" t="inlineStr">
        <x:is>
          <x:t>Month</x:t>
        </x:is>
      </x:c>
      <x:c r="K1541" s="58">
        <x:v>1</x:v>
      </x:c>
      <x:c r="L1541" s="12">
        <x:v>0</x:v>
      </x:c>
    </x:row>
    <x:row r="1542">
      <x:c r="A1542" s="0" t="inlineStr">
        <x:is>
          <x:t>PL|pl.other-opex|6300|2024-06</x:t>
        </x:is>
      </x:c>
      <x:c r="B1542" s="0" t="inlineStr">
        <x:is>
          <x:t>Demo Handel GmbH</x:t>
        </x:is>
      </x:c>
      <x:c r="C1542" s="0" t="inlineStr">
        <x:is>
          <x:t>PL</x:t>
        </x:is>
      </x:c>
      <x:c r="D1542" s="0" t="inlineStr">
        <x:is>
          <x:t>pl.other-opex</x:t>
        </x:is>
      </x:c>
      <x:c r="E1542" s="0" t="inlineStr">
        <x:is>
          <x:t>Sonstige betriebliche Aufwendungen</x:t>
        </x:is>
      </x:c>
      <x:c r="F1542" s="58">
        <x:v>6300</x:v>
      </x:c>
      <x:c r="G1542" t="inlineStr">
        <x:is>
          <x:t>Sonstige betriebliche Aufwendungen</x:t>
        </x:is>
      </x:c>
      <x:c r="H1542" s="0" t="inlineStr">
        <x:is>
          <x:t>2024-06</x:t>
        </x:is>
      </x:c>
      <x:c r="I1542" s="0" t="inlineStr">
        <x:is>
          <x:t>2024-06</x:t>
        </x:is>
      </x:c>
      <x:c r="J1542" s="0" t="inlineStr">
        <x:is>
          <x:t>Month</x:t>
        </x:is>
      </x:c>
      <x:c r="K1542" s="58">
        <x:v>1</x:v>
      </x:c>
      <x:c r="L1542" s="12">
        <x:v>0</x:v>
      </x:c>
    </x:row>
    <x:row r="1543">
      <x:c r="A1543" s="0" t="inlineStr">
        <x:is>
          <x:t>PL|pl.other-opex|6300|2024-07</x:t>
        </x:is>
      </x:c>
      <x:c r="B1543" s="0" t="inlineStr">
        <x:is>
          <x:t>Demo Handel GmbH</x:t>
        </x:is>
      </x:c>
      <x:c r="C1543" s="0" t="inlineStr">
        <x:is>
          <x:t>PL</x:t>
        </x:is>
      </x:c>
      <x:c r="D1543" s="0" t="inlineStr">
        <x:is>
          <x:t>pl.other-opex</x:t>
        </x:is>
      </x:c>
      <x:c r="E1543" s="0" t="inlineStr">
        <x:is>
          <x:t>Sonstige betriebliche Aufwendungen</x:t>
        </x:is>
      </x:c>
      <x:c r="F1543" s="58">
        <x:v>6300</x:v>
      </x:c>
      <x:c r="G1543" t="inlineStr">
        <x:is>
          <x:t>Sonstige betriebliche Aufwendungen</x:t>
        </x:is>
      </x:c>
      <x:c r="H1543" s="0" t="inlineStr">
        <x:is>
          <x:t>2024-07</x:t>
        </x:is>
      </x:c>
      <x:c r="I1543" s="0" t="inlineStr">
        <x:is>
          <x:t>2024-07</x:t>
        </x:is>
      </x:c>
      <x:c r="J1543" s="0" t="inlineStr">
        <x:is>
          <x:t>Month</x:t>
        </x:is>
      </x:c>
      <x:c r="K1543" s="58">
        <x:v>1</x:v>
      </x:c>
      <x:c r="L1543" s="12">
        <x:v>0</x:v>
      </x:c>
    </x:row>
    <x:row r="1544">
      <x:c r="A1544" s="0" t="inlineStr">
        <x:is>
          <x:t>PL|pl.other-opex|6300|2024-08</x:t>
        </x:is>
      </x:c>
      <x:c r="B1544" s="0" t="inlineStr">
        <x:is>
          <x:t>Demo Handel GmbH</x:t>
        </x:is>
      </x:c>
      <x:c r="C1544" s="0" t="inlineStr">
        <x:is>
          <x:t>PL</x:t>
        </x:is>
      </x:c>
      <x:c r="D1544" s="0" t="inlineStr">
        <x:is>
          <x:t>pl.other-opex</x:t>
        </x:is>
      </x:c>
      <x:c r="E1544" s="0" t="inlineStr">
        <x:is>
          <x:t>Sonstige betriebliche Aufwendungen</x:t>
        </x:is>
      </x:c>
      <x:c r="F1544" s="58">
        <x:v>6300</x:v>
      </x:c>
      <x:c r="G1544" t="inlineStr">
        <x:is>
          <x:t>Sonstige betriebliche Aufwendungen</x:t>
        </x:is>
      </x:c>
      <x:c r="H1544" s="0" t="inlineStr">
        <x:is>
          <x:t>2024-08</x:t>
        </x:is>
      </x:c>
      <x:c r="I1544" s="0" t="inlineStr">
        <x:is>
          <x:t>2024-08</x:t>
        </x:is>
      </x:c>
      <x:c r="J1544" s="0" t="inlineStr">
        <x:is>
          <x:t>Month</x:t>
        </x:is>
      </x:c>
      <x:c r="K1544" s="58">
        <x:v>1</x:v>
      </x:c>
      <x:c r="L1544" s="12">
        <x:v>-876.33</x:v>
      </x:c>
    </x:row>
    <x:row r="1545">
      <x:c r="A1545" s="0" t="inlineStr">
        <x:is>
          <x:t>PL|pl.other-opex|6300|2024-09</x:t>
        </x:is>
      </x:c>
      <x:c r="B1545" s="0" t="inlineStr">
        <x:is>
          <x:t>Demo Handel GmbH</x:t>
        </x:is>
      </x:c>
      <x:c r="C1545" s="0" t="inlineStr">
        <x:is>
          <x:t>PL</x:t>
        </x:is>
      </x:c>
      <x:c r="D1545" s="0" t="inlineStr">
        <x:is>
          <x:t>pl.other-opex</x:t>
        </x:is>
      </x:c>
      <x:c r="E1545" s="0" t="inlineStr">
        <x:is>
          <x:t>Sonstige betriebliche Aufwendungen</x:t>
        </x:is>
      </x:c>
      <x:c r="F1545" s="58">
        <x:v>6300</x:v>
      </x:c>
      <x:c r="G1545" t="inlineStr">
        <x:is>
          <x:t>Sonstige betriebliche Aufwendungen</x:t>
        </x:is>
      </x:c>
      <x:c r="H1545" s="0" t="inlineStr">
        <x:is>
          <x:t>2024-09</x:t>
        </x:is>
      </x:c>
      <x:c r="I1545" s="0" t="inlineStr">
        <x:is>
          <x:t>2024-09</x:t>
        </x:is>
      </x:c>
      <x:c r="J1545" s="0" t="inlineStr">
        <x:is>
          <x:t>Month</x:t>
        </x:is>
      </x:c>
      <x:c r="K1545" s="58">
        <x:v>1</x:v>
      </x:c>
      <x:c r="L1545" s="12">
        <x:v>0</x:v>
      </x:c>
    </x:row>
    <x:row r="1546">
      <x:c r="A1546" s="0" t="inlineStr">
        <x:is>
          <x:t>PL|pl.other-opex|6300|2024-10</x:t>
        </x:is>
      </x:c>
      <x:c r="B1546" s="0" t="inlineStr">
        <x:is>
          <x:t>Demo Handel GmbH</x:t>
        </x:is>
      </x:c>
      <x:c r="C1546" s="0" t="inlineStr">
        <x:is>
          <x:t>PL</x:t>
        </x:is>
      </x:c>
      <x:c r="D1546" s="0" t="inlineStr">
        <x:is>
          <x:t>pl.other-opex</x:t>
        </x:is>
      </x:c>
      <x:c r="E1546" s="0" t="inlineStr">
        <x:is>
          <x:t>Sonstige betriebliche Aufwendungen</x:t>
        </x:is>
      </x:c>
      <x:c r="F1546" s="58">
        <x:v>6300</x:v>
      </x:c>
      <x:c r="G1546" t="inlineStr">
        <x:is>
          <x:t>Sonstige betriebliche Aufwendungen</x:t>
        </x:is>
      </x:c>
      <x:c r="H1546" s="0" t="inlineStr">
        <x:is>
          <x:t>2024-10</x:t>
        </x:is>
      </x:c>
      <x:c r="I1546" s="0" t="inlineStr">
        <x:is>
          <x:t>2024-10</x:t>
        </x:is>
      </x:c>
      <x:c r="J1546" s="0" t="inlineStr">
        <x:is>
          <x:t>Month</x:t>
        </x:is>
      </x:c>
      <x:c r="K1546" s="58">
        <x:v>1</x:v>
      </x:c>
      <x:c r="L1546" s="12">
        <x:v>0</x:v>
      </x:c>
    </x:row>
    <x:row r="1547">
      <x:c r="A1547" s="0" t="inlineStr">
        <x:is>
          <x:t>PL|pl.other-opex|6300|2024-11</x:t>
        </x:is>
      </x:c>
      <x:c r="B1547" s="0" t="inlineStr">
        <x:is>
          <x:t>Demo Handel GmbH</x:t>
        </x:is>
      </x:c>
      <x:c r="C1547" s="0" t="inlineStr">
        <x:is>
          <x:t>PL</x:t>
        </x:is>
      </x:c>
      <x:c r="D1547" s="0" t="inlineStr">
        <x:is>
          <x:t>pl.other-opex</x:t>
        </x:is>
      </x:c>
      <x:c r="E1547" s="0" t="inlineStr">
        <x:is>
          <x:t>Sonstige betriebliche Aufwendungen</x:t>
        </x:is>
      </x:c>
      <x:c r="F1547" s="58">
        <x:v>6300</x:v>
      </x:c>
      <x:c r="G1547" t="inlineStr">
        <x:is>
          <x:t>Sonstige betriebliche Aufwendungen</x:t>
        </x:is>
      </x:c>
      <x:c r="H1547" s="0" t="inlineStr">
        <x:is>
          <x:t>2024-11</x:t>
        </x:is>
      </x:c>
      <x:c r="I1547" s="0" t="inlineStr">
        <x:is>
          <x:t>2024-11</x:t>
        </x:is>
      </x:c>
      <x:c r="J1547" s="0" t="inlineStr">
        <x:is>
          <x:t>Month</x:t>
        </x:is>
      </x:c>
      <x:c r="K1547" s="58">
        <x:v>1</x:v>
      </x:c>
      <x:c r="L1547" s="12">
        <x:v>0</x:v>
      </x:c>
    </x:row>
    <x:row r="1548">
      <x:c r="A1548" s="0" t="inlineStr">
        <x:is>
          <x:t>PL|pl.other-opex|6300|2024-12</x:t>
        </x:is>
      </x:c>
      <x:c r="B1548" s="0" t="inlineStr">
        <x:is>
          <x:t>Demo Handel GmbH</x:t>
        </x:is>
      </x:c>
      <x:c r="C1548" s="0" t="inlineStr">
        <x:is>
          <x:t>PL</x:t>
        </x:is>
      </x:c>
      <x:c r="D1548" s="0" t="inlineStr">
        <x:is>
          <x:t>pl.other-opex</x:t>
        </x:is>
      </x:c>
      <x:c r="E1548" s="0" t="inlineStr">
        <x:is>
          <x:t>Sonstige betriebliche Aufwendungen</x:t>
        </x:is>
      </x:c>
      <x:c r="F1548" s="58">
        <x:v>6300</x:v>
      </x:c>
      <x:c r="G1548" t="inlineStr">
        <x:is>
          <x:t>Sonstige betriebliche Aufwendungen</x:t>
        </x:is>
      </x:c>
      <x:c r="H1548" s="0" t="inlineStr">
        <x:is>
          <x:t>2024-12</x:t>
        </x:is>
      </x:c>
      <x:c r="I1548" s="0" t="inlineStr">
        <x:is>
          <x:t>2024-12</x:t>
        </x:is>
      </x:c>
      <x:c r="J1548" s="0" t="inlineStr">
        <x:is>
          <x:t>Month</x:t>
        </x:is>
      </x:c>
      <x:c r="K1548" s="58">
        <x:v>1</x:v>
      </x:c>
      <x:c r="L1548" s="12">
        <x:v>0</x:v>
      </x:c>
    </x:row>
    <x:row r="1549">
      <x:c r="A1549" s="0" t="inlineStr">
        <x:is>
          <x:t>PL|pl.other-opex|6310|2022-01</x:t>
        </x:is>
      </x:c>
      <x:c r="B1549" s="0" t="inlineStr">
        <x:is>
          <x:t>Demo Handel GmbH</x:t>
        </x:is>
      </x:c>
      <x:c r="C1549" s="0" t="inlineStr">
        <x:is>
          <x:t>PL</x:t>
        </x:is>
      </x:c>
      <x:c r="D1549" s="0" t="inlineStr">
        <x:is>
          <x:t>pl.other-opex</x:t>
        </x:is>
      </x:c>
      <x:c r="E1549" s="0" t="inlineStr">
        <x:is>
          <x:t>Sonstige betriebliche Aufwendungen</x:t>
        </x:is>
      </x:c>
      <x:c r="F1549" s="58">
        <x:v>6310</x:v>
      </x:c>
      <x:c r="G1549" t="inlineStr">
        <x:is>
          <x:t>Miete (unbewegliche Wirtschaftsgüter)</x:t>
        </x:is>
      </x:c>
      <x:c r="H1549" s="0" t="inlineStr">
        <x:is>
          <x:t>2022-01</x:t>
        </x:is>
      </x:c>
      <x:c r="I1549" s="0" t="inlineStr">
        <x:is>
          <x:t>2022-01</x:t>
        </x:is>
      </x:c>
      <x:c r="J1549" s="0" t="inlineStr">
        <x:is>
          <x:t>Month</x:t>
        </x:is>
      </x:c>
      <x:c r="K1549" s="58">
        <x:v>1</x:v>
      </x:c>
      <x:c r="L1549" s="12">
        <x:v>-57000</x:v>
      </x:c>
    </x:row>
    <x:row r="1550">
      <x:c r="A1550" s="0" t="inlineStr">
        <x:is>
          <x:t>PL|pl.other-opex|6310|2022-02</x:t>
        </x:is>
      </x:c>
      <x:c r="B1550" s="0" t="inlineStr">
        <x:is>
          <x:t>Demo Handel GmbH</x:t>
        </x:is>
      </x:c>
      <x:c r="C1550" s="0" t="inlineStr">
        <x:is>
          <x:t>PL</x:t>
        </x:is>
      </x:c>
      <x:c r="D1550" s="0" t="inlineStr">
        <x:is>
          <x:t>pl.other-opex</x:t>
        </x:is>
      </x:c>
      <x:c r="E1550" s="0" t="inlineStr">
        <x:is>
          <x:t>Sonstige betriebliche Aufwendungen</x:t>
        </x:is>
      </x:c>
      <x:c r="F1550" s="58">
        <x:v>6310</x:v>
      </x:c>
      <x:c r="G1550" t="inlineStr">
        <x:is>
          <x:t>Miete (unbewegliche Wirtschaftsgüter)</x:t>
        </x:is>
      </x:c>
      <x:c r="H1550" s="0" t="inlineStr">
        <x:is>
          <x:t>2022-02</x:t>
        </x:is>
      </x:c>
      <x:c r="I1550" s="0" t="inlineStr">
        <x:is>
          <x:t>2022-02</x:t>
        </x:is>
      </x:c>
      <x:c r="J1550" s="0" t="inlineStr">
        <x:is>
          <x:t>Month</x:t>
        </x:is>
      </x:c>
      <x:c r="K1550" s="58">
        <x:v>1</x:v>
      </x:c>
      <x:c r="L1550" s="12">
        <x:v>-57000</x:v>
      </x:c>
    </x:row>
    <x:row r="1551">
      <x:c r="A1551" s="0" t="inlineStr">
        <x:is>
          <x:t>PL|pl.other-opex|6310|2022-03</x:t>
        </x:is>
      </x:c>
      <x:c r="B1551" s="0" t="inlineStr">
        <x:is>
          <x:t>Demo Handel GmbH</x:t>
        </x:is>
      </x:c>
      <x:c r="C1551" s="0" t="inlineStr">
        <x:is>
          <x:t>PL</x:t>
        </x:is>
      </x:c>
      <x:c r="D1551" s="0" t="inlineStr">
        <x:is>
          <x:t>pl.other-opex</x:t>
        </x:is>
      </x:c>
      <x:c r="E1551" s="0" t="inlineStr">
        <x:is>
          <x:t>Sonstige betriebliche Aufwendungen</x:t>
        </x:is>
      </x:c>
      <x:c r="F1551" s="58">
        <x:v>6310</x:v>
      </x:c>
      <x:c r="G1551" t="inlineStr">
        <x:is>
          <x:t>Miete (unbewegliche Wirtschaftsgüter)</x:t>
        </x:is>
      </x:c>
      <x:c r="H1551" s="0" t="inlineStr">
        <x:is>
          <x:t>2022-03</x:t>
        </x:is>
      </x:c>
      <x:c r="I1551" s="0" t="inlineStr">
        <x:is>
          <x:t>2022-03</x:t>
        </x:is>
      </x:c>
      <x:c r="J1551" s="0" t="inlineStr">
        <x:is>
          <x:t>Month</x:t>
        </x:is>
      </x:c>
      <x:c r="K1551" s="58">
        <x:v>1</x:v>
      </x:c>
      <x:c r="L1551" s="12">
        <x:v>-57000</x:v>
      </x:c>
    </x:row>
    <x:row r="1552">
      <x:c r="A1552" s="0" t="inlineStr">
        <x:is>
          <x:t>PL|pl.other-opex|6310|2022-04</x:t>
        </x:is>
      </x:c>
      <x:c r="B1552" s="0" t="inlineStr">
        <x:is>
          <x:t>Demo Handel GmbH</x:t>
        </x:is>
      </x:c>
      <x:c r="C1552" s="0" t="inlineStr">
        <x:is>
          <x:t>PL</x:t>
        </x:is>
      </x:c>
      <x:c r="D1552" s="0" t="inlineStr">
        <x:is>
          <x:t>pl.other-opex</x:t>
        </x:is>
      </x:c>
      <x:c r="E1552" s="0" t="inlineStr">
        <x:is>
          <x:t>Sonstige betriebliche Aufwendungen</x:t>
        </x:is>
      </x:c>
      <x:c r="F1552" s="58">
        <x:v>6310</x:v>
      </x:c>
      <x:c r="G1552" t="inlineStr">
        <x:is>
          <x:t>Miete (unbewegliche Wirtschaftsgüter)</x:t>
        </x:is>
      </x:c>
      <x:c r="H1552" s="0" t="inlineStr">
        <x:is>
          <x:t>2022-04</x:t>
        </x:is>
      </x:c>
      <x:c r="I1552" s="0" t="inlineStr">
        <x:is>
          <x:t>2022-04</x:t>
        </x:is>
      </x:c>
      <x:c r="J1552" s="0" t="inlineStr">
        <x:is>
          <x:t>Month</x:t>
        </x:is>
      </x:c>
      <x:c r="K1552" s="58">
        <x:v>1</x:v>
      </x:c>
      <x:c r="L1552" s="12">
        <x:v>-57000</x:v>
      </x:c>
    </x:row>
    <x:row r="1553">
      <x:c r="A1553" s="0" t="inlineStr">
        <x:is>
          <x:t>PL|pl.other-opex|6310|2022-05</x:t>
        </x:is>
      </x:c>
      <x:c r="B1553" s="0" t="inlineStr">
        <x:is>
          <x:t>Demo Handel GmbH</x:t>
        </x:is>
      </x:c>
      <x:c r="C1553" s="0" t="inlineStr">
        <x:is>
          <x:t>PL</x:t>
        </x:is>
      </x:c>
      <x:c r="D1553" s="0" t="inlineStr">
        <x:is>
          <x:t>pl.other-opex</x:t>
        </x:is>
      </x:c>
      <x:c r="E1553" s="0" t="inlineStr">
        <x:is>
          <x:t>Sonstige betriebliche Aufwendungen</x:t>
        </x:is>
      </x:c>
      <x:c r="F1553" s="58">
        <x:v>6310</x:v>
      </x:c>
      <x:c r="G1553" t="inlineStr">
        <x:is>
          <x:t>Miete (unbewegliche Wirtschaftsgüter)</x:t>
        </x:is>
      </x:c>
      <x:c r="H1553" s="0" t="inlineStr">
        <x:is>
          <x:t>2022-05</x:t>
        </x:is>
      </x:c>
      <x:c r="I1553" s="0" t="inlineStr">
        <x:is>
          <x:t>2022-05</x:t>
        </x:is>
      </x:c>
      <x:c r="J1553" s="0" t="inlineStr">
        <x:is>
          <x:t>Month</x:t>
        </x:is>
      </x:c>
      <x:c r="K1553" s="58">
        <x:v>1</x:v>
      </x:c>
      <x:c r="L1553" s="12">
        <x:v>-57000</x:v>
      </x:c>
    </x:row>
    <x:row r="1554">
      <x:c r="A1554" s="0" t="inlineStr">
        <x:is>
          <x:t>PL|pl.other-opex|6310|2022-06</x:t>
        </x:is>
      </x:c>
      <x:c r="B1554" s="0" t="inlineStr">
        <x:is>
          <x:t>Demo Handel GmbH</x:t>
        </x:is>
      </x:c>
      <x:c r="C1554" s="0" t="inlineStr">
        <x:is>
          <x:t>PL</x:t>
        </x:is>
      </x:c>
      <x:c r="D1554" s="0" t="inlineStr">
        <x:is>
          <x:t>pl.other-opex</x:t>
        </x:is>
      </x:c>
      <x:c r="E1554" s="0" t="inlineStr">
        <x:is>
          <x:t>Sonstige betriebliche Aufwendungen</x:t>
        </x:is>
      </x:c>
      <x:c r="F1554" s="58">
        <x:v>6310</x:v>
      </x:c>
      <x:c r="G1554" t="inlineStr">
        <x:is>
          <x:t>Miete (unbewegliche Wirtschaftsgüter)</x:t>
        </x:is>
      </x:c>
      <x:c r="H1554" s="0" t="inlineStr">
        <x:is>
          <x:t>2022-06</x:t>
        </x:is>
      </x:c>
      <x:c r="I1554" s="0" t="inlineStr">
        <x:is>
          <x:t>2022-06</x:t>
        </x:is>
      </x:c>
      <x:c r="J1554" s="0" t="inlineStr">
        <x:is>
          <x:t>Month</x:t>
        </x:is>
      </x:c>
      <x:c r="K1554" s="58">
        <x:v>1</x:v>
      </x:c>
      <x:c r="L1554" s="12">
        <x:v>-57000</x:v>
      </x:c>
    </x:row>
    <x:row r="1555">
      <x:c r="A1555" s="0" t="inlineStr">
        <x:is>
          <x:t>PL|pl.other-opex|6310|2022-07</x:t>
        </x:is>
      </x:c>
      <x:c r="B1555" s="0" t="inlineStr">
        <x:is>
          <x:t>Demo Handel GmbH</x:t>
        </x:is>
      </x:c>
      <x:c r="C1555" s="0" t="inlineStr">
        <x:is>
          <x:t>PL</x:t>
        </x:is>
      </x:c>
      <x:c r="D1555" s="0" t="inlineStr">
        <x:is>
          <x:t>pl.other-opex</x:t>
        </x:is>
      </x:c>
      <x:c r="E1555" s="0" t="inlineStr">
        <x:is>
          <x:t>Sonstige betriebliche Aufwendungen</x:t>
        </x:is>
      </x:c>
      <x:c r="F1555" s="58">
        <x:v>6310</x:v>
      </x:c>
      <x:c r="G1555" t="inlineStr">
        <x:is>
          <x:t>Miete (unbewegliche Wirtschaftsgüter)</x:t>
        </x:is>
      </x:c>
      <x:c r="H1555" s="0" t="inlineStr">
        <x:is>
          <x:t>2022-07</x:t>
        </x:is>
      </x:c>
      <x:c r="I1555" s="0" t="inlineStr">
        <x:is>
          <x:t>2022-07</x:t>
        </x:is>
      </x:c>
      <x:c r="J1555" s="0" t="inlineStr">
        <x:is>
          <x:t>Month</x:t>
        </x:is>
      </x:c>
      <x:c r="K1555" s="58">
        <x:v>1</x:v>
      </x:c>
      <x:c r="L1555" s="12">
        <x:v>-57000</x:v>
      </x:c>
    </x:row>
    <x:row r="1556">
      <x:c r="A1556" s="0" t="inlineStr">
        <x:is>
          <x:t>PL|pl.other-opex|6310|2022-08</x:t>
        </x:is>
      </x:c>
      <x:c r="B1556" s="0" t="inlineStr">
        <x:is>
          <x:t>Demo Handel GmbH</x:t>
        </x:is>
      </x:c>
      <x:c r="C1556" s="0" t="inlineStr">
        <x:is>
          <x:t>PL</x:t>
        </x:is>
      </x:c>
      <x:c r="D1556" s="0" t="inlineStr">
        <x:is>
          <x:t>pl.other-opex</x:t>
        </x:is>
      </x:c>
      <x:c r="E1556" s="0" t="inlineStr">
        <x:is>
          <x:t>Sonstige betriebliche Aufwendungen</x:t>
        </x:is>
      </x:c>
      <x:c r="F1556" s="58">
        <x:v>6310</x:v>
      </x:c>
      <x:c r="G1556" t="inlineStr">
        <x:is>
          <x:t>Miete (unbewegliche Wirtschaftsgüter)</x:t>
        </x:is>
      </x:c>
      <x:c r="H1556" s="0" t="inlineStr">
        <x:is>
          <x:t>2022-08</x:t>
        </x:is>
      </x:c>
      <x:c r="I1556" s="0" t="inlineStr">
        <x:is>
          <x:t>2022-08</x:t>
        </x:is>
      </x:c>
      <x:c r="J1556" s="0" t="inlineStr">
        <x:is>
          <x:t>Month</x:t>
        </x:is>
      </x:c>
      <x:c r="K1556" s="58">
        <x:v>1</x:v>
      </x:c>
      <x:c r="L1556" s="12">
        <x:v>-57000</x:v>
      </x:c>
    </x:row>
    <x:row r="1557">
      <x:c r="A1557" s="0" t="inlineStr">
        <x:is>
          <x:t>PL|pl.other-opex|6310|2022-09</x:t>
        </x:is>
      </x:c>
      <x:c r="B1557" s="0" t="inlineStr">
        <x:is>
          <x:t>Demo Handel GmbH</x:t>
        </x:is>
      </x:c>
      <x:c r="C1557" s="0" t="inlineStr">
        <x:is>
          <x:t>PL</x:t>
        </x:is>
      </x:c>
      <x:c r="D1557" s="0" t="inlineStr">
        <x:is>
          <x:t>pl.other-opex</x:t>
        </x:is>
      </x:c>
      <x:c r="E1557" s="0" t="inlineStr">
        <x:is>
          <x:t>Sonstige betriebliche Aufwendungen</x:t>
        </x:is>
      </x:c>
      <x:c r="F1557" s="58">
        <x:v>6310</x:v>
      </x:c>
      <x:c r="G1557" t="inlineStr">
        <x:is>
          <x:t>Miete (unbewegliche Wirtschaftsgüter)</x:t>
        </x:is>
      </x:c>
      <x:c r="H1557" s="0" t="inlineStr">
        <x:is>
          <x:t>2022-09</x:t>
        </x:is>
      </x:c>
      <x:c r="I1557" s="0" t="inlineStr">
        <x:is>
          <x:t>2022-09</x:t>
        </x:is>
      </x:c>
      <x:c r="J1557" s="0" t="inlineStr">
        <x:is>
          <x:t>Month</x:t>
        </x:is>
      </x:c>
      <x:c r="K1557" s="58">
        <x:v>1</x:v>
      </x:c>
      <x:c r="L1557" s="12">
        <x:v>-57000</x:v>
      </x:c>
    </x:row>
    <x:row r="1558">
      <x:c r="A1558" s="0" t="inlineStr">
        <x:is>
          <x:t>PL|pl.other-opex|6310|2022-10</x:t>
        </x:is>
      </x:c>
      <x:c r="B1558" s="0" t="inlineStr">
        <x:is>
          <x:t>Demo Handel GmbH</x:t>
        </x:is>
      </x:c>
      <x:c r="C1558" s="0" t="inlineStr">
        <x:is>
          <x:t>PL</x:t>
        </x:is>
      </x:c>
      <x:c r="D1558" s="0" t="inlineStr">
        <x:is>
          <x:t>pl.other-opex</x:t>
        </x:is>
      </x:c>
      <x:c r="E1558" s="0" t="inlineStr">
        <x:is>
          <x:t>Sonstige betriebliche Aufwendungen</x:t>
        </x:is>
      </x:c>
      <x:c r="F1558" s="58">
        <x:v>6310</x:v>
      </x:c>
      <x:c r="G1558" t="inlineStr">
        <x:is>
          <x:t>Miete (unbewegliche Wirtschaftsgüter)</x:t>
        </x:is>
      </x:c>
      <x:c r="H1558" s="0" t="inlineStr">
        <x:is>
          <x:t>2022-10</x:t>
        </x:is>
      </x:c>
      <x:c r="I1558" s="0" t="inlineStr">
        <x:is>
          <x:t>2022-10</x:t>
        </x:is>
      </x:c>
      <x:c r="J1558" s="0" t="inlineStr">
        <x:is>
          <x:t>Month</x:t>
        </x:is>
      </x:c>
      <x:c r="K1558" s="58">
        <x:v>1</x:v>
      </x:c>
      <x:c r="L1558" s="12">
        <x:v>-57000</x:v>
      </x:c>
    </x:row>
    <x:row r="1559">
      <x:c r="A1559" s="0" t="inlineStr">
        <x:is>
          <x:t>PL|pl.other-opex|6310|2022-11</x:t>
        </x:is>
      </x:c>
      <x:c r="B1559" s="0" t="inlineStr">
        <x:is>
          <x:t>Demo Handel GmbH</x:t>
        </x:is>
      </x:c>
      <x:c r="C1559" s="0" t="inlineStr">
        <x:is>
          <x:t>PL</x:t>
        </x:is>
      </x:c>
      <x:c r="D1559" s="0" t="inlineStr">
        <x:is>
          <x:t>pl.other-opex</x:t>
        </x:is>
      </x:c>
      <x:c r="E1559" s="0" t="inlineStr">
        <x:is>
          <x:t>Sonstige betriebliche Aufwendungen</x:t>
        </x:is>
      </x:c>
      <x:c r="F1559" s="58">
        <x:v>6310</x:v>
      </x:c>
      <x:c r="G1559" t="inlineStr">
        <x:is>
          <x:t>Miete (unbewegliche Wirtschaftsgüter)</x:t>
        </x:is>
      </x:c>
      <x:c r="H1559" s="0" t="inlineStr">
        <x:is>
          <x:t>2022-11</x:t>
        </x:is>
      </x:c>
      <x:c r="I1559" s="0" t="inlineStr">
        <x:is>
          <x:t>2022-11</x:t>
        </x:is>
      </x:c>
      <x:c r="J1559" s="0" t="inlineStr">
        <x:is>
          <x:t>Month</x:t>
        </x:is>
      </x:c>
      <x:c r="K1559" s="58">
        <x:v>1</x:v>
      </x:c>
      <x:c r="L1559" s="12">
        <x:v>-57000</x:v>
      </x:c>
    </x:row>
    <x:row r="1560">
      <x:c r="A1560" s="0" t="inlineStr">
        <x:is>
          <x:t>PL|pl.other-opex|6310|2022-12</x:t>
        </x:is>
      </x:c>
      <x:c r="B1560" s="0" t="inlineStr">
        <x:is>
          <x:t>Demo Handel GmbH</x:t>
        </x:is>
      </x:c>
      <x:c r="C1560" s="0" t="inlineStr">
        <x:is>
          <x:t>PL</x:t>
        </x:is>
      </x:c>
      <x:c r="D1560" s="0" t="inlineStr">
        <x:is>
          <x:t>pl.other-opex</x:t>
        </x:is>
      </x:c>
      <x:c r="E1560" s="0" t="inlineStr">
        <x:is>
          <x:t>Sonstige betriebliche Aufwendungen</x:t>
        </x:is>
      </x:c>
      <x:c r="F1560" s="58">
        <x:v>6310</x:v>
      </x:c>
      <x:c r="G1560" t="inlineStr">
        <x:is>
          <x:t>Miete (unbewegliche Wirtschaftsgüter)</x:t>
        </x:is>
      </x:c>
      <x:c r="H1560" s="0" t="inlineStr">
        <x:is>
          <x:t>2022-12</x:t>
        </x:is>
      </x:c>
      <x:c r="I1560" s="0" t="inlineStr">
        <x:is>
          <x:t>2022-12</x:t>
        </x:is>
      </x:c>
      <x:c r="J1560" s="0" t="inlineStr">
        <x:is>
          <x:t>Month</x:t>
        </x:is>
      </x:c>
      <x:c r="K1560" s="58">
        <x:v>1</x:v>
      </x:c>
      <x:c r="L1560" s="12">
        <x:v>-57000</x:v>
      </x:c>
    </x:row>
    <x:row r="1561">
      <x:c r="A1561" s="0" t="inlineStr">
        <x:is>
          <x:t>PL|pl.other-opex|6310|2023-01</x:t>
        </x:is>
      </x:c>
      <x:c r="B1561" s="0" t="inlineStr">
        <x:is>
          <x:t>Demo Handel GmbH</x:t>
        </x:is>
      </x:c>
      <x:c r="C1561" s="0" t="inlineStr">
        <x:is>
          <x:t>PL</x:t>
        </x:is>
      </x:c>
      <x:c r="D1561" s="0" t="inlineStr">
        <x:is>
          <x:t>pl.other-opex</x:t>
        </x:is>
      </x:c>
      <x:c r="E1561" s="0" t="inlineStr">
        <x:is>
          <x:t>Sonstige betriebliche Aufwendungen</x:t>
        </x:is>
      </x:c>
      <x:c r="F1561" s="58">
        <x:v>6310</x:v>
      </x:c>
      <x:c r="G1561" t="inlineStr">
        <x:is>
          <x:t>Miete (unbewegliche Wirtschaftsgüter)</x:t>
        </x:is>
      </x:c>
      <x:c r="H1561" s="0" t="inlineStr">
        <x:is>
          <x:t>2023-01</x:t>
        </x:is>
      </x:c>
      <x:c r="I1561" s="0" t="inlineStr">
        <x:is>
          <x:t>2023-01</x:t>
        </x:is>
      </x:c>
      <x:c r="J1561" s="0" t="inlineStr">
        <x:is>
          <x:t>Month</x:t>
        </x:is>
      </x:c>
      <x:c r="K1561" s="58">
        <x:v>1</x:v>
      </x:c>
      <x:c r="L1561" s="12">
        <x:v>-57000</x:v>
      </x:c>
    </x:row>
    <x:row r="1562">
      <x:c r="A1562" s="0" t="inlineStr">
        <x:is>
          <x:t>PL|pl.other-opex|6310|2023-02</x:t>
        </x:is>
      </x:c>
      <x:c r="B1562" s="0" t="inlineStr">
        <x:is>
          <x:t>Demo Handel GmbH</x:t>
        </x:is>
      </x:c>
      <x:c r="C1562" s="0" t="inlineStr">
        <x:is>
          <x:t>PL</x:t>
        </x:is>
      </x:c>
      <x:c r="D1562" s="0" t="inlineStr">
        <x:is>
          <x:t>pl.other-opex</x:t>
        </x:is>
      </x:c>
      <x:c r="E1562" s="0" t="inlineStr">
        <x:is>
          <x:t>Sonstige betriebliche Aufwendungen</x:t>
        </x:is>
      </x:c>
      <x:c r="F1562" s="58">
        <x:v>6310</x:v>
      </x:c>
      <x:c r="G1562" t="inlineStr">
        <x:is>
          <x:t>Miete (unbewegliche Wirtschaftsgüter)</x:t>
        </x:is>
      </x:c>
      <x:c r="H1562" s="0" t="inlineStr">
        <x:is>
          <x:t>2023-02</x:t>
        </x:is>
      </x:c>
      <x:c r="I1562" s="0" t="inlineStr">
        <x:is>
          <x:t>2023-02</x:t>
        </x:is>
      </x:c>
      <x:c r="J1562" s="0" t="inlineStr">
        <x:is>
          <x:t>Month</x:t>
        </x:is>
      </x:c>
      <x:c r="K1562" s="58">
        <x:v>1</x:v>
      </x:c>
      <x:c r="L1562" s="12">
        <x:v>-57000</x:v>
      </x:c>
    </x:row>
    <x:row r="1563">
      <x:c r="A1563" s="0" t="inlineStr">
        <x:is>
          <x:t>PL|pl.other-opex|6310|2023-03</x:t>
        </x:is>
      </x:c>
      <x:c r="B1563" s="0" t="inlineStr">
        <x:is>
          <x:t>Demo Handel GmbH</x:t>
        </x:is>
      </x:c>
      <x:c r="C1563" s="0" t="inlineStr">
        <x:is>
          <x:t>PL</x:t>
        </x:is>
      </x:c>
      <x:c r="D1563" s="0" t="inlineStr">
        <x:is>
          <x:t>pl.other-opex</x:t>
        </x:is>
      </x:c>
      <x:c r="E1563" s="0" t="inlineStr">
        <x:is>
          <x:t>Sonstige betriebliche Aufwendungen</x:t>
        </x:is>
      </x:c>
      <x:c r="F1563" s="58">
        <x:v>6310</x:v>
      </x:c>
      <x:c r="G1563" t="inlineStr">
        <x:is>
          <x:t>Miete (unbewegliche Wirtschaftsgüter)</x:t>
        </x:is>
      </x:c>
      <x:c r="H1563" s="0" t="inlineStr">
        <x:is>
          <x:t>2023-03</x:t>
        </x:is>
      </x:c>
      <x:c r="I1563" s="0" t="inlineStr">
        <x:is>
          <x:t>2023-03</x:t>
        </x:is>
      </x:c>
      <x:c r="J1563" s="0" t="inlineStr">
        <x:is>
          <x:t>Month</x:t>
        </x:is>
      </x:c>
      <x:c r="K1563" s="58">
        <x:v>1</x:v>
      </x:c>
      <x:c r="L1563" s="12">
        <x:v>-57000</x:v>
      </x:c>
    </x:row>
    <x:row r="1564">
      <x:c r="A1564" s="0" t="inlineStr">
        <x:is>
          <x:t>PL|pl.other-opex|6310|2023-04</x:t>
        </x:is>
      </x:c>
      <x:c r="B1564" s="0" t="inlineStr">
        <x:is>
          <x:t>Demo Handel GmbH</x:t>
        </x:is>
      </x:c>
      <x:c r="C1564" s="0" t="inlineStr">
        <x:is>
          <x:t>PL</x:t>
        </x:is>
      </x:c>
      <x:c r="D1564" s="0" t="inlineStr">
        <x:is>
          <x:t>pl.other-opex</x:t>
        </x:is>
      </x:c>
      <x:c r="E1564" s="0" t="inlineStr">
        <x:is>
          <x:t>Sonstige betriebliche Aufwendungen</x:t>
        </x:is>
      </x:c>
      <x:c r="F1564" s="58">
        <x:v>6310</x:v>
      </x:c>
      <x:c r="G1564" t="inlineStr">
        <x:is>
          <x:t>Miete (unbewegliche Wirtschaftsgüter)</x:t>
        </x:is>
      </x:c>
      <x:c r="H1564" s="0" t="inlineStr">
        <x:is>
          <x:t>2023-04</x:t>
        </x:is>
      </x:c>
      <x:c r="I1564" s="0" t="inlineStr">
        <x:is>
          <x:t>2023-04</x:t>
        </x:is>
      </x:c>
      <x:c r="J1564" s="0" t="inlineStr">
        <x:is>
          <x:t>Month</x:t>
        </x:is>
      </x:c>
      <x:c r="K1564" s="58">
        <x:v>1</x:v>
      </x:c>
      <x:c r="L1564" s="12">
        <x:v>-57000</x:v>
      </x:c>
    </x:row>
    <x:row r="1565">
      <x:c r="A1565" s="0" t="inlineStr">
        <x:is>
          <x:t>PL|pl.other-opex|6310|2023-05</x:t>
        </x:is>
      </x:c>
      <x:c r="B1565" s="0" t="inlineStr">
        <x:is>
          <x:t>Demo Handel GmbH</x:t>
        </x:is>
      </x:c>
      <x:c r="C1565" s="0" t="inlineStr">
        <x:is>
          <x:t>PL</x:t>
        </x:is>
      </x:c>
      <x:c r="D1565" s="0" t="inlineStr">
        <x:is>
          <x:t>pl.other-opex</x:t>
        </x:is>
      </x:c>
      <x:c r="E1565" s="0" t="inlineStr">
        <x:is>
          <x:t>Sonstige betriebliche Aufwendungen</x:t>
        </x:is>
      </x:c>
      <x:c r="F1565" s="58">
        <x:v>6310</x:v>
      </x:c>
      <x:c r="G1565" t="inlineStr">
        <x:is>
          <x:t>Miete (unbewegliche Wirtschaftsgüter)</x:t>
        </x:is>
      </x:c>
      <x:c r="H1565" s="0" t="inlineStr">
        <x:is>
          <x:t>2023-05</x:t>
        </x:is>
      </x:c>
      <x:c r="I1565" s="0" t="inlineStr">
        <x:is>
          <x:t>2023-05</x:t>
        </x:is>
      </x:c>
      <x:c r="J1565" s="0" t="inlineStr">
        <x:is>
          <x:t>Month</x:t>
        </x:is>
      </x:c>
      <x:c r="K1565" s="58">
        <x:v>1</x:v>
      </x:c>
      <x:c r="L1565" s="12">
        <x:v>-57000</x:v>
      </x:c>
    </x:row>
    <x:row r="1566">
      <x:c r="A1566" s="0" t="inlineStr">
        <x:is>
          <x:t>PL|pl.other-opex|6310|2023-06</x:t>
        </x:is>
      </x:c>
      <x:c r="B1566" s="0" t="inlineStr">
        <x:is>
          <x:t>Demo Handel GmbH</x:t>
        </x:is>
      </x:c>
      <x:c r="C1566" s="0" t="inlineStr">
        <x:is>
          <x:t>PL</x:t>
        </x:is>
      </x:c>
      <x:c r="D1566" s="0" t="inlineStr">
        <x:is>
          <x:t>pl.other-opex</x:t>
        </x:is>
      </x:c>
      <x:c r="E1566" s="0" t="inlineStr">
        <x:is>
          <x:t>Sonstige betriebliche Aufwendungen</x:t>
        </x:is>
      </x:c>
      <x:c r="F1566" s="58">
        <x:v>6310</x:v>
      </x:c>
      <x:c r="G1566" t="inlineStr">
        <x:is>
          <x:t>Miete (unbewegliche Wirtschaftsgüter)</x:t>
        </x:is>
      </x:c>
      <x:c r="H1566" s="0" t="inlineStr">
        <x:is>
          <x:t>2023-06</x:t>
        </x:is>
      </x:c>
      <x:c r="I1566" s="0" t="inlineStr">
        <x:is>
          <x:t>2023-06</x:t>
        </x:is>
      </x:c>
      <x:c r="J1566" s="0" t="inlineStr">
        <x:is>
          <x:t>Month</x:t>
        </x:is>
      </x:c>
      <x:c r="K1566" s="58">
        <x:v>1</x:v>
      </x:c>
      <x:c r="L1566" s="12">
        <x:v>-57000</x:v>
      </x:c>
    </x:row>
    <x:row r="1567">
      <x:c r="A1567" s="0" t="inlineStr">
        <x:is>
          <x:t>PL|pl.other-opex|6310|2023-07</x:t>
        </x:is>
      </x:c>
      <x:c r="B1567" s="0" t="inlineStr">
        <x:is>
          <x:t>Demo Handel GmbH</x:t>
        </x:is>
      </x:c>
      <x:c r="C1567" s="0" t="inlineStr">
        <x:is>
          <x:t>PL</x:t>
        </x:is>
      </x:c>
      <x:c r="D1567" s="0" t="inlineStr">
        <x:is>
          <x:t>pl.other-opex</x:t>
        </x:is>
      </x:c>
      <x:c r="E1567" s="0" t="inlineStr">
        <x:is>
          <x:t>Sonstige betriebliche Aufwendungen</x:t>
        </x:is>
      </x:c>
      <x:c r="F1567" s="58">
        <x:v>6310</x:v>
      </x:c>
      <x:c r="G1567" t="inlineStr">
        <x:is>
          <x:t>Miete (unbewegliche Wirtschaftsgüter)</x:t>
        </x:is>
      </x:c>
      <x:c r="H1567" s="0" t="inlineStr">
        <x:is>
          <x:t>2023-07</x:t>
        </x:is>
      </x:c>
      <x:c r="I1567" s="0" t="inlineStr">
        <x:is>
          <x:t>2023-07</x:t>
        </x:is>
      </x:c>
      <x:c r="J1567" s="0" t="inlineStr">
        <x:is>
          <x:t>Month</x:t>
        </x:is>
      </x:c>
      <x:c r="K1567" s="58">
        <x:v>1</x:v>
      </x:c>
      <x:c r="L1567" s="12">
        <x:v>-59337</x:v>
      </x:c>
    </x:row>
    <x:row r="1568">
      <x:c r="A1568" s="0" t="inlineStr">
        <x:is>
          <x:t>PL|pl.other-opex|6310|2023-08</x:t>
        </x:is>
      </x:c>
      <x:c r="B1568" s="0" t="inlineStr">
        <x:is>
          <x:t>Demo Handel GmbH</x:t>
        </x:is>
      </x:c>
      <x:c r="C1568" s="0" t="inlineStr">
        <x:is>
          <x:t>PL</x:t>
        </x:is>
      </x:c>
      <x:c r="D1568" s="0" t="inlineStr">
        <x:is>
          <x:t>pl.other-opex</x:t>
        </x:is>
      </x:c>
      <x:c r="E1568" s="0" t="inlineStr">
        <x:is>
          <x:t>Sonstige betriebliche Aufwendungen</x:t>
        </x:is>
      </x:c>
      <x:c r="F1568" s="58">
        <x:v>6310</x:v>
      </x:c>
      <x:c r="G1568" t="inlineStr">
        <x:is>
          <x:t>Miete (unbewegliche Wirtschaftsgüter)</x:t>
        </x:is>
      </x:c>
      <x:c r="H1568" s="0" t="inlineStr">
        <x:is>
          <x:t>2023-08</x:t>
        </x:is>
      </x:c>
      <x:c r="I1568" s="0" t="inlineStr">
        <x:is>
          <x:t>2023-08</x:t>
        </x:is>
      </x:c>
      <x:c r="J1568" s="0" t="inlineStr">
        <x:is>
          <x:t>Month</x:t>
        </x:is>
      </x:c>
      <x:c r="K1568" s="58">
        <x:v>1</x:v>
      </x:c>
      <x:c r="L1568" s="12">
        <x:v>-59337</x:v>
      </x:c>
    </x:row>
    <x:row r="1569">
      <x:c r="A1569" s="0" t="inlineStr">
        <x:is>
          <x:t>PL|pl.other-opex|6310|2023-09</x:t>
        </x:is>
      </x:c>
      <x:c r="B1569" s="0" t="inlineStr">
        <x:is>
          <x:t>Demo Handel GmbH</x:t>
        </x:is>
      </x:c>
      <x:c r="C1569" s="0" t="inlineStr">
        <x:is>
          <x:t>PL</x:t>
        </x:is>
      </x:c>
      <x:c r="D1569" s="0" t="inlineStr">
        <x:is>
          <x:t>pl.other-opex</x:t>
        </x:is>
      </x:c>
      <x:c r="E1569" s="0" t="inlineStr">
        <x:is>
          <x:t>Sonstige betriebliche Aufwendungen</x:t>
        </x:is>
      </x:c>
      <x:c r="F1569" s="58">
        <x:v>6310</x:v>
      </x:c>
      <x:c r="G1569" t="inlineStr">
        <x:is>
          <x:t>Miete (unbewegliche Wirtschaftsgüter)</x:t>
        </x:is>
      </x:c>
      <x:c r="H1569" s="0" t="inlineStr">
        <x:is>
          <x:t>2023-09</x:t>
        </x:is>
      </x:c>
      <x:c r="I1569" s="0" t="inlineStr">
        <x:is>
          <x:t>2023-09</x:t>
        </x:is>
      </x:c>
      <x:c r="J1569" s="0" t="inlineStr">
        <x:is>
          <x:t>Month</x:t>
        </x:is>
      </x:c>
      <x:c r="K1569" s="58">
        <x:v>1</x:v>
      </x:c>
      <x:c r="L1569" s="12">
        <x:v>-59337</x:v>
      </x:c>
    </x:row>
    <x:row r="1570">
      <x:c r="A1570" s="0" t="inlineStr">
        <x:is>
          <x:t>PL|pl.other-opex|6310|2023-10</x:t>
        </x:is>
      </x:c>
      <x:c r="B1570" s="0" t="inlineStr">
        <x:is>
          <x:t>Demo Handel GmbH</x:t>
        </x:is>
      </x:c>
      <x:c r="C1570" s="0" t="inlineStr">
        <x:is>
          <x:t>PL</x:t>
        </x:is>
      </x:c>
      <x:c r="D1570" s="0" t="inlineStr">
        <x:is>
          <x:t>pl.other-opex</x:t>
        </x:is>
      </x:c>
      <x:c r="E1570" s="0" t="inlineStr">
        <x:is>
          <x:t>Sonstige betriebliche Aufwendungen</x:t>
        </x:is>
      </x:c>
      <x:c r="F1570" s="58">
        <x:v>6310</x:v>
      </x:c>
      <x:c r="G1570" t="inlineStr">
        <x:is>
          <x:t>Miete (unbewegliche Wirtschaftsgüter)</x:t>
        </x:is>
      </x:c>
      <x:c r="H1570" s="0" t="inlineStr">
        <x:is>
          <x:t>2023-10</x:t>
        </x:is>
      </x:c>
      <x:c r="I1570" s="0" t="inlineStr">
        <x:is>
          <x:t>2023-10</x:t>
        </x:is>
      </x:c>
      <x:c r="J1570" s="0" t="inlineStr">
        <x:is>
          <x:t>Month</x:t>
        </x:is>
      </x:c>
      <x:c r="K1570" s="58">
        <x:v>1</x:v>
      </x:c>
      <x:c r="L1570" s="12">
        <x:v>-59337</x:v>
      </x:c>
    </x:row>
    <x:row r="1571">
      <x:c r="A1571" s="0" t="inlineStr">
        <x:is>
          <x:t>PL|pl.other-opex|6310|2023-11</x:t>
        </x:is>
      </x:c>
      <x:c r="B1571" s="0" t="inlineStr">
        <x:is>
          <x:t>Demo Handel GmbH</x:t>
        </x:is>
      </x:c>
      <x:c r="C1571" s="0" t="inlineStr">
        <x:is>
          <x:t>PL</x:t>
        </x:is>
      </x:c>
      <x:c r="D1571" s="0" t="inlineStr">
        <x:is>
          <x:t>pl.other-opex</x:t>
        </x:is>
      </x:c>
      <x:c r="E1571" s="0" t="inlineStr">
        <x:is>
          <x:t>Sonstige betriebliche Aufwendungen</x:t>
        </x:is>
      </x:c>
      <x:c r="F1571" s="58">
        <x:v>6310</x:v>
      </x:c>
      <x:c r="G1571" t="inlineStr">
        <x:is>
          <x:t>Miete (unbewegliche Wirtschaftsgüter)</x:t>
        </x:is>
      </x:c>
      <x:c r="H1571" s="0" t="inlineStr">
        <x:is>
          <x:t>2023-11</x:t>
        </x:is>
      </x:c>
      <x:c r="I1571" s="0" t="inlineStr">
        <x:is>
          <x:t>2023-11</x:t>
        </x:is>
      </x:c>
      <x:c r="J1571" s="0" t="inlineStr">
        <x:is>
          <x:t>Month</x:t>
        </x:is>
      </x:c>
      <x:c r="K1571" s="58">
        <x:v>1</x:v>
      </x:c>
      <x:c r="L1571" s="12">
        <x:v>-59337</x:v>
      </x:c>
    </x:row>
    <x:row r="1572">
      <x:c r="A1572" s="0" t="inlineStr">
        <x:is>
          <x:t>PL|pl.other-opex|6310|2023-12</x:t>
        </x:is>
      </x:c>
      <x:c r="B1572" s="0" t="inlineStr">
        <x:is>
          <x:t>Demo Handel GmbH</x:t>
        </x:is>
      </x:c>
      <x:c r="C1572" s="0" t="inlineStr">
        <x:is>
          <x:t>PL</x:t>
        </x:is>
      </x:c>
      <x:c r="D1572" s="0" t="inlineStr">
        <x:is>
          <x:t>pl.other-opex</x:t>
        </x:is>
      </x:c>
      <x:c r="E1572" s="0" t="inlineStr">
        <x:is>
          <x:t>Sonstige betriebliche Aufwendungen</x:t>
        </x:is>
      </x:c>
      <x:c r="F1572" s="58">
        <x:v>6310</x:v>
      </x:c>
      <x:c r="G1572" t="inlineStr">
        <x:is>
          <x:t>Miete (unbewegliche Wirtschaftsgüter)</x:t>
        </x:is>
      </x:c>
      <x:c r="H1572" s="0" t="inlineStr">
        <x:is>
          <x:t>2023-12</x:t>
        </x:is>
      </x:c>
      <x:c r="I1572" s="0" t="inlineStr">
        <x:is>
          <x:t>2023-12</x:t>
        </x:is>
      </x:c>
      <x:c r="J1572" s="0" t="inlineStr">
        <x:is>
          <x:t>Month</x:t>
        </x:is>
      </x:c>
      <x:c r="K1572" s="58">
        <x:v>1</x:v>
      </x:c>
      <x:c r="L1572" s="12">
        <x:v>-59337</x:v>
      </x:c>
    </x:row>
    <x:row r="1573">
      <x:c r="A1573" s="0" t="inlineStr">
        <x:is>
          <x:t>PL|pl.other-opex|6310|2024-01</x:t>
        </x:is>
      </x:c>
      <x:c r="B1573" s="0" t="inlineStr">
        <x:is>
          <x:t>Demo Handel GmbH</x:t>
        </x:is>
      </x:c>
      <x:c r="C1573" s="0" t="inlineStr">
        <x:is>
          <x:t>PL</x:t>
        </x:is>
      </x:c>
      <x:c r="D1573" s="0" t="inlineStr">
        <x:is>
          <x:t>pl.other-opex</x:t>
        </x:is>
      </x:c>
      <x:c r="E1573" s="0" t="inlineStr">
        <x:is>
          <x:t>Sonstige betriebliche Aufwendungen</x:t>
        </x:is>
      </x:c>
      <x:c r="F1573" s="58">
        <x:v>6310</x:v>
      </x:c>
      <x:c r="G1573" t="inlineStr">
        <x:is>
          <x:t>Miete (unbewegliche Wirtschaftsgüter)</x:t>
        </x:is>
      </x:c>
      <x:c r="H1573" s="0" t="inlineStr">
        <x:is>
          <x:t>2024-01</x:t>
        </x:is>
      </x:c>
      <x:c r="I1573" s="0" t="inlineStr">
        <x:is>
          <x:t>2024-01</x:t>
        </x:is>
      </x:c>
      <x:c r="J1573" s="0" t="inlineStr">
        <x:is>
          <x:t>Month</x:t>
        </x:is>
      </x:c>
      <x:c r="K1573" s="58">
        <x:v>1</x:v>
      </x:c>
      <x:c r="L1573" s="12">
        <x:v>-59337</x:v>
      </x:c>
    </x:row>
    <x:row r="1574">
      <x:c r="A1574" s="0" t="inlineStr">
        <x:is>
          <x:t>PL|pl.other-opex|6310|2024-02</x:t>
        </x:is>
      </x:c>
      <x:c r="B1574" s="0" t="inlineStr">
        <x:is>
          <x:t>Demo Handel GmbH</x:t>
        </x:is>
      </x:c>
      <x:c r="C1574" s="0" t="inlineStr">
        <x:is>
          <x:t>PL</x:t>
        </x:is>
      </x:c>
      <x:c r="D1574" s="0" t="inlineStr">
        <x:is>
          <x:t>pl.other-opex</x:t>
        </x:is>
      </x:c>
      <x:c r="E1574" s="0" t="inlineStr">
        <x:is>
          <x:t>Sonstige betriebliche Aufwendungen</x:t>
        </x:is>
      </x:c>
      <x:c r="F1574" s="58">
        <x:v>6310</x:v>
      </x:c>
      <x:c r="G1574" t="inlineStr">
        <x:is>
          <x:t>Miete (unbewegliche Wirtschaftsgüter)</x:t>
        </x:is>
      </x:c>
      <x:c r="H1574" s="0" t="inlineStr">
        <x:is>
          <x:t>2024-02</x:t>
        </x:is>
      </x:c>
      <x:c r="I1574" s="0" t="inlineStr">
        <x:is>
          <x:t>2024-02</x:t>
        </x:is>
      </x:c>
      <x:c r="J1574" s="0" t="inlineStr">
        <x:is>
          <x:t>Month</x:t>
        </x:is>
      </x:c>
      <x:c r="K1574" s="58">
        <x:v>1</x:v>
      </x:c>
      <x:c r="L1574" s="12">
        <x:v>-59337</x:v>
      </x:c>
    </x:row>
    <x:row r="1575">
      <x:c r="A1575" s="0" t="inlineStr">
        <x:is>
          <x:t>PL|pl.other-opex|6310|2024-03</x:t>
        </x:is>
      </x:c>
      <x:c r="B1575" s="0" t="inlineStr">
        <x:is>
          <x:t>Demo Handel GmbH</x:t>
        </x:is>
      </x:c>
      <x:c r="C1575" s="0" t="inlineStr">
        <x:is>
          <x:t>PL</x:t>
        </x:is>
      </x:c>
      <x:c r="D1575" s="0" t="inlineStr">
        <x:is>
          <x:t>pl.other-opex</x:t>
        </x:is>
      </x:c>
      <x:c r="E1575" s="0" t="inlineStr">
        <x:is>
          <x:t>Sonstige betriebliche Aufwendungen</x:t>
        </x:is>
      </x:c>
      <x:c r="F1575" s="58">
        <x:v>6310</x:v>
      </x:c>
      <x:c r="G1575" t="inlineStr">
        <x:is>
          <x:t>Miete (unbewegliche Wirtschaftsgüter)</x:t>
        </x:is>
      </x:c>
      <x:c r="H1575" s="0" t="inlineStr">
        <x:is>
          <x:t>2024-03</x:t>
        </x:is>
      </x:c>
      <x:c r="I1575" s="0" t="inlineStr">
        <x:is>
          <x:t>2024-03</x:t>
        </x:is>
      </x:c>
      <x:c r="J1575" s="0" t="inlineStr">
        <x:is>
          <x:t>Month</x:t>
        </x:is>
      </x:c>
      <x:c r="K1575" s="58">
        <x:v>1</x:v>
      </x:c>
      <x:c r="L1575" s="12">
        <x:v>-59337</x:v>
      </x:c>
    </x:row>
    <x:row r="1576">
      <x:c r="A1576" s="0" t="inlineStr">
        <x:is>
          <x:t>PL|pl.other-opex|6310|2024-04</x:t>
        </x:is>
      </x:c>
      <x:c r="B1576" s="0" t="inlineStr">
        <x:is>
          <x:t>Demo Handel GmbH</x:t>
        </x:is>
      </x:c>
      <x:c r="C1576" s="0" t="inlineStr">
        <x:is>
          <x:t>PL</x:t>
        </x:is>
      </x:c>
      <x:c r="D1576" s="0" t="inlineStr">
        <x:is>
          <x:t>pl.other-opex</x:t>
        </x:is>
      </x:c>
      <x:c r="E1576" s="0" t="inlineStr">
        <x:is>
          <x:t>Sonstige betriebliche Aufwendungen</x:t>
        </x:is>
      </x:c>
      <x:c r="F1576" s="58">
        <x:v>6310</x:v>
      </x:c>
      <x:c r="G1576" t="inlineStr">
        <x:is>
          <x:t>Miete (unbewegliche Wirtschaftsgüter)</x:t>
        </x:is>
      </x:c>
      <x:c r="H1576" s="0" t="inlineStr">
        <x:is>
          <x:t>2024-04</x:t>
        </x:is>
      </x:c>
      <x:c r="I1576" s="0" t="inlineStr">
        <x:is>
          <x:t>2024-04</x:t>
        </x:is>
      </x:c>
      <x:c r="J1576" s="0" t="inlineStr">
        <x:is>
          <x:t>Month</x:t>
        </x:is>
      </x:c>
      <x:c r="K1576" s="58">
        <x:v>1</x:v>
      </x:c>
      <x:c r="L1576" s="12">
        <x:v>-59337</x:v>
      </x:c>
    </x:row>
    <x:row r="1577">
      <x:c r="A1577" s="0" t="inlineStr">
        <x:is>
          <x:t>PL|pl.other-opex|6310|2024-05</x:t>
        </x:is>
      </x:c>
      <x:c r="B1577" s="0" t="inlineStr">
        <x:is>
          <x:t>Demo Handel GmbH</x:t>
        </x:is>
      </x:c>
      <x:c r="C1577" s="0" t="inlineStr">
        <x:is>
          <x:t>PL</x:t>
        </x:is>
      </x:c>
      <x:c r="D1577" s="0" t="inlineStr">
        <x:is>
          <x:t>pl.other-opex</x:t>
        </x:is>
      </x:c>
      <x:c r="E1577" s="0" t="inlineStr">
        <x:is>
          <x:t>Sonstige betriebliche Aufwendungen</x:t>
        </x:is>
      </x:c>
      <x:c r="F1577" s="58">
        <x:v>6310</x:v>
      </x:c>
      <x:c r="G1577" t="inlineStr">
        <x:is>
          <x:t>Miete (unbewegliche Wirtschaftsgüter)</x:t>
        </x:is>
      </x:c>
      <x:c r="H1577" s="0" t="inlineStr">
        <x:is>
          <x:t>2024-05</x:t>
        </x:is>
      </x:c>
      <x:c r="I1577" s="0" t="inlineStr">
        <x:is>
          <x:t>2024-05</x:t>
        </x:is>
      </x:c>
      <x:c r="J1577" s="0" t="inlineStr">
        <x:is>
          <x:t>Month</x:t>
        </x:is>
      </x:c>
      <x:c r="K1577" s="58">
        <x:v>1</x:v>
      </x:c>
      <x:c r="L1577" s="12">
        <x:v>-59337</x:v>
      </x:c>
    </x:row>
    <x:row r="1578">
      <x:c r="A1578" s="0" t="inlineStr">
        <x:is>
          <x:t>PL|pl.other-opex|6310|2024-06</x:t>
        </x:is>
      </x:c>
      <x:c r="B1578" s="0" t="inlineStr">
        <x:is>
          <x:t>Demo Handel GmbH</x:t>
        </x:is>
      </x:c>
      <x:c r="C1578" s="0" t="inlineStr">
        <x:is>
          <x:t>PL</x:t>
        </x:is>
      </x:c>
      <x:c r="D1578" s="0" t="inlineStr">
        <x:is>
          <x:t>pl.other-opex</x:t>
        </x:is>
      </x:c>
      <x:c r="E1578" s="0" t="inlineStr">
        <x:is>
          <x:t>Sonstige betriebliche Aufwendungen</x:t>
        </x:is>
      </x:c>
      <x:c r="F1578" s="58">
        <x:v>6310</x:v>
      </x:c>
      <x:c r="G1578" t="inlineStr">
        <x:is>
          <x:t>Miete (unbewegliche Wirtschaftsgüter)</x:t>
        </x:is>
      </x:c>
      <x:c r="H1578" s="0" t="inlineStr">
        <x:is>
          <x:t>2024-06</x:t>
        </x:is>
      </x:c>
      <x:c r="I1578" s="0" t="inlineStr">
        <x:is>
          <x:t>2024-06</x:t>
        </x:is>
      </x:c>
      <x:c r="J1578" s="0" t="inlineStr">
        <x:is>
          <x:t>Month</x:t>
        </x:is>
      </x:c>
      <x:c r="K1578" s="58">
        <x:v>1</x:v>
      </x:c>
      <x:c r="L1578" s="12">
        <x:v>-59337</x:v>
      </x:c>
    </x:row>
    <x:row r="1579">
      <x:c r="A1579" s="0" t="inlineStr">
        <x:is>
          <x:t>PL|pl.other-opex|6310|2024-07</x:t>
        </x:is>
      </x:c>
      <x:c r="B1579" s="0" t="inlineStr">
        <x:is>
          <x:t>Demo Handel GmbH</x:t>
        </x:is>
      </x:c>
      <x:c r="C1579" s="0" t="inlineStr">
        <x:is>
          <x:t>PL</x:t>
        </x:is>
      </x:c>
      <x:c r="D1579" s="0" t="inlineStr">
        <x:is>
          <x:t>pl.other-opex</x:t>
        </x:is>
      </x:c>
      <x:c r="E1579" s="0" t="inlineStr">
        <x:is>
          <x:t>Sonstige betriebliche Aufwendungen</x:t>
        </x:is>
      </x:c>
      <x:c r="F1579" s="58">
        <x:v>6310</x:v>
      </x:c>
      <x:c r="G1579" t="inlineStr">
        <x:is>
          <x:t>Miete (unbewegliche Wirtschaftsgüter)</x:t>
        </x:is>
      </x:c>
      <x:c r="H1579" s="0" t="inlineStr">
        <x:is>
          <x:t>2024-07</x:t>
        </x:is>
      </x:c>
      <x:c r="I1579" s="0" t="inlineStr">
        <x:is>
          <x:t>2024-07</x:t>
        </x:is>
      </x:c>
      <x:c r="J1579" s="0" t="inlineStr">
        <x:is>
          <x:t>Month</x:t>
        </x:is>
      </x:c>
      <x:c r="K1579" s="58">
        <x:v>1</x:v>
      </x:c>
      <x:c r="L1579" s="12">
        <x:v>-59337</x:v>
      </x:c>
    </x:row>
    <x:row r="1580">
      <x:c r="A1580" s="0" t="inlineStr">
        <x:is>
          <x:t>PL|pl.other-opex|6310|2024-08</x:t>
        </x:is>
      </x:c>
      <x:c r="B1580" s="0" t="inlineStr">
        <x:is>
          <x:t>Demo Handel GmbH</x:t>
        </x:is>
      </x:c>
      <x:c r="C1580" s="0" t="inlineStr">
        <x:is>
          <x:t>PL</x:t>
        </x:is>
      </x:c>
      <x:c r="D1580" s="0" t="inlineStr">
        <x:is>
          <x:t>pl.other-opex</x:t>
        </x:is>
      </x:c>
      <x:c r="E1580" s="0" t="inlineStr">
        <x:is>
          <x:t>Sonstige betriebliche Aufwendungen</x:t>
        </x:is>
      </x:c>
      <x:c r="F1580" s="58">
        <x:v>6310</x:v>
      </x:c>
      <x:c r="G1580" t="inlineStr">
        <x:is>
          <x:t>Miete (unbewegliche Wirtschaftsgüter)</x:t>
        </x:is>
      </x:c>
      <x:c r="H1580" s="0" t="inlineStr">
        <x:is>
          <x:t>2024-08</x:t>
        </x:is>
      </x:c>
      <x:c r="I1580" s="0" t="inlineStr">
        <x:is>
          <x:t>2024-08</x:t>
        </x:is>
      </x:c>
      <x:c r="J1580" s="0" t="inlineStr">
        <x:is>
          <x:t>Month</x:t>
        </x:is>
      </x:c>
      <x:c r="K1580" s="58">
        <x:v>1</x:v>
      </x:c>
      <x:c r="L1580" s="12">
        <x:v>-59337</x:v>
      </x:c>
    </x:row>
    <x:row r="1581">
      <x:c r="A1581" s="0" t="inlineStr">
        <x:is>
          <x:t>PL|pl.other-opex|6310|2024-09</x:t>
        </x:is>
      </x:c>
      <x:c r="B1581" s="0" t="inlineStr">
        <x:is>
          <x:t>Demo Handel GmbH</x:t>
        </x:is>
      </x:c>
      <x:c r="C1581" s="0" t="inlineStr">
        <x:is>
          <x:t>PL</x:t>
        </x:is>
      </x:c>
      <x:c r="D1581" s="0" t="inlineStr">
        <x:is>
          <x:t>pl.other-opex</x:t>
        </x:is>
      </x:c>
      <x:c r="E1581" s="0" t="inlineStr">
        <x:is>
          <x:t>Sonstige betriebliche Aufwendungen</x:t>
        </x:is>
      </x:c>
      <x:c r="F1581" s="58">
        <x:v>6310</x:v>
      </x:c>
      <x:c r="G1581" t="inlineStr">
        <x:is>
          <x:t>Miete (unbewegliche Wirtschaftsgüter)</x:t>
        </x:is>
      </x:c>
      <x:c r="H1581" s="0" t="inlineStr">
        <x:is>
          <x:t>2024-09</x:t>
        </x:is>
      </x:c>
      <x:c r="I1581" s="0" t="inlineStr">
        <x:is>
          <x:t>2024-09</x:t>
        </x:is>
      </x:c>
      <x:c r="J1581" s="0" t="inlineStr">
        <x:is>
          <x:t>Month</x:t>
        </x:is>
      </x:c>
      <x:c r="K1581" s="58">
        <x:v>1</x:v>
      </x:c>
      <x:c r="L1581" s="12">
        <x:v>-59337</x:v>
      </x:c>
    </x:row>
    <x:row r="1582">
      <x:c r="A1582" s="0" t="inlineStr">
        <x:is>
          <x:t>PL|pl.other-opex|6310|2024-10</x:t>
        </x:is>
      </x:c>
      <x:c r="B1582" s="0" t="inlineStr">
        <x:is>
          <x:t>Demo Handel GmbH</x:t>
        </x:is>
      </x:c>
      <x:c r="C1582" s="0" t="inlineStr">
        <x:is>
          <x:t>PL</x:t>
        </x:is>
      </x:c>
      <x:c r="D1582" s="0" t="inlineStr">
        <x:is>
          <x:t>pl.other-opex</x:t>
        </x:is>
      </x:c>
      <x:c r="E1582" s="0" t="inlineStr">
        <x:is>
          <x:t>Sonstige betriebliche Aufwendungen</x:t>
        </x:is>
      </x:c>
      <x:c r="F1582" s="58">
        <x:v>6310</x:v>
      </x:c>
      <x:c r="G1582" t="inlineStr">
        <x:is>
          <x:t>Miete (unbewegliche Wirtschaftsgüter)</x:t>
        </x:is>
      </x:c>
      <x:c r="H1582" s="0" t="inlineStr">
        <x:is>
          <x:t>2024-10</x:t>
        </x:is>
      </x:c>
      <x:c r="I1582" s="0" t="inlineStr">
        <x:is>
          <x:t>2024-10</x:t>
        </x:is>
      </x:c>
      <x:c r="J1582" s="0" t="inlineStr">
        <x:is>
          <x:t>Month</x:t>
        </x:is>
      </x:c>
      <x:c r="K1582" s="58">
        <x:v>1</x:v>
      </x:c>
      <x:c r="L1582" s="12">
        <x:v>-59337</x:v>
      </x:c>
    </x:row>
    <x:row r="1583">
      <x:c r="A1583" s="0" t="inlineStr">
        <x:is>
          <x:t>PL|pl.other-opex|6310|2024-11</x:t>
        </x:is>
      </x:c>
      <x:c r="B1583" s="0" t="inlineStr">
        <x:is>
          <x:t>Demo Handel GmbH</x:t>
        </x:is>
      </x:c>
      <x:c r="C1583" s="0" t="inlineStr">
        <x:is>
          <x:t>PL</x:t>
        </x:is>
      </x:c>
      <x:c r="D1583" s="0" t="inlineStr">
        <x:is>
          <x:t>pl.other-opex</x:t>
        </x:is>
      </x:c>
      <x:c r="E1583" s="0" t="inlineStr">
        <x:is>
          <x:t>Sonstige betriebliche Aufwendungen</x:t>
        </x:is>
      </x:c>
      <x:c r="F1583" s="58">
        <x:v>6310</x:v>
      </x:c>
      <x:c r="G1583" t="inlineStr">
        <x:is>
          <x:t>Miete (unbewegliche Wirtschaftsgüter)</x:t>
        </x:is>
      </x:c>
      <x:c r="H1583" s="0" t="inlineStr">
        <x:is>
          <x:t>2024-11</x:t>
        </x:is>
      </x:c>
      <x:c r="I1583" s="0" t="inlineStr">
        <x:is>
          <x:t>2024-11</x:t>
        </x:is>
      </x:c>
      <x:c r="J1583" s="0" t="inlineStr">
        <x:is>
          <x:t>Month</x:t>
        </x:is>
      </x:c>
      <x:c r="K1583" s="58">
        <x:v>1</x:v>
      </x:c>
      <x:c r="L1583" s="12">
        <x:v>-59337</x:v>
      </x:c>
    </x:row>
    <x:row r="1584">
      <x:c r="A1584" s="0" t="inlineStr">
        <x:is>
          <x:t>PL|pl.other-opex|6310|2024-12</x:t>
        </x:is>
      </x:c>
      <x:c r="B1584" s="0" t="inlineStr">
        <x:is>
          <x:t>Demo Handel GmbH</x:t>
        </x:is>
      </x:c>
      <x:c r="C1584" s="0" t="inlineStr">
        <x:is>
          <x:t>PL</x:t>
        </x:is>
      </x:c>
      <x:c r="D1584" s="0" t="inlineStr">
        <x:is>
          <x:t>pl.other-opex</x:t>
        </x:is>
      </x:c>
      <x:c r="E1584" s="0" t="inlineStr">
        <x:is>
          <x:t>Sonstige betriebliche Aufwendungen</x:t>
        </x:is>
      </x:c>
      <x:c r="F1584" s="58">
        <x:v>6310</x:v>
      </x:c>
      <x:c r="G1584" t="inlineStr">
        <x:is>
          <x:t>Miete (unbewegliche Wirtschaftsgüter)</x:t>
        </x:is>
      </x:c>
      <x:c r="H1584" s="0" t="inlineStr">
        <x:is>
          <x:t>2024-12</x:t>
        </x:is>
      </x:c>
      <x:c r="I1584" s="0" t="inlineStr">
        <x:is>
          <x:t>2024-12</x:t>
        </x:is>
      </x:c>
      <x:c r="J1584" s="0" t="inlineStr">
        <x:is>
          <x:t>Month</x:t>
        </x:is>
      </x:c>
      <x:c r="K1584" s="58">
        <x:v>1</x:v>
      </x:c>
      <x:c r="L1584" s="12">
        <x:v>-59337</x:v>
      </x:c>
    </x:row>
    <x:row r="1585">
      <x:c r="A1585" s="0" t="inlineStr">
        <x:is>
          <x:t>PL|pl.other-opex|6325|2022-01</x:t>
        </x:is>
      </x:c>
      <x:c r="B1585" s="0" t="inlineStr">
        <x:is>
          <x:t>Demo Handel GmbH</x:t>
        </x:is>
      </x:c>
      <x:c r="C1585" s="0" t="inlineStr">
        <x:is>
          <x:t>PL</x:t>
        </x:is>
      </x:c>
      <x:c r="D1585" s="0" t="inlineStr">
        <x:is>
          <x:t>pl.other-opex</x:t>
        </x:is>
      </x:c>
      <x:c r="E1585" s="0" t="inlineStr">
        <x:is>
          <x:t>Sonstige betriebliche Aufwendungen</x:t>
        </x:is>
      </x:c>
      <x:c r="F1585" s="58">
        <x:v>6325</x:v>
      </x:c>
      <x:c r="G1585" t="inlineStr">
        <x:is>
          <x:t>Gas, Strom, Wasser</x:t>
        </x:is>
      </x:c>
      <x:c r="H1585" s="0" t="inlineStr">
        <x:is>
          <x:t>2022-01</x:t>
        </x:is>
      </x:c>
      <x:c r="I1585" s="0" t="inlineStr">
        <x:is>
          <x:t>2022-01</x:t>
        </x:is>
      </x:c>
      <x:c r="J1585" s="0" t="inlineStr">
        <x:is>
          <x:t>Month</x:t>
        </x:is>
      </x:c>
      <x:c r="K1585" s="58">
        <x:v>1</x:v>
      </x:c>
      <x:c r="L1585" s="12">
        <x:v>-12900</x:v>
      </x:c>
    </x:row>
    <x:row r="1586">
      <x:c r="A1586" s="0" t="inlineStr">
        <x:is>
          <x:t>PL|pl.other-opex|6325|2022-02</x:t>
        </x:is>
      </x:c>
      <x:c r="B1586" s="0" t="inlineStr">
        <x:is>
          <x:t>Demo Handel GmbH</x:t>
        </x:is>
      </x:c>
      <x:c r="C1586" s="0" t="inlineStr">
        <x:is>
          <x:t>PL</x:t>
        </x:is>
      </x:c>
      <x:c r="D1586" s="0" t="inlineStr">
        <x:is>
          <x:t>pl.other-opex</x:t>
        </x:is>
      </x:c>
      <x:c r="E1586" s="0" t="inlineStr">
        <x:is>
          <x:t>Sonstige betriebliche Aufwendungen</x:t>
        </x:is>
      </x:c>
      <x:c r="F1586" s="58">
        <x:v>6325</x:v>
      </x:c>
      <x:c r="G1586" t="inlineStr">
        <x:is>
          <x:t>Gas, Strom, Wasser</x:t>
        </x:is>
      </x:c>
      <x:c r="H1586" s="0" t="inlineStr">
        <x:is>
          <x:t>2022-02</x:t>
        </x:is>
      </x:c>
      <x:c r="I1586" s="0" t="inlineStr">
        <x:is>
          <x:t>2022-02</x:t>
        </x:is>
      </x:c>
      <x:c r="J1586" s="0" t="inlineStr">
        <x:is>
          <x:t>Month</x:t>
        </x:is>
      </x:c>
      <x:c r="K1586" s="58">
        <x:v>1</x:v>
      </x:c>
      <x:c r="L1586" s="12">
        <x:v>-12900</x:v>
      </x:c>
    </x:row>
    <x:row r="1587">
      <x:c r="A1587" s="0" t="inlineStr">
        <x:is>
          <x:t>PL|pl.other-opex|6325|2022-03</x:t>
        </x:is>
      </x:c>
      <x:c r="B1587" s="0" t="inlineStr">
        <x:is>
          <x:t>Demo Handel GmbH</x:t>
        </x:is>
      </x:c>
      <x:c r="C1587" s="0" t="inlineStr">
        <x:is>
          <x:t>PL</x:t>
        </x:is>
      </x:c>
      <x:c r="D1587" s="0" t="inlineStr">
        <x:is>
          <x:t>pl.other-opex</x:t>
        </x:is>
      </x:c>
      <x:c r="E1587" s="0" t="inlineStr">
        <x:is>
          <x:t>Sonstige betriebliche Aufwendungen</x:t>
        </x:is>
      </x:c>
      <x:c r="F1587" s="58">
        <x:v>6325</x:v>
      </x:c>
      <x:c r="G1587" t="inlineStr">
        <x:is>
          <x:t>Gas, Strom, Wasser</x:t>
        </x:is>
      </x:c>
      <x:c r="H1587" s="0" t="inlineStr">
        <x:is>
          <x:t>2022-03</x:t>
        </x:is>
      </x:c>
      <x:c r="I1587" s="0" t="inlineStr">
        <x:is>
          <x:t>2022-03</x:t>
        </x:is>
      </x:c>
      <x:c r="J1587" s="0" t="inlineStr">
        <x:is>
          <x:t>Month</x:t>
        </x:is>
      </x:c>
      <x:c r="K1587" s="58">
        <x:v>1</x:v>
      </x:c>
      <x:c r="L1587" s="12">
        <x:v>-23940</x:v>
      </x:c>
    </x:row>
    <x:row r="1588">
      <x:c r="A1588" s="0" t="inlineStr">
        <x:is>
          <x:t>PL|pl.other-opex|6325|2022-04</x:t>
        </x:is>
      </x:c>
      <x:c r="B1588" s="0" t="inlineStr">
        <x:is>
          <x:t>Demo Handel GmbH</x:t>
        </x:is>
      </x:c>
      <x:c r="C1588" s="0" t="inlineStr">
        <x:is>
          <x:t>PL</x:t>
        </x:is>
      </x:c>
      <x:c r="D1588" s="0" t="inlineStr">
        <x:is>
          <x:t>pl.other-opex</x:t>
        </x:is>
      </x:c>
      <x:c r="E1588" s="0" t="inlineStr">
        <x:is>
          <x:t>Sonstige betriebliche Aufwendungen</x:t>
        </x:is>
      </x:c>
      <x:c r="F1588" s="58">
        <x:v>6325</x:v>
      </x:c>
      <x:c r="G1588" t="inlineStr">
        <x:is>
          <x:t>Gas, Strom, Wasser</x:t>
        </x:is>
      </x:c>
      <x:c r="H1588" s="0" t="inlineStr">
        <x:is>
          <x:t>2022-04</x:t>
        </x:is>
      </x:c>
      <x:c r="I1588" s="0" t="inlineStr">
        <x:is>
          <x:t>2022-04</x:t>
        </x:is>
      </x:c>
      <x:c r="J1588" s="0" t="inlineStr">
        <x:is>
          <x:t>Month</x:t>
        </x:is>
      </x:c>
      <x:c r="K1588" s="58">
        <x:v>1</x:v>
      </x:c>
      <x:c r="L1588" s="12">
        <x:v>-12900</x:v>
      </x:c>
    </x:row>
    <x:row r="1589">
      <x:c r="A1589" s="0" t="inlineStr">
        <x:is>
          <x:t>PL|pl.other-opex|6325|2022-05</x:t>
        </x:is>
      </x:c>
      <x:c r="B1589" s="0" t="inlineStr">
        <x:is>
          <x:t>Demo Handel GmbH</x:t>
        </x:is>
      </x:c>
      <x:c r="C1589" s="0" t="inlineStr">
        <x:is>
          <x:t>PL</x:t>
        </x:is>
      </x:c>
      <x:c r="D1589" s="0" t="inlineStr">
        <x:is>
          <x:t>pl.other-opex</x:t>
        </x:is>
      </x:c>
      <x:c r="E1589" s="0" t="inlineStr">
        <x:is>
          <x:t>Sonstige betriebliche Aufwendungen</x:t>
        </x:is>
      </x:c>
      <x:c r="F1589" s="58">
        <x:v>6325</x:v>
      </x:c>
      <x:c r="G1589" t="inlineStr">
        <x:is>
          <x:t>Gas, Strom, Wasser</x:t>
        </x:is>
      </x:c>
      <x:c r="H1589" s="0" t="inlineStr">
        <x:is>
          <x:t>2022-05</x:t>
        </x:is>
      </x:c>
      <x:c r="I1589" s="0" t="inlineStr">
        <x:is>
          <x:t>2022-05</x:t>
        </x:is>
      </x:c>
      <x:c r="J1589" s="0" t="inlineStr">
        <x:is>
          <x:t>Month</x:t>
        </x:is>
      </x:c>
      <x:c r="K1589" s="58">
        <x:v>1</x:v>
      </x:c>
      <x:c r="L1589" s="12">
        <x:v>-12900</x:v>
      </x:c>
    </x:row>
    <x:row r="1590">
      <x:c r="A1590" s="0" t="inlineStr">
        <x:is>
          <x:t>PL|pl.other-opex|6325|2022-06</x:t>
        </x:is>
      </x:c>
      <x:c r="B1590" s="0" t="inlineStr">
        <x:is>
          <x:t>Demo Handel GmbH</x:t>
        </x:is>
      </x:c>
      <x:c r="C1590" s="0" t="inlineStr">
        <x:is>
          <x:t>PL</x:t>
        </x:is>
      </x:c>
      <x:c r="D1590" s="0" t="inlineStr">
        <x:is>
          <x:t>pl.other-opex</x:t>
        </x:is>
      </x:c>
      <x:c r="E1590" s="0" t="inlineStr">
        <x:is>
          <x:t>Sonstige betriebliche Aufwendungen</x:t>
        </x:is>
      </x:c>
      <x:c r="F1590" s="58">
        <x:v>6325</x:v>
      </x:c>
      <x:c r="G1590" t="inlineStr">
        <x:is>
          <x:t>Gas, Strom, Wasser</x:t>
        </x:is>
      </x:c>
      <x:c r="H1590" s="0" t="inlineStr">
        <x:is>
          <x:t>2022-06</x:t>
        </x:is>
      </x:c>
      <x:c r="I1590" s="0" t="inlineStr">
        <x:is>
          <x:t>2022-06</x:t>
        </x:is>
      </x:c>
      <x:c r="J1590" s="0" t="inlineStr">
        <x:is>
          <x:t>Month</x:t>
        </x:is>
      </x:c>
      <x:c r="K1590" s="58">
        <x:v>1</x:v>
      </x:c>
      <x:c r="L1590" s="12">
        <x:v>-12900</x:v>
      </x:c>
    </x:row>
    <x:row r="1591">
      <x:c r="A1591" s="0" t="inlineStr">
        <x:is>
          <x:t>PL|pl.other-opex|6325|2022-07</x:t>
        </x:is>
      </x:c>
      <x:c r="B1591" s="0" t="inlineStr">
        <x:is>
          <x:t>Demo Handel GmbH</x:t>
        </x:is>
      </x:c>
      <x:c r="C1591" s="0" t="inlineStr">
        <x:is>
          <x:t>PL</x:t>
        </x:is>
      </x:c>
      <x:c r="D1591" s="0" t="inlineStr">
        <x:is>
          <x:t>pl.other-opex</x:t>
        </x:is>
      </x:c>
      <x:c r="E1591" s="0" t="inlineStr">
        <x:is>
          <x:t>Sonstige betriebliche Aufwendungen</x:t>
        </x:is>
      </x:c>
      <x:c r="F1591" s="58">
        <x:v>6325</x:v>
      </x:c>
      <x:c r="G1591" t="inlineStr">
        <x:is>
          <x:t>Gas, Strom, Wasser</x:t>
        </x:is>
      </x:c>
      <x:c r="H1591" s="0" t="inlineStr">
        <x:is>
          <x:t>2022-07</x:t>
        </x:is>
      </x:c>
      <x:c r="I1591" s="0" t="inlineStr">
        <x:is>
          <x:t>2022-07</x:t>
        </x:is>
      </x:c>
      <x:c r="J1591" s="0" t="inlineStr">
        <x:is>
          <x:t>Month</x:t>
        </x:is>
      </x:c>
      <x:c r="K1591" s="58">
        <x:v>1</x:v>
      </x:c>
      <x:c r="L1591" s="12">
        <x:v>-12900</x:v>
      </x:c>
    </x:row>
    <x:row r="1592">
      <x:c r="A1592" s="0" t="inlineStr">
        <x:is>
          <x:t>PL|pl.other-opex|6325|2022-08</x:t>
        </x:is>
      </x:c>
      <x:c r="B1592" s="0" t="inlineStr">
        <x:is>
          <x:t>Demo Handel GmbH</x:t>
        </x:is>
      </x:c>
      <x:c r="C1592" s="0" t="inlineStr">
        <x:is>
          <x:t>PL</x:t>
        </x:is>
      </x:c>
      <x:c r="D1592" s="0" t="inlineStr">
        <x:is>
          <x:t>pl.other-opex</x:t>
        </x:is>
      </x:c>
      <x:c r="E1592" s="0" t="inlineStr">
        <x:is>
          <x:t>Sonstige betriebliche Aufwendungen</x:t>
        </x:is>
      </x:c>
      <x:c r="F1592" s="58">
        <x:v>6325</x:v>
      </x:c>
      <x:c r="G1592" t="inlineStr">
        <x:is>
          <x:t>Gas, Strom, Wasser</x:t>
        </x:is>
      </x:c>
      <x:c r="H1592" s="0" t="inlineStr">
        <x:is>
          <x:t>2022-08</x:t>
        </x:is>
      </x:c>
      <x:c r="I1592" s="0" t="inlineStr">
        <x:is>
          <x:t>2022-08</x:t>
        </x:is>
      </x:c>
      <x:c r="J1592" s="0" t="inlineStr">
        <x:is>
          <x:t>Month</x:t>
        </x:is>
      </x:c>
      <x:c r="K1592" s="58">
        <x:v>1</x:v>
      </x:c>
      <x:c r="L1592" s="12">
        <x:v>-12900</x:v>
      </x:c>
    </x:row>
    <x:row r="1593">
      <x:c r="A1593" s="0" t="inlineStr">
        <x:is>
          <x:t>PL|pl.other-opex|6325|2022-09</x:t>
        </x:is>
      </x:c>
      <x:c r="B1593" s="0" t="inlineStr">
        <x:is>
          <x:t>Demo Handel GmbH</x:t>
        </x:is>
      </x:c>
      <x:c r="C1593" s="0" t="inlineStr">
        <x:is>
          <x:t>PL</x:t>
        </x:is>
      </x:c>
      <x:c r="D1593" s="0" t="inlineStr">
        <x:is>
          <x:t>pl.other-opex</x:t>
        </x:is>
      </x:c>
      <x:c r="E1593" s="0" t="inlineStr">
        <x:is>
          <x:t>Sonstige betriebliche Aufwendungen</x:t>
        </x:is>
      </x:c>
      <x:c r="F1593" s="58">
        <x:v>6325</x:v>
      </x:c>
      <x:c r="G1593" t="inlineStr">
        <x:is>
          <x:t>Gas, Strom, Wasser</x:t>
        </x:is>
      </x:c>
      <x:c r="H1593" s="0" t="inlineStr">
        <x:is>
          <x:t>2022-09</x:t>
        </x:is>
      </x:c>
      <x:c r="I1593" s="0" t="inlineStr">
        <x:is>
          <x:t>2022-09</x:t>
        </x:is>
      </x:c>
      <x:c r="J1593" s="0" t="inlineStr">
        <x:is>
          <x:t>Month</x:t>
        </x:is>
      </x:c>
      <x:c r="K1593" s="58">
        <x:v>1</x:v>
      </x:c>
      <x:c r="L1593" s="12">
        <x:v>-12900</x:v>
      </x:c>
    </x:row>
    <x:row r="1594">
      <x:c r="A1594" s="0" t="inlineStr">
        <x:is>
          <x:t>PL|pl.other-opex|6325|2022-10</x:t>
        </x:is>
      </x:c>
      <x:c r="B1594" s="0" t="inlineStr">
        <x:is>
          <x:t>Demo Handel GmbH</x:t>
        </x:is>
      </x:c>
      <x:c r="C1594" s="0" t="inlineStr">
        <x:is>
          <x:t>PL</x:t>
        </x:is>
      </x:c>
      <x:c r="D1594" s="0" t="inlineStr">
        <x:is>
          <x:t>pl.other-opex</x:t>
        </x:is>
      </x:c>
      <x:c r="E1594" s="0" t="inlineStr">
        <x:is>
          <x:t>Sonstige betriebliche Aufwendungen</x:t>
        </x:is>
      </x:c>
      <x:c r="F1594" s="58">
        <x:v>6325</x:v>
      </x:c>
      <x:c r="G1594" t="inlineStr">
        <x:is>
          <x:t>Gas, Strom, Wasser</x:t>
        </x:is>
      </x:c>
      <x:c r="H1594" s="0" t="inlineStr">
        <x:is>
          <x:t>2022-10</x:t>
        </x:is>
      </x:c>
      <x:c r="I1594" s="0" t="inlineStr">
        <x:is>
          <x:t>2022-10</x:t>
        </x:is>
      </x:c>
      <x:c r="J1594" s="0" t="inlineStr">
        <x:is>
          <x:t>Month</x:t>
        </x:is>
      </x:c>
      <x:c r="K1594" s="58">
        <x:v>1</x:v>
      </x:c>
      <x:c r="L1594" s="12">
        <x:v>-12900</x:v>
      </x:c>
    </x:row>
    <x:row r="1595">
      <x:c r="A1595" s="0" t="inlineStr">
        <x:is>
          <x:t>PL|pl.other-opex|6325|2022-11</x:t>
        </x:is>
      </x:c>
      <x:c r="B1595" s="0" t="inlineStr">
        <x:is>
          <x:t>Demo Handel GmbH</x:t>
        </x:is>
      </x:c>
      <x:c r="C1595" s="0" t="inlineStr">
        <x:is>
          <x:t>PL</x:t>
        </x:is>
      </x:c>
      <x:c r="D1595" s="0" t="inlineStr">
        <x:is>
          <x:t>pl.other-opex</x:t>
        </x:is>
      </x:c>
      <x:c r="E1595" s="0" t="inlineStr">
        <x:is>
          <x:t>Sonstige betriebliche Aufwendungen</x:t>
        </x:is>
      </x:c>
      <x:c r="F1595" s="58">
        <x:v>6325</x:v>
      </x:c>
      <x:c r="G1595" t="inlineStr">
        <x:is>
          <x:t>Gas, Strom, Wasser</x:t>
        </x:is>
      </x:c>
      <x:c r="H1595" s="0" t="inlineStr">
        <x:is>
          <x:t>2022-11</x:t>
        </x:is>
      </x:c>
      <x:c r="I1595" s="0" t="inlineStr">
        <x:is>
          <x:t>2022-11</x:t>
        </x:is>
      </x:c>
      <x:c r="J1595" s="0" t="inlineStr">
        <x:is>
          <x:t>Month</x:t>
        </x:is>
      </x:c>
      <x:c r="K1595" s="58">
        <x:v>1</x:v>
      </x:c>
      <x:c r="L1595" s="12">
        <x:v>-12900</x:v>
      </x:c>
    </x:row>
    <x:row r="1596">
      <x:c r="A1596" s="0" t="inlineStr">
        <x:is>
          <x:t>PL|pl.other-opex|6325|2022-12</x:t>
        </x:is>
      </x:c>
      <x:c r="B1596" s="0" t="inlineStr">
        <x:is>
          <x:t>Demo Handel GmbH</x:t>
        </x:is>
      </x:c>
      <x:c r="C1596" s="0" t="inlineStr">
        <x:is>
          <x:t>PL</x:t>
        </x:is>
      </x:c>
      <x:c r="D1596" s="0" t="inlineStr">
        <x:is>
          <x:t>pl.other-opex</x:t>
        </x:is>
      </x:c>
      <x:c r="E1596" s="0" t="inlineStr">
        <x:is>
          <x:t>Sonstige betriebliche Aufwendungen</x:t>
        </x:is>
      </x:c>
      <x:c r="F1596" s="58">
        <x:v>6325</x:v>
      </x:c>
      <x:c r="G1596" t="inlineStr">
        <x:is>
          <x:t>Gas, Strom, Wasser</x:t>
        </x:is>
      </x:c>
      <x:c r="H1596" s="0" t="inlineStr">
        <x:is>
          <x:t>2022-12</x:t>
        </x:is>
      </x:c>
      <x:c r="I1596" s="0" t="inlineStr">
        <x:is>
          <x:t>2022-12</x:t>
        </x:is>
      </x:c>
      <x:c r="J1596" s="0" t="inlineStr">
        <x:is>
          <x:t>Month</x:t>
        </x:is>
      </x:c>
      <x:c r="K1596" s="58">
        <x:v>1</x:v>
      </x:c>
      <x:c r="L1596" s="12">
        <x:v>-12900</x:v>
      </x:c>
    </x:row>
    <x:row r="1597">
      <x:c r="A1597" s="0" t="inlineStr">
        <x:is>
          <x:t>PL|pl.other-opex|6325|2023-01</x:t>
        </x:is>
      </x:c>
      <x:c r="B1597" s="0" t="inlineStr">
        <x:is>
          <x:t>Demo Handel GmbH</x:t>
        </x:is>
      </x:c>
      <x:c r="C1597" s="0" t="inlineStr">
        <x:is>
          <x:t>PL</x:t>
        </x:is>
      </x:c>
      <x:c r="D1597" s="0" t="inlineStr">
        <x:is>
          <x:t>pl.other-opex</x:t>
        </x:is>
      </x:c>
      <x:c r="E1597" s="0" t="inlineStr">
        <x:is>
          <x:t>Sonstige betriebliche Aufwendungen</x:t>
        </x:is>
      </x:c>
      <x:c r="F1597" s="58">
        <x:v>6325</x:v>
      </x:c>
      <x:c r="G1597" t="inlineStr">
        <x:is>
          <x:t>Gas, Strom, Wasser</x:t>
        </x:is>
      </x:c>
      <x:c r="H1597" s="0" t="inlineStr">
        <x:is>
          <x:t>2023-01</x:t>
        </x:is>
      </x:c>
      <x:c r="I1597" s="0" t="inlineStr">
        <x:is>
          <x:t>2023-01</x:t>
        </x:is>
      </x:c>
      <x:c r="J1597" s="0" t="inlineStr">
        <x:is>
          <x:t>Month</x:t>
        </x:is>
      </x:c>
      <x:c r="K1597" s="58">
        <x:v>1</x:v>
      </x:c>
      <x:c r="L1597" s="12">
        <x:v>-17280</x:v>
      </x:c>
    </x:row>
    <x:row r="1598">
      <x:c r="A1598" s="0" t="inlineStr">
        <x:is>
          <x:t>PL|pl.other-opex|6325|2023-02</x:t>
        </x:is>
      </x:c>
      <x:c r="B1598" s="0" t="inlineStr">
        <x:is>
          <x:t>Demo Handel GmbH</x:t>
        </x:is>
      </x:c>
      <x:c r="C1598" s="0" t="inlineStr">
        <x:is>
          <x:t>PL</x:t>
        </x:is>
      </x:c>
      <x:c r="D1598" s="0" t="inlineStr">
        <x:is>
          <x:t>pl.other-opex</x:t>
        </x:is>
      </x:c>
      <x:c r="E1598" s="0" t="inlineStr">
        <x:is>
          <x:t>Sonstige betriebliche Aufwendungen</x:t>
        </x:is>
      </x:c>
      <x:c r="F1598" s="58">
        <x:v>6325</x:v>
      </x:c>
      <x:c r="G1598" t="inlineStr">
        <x:is>
          <x:t>Gas, Strom, Wasser</x:t>
        </x:is>
      </x:c>
      <x:c r="H1598" s="0" t="inlineStr">
        <x:is>
          <x:t>2023-02</x:t>
        </x:is>
      </x:c>
      <x:c r="I1598" s="0" t="inlineStr">
        <x:is>
          <x:t>2023-02</x:t>
        </x:is>
      </x:c>
      <x:c r="J1598" s="0" t="inlineStr">
        <x:is>
          <x:t>Month</x:t>
        </x:is>
      </x:c>
      <x:c r="K1598" s="58">
        <x:v>1</x:v>
      </x:c>
      <x:c r="L1598" s="12">
        <x:v>-17280</x:v>
      </x:c>
    </x:row>
    <x:row r="1599">
      <x:c r="A1599" s="0" t="inlineStr">
        <x:is>
          <x:t>PL|pl.other-opex|6325|2023-03</x:t>
        </x:is>
      </x:c>
      <x:c r="B1599" s="0" t="inlineStr">
        <x:is>
          <x:t>Demo Handel GmbH</x:t>
        </x:is>
      </x:c>
      <x:c r="C1599" s="0" t="inlineStr">
        <x:is>
          <x:t>PL</x:t>
        </x:is>
      </x:c>
      <x:c r="D1599" s="0" t="inlineStr">
        <x:is>
          <x:t>pl.other-opex</x:t>
        </x:is>
      </x:c>
      <x:c r="E1599" s="0" t="inlineStr">
        <x:is>
          <x:t>Sonstige betriebliche Aufwendungen</x:t>
        </x:is>
      </x:c>
      <x:c r="F1599" s="58">
        <x:v>6325</x:v>
      </x:c>
      <x:c r="G1599" t="inlineStr">
        <x:is>
          <x:t>Gas, Strom, Wasser</x:t>
        </x:is>
      </x:c>
      <x:c r="H1599" s="0" t="inlineStr">
        <x:is>
          <x:t>2023-03</x:t>
        </x:is>
      </x:c>
      <x:c r="I1599" s="0" t="inlineStr">
        <x:is>
          <x:t>2023-03</x:t>
        </x:is>
      </x:c>
      <x:c r="J1599" s="0" t="inlineStr">
        <x:is>
          <x:t>Month</x:t>
        </x:is>
      </x:c>
      <x:c r="K1599" s="58">
        <x:v>1</x:v>
      </x:c>
      <x:c r="L1599" s="12">
        <x:v>-38955.3</x:v>
      </x:c>
    </x:row>
    <x:row r="1600">
      <x:c r="A1600" s="0" t="inlineStr">
        <x:is>
          <x:t>PL|pl.other-opex|6325|2023-04</x:t>
        </x:is>
      </x:c>
      <x:c r="B1600" s="0" t="inlineStr">
        <x:is>
          <x:t>Demo Handel GmbH</x:t>
        </x:is>
      </x:c>
      <x:c r="C1600" s="0" t="inlineStr">
        <x:is>
          <x:t>PL</x:t>
        </x:is>
      </x:c>
      <x:c r="D1600" s="0" t="inlineStr">
        <x:is>
          <x:t>pl.other-opex</x:t>
        </x:is>
      </x:c>
      <x:c r="E1600" s="0" t="inlineStr">
        <x:is>
          <x:t>Sonstige betriebliche Aufwendungen</x:t>
        </x:is>
      </x:c>
      <x:c r="F1600" s="58">
        <x:v>6325</x:v>
      </x:c>
      <x:c r="G1600" t="inlineStr">
        <x:is>
          <x:t>Gas, Strom, Wasser</x:t>
        </x:is>
      </x:c>
      <x:c r="H1600" s="0" t="inlineStr">
        <x:is>
          <x:t>2023-04</x:t>
        </x:is>
      </x:c>
      <x:c r="I1600" s="0" t="inlineStr">
        <x:is>
          <x:t>2023-04</x:t>
        </x:is>
      </x:c>
      <x:c r="J1600" s="0" t="inlineStr">
        <x:is>
          <x:t>Month</x:t>
        </x:is>
      </x:c>
      <x:c r="K1600" s="58">
        <x:v>1</x:v>
      </x:c>
      <x:c r="L1600" s="12">
        <x:v>-17280</x:v>
      </x:c>
    </x:row>
    <x:row r="1601">
      <x:c r="A1601" s="0" t="inlineStr">
        <x:is>
          <x:t>PL|pl.other-opex|6325|2023-05</x:t>
        </x:is>
      </x:c>
      <x:c r="B1601" s="0" t="inlineStr">
        <x:is>
          <x:t>Demo Handel GmbH</x:t>
        </x:is>
      </x:c>
      <x:c r="C1601" s="0" t="inlineStr">
        <x:is>
          <x:t>PL</x:t>
        </x:is>
      </x:c>
      <x:c r="D1601" s="0" t="inlineStr">
        <x:is>
          <x:t>pl.other-opex</x:t>
        </x:is>
      </x:c>
      <x:c r="E1601" s="0" t="inlineStr">
        <x:is>
          <x:t>Sonstige betriebliche Aufwendungen</x:t>
        </x:is>
      </x:c>
      <x:c r="F1601" s="58">
        <x:v>6325</x:v>
      </x:c>
      <x:c r="G1601" t="inlineStr">
        <x:is>
          <x:t>Gas, Strom, Wasser</x:t>
        </x:is>
      </x:c>
      <x:c r="H1601" s="0" t="inlineStr">
        <x:is>
          <x:t>2023-05</x:t>
        </x:is>
      </x:c>
      <x:c r="I1601" s="0" t="inlineStr">
        <x:is>
          <x:t>2023-05</x:t>
        </x:is>
      </x:c>
      <x:c r="J1601" s="0" t="inlineStr">
        <x:is>
          <x:t>Month</x:t>
        </x:is>
      </x:c>
      <x:c r="K1601" s="58">
        <x:v>1</x:v>
      </x:c>
      <x:c r="L1601" s="12">
        <x:v>-17280</x:v>
      </x:c>
    </x:row>
    <x:row r="1602">
      <x:c r="A1602" s="0" t="inlineStr">
        <x:is>
          <x:t>PL|pl.other-opex|6325|2023-06</x:t>
        </x:is>
      </x:c>
      <x:c r="B1602" s="0" t="inlineStr">
        <x:is>
          <x:t>Demo Handel GmbH</x:t>
        </x:is>
      </x:c>
      <x:c r="C1602" s="0" t="inlineStr">
        <x:is>
          <x:t>PL</x:t>
        </x:is>
      </x:c>
      <x:c r="D1602" s="0" t="inlineStr">
        <x:is>
          <x:t>pl.other-opex</x:t>
        </x:is>
      </x:c>
      <x:c r="E1602" s="0" t="inlineStr">
        <x:is>
          <x:t>Sonstige betriebliche Aufwendungen</x:t>
        </x:is>
      </x:c>
      <x:c r="F1602" s="58">
        <x:v>6325</x:v>
      </x:c>
      <x:c r="G1602" t="inlineStr">
        <x:is>
          <x:t>Gas, Strom, Wasser</x:t>
        </x:is>
      </x:c>
      <x:c r="H1602" s="0" t="inlineStr">
        <x:is>
          <x:t>2023-06</x:t>
        </x:is>
      </x:c>
      <x:c r="I1602" s="0" t="inlineStr">
        <x:is>
          <x:t>2023-06</x:t>
        </x:is>
      </x:c>
      <x:c r="J1602" s="0" t="inlineStr">
        <x:is>
          <x:t>Month</x:t>
        </x:is>
      </x:c>
      <x:c r="K1602" s="58">
        <x:v>1</x:v>
      </x:c>
      <x:c r="L1602" s="12">
        <x:v>-17280</x:v>
      </x:c>
    </x:row>
    <x:row r="1603">
      <x:c r="A1603" s="0" t="inlineStr">
        <x:is>
          <x:t>PL|pl.other-opex|6325|2023-07</x:t>
        </x:is>
      </x:c>
      <x:c r="B1603" s="0" t="inlineStr">
        <x:is>
          <x:t>Demo Handel GmbH</x:t>
        </x:is>
      </x:c>
      <x:c r="C1603" s="0" t="inlineStr">
        <x:is>
          <x:t>PL</x:t>
        </x:is>
      </x:c>
      <x:c r="D1603" s="0" t="inlineStr">
        <x:is>
          <x:t>pl.other-opex</x:t>
        </x:is>
      </x:c>
      <x:c r="E1603" s="0" t="inlineStr">
        <x:is>
          <x:t>Sonstige betriebliche Aufwendungen</x:t>
        </x:is>
      </x:c>
      <x:c r="F1603" s="58">
        <x:v>6325</x:v>
      </x:c>
      <x:c r="G1603" t="inlineStr">
        <x:is>
          <x:t>Gas, Strom, Wasser</x:t>
        </x:is>
      </x:c>
      <x:c r="H1603" s="0" t="inlineStr">
        <x:is>
          <x:t>2023-07</x:t>
        </x:is>
      </x:c>
      <x:c r="I1603" s="0" t="inlineStr">
        <x:is>
          <x:t>2023-07</x:t>
        </x:is>
      </x:c>
      <x:c r="J1603" s="0" t="inlineStr">
        <x:is>
          <x:t>Month</x:t>
        </x:is>
      </x:c>
      <x:c r="K1603" s="58">
        <x:v>1</x:v>
      </x:c>
      <x:c r="L1603" s="12">
        <x:v>-17280</x:v>
      </x:c>
    </x:row>
    <x:row r="1604">
      <x:c r="A1604" s="0" t="inlineStr">
        <x:is>
          <x:t>PL|pl.other-opex|6325|2023-08</x:t>
        </x:is>
      </x:c>
      <x:c r="B1604" s="0" t="inlineStr">
        <x:is>
          <x:t>Demo Handel GmbH</x:t>
        </x:is>
      </x:c>
      <x:c r="C1604" s="0" t="inlineStr">
        <x:is>
          <x:t>PL</x:t>
        </x:is>
      </x:c>
      <x:c r="D1604" s="0" t="inlineStr">
        <x:is>
          <x:t>pl.other-opex</x:t>
        </x:is>
      </x:c>
      <x:c r="E1604" s="0" t="inlineStr">
        <x:is>
          <x:t>Sonstige betriebliche Aufwendungen</x:t>
        </x:is>
      </x:c>
      <x:c r="F1604" s="58">
        <x:v>6325</x:v>
      </x:c>
      <x:c r="G1604" t="inlineStr">
        <x:is>
          <x:t>Gas, Strom, Wasser</x:t>
        </x:is>
      </x:c>
      <x:c r="H1604" s="0" t="inlineStr">
        <x:is>
          <x:t>2023-08</x:t>
        </x:is>
      </x:c>
      <x:c r="I1604" s="0" t="inlineStr">
        <x:is>
          <x:t>2023-08</x:t>
        </x:is>
      </x:c>
      <x:c r="J1604" s="0" t="inlineStr">
        <x:is>
          <x:t>Month</x:t>
        </x:is>
      </x:c>
      <x:c r="K1604" s="58">
        <x:v>1</x:v>
      </x:c>
      <x:c r="L1604" s="12">
        <x:v>-17280</x:v>
      </x:c>
    </x:row>
    <x:row r="1605">
      <x:c r="A1605" s="0" t="inlineStr">
        <x:is>
          <x:t>PL|pl.other-opex|6325|2023-09</x:t>
        </x:is>
      </x:c>
      <x:c r="B1605" s="0" t="inlineStr">
        <x:is>
          <x:t>Demo Handel GmbH</x:t>
        </x:is>
      </x:c>
      <x:c r="C1605" s="0" t="inlineStr">
        <x:is>
          <x:t>PL</x:t>
        </x:is>
      </x:c>
      <x:c r="D1605" s="0" t="inlineStr">
        <x:is>
          <x:t>pl.other-opex</x:t>
        </x:is>
      </x:c>
      <x:c r="E1605" s="0" t="inlineStr">
        <x:is>
          <x:t>Sonstige betriebliche Aufwendungen</x:t>
        </x:is>
      </x:c>
      <x:c r="F1605" s="58">
        <x:v>6325</x:v>
      </x:c>
      <x:c r="G1605" t="inlineStr">
        <x:is>
          <x:t>Gas, Strom, Wasser</x:t>
        </x:is>
      </x:c>
      <x:c r="H1605" s="0" t="inlineStr">
        <x:is>
          <x:t>2023-09</x:t>
        </x:is>
      </x:c>
      <x:c r="I1605" s="0" t="inlineStr">
        <x:is>
          <x:t>2023-09</x:t>
        </x:is>
      </x:c>
      <x:c r="J1605" s="0" t="inlineStr">
        <x:is>
          <x:t>Month</x:t>
        </x:is>
      </x:c>
      <x:c r="K1605" s="58">
        <x:v>1</x:v>
      </x:c>
      <x:c r="L1605" s="12">
        <x:v>-17280</x:v>
      </x:c>
    </x:row>
    <x:row r="1606">
      <x:c r="A1606" s="0" t="inlineStr">
        <x:is>
          <x:t>PL|pl.other-opex|6325|2023-10</x:t>
        </x:is>
      </x:c>
      <x:c r="B1606" s="0" t="inlineStr">
        <x:is>
          <x:t>Demo Handel GmbH</x:t>
        </x:is>
      </x:c>
      <x:c r="C1606" s="0" t="inlineStr">
        <x:is>
          <x:t>PL</x:t>
        </x:is>
      </x:c>
      <x:c r="D1606" s="0" t="inlineStr">
        <x:is>
          <x:t>pl.other-opex</x:t>
        </x:is>
      </x:c>
      <x:c r="E1606" s="0" t="inlineStr">
        <x:is>
          <x:t>Sonstige betriebliche Aufwendungen</x:t>
        </x:is>
      </x:c>
      <x:c r="F1606" s="58">
        <x:v>6325</x:v>
      </x:c>
      <x:c r="G1606" t="inlineStr">
        <x:is>
          <x:t>Gas, Strom, Wasser</x:t>
        </x:is>
      </x:c>
      <x:c r="H1606" s="0" t="inlineStr">
        <x:is>
          <x:t>2023-10</x:t>
        </x:is>
      </x:c>
      <x:c r="I1606" s="0" t="inlineStr">
        <x:is>
          <x:t>2023-10</x:t>
        </x:is>
      </x:c>
      <x:c r="J1606" s="0" t="inlineStr">
        <x:is>
          <x:t>Month</x:t>
        </x:is>
      </x:c>
      <x:c r="K1606" s="58">
        <x:v>1</x:v>
      </x:c>
      <x:c r="L1606" s="12">
        <x:v>-17280</x:v>
      </x:c>
    </x:row>
    <x:row r="1607">
      <x:c r="A1607" s="0" t="inlineStr">
        <x:is>
          <x:t>PL|pl.other-opex|6325|2023-11</x:t>
        </x:is>
      </x:c>
      <x:c r="B1607" s="0" t="inlineStr">
        <x:is>
          <x:t>Demo Handel GmbH</x:t>
        </x:is>
      </x:c>
      <x:c r="C1607" s="0" t="inlineStr">
        <x:is>
          <x:t>PL</x:t>
        </x:is>
      </x:c>
      <x:c r="D1607" s="0" t="inlineStr">
        <x:is>
          <x:t>pl.other-opex</x:t>
        </x:is>
      </x:c>
      <x:c r="E1607" s="0" t="inlineStr">
        <x:is>
          <x:t>Sonstige betriebliche Aufwendungen</x:t>
        </x:is>
      </x:c>
      <x:c r="F1607" s="58">
        <x:v>6325</x:v>
      </x:c>
      <x:c r="G1607" t="inlineStr">
        <x:is>
          <x:t>Gas, Strom, Wasser</x:t>
        </x:is>
      </x:c>
      <x:c r="H1607" s="0" t="inlineStr">
        <x:is>
          <x:t>2023-11</x:t>
        </x:is>
      </x:c>
      <x:c r="I1607" s="0" t="inlineStr">
        <x:is>
          <x:t>2023-11</x:t>
        </x:is>
      </x:c>
      <x:c r="J1607" s="0" t="inlineStr">
        <x:is>
          <x:t>Month</x:t>
        </x:is>
      </x:c>
      <x:c r="K1607" s="58">
        <x:v>1</x:v>
      </x:c>
      <x:c r="L1607" s="12">
        <x:v>-17280</x:v>
      </x:c>
    </x:row>
    <x:row r="1608">
      <x:c r="A1608" s="0" t="inlineStr">
        <x:is>
          <x:t>PL|pl.other-opex|6325|2023-12</x:t>
        </x:is>
      </x:c>
      <x:c r="B1608" s="0" t="inlineStr">
        <x:is>
          <x:t>Demo Handel GmbH</x:t>
        </x:is>
      </x:c>
      <x:c r="C1608" s="0" t="inlineStr">
        <x:is>
          <x:t>PL</x:t>
        </x:is>
      </x:c>
      <x:c r="D1608" s="0" t="inlineStr">
        <x:is>
          <x:t>pl.other-opex</x:t>
        </x:is>
      </x:c>
      <x:c r="E1608" s="0" t="inlineStr">
        <x:is>
          <x:t>Sonstige betriebliche Aufwendungen</x:t>
        </x:is>
      </x:c>
      <x:c r="F1608" s="58">
        <x:v>6325</x:v>
      </x:c>
      <x:c r="G1608" t="inlineStr">
        <x:is>
          <x:t>Gas, Strom, Wasser</x:t>
        </x:is>
      </x:c>
      <x:c r="H1608" s="0" t="inlineStr">
        <x:is>
          <x:t>2023-12</x:t>
        </x:is>
      </x:c>
      <x:c r="I1608" s="0" t="inlineStr">
        <x:is>
          <x:t>2023-12</x:t>
        </x:is>
      </x:c>
      <x:c r="J1608" s="0" t="inlineStr">
        <x:is>
          <x:t>Month</x:t>
        </x:is>
      </x:c>
      <x:c r="K1608" s="58">
        <x:v>1</x:v>
      </x:c>
      <x:c r="L1608" s="12">
        <x:v>-17280</x:v>
      </x:c>
    </x:row>
    <x:row r="1609">
      <x:c r="A1609" s="0" t="inlineStr">
        <x:is>
          <x:t>PL|pl.other-opex|6325|2024-01</x:t>
        </x:is>
      </x:c>
      <x:c r="B1609" s="0" t="inlineStr">
        <x:is>
          <x:t>Demo Handel GmbH</x:t>
        </x:is>
      </x:c>
      <x:c r="C1609" s="0" t="inlineStr">
        <x:is>
          <x:t>PL</x:t>
        </x:is>
      </x:c>
      <x:c r="D1609" s="0" t="inlineStr">
        <x:is>
          <x:t>pl.other-opex</x:t>
        </x:is>
      </x:c>
      <x:c r="E1609" s="0" t="inlineStr">
        <x:is>
          <x:t>Sonstige betriebliche Aufwendungen</x:t>
        </x:is>
      </x:c>
      <x:c r="F1609" s="58">
        <x:v>6325</x:v>
      </x:c>
      <x:c r="G1609" t="inlineStr">
        <x:is>
          <x:t>Gas, Strom, Wasser</x:t>
        </x:is>
      </x:c>
      <x:c r="H1609" s="0" t="inlineStr">
        <x:is>
          <x:t>2024-01</x:t>
        </x:is>
      </x:c>
      <x:c r="I1609" s="0" t="inlineStr">
        <x:is>
          <x:t>2024-01</x:t>
        </x:is>
      </x:c>
      <x:c r="J1609" s="0" t="inlineStr">
        <x:is>
          <x:t>Month</x:t>
        </x:is>
      </x:c>
      <x:c r="K1609" s="58">
        <x:v>1</x:v>
      </x:c>
      <x:c r="L1609" s="12">
        <x:v>-14520</x:v>
      </x:c>
    </x:row>
    <x:row r="1610">
      <x:c r="A1610" s="0" t="inlineStr">
        <x:is>
          <x:t>PL|pl.other-opex|6325|2024-02</x:t>
        </x:is>
      </x:c>
      <x:c r="B1610" s="0" t="inlineStr">
        <x:is>
          <x:t>Demo Handel GmbH</x:t>
        </x:is>
      </x:c>
      <x:c r="C1610" s="0" t="inlineStr">
        <x:is>
          <x:t>PL</x:t>
        </x:is>
      </x:c>
      <x:c r="D1610" s="0" t="inlineStr">
        <x:is>
          <x:t>pl.other-opex</x:t>
        </x:is>
      </x:c>
      <x:c r="E1610" s="0" t="inlineStr">
        <x:is>
          <x:t>Sonstige betriebliche Aufwendungen</x:t>
        </x:is>
      </x:c>
      <x:c r="F1610" s="58">
        <x:v>6325</x:v>
      </x:c>
      <x:c r="G1610" t="inlineStr">
        <x:is>
          <x:t>Gas, Strom, Wasser</x:t>
        </x:is>
      </x:c>
      <x:c r="H1610" s="0" t="inlineStr">
        <x:is>
          <x:t>2024-02</x:t>
        </x:is>
      </x:c>
      <x:c r="I1610" s="0" t="inlineStr">
        <x:is>
          <x:t>2024-02</x:t>
        </x:is>
      </x:c>
      <x:c r="J1610" s="0" t="inlineStr">
        <x:is>
          <x:t>Month</x:t>
        </x:is>
      </x:c>
      <x:c r="K1610" s="58">
        <x:v>1</x:v>
      </x:c>
      <x:c r="L1610" s="12">
        <x:v>-14520</x:v>
      </x:c>
    </x:row>
    <x:row r="1611">
      <x:c r="A1611" s="0" t="inlineStr">
        <x:is>
          <x:t>PL|pl.other-opex|6325|2024-03</x:t>
        </x:is>
      </x:c>
      <x:c r="B1611" s="0" t="inlineStr">
        <x:is>
          <x:t>Demo Handel GmbH</x:t>
        </x:is>
      </x:c>
      <x:c r="C1611" s="0" t="inlineStr">
        <x:is>
          <x:t>PL</x:t>
        </x:is>
      </x:c>
      <x:c r="D1611" s="0" t="inlineStr">
        <x:is>
          <x:t>pl.other-opex</x:t>
        </x:is>
      </x:c>
      <x:c r="E1611" s="0" t="inlineStr">
        <x:is>
          <x:t>Sonstige betriebliche Aufwendungen</x:t>
        </x:is>
      </x:c>
      <x:c r="F1611" s="58">
        <x:v>6325</x:v>
      </x:c>
      <x:c r="G1611" t="inlineStr">
        <x:is>
          <x:t>Gas, Strom, Wasser</x:t>
        </x:is>
      </x:c>
      <x:c r="H1611" s="0" t="inlineStr">
        <x:is>
          <x:t>2024-03</x:t>
        </x:is>
      </x:c>
      <x:c r="I1611" s="0" t="inlineStr">
        <x:is>
          <x:t>2024-03</x:t>
        </x:is>
      </x:c>
      <x:c r="J1611" s="0" t="inlineStr">
        <x:is>
          <x:t>Month</x:t>
        </x:is>
      </x:c>
      <x:c r="K1611" s="58">
        <x:v>1</x:v>
      </x:c>
      <x:c r="L1611" s="12">
        <x:v>-2668.8</x:v>
      </x:c>
    </x:row>
    <x:row r="1612">
      <x:c r="A1612" s="0" t="inlineStr">
        <x:is>
          <x:t>PL|pl.other-opex|6325|2024-04</x:t>
        </x:is>
      </x:c>
      <x:c r="B1612" s="0" t="inlineStr">
        <x:is>
          <x:t>Demo Handel GmbH</x:t>
        </x:is>
      </x:c>
      <x:c r="C1612" s="0" t="inlineStr">
        <x:is>
          <x:t>PL</x:t>
        </x:is>
      </x:c>
      <x:c r="D1612" s="0" t="inlineStr">
        <x:is>
          <x:t>pl.other-opex</x:t>
        </x:is>
      </x:c>
      <x:c r="E1612" s="0" t="inlineStr">
        <x:is>
          <x:t>Sonstige betriebliche Aufwendungen</x:t>
        </x:is>
      </x:c>
      <x:c r="F1612" s="58">
        <x:v>6325</x:v>
      </x:c>
      <x:c r="G1612" t="inlineStr">
        <x:is>
          <x:t>Gas, Strom, Wasser</x:t>
        </x:is>
      </x:c>
      <x:c r="H1612" s="0" t="inlineStr">
        <x:is>
          <x:t>2024-04</x:t>
        </x:is>
      </x:c>
      <x:c r="I1612" s="0" t="inlineStr">
        <x:is>
          <x:t>2024-04</x:t>
        </x:is>
      </x:c>
      <x:c r="J1612" s="0" t="inlineStr">
        <x:is>
          <x:t>Month</x:t>
        </x:is>
      </x:c>
      <x:c r="K1612" s="58">
        <x:v>1</x:v>
      </x:c>
      <x:c r="L1612" s="12">
        <x:v>-14520</x:v>
      </x:c>
    </x:row>
    <x:row r="1613">
      <x:c r="A1613" s="0" t="inlineStr">
        <x:is>
          <x:t>PL|pl.other-opex|6325|2024-05</x:t>
        </x:is>
      </x:c>
      <x:c r="B1613" s="0" t="inlineStr">
        <x:is>
          <x:t>Demo Handel GmbH</x:t>
        </x:is>
      </x:c>
      <x:c r="C1613" s="0" t="inlineStr">
        <x:is>
          <x:t>PL</x:t>
        </x:is>
      </x:c>
      <x:c r="D1613" s="0" t="inlineStr">
        <x:is>
          <x:t>pl.other-opex</x:t>
        </x:is>
      </x:c>
      <x:c r="E1613" s="0" t="inlineStr">
        <x:is>
          <x:t>Sonstige betriebliche Aufwendungen</x:t>
        </x:is>
      </x:c>
      <x:c r="F1613" s="58">
        <x:v>6325</x:v>
      </x:c>
      <x:c r="G1613" t="inlineStr">
        <x:is>
          <x:t>Gas, Strom, Wasser</x:t>
        </x:is>
      </x:c>
      <x:c r="H1613" s="0" t="inlineStr">
        <x:is>
          <x:t>2024-05</x:t>
        </x:is>
      </x:c>
      <x:c r="I1613" s="0" t="inlineStr">
        <x:is>
          <x:t>2024-05</x:t>
        </x:is>
      </x:c>
      <x:c r="J1613" s="0" t="inlineStr">
        <x:is>
          <x:t>Month</x:t>
        </x:is>
      </x:c>
      <x:c r="K1613" s="58">
        <x:v>1</x:v>
      </x:c>
      <x:c r="L1613" s="12">
        <x:v>-14520</x:v>
      </x:c>
    </x:row>
    <x:row r="1614">
      <x:c r="A1614" s="0" t="inlineStr">
        <x:is>
          <x:t>PL|pl.other-opex|6325|2024-06</x:t>
        </x:is>
      </x:c>
      <x:c r="B1614" s="0" t="inlineStr">
        <x:is>
          <x:t>Demo Handel GmbH</x:t>
        </x:is>
      </x:c>
      <x:c r="C1614" s="0" t="inlineStr">
        <x:is>
          <x:t>PL</x:t>
        </x:is>
      </x:c>
      <x:c r="D1614" s="0" t="inlineStr">
        <x:is>
          <x:t>pl.other-opex</x:t>
        </x:is>
      </x:c>
      <x:c r="E1614" s="0" t="inlineStr">
        <x:is>
          <x:t>Sonstige betriebliche Aufwendungen</x:t>
        </x:is>
      </x:c>
      <x:c r="F1614" s="58">
        <x:v>6325</x:v>
      </x:c>
      <x:c r="G1614" t="inlineStr">
        <x:is>
          <x:t>Gas, Strom, Wasser</x:t>
        </x:is>
      </x:c>
      <x:c r="H1614" s="0" t="inlineStr">
        <x:is>
          <x:t>2024-06</x:t>
        </x:is>
      </x:c>
      <x:c r="I1614" s="0" t="inlineStr">
        <x:is>
          <x:t>2024-06</x:t>
        </x:is>
      </x:c>
      <x:c r="J1614" s="0" t="inlineStr">
        <x:is>
          <x:t>Month</x:t>
        </x:is>
      </x:c>
      <x:c r="K1614" s="58">
        <x:v>1</x:v>
      </x:c>
      <x:c r="L1614" s="12">
        <x:v>-14520</x:v>
      </x:c>
    </x:row>
    <x:row r="1615">
      <x:c r="A1615" s="0" t="inlineStr">
        <x:is>
          <x:t>PL|pl.other-opex|6325|2024-07</x:t>
        </x:is>
      </x:c>
      <x:c r="B1615" s="0" t="inlineStr">
        <x:is>
          <x:t>Demo Handel GmbH</x:t>
        </x:is>
      </x:c>
      <x:c r="C1615" s="0" t="inlineStr">
        <x:is>
          <x:t>PL</x:t>
        </x:is>
      </x:c>
      <x:c r="D1615" s="0" t="inlineStr">
        <x:is>
          <x:t>pl.other-opex</x:t>
        </x:is>
      </x:c>
      <x:c r="E1615" s="0" t="inlineStr">
        <x:is>
          <x:t>Sonstige betriebliche Aufwendungen</x:t>
        </x:is>
      </x:c>
      <x:c r="F1615" s="58">
        <x:v>6325</x:v>
      </x:c>
      <x:c r="G1615" t="inlineStr">
        <x:is>
          <x:t>Gas, Strom, Wasser</x:t>
        </x:is>
      </x:c>
      <x:c r="H1615" s="0" t="inlineStr">
        <x:is>
          <x:t>2024-07</x:t>
        </x:is>
      </x:c>
      <x:c r="I1615" s="0" t="inlineStr">
        <x:is>
          <x:t>2024-07</x:t>
        </x:is>
      </x:c>
      <x:c r="J1615" s="0" t="inlineStr">
        <x:is>
          <x:t>Month</x:t>
        </x:is>
      </x:c>
      <x:c r="K1615" s="58">
        <x:v>1</x:v>
      </x:c>
      <x:c r="L1615" s="12">
        <x:v>-14520</x:v>
      </x:c>
    </x:row>
    <x:row r="1616">
      <x:c r="A1616" s="0" t="inlineStr">
        <x:is>
          <x:t>PL|pl.other-opex|6325|2024-08</x:t>
        </x:is>
      </x:c>
      <x:c r="B1616" s="0" t="inlineStr">
        <x:is>
          <x:t>Demo Handel GmbH</x:t>
        </x:is>
      </x:c>
      <x:c r="C1616" s="0" t="inlineStr">
        <x:is>
          <x:t>PL</x:t>
        </x:is>
      </x:c>
      <x:c r="D1616" s="0" t="inlineStr">
        <x:is>
          <x:t>pl.other-opex</x:t>
        </x:is>
      </x:c>
      <x:c r="E1616" s="0" t="inlineStr">
        <x:is>
          <x:t>Sonstige betriebliche Aufwendungen</x:t>
        </x:is>
      </x:c>
      <x:c r="F1616" s="58">
        <x:v>6325</x:v>
      </x:c>
      <x:c r="G1616" t="inlineStr">
        <x:is>
          <x:t>Gas, Strom, Wasser</x:t>
        </x:is>
      </x:c>
      <x:c r="H1616" s="0" t="inlineStr">
        <x:is>
          <x:t>2024-08</x:t>
        </x:is>
      </x:c>
      <x:c r="I1616" s="0" t="inlineStr">
        <x:is>
          <x:t>2024-08</x:t>
        </x:is>
      </x:c>
      <x:c r="J1616" s="0" t="inlineStr">
        <x:is>
          <x:t>Month</x:t>
        </x:is>
      </x:c>
      <x:c r="K1616" s="58">
        <x:v>1</x:v>
      </x:c>
      <x:c r="L1616" s="12">
        <x:v>-14520</x:v>
      </x:c>
    </x:row>
    <x:row r="1617">
      <x:c r="A1617" s="0" t="inlineStr">
        <x:is>
          <x:t>PL|pl.other-opex|6325|2024-09</x:t>
        </x:is>
      </x:c>
      <x:c r="B1617" s="0" t="inlineStr">
        <x:is>
          <x:t>Demo Handel GmbH</x:t>
        </x:is>
      </x:c>
      <x:c r="C1617" s="0" t="inlineStr">
        <x:is>
          <x:t>PL</x:t>
        </x:is>
      </x:c>
      <x:c r="D1617" s="0" t="inlineStr">
        <x:is>
          <x:t>pl.other-opex</x:t>
        </x:is>
      </x:c>
      <x:c r="E1617" s="0" t="inlineStr">
        <x:is>
          <x:t>Sonstige betriebliche Aufwendungen</x:t>
        </x:is>
      </x:c>
      <x:c r="F1617" s="58">
        <x:v>6325</x:v>
      </x:c>
      <x:c r="G1617" t="inlineStr">
        <x:is>
          <x:t>Gas, Strom, Wasser</x:t>
        </x:is>
      </x:c>
      <x:c r="H1617" s="0" t="inlineStr">
        <x:is>
          <x:t>2024-09</x:t>
        </x:is>
      </x:c>
      <x:c r="I1617" s="0" t="inlineStr">
        <x:is>
          <x:t>2024-09</x:t>
        </x:is>
      </x:c>
      <x:c r="J1617" s="0" t="inlineStr">
        <x:is>
          <x:t>Month</x:t>
        </x:is>
      </x:c>
      <x:c r="K1617" s="58">
        <x:v>1</x:v>
      </x:c>
      <x:c r="L1617" s="12">
        <x:v>-14520</x:v>
      </x:c>
    </x:row>
    <x:row r="1618">
      <x:c r="A1618" s="0" t="inlineStr">
        <x:is>
          <x:t>PL|pl.other-opex|6325|2024-10</x:t>
        </x:is>
      </x:c>
      <x:c r="B1618" s="0" t="inlineStr">
        <x:is>
          <x:t>Demo Handel GmbH</x:t>
        </x:is>
      </x:c>
      <x:c r="C1618" s="0" t="inlineStr">
        <x:is>
          <x:t>PL</x:t>
        </x:is>
      </x:c>
      <x:c r="D1618" s="0" t="inlineStr">
        <x:is>
          <x:t>pl.other-opex</x:t>
        </x:is>
      </x:c>
      <x:c r="E1618" s="0" t="inlineStr">
        <x:is>
          <x:t>Sonstige betriebliche Aufwendungen</x:t>
        </x:is>
      </x:c>
      <x:c r="F1618" s="58">
        <x:v>6325</x:v>
      </x:c>
      <x:c r="G1618" t="inlineStr">
        <x:is>
          <x:t>Gas, Strom, Wasser</x:t>
        </x:is>
      </x:c>
      <x:c r="H1618" s="0" t="inlineStr">
        <x:is>
          <x:t>2024-10</x:t>
        </x:is>
      </x:c>
      <x:c r="I1618" s="0" t="inlineStr">
        <x:is>
          <x:t>2024-10</x:t>
        </x:is>
      </x:c>
      <x:c r="J1618" s="0" t="inlineStr">
        <x:is>
          <x:t>Month</x:t>
        </x:is>
      </x:c>
      <x:c r="K1618" s="58">
        <x:v>1</x:v>
      </x:c>
      <x:c r="L1618" s="12">
        <x:v>-14520</x:v>
      </x:c>
    </x:row>
    <x:row r="1619">
      <x:c r="A1619" s="0" t="inlineStr">
        <x:is>
          <x:t>PL|pl.other-opex|6325|2024-11</x:t>
        </x:is>
      </x:c>
      <x:c r="B1619" s="0" t="inlineStr">
        <x:is>
          <x:t>Demo Handel GmbH</x:t>
        </x:is>
      </x:c>
      <x:c r="C1619" s="0" t="inlineStr">
        <x:is>
          <x:t>PL</x:t>
        </x:is>
      </x:c>
      <x:c r="D1619" s="0" t="inlineStr">
        <x:is>
          <x:t>pl.other-opex</x:t>
        </x:is>
      </x:c>
      <x:c r="E1619" s="0" t="inlineStr">
        <x:is>
          <x:t>Sonstige betriebliche Aufwendungen</x:t>
        </x:is>
      </x:c>
      <x:c r="F1619" s="58">
        <x:v>6325</x:v>
      </x:c>
      <x:c r="G1619" t="inlineStr">
        <x:is>
          <x:t>Gas, Strom, Wasser</x:t>
        </x:is>
      </x:c>
      <x:c r="H1619" s="0" t="inlineStr">
        <x:is>
          <x:t>2024-11</x:t>
        </x:is>
      </x:c>
      <x:c r="I1619" s="0" t="inlineStr">
        <x:is>
          <x:t>2024-11</x:t>
        </x:is>
      </x:c>
      <x:c r="J1619" s="0" t="inlineStr">
        <x:is>
          <x:t>Month</x:t>
        </x:is>
      </x:c>
      <x:c r="K1619" s="58">
        <x:v>1</x:v>
      </x:c>
      <x:c r="L1619" s="12">
        <x:v>-14520</x:v>
      </x:c>
    </x:row>
    <x:row r="1620">
      <x:c r="A1620" s="0" t="inlineStr">
        <x:is>
          <x:t>PL|pl.other-opex|6325|2024-12</x:t>
        </x:is>
      </x:c>
      <x:c r="B1620" s="0" t="inlineStr">
        <x:is>
          <x:t>Demo Handel GmbH</x:t>
        </x:is>
      </x:c>
      <x:c r="C1620" s="0" t="inlineStr">
        <x:is>
          <x:t>PL</x:t>
        </x:is>
      </x:c>
      <x:c r="D1620" s="0" t="inlineStr">
        <x:is>
          <x:t>pl.other-opex</x:t>
        </x:is>
      </x:c>
      <x:c r="E1620" s="0" t="inlineStr">
        <x:is>
          <x:t>Sonstige betriebliche Aufwendungen</x:t>
        </x:is>
      </x:c>
      <x:c r="F1620" s="58">
        <x:v>6325</x:v>
      </x:c>
      <x:c r="G1620" t="inlineStr">
        <x:is>
          <x:t>Gas, Strom, Wasser</x:t>
        </x:is>
      </x:c>
      <x:c r="H1620" s="0" t="inlineStr">
        <x:is>
          <x:t>2024-12</x:t>
        </x:is>
      </x:c>
      <x:c r="I1620" s="0" t="inlineStr">
        <x:is>
          <x:t>2024-12</x:t>
        </x:is>
      </x:c>
      <x:c r="J1620" s="0" t="inlineStr">
        <x:is>
          <x:t>Month</x:t>
        </x:is>
      </x:c>
      <x:c r="K1620" s="58">
        <x:v>1</x:v>
      </x:c>
      <x:c r="L1620" s="12">
        <x:v>-14520</x:v>
      </x:c>
    </x:row>
    <x:row r="1621">
      <x:c r="A1621" s="0" t="inlineStr">
        <x:is>
          <x:t>PL|pl.other-opex|6330|2022-01</x:t>
        </x:is>
      </x:c>
      <x:c r="B1621" s="0" t="inlineStr">
        <x:is>
          <x:t>Demo Handel GmbH</x:t>
        </x:is>
      </x:c>
      <x:c r="C1621" s="0" t="inlineStr">
        <x:is>
          <x:t>PL</x:t>
        </x:is>
      </x:c>
      <x:c r="D1621" s="0" t="inlineStr">
        <x:is>
          <x:t>pl.other-opex</x:t>
        </x:is>
      </x:c>
      <x:c r="E1621" s="0" t="inlineStr">
        <x:is>
          <x:t>Sonstige betriebliche Aufwendungen</x:t>
        </x:is>
      </x:c>
      <x:c r="F1621" s="58">
        <x:v>6330</x:v>
      </x:c>
      <x:c r="G1621" t="inlineStr">
        <x:is>
          <x:t>Reinigung</x:t>
        </x:is>
      </x:c>
      <x:c r="H1621" s="0" t="inlineStr">
        <x:is>
          <x:t>2022-01</x:t>
        </x:is>
      </x:c>
      <x:c r="I1621" s="0" t="inlineStr">
        <x:is>
          <x:t>2022-01</x:t>
        </x:is>
      </x:c>
      <x:c r="J1621" s="0" t="inlineStr">
        <x:is>
          <x:t>Month</x:t>
        </x:is>
      </x:c>
      <x:c r="K1621" s="58">
        <x:v>1</x:v>
      </x:c>
      <x:c r="L1621" s="12">
        <x:v>-4900</x:v>
      </x:c>
    </x:row>
    <x:row r="1622">
      <x:c r="A1622" s="0" t="inlineStr">
        <x:is>
          <x:t>PL|pl.other-opex|6330|2022-02</x:t>
        </x:is>
      </x:c>
      <x:c r="B1622" s="0" t="inlineStr">
        <x:is>
          <x:t>Demo Handel GmbH</x:t>
        </x:is>
      </x:c>
      <x:c r="C1622" s="0" t="inlineStr">
        <x:is>
          <x:t>PL</x:t>
        </x:is>
      </x:c>
      <x:c r="D1622" s="0" t="inlineStr">
        <x:is>
          <x:t>pl.other-opex</x:t>
        </x:is>
      </x:c>
      <x:c r="E1622" s="0" t="inlineStr">
        <x:is>
          <x:t>Sonstige betriebliche Aufwendungen</x:t>
        </x:is>
      </x:c>
      <x:c r="F1622" s="58">
        <x:v>6330</x:v>
      </x:c>
      <x:c r="G1622" t="inlineStr">
        <x:is>
          <x:t>Reinigung</x:t>
        </x:is>
      </x:c>
      <x:c r="H1622" s="0" t="inlineStr">
        <x:is>
          <x:t>2022-02</x:t>
        </x:is>
      </x:c>
      <x:c r="I1622" s="0" t="inlineStr">
        <x:is>
          <x:t>2022-02</x:t>
        </x:is>
      </x:c>
      <x:c r="J1622" s="0" t="inlineStr">
        <x:is>
          <x:t>Month</x:t>
        </x:is>
      </x:c>
      <x:c r="K1622" s="58">
        <x:v>1</x:v>
      </x:c>
      <x:c r="L1622" s="12">
        <x:v>-4900</x:v>
      </x:c>
    </x:row>
    <x:row r="1623">
      <x:c r="A1623" s="0" t="inlineStr">
        <x:is>
          <x:t>PL|pl.other-opex|6330|2022-03</x:t>
        </x:is>
      </x:c>
      <x:c r="B1623" s="0" t="inlineStr">
        <x:is>
          <x:t>Demo Handel GmbH</x:t>
        </x:is>
      </x:c>
      <x:c r="C1623" s="0" t="inlineStr">
        <x:is>
          <x:t>PL</x:t>
        </x:is>
      </x:c>
      <x:c r="D1623" s="0" t="inlineStr">
        <x:is>
          <x:t>pl.other-opex</x:t>
        </x:is>
      </x:c>
      <x:c r="E1623" s="0" t="inlineStr">
        <x:is>
          <x:t>Sonstige betriebliche Aufwendungen</x:t>
        </x:is>
      </x:c>
      <x:c r="F1623" s="58">
        <x:v>6330</x:v>
      </x:c>
      <x:c r="G1623" t="inlineStr">
        <x:is>
          <x:t>Reinigung</x:t>
        </x:is>
      </x:c>
      <x:c r="H1623" s="0" t="inlineStr">
        <x:is>
          <x:t>2022-03</x:t>
        </x:is>
      </x:c>
      <x:c r="I1623" s="0" t="inlineStr">
        <x:is>
          <x:t>2022-03</x:t>
        </x:is>
      </x:c>
      <x:c r="J1623" s="0" t="inlineStr">
        <x:is>
          <x:t>Month</x:t>
        </x:is>
      </x:c>
      <x:c r="K1623" s="58">
        <x:v>1</x:v>
      </x:c>
      <x:c r="L1623" s="12">
        <x:v>-4900</x:v>
      </x:c>
    </x:row>
    <x:row r="1624">
      <x:c r="A1624" s="0" t="inlineStr">
        <x:is>
          <x:t>PL|pl.other-opex|6330|2022-04</x:t>
        </x:is>
      </x:c>
      <x:c r="B1624" s="0" t="inlineStr">
        <x:is>
          <x:t>Demo Handel GmbH</x:t>
        </x:is>
      </x:c>
      <x:c r="C1624" s="0" t="inlineStr">
        <x:is>
          <x:t>PL</x:t>
        </x:is>
      </x:c>
      <x:c r="D1624" s="0" t="inlineStr">
        <x:is>
          <x:t>pl.other-opex</x:t>
        </x:is>
      </x:c>
      <x:c r="E1624" s="0" t="inlineStr">
        <x:is>
          <x:t>Sonstige betriebliche Aufwendungen</x:t>
        </x:is>
      </x:c>
      <x:c r="F1624" s="58">
        <x:v>6330</x:v>
      </x:c>
      <x:c r="G1624" t="inlineStr">
        <x:is>
          <x:t>Reinigung</x:t>
        </x:is>
      </x:c>
      <x:c r="H1624" s="0" t="inlineStr">
        <x:is>
          <x:t>2022-04</x:t>
        </x:is>
      </x:c>
      <x:c r="I1624" s="0" t="inlineStr">
        <x:is>
          <x:t>2022-04</x:t>
        </x:is>
      </x:c>
      <x:c r="J1624" s="0" t="inlineStr">
        <x:is>
          <x:t>Month</x:t>
        </x:is>
      </x:c>
      <x:c r="K1624" s="58">
        <x:v>1</x:v>
      </x:c>
      <x:c r="L1624" s="12">
        <x:v>-4900</x:v>
      </x:c>
    </x:row>
    <x:row r="1625">
      <x:c r="A1625" s="0" t="inlineStr">
        <x:is>
          <x:t>PL|pl.other-opex|6330|2022-05</x:t>
        </x:is>
      </x:c>
      <x:c r="B1625" s="0" t="inlineStr">
        <x:is>
          <x:t>Demo Handel GmbH</x:t>
        </x:is>
      </x:c>
      <x:c r="C1625" s="0" t="inlineStr">
        <x:is>
          <x:t>PL</x:t>
        </x:is>
      </x:c>
      <x:c r="D1625" s="0" t="inlineStr">
        <x:is>
          <x:t>pl.other-opex</x:t>
        </x:is>
      </x:c>
      <x:c r="E1625" s="0" t="inlineStr">
        <x:is>
          <x:t>Sonstige betriebliche Aufwendungen</x:t>
        </x:is>
      </x:c>
      <x:c r="F1625" s="58">
        <x:v>6330</x:v>
      </x:c>
      <x:c r="G1625" t="inlineStr">
        <x:is>
          <x:t>Reinigung</x:t>
        </x:is>
      </x:c>
      <x:c r="H1625" s="0" t="inlineStr">
        <x:is>
          <x:t>2022-05</x:t>
        </x:is>
      </x:c>
      <x:c r="I1625" s="0" t="inlineStr">
        <x:is>
          <x:t>2022-05</x:t>
        </x:is>
      </x:c>
      <x:c r="J1625" s="0" t="inlineStr">
        <x:is>
          <x:t>Month</x:t>
        </x:is>
      </x:c>
      <x:c r="K1625" s="58">
        <x:v>1</x:v>
      </x:c>
      <x:c r="L1625" s="12">
        <x:v>-4900</x:v>
      </x:c>
    </x:row>
    <x:row r="1626">
      <x:c r="A1626" s="0" t="inlineStr">
        <x:is>
          <x:t>PL|pl.other-opex|6330|2022-06</x:t>
        </x:is>
      </x:c>
      <x:c r="B1626" s="0" t="inlineStr">
        <x:is>
          <x:t>Demo Handel GmbH</x:t>
        </x:is>
      </x:c>
      <x:c r="C1626" s="0" t="inlineStr">
        <x:is>
          <x:t>PL</x:t>
        </x:is>
      </x:c>
      <x:c r="D1626" s="0" t="inlineStr">
        <x:is>
          <x:t>pl.other-opex</x:t>
        </x:is>
      </x:c>
      <x:c r="E1626" s="0" t="inlineStr">
        <x:is>
          <x:t>Sonstige betriebliche Aufwendungen</x:t>
        </x:is>
      </x:c>
      <x:c r="F1626" s="58">
        <x:v>6330</x:v>
      </x:c>
      <x:c r="G1626" t="inlineStr">
        <x:is>
          <x:t>Reinigung</x:t>
        </x:is>
      </x:c>
      <x:c r="H1626" s="0" t="inlineStr">
        <x:is>
          <x:t>2022-06</x:t>
        </x:is>
      </x:c>
      <x:c r="I1626" s="0" t="inlineStr">
        <x:is>
          <x:t>2022-06</x:t>
        </x:is>
      </x:c>
      <x:c r="J1626" s="0" t="inlineStr">
        <x:is>
          <x:t>Month</x:t>
        </x:is>
      </x:c>
      <x:c r="K1626" s="58">
        <x:v>1</x:v>
      </x:c>
      <x:c r="L1626" s="12">
        <x:v>-4900</x:v>
      </x:c>
    </x:row>
    <x:row r="1627">
      <x:c r="A1627" s="0" t="inlineStr">
        <x:is>
          <x:t>PL|pl.other-opex|6330|2022-07</x:t>
        </x:is>
      </x:c>
      <x:c r="B1627" s="0" t="inlineStr">
        <x:is>
          <x:t>Demo Handel GmbH</x:t>
        </x:is>
      </x:c>
      <x:c r="C1627" s="0" t="inlineStr">
        <x:is>
          <x:t>PL</x:t>
        </x:is>
      </x:c>
      <x:c r="D1627" s="0" t="inlineStr">
        <x:is>
          <x:t>pl.other-opex</x:t>
        </x:is>
      </x:c>
      <x:c r="E1627" s="0" t="inlineStr">
        <x:is>
          <x:t>Sonstige betriebliche Aufwendungen</x:t>
        </x:is>
      </x:c>
      <x:c r="F1627" s="58">
        <x:v>6330</x:v>
      </x:c>
      <x:c r="G1627" t="inlineStr">
        <x:is>
          <x:t>Reinigung</x:t>
        </x:is>
      </x:c>
      <x:c r="H1627" s="0" t="inlineStr">
        <x:is>
          <x:t>2022-07</x:t>
        </x:is>
      </x:c>
      <x:c r="I1627" s="0" t="inlineStr">
        <x:is>
          <x:t>2022-07</x:t>
        </x:is>
      </x:c>
      <x:c r="J1627" s="0" t="inlineStr">
        <x:is>
          <x:t>Month</x:t>
        </x:is>
      </x:c>
      <x:c r="K1627" s="58">
        <x:v>1</x:v>
      </x:c>
      <x:c r="L1627" s="12">
        <x:v>-4900</x:v>
      </x:c>
    </x:row>
    <x:row r="1628">
      <x:c r="A1628" s="0" t="inlineStr">
        <x:is>
          <x:t>PL|pl.other-opex|6330|2022-08</x:t>
        </x:is>
      </x:c>
      <x:c r="B1628" s="0" t="inlineStr">
        <x:is>
          <x:t>Demo Handel GmbH</x:t>
        </x:is>
      </x:c>
      <x:c r="C1628" s="0" t="inlineStr">
        <x:is>
          <x:t>PL</x:t>
        </x:is>
      </x:c>
      <x:c r="D1628" s="0" t="inlineStr">
        <x:is>
          <x:t>pl.other-opex</x:t>
        </x:is>
      </x:c>
      <x:c r="E1628" s="0" t="inlineStr">
        <x:is>
          <x:t>Sonstige betriebliche Aufwendungen</x:t>
        </x:is>
      </x:c>
      <x:c r="F1628" s="58">
        <x:v>6330</x:v>
      </x:c>
      <x:c r="G1628" t="inlineStr">
        <x:is>
          <x:t>Reinigung</x:t>
        </x:is>
      </x:c>
      <x:c r="H1628" s="0" t="inlineStr">
        <x:is>
          <x:t>2022-08</x:t>
        </x:is>
      </x:c>
      <x:c r="I1628" s="0" t="inlineStr">
        <x:is>
          <x:t>2022-08</x:t>
        </x:is>
      </x:c>
      <x:c r="J1628" s="0" t="inlineStr">
        <x:is>
          <x:t>Month</x:t>
        </x:is>
      </x:c>
      <x:c r="K1628" s="58">
        <x:v>1</x:v>
      </x:c>
      <x:c r="L1628" s="12">
        <x:v>-4900</x:v>
      </x:c>
    </x:row>
    <x:row r="1629">
      <x:c r="A1629" s="0" t="inlineStr">
        <x:is>
          <x:t>PL|pl.other-opex|6330|2022-09</x:t>
        </x:is>
      </x:c>
      <x:c r="B1629" s="0" t="inlineStr">
        <x:is>
          <x:t>Demo Handel GmbH</x:t>
        </x:is>
      </x:c>
      <x:c r="C1629" s="0" t="inlineStr">
        <x:is>
          <x:t>PL</x:t>
        </x:is>
      </x:c>
      <x:c r="D1629" s="0" t="inlineStr">
        <x:is>
          <x:t>pl.other-opex</x:t>
        </x:is>
      </x:c>
      <x:c r="E1629" s="0" t="inlineStr">
        <x:is>
          <x:t>Sonstige betriebliche Aufwendungen</x:t>
        </x:is>
      </x:c>
      <x:c r="F1629" s="58">
        <x:v>6330</x:v>
      </x:c>
      <x:c r="G1629" t="inlineStr">
        <x:is>
          <x:t>Reinigung</x:t>
        </x:is>
      </x:c>
      <x:c r="H1629" s="0" t="inlineStr">
        <x:is>
          <x:t>2022-09</x:t>
        </x:is>
      </x:c>
      <x:c r="I1629" s="0" t="inlineStr">
        <x:is>
          <x:t>2022-09</x:t>
        </x:is>
      </x:c>
      <x:c r="J1629" s="0" t="inlineStr">
        <x:is>
          <x:t>Month</x:t>
        </x:is>
      </x:c>
      <x:c r="K1629" s="58">
        <x:v>1</x:v>
      </x:c>
      <x:c r="L1629" s="12">
        <x:v>-4900</x:v>
      </x:c>
    </x:row>
    <x:row r="1630">
      <x:c r="A1630" s="0" t="inlineStr">
        <x:is>
          <x:t>PL|pl.other-opex|6330|2022-10</x:t>
        </x:is>
      </x:c>
      <x:c r="B1630" s="0" t="inlineStr">
        <x:is>
          <x:t>Demo Handel GmbH</x:t>
        </x:is>
      </x:c>
      <x:c r="C1630" s="0" t="inlineStr">
        <x:is>
          <x:t>PL</x:t>
        </x:is>
      </x:c>
      <x:c r="D1630" s="0" t="inlineStr">
        <x:is>
          <x:t>pl.other-opex</x:t>
        </x:is>
      </x:c>
      <x:c r="E1630" s="0" t="inlineStr">
        <x:is>
          <x:t>Sonstige betriebliche Aufwendungen</x:t>
        </x:is>
      </x:c>
      <x:c r="F1630" s="58">
        <x:v>6330</x:v>
      </x:c>
      <x:c r="G1630" t="inlineStr">
        <x:is>
          <x:t>Reinigung</x:t>
        </x:is>
      </x:c>
      <x:c r="H1630" s="0" t="inlineStr">
        <x:is>
          <x:t>2022-10</x:t>
        </x:is>
      </x:c>
      <x:c r="I1630" s="0" t="inlineStr">
        <x:is>
          <x:t>2022-10</x:t>
        </x:is>
      </x:c>
      <x:c r="J1630" s="0" t="inlineStr">
        <x:is>
          <x:t>Month</x:t>
        </x:is>
      </x:c>
      <x:c r="K1630" s="58">
        <x:v>1</x:v>
      </x:c>
      <x:c r="L1630" s="12">
        <x:v>-4900</x:v>
      </x:c>
    </x:row>
    <x:row r="1631">
      <x:c r="A1631" s="0" t="inlineStr">
        <x:is>
          <x:t>PL|pl.other-opex|6330|2022-11</x:t>
        </x:is>
      </x:c>
      <x:c r="B1631" s="0" t="inlineStr">
        <x:is>
          <x:t>Demo Handel GmbH</x:t>
        </x:is>
      </x:c>
      <x:c r="C1631" s="0" t="inlineStr">
        <x:is>
          <x:t>PL</x:t>
        </x:is>
      </x:c>
      <x:c r="D1631" s="0" t="inlineStr">
        <x:is>
          <x:t>pl.other-opex</x:t>
        </x:is>
      </x:c>
      <x:c r="E1631" s="0" t="inlineStr">
        <x:is>
          <x:t>Sonstige betriebliche Aufwendungen</x:t>
        </x:is>
      </x:c>
      <x:c r="F1631" s="58">
        <x:v>6330</x:v>
      </x:c>
      <x:c r="G1631" t="inlineStr">
        <x:is>
          <x:t>Reinigung</x:t>
        </x:is>
      </x:c>
      <x:c r="H1631" s="0" t="inlineStr">
        <x:is>
          <x:t>2022-11</x:t>
        </x:is>
      </x:c>
      <x:c r="I1631" s="0" t="inlineStr">
        <x:is>
          <x:t>2022-11</x:t>
        </x:is>
      </x:c>
      <x:c r="J1631" s="0" t="inlineStr">
        <x:is>
          <x:t>Month</x:t>
        </x:is>
      </x:c>
      <x:c r="K1631" s="58">
        <x:v>1</x:v>
      </x:c>
      <x:c r="L1631" s="12">
        <x:v>-4900</x:v>
      </x:c>
    </x:row>
    <x:row r="1632">
      <x:c r="A1632" s="0" t="inlineStr">
        <x:is>
          <x:t>PL|pl.other-opex|6330|2022-12</x:t>
        </x:is>
      </x:c>
      <x:c r="B1632" s="0" t="inlineStr">
        <x:is>
          <x:t>Demo Handel GmbH</x:t>
        </x:is>
      </x:c>
      <x:c r="C1632" s="0" t="inlineStr">
        <x:is>
          <x:t>PL</x:t>
        </x:is>
      </x:c>
      <x:c r="D1632" s="0" t="inlineStr">
        <x:is>
          <x:t>pl.other-opex</x:t>
        </x:is>
      </x:c>
      <x:c r="E1632" s="0" t="inlineStr">
        <x:is>
          <x:t>Sonstige betriebliche Aufwendungen</x:t>
        </x:is>
      </x:c>
      <x:c r="F1632" s="58">
        <x:v>6330</x:v>
      </x:c>
      <x:c r="G1632" t="inlineStr">
        <x:is>
          <x:t>Reinigung</x:t>
        </x:is>
      </x:c>
      <x:c r="H1632" s="0" t="inlineStr">
        <x:is>
          <x:t>2022-12</x:t>
        </x:is>
      </x:c>
      <x:c r="I1632" s="0" t="inlineStr">
        <x:is>
          <x:t>2022-12</x:t>
        </x:is>
      </x:c>
      <x:c r="J1632" s="0" t="inlineStr">
        <x:is>
          <x:t>Month</x:t>
        </x:is>
      </x:c>
      <x:c r="K1632" s="58">
        <x:v>1</x:v>
      </x:c>
      <x:c r="L1632" s="12">
        <x:v>-4900</x:v>
      </x:c>
    </x:row>
    <x:row r="1633">
      <x:c r="A1633" s="0" t="inlineStr">
        <x:is>
          <x:t>PL|pl.other-opex|6330|2023-01</x:t>
        </x:is>
      </x:c>
      <x:c r="B1633" s="0" t="inlineStr">
        <x:is>
          <x:t>Demo Handel GmbH</x:t>
        </x:is>
      </x:c>
      <x:c r="C1633" s="0" t="inlineStr">
        <x:is>
          <x:t>PL</x:t>
        </x:is>
      </x:c>
      <x:c r="D1633" s="0" t="inlineStr">
        <x:is>
          <x:t>pl.other-opex</x:t>
        </x:is>
      </x:c>
      <x:c r="E1633" s="0" t="inlineStr">
        <x:is>
          <x:t>Sonstige betriebliche Aufwendungen</x:t>
        </x:is>
      </x:c>
      <x:c r="F1633" s="58">
        <x:v>6330</x:v>
      </x:c>
      <x:c r="G1633" t="inlineStr">
        <x:is>
          <x:t>Reinigung</x:t>
        </x:is>
      </x:c>
      <x:c r="H1633" s="0" t="inlineStr">
        <x:is>
          <x:t>2023-01</x:t>
        </x:is>
      </x:c>
      <x:c r="I1633" s="0" t="inlineStr">
        <x:is>
          <x:t>2023-01</x:t>
        </x:is>
      </x:c>
      <x:c r="J1633" s="0" t="inlineStr">
        <x:is>
          <x:t>Month</x:t>
        </x:is>
      </x:c>
      <x:c r="K1633" s="58">
        <x:v>1</x:v>
      </x:c>
      <x:c r="L1633" s="12">
        <x:v>-4900</x:v>
      </x:c>
    </x:row>
    <x:row r="1634">
      <x:c r="A1634" s="0" t="inlineStr">
        <x:is>
          <x:t>PL|pl.other-opex|6330|2023-02</x:t>
        </x:is>
      </x:c>
      <x:c r="B1634" s="0" t="inlineStr">
        <x:is>
          <x:t>Demo Handel GmbH</x:t>
        </x:is>
      </x:c>
      <x:c r="C1634" s="0" t="inlineStr">
        <x:is>
          <x:t>PL</x:t>
        </x:is>
      </x:c>
      <x:c r="D1634" s="0" t="inlineStr">
        <x:is>
          <x:t>pl.other-opex</x:t>
        </x:is>
      </x:c>
      <x:c r="E1634" s="0" t="inlineStr">
        <x:is>
          <x:t>Sonstige betriebliche Aufwendungen</x:t>
        </x:is>
      </x:c>
      <x:c r="F1634" s="58">
        <x:v>6330</x:v>
      </x:c>
      <x:c r="G1634" t="inlineStr">
        <x:is>
          <x:t>Reinigung</x:t>
        </x:is>
      </x:c>
      <x:c r="H1634" s="0" t="inlineStr">
        <x:is>
          <x:t>2023-02</x:t>
        </x:is>
      </x:c>
      <x:c r="I1634" s="0" t="inlineStr">
        <x:is>
          <x:t>2023-02</x:t>
        </x:is>
      </x:c>
      <x:c r="J1634" s="0" t="inlineStr">
        <x:is>
          <x:t>Month</x:t>
        </x:is>
      </x:c>
      <x:c r="K1634" s="58">
        <x:v>1</x:v>
      </x:c>
      <x:c r="L1634" s="12">
        <x:v>-4900</x:v>
      </x:c>
    </x:row>
    <x:row r="1635">
      <x:c r="A1635" s="0" t="inlineStr">
        <x:is>
          <x:t>PL|pl.other-opex|6330|2023-03</x:t>
        </x:is>
      </x:c>
      <x:c r="B1635" s="0" t="inlineStr">
        <x:is>
          <x:t>Demo Handel GmbH</x:t>
        </x:is>
      </x:c>
      <x:c r="C1635" s="0" t="inlineStr">
        <x:is>
          <x:t>PL</x:t>
        </x:is>
      </x:c>
      <x:c r="D1635" s="0" t="inlineStr">
        <x:is>
          <x:t>pl.other-opex</x:t>
        </x:is>
      </x:c>
      <x:c r="E1635" s="0" t="inlineStr">
        <x:is>
          <x:t>Sonstige betriebliche Aufwendungen</x:t>
        </x:is>
      </x:c>
      <x:c r="F1635" s="58">
        <x:v>6330</x:v>
      </x:c>
      <x:c r="G1635" t="inlineStr">
        <x:is>
          <x:t>Reinigung</x:t>
        </x:is>
      </x:c>
      <x:c r="H1635" s="0" t="inlineStr">
        <x:is>
          <x:t>2023-03</x:t>
        </x:is>
      </x:c>
      <x:c r="I1635" s="0" t="inlineStr">
        <x:is>
          <x:t>2023-03</x:t>
        </x:is>
      </x:c>
      <x:c r="J1635" s="0" t="inlineStr">
        <x:is>
          <x:t>Month</x:t>
        </x:is>
      </x:c>
      <x:c r="K1635" s="58">
        <x:v>1</x:v>
      </x:c>
      <x:c r="L1635" s="12">
        <x:v>-4900</x:v>
      </x:c>
    </x:row>
    <x:row r="1636">
      <x:c r="A1636" s="0" t="inlineStr">
        <x:is>
          <x:t>PL|pl.other-opex|6330|2023-04</x:t>
        </x:is>
      </x:c>
      <x:c r="B1636" s="0" t="inlineStr">
        <x:is>
          <x:t>Demo Handel GmbH</x:t>
        </x:is>
      </x:c>
      <x:c r="C1636" s="0" t="inlineStr">
        <x:is>
          <x:t>PL</x:t>
        </x:is>
      </x:c>
      <x:c r="D1636" s="0" t="inlineStr">
        <x:is>
          <x:t>pl.other-opex</x:t>
        </x:is>
      </x:c>
      <x:c r="E1636" s="0" t="inlineStr">
        <x:is>
          <x:t>Sonstige betriebliche Aufwendungen</x:t>
        </x:is>
      </x:c>
      <x:c r="F1636" s="58">
        <x:v>6330</x:v>
      </x:c>
      <x:c r="G1636" t="inlineStr">
        <x:is>
          <x:t>Reinigung</x:t>
        </x:is>
      </x:c>
      <x:c r="H1636" s="0" t="inlineStr">
        <x:is>
          <x:t>2023-04</x:t>
        </x:is>
      </x:c>
      <x:c r="I1636" s="0" t="inlineStr">
        <x:is>
          <x:t>2023-04</x:t>
        </x:is>
      </x:c>
      <x:c r="J1636" s="0" t="inlineStr">
        <x:is>
          <x:t>Month</x:t>
        </x:is>
      </x:c>
      <x:c r="K1636" s="58">
        <x:v>1</x:v>
      </x:c>
      <x:c r="L1636" s="12">
        <x:v>-4900</x:v>
      </x:c>
    </x:row>
    <x:row r="1637">
      <x:c r="A1637" s="0" t="inlineStr">
        <x:is>
          <x:t>PL|pl.other-opex|6330|2023-05</x:t>
        </x:is>
      </x:c>
      <x:c r="B1637" s="0" t="inlineStr">
        <x:is>
          <x:t>Demo Handel GmbH</x:t>
        </x:is>
      </x:c>
      <x:c r="C1637" s="0" t="inlineStr">
        <x:is>
          <x:t>PL</x:t>
        </x:is>
      </x:c>
      <x:c r="D1637" s="0" t="inlineStr">
        <x:is>
          <x:t>pl.other-opex</x:t>
        </x:is>
      </x:c>
      <x:c r="E1637" s="0" t="inlineStr">
        <x:is>
          <x:t>Sonstige betriebliche Aufwendungen</x:t>
        </x:is>
      </x:c>
      <x:c r="F1637" s="58">
        <x:v>6330</x:v>
      </x:c>
      <x:c r="G1637" t="inlineStr">
        <x:is>
          <x:t>Reinigung</x:t>
        </x:is>
      </x:c>
      <x:c r="H1637" s="0" t="inlineStr">
        <x:is>
          <x:t>2023-05</x:t>
        </x:is>
      </x:c>
      <x:c r="I1637" s="0" t="inlineStr">
        <x:is>
          <x:t>2023-05</x:t>
        </x:is>
      </x:c>
      <x:c r="J1637" s="0" t="inlineStr">
        <x:is>
          <x:t>Month</x:t>
        </x:is>
      </x:c>
      <x:c r="K1637" s="58">
        <x:v>1</x:v>
      </x:c>
      <x:c r="L1637" s="12">
        <x:v>-4900</x:v>
      </x:c>
    </x:row>
    <x:row r="1638">
      <x:c r="A1638" s="0" t="inlineStr">
        <x:is>
          <x:t>PL|pl.other-opex|6330|2023-06</x:t>
        </x:is>
      </x:c>
      <x:c r="B1638" s="0" t="inlineStr">
        <x:is>
          <x:t>Demo Handel GmbH</x:t>
        </x:is>
      </x:c>
      <x:c r="C1638" s="0" t="inlineStr">
        <x:is>
          <x:t>PL</x:t>
        </x:is>
      </x:c>
      <x:c r="D1638" s="0" t="inlineStr">
        <x:is>
          <x:t>pl.other-opex</x:t>
        </x:is>
      </x:c>
      <x:c r="E1638" s="0" t="inlineStr">
        <x:is>
          <x:t>Sonstige betriebliche Aufwendungen</x:t>
        </x:is>
      </x:c>
      <x:c r="F1638" s="58">
        <x:v>6330</x:v>
      </x:c>
      <x:c r="G1638" t="inlineStr">
        <x:is>
          <x:t>Reinigung</x:t>
        </x:is>
      </x:c>
      <x:c r="H1638" s="0" t="inlineStr">
        <x:is>
          <x:t>2023-06</x:t>
        </x:is>
      </x:c>
      <x:c r="I1638" s="0" t="inlineStr">
        <x:is>
          <x:t>2023-06</x:t>
        </x:is>
      </x:c>
      <x:c r="J1638" s="0" t="inlineStr">
        <x:is>
          <x:t>Month</x:t>
        </x:is>
      </x:c>
      <x:c r="K1638" s="58">
        <x:v>1</x:v>
      </x:c>
      <x:c r="L1638" s="12">
        <x:v>-4900</x:v>
      </x:c>
    </x:row>
    <x:row r="1639">
      <x:c r="A1639" s="0" t="inlineStr">
        <x:is>
          <x:t>PL|pl.other-opex|6330|2023-07</x:t>
        </x:is>
      </x:c>
      <x:c r="B1639" s="0" t="inlineStr">
        <x:is>
          <x:t>Demo Handel GmbH</x:t>
        </x:is>
      </x:c>
      <x:c r="C1639" s="0" t="inlineStr">
        <x:is>
          <x:t>PL</x:t>
        </x:is>
      </x:c>
      <x:c r="D1639" s="0" t="inlineStr">
        <x:is>
          <x:t>pl.other-opex</x:t>
        </x:is>
      </x:c>
      <x:c r="E1639" s="0" t="inlineStr">
        <x:is>
          <x:t>Sonstige betriebliche Aufwendungen</x:t>
        </x:is>
      </x:c>
      <x:c r="F1639" s="58">
        <x:v>6330</x:v>
      </x:c>
      <x:c r="G1639" t="inlineStr">
        <x:is>
          <x:t>Reinigung</x:t>
        </x:is>
      </x:c>
      <x:c r="H1639" s="0" t="inlineStr">
        <x:is>
          <x:t>2023-07</x:t>
        </x:is>
      </x:c>
      <x:c r="I1639" s="0" t="inlineStr">
        <x:is>
          <x:t>2023-07</x:t>
        </x:is>
      </x:c>
      <x:c r="J1639" s="0" t="inlineStr">
        <x:is>
          <x:t>Month</x:t>
        </x:is>
      </x:c>
      <x:c r="K1639" s="58">
        <x:v>1</x:v>
      </x:c>
      <x:c r="L1639" s="12">
        <x:v>-4900</x:v>
      </x:c>
    </x:row>
    <x:row r="1640">
      <x:c r="A1640" s="0" t="inlineStr">
        <x:is>
          <x:t>PL|pl.other-opex|6330|2023-08</x:t>
        </x:is>
      </x:c>
      <x:c r="B1640" s="0" t="inlineStr">
        <x:is>
          <x:t>Demo Handel GmbH</x:t>
        </x:is>
      </x:c>
      <x:c r="C1640" s="0" t="inlineStr">
        <x:is>
          <x:t>PL</x:t>
        </x:is>
      </x:c>
      <x:c r="D1640" s="0" t="inlineStr">
        <x:is>
          <x:t>pl.other-opex</x:t>
        </x:is>
      </x:c>
      <x:c r="E1640" s="0" t="inlineStr">
        <x:is>
          <x:t>Sonstige betriebliche Aufwendungen</x:t>
        </x:is>
      </x:c>
      <x:c r="F1640" s="58">
        <x:v>6330</x:v>
      </x:c>
      <x:c r="G1640" t="inlineStr">
        <x:is>
          <x:t>Reinigung</x:t>
        </x:is>
      </x:c>
      <x:c r="H1640" s="0" t="inlineStr">
        <x:is>
          <x:t>2023-08</x:t>
        </x:is>
      </x:c>
      <x:c r="I1640" s="0" t="inlineStr">
        <x:is>
          <x:t>2023-08</x:t>
        </x:is>
      </x:c>
      <x:c r="J1640" s="0" t="inlineStr">
        <x:is>
          <x:t>Month</x:t>
        </x:is>
      </x:c>
      <x:c r="K1640" s="58">
        <x:v>1</x:v>
      </x:c>
      <x:c r="L1640" s="12">
        <x:v>-4900</x:v>
      </x:c>
    </x:row>
    <x:row r="1641">
      <x:c r="A1641" s="0" t="inlineStr">
        <x:is>
          <x:t>PL|pl.other-opex|6330|2023-09</x:t>
        </x:is>
      </x:c>
      <x:c r="B1641" s="0" t="inlineStr">
        <x:is>
          <x:t>Demo Handel GmbH</x:t>
        </x:is>
      </x:c>
      <x:c r="C1641" s="0" t="inlineStr">
        <x:is>
          <x:t>PL</x:t>
        </x:is>
      </x:c>
      <x:c r="D1641" s="0" t="inlineStr">
        <x:is>
          <x:t>pl.other-opex</x:t>
        </x:is>
      </x:c>
      <x:c r="E1641" s="0" t="inlineStr">
        <x:is>
          <x:t>Sonstige betriebliche Aufwendungen</x:t>
        </x:is>
      </x:c>
      <x:c r="F1641" s="58">
        <x:v>6330</x:v>
      </x:c>
      <x:c r="G1641" t="inlineStr">
        <x:is>
          <x:t>Reinigung</x:t>
        </x:is>
      </x:c>
      <x:c r="H1641" s="0" t="inlineStr">
        <x:is>
          <x:t>2023-09</x:t>
        </x:is>
      </x:c>
      <x:c r="I1641" s="0" t="inlineStr">
        <x:is>
          <x:t>2023-09</x:t>
        </x:is>
      </x:c>
      <x:c r="J1641" s="0" t="inlineStr">
        <x:is>
          <x:t>Month</x:t>
        </x:is>
      </x:c>
      <x:c r="K1641" s="58">
        <x:v>1</x:v>
      </x:c>
      <x:c r="L1641" s="12">
        <x:v>-4900</x:v>
      </x:c>
    </x:row>
    <x:row r="1642">
      <x:c r="A1642" s="0" t="inlineStr">
        <x:is>
          <x:t>PL|pl.other-opex|6330|2023-10</x:t>
        </x:is>
      </x:c>
      <x:c r="B1642" s="0" t="inlineStr">
        <x:is>
          <x:t>Demo Handel GmbH</x:t>
        </x:is>
      </x:c>
      <x:c r="C1642" s="0" t="inlineStr">
        <x:is>
          <x:t>PL</x:t>
        </x:is>
      </x:c>
      <x:c r="D1642" s="0" t="inlineStr">
        <x:is>
          <x:t>pl.other-opex</x:t>
        </x:is>
      </x:c>
      <x:c r="E1642" s="0" t="inlineStr">
        <x:is>
          <x:t>Sonstige betriebliche Aufwendungen</x:t>
        </x:is>
      </x:c>
      <x:c r="F1642" s="58">
        <x:v>6330</x:v>
      </x:c>
      <x:c r="G1642" t="inlineStr">
        <x:is>
          <x:t>Reinigung</x:t>
        </x:is>
      </x:c>
      <x:c r="H1642" s="0" t="inlineStr">
        <x:is>
          <x:t>2023-10</x:t>
        </x:is>
      </x:c>
      <x:c r="I1642" s="0" t="inlineStr">
        <x:is>
          <x:t>2023-10</x:t>
        </x:is>
      </x:c>
      <x:c r="J1642" s="0" t="inlineStr">
        <x:is>
          <x:t>Month</x:t>
        </x:is>
      </x:c>
      <x:c r="K1642" s="58">
        <x:v>1</x:v>
      </x:c>
      <x:c r="L1642" s="12">
        <x:v>-4900</x:v>
      </x:c>
    </x:row>
    <x:row r="1643">
      <x:c r="A1643" s="0" t="inlineStr">
        <x:is>
          <x:t>PL|pl.other-opex|6330|2023-11</x:t>
        </x:is>
      </x:c>
      <x:c r="B1643" s="0" t="inlineStr">
        <x:is>
          <x:t>Demo Handel GmbH</x:t>
        </x:is>
      </x:c>
      <x:c r="C1643" s="0" t="inlineStr">
        <x:is>
          <x:t>PL</x:t>
        </x:is>
      </x:c>
      <x:c r="D1643" s="0" t="inlineStr">
        <x:is>
          <x:t>pl.other-opex</x:t>
        </x:is>
      </x:c>
      <x:c r="E1643" s="0" t="inlineStr">
        <x:is>
          <x:t>Sonstige betriebliche Aufwendungen</x:t>
        </x:is>
      </x:c>
      <x:c r="F1643" s="58">
        <x:v>6330</x:v>
      </x:c>
      <x:c r="G1643" t="inlineStr">
        <x:is>
          <x:t>Reinigung</x:t>
        </x:is>
      </x:c>
      <x:c r="H1643" s="0" t="inlineStr">
        <x:is>
          <x:t>2023-11</x:t>
        </x:is>
      </x:c>
      <x:c r="I1643" s="0" t="inlineStr">
        <x:is>
          <x:t>2023-11</x:t>
        </x:is>
      </x:c>
      <x:c r="J1643" s="0" t="inlineStr">
        <x:is>
          <x:t>Month</x:t>
        </x:is>
      </x:c>
      <x:c r="K1643" s="58">
        <x:v>1</x:v>
      </x:c>
      <x:c r="L1643" s="12">
        <x:v>-4900</x:v>
      </x:c>
    </x:row>
    <x:row r="1644">
      <x:c r="A1644" s="0" t="inlineStr">
        <x:is>
          <x:t>PL|pl.other-opex|6330|2023-12</x:t>
        </x:is>
      </x:c>
      <x:c r="B1644" s="0" t="inlineStr">
        <x:is>
          <x:t>Demo Handel GmbH</x:t>
        </x:is>
      </x:c>
      <x:c r="C1644" s="0" t="inlineStr">
        <x:is>
          <x:t>PL</x:t>
        </x:is>
      </x:c>
      <x:c r="D1644" s="0" t="inlineStr">
        <x:is>
          <x:t>pl.other-opex</x:t>
        </x:is>
      </x:c>
      <x:c r="E1644" s="0" t="inlineStr">
        <x:is>
          <x:t>Sonstige betriebliche Aufwendungen</x:t>
        </x:is>
      </x:c>
      <x:c r="F1644" s="58">
        <x:v>6330</x:v>
      </x:c>
      <x:c r="G1644" t="inlineStr">
        <x:is>
          <x:t>Reinigung</x:t>
        </x:is>
      </x:c>
      <x:c r="H1644" s="0" t="inlineStr">
        <x:is>
          <x:t>2023-12</x:t>
        </x:is>
      </x:c>
      <x:c r="I1644" s="0" t="inlineStr">
        <x:is>
          <x:t>2023-12</x:t>
        </x:is>
      </x:c>
      <x:c r="J1644" s="0" t="inlineStr">
        <x:is>
          <x:t>Month</x:t>
        </x:is>
      </x:c>
      <x:c r="K1644" s="58">
        <x:v>1</x:v>
      </x:c>
      <x:c r="L1644" s="12">
        <x:v>-4900</x:v>
      </x:c>
    </x:row>
    <x:row r="1645">
      <x:c r="A1645" s="0" t="inlineStr">
        <x:is>
          <x:t>PL|pl.other-opex|6330|2024-01</x:t>
        </x:is>
      </x:c>
      <x:c r="B1645" s="0" t="inlineStr">
        <x:is>
          <x:t>Demo Handel GmbH</x:t>
        </x:is>
      </x:c>
      <x:c r="C1645" s="0" t="inlineStr">
        <x:is>
          <x:t>PL</x:t>
        </x:is>
      </x:c>
      <x:c r="D1645" s="0" t="inlineStr">
        <x:is>
          <x:t>pl.other-opex</x:t>
        </x:is>
      </x:c>
      <x:c r="E1645" s="0" t="inlineStr">
        <x:is>
          <x:t>Sonstige betriebliche Aufwendungen</x:t>
        </x:is>
      </x:c>
      <x:c r="F1645" s="58">
        <x:v>6330</x:v>
      </x:c>
      <x:c r="G1645" t="inlineStr">
        <x:is>
          <x:t>Reinigung</x:t>
        </x:is>
      </x:c>
      <x:c r="H1645" s="0" t="inlineStr">
        <x:is>
          <x:t>2024-01</x:t>
        </x:is>
      </x:c>
      <x:c r="I1645" s="0" t="inlineStr">
        <x:is>
          <x:t>2024-01</x:t>
        </x:is>
      </x:c>
      <x:c r="J1645" s="0" t="inlineStr">
        <x:is>
          <x:t>Month</x:t>
        </x:is>
      </x:c>
      <x:c r="K1645" s="58">
        <x:v>1</x:v>
      </x:c>
      <x:c r="L1645" s="12">
        <x:v>-4900</x:v>
      </x:c>
    </x:row>
    <x:row r="1646">
      <x:c r="A1646" s="0" t="inlineStr">
        <x:is>
          <x:t>PL|pl.other-opex|6330|2024-02</x:t>
        </x:is>
      </x:c>
      <x:c r="B1646" s="0" t="inlineStr">
        <x:is>
          <x:t>Demo Handel GmbH</x:t>
        </x:is>
      </x:c>
      <x:c r="C1646" s="0" t="inlineStr">
        <x:is>
          <x:t>PL</x:t>
        </x:is>
      </x:c>
      <x:c r="D1646" s="0" t="inlineStr">
        <x:is>
          <x:t>pl.other-opex</x:t>
        </x:is>
      </x:c>
      <x:c r="E1646" s="0" t="inlineStr">
        <x:is>
          <x:t>Sonstige betriebliche Aufwendungen</x:t>
        </x:is>
      </x:c>
      <x:c r="F1646" s="58">
        <x:v>6330</x:v>
      </x:c>
      <x:c r="G1646" t="inlineStr">
        <x:is>
          <x:t>Reinigung</x:t>
        </x:is>
      </x:c>
      <x:c r="H1646" s="0" t="inlineStr">
        <x:is>
          <x:t>2024-02</x:t>
        </x:is>
      </x:c>
      <x:c r="I1646" s="0" t="inlineStr">
        <x:is>
          <x:t>2024-02</x:t>
        </x:is>
      </x:c>
      <x:c r="J1646" s="0" t="inlineStr">
        <x:is>
          <x:t>Month</x:t>
        </x:is>
      </x:c>
      <x:c r="K1646" s="58">
        <x:v>1</x:v>
      </x:c>
      <x:c r="L1646" s="12">
        <x:v>-4900</x:v>
      </x:c>
    </x:row>
    <x:row r="1647">
      <x:c r="A1647" s="0" t="inlineStr">
        <x:is>
          <x:t>PL|pl.other-opex|6330|2024-03</x:t>
        </x:is>
      </x:c>
      <x:c r="B1647" s="0" t="inlineStr">
        <x:is>
          <x:t>Demo Handel GmbH</x:t>
        </x:is>
      </x:c>
      <x:c r="C1647" s="0" t="inlineStr">
        <x:is>
          <x:t>PL</x:t>
        </x:is>
      </x:c>
      <x:c r="D1647" s="0" t="inlineStr">
        <x:is>
          <x:t>pl.other-opex</x:t>
        </x:is>
      </x:c>
      <x:c r="E1647" s="0" t="inlineStr">
        <x:is>
          <x:t>Sonstige betriebliche Aufwendungen</x:t>
        </x:is>
      </x:c>
      <x:c r="F1647" s="58">
        <x:v>6330</x:v>
      </x:c>
      <x:c r="G1647" t="inlineStr">
        <x:is>
          <x:t>Reinigung</x:t>
        </x:is>
      </x:c>
      <x:c r="H1647" s="0" t="inlineStr">
        <x:is>
          <x:t>2024-03</x:t>
        </x:is>
      </x:c>
      <x:c r="I1647" s="0" t="inlineStr">
        <x:is>
          <x:t>2024-03</x:t>
        </x:is>
      </x:c>
      <x:c r="J1647" s="0" t="inlineStr">
        <x:is>
          <x:t>Month</x:t>
        </x:is>
      </x:c>
      <x:c r="K1647" s="58">
        <x:v>1</x:v>
      </x:c>
      <x:c r="L1647" s="12">
        <x:v>-4900</x:v>
      </x:c>
    </x:row>
    <x:row r="1648">
      <x:c r="A1648" s="0" t="inlineStr">
        <x:is>
          <x:t>PL|pl.other-opex|6330|2024-04</x:t>
        </x:is>
      </x:c>
      <x:c r="B1648" s="0" t="inlineStr">
        <x:is>
          <x:t>Demo Handel GmbH</x:t>
        </x:is>
      </x:c>
      <x:c r="C1648" s="0" t="inlineStr">
        <x:is>
          <x:t>PL</x:t>
        </x:is>
      </x:c>
      <x:c r="D1648" s="0" t="inlineStr">
        <x:is>
          <x:t>pl.other-opex</x:t>
        </x:is>
      </x:c>
      <x:c r="E1648" s="0" t="inlineStr">
        <x:is>
          <x:t>Sonstige betriebliche Aufwendungen</x:t>
        </x:is>
      </x:c>
      <x:c r="F1648" s="58">
        <x:v>6330</x:v>
      </x:c>
      <x:c r="G1648" t="inlineStr">
        <x:is>
          <x:t>Reinigung</x:t>
        </x:is>
      </x:c>
      <x:c r="H1648" s="0" t="inlineStr">
        <x:is>
          <x:t>2024-04</x:t>
        </x:is>
      </x:c>
      <x:c r="I1648" s="0" t="inlineStr">
        <x:is>
          <x:t>2024-04</x:t>
        </x:is>
      </x:c>
      <x:c r="J1648" s="0" t="inlineStr">
        <x:is>
          <x:t>Month</x:t>
        </x:is>
      </x:c>
      <x:c r="K1648" s="58">
        <x:v>1</x:v>
      </x:c>
      <x:c r="L1648" s="12">
        <x:v>-4900</x:v>
      </x:c>
    </x:row>
    <x:row r="1649">
      <x:c r="A1649" s="0" t="inlineStr">
        <x:is>
          <x:t>PL|pl.other-opex|6330|2024-05</x:t>
        </x:is>
      </x:c>
      <x:c r="B1649" s="0" t="inlineStr">
        <x:is>
          <x:t>Demo Handel GmbH</x:t>
        </x:is>
      </x:c>
      <x:c r="C1649" s="0" t="inlineStr">
        <x:is>
          <x:t>PL</x:t>
        </x:is>
      </x:c>
      <x:c r="D1649" s="0" t="inlineStr">
        <x:is>
          <x:t>pl.other-opex</x:t>
        </x:is>
      </x:c>
      <x:c r="E1649" s="0" t="inlineStr">
        <x:is>
          <x:t>Sonstige betriebliche Aufwendungen</x:t>
        </x:is>
      </x:c>
      <x:c r="F1649" s="58">
        <x:v>6330</x:v>
      </x:c>
      <x:c r="G1649" t="inlineStr">
        <x:is>
          <x:t>Reinigung</x:t>
        </x:is>
      </x:c>
      <x:c r="H1649" s="0" t="inlineStr">
        <x:is>
          <x:t>2024-05</x:t>
        </x:is>
      </x:c>
      <x:c r="I1649" s="0" t="inlineStr">
        <x:is>
          <x:t>2024-05</x:t>
        </x:is>
      </x:c>
      <x:c r="J1649" s="0" t="inlineStr">
        <x:is>
          <x:t>Month</x:t>
        </x:is>
      </x:c>
      <x:c r="K1649" s="58">
        <x:v>1</x:v>
      </x:c>
      <x:c r="L1649" s="12">
        <x:v>-4900</x:v>
      </x:c>
    </x:row>
    <x:row r="1650">
      <x:c r="A1650" s="0" t="inlineStr">
        <x:is>
          <x:t>PL|pl.other-opex|6330|2024-06</x:t>
        </x:is>
      </x:c>
      <x:c r="B1650" s="0" t="inlineStr">
        <x:is>
          <x:t>Demo Handel GmbH</x:t>
        </x:is>
      </x:c>
      <x:c r="C1650" s="0" t="inlineStr">
        <x:is>
          <x:t>PL</x:t>
        </x:is>
      </x:c>
      <x:c r="D1650" s="0" t="inlineStr">
        <x:is>
          <x:t>pl.other-opex</x:t>
        </x:is>
      </x:c>
      <x:c r="E1650" s="0" t="inlineStr">
        <x:is>
          <x:t>Sonstige betriebliche Aufwendungen</x:t>
        </x:is>
      </x:c>
      <x:c r="F1650" s="58">
        <x:v>6330</x:v>
      </x:c>
      <x:c r="G1650" t="inlineStr">
        <x:is>
          <x:t>Reinigung</x:t>
        </x:is>
      </x:c>
      <x:c r="H1650" s="0" t="inlineStr">
        <x:is>
          <x:t>2024-06</x:t>
        </x:is>
      </x:c>
      <x:c r="I1650" s="0" t="inlineStr">
        <x:is>
          <x:t>2024-06</x:t>
        </x:is>
      </x:c>
      <x:c r="J1650" s="0" t="inlineStr">
        <x:is>
          <x:t>Month</x:t>
        </x:is>
      </x:c>
      <x:c r="K1650" s="58">
        <x:v>1</x:v>
      </x:c>
      <x:c r="L1650" s="12">
        <x:v>-4900</x:v>
      </x:c>
    </x:row>
    <x:row r="1651">
      <x:c r="A1651" s="0" t="inlineStr">
        <x:is>
          <x:t>PL|pl.other-opex|6330|2024-07</x:t>
        </x:is>
      </x:c>
      <x:c r="B1651" s="0" t="inlineStr">
        <x:is>
          <x:t>Demo Handel GmbH</x:t>
        </x:is>
      </x:c>
      <x:c r="C1651" s="0" t="inlineStr">
        <x:is>
          <x:t>PL</x:t>
        </x:is>
      </x:c>
      <x:c r="D1651" s="0" t="inlineStr">
        <x:is>
          <x:t>pl.other-opex</x:t>
        </x:is>
      </x:c>
      <x:c r="E1651" s="0" t="inlineStr">
        <x:is>
          <x:t>Sonstige betriebliche Aufwendungen</x:t>
        </x:is>
      </x:c>
      <x:c r="F1651" s="58">
        <x:v>6330</x:v>
      </x:c>
      <x:c r="G1651" t="inlineStr">
        <x:is>
          <x:t>Reinigung</x:t>
        </x:is>
      </x:c>
      <x:c r="H1651" s="0" t="inlineStr">
        <x:is>
          <x:t>2024-07</x:t>
        </x:is>
      </x:c>
      <x:c r="I1651" s="0" t="inlineStr">
        <x:is>
          <x:t>2024-07</x:t>
        </x:is>
      </x:c>
      <x:c r="J1651" s="0" t="inlineStr">
        <x:is>
          <x:t>Month</x:t>
        </x:is>
      </x:c>
      <x:c r="K1651" s="58">
        <x:v>1</x:v>
      </x:c>
      <x:c r="L1651" s="12">
        <x:v>-4900</x:v>
      </x:c>
    </x:row>
    <x:row r="1652">
      <x:c r="A1652" s="0" t="inlineStr">
        <x:is>
          <x:t>PL|pl.other-opex|6330|2024-08</x:t>
        </x:is>
      </x:c>
      <x:c r="B1652" s="0" t="inlineStr">
        <x:is>
          <x:t>Demo Handel GmbH</x:t>
        </x:is>
      </x:c>
      <x:c r="C1652" s="0" t="inlineStr">
        <x:is>
          <x:t>PL</x:t>
        </x:is>
      </x:c>
      <x:c r="D1652" s="0" t="inlineStr">
        <x:is>
          <x:t>pl.other-opex</x:t>
        </x:is>
      </x:c>
      <x:c r="E1652" s="0" t="inlineStr">
        <x:is>
          <x:t>Sonstige betriebliche Aufwendungen</x:t>
        </x:is>
      </x:c>
      <x:c r="F1652" s="58">
        <x:v>6330</x:v>
      </x:c>
      <x:c r="G1652" t="inlineStr">
        <x:is>
          <x:t>Reinigung</x:t>
        </x:is>
      </x:c>
      <x:c r="H1652" s="0" t="inlineStr">
        <x:is>
          <x:t>2024-08</x:t>
        </x:is>
      </x:c>
      <x:c r="I1652" s="0" t="inlineStr">
        <x:is>
          <x:t>2024-08</x:t>
        </x:is>
      </x:c>
      <x:c r="J1652" s="0" t="inlineStr">
        <x:is>
          <x:t>Month</x:t>
        </x:is>
      </x:c>
      <x:c r="K1652" s="58">
        <x:v>1</x:v>
      </x:c>
      <x:c r="L1652" s="12">
        <x:v>-4900</x:v>
      </x:c>
    </x:row>
    <x:row r="1653">
      <x:c r="A1653" s="0" t="inlineStr">
        <x:is>
          <x:t>PL|pl.other-opex|6330|2024-09</x:t>
        </x:is>
      </x:c>
      <x:c r="B1653" s="0" t="inlineStr">
        <x:is>
          <x:t>Demo Handel GmbH</x:t>
        </x:is>
      </x:c>
      <x:c r="C1653" s="0" t="inlineStr">
        <x:is>
          <x:t>PL</x:t>
        </x:is>
      </x:c>
      <x:c r="D1653" s="0" t="inlineStr">
        <x:is>
          <x:t>pl.other-opex</x:t>
        </x:is>
      </x:c>
      <x:c r="E1653" s="0" t="inlineStr">
        <x:is>
          <x:t>Sonstige betriebliche Aufwendungen</x:t>
        </x:is>
      </x:c>
      <x:c r="F1653" s="58">
        <x:v>6330</x:v>
      </x:c>
      <x:c r="G1653" t="inlineStr">
        <x:is>
          <x:t>Reinigung</x:t>
        </x:is>
      </x:c>
      <x:c r="H1653" s="0" t="inlineStr">
        <x:is>
          <x:t>2024-09</x:t>
        </x:is>
      </x:c>
      <x:c r="I1653" s="0" t="inlineStr">
        <x:is>
          <x:t>2024-09</x:t>
        </x:is>
      </x:c>
      <x:c r="J1653" s="0" t="inlineStr">
        <x:is>
          <x:t>Month</x:t>
        </x:is>
      </x:c>
      <x:c r="K1653" s="58">
        <x:v>1</x:v>
      </x:c>
      <x:c r="L1653" s="12">
        <x:v>-4900</x:v>
      </x:c>
    </x:row>
    <x:row r="1654">
      <x:c r="A1654" s="0" t="inlineStr">
        <x:is>
          <x:t>PL|pl.other-opex|6330|2024-10</x:t>
        </x:is>
      </x:c>
      <x:c r="B1654" s="0" t="inlineStr">
        <x:is>
          <x:t>Demo Handel GmbH</x:t>
        </x:is>
      </x:c>
      <x:c r="C1654" s="0" t="inlineStr">
        <x:is>
          <x:t>PL</x:t>
        </x:is>
      </x:c>
      <x:c r="D1654" s="0" t="inlineStr">
        <x:is>
          <x:t>pl.other-opex</x:t>
        </x:is>
      </x:c>
      <x:c r="E1654" s="0" t="inlineStr">
        <x:is>
          <x:t>Sonstige betriebliche Aufwendungen</x:t>
        </x:is>
      </x:c>
      <x:c r="F1654" s="58">
        <x:v>6330</x:v>
      </x:c>
      <x:c r="G1654" t="inlineStr">
        <x:is>
          <x:t>Reinigung</x:t>
        </x:is>
      </x:c>
      <x:c r="H1654" s="0" t="inlineStr">
        <x:is>
          <x:t>2024-10</x:t>
        </x:is>
      </x:c>
      <x:c r="I1654" s="0" t="inlineStr">
        <x:is>
          <x:t>2024-10</x:t>
        </x:is>
      </x:c>
      <x:c r="J1654" s="0" t="inlineStr">
        <x:is>
          <x:t>Month</x:t>
        </x:is>
      </x:c>
      <x:c r="K1654" s="58">
        <x:v>1</x:v>
      </x:c>
      <x:c r="L1654" s="12">
        <x:v>-4900</x:v>
      </x:c>
    </x:row>
    <x:row r="1655">
      <x:c r="A1655" s="0" t="inlineStr">
        <x:is>
          <x:t>PL|pl.other-opex|6330|2024-11</x:t>
        </x:is>
      </x:c>
      <x:c r="B1655" s="0" t="inlineStr">
        <x:is>
          <x:t>Demo Handel GmbH</x:t>
        </x:is>
      </x:c>
      <x:c r="C1655" s="0" t="inlineStr">
        <x:is>
          <x:t>PL</x:t>
        </x:is>
      </x:c>
      <x:c r="D1655" s="0" t="inlineStr">
        <x:is>
          <x:t>pl.other-opex</x:t>
        </x:is>
      </x:c>
      <x:c r="E1655" s="0" t="inlineStr">
        <x:is>
          <x:t>Sonstige betriebliche Aufwendungen</x:t>
        </x:is>
      </x:c>
      <x:c r="F1655" s="58">
        <x:v>6330</x:v>
      </x:c>
      <x:c r="G1655" t="inlineStr">
        <x:is>
          <x:t>Reinigung</x:t>
        </x:is>
      </x:c>
      <x:c r="H1655" s="0" t="inlineStr">
        <x:is>
          <x:t>2024-11</x:t>
        </x:is>
      </x:c>
      <x:c r="I1655" s="0" t="inlineStr">
        <x:is>
          <x:t>2024-11</x:t>
        </x:is>
      </x:c>
      <x:c r="J1655" s="0" t="inlineStr">
        <x:is>
          <x:t>Month</x:t>
        </x:is>
      </x:c>
      <x:c r="K1655" s="58">
        <x:v>1</x:v>
      </x:c>
      <x:c r="L1655" s="12">
        <x:v>-4900</x:v>
      </x:c>
    </x:row>
    <x:row r="1656">
      <x:c r="A1656" s="0" t="inlineStr">
        <x:is>
          <x:t>PL|pl.other-opex|6330|2024-12</x:t>
        </x:is>
      </x:c>
      <x:c r="B1656" s="0" t="inlineStr">
        <x:is>
          <x:t>Demo Handel GmbH</x:t>
        </x:is>
      </x:c>
      <x:c r="C1656" s="0" t="inlineStr">
        <x:is>
          <x:t>PL</x:t>
        </x:is>
      </x:c>
      <x:c r="D1656" s="0" t="inlineStr">
        <x:is>
          <x:t>pl.other-opex</x:t>
        </x:is>
      </x:c>
      <x:c r="E1656" s="0" t="inlineStr">
        <x:is>
          <x:t>Sonstige betriebliche Aufwendungen</x:t>
        </x:is>
      </x:c>
      <x:c r="F1656" s="58">
        <x:v>6330</x:v>
      </x:c>
      <x:c r="G1656" t="inlineStr">
        <x:is>
          <x:t>Reinigung</x:t>
        </x:is>
      </x:c>
      <x:c r="H1656" s="0" t="inlineStr">
        <x:is>
          <x:t>2024-12</x:t>
        </x:is>
      </x:c>
      <x:c r="I1656" s="0" t="inlineStr">
        <x:is>
          <x:t>2024-12</x:t>
        </x:is>
      </x:c>
      <x:c r="J1656" s="0" t="inlineStr">
        <x:is>
          <x:t>Month</x:t>
        </x:is>
      </x:c>
      <x:c r="K1656" s="58">
        <x:v>1</x:v>
      </x:c>
      <x:c r="L1656" s="12">
        <x:v>-4900</x:v>
      </x:c>
    </x:row>
    <x:row r="1657">
      <x:c r="A1657" s="0" t="inlineStr">
        <x:is>
          <x:t>PL|pl.other-opex|6335|2022-01</x:t>
        </x:is>
      </x:c>
      <x:c r="B1657" s="0" t="inlineStr">
        <x:is>
          <x:t>Demo Handel GmbH</x:t>
        </x:is>
      </x:c>
      <x:c r="C1657" s="0" t="inlineStr">
        <x:is>
          <x:t>PL</x:t>
        </x:is>
      </x:c>
      <x:c r="D1657" s="0" t="inlineStr">
        <x:is>
          <x:t>pl.other-opex</x:t>
        </x:is>
      </x:c>
      <x:c r="E1657" s="0" t="inlineStr">
        <x:is>
          <x:t>Sonstige betriebliche Aufwendungen</x:t>
        </x:is>
      </x:c>
      <x:c r="F1657" s="58">
        <x:v>6335</x:v>
      </x:c>
      <x:c r="G1657" t="inlineStr">
        <x:is>
          <x:t>Instandhaltung betrieblicher Räume</x:t>
        </x:is>
      </x:c>
      <x:c r="H1657" s="0" t="inlineStr">
        <x:is>
          <x:t>2022-01</x:t>
        </x:is>
      </x:c>
      <x:c r="I1657" s="0" t="inlineStr">
        <x:is>
          <x:t>2022-01</x:t>
        </x:is>
      </x:c>
      <x:c r="J1657" s="0" t="inlineStr">
        <x:is>
          <x:t>Month</x:t>
        </x:is>
      </x:c>
      <x:c r="K1657" s="58">
        <x:v>1</x:v>
      </x:c>
      <x:c r="L1657" s="12">
        <x:v>0</x:v>
      </x:c>
    </x:row>
    <x:row r="1658">
      <x:c r="A1658" s="0" t="inlineStr">
        <x:is>
          <x:t>PL|pl.other-opex|6335|2022-02</x:t>
        </x:is>
      </x:c>
      <x:c r="B1658" s="0" t="inlineStr">
        <x:is>
          <x:t>Demo Handel GmbH</x:t>
        </x:is>
      </x:c>
      <x:c r="C1658" s="0" t="inlineStr">
        <x:is>
          <x:t>PL</x:t>
        </x:is>
      </x:c>
      <x:c r="D1658" s="0" t="inlineStr">
        <x:is>
          <x:t>pl.other-opex</x:t>
        </x:is>
      </x:c>
      <x:c r="E1658" s="0" t="inlineStr">
        <x:is>
          <x:t>Sonstige betriebliche Aufwendungen</x:t>
        </x:is>
      </x:c>
      <x:c r="F1658" s="58">
        <x:v>6335</x:v>
      </x:c>
      <x:c r="G1658" t="inlineStr">
        <x:is>
          <x:t>Instandhaltung betrieblicher Räume</x:t>
        </x:is>
      </x:c>
      <x:c r="H1658" s="0" t="inlineStr">
        <x:is>
          <x:t>2022-02</x:t>
        </x:is>
      </x:c>
      <x:c r="I1658" s="0" t="inlineStr">
        <x:is>
          <x:t>2022-02</x:t>
        </x:is>
      </x:c>
      <x:c r="J1658" s="0" t="inlineStr">
        <x:is>
          <x:t>Month</x:t>
        </x:is>
      </x:c>
      <x:c r="K1658" s="58">
        <x:v>1</x:v>
      </x:c>
      <x:c r="L1658" s="12">
        <x:v>0</x:v>
      </x:c>
    </x:row>
    <x:row r="1659">
      <x:c r="A1659" s="0" t="inlineStr">
        <x:is>
          <x:t>PL|pl.other-opex|6335|2022-03</x:t>
        </x:is>
      </x:c>
      <x:c r="B1659" s="0" t="inlineStr">
        <x:is>
          <x:t>Demo Handel GmbH</x:t>
        </x:is>
      </x:c>
      <x:c r="C1659" s="0" t="inlineStr">
        <x:is>
          <x:t>PL</x:t>
        </x:is>
      </x:c>
      <x:c r="D1659" s="0" t="inlineStr">
        <x:is>
          <x:t>pl.other-opex</x:t>
        </x:is>
      </x:c>
      <x:c r="E1659" s="0" t="inlineStr">
        <x:is>
          <x:t>Sonstige betriebliche Aufwendungen</x:t>
        </x:is>
      </x:c>
      <x:c r="F1659" s="58">
        <x:v>6335</x:v>
      </x:c>
      <x:c r="G1659" t="inlineStr">
        <x:is>
          <x:t>Instandhaltung betrieblicher Räume</x:t>
        </x:is>
      </x:c>
      <x:c r="H1659" s="0" t="inlineStr">
        <x:is>
          <x:t>2022-03</x:t>
        </x:is>
      </x:c>
      <x:c r="I1659" s="0" t="inlineStr">
        <x:is>
          <x:t>2022-03</x:t>
        </x:is>
      </x:c>
      <x:c r="J1659" s="0" t="inlineStr">
        <x:is>
          <x:t>Month</x:t>
        </x:is>
      </x:c>
      <x:c r="K1659" s="58">
        <x:v>1</x:v>
      </x:c>
      <x:c r="L1659" s="12">
        <x:v>0</x:v>
      </x:c>
    </x:row>
    <x:row r="1660">
      <x:c r="A1660" s="0" t="inlineStr">
        <x:is>
          <x:t>PL|pl.other-opex|6335|2022-04</x:t>
        </x:is>
      </x:c>
      <x:c r="B1660" s="0" t="inlineStr">
        <x:is>
          <x:t>Demo Handel GmbH</x:t>
        </x:is>
      </x:c>
      <x:c r="C1660" s="0" t="inlineStr">
        <x:is>
          <x:t>PL</x:t>
        </x:is>
      </x:c>
      <x:c r="D1660" s="0" t="inlineStr">
        <x:is>
          <x:t>pl.other-opex</x:t>
        </x:is>
      </x:c>
      <x:c r="E1660" s="0" t="inlineStr">
        <x:is>
          <x:t>Sonstige betriebliche Aufwendungen</x:t>
        </x:is>
      </x:c>
      <x:c r="F1660" s="58">
        <x:v>6335</x:v>
      </x:c>
      <x:c r="G1660" t="inlineStr">
        <x:is>
          <x:t>Instandhaltung betrieblicher Räume</x:t>
        </x:is>
      </x:c>
      <x:c r="H1660" s="0" t="inlineStr">
        <x:is>
          <x:t>2022-04</x:t>
        </x:is>
      </x:c>
      <x:c r="I1660" s="0" t="inlineStr">
        <x:is>
          <x:t>2022-04</x:t>
        </x:is>
      </x:c>
      <x:c r="J1660" s="0" t="inlineStr">
        <x:is>
          <x:t>Month</x:t>
        </x:is>
      </x:c>
      <x:c r="K1660" s="58">
        <x:v>1</x:v>
      </x:c>
      <x:c r="L1660" s="12">
        <x:v>0</x:v>
      </x:c>
    </x:row>
    <x:row r="1661">
      <x:c r="A1661" s="0" t="inlineStr">
        <x:is>
          <x:t>PL|pl.other-opex|6335|2022-05</x:t>
        </x:is>
      </x:c>
      <x:c r="B1661" s="0" t="inlineStr">
        <x:is>
          <x:t>Demo Handel GmbH</x:t>
        </x:is>
      </x:c>
      <x:c r="C1661" s="0" t="inlineStr">
        <x:is>
          <x:t>PL</x:t>
        </x:is>
      </x:c>
      <x:c r="D1661" s="0" t="inlineStr">
        <x:is>
          <x:t>pl.other-opex</x:t>
        </x:is>
      </x:c>
      <x:c r="E1661" s="0" t="inlineStr">
        <x:is>
          <x:t>Sonstige betriebliche Aufwendungen</x:t>
        </x:is>
      </x:c>
      <x:c r="F1661" s="58">
        <x:v>6335</x:v>
      </x:c>
      <x:c r="G1661" t="inlineStr">
        <x:is>
          <x:t>Instandhaltung betrieblicher Räume</x:t>
        </x:is>
      </x:c>
      <x:c r="H1661" s="0" t="inlineStr">
        <x:is>
          <x:t>2022-05</x:t>
        </x:is>
      </x:c>
      <x:c r="I1661" s="0" t="inlineStr">
        <x:is>
          <x:t>2022-05</x:t>
        </x:is>
      </x:c>
      <x:c r="J1661" s="0" t="inlineStr">
        <x:is>
          <x:t>Month</x:t>
        </x:is>
      </x:c>
      <x:c r="K1661" s="58">
        <x:v>1</x:v>
      </x:c>
      <x:c r="L1661" s="12">
        <x:v>0</x:v>
      </x:c>
    </x:row>
    <x:row r="1662">
      <x:c r="A1662" s="0" t="inlineStr">
        <x:is>
          <x:t>PL|pl.other-opex|6335|2022-06</x:t>
        </x:is>
      </x:c>
      <x:c r="B1662" s="0" t="inlineStr">
        <x:is>
          <x:t>Demo Handel GmbH</x:t>
        </x:is>
      </x:c>
      <x:c r="C1662" s="0" t="inlineStr">
        <x:is>
          <x:t>PL</x:t>
        </x:is>
      </x:c>
      <x:c r="D1662" s="0" t="inlineStr">
        <x:is>
          <x:t>pl.other-opex</x:t>
        </x:is>
      </x:c>
      <x:c r="E1662" s="0" t="inlineStr">
        <x:is>
          <x:t>Sonstige betriebliche Aufwendungen</x:t>
        </x:is>
      </x:c>
      <x:c r="F1662" s="58">
        <x:v>6335</x:v>
      </x:c>
      <x:c r="G1662" t="inlineStr">
        <x:is>
          <x:t>Instandhaltung betrieblicher Räume</x:t>
        </x:is>
      </x:c>
      <x:c r="H1662" s="0" t="inlineStr">
        <x:is>
          <x:t>2022-06</x:t>
        </x:is>
      </x:c>
      <x:c r="I1662" s="0" t="inlineStr">
        <x:is>
          <x:t>2022-06</x:t>
        </x:is>
      </x:c>
      <x:c r="J1662" s="0" t="inlineStr">
        <x:is>
          <x:t>Month</x:t>
        </x:is>
      </x:c>
      <x:c r="K1662" s="58">
        <x:v>1</x:v>
      </x:c>
      <x:c r="L1662" s="12">
        <x:v>0</x:v>
      </x:c>
    </x:row>
    <x:row r="1663">
      <x:c r="A1663" s="0" t="inlineStr">
        <x:is>
          <x:t>PL|pl.other-opex|6335|2022-07</x:t>
        </x:is>
      </x:c>
      <x:c r="B1663" s="0" t="inlineStr">
        <x:is>
          <x:t>Demo Handel GmbH</x:t>
        </x:is>
      </x:c>
      <x:c r="C1663" s="0" t="inlineStr">
        <x:is>
          <x:t>PL</x:t>
        </x:is>
      </x:c>
      <x:c r="D1663" s="0" t="inlineStr">
        <x:is>
          <x:t>pl.other-opex</x:t>
        </x:is>
      </x:c>
      <x:c r="E1663" s="0" t="inlineStr">
        <x:is>
          <x:t>Sonstige betriebliche Aufwendungen</x:t>
        </x:is>
      </x:c>
      <x:c r="F1663" s="58">
        <x:v>6335</x:v>
      </x:c>
      <x:c r="G1663" t="inlineStr">
        <x:is>
          <x:t>Instandhaltung betrieblicher Räume</x:t>
        </x:is>
      </x:c>
      <x:c r="H1663" s="0" t="inlineStr">
        <x:is>
          <x:t>2022-07</x:t>
        </x:is>
      </x:c>
      <x:c r="I1663" s="0" t="inlineStr">
        <x:is>
          <x:t>2022-07</x:t>
        </x:is>
      </x:c>
      <x:c r="J1663" s="0" t="inlineStr">
        <x:is>
          <x:t>Month</x:t>
        </x:is>
      </x:c>
      <x:c r="K1663" s="58">
        <x:v>1</x:v>
      </x:c>
      <x:c r="L1663" s="12">
        <x:v>0</x:v>
      </x:c>
    </x:row>
    <x:row r="1664">
      <x:c r="A1664" s="0" t="inlineStr">
        <x:is>
          <x:t>PL|pl.other-opex|6335|2022-08</x:t>
        </x:is>
      </x:c>
      <x:c r="B1664" s="0" t="inlineStr">
        <x:is>
          <x:t>Demo Handel GmbH</x:t>
        </x:is>
      </x:c>
      <x:c r="C1664" s="0" t="inlineStr">
        <x:is>
          <x:t>PL</x:t>
        </x:is>
      </x:c>
      <x:c r="D1664" s="0" t="inlineStr">
        <x:is>
          <x:t>pl.other-opex</x:t>
        </x:is>
      </x:c>
      <x:c r="E1664" s="0" t="inlineStr">
        <x:is>
          <x:t>Sonstige betriebliche Aufwendungen</x:t>
        </x:is>
      </x:c>
      <x:c r="F1664" s="58">
        <x:v>6335</x:v>
      </x:c>
      <x:c r="G1664" t="inlineStr">
        <x:is>
          <x:t>Instandhaltung betrieblicher Räume</x:t>
        </x:is>
      </x:c>
      <x:c r="H1664" s="0" t="inlineStr">
        <x:is>
          <x:t>2022-08</x:t>
        </x:is>
      </x:c>
      <x:c r="I1664" s="0" t="inlineStr">
        <x:is>
          <x:t>2022-08</x:t>
        </x:is>
      </x:c>
      <x:c r="J1664" s="0" t="inlineStr">
        <x:is>
          <x:t>Month</x:t>
        </x:is>
      </x:c>
      <x:c r="K1664" s="58">
        <x:v>1</x:v>
      </x:c>
      <x:c r="L1664" s="12">
        <x:v>-128000</x:v>
      </x:c>
    </x:row>
    <x:row r="1665">
      <x:c r="A1665" s="0" t="inlineStr">
        <x:is>
          <x:t>PL|pl.other-opex|6335|2022-09</x:t>
        </x:is>
      </x:c>
      <x:c r="B1665" s="0" t="inlineStr">
        <x:is>
          <x:t>Demo Handel GmbH</x:t>
        </x:is>
      </x:c>
      <x:c r="C1665" s="0" t="inlineStr">
        <x:is>
          <x:t>PL</x:t>
        </x:is>
      </x:c>
      <x:c r="D1665" s="0" t="inlineStr">
        <x:is>
          <x:t>pl.other-opex</x:t>
        </x:is>
      </x:c>
      <x:c r="E1665" s="0" t="inlineStr">
        <x:is>
          <x:t>Sonstige betriebliche Aufwendungen</x:t>
        </x:is>
      </x:c>
      <x:c r="F1665" s="58">
        <x:v>6335</x:v>
      </x:c>
      <x:c r="G1665" t="inlineStr">
        <x:is>
          <x:t>Instandhaltung betrieblicher Räume</x:t>
        </x:is>
      </x:c>
      <x:c r="H1665" s="0" t="inlineStr">
        <x:is>
          <x:t>2022-09</x:t>
        </x:is>
      </x:c>
      <x:c r="I1665" s="0" t="inlineStr">
        <x:is>
          <x:t>2022-09</x:t>
        </x:is>
      </x:c>
      <x:c r="J1665" s="0" t="inlineStr">
        <x:is>
          <x:t>Month</x:t>
        </x:is>
      </x:c>
      <x:c r="K1665" s="58">
        <x:v>1</x:v>
      </x:c>
      <x:c r="L1665" s="12">
        <x:v>0</x:v>
      </x:c>
    </x:row>
    <x:row r="1666">
      <x:c r="A1666" s="0" t="inlineStr">
        <x:is>
          <x:t>PL|pl.other-opex|6335|2022-10</x:t>
        </x:is>
      </x:c>
      <x:c r="B1666" s="0" t="inlineStr">
        <x:is>
          <x:t>Demo Handel GmbH</x:t>
        </x:is>
      </x:c>
      <x:c r="C1666" s="0" t="inlineStr">
        <x:is>
          <x:t>PL</x:t>
        </x:is>
      </x:c>
      <x:c r="D1666" s="0" t="inlineStr">
        <x:is>
          <x:t>pl.other-opex</x:t>
        </x:is>
      </x:c>
      <x:c r="E1666" s="0" t="inlineStr">
        <x:is>
          <x:t>Sonstige betriebliche Aufwendungen</x:t>
        </x:is>
      </x:c>
      <x:c r="F1666" s="58">
        <x:v>6335</x:v>
      </x:c>
      <x:c r="G1666" t="inlineStr">
        <x:is>
          <x:t>Instandhaltung betrieblicher Räume</x:t>
        </x:is>
      </x:c>
      <x:c r="H1666" s="0" t="inlineStr">
        <x:is>
          <x:t>2022-10</x:t>
        </x:is>
      </x:c>
      <x:c r="I1666" s="0" t="inlineStr">
        <x:is>
          <x:t>2022-10</x:t>
        </x:is>
      </x:c>
      <x:c r="J1666" s="0" t="inlineStr">
        <x:is>
          <x:t>Month</x:t>
        </x:is>
      </x:c>
      <x:c r="K1666" s="58">
        <x:v>1</x:v>
      </x:c>
      <x:c r="L1666" s="12">
        <x:v>0</x:v>
      </x:c>
    </x:row>
    <x:row r="1667">
      <x:c r="A1667" s="0" t="inlineStr">
        <x:is>
          <x:t>PL|pl.other-opex|6335|2022-11</x:t>
        </x:is>
      </x:c>
      <x:c r="B1667" s="0" t="inlineStr">
        <x:is>
          <x:t>Demo Handel GmbH</x:t>
        </x:is>
      </x:c>
      <x:c r="C1667" s="0" t="inlineStr">
        <x:is>
          <x:t>PL</x:t>
        </x:is>
      </x:c>
      <x:c r="D1667" s="0" t="inlineStr">
        <x:is>
          <x:t>pl.other-opex</x:t>
        </x:is>
      </x:c>
      <x:c r="E1667" s="0" t="inlineStr">
        <x:is>
          <x:t>Sonstige betriebliche Aufwendungen</x:t>
        </x:is>
      </x:c>
      <x:c r="F1667" s="58">
        <x:v>6335</x:v>
      </x:c>
      <x:c r="G1667" t="inlineStr">
        <x:is>
          <x:t>Instandhaltung betrieblicher Räume</x:t>
        </x:is>
      </x:c>
      <x:c r="H1667" s="0" t="inlineStr">
        <x:is>
          <x:t>2022-11</x:t>
        </x:is>
      </x:c>
      <x:c r="I1667" s="0" t="inlineStr">
        <x:is>
          <x:t>2022-11</x:t>
        </x:is>
      </x:c>
      <x:c r="J1667" s="0" t="inlineStr">
        <x:is>
          <x:t>Month</x:t>
        </x:is>
      </x:c>
      <x:c r="K1667" s="58">
        <x:v>1</x:v>
      </x:c>
      <x:c r="L1667" s="12">
        <x:v>0</x:v>
      </x:c>
    </x:row>
    <x:row r="1668">
      <x:c r="A1668" s="0" t="inlineStr">
        <x:is>
          <x:t>PL|pl.other-opex|6335|2022-12</x:t>
        </x:is>
      </x:c>
      <x:c r="B1668" s="0" t="inlineStr">
        <x:is>
          <x:t>Demo Handel GmbH</x:t>
        </x:is>
      </x:c>
      <x:c r="C1668" s="0" t="inlineStr">
        <x:is>
          <x:t>PL</x:t>
        </x:is>
      </x:c>
      <x:c r="D1668" s="0" t="inlineStr">
        <x:is>
          <x:t>pl.other-opex</x:t>
        </x:is>
      </x:c>
      <x:c r="E1668" s="0" t="inlineStr">
        <x:is>
          <x:t>Sonstige betriebliche Aufwendungen</x:t>
        </x:is>
      </x:c>
      <x:c r="F1668" s="58">
        <x:v>6335</x:v>
      </x:c>
      <x:c r="G1668" t="inlineStr">
        <x:is>
          <x:t>Instandhaltung betrieblicher Räume</x:t>
        </x:is>
      </x:c>
      <x:c r="H1668" s="0" t="inlineStr">
        <x:is>
          <x:t>2022-12</x:t>
        </x:is>
      </x:c>
      <x:c r="I1668" s="0" t="inlineStr">
        <x:is>
          <x:t>2022-12</x:t>
        </x:is>
      </x:c>
      <x:c r="J1668" s="0" t="inlineStr">
        <x:is>
          <x:t>Month</x:t>
        </x:is>
      </x:c>
      <x:c r="K1668" s="58">
        <x:v>1</x:v>
      </x:c>
      <x:c r="L1668" s="12">
        <x:v>0</x:v>
      </x:c>
    </x:row>
    <x:row r="1669">
      <x:c r="A1669" s="0" t="inlineStr">
        <x:is>
          <x:t>PL|pl.other-opex|6335|2023-01</x:t>
        </x:is>
      </x:c>
      <x:c r="B1669" s="0" t="inlineStr">
        <x:is>
          <x:t>Demo Handel GmbH</x:t>
        </x:is>
      </x:c>
      <x:c r="C1669" s="0" t="inlineStr">
        <x:is>
          <x:t>PL</x:t>
        </x:is>
      </x:c>
      <x:c r="D1669" s="0" t="inlineStr">
        <x:is>
          <x:t>pl.other-opex</x:t>
        </x:is>
      </x:c>
      <x:c r="E1669" s="0" t="inlineStr">
        <x:is>
          <x:t>Sonstige betriebliche Aufwendungen</x:t>
        </x:is>
      </x:c>
      <x:c r="F1669" s="58">
        <x:v>6335</x:v>
      </x:c>
      <x:c r="G1669" t="inlineStr">
        <x:is>
          <x:t>Instandhaltung betrieblicher Räume</x:t>
        </x:is>
      </x:c>
      <x:c r="H1669" s="0" t="inlineStr">
        <x:is>
          <x:t>2023-01</x:t>
        </x:is>
      </x:c>
      <x:c r="I1669" s="0" t="inlineStr">
        <x:is>
          <x:t>2023-01</x:t>
        </x:is>
      </x:c>
      <x:c r="J1669" s="0" t="inlineStr">
        <x:is>
          <x:t>Month</x:t>
        </x:is>
      </x:c>
      <x:c r="K1669" s="58">
        <x:v>1</x:v>
      </x:c>
      <x:c r="L1669" s="12">
        <x:v>0</x:v>
      </x:c>
    </x:row>
    <x:row r="1670">
      <x:c r="A1670" s="0" t="inlineStr">
        <x:is>
          <x:t>PL|pl.other-opex|6335|2023-02</x:t>
        </x:is>
      </x:c>
      <x:c r="B1670" s="0" t="inlineStr">
        <x:is>
          <x:t>Demo Handel GmbH</x:t>
        </x:is>
      </x:c>
      <x:c r="C1670" s="0" t="inlineStr">
        <x:is>
          <x:t>PL</x:t>
        </x:is>
      </x:c>
      <x:c r="D1670" s="0" t="inlineStr">
        <x:is>
          <x:t>pl.other-opex</x:t>
        </x:is>
      </x:c>
      <x:c r="E1670" s="0" t="inlineStr">
        <x:is>
          <x:t>Sonstige betriebliche Aufwendungen</x:t>
        </x:is>
      </x:c>
      <x:c r="F1670" s="58">
        <x:v>6335</x:v>
      </x:c>
      <x:c r="G1670" t="inlineStr">
        <x:is>
          <x:t>Instandhaltung betrieblicher Räume</x:t>
        </x:is>
      </x:c>
      <x:c r="H1670" s="0" t="inlineStr">
        <x:is>
          <x:t>2023-02</x:t>
        </x:is>
      </x:c>
      <x:c r="I1670" s="0" t="inlineStr">
        <x:is>
          <x:t>2023-02</x:t>
        </x:is>
      </x:c>
      <x:c r="J1670" s="0" t="inlineStr">
        <x:is>
          <x:t>Month</x:t>
        </x:is>
      </x:c>
      <x:c r="K1670" s="58">
        <x:v>1</x:v>
      </x:c>
      <x:c r="L1670" s="12">
        <x:v>0</x:v>
      </x:c>
    </x:row>
    <x:row r="1671">
      <x:c r="A1671" s="0" t="inlineStr">
        <x:is>
          <x:t>PL|pl.other-opex|6335|2023-03</x:t>
        </x:is>
      </x:c>
      <x:c r="B1671" s="0" t="inlineStr">
        <x:is>
          <x:t>Demo Handel GmbH</x:t>
        </x:is>
      </x:c>
      <x:c r="C1671" s="0" t="inlineStr">
        <x:is>
          <x:t>PL</x:t>
        </x:is>
      </x:c>
      <x:c r="D1671" s="0" t="inlineStr">
        <x:is>
          <x:t>pl.other-opex</x:t>
        </x:is>
      </x:c>
      <x:c r="E1671" s="0" t="inlineStr">
        <x:is>
          <x:t>Sonstige betriebliche Aufwendungen</x:t>
        </x:is>
      </x:c>
      <x:c r="F1671" s="58">
        <x:v>6335</x:v>
      </x:c>
      <x:c r="G1671" t="inlineStr">
        <x:is>
          <x:t>Instandhaltung betrieblicher Räume</x:t>
        </x:is>
      </x:c>
      <x:c r="H1671" s="0" t="inlineStr">
        <x:is>
          <x:t>2023-03</x:t>
        </x:is>
      </x:c>
      <x:c r="I1671" s="0" t="inlineStr">
        <x:is>
          <x:t>2023-03</x:t>
        </x:is>
      </x:c>
      <x:c r="J1671" s="0" t="inlineStr">
        <x:is>
          <x:t>Month</x:t>
        </x:is>
      </x:c>
      <x:c r="K1671" s="58">
        <x:v>1</x:v>
      </x:c>
      <x:c r="L1671" s="12">
        <x:v>0</x:v>
      </x:c>
    </x:row>
    <x:row r="1672">
      <x:c r="A1672" s="0" t="inlineStr">
        <x:is>
          <x:t>PL|pl.other-opex|6335|2023-04</x:t>
        </x:is>
      </x:c>
      <x:c r="B1672" s="0" t="inlineStr">
        <x:is>
          <x:t>Demo Handel GmbH</x:t>
        </x:is>
      </x:c>
      <x:c r="C1672" s="0" t="inlineStr">
        <x:is>
          <x:t>PL</x:t>
        </x:is>
      </x:c>
      <x:c r="D1672" s="0" t="inlineStr">
        <x:is>
          <x:t>pl.other-opex</x:t>
        </x:is>
      </x:c>
      <x:c r="E1672" s="0" t="inlineStr">
        <x:is>
          <x:t>Sonstige betriebliche Aufwendungen</x:t>
        </x:is>
      </x:c>
      <x:c r="F1672" s="58">
        <x:v>6335</x:v>
      </x:c>
      <x:c r="G1672" t="inlineStr">
        <x:is>
          <x:t>Instandhaltung betrieblicher Räume</x:t>
        </x:is>
      </x:c>
      <x:c r="H1672" s="0" t="inlineStr">
        <x:is>
          <x:t>2023-04</x:t>
        </x:is>
      </x:c>
      <x:c r="I1672" s="0" t="inlineStr">
        <x:is>
          <x:t>2023-04</x:t>
        </x:is>
      </x:c>
      <x:c r="J1672" s="0" t="inlineStr">
        <x:is>
          <x:t>Month</x:t>
        </x:is>
      </x:c>
      <x:c r="K1672" s="58">
        <x:v>1</x:v>
      </x:c>
      <x:c r="L1672" s="12">
        <x:v>0</x:v>
      </x:c>
    </x:row>
    <x:row r="1673">
      <x:c r="A1673" s="0" t="inlineStr">
        <x:is>
          <x:t>PL|pl.other-opex|6335|2023-05</x:t>
        </x:is>
      </x:c>
      <x:c r="B1673" s="0" t="inlineStr">
        <x:is>
          <x:t>Demo Handel GmbH</x:t>
        </x:is>
      </x:c>
      <x:c r="C1673" s="0" t="inlineStr">
        <x:is>
          <x:t>PL</x:t>
        </x:is>
      </x:c>
      <x:c r="D1673" s="0" t="inlineStr">
        <x:is>
          <x:t>pl.other-opex</x:t>
        </x:is>
      </x:c>
      <x:c r="E1673" s="0" t="inlineStr">
        <x:is>
          <x:t>Sonstige betriebliche Aufwendungen</x:t>
        </x:is>
      </x:c>
      <x:c r="F1673" s="58">
        <x:v>6335</x:v>
      </x:c>
      <x:c r="G1673" t="inlineStr">
        <x:is>
          <x:t>Instandhaltung betrieblicher Räume</x:t>
        </x:is>
      </x:c>
      <x:c r="H1673" s="0" t="inlineStr">
        <x:is>
          <x:t>2023-05</x:t>
        </x:is>
      </x:c>
      <x:c r="I1673" s="0" t="inlineStr">
        <x:is>
          <x:t>2023-05</x:t>
        </x:is>
      </x:c>
      <x:c r="J1673" s="0" t="inlineStr">
        <x:is>
          <x:t>Month</x:t>
        </x:is>
      </x:c>
      <x:c r="K1673" s="58">
        <x:v>1</x:v>
      </x:c>
      <x:c r="L1673" s="12">
        <x:v>0</x:v>
      </x:c>
    </x:row>
    <x:row r="1674">
      <x:c r="A1674" s="0" t="inlineStr">
        <x:is>
          <x:t>PL|pl.other-opex|6335|2023-06</x:t>
        </x:is>
      </x:c>
      <x:c r="B1674" s="0" t="inlineStr">
        <x:is>
          <x:t>Demo Handel GmbH</x:t>
        </x:is>
      </x:c>
      <x:c r="C1674" s="0" t="inlineStr">
        <x:is>
          <x:t>PL</x:t>
        </x:is>
      </x:c>
      <x:c r="D1674" s="0" t="inlineStr">
        <x:is>
          <x:t>pl.other-opex</x:t>
        </x:is>
      </x:c>
      <x:c r="E1674" s="0" t="inlineStr">
        <x:is>
          <x:t>Sonstige betriebliche Aufwendungen</x:t>
        </x:is>
      </x:c>
      <x:c r="F1674" s="58">
        <x:v>6335</x:v>
      </x:c>
      <x:c r="G1674" t="inlineStr">
        <x:is>
          <x:t>Instandhaltung betrieblicher Räume</x:t>
        </x:is>
      </x:c>
      <x:c r="H1674" s="0" t="inlineStr">
        <x:is>
          <x:t>2023-06</x:t>
        </x:is>
      </x:c>
      <x:c r="I1674" s="0" t="inlineStr">
        <x:is>
          <x:t>2023-06</x:t>
        </x:is>
      </x:c>
      <x:c r="J1674" s="0" t="inlineStr">
        <x:is>
          <x:t>Month</x:t>
        </x:is>
      </x:c>
      <x:c r="K1674" s="58">
        <x:v>1</x:v>
      </x:c>
      <x:c r="L1674" s="12">
        <x:v>0</x:v>
      </x:c>
    </x:row>
    <x:row r="1675">
      <x:c r="A1675" s="0" t="inlineStr">
        <x:is>
          <x:t>PL|pl.other-opex|6335|2023-07</x:t>
        </x:is>
      </x:c>
      <x:c r="B1675" s="0" t="inlineStr">
        <x:is>
          <x:t>Demo Handel GmbH</x:t>
        </x:is>
      </x:c>
      <x:c r="C1675" s="0" t="inlineStr">
        <x:is>
          <x:t>PL</x:t>
        </x:is>
      </x:c>
      <x:c r="D1675" s="0" t="inlineStr">
        <x:is>
          <x:t>pl.other-opex</x:t>
        </x:is>
      </x:c>
      <x:c r="E1675" s="0" t="inlineStr">
        <x:is>
          <x:t>Sonstige betriebliche Aufwendungen</x:t>
        </x:is>
      </x:c>
      <x:c r="F1675" s="58">
        <x:v>6335</x:v>
      </x:c>
      <x:c r="G1675" t="inlineStr">
        <x:is>
          <x:t>Instandhaltung betrieblicher Räume</x:t>
        </x:is>
      </x:c>
      <x:c r="H1675" s="0" t="inlineStr">
        <x:is>
          <x:t>2023-07</x:t>
        </x:is>
      </x:c>
      <x:c r="I1675" s="0" t="inlineStr">
        <x:is>
          <x:t>2023-07</x:t>
        </x:is>
      </x:c>
      <x:c r="J1675" s="0" t="inlineStr">
        <x:is>
          <x:t>Month</x:t>
        </x:is>
      </x:c>
      <x:c r="K1675" s="58">
        <x:v>1</x:v>
      </x:c>
      <x:c r="L1675" s="12">
        <x:v>0</x:v>
      </x:c>
    </x:row>
    <x:row r="1676">
      <x:c r="A1676" s="0" t="inlineStr">
        <x:is>
          <x:t>PL|pl.other-opex|6335|2023-08</x:t>
        </x:is>
      </x:c>
      <x:c r="B1676" s="0" t="inlineStr">
        <x:is>
          <x:t>Demo Handel GmbH</x:t>
        </x:is>
      </x:c>
      <x:c r="C1676" s="0" t="inlineStr">
        <x:is>
          <x:t>PL</x:t>
        </x:is>
      </x:c>
      <x:c r="D1676" s="0" t="inlineStr">
        <x:is>
          <x:t>pl.other-opex</x:t>
        </x:is>
      </x:c>
      <x:c r="E1676" s="0" t="inlineStr">
        <x:is>
          <x:t>Sonstige betriebliche Aufwendungen</x:t>
        </x:is>
      </x:c>
      <x:c r="F1676" s="58">
        <x:v>6335</x:v>
      </x:c>
      <x:c r="G1676" t="inlineStr">
        <x:is>
          <x:t>Instandhaltung betrieblicher Räume</x:t>
        </x:is>
      </x:c>
      <x:c r="H1676" s="0" t="inlineStr">
        <x:is>
          <x:t>2023-08</x:t>
        </x:is>
      </x:c>
      <x:c r="I1676" s="0" t="inlineStr">
        <x:is>
          <x:t>2023-08</x:t>
        </x:is>
      </x:c>
      <x:c r="J1676" s="0" t="inlineStr">
        <x:is>
          <x:t>Month</x:t>
        </x:is>
      </x:c>
      <x:c r="K1676" s="58">
        <x:v>1</x:v>
      </x:c>
      <x:c r="L1676" s="12">
        <x:v>0</x:v>
      </x:c>
    </x:row>
    <x:row r="1677">
      <x:c r="A1677" s="0" t="inlineStr">
        <x:is>
          <x:t>PL|pl.other-opex|6335|2023-09</x:t>
        </x:is>
      </x:c>
      <x:c r="B1677" s="0" t="inlineStr">
        <x:is>
          <x:t>Demo Handel GmbH</x:t>
        </x:is>
      </x:c>
      <x:c r="C1677" s="0" t="inlineStr">
        <x:is>
          <x:t>PL</x:t>
        </x:is>
      </x:c>
      <x:c r="D1677" s="0" t="inlineStr">
        <x:is>
          <x:t>pl.other-opex</x:t>
        </x:is>
      </x:c>
      <x:c r="E1677" s="0" t="inlineStr">
        <x:is>
          <x:t>Sonstige betriebliche Aufwendungen</x:t>
        </x:is>
      </x:c>
      <x:c r="F1677" s="58">
        <x:v>6335</x:v>
      </x:c>
      <x:c r="G1677" t="inlineStr">
        <x:is>
          <x:t>Instandhaltung betrieblicher Räume</x:t>
        </x:is>
      </x:c>
      <x:c r="H1677" s="0" t="inlineStr">
        <x:is>
          <x:t>2023-09</x:t>
        </x:is>
      </x:c>
      <x:c r="I1677" s="0" t="inlineStr">
        <x:is>
          <x:t>2023-09</x:t>
        </x:is>
      </x:c>
      <x:c r="J1677" s="0" t="inlineStr">
        <x:is>
          <x:t>Month</x:t>
        </x:is>
      </x:c>
      <x:c r="K1677" s="58">
        <x:v>1</x:v>
      </x:c>
      <x:c r="L1677" s="12">
        <x:v>0</x:v>
      </x:c>
    </x:row>
    <x:row r="1678">
      <x:c r="A1678" s="0" t="inlineStr">
        <x:is>
          <x:t>PL|pl.other-opex|6335|2023-10</x:t>
        </x:is>
      </x:c>
      <x:c r="B1678" s="0" t="inlineStr">
        <x:is>
          <x:t>Demo Handel GmbH</x:t>
        </x:is>
      </x:c>
      <x:c r="C1678" s="0" t="inlineStr">
        <x:is>
          <x:t>PL</x:t>
        </x:is>
      </x:c>
      <x:c r="D1678" s="0" t="inlineStr">
        <x:is>
          <x:t>pl.other-opex</x:t>
        </x:is>
      </x:c>
      <x:c r="E1678" s="0" t="inlineStr">
        <x:is>
          <x:t>Sonstige betriebliche Aufwendungen</x:t>
        </x:is>
      </x:c>
      <x:c r="F1678" s="58">
        <x:v>6335</x:v>
      </x:c>
      <x:c r="G1678" t="inlineStr">
        <x:is>
          <x:t>Instandhaltung betrieblicher Räume</x:t>
        </x:is>
      </x:c>
      <x:c r="H1678" s="0" t="inlineStr">
        <x:is>
          <x:t>2023-10</x:t>
        </x:is>
      </x:c>
      <x:c r="I1678" s="0" t="inlineStr">
        <x:is>
          <x:t>2023-10</x:t>
        </x:is>
      </x:c>
      <x:c r="J1678" s="0" t="inlineStr">
        <x:is>
          <x:t>Month</x:t>
        </x:is>
      </x:c>
      <x:c r="K1678" s="58">
        <x:v>1</x:v>
      </x:c>
      <x:c r="L1678" s="12">
        <x:v>0</x:v>
      </x:c>
    </x:row>
    <x:row r="1679">
      <x:c r="A1679" s="0" t="inlineStr">
        <x:is>
          <x:t>PL|pl.other-opex|6335|2023-11</x:t>
        </x:is>
      </x:c>
      <x:c r="B1679" s="0" t="inlineStr">
        <x:is>
          <x:t>Demo Handel GmbH</x:t>
        </x:is>
      </x:c>
      <x:c r="C1679" s="0" t="inlineStr">
        <x:is>
          <x:t>PL</x:t>
        </x:is>
      </x:c>
      <x:c r="D1679" s="0" t="inlineStr">
        <x:is>
          <x:t>pl.other-opex</x:t>
        </x:is>
      </x:c>
      <x:c r="E1679" s="0" t="inlineStr">
        <x:is>
          <x:t>Sonstige betriebliche Aufwendungen</x:t>
        </x:is>
      </x:c>
      <x:c r="F1679" s="58">
        <x:v>6335</x:v>
      </x:c>
      <x:c r="G1679" t="inlineStr">
        <x:is>
          <x:t>Instandhaltung betrieblicher Räume</x:t>
        </x:is>
      </x:c>
      <x:c r="H1679" s="0" t="inlineStr">
        <x:is>
          <x:t>2023-11</x:t>
        </x:is>
      </x:c>
      <x:c r="I1679" s="0" t="inlineStr">
        <x:is>
          <x:t>2023-11</x:t>
        </x:is>
      </x:c>
      <x:c r="J1679" s="0" t="inlineStr">
        <x:is>
          <x:t>Month</x:t>
        </x:is>
      </x:c>
      <x:c r="K1679" s="58">
        <x:v>1</x:v>
      </x:c>
      <x:c r="L1679" s="12">
        <x:v>0</x:v>
      </x:c>
    </x:row>
    <x:row r="1680">
      <x:c r="A1680" s="0" t="inlineStr">
        <x:is>
          <x:t>PL|pl.other-opex|6335|2023-12</x:t>
        </x:is>
      </x:c>
      <x:c r="B1680" s="0" t="inlineStr">
        <x:is>
          <x:t>Demo Handel GmbH</x:t>
        </x:is>
      </x:c>
      <x:c r="C1680" s="0" t="inlineStr">
        <x:is>
          <x:t>PL</x:t>
        </x:is>
      </x:c>
      <x:c r="D1680" s="0" t="inlineStr">
        <x:is>
          <x:t>pl.other-opex</x:t>
        </x:is>
      </x:c>
      <x:c r="E1680" s="0" t="inlineStr">
        <x:is>
          <x:t>Sonstige betriebliche Aufwendungen</x:t>
        </x:is>
      </x:c>
      <x:c r="F1680" s="58">
        <x:v>6335</x:v>
      </x:c>
      <x:c r="G1680" t="inlineStr">
        <x:is>
          <x:t>Instandhaltung betrieblicher Räume</x:t>
        </x:is>
      </x:c>
      <x:c r="H1680" s="0" t="inlineStr">
        <x:is>
          <x:t>2023-12</x:t>
        </x:is>
      </x:c>
      <x:c r="I1680" s="0" t="inlineStr">
        <x:is>
          <x:t>2023-12</x:t>
        </x:is>
      </x:c>
      <x:c r="J1680" s="0" t="inlineStr">
        <x:is>
          <x:t>Month</x:t>
        </x:is>
      </x:c>
      <x:c r="K1680" s="58">
        <x:v>1</x:v>
      </x:c>
      <x:c r="L1680" s="12">
        <x:v>0</x:v>
      </x:c>
    </x:row>
    <x:row r="1681">
      <x:c r="A1681" s="0" t="inlineStr">
        <x:is>
          <x:t>PL|pl.other-opex|6335|2024-01</x:t>
        </x:is>
      </x:c>
      <x:c r="B1681" s="0" t="inlineStr">
        <x:is>
          <x:t>Demo Handel GmbH</x:t>
        </x:is>
      </x:c>
      <x:c r="C1681" s="0" t="inlineStr">
        <x:is>
          <x:t>PL</x:t>
        </x:is>
      </x:c>
      <x:c r="D1681" s="0" t="inlineStr">
        <x:is>
          <x:t>pl.other-opex</x:t>
        </x:is>
      </x:c>
      <x:c r="E1681" s="0" t="inlineStr">
        <x:is>
          <x:t>Sonstige betriebliche Aufwendungen</x:t>
        </x:is>
      </x:c>
      <x:c r="F1681" s="58">
        <x:v>6335</x:v>
      </x:c>
      <x:c r="G1681" t="inlineStr">
        <x:is>
          <x:t>Instandhaltung betrieblicher Räume</x:t>
        </x:is>
      </x:c>
      <x:c r="H1681" s="0" t="inlineStr">
        <x:is>
          <x:t>2024-01</x:t>
        </x:is>
      </x:c>
      <x:c r="I1681" s="0" t="inlineStr">
        <x:is>
          <x:t>2024-01</x:t>
        </x:is>
      </x:c>
      <x:c r="J1681" s="0" t="inlineStr">
        <x:is>
          <x:t>Month</x:t>
        </x:is>
      </x:c>
      <x:c r="K1681" s="58">
        <x:v>1</x:v>
      </x:c>
      <x:c r="L1681" s="12">
        <x:v>0</x:v>
      </x:c>
    </x:row>
    <x:row r="1682">
      <x:c r="A1682" s="0" t="inlineStr">
        <x:is>
          <x:t>PL|pl.other-opex|6335|2024-02</x:t>
        </x:is>
      </x:c>
      <x:c r="B1682" s="0" t="inlineStr">
        <x:is>
          <x:t>Demo Handel GmbH</x:t>
        </x:is>
      </x:c>
      <x:c r="C1682" s="0" t="inlineStr">
        <x:is>
          <x:t>PL</x:t>
        </x:is>
      </x:c>
      <x:c r="D1682" s="0" t="inlineStr">
        <x:is>
          <x:t>pl.other-opex</x:t>
        </x:is>
      </x:c>
      <x:c r="E1682" s="0" t="inlineStr">
        <x:is>
          <x:t>Sonstige betriebliche Aufwendungen</x:t>
        </x:is>
      </x:c>
      <x:c r="F1682" s="58">
        <x:v>6335</x:v>
      </x:c>
      <x:c r="G1682" t="inlineStr">
        <x:is>
          <x:t>Instandhaltung betrieblicher Räume</x:t>
        </x:is>
      </x:c>
      <x:c r="H1682" s="0" t="inlineStr">
        <x:is>
          <x:t>2024-02</x:t>
        </x:is>
      </x:c>
      <x:c r="I1682" s="0" t="inlineStr">
        <x:is>
          <x:t>2024-02</x:t>
        </x:is>
      </x:c>
      <x:c r="J1682" s="0" t="inlineStr">
        <x:is>
          <x:t>Month</x:t>
        </x:is>
      </x:c>
      <x:c r="K1682" s="58">
        <x:v>1</x:v>
      </x:c>
      <x:c r="L1682" s="12">
        <x:v>0</x:v>
      </x:c>
    </x:row>
    <x:row r="1683">
      <x:c r="A1683" s="0" t="inlineStr">
        <x:is>
          <x:t>PL|pl.other-opex|6335|2024-03</x:t>
        </x:is>
      </x:c>
      <x:c r="B1683" s="0" t="inlineStr">
        <x:is>
          <x:t>Demo Handel GmbH</x:t>
        </x:is>
      </x:c>
      <x:c r="C1683" s="0" t="inlineStr">
        <x:is>
          <x:t>PL</x:t>
        </x:is>
      </x:c>
      <x:c r="D1683" s="0" t="inlineStr">
        <x:is>
          <x:t>pl.other-opex</x:t>
        </x:is>
      </x:c>
      <x:c r="E1683" s="0" t="inlineStr">
        <x:is>
          <x:t>Sonstige betriebliche Aufwendungen</x:t>
        </x:is>
      </x:c>
      <x:c r="F1683" s="58">
        <x:v>6335</x:v>
      </x:c>
      <x:c r="G1683" t="inlineStr">
        <x:is>
          <x:t>Instandhaltung betrieblicher Räume</x:t>
        </x:is>
      </x:c>
      <x:c r="H1683" s="0" t="inlineStr">
        <x:is>
          <x:t>2024-03</x:t>
        </x:is>
      </x:c>
      <x:c r="I1683" s="0" t="inlineStr">
        <x:is>
          <x:t>2024-03</x:t>
        </x:is>
      </x:c>
      <x:c r="J1683" s="0" t="inlineStr">
        <x:is>
          <x:t>Month</x:t>
        </x:is>
      </x:c>
      <x:c r="K1683" s="58">
        <x:v>1</x:v>
      </x:c>
      <x:c r="L1683" s="12">
        <x:v>0</x:v>
      </x:c>
    </x:row>
    <x:row r="1684">
      <x:c r="A1684" s="0" t="inlineStr">
        <x:is>
          <x:t>PL|pl.other-opex|6335|2024-04</x:t>
        </x:is>
      </x:c>
      <x:c r="B1684" s="0" t="inlineStr">
        <x:is>
          <x:t>Demo Handel GmbH</x:t>
        </x:is>
      </x:c>
      <x:c r="C1684" s="0" t="inlineStr">
        <x:is>
          <x:t>PL</x:t>
        </x:is>
      </x:c>
      <x:c r="D1684" s="0" t="inlineStr">
        <x:is>
          <x:t>pl.other-opex</x:t>
        </x:is>
      </x:c>
      <x:c r="E1684" s="0" t="inlineStr">
        <x:is>
          <x:t>Sonstige betriebliche Aufwendungen</x:t>
        </x:is>
      </x:c>
      <x:c r="F1684" s="58">
        <x:v>6335</x:v>
      </x:c>
      <x:c r="G1684" t="inlineStr">
        <x:is>
          <x:t>Instandhaltung betrieblicher Räume</x:t>
        </x:is>
      </x:c>
      <x:c r="H1684" s="0" t="inlineStr">
        <x:is>
          <x:t>2024-04</x:t>
        </x:is>
      </x:c>
      <x:c r="I1684" s="0" t="inlineStr">
        <x:is>
          <x:t>2024-04</x:t>
        </x:is>
      </x:c>
      <x:c r="J1684" s="0" t="inlineStr">
        <x:is>
          <x:t>Month</x:t>
        </x:is>
      </x:c>
      <x:c r="K1684" s="58">
        <x:v>1</x:v>
      </x:c>
      <x:c r="L1684" s="12">
        <x:v>-24600</x:v>
      </x:c>
    </x:row>
    <x:row r="1685">
      <x:c r="A1685" s="0" t="inlineStr">
        <x:is>
          <x:t>PL|pl.other-opex|6335|2024-05</x:t>
        </x:is>
      </x:c>
      <x:c r="B1685" s="0" t="inlineStr">
        <x:is>
          <x:t>Demo Handel GmbH</x:t>
        </x:is>
      </x:c>
      <x:c r="C1685" s="0" t="inlineStr">
        <x:is>
          <x:t>PL</x:t>
        </x:is>
      </x:c>
      <x:c r="D1685" s="0" t="inlineStr">
        <x:is>
          <x:t>pl.other-opex</x:t>
        </x:is>
      </x:c>
      <x:c r="E1685" s="0" t="inlineStr">
        <x:is>
          <x:t>Sonstige betriebliche Aufwendungen</x:t>
        </x:is>
      </x:c>
      <x:c r="F1685" s="58">
        <x:v>6335</x:v>
      </x:c>
      <x:c r="G1685" t="inlineStr">
        <x:is>
          <x:t>Instandhaltung betrieblicher Räume</x:t>
        </x:is>
      </x:c>
      <x:c r="H1685" s="0" t="inlineStr">
        <x:is>
          <x:t>2024-05</x:t>
        </x:is>
      </x:c>
      <x:c r="I1685" s="0" t="inlineStr">
        <x:is>
          <x:t>2024-05</x:t>
        </x:is>
      </x:c>
      <x:c r="J1685" s="0" t="inlineStr">
        <x:is>
          <x:t>Month</x:t>
        </x:is>
      </x:c>
      <x:c r="K1685" s="58">
        <x:v>1</x:v>
      </x:c>
      <x:c r="L1685" s="12">
        <x:v>0</x:v>
      </x:c>
    </x:row>
    <x:row r="1686">
      <x:c r="A1686" s="0" t="inlineStr">
        <x:is>
          <x:t>PL|pl.other-opex|6335|2024-06</x:t>
        </x:is>
      </x:c>
      <x:c r="B1686" s="0" t="inlineStr">
        <x:is>
          <x:t>Demo Handel GmbH</x:t>
        </x:is>
      </x:c>
      <x:c r="C1686" s="0" t="inlineStr">
        <x:is>
          <x:t>PL</x:t>
        </x:is>
      </x:c>
      <x:c r="D1686" s="0" t="inlineStr">
        <x:is>
          <x:t>pl.other-opex</x:t>
        </x:is>
      </x:c>
      <x:c r="E1686" s="0" t="inlineStr">
        <x:is>
          <x:t>Sonstige betriebliche Aufwendungen</x:t>
        </x:is>
      </x:c>
      <x:c r="F1686" s="58">
        <x:v>6335</x:v>
      </x:c>
      <x:c r="G1686" t="inlineStr">
        <x:is>
          <x:t>Instandhaltung betrieblicher Räume</x:t>
        </x:is>
      </x:c>
      <x:c r="H1686" s="0" t="inlineStr">
        <x:is>
          <x:t>2024-06</x:t>
        </x:is>
      </x:c>
      <x:c r="I1686" s="0" t="inlineStr">
        <x:is>
          <x:t>2024-06</x:t>
        </x:is>
      </x:c>
      <x:c r="J1686" s="0" t="inlineStr">
        <x:is>
          <x:t>Month</x:t>
        </x:is>
      </x:c>
      <x:c r="K1686" s="58">
        <x:v>1</x:v>
      </x:c>
      <x:c r="L1686" s="12">
        <x:v>0</x:v>
      </x:c>
    </x:row>
    <x:row r="1687">
      <x:c r="A1687" s="0" t="inlineStr">
        <x:is>
          <x:t>PL|pl.other-opex|6335|2024-07</x:t>
        </x:is>
      </x:c>
      <x:c r="B1687" s="0" t="inlineStr">
        <x:is>
          <x:t>Demo Handel GmbH</x:t>
        </x:is>
      </x:c>
      <x:c r="C1687" s="0" t="inlineStr">
        <x:is>
          <x:t>PL</x:t>
        </x:is>
      </x:c>
      <x:c r="D1687" s="0" t="inlineStr">
        <x:is>
          <x:t>pl.other-opex</x:t>
        </x:is>
      </x:c>
      <x:c r="E1687" s="0" t="inlineStr">
        <x:is>
          <x:t>Sonstige betriebliche Aufwendungen</x:t>
        </x:is>
      </x:c>
      <x:c r="F1687" s="58">
        <x:v>6335</x:v>
      </x:c>
      <x:c r="G1687" t="inlineStr">
        <x:is>
          <x:t>Instandhaltung betrieblicher Räume</x:t>
        </x:is>
      </x:c>
      <x:c r="H1687" s="0" t="inlineStr">
        <x:is>
          <x:t>2024-07</x:t>
        </x:is>
      </x:c>
      <x:c r="I1687" s="0" t="inlineStr">
        <x:is>
          <x:t>2024-07</x:t>
        </x:is>
      </x:c>
      <x:c r="J1687" s="0" t="inlineStr">
        <x:is>
          <x:t>Month</x:t>
        </x:is>
      </x:c>
      <x:c r="K1687" s="58">
        <x:v>1</x:v>
      </x:c>
      <x:c r="L1687" s="12">
        <x:v>0</x:v>
      </x:c>
    </x:row>
    <x:row r="1688">
      <x:c r="A1688" s="0" t="inlineStr">
        <x:is>
          <x:t>PL|pl.other-opex|6335|2024-08</x:t>
        </x:is>
      </x:c>
      <x:c r="B1688" s="0" t="inlineStr">
        <x:is>
          <x:t>Demo Handel GmbH</x:t>
        </x:is>
      </x:c>
      <x:c r="C1688" s="0" t="inlineStr">
        <x:is>
          <x:t>PL</x:t>
        </x:is>
      </x:c>
      <x:c r="D1688" s="0" t="inlineStr">
        <x:is>
          <x:t>pl.other-opex</x:t>
        </x:is>
      </x:c>
      <x:c r="E1688" s="0" t="inlineStr">
        <x:is>
          <x:t>Sonstige betriebliche Aufwendungen</x:t>
        </x:is>
      </x:c>
      <x:c r="F1688" s="58">
        <x:v>6335</x:v>
      </x:c>
      <x:c r="G1688" t="inlineStr">
        <x:is>
          <x:t>Instandhaltung betrieblicher Räume</x:t>
        </x:is>
      </x:c>
      <x:c r="H1688" s="0" t="inlineStr">
        <x:is>
          <x:t>2024-08</x:t>
        </x:is>
      </x:c>
      <x:c r="I1688" s="0" t="inlineStr">
        <x:is>
          <x:t>2024-08</x:t>
        </x:is>
      </x:c>
      <x:c r="J1688" s="0" t="inlineStr">
        <x:is>
          <x:t>Month</x:t>
        </x:is>
      </x:c>
      <x:c r="K1688" s="58">
        <x:v>1</x:v>
      </x:c>
      <x:c r="L1688" s="12">
        <x:v>0</x:v>
      </x:c>
    </x:row>
    <x:row r="1689">
      <x:c r="A1689" s="0" t="inlineStr">
        <x:is>
          <x:t>PL|pl.other-opex|6335|2024-09</x:t>
        </x:is>
      </x:c>
      <x:c r="B1689" s="0" t="inlineStr">
        <x:is>
          <x:t>Demo Handel GmbH</x:t>
        </x:is>
      </x:c>
      <x:c r="C1689" s="0" t="inlineStr">
        <x:is>
          <x:t>PL</x:t>
        </x:is>
      </x:c>
      <x:c r="D1689" s="0" t="inlineStr">
        <x:is>
          <x:t>pl.other-opex</x:t>
        </x:is>
      </x:c>
      <x:c r="E1689" s="0" t="inlineStr">
        <x:is>
          <x:t>Sonstige betriebliche Aufwendungen</x:t>
        </x:is>
      </x:c>
      <x:c r="F1689" s="58">
        <x:v>6335</x:v>
      </x:c>
      <x:c r="G1689" t="inlineStr">
        <x:is>
          <x:t>Instandhaltung betrieblicher Räume</x:t>
        </x:is>
      </x:c>
      <x:c r="H1689" s="0" t="inlineStr">
        <x:is>
          <x:t>2024-09</x:t>
        </x:is>
      </x:c>
      <x:c r="I1689" s="0" t="inlineStr">
        <x:is>
          <x:t>2024-09</x:t>
        </x:is>
      </x:c>
      <x:c r="J1689" s="0" t="inlineStr">
        <x:is>
          <x:t>Month</x:t>
        </x:is>
      </x:c>
      <x:c r="K1689" s="58">
        <x:v>1</x:v>
      </x:c>
      <x:c r="L1689" s="12">
        <x:v>0</x:v>
      </x:c>
    </x:row>
    <x:row r="1690">
      <x:c r="A1690" s="0" t="inlineStr">
        <x:is>
          <x:t>PL|pl.other-opex|6335|2024-10</x:t>
        </x:is>
      </x:c>
      <x:c r="B1690" s="0" t="inlineStr">
        <x:is>
          <x:t>Demo Handel GmbH</x:t>
        </x:is>
      </x:c>
      <x:c r="C1690" s="0" t="inlineStr">
        <x:is>
          <x:t>PL</x:t>
        </x:is>
      </x:c>
      <x:c r="D1690" s="0" t="inlineStr">
        <x:is>
          <x:t>pl.other-opex</x:t>
        </x:is>
      </x:c>
      <x:c r="E1690" s="0" t="inlineStr">
        <x:is>
          <x:t>Sonstige betriebliche Aufwendungen</x:t>
        </x:is>
      </x:c>
      <x:c r="F1690" s="58">
        <x:v>6335</x:v>
      </x:c>
      <x:c r="G1690" t="inlineStr">
        <x:is>
          <x:t>Instandhaltung betrieblicher Räume</x:t>
        </x:is>
      </x:c>
      <x:c r="H1690" s="0" t="inlineStr">
        <x:is>
          <x:t>2024-10</x:t>
        </x:is>
      </x:c>
      <x:c r="I1690" s="0" t="inlineStr">
        <x:is>
          <x:t>2024-10</x:t>
        </x:is>
      </x:c>
      <x:c r="J1690" s="0" t="inlineStr">
        <x:is>
          <x:t>Month</x:t>
        </x:is>
      </x:c>
      <x:c r="K1690" s="58">
        <x:v>1</x:v>
      </x:c>
      <x:c r="L1690" s="12">
        <x:v>0</x:v>
      </x:c>
    </x:row>
    <x:row r="1691">
      <x:c r="A1691" s="0" t="inlineStr">
        <x:is>
          <x:t>PL|pl.other-opex|6335|2024-11</x:t>
        </x:is>
      </x:c>
      <x:c r="B1691" s="0" t="inlineStr">
        <x:is>
          <x:t>Demo Handel GmbH</x:t>
        </x:is>
      </x:c>
      <x:c r="C1691" s="0" t="inlineStr">
        <x:is>
          <x:t>PL</x:t>
        </x:is>
      </x:c>
      <x:c r="D1691" s="0" t="inlineStr">
        <x:is>
          <x:t>pl.other-opex</x:t>
        </x:is>
      </x:c>
      <x:c r="E1691" s="0" t="inlineStr">
        <x:is>
          <x:t>Sonstige betriebliche Aufwendungen</x:t>
        </x:is>
      </x:c>
      <x:c r="F1691" s="58">
        <x:v>6335</x:v>
      </x:c>
      <x:c r="G1691" t="inlineStr">
        <x:is>
          <x:t>Instandhaltung betrieblicher Räume</x:t>
        </x:is>
      </x:c>
      <x:c r="H1691" s="0" t="inlineStr">
        <x:is>
          <x:t>2024-11</x:t>
        </x:is>
      </x:c>
      <x:c r="I1691" s="0" t="inlineStr">
        <x:is>
          <x:t>2024-11</x:t>
        </x:is>
      </x:c>
      <x:c r="J1691" s="0" t="inlineStr">
        <x:is>
          <x:t>Month</x:t>
        </x:is>
      </x:c>
      <x:c r="K1691" s="58">
        <x:v>1</x:v>
      </x:c>
      <x:c r="L1691" s="12">
        <x:v>0</x:v>
      </x:c>
    </x:row>
    <x:row r="1692">
      <x:c r="A1692" s="0" t="inlineStr">
        <x:is>
          <x:t>PL|pl.other-opex|6335|2024-12</x:t>
        </x:is>
      </x:c>
      <x:c r="B1692" s="0" t="inlineStr">
        <x:is>
          <x:t>Demo Handel GmbH</x:t>
        </x:is>
      </x:c>
      <x:c r="C1692" s="0" t="inlineStr">
        <x:is>
          <x:t>PL</x:t>
        </x:is>
      </x:c>
      <x:c r="D1692" s="0" t="inlineStr">
        <x:is>
          <x:t>pl.other-opex</x:t>
        </x:is>
      </x:c>
      <x:c r="E1692" s="0" t="inlineStr">
        <x:is>
          <x:t>Sonstige betriebliche Aufwendungen</x:t>
        </x:is>
      </x:c>
      <x:c r="F1692" s="58">
        <x:v>6335</x:v>
      </x:c>
      <x:c r="G1692" t="inlineStr">
        <x:is>
          <x:t>Instandhaltung betrieblicher Räume</x:t>
        </x:is>
      </x:c>
      <x:c r="H1692" s="0" t="inlineStr">
        <x:is>
          <x:t>2024-12</x:t>
        </x:is>
      </x:c>
      <x:c r="I1692" s="0" t="inlineStr">
        <x:is>
          <x:t>2024-12</x:t>
        </x:is>
      </x:c>
      <x:c r="J1692" s="0" t="inlineStr">
        <x:is>
          <x:t>Month</x:t>
        </x:is>
      </x:c>
      <x:c r="K1692" s="58">
        <x:v>1</x:v>
      </x:c>
      <x:c r="L1692" s="12">
        <x:v>0</x:v>
      </x:c>
    </x:row>
    <x:row r="1693">
      <x:c r="A1693" s="0" t="inlineStr">
        <x:is>
          <x:t>PL|pl.other-opex|6400|2022-01</x:t>
        </x:is>
      </x:c>
      <x:c r="B1693" s="0" t="inlineStr">
        <x:is>
          <x:t>Demo Handel GmbH</x:t>
        </x:is>
      </x:c>
      <x:c r="C1693" s="0" t="inlineStr">
        <x:is>
          <x:t>PL</x:t>
        </x:is>
      </x:c>
      <x:c r="D1693" s="0" t="inlineStr">
        <x:is>
          <x:t>pl.other-opex</x:t>
        </x:is>
      </x:c>
      <x:c r="E1693" s="0" t="inlineStr">
        <x:is>
          <x:t>Sonstige betriebliche Aufwendungen</x:t>
        </x:is>
      </x:c>
      <x:c r="F1693" s="58">
        <x:v>6400</x:v>
      </x:c>
      <x:c r="G1693" t="inlineStr">
        <x:is>
          <x:t>Versicherungen</x:t>
        </x:is>
      </x:c>
      <x:c r="H1693" s="0" t="inlineStr">
        <x:is>
          <x:t>2022-01</x:t>
        </x:is>
      </x:c>
      <x:c r="I1693" s="0" t="inlineStr">
        <x:is>
          <x:t>2022-01</x:t>
        </x:is>
      </x:c>
      <x:c r="J1693" s="0" t="inlineStr">
        <x:is>
          <x:t>Month</x:t>
        </x:is>
      </x:c>
      <x:c r="K1693" s="58">
        <x:v>1</x:v>
      </x:c>
      <x:c r="L1693" s="12">
        <x:v>-118000</x:v>
      </x:c>
    </x:row>
    <x:row r="1694">
      <x:c r="A1694" s="0" t="inlineStr">
        <x:is>
          <x:t>PL|pl.other-opex|6400|2022-02</x:t>
        </x:is>
      </x:c>
      <x:c r="B1694" s="0" t="inlineStr">
        <x:is>
          <x:t>Demo Handel GmbH</x:t>
        </x:is>
      </x:c>
      <x:c r="C1694" s="0" t="inlineStr">
        <x:is>
          <x:t>PL</x:t>
        </x:is>
      </x:c>
      <x:c r="D1694" s="0" t="inlineStr">
        <x:is>
          <x:t>pl.other-opex</x:t>
        </x:is>
      </x:c>
      <x:c r="E1694" s="0" t="inlineStr">
        <x:is>
          <x:t>Sonstige betriebliche Aufwendungen</x:t>
        </x:is>
      </x:c>
      <x:c r="F1694" s="58">
        <x:v>6400</x:v>
      </x:c>
      <x:c r="G1694" t="inlineStr">
        <x:is>
          <x:t>Versicherungen</x:t>
        </x:is>
      </x:c>
      <x:c r="H1694" s="0" t="inlineStr">
        <x:is>
          <x:t>2022-02</x:t>
        </x:is>
      </x:c>
      <x:c r="I1694" s="0" t="inlineStr">
        <x:is>
          <x:t>2022-02</x:t>
        </x:is>
      </x:c>
      <x:c r="J1694" s="0" t="inlineStr">
        <x:is>
          <x:t>Month</x:t>
        </x:is>
      </x:c>
      <x:c r="K1694" s="58">
        <x:v>1</x:v>
      </x:c>
      <x:c r="L1694" s="12">
        <x:v>0</x:v>
      </x:c>
    </x:row>
    <x:row r="1695">
      <x:c r="A1695" s="0" t="inlineStr">
        <x:is>
          <x:t>PL|pl.other-opex|6400|2022-03</x:t>
        </x:is>
      </x:c>
      <x:c r="B1695" s="0" t="inlineStr">
        <x:is>
          <x:t>Demo Handel GmbH</x:t>
        </x:is>
      </x:c>
      <x:c r="C1695" s="0" t="inlineStr">
        <x:is>
          <x:t>PL</x:t>
        </x:is>
      </x:c>
      <x:c r="D1695" s="0" t="inlineStr">
        <x:is>
          <x:t>pl.other-opex</x:t>
        </x:is>
      </x:c>
      <x:c r="E1695" s="0" t="inlineStr">
        <x:is>
          <x:t>Sonstige betriebliche Aufwendungen</x:t>
        </x:is>
      </x:c>
      <x:c r="F1695" s="58">
        <x:v>6400</x:v>
      </x:c>
      <x:c r="G1695" t="inlineStr">
        <x:is>
          <x:t>Versicherungen</x:t>
        </x:is>
      </x:c>
      <x:c r="H1695" s="0" t="inlineStr">
        <x:is>
          <x:t>2022-03</x:t>
        </x:is>
      </x:c>
      <x:c r="I1695" s="0" t="inlineStr">
        <x:is>
          <x:t>2022-03</x:t>
        </x:is>
      </x:c>
      <x:c r="J1695" s="0" t="inlineStr">
        <x:is>
          <x:t>Month</x:t>
        </x:is>
      </x:c>
      <x:c r="K1695" s="58">
        <x:v>1</x:v>
      </x:c>
      <x:c r="L1695" s="12">
        <x:v>0</x:v>
      </x:c>
    </x:row>
    <x:row r="1696">
      <x:c r="A1696" s="0" t="inlineStr">
        <x:is>
          <x:t>PL|pl.other-opex|6400|2022-04</x:t>
        </x:is>
      </x:c>
      <x:c r="B1696" s="0" t="inlineStr">
        <x:is>
          <x:t>Demo Handel GmbH</x:t>
        </x:is>
      </x:c>
      <x:c r="C1696" s="0" t="inlineStr">
        <x:is>
          <x:t>PL</x:t>
        </x:is>
      </x:c>
      <x:c r="D1696" s="0" t="inlineStr">
        <x:is>
          <x:t>pl.other-opex</x:t>
        </x:is>
      </x:c>
      <x:c r="E1696" s="0" t="inlineStr">
        <x:is>
          <x:t>Sonstige betriebliche Aufwendungen</x:t>
        </x:is>
      </x:c>
      <x:c r="F1696" s="58">
        <x:v>6400</x:v>
      </x:c>
      <x:c r="G1696" t="inlineStr">
        <x:is>
          <x:t>Versicherungen</x:t>
        </x:is>
      </x:c>
      <x:c r="H1696" s="0" t="inlineStr">
        <x:is>
          <x:t>2022-04</x:t>
        </x:is>
      </x:c>
      <x:c r="I1696" s="0" t="inlineStr">
        <x:is>
          <x:t>2022-04</x:t>
        </x:is>
      </x:c>
      <x:c r="J1696" s="0" t="inlineStr">
        <x:is>
          <x:t>Month</x:t>
        </x:is>
      </x:c>
      <x:c r="K1696" s="58">
        <x:v>1</x:v>
      </x:c>
      <x:c r="L1696" s="12">
        <x:v>0</x:v>
      </x:c>
    </x:row>
    <x:row r="1697">
      <x:c r="A1697" s="0" t="inlineStr">
        <x:is>
          <x:t>PL|pl.other-opex|6400|2022-05</x:t>
        </x:is>
      </x:c>
      <x:c r="B1697" s="0" t="inlineStr">
        <x:is>
          <x:t>Demo Handel GmbH</x:t>
        </x:is>
      </x:c>
      <x:c r="C1697" s="0" t="inlineStr">
        <x:is>
          <x:t>PL</x:t>
        </x:is>
      </x:c>
      <x:c r="D1697" s="0" t="inlineStr">
        <x:is>
          <x:t>pl.other-opex</x:t>
        </x:is>
      </x:c>
      <x:c r="E1697" s="0" t="inlineStr">
        <x:is>
          <x:t>Sonstige betriebliche Aufwendungen</x:t>
        </x:is>
      </x:c>
      <x:c r="F1697" s="58">
        <x:v>6400</x:v>
      </x:c>
      <x:c r="G1697" t="inlineStr">
        <x:is>
          <x:t>Versicherungen</x:t>
        </x:is>
      </x:c>
      <x:c r="H1697" s="0" t="inlineStr">
        <x:is>
          <x:t>2022-05</x:t>
        </x:is>
      </x:c>
      <x:c r="I1697" s="0" t="inlineStr">
        <x:is>
          <x:t>2022-05</x:t>
        </x:is>
      </x:c>
      <x:c r="J1697" s="0" t="inlineStr">
        <x:is>
          <x:t>Month</x:t>
        </x:is>
      </x:c>
      <x:c r="K1697" s="58">
        <x:v>1</x:v>
      </x:c>
      <x:c r="L1697" s="12">
        <x:v>0</x:v>
      </x:c>
    </x:row>
    <x:row r="1698">
      <x:c r="A1698" s="0" t="inlineStr">
        <x:is>
          <x:t>PL|pl.other-opex|6400|2022-06</x:t>
        </x:is>
      </x:c>
      <x:c r="B1698" s="0" t="inlineStr">
        <x:is>
          <x:t>Demo Handel GmbH</x:t>
        </x:is>
      </x:c>
      <x:c r="C1698" s="0" t="inlineStr">
        <x:is>
          <x:t>PL</x:t>
        </x:is>
      </x:c>
      <x:c r="D1698" s="0" t="inlineStr">
        <x:is>
          <x:t>pl.other-opex</x:t>
        </x:is>
      </x:c>
      <x:c r="E1698" s="0" t="inlineStr">
        <x:is>
          <x:t>Sonstige betriebliche Aufwendungen</x:t>
        </x:is>
      </x:c>
      <x:c r="F1698" s="58">
        <x:v>6400</x:v>
      </x:c>
      <x:c r="G1698" t="inlineStr">
        <x:is>
          <x:t>Versicherungen</x:t>
        </x:is>
      </x:c>
      <x:c r="H1698" s="0" t="inlineStr">
        <x:is>
          <x:t>2022-06</x:t>
        </x:is>
      </x:c>
      <x:c r="I1698" s="0" t="inlineStr">
        <x:is>
          <x:t>2022-06</x:t>
        </x:is>
      </x:c>
      <x:c r="J1698" s="0" t="inlineStr">
        <x:is>
          <x:t>Month</x:t>
        </x:is>
      </x:c>
      <x:c r="K1698" s="58">
        <x:v>1</x:v>
      </x:c>
      <x:c r="L1698" s="12">
        <x:v>0</x:v>
      </x:c>
    </x:row>
    <x:row r="1699">
      <x:c r="A1699" s="0" t="inlineStr">
        <x:is>
          <x:t>PL|pl.other-opex|6400|2022-07</x:t>
        </x:is>
      </x:c>
      <x:c r="B1699" s="0" t="inlineStr">
        <x:is>
          <x:t>Demo Handel GmbH</x:t>
        </x:is>
      </x:c>
      <x:c r="C1699" s="0" t="inlineStr">
        <x:is>
          <x:t>PL</x:t>
        </x:is>
      </x:c>
      <x:c r="D1699" s="0" t="inlineStr">
        <x:is>
          <x:t>pl.other-opex</x:t>
        </x:is>
      </x:c>
      <x:c r="E1699" s="0" t="inlineStr">
        <x:is>
          <x:t>Sonstige betriebliche Aufwendungen</x:t>
        </x:is>
      </x:c>
      <x:c r="F1699" s="58">
        <x:v>6400</x:v>
      </x:c>
      <x:c r="G1699" t="inlineStr">
        <x:is>
          <x:t>Versicherungen</x:t>
        </x:is>
      </x:c>
      <x:c r="H1699" s="0" t="inlineStr">
        <x:is>
          <x:t>2022-07</x:t>
        </x:is>
      </x:c>
      <x:c r="I1699" s="0" t="inlineStr">
        <x:is>
          <x:t>2022-07</x:t>
        </x:is>
      </x:c>
      <x:c r="J1699" s="0" t="inlineStr">
        <x:is>
          <x:t>Month</x:t>
        </x:is>
      </x:c>
      <x:c r="K1699" s="58">
        <x:v>1</x:v>
      </x:c>
      <x:c r="L1699" s="12">
        <x:v>0</x:v>
      </x:c>
    </x:row>
    <x:row r="1700">
      <x:c r="A1700" s="0" t="inlineStr">
        <x:is>
          <x:t>PL|pl.other-opex|6400|2022-08</x:t>
        </x:is>
      </x:c>
      <x:c r="B1700" s="0" t="inlineStr">
        <x:is>
          <x:t>Demo Handel GmbH</x:t>
        </x:is>
      </x:c>
      <x:c r="C1700" s="0" t="inlineStr">
        <x:is>
          <x:t>PL</x:t>
        </x:is>
      </x:c>
      <x:c r="D1700" s="0" t="inlineStr">
        <x:is>
          <x:t>pl.other-opex</x:t>
        </x:is>
      </x:c>
      <x:c r="E1700" s="0" t="inlineStr">
        <x:is>
          <x:t>Sonstige betriebliche Aufwendungen</x:t>
        </x:is>
      </x:c>
      <x:c r="F1700" s="58">
        <x:v>6400</x:v>
      </x:c>
      <x:c r="G1700" t="inlineStr">
        <x:is>
          <x:t>Versicherungen</x:t>
        </x:is>
      </x:c>
      <x:c r="H1700" s="0" t="inlineStr">
        <x:is>
          <x:t>2022-08</x:t>
        </x:is>
      </x:c>
      <x:c r="I1700" s="0" t="inlineStr">
        <x:is>
          <x:t>2022-08</x:t>
        </x:is>
      </x:c>
      <x:c r="J1700" s="0" t="inlineStr">
        <x:is>
          <x:t>Month</x:t>
        </x:is>
      </x:c>
      <x:c r="K1700" s="58">
        <x:v>1</x:v>
      </x:c>
      <x:c r="L1700" s="12">
        <x:v>0</x:v>
      </x:c>
    </x:row>
    <x:row r="1701">
      <x:c r="A1701" s="0" t="inlineStr">
        <x:is>
          <x:t>PL|pl.other-opex|6400|2022-09</x:t>
        </x:is>
      </x:c>
      <x:c r="B1701" s="0" t="inlineStr">
        <x:is>
          <x:t>Demo Handel GmbH</x:t>
        </x:is>
      </x:c>
      <x:c r="C1701" s="0" t="inlineStr">
        <x:is>
          <x:t>PL</x:t>
        </x:is>
      </x:c>
      <x:c r="D1701" s="0" t="inlineStr">
        <x:is>
          <x:t>pl.other-opex</x:t>
        </x:is>
      </x:c>
      <x:c r="E1701" s="0" t="inlineStr">
        <x:is>
          <x:t>Sonstige betriebliche Aufwendungen</x:t>
        </x:is>
      </x:c>
      <x:c r="F1701" s="58">
        <x:v>6400</x:v>
      </x:c>
      <x:c r="G1701" t="inlineStr">
        <x:is>
          <x:t>Versicherungen</x:t>
        </x:is>
      </x:c>
      <x:c r="H1701" s="0" t="inlineStr">
        <x:is>
          <x:t>2022-09</x:t>
        </x:is>
      </x:c>
      <x:c r="I1701" s="0" t="inlineStr">
        <x:is>
          <x:t>2022-09</x:t>
        </x:is>
      </x:c>
      <x:c r="J1701" s="0" t="inlineStr">
        <x:is>
          <x:t>Month</x:t>
        </x:is>
      </x:c>
      <x:c r="K1701" s="58">
        <x:v>1</x:v>
      </x:c>
      <x:c r="L1701" s="12">
        <x:v>0</x:v>
      </x:c>
    </x:row>
    <x:row r="1702">
      <x:c r="A1702" s="0" t="inlineStr">
        <x:is>
          <x:t>PL|pl.other-opex|6400|2022-10</x:t>
        </x:is>
      </x:c>
      <x:c r="B1702" s="0" t="inlineStr">
        <x:is>
          <x:t>Demo Handel GmbH</x:t>
        </x:is>
      </x:c>
      <x:c r="C1702" s="0" t="inlineStr">
        <x:is>
          <x:t>PL</x:t>
        </x:is>
      </x:c>
      <x:c r="D1702" s="0" t="inlineStr">
        <x:is>
          <x:t>pl.other-opex</x:t>
        </x:is>
      </x:c>
      <x:c r="E1702" s="0" t="inlineStr">
        <x:is>
          <x:t>Sonstige betriebliche Aufwendungen</x:t>
        </x:is>
      </x:c>
      <x:c r="F1702" s="58">
        <x:v>6400</x:v>
      </x:c>
      <x:c r="G1702" t="inlineStr">
        <x:is>
          <x:t>Versicherungen</x:t>
        </x:is>
      </x:c>
      <x:c r="H1702" s="0" t="inlineStr">
        <x:is>
          <x:t>2022-10</x:t>
        </x:is>
      </x:c>
      <x:c r="I1702" s="0" t="inlineStr">
        <x:is>
          <x:t>2022-10</x:t>
        </x:is>
      </x:c>
      <x:c r="J1702" s="0" t="inlineStr">
        <x:is>
          <x:t>Month</x:t>
        </x:is>
      </x:c>
      <x:c r="K1702" s="58">
        <x:v>1</x:v>
      </x:c>
      <x:c r="L1702" s="12">
        <x:v>0</x:v>
      </x:c>
    </x:row>
    <x:row r="1703">
      <x:c r="A1703" s="0" t="inlineStr">
        <x:is>
          <x:t>PL|pl.other-opex|6400|2022-11</x:t>
        </x:is>
      </x:c>
      <x:c r="B1703" s="0" t="inlineStr">
        <x:is>
          <x:t>Demo Handel GmbH</x:t>
        </x:is>
      </x:c>
      <x:c r="C1703" s="0" t="inlineStr">
        <x:is>
          <x:t>PL</x:t>
        </x:is>
      </x:c>
      <x:c r="D1703" s="0" t="inlineStr">
        <x:is>
          <x:t>pl.other-opex</x:t>
        </x:is>
      </x:c>
      <x:c r="E1703" s="0" t="inlineStr">
        <x:is>
          <x:t>Sonstige betriebliche Aufwendungen</x:t>
        </x:is>
      </x:c>
      <x:c r="F1703" s="58">
        <x:v>6400</x:v>
      </x:c>
      <x:c r="G1703" t="inlineStr">
        <x:is>
          <x:t>Versicherungen</x:t>
        </x:is>
      </x:c>
      <x:c r="H1703" s="0" t="inlineStr">
        <x:is>
          <x:t>2022-11</x:t>
        </x:is>
      </x:c>
      <x:c r="I1703" s="0" t="inlineStr">
        <x:is>
          <x:t>2022-11</x:t>
        </x:is>
      </x:c>
      <x:c r="J1703" s="0" t="inlineStr">
        <x:is>
          <x:t>Month</x:t>
        </x:is>
      </x:c>
      <x:c r="K1703" s="58">
        <x:v>1</x:v>
      </x:c>
      <x:c r="L1703" s="12">
        <x:v>0</x:v>
      </x:c>
    </x:row>
    <x:row r="1704">
      <x:c r="A1704" s="0" t="inlineStr">
        <x:is>
          <x:t>PL|pl.other-opex|6400|2022-12</x:t>
        </x:is>
      </x:c>
      <x:c r="B1704" s="0" t="inlineStr">
        <x:is>
          <x:t>Demo Handel GmbH</x:t>
        </x:is>
      </x:c>
      <x:c r="C1704" s="0" t="inlineStr">
        <x:is>
          <x:t>PL</x:t>
        </x:is>
      </x:c>
      <x:c r="D1704" s="0" t="inlineStr">
        <x:is>
          <x:t>pl.other-opex</x:t>
        </x:is>
      </x:c>
      <x:c r="E1704" s="0" t="inlineStr">
        <x:is>
          <x:t>Sonstige betriebliche Aufwendungen</x:t>
        </x:is>
      </x:c>
      <x:c r="F1704" s="58">
        <x:v>6400</x:v>
      </x:c>
      <x:c r="G1704" t="inlineStr">
        <x:is>
          <x:t>Versicherungen</x:t>
        </x:is>
      </x:c>
      <x:c r="H1704" s="0" t="inlineStr">
        <x:is>
          <x:t>2022-12</x:t>
        </x:is>
      </x:c>
      <x:c r="I1704" s="0" t="inlineStr">
        <x:is>
          <x:t>2022-12</x:t>
        </x:is>
      </x:c>
      <x:c r="J1704" s="0" t="inlineStr">
        <x:is>
          <x:t>Month</x:t>
        </x:is>
      </x:c>
      <x:c r="K1704" s="58">
        <x:v>1</x:v>
      </x:c>
      <x:c r="L1704" s="12">
        <x:v>0</x:v>
      </x:c>
    </x:row>
    <x:row r="1705">
      <x:c r="A1705" s="0" t="inlineStr">
        <x:is>
          <x:t>PL|pl.other-opex|6400|2023-01</x:t>
        </x:is>
      </x:c>
      <x:c r="B1705" s="0" t="inlineStr">
        <x:is>
          <x:t>Demo Handel GmbH</x:t>
        </x:is>
      </x:c>
      <x:c r="C1705" s="0" t="inlineStr">
        <x:is>
          <x:t>PL</x:t>
        </x:is>
      </x:c>
      <x:c r="D1705" s="0" t="inlineStr">
        <x:is>
          <x:t>pl.other-opex</x:t>
        </x:is>
      </x:c>
      <x:c r="E1705" s="0" t="inlineStr">
        <x:is>
          <x:t>Sonstige betriebliche Aufwendungen</x:t>
        </x:is>
      </x:c>
      <x:c r="F1705" s="58">
        <x:v>6400</x:v>
      </x:c>
      <x:c r="G1705" t="inlineStr">
        <x:is>
          <x:t>Versicherungen</x:t>
        </x:is>
      </x:c>
      <x:c r="H1705" s="0" t="inlineStr">
        <x:is>
          <x:t>2023-01</x:t>
        </x:is>
      </x:c>
      <x:c r="I1705" s="0" t="inlineStr">
        <x:is>
          <x:t>2023-01</x:t>
        </x:is>
      </x:c>
      <x:c r="J1705" s="0" t="inlineStr">
        <x:is>
          <x:t>Month</x:t>
        </x:is>
      </x:c>
      <x:c r="K1705" s="58">
        <x:v>1</x:v>
      </x:c>
      <x:c r="L1705" s="12">
        <x:v>-124000</x:v>
      </x:c>
    </x:row>
    <x:row r="1706">
      <x:c r="A1706" s="0" t="inlineStr">
        <x:is>
          <x:t>PL|pl.other-opex|6400|2023-02</x:t>
        </x:is>
      </x:c>
      <x:c r="B1706" s="0" t="inlineStr">
        <x:is>
          <x:t>Demo Handel GmbH</x:t>
        </x:is>
      </x:c>
      <x:c r="C1706" s="0" t="inlineStr">
        <x:is>
          <x:t>PL</x:t>
        </x:is>
      </x:c>
      <x:c r="D1706" s="0" t="inlineStr">
        <x:is>
          <x:t>pl.other-opex</x:t>
        </x:is>
      </x:c>
      <x:c r="E1706" s="0" t="inlineStr">
        <x:is>
          <x:t>Sonstige betriebliche Aufwendungen</x:t>
        </x:is>
      </x:c>
      <x:c r="F1706" s="58">
        <x:v>6400</x:v>
      </x:c>
      <x:c r="G1706" t="inlineStr">
        <x:is>
          <x:t>Versicherungen</x:t>
        </x:is>
      </x:c>
      <x:c r="H1706" s="0" t="inlineStr">
        <x:is>
          <x:t>2023-02</x:t>
        </x:is>
      </x:c>
      <x:c r="I1706" s="0" t="inlineStr">
        <x:is>
          <x:t>2023-02</x:t>
        </x:is>
      </x:c>
      <x:c r="J1706" s="0" t="inlineStr">
        <x:is>
          <x:t>Month</x:t>
        </x:is>
      </x:c>
      <x:c r="K1706" s="58">
        <x:v>1</x:v>
      </x:c>
      <x:c r="L1706" s="12">
        <x:v>0</x:v>
      </x:c>
    </x:row>
    <x:row r="1707">
      <x:c r="A1707" s="0" t="inlineStr">
        <x:is>
          <x:t>PL|pl.other-opex|6400|2023-03</x:t>
        </x:is>
      </x:c>
      <x:c r="B1707" s="0" t="inlineStr">
        <x:is>
          <x:t>Demo Handel GmbH</x:t>
        </x:is>
      </x:c>
      <x:c r="C1707" s="0" t="inlineStr">
        <x:is>
          <x:t>PL</x:t>
        </x:is>
      </x:c>
      <x:c r="D1707" s="0" t="inlineStr">
        <x:is>
          <x:t>pl.other-opex</x:t>
        </x:is>
      </x:c>
      <x:c r="E1707" s="0" t="inlineStr">
        <x:is>
          <x:t>Sonstige betriebliche Aufwendungen</x:t>
        </x:is>
      </x:c>
      <x:c r="F1707" s="58">
        <x:v>6400</x:v>
      </x:c>
      <x:c r="G1707" t="inlineStr">
        <x:is>
          <x:t>Versicherungen</x:t>
        </x:is>
      </x:c>
      <x:c r="H1707" s="0" t="inlineStr">
        <x:is>
          <x:t>2023-03</x:t>
        </x:is>
      </x:c>
      <x:c r="I1707" s="0" t="inlineStr">
        <x:is>
          <x:t>2023-03</x:t>
        </x:is>
      </x:c>
      <x:c r="J1707" s="0" t="inlineStr">
        <x:is>
          <x:t>Month</x:t>
        </x:is>
      </x:c>
      <x:c r="K1707" s="58">
        <x:v>1</x:v>
      </x:c>
      <x:c r="L1707" s="12">
        <x:v>0</x:v>
      </x:c>
    </x:row>
    <x:row r="1708">
      <x:c r="A1708" s="0" t="inlineStr">
        <x:is>
          <x:t>PL|pl.other-opex|6400|2023-04</x:t>
        </x:is>
      </x:c>
      <x:c r="B1708" s="0" t="inlineStr">
        <x:is>
          <x:t>Demo Handel GmbH</x:t>
        </x:is>
      </x:c>
      <x:c r="C1708" s="0" t="inlineStr">
        <x:is>
          <x:t>PL</x:t>
        </x:is>
      </x:c>
      <x:c r="D1708" s="0" t="inlineStr">
        <x:is>
          <x:t>pl.other-opex</x:t>
        </x:is>
      </x:c>
      <x:c r="E1708" s="0" t="inlineStr">
        <x:is>
          <x:t>Sonstige betriebliche Aufwendungen</x:t>
        </x:is>
      </x:c>
      <x:c r="F1708" s="58">
        <x:v>6400</x:v>
      </x:c>
      <x:c r="G1708" t="inlineStr">
        <x:is>
          <x:t>Versicherungen</x:t>
        </x:is>
      </x:c>
      <x:c r="H1708" s="0" t="inlineStr">
        <x:is>
          <x:t>2023-04</x:t>
        </x:is>
      </x:c>
      <x:c r="I1708" s="0" t="inlineStr">
        <x:is>
          <x:t>2023-04</x:t>
        </x:is>
      </x:c>
      <x:c r="J1708" s="0" t="inlineStr">
        <x:is>
          <x:t>Month</x:t>
        </x:is>
      </x:c>
      <x:c r="K1708" s="58">
        <x:v>1</x:v>
      </x:c>
      <x:c r="L1708" s="12">
        <x:v>0</x:v>
      </x:c>
    </x:row>
    <x:row r="1709">
      <x:c r="A1709" s="0" t="inlineStr">
        <x:is>
          <x:t>PL|pl.other-opex|6400|2023-05</x:t>
        </x:is>
      </x:c>
      <x:c r="B1709" s="0" t="inlineStr">
        <x:is>
          <x:t>Demo Handel GmbH</x:t>
        </x:is>
      </x:c>
      <x:c r="C1709" s="0" t="inlineStr">
        <x:is>
          <x:t>PL</x:t>
        </x:is>
      </x:c>
      <x:c r="D1709" s="0" t="inlineStr">
        <x:is>
          <x:t>pl.other-opex</x:t>
        </x:is>
      </x:c>
      <x:c r="E1709" s="0" t="inlineStr">
        <x:is>
          <x:t>Sonstige betriebliche Aufwendungen</x:t>
        </x:is>
      </x:c>
      <x:c r="F1709" s="58">
        <x:v>6400</x:v>
      </x:c>
      <x:c r="G1709" t="inlineStr">
        <x:is>
          <x:t>Versicherungen</x:t>
        </x:is>
      </x:c>
      <x:c r="H1709" s="0" t="inlineStr">
        <x:is>
          <x:t>2023-05</x:t>
        </x:is>
      </x:c>
      <x:c r="I1709" s="0" t="inlineStr">
        <x:is>
          <x:t>2023-05</x:t>
        </x:is>
      </x:c>
      <x:c r="J1709" s="0" t="inlineStr">
        <x:is>
          <x:t>Month</x:t>
        </x:is>
      </x:c>
      <x:c r="K1709" s="58">
        <x:v>1</x:v>
      </x:c>
      <x:c r="L1709" s="12">
        <x:v>0</x:v>
      </x:c>
    </x:row>
    <x:row r="1710">
      <x:c r="A1710" s="0" t="inlineStr">
        <x:is>
          <x:t>PL|pl.other-opex|6400|2023-06</x:t>
        </x:is>
      </x:c>
      <x:c r="B1710" s="0" t="inlineStr">
        <x:is>
          <x:t>Demo Handel GmbH</x:t>
        </x:is>
      </x:c>
      <x:c r="C1710" s="0" t="inlineStr">
        <x:is>
          <x:t>PL</x:t>
        </x:is>
      </x:c>
      <x:c r="D1710" s="0" t="inlineStr">
        <x:is>
          <x:t>pl.other-opex</x:t>
        </x:is>
      </x:c>
      <x:c r="E1710" s="0" t="inlineStr">
        <x:is>
          <x:t>Sonstige betriebliche Aufwendungen</x:t>
        </x:is>
      </x:c>
      <x:c r="F1710" s="58">
        <x:v>6400</x:v>
      </x:c>
      <x:c r="G1710" t="inlineStr">
        <x:is>
          <x:t>Versicherungen</x:t>
        </x:is>
      </x:c>
      <x:c r="H1710" s="0" t="inlineStr">
        <x:is>
          <x:t>2023-06</x:t>
        </x:is>
      </x:c>
      <x:c r="I1710" s="0" t="inlineStr">
        <x:is>
          <x:t>2023-06</x:t>
        </x:is>
      </x:c>
      <x:c r="J1710" s="0" t="inlineStr">
        <x:is>
          <x:t>Month</x:t>
        </x:is>
      </x:c>
      <x:c r="K1710" s="58">
        <x:v>1</x:v>
      </x:c>
      <x:c r="L1710" s="12">
        <x:v>0</x:v>
      </x:c>
    </x:row>
    <x:row r="1711">
      <x:c r="A1711" s="0" t="inlineStr">
        <x:is>
          <x:t>PL|pl.other-opex|6400|2023-07</x:t>
        </x:is>
      </x:c>
      <x:c r="B1711" s="0" t="inlineStr">
        <x:is>
          <x:t>Demo Handel GmbH</x:t>
        </x:is>
      </x:c>
      <x:c r="C1711" s="0" t="inlineStr">
        <x:is>
          <x:t>PL</x:t>
        </x:is>
      </x:c>
      <x:c r="D1711" s="0" t="inlineStr">
        <x:is>
          <x:t>pl.other-opex</x:t>
        </x:is>
      </x:c>
      <x:c r="E1711" s="0" t="inlineStr">
        <x:is>
          <x:t>Sonstige betriebliche Aufwendungen</x:t>
        </x:is>
      </x:c>
      <x:c r="F1711" s="58">
        <x:v>6400</x:v>
      </x:c>
      <x:c r="G1711" t="inlineStr">
        <x:is>
          <x:t>Versicherungen</x:t>
        </x:is>
      </x:c>
      <x:c r="H1711" s="0" t="inlineStr">
        <x:is>
          <x:t>2023-07</x:t>
        </x:is>
      </x:c>
      <x:c r="I1711" s="0" t="inlineStr">
        <x:is>
          <x:t>2023-07</x:t>
        </x:is>
      </x:c>
      <x:c r="J1711" s="0" t="inlineStr">
        <x:is>
          <x:t>Month</x:t>
        </x:is>
      </x:c>
      <x:c r="K1711" s="58">
        <x:v>1</x:v>
      </x:c>
      <x:c r="L1711" s="12">
        <x:v>0</x:v>
      </x:c>
    </x:row>
    <x:row r="1712">
      <x:c r="A1712" s="0" t="inlineStr">
        <x:is>
          <x:t>PL|pl.other-opex|6400|2023-08</x:t>
        </x:is>
      </x:c>
      <x:c r="B1712" s="0" t="inlineStr">
        <x:is>
          <x:t>Demo Handel GmbH</x:t>
        </x:is>
      </x:c>
      <x:c r="C1712" s="0" t="inlineStr">
        <x:is>
          <x:t>PL</x:t>
        </x:is>
      </x:c>
      <x:c r="D1712" s="0" t="inlineStr">
        <x:is>
          <x:t>pl.other-opex</x:t>
        </x:is>
      </x:c>
      <x:c r="E1712" s="0" t="inlineStr">
        <x:is>
          <x:t>Sonstige betriebliche Aufwendungen</x:t>
        </x:is>
      </x:c>
      <x:c r="F1712" s="58">
        <x:v>6400</x:v>
      </x:c>
      <x:c r="G1712" t="inlineStr">
        <x:is>
          <x:t>Versicherungen</x:t>
        </x:is>
      </x:c>
      <x:c r="H1712" s="0" t="inlineStr">
        <x:is>
          <x:t>2023-08</x:t>
        </x:is>
      </x:c>
      <x:c r="I1712" s="0" t="inlineStr">
        <x:is>
          <x:t>2023-08</x:t>
        </x:is>
      </x:c>
      <x:c r="J1712" s="0" t="inlineStr">
        <x:is>
          <x:t>Month</x:t>
        </x:is>
      </x:c>
      <x:c r="K1712" s="58">
        <x:v>1</x:v>
      </x:c>
      <x:c r="L1712" s="12">
        <x:v>0</x:v>
      </x:c>
    </x:row>
    <x:row r="1713">
      <x:c r="A1713" s="0" t="inlineStr">
        <x:is>
          <x:t>PL|pl.other-opex|6400|2023-09</x:t>
        </x:is>
      </x:c>
      <x:c r="B1713" s="0" t="inlineStr">
        <x:is>
          <x:t>Demo Handel GmbH</x:t>
        </x:is>
      </x:c>
      <x:c r="C1713" s="0" t="inlineStr">
        <x:is>
          <x:t>PL</x:t>
        </x:is>
      </x:c>
      <x:c r="D1713" s="0" t="inlineStr">
        <x:is>
          <x:t>pl.other-opex</x:t>
        </x:is>
      </x:c>
      <x:c r="E1713" s="0" t="inlineStr">
        <x:is>
          <x:t>Sonstige betriebliche Aufwendungen</x:t>
        </x:is>
      </x:c>
      <x:c r="F1713" s="58">
        <x:v>6400</x:v>
      </x:c>
      <x:c r="G1713" t="inlineStr">
        <x:is>
          <x:t>Versicherungen</x:t>
        </x:is>
      </x:c>
      <x:c r="H1713" s="0" t="inlineStr">
        <x:is>
          <x:t>2023-09</x:t>
        </x:is>
      </x:c>
      <x:c r="I1713" s="0" t="inlineStr">
        <x:is>
          <x:t>2023-09</x:t>
        </x:is>
      </x:c>
      <x:c r="J1713" s="0" t="inlineStr">
        <x:is>
          <x:t>Month</x:t>
        </x:is>
      </x:c>
      <x:c r="K1713" s="58">
        <x:v>1</x:v>
      </x:c>
      <x:c r="L1713" s="12">
        <x:v>0</x:v>
      </x:c>
    </x:row>
    <x:row r="1714">
      <x:c r="A1714" s="0" t="inlineStr">
        <x:is>
          <x:t>PL|pl.other-opex|6400|2023-10</x:t>
        </x:is>
      </x:c>
      <x:c r="B1714" s="0" t="inlineStr">
        <x:is>
          <x:t>Demo Handel GmbH</x:t>
        </x:is>
      </x:c>
      <x:c r="C1714" s="0" t="inlineStr">
        <x:is>
          <x:t>PL</x:t>
        </x:is>
      </x:c>
      <x:c r="D1714" s="0" t="inlineStr">
        <x:is>
          <x:t>pl.other-opex</x:t>
        </x:is>
      </x:c>
      <x:c r="E1714" s="0" t="inlineStr">
        <x:is>
          <x:t>Sonstige betriebliche Aufwendungen</x:t>
        </x:is>
      </x:c>
      <x:c r="F1714" s="58">
        <x:v>6400</x:v>
      </x:c>
      <x:c r="G1714" t="inlineStr">
        <x:is>
          <x:t>Versicherungen</x:t>
        </x:is>
      </x:c>
      <x:c r="H1714" s="0" t="inlineStr">
        <x:is>
          <x:t>2023-10</x:t>
        </x:is>
      </x:c>
      <x:c r="I1714" s="0" t="inlineStr">
        <x:is>
          <x:t>2023-10</x:t>
        </x:is>
      </x:c>
      <x:c r="J1714" s="0" t="inlineStr">
        <x:is>
          <x:t>Month</x:t>
        </x:is>
      </x:c>
      <x:c r="K1714" s="58">
        <x:v>1</x:v>
      </x:c>
      <x:c r="L1714" s="12">
        <x:v>0</x:v>
      </x:c>
    </x:row>
    <x:row r="1715">
      <x:c r="A1715" s="0" t="inlineStr">
        <x:is>
          <x:t>PL|pl.other-opex|6400|2023-11</x:t>
        </x:is>
      </x:c>
      <x:c r="B1715" s="0" t="inlineStr">
        <x:is>
          <x:t>Demo Handel GmbH</x:t>
        </x:is>
      </x:c>
      <x:c r="C1715" s="0" t="inlineStr">
        <x:is>
          <x:t>PL</x:t>
        </x:is>
      </x:c>
      <x:c r="D1715" s="0" t="inlineStr">
        <x:is>
          <x:t>pl.other-opex</x:t>
        </x:is>
      </x:c>
      <x:c r="E1715" s="0" t="inlineStr">
        <x:is>
          <x:t>Sonstige betriebliche Aufwendungen</x:t>
        </x:is>
      </x:c>
      <x:c r="F1715" s="58">
        <x:v>6400</x:v>
      </x:c>
      <x:c r="G1715" t="inlineStr">
        <x:is>
          <x:t>Versicherungen</x:t>
        </x:is>
      </x:c>
      <x:c r="H1715" s="0" t="inlineStr">
        <x:is>
          <x:t>2023-11</x:t>
        </x:is>
      </x:c>
      <x:c r="I1715" s="0" t="inlineStr">
        <x:is>
          <x:t>2023-11</x:t>
        </x:is>
      </x:c>
      <x:c r="J1715" s="0" t="inlineStr">
        <x:is>
          <x:t>Month</x:t>
        </x:is>
      </x:c>
      <x:c r="K1715" s="58">
        <x:v>1</x:v>
      </x:c>
      <x:c r="L1715" s="12">
        <x:v>0</x:v>
      </x:c>
    </x:row>
    <x:row r="1716">
      <x:c r="A1716" s="0" t="inlineStr">
        <x:is>
          <x:t>PL|pl.other-opex|6400|2023-12</x:t>
        </x:is>
      </x:c>
      <x:c r="B1716" s="0" t="inlineStr">
        <x:is>
          <x:t>Demo Handel GmbH</x:t>
        </x:is>
      </x:c>
      <x:c r="C1716" s="0" t="inlineStr">
        <x:is>
          <x:t>PL</x:t>
        </x:is>
      </x:c>
      <x:c r="D1716" s="0" t="inlineStr">
        <x:is>
          <x:t>pl.other-opex</x:t>
        </x:is>
      </x:c>
      <x:c r="E1716" s="0" t="inlineStr">
        <x:is>
          <x:t>Sonstige betriebliche Aufwendungen</x:t>
        </x:is>
      </x:c>
      <x:c r="F1716" s="58">
        <x:v>6400</x:v>
      </x:c>
      <x:c r="G1716" t="inlineStr">
        <x:is>
          <x:t>Versicherungen</x:t>
        </x:is>
      </x:c>
      <x:c r="H1716" s="0" t="inlineStr">
        <x:is>
          <x:t>2023-12</x:t>
        </x:is>
      </x:c>
      <x:c r="I1716" s="0" t="inlineStr">
        <x:is>
          <x:t>2023-12</x:t>
        </x:is>
      </x:c>
      <x:c r="J1716" s="0" t="inlineStr">
        <x:is>
          <x:t>Month</x:t>
        </x:is>
      </x:c>
      <x:c r="K1716" s="58">
        <x:v>1</x:v>
      </x:c>
      <x:c r="L1716" s="12">
        <x:v>0</x:v>
      </x:c>
    </x:row>
    <x:row r="1717">
      <x:c r="A1717" s="0" t="inlineStr">
        <x:is>
          <x:t>PL|pl.other-opex|6400|2024-01</x:t>
        </x:is>
      </x:c>
      <x:c r="B1717" s="0" t="inlineStr">
        <x:is>
          <x:t>Demo Handel GmbH</x:t>
        </x:is>
      </x:c>
      <x:c r="C1717" s="0" t="inlineStr">
        <x:is>
          <x:t>PL</x:t>
        </x:is>
      </x:c>
      <x:c r="D1717" s="0" t="inlineStr">
        <x:is>
          <x:t>pl.other-opex</x:t>
        </x:is>
      </x:c>
      <x:c r="E1717" s="0" t="inlineStr">
        <x:is>
          <x:t>Sonstige betriebliche Aufwendungen</x:t>
        </x:is>
      </x:c>
      <x:c r="F1717" s="58">
        <x:v>6400</x:v>
      </x:c>
      <x:c r="G1717" t="inlineStr">
        <x:is>
          <x:t>Versicherungen</x:t>
        </x:is>
      </x:c>
      <x:c r="H1717" s="0" t="inlineStr">
        <x:is>
          <x:t>2024-01</x:t>
        </x:is>
      </x:c>
      <x:c r="I1717" s="0" t="inlineStr">
        <x:is>
          <x:t>2024-01</x:t>
        </x:is>
      </x:c>
      <x:c r="J1717" s="0" t="inlineStr">
        <x:is>
          <x:t>Month</x:t>
        </x:is>
      </x:c>
      <x:c r="K1717" s="58">
        <x:v>1</x:v>
      </x:c>
      <x:c r="L1717" s="12">
        <x:v>-131000</x:v>
      </x:c>
    </x:row>
    <x:row r="1718">
      <x:c r="A1718" s="0" t="inlineStr">
        <x:is>
          <x:t>PL|pl.other-opex|6400|2024-02</x:t>
        </x:is>
      </x:c>
      <x:c r="B1718" s="0" t="inlineStr">
        <x:is>
          <x:t>Demo Handel GmbH</x:t>
        </x:is>
      </x:c>
      <x:c r="C1718" s="0" t="inlineStr">
        <x:is>
          <x:t>PL</x:t>
        </x:is>
      </x:c>
      <x:c r="D1718" s="0" t="inlineStr">
        <x:is>
          <x:t>pl.other-opex</x:t>
        </x:is>
      </x:c>
      <x:c r="E1718" s="0" t="inlineStr">
        <x:is>
          <x:t>Sonstige betriebliche Aufwendungen</x:t>
        </x:is>
      </x:c>
      <x:c r="F1718" s="58">
        <x:v>6400</x:v>
      </x:c>
      <x:c r="G1718" t="inlineStr">
        <x:is>
          <x:t>Versicherungen</x:t>
        </x:is>
      </x:c>
      <x:c r="H1718" s="0" t="inlineStr">
        <x:is>
          <x:t>2024-02</x:t>
        </x:is>
      </x:c>
      <x:c r="I1718" s="0" t="inlineStr">
        <x:is>
          <x:t>2024-02</x:t>
        </x:is>
      </x:c>
      <x:c r="J1718" s="0" t="inlineStr">
        <x:is>
          <x:t>Month</x:t>
        </x:is>
      </x:c>
      <x:c r="K1718" s="58">
        <x:v>1</x:v>
      </x:c>
      <x:c r="L1718" s="12">
        <x:v>0</x:v>
      </x:c>
    </x:row>
    <x:row r="1719">
      <x:c r="A1719" s="0" t="inlineStr">
        <x:is>
          <x:t>PL|pl.other-opex|6400|2024-03</x:t>
        </x:is>
      </x:c>
      <x:c r="B1719" s="0" t="inlineStr">
        <x:is>
          <x:t>Demo Handel GmbH</x:t>
        </x:is>
      </x:c>
      <x:c r="C1719" s="0" t="inlineStr">
        <x:is>
          <x:t>PL</x:t>
        </x:is>
      </x:c>
      <x:c r="D1719" s="0" t="inlineStr">
        <x:is>
          <x:t>pl.other-opex</x:t>
        </x:is>
      </x:c>
      <x:c r="E1719" s="0" t="inlineStr">
        <x:is>
          <x:t>Sonstige betriebliche Aufwendungen</x:t>
        </x:is>
      </x:c>
      <x:c r="F1719" s="58">
        <x:v>6400</x:v>
      </x:c>
      <x:c r="G1719" t="inlineStr">
        <x:is>
          <x:t>Versicherungen</x:t>
        </x:is>
      </x:c>
      <x:c r="H1719" s="0" t="inlineStr">
        <x:is>
          <x:t>2024-03</x:t>
        </x:is>
      </x:c>
      <x:c r="I1719" s="0" t="inlineStr">
        <x:is>
          <x:t>2024-03</x:t>
        </x:is>
      </x:c>
      <x:c r="J1719" s="0" t="inlineStr">
        <x:is>
          <x:t>Month</x:t>
        </x:is>
      </x:c>
      <x:c r="K1719" s="58">
        <x:v>1</x:v>
      </x:c>
      <x:c r="L1719" s="12">
        <x:v>0</x:v>
      </x:c>
    </x:row>
    <x:row r="1720">
      <x:c r="A1720" s="0" t="inlineStr">
        <x:is>
          <x:t>PL|pl.other-opex|6400|2024-04</x:t>
        </x:is>
      </x:c>
      <x:c r="B1720" s="0" t="inlineStr">
        <x:is>
          <x:t>Demo Handel GmbH</x:t>
        </x:is>
      </x:c>
      <x:c r="C1720" s="0" t="inlineStr">
        <x:is>
          <x:t>PL</x:t>
        </x:is>
      </x:c>
      <x:c r="D1720" s="0" t="inlineStr">
        <x:is>
          <x:t>pl.other-opex</x:t>
        </x:is>
      </x:c>
      <x:c r="E1720" s="0" t="inlineStr">
        <x:is>
          <x:t>Sonstige betriebliche Aufwendungen</x:t>
        </x:is>
      </x:c>
      <x:c r="F1720" s="58">
        <x:v>6400</x:v>
      </x:c>
      <x:c r="G1720" t="inlineStr">
        <x:is>
          <x:t>Versicherungen</x:t>
        </x:is>
      </x:c>
      <x:c r="H1720" s="0" t="inlineStr">
        <x:is>
          <x:t>2024-04</x:t>
        </x:is>
      </x:c>
      <x:c r="I1720" s="0" t="inlineStr">
        <x:is>
          <x:t>2024-04</x:t>
        </x:is>
      </x:c>
      <x:c r="J1720" s="0" t="inlineStr">
        <x:is>
          <x:t>Month</x:t>
        </x:is>
      </x:c>
      <x:c r="K1720" s="58">
        <x:v>1</x:v>
      </x:c>
      <x:c r="L1720" s="12">
        <x:v>0</x:v>
      </x:c>
    </x:row>
    <x:row r="1721">
      <x:c r="A1721" s="0" t="inlineStr">
        <x:is>
          <x:t>PL|pl.other-opex|6400|2024-05</x:t>
        </x:is>
      </x:c>
      <x:c r="B1721" s="0" t="inlineStr">
        <x:is>
          <x:t>Demo Handel GmbH</x:t>
        </x:is>
      </x:c>
      <x:c r="C1721" s="0" t="inlineStr">
        <x:is>
          <x:t>PL</x:t>
        </x:is>
      </x:c>
      <x:c r="D1721" s="0" t="inlineStr">
        <x:is>
          <x:t>pl.other-opex</x:t>
        </x:is>
      </x:c>
      <x:c r="E1721" s="0" t="inlineStr">
        <x:is>
          <x:t>Sonstige betriebliche Aufwendungen</x:t>
        </x:is>
      </x:c>
      <x:c r="F1721" s="58">
        <x:v>6400</x:v>
      </x:c>
      <x:c r="G1721" t="inlineStr">
        <x:is>
          <x:t>Versicherungen</x:t>
        </x:is>
      </x:c>
      <x:c r="H1721" s="0" t="inlineStr">
        <x:is>
          <x:t>2024-05</x:t>
        </x:is>
      </x:c>
      <x:c r="I1721" s="0" t="inlineStr">
        <x:is>
          <x:t>2024-05</x:t>
        </x:is>
      </x:c>
      <x:c r="J1721" s="0" t="inlineStr">
        <x:is>
          <x:t>Month</x:t>
        </x:is>
      </x:c>
      <x:c r="K1721" s="58">
        <x:v>1</x:v>
      </x:c>
      <x:c r="L1721" s="12">
        <x:v>0</x:v>
      </x:c>
    </x:row>
    <x:row r="1722">
      <x:c r="A1722" s="0" t="inlineStr">
        <x:is>
          <x:t>PL|pl.other-opex|6400|2024-06</x:t>
        </x:is>
      </x:c>
      <x:c r="B1722" s="0" t="inlineStr">
        <x:is>
          <x:t>Demo Handel GmbH</x:t>
        </x:is>
      </x:c>
      <x:c r="C1722" s="0" t="inlineStr">
        <x:is>
          <x:t>PL</x:t>
        </x:is>
      </x:c>
      <x:c r="D1722" s="0" t="inlineStr">
        <x:is>
          <x:t>pl.other-opex</x:t>
        </x:is>
      </x:c>
      <x:c r="E1722" s="0" t="inlineStr">
        <x:is>
          <x:t>Sonstige betriebliche Aufwendungen</x:t>
        </x:is>
      </x:c>
      <x:c r="F1722" s="58">
        <x:v>6400</x:v>
      </x:c>
      <x:c r="G1722" t="inlineStr">
        <x:is>
          <x:t>Versicherungen</x:t>
        </x:is>
      </x:c>
      <x:c r="H1722" s="0" t="inlineStr">
        <x:is>
          <x:t>2024-06</x:t>
        </x:is>
      </x:c>
      <x:c r="I1722" s="0" t="inlineStr">
        <x:is>
          <x:t>2024-06</x:t>
        </x:is>
      </x:c>
      <x:c r="J1722" s="0" t="inlineStr">
        <x:is>
          <x:t>Month</x:t>
        </x:is>
      </x:c>
      <x:c r="K1722" s="58">
        <x:v>1</x:v>
      </x:c>
      <x:c r="L1722" s="12">
        <x:v>0</x:v>
      </x:c>
    </x:row>
    <x:row r="1723">
      <x:c r="A1723" s="0" t="inlineStr">
        <x:is>
          <x:t>PL|pl.other-opex|6400|2024-07</x:t>
        </x:is>
      </x:c>
      <x:c r="B1723" s="0" t="inlineStr">
        <x:is>
          <x:t>Demo Handel GmbH</x:t>
        </x:is>
      </x:c>
      <x:c r="C1723" s="0" t="inlineStr">
        <x:is>
          <x:t>PL</x:t>
        </x:is>
      </x:c>
      <x:c r="D1723" s="0" t="inlineStr">
        <x:is>
          <x:t>pl.other-opex</x:t>
        </x:is>
      </x:c>
      <x:c r="E1723" s="0" t="inlineStr">
        <x:is>
          <x:t>Sonstige betriebliche Aufwendungen</x:t>
        </x:is>
      </x:c>
      <x:c r="F1723" s="58">
        <x:v>6400</x:v>
      </x:c>
      <x:c r="G1723" t="inlineStr">
        <x:is>
          <x:t>Versicherungen</x:t>
        </x:is>
      </x:c>
      <x:c r="H1723" s="0" t="inlineStr">
        <x:is>
          <x:t>2024-07</x:t>
        </x:is>
      </x:c>
      <x:c r="I1723" s="0" t="inlineStr">
        <x:is>
          <x:t>2024-07</x:t>
        </x:is>
      </x:c>
      <x:c r="J1723" s="0" t="inlineStr">
        <x:is>
          <x:t>Month</x:t>
        </x:is>
      </x:c>
      <x:c r="K1723" s="58">
        <x:v>1</x:v>
      </x:c>
      <x:c r="L1723" s="12">
        <x:v>0</x:v>
      </x:c>
    </x:row>
    <x:row r="1724">
      <x:c r="A1724" s="0" t="inlineStr">
        <x:is>
          <x:t>PL|pl.other-opex|6400|2024-08</x:t>
        </x:is>
      </x:c>
      <x:c r="B1724" s="0" t="inlineStr">
        <x:is>
          <x:t>Demo Handel GmbH</x:t>
        </x:is>
      </x:c>
      <x:c r="C1724" s="0" t="inlineStr">
        <x:is>
          <x:t>PL</x:t>
        </x:is>
      </x:c>
      <x:c r="D1724" s="0" t="inlineStr">
        <x:is>
          <x:t>pl.other-opex</x:t>
        </x:is>
      </x:c>
      <x:c r="E1724" s="0" t="inlineStr">
        <x:is>
          <x:t>Sonstige betriebliche Aufwendungen</x:t>
        </x:is>
      </x:c>
      <x:c r="F1724" s="58">
        <x:v>6400</x:v>
      </x:c>
      <x:c r="G1724" t="inlineStr">
        <x:is>
          <x:t>Versicherungen</x:t>
        </x:is>
      </x:c>
      <x:c r="H1724" s="0" t="inlineStr">
        <x:is>
          <x:t>2024-08</x:t>
        </x:is>
      </x:c>
      <x:c r="I1724" s="0" t="inlineStr">
        <x:is>
          <x:t>2024-08</x:t>
        </x:is>
      </x:c>
      <x:c r="J1724" s="0" t="inlineStr">
        <x:is>
          <x:t>Month</x:t>
        </x:is>
      </x:c>
      <x:c r="K1724" s="58">
        <x:v>1</x:v>
      </x:c>
      <x:c r="L1724" s="12">
        <x:v>0</x:v>
      </x:c>
    </x:row>
    <x:row r="1725">
      <x:c r="A1725" s="0" t="inlineStr">
        <x:is>
          <x:t>PL|pl.other-opex|6400|2024-09</x:t>
        </x:is>
      </x:c>
      <x:c r="B1725" s="0" t="inlineStr">
        <x:is>
          <x:t>Demo Handel GmbH</x:t>
        </x:is>
      </x:c>
      <x:c r="C1725" s="0" t="inlineStr">
        <x:is>
          <x:t>PL</x:t>
        </x:is>
      </x:c>
      <x:c r="D1725" s="0" t="inlineStr">
        <x:is>
          <x:t>pl.other-opex</x:t>
        </x:is>
      </x:c>
      <x:c r="E1725" s="0" t="inlineStr">
        <x:is>
          <x:t>Sonstige betriebliche Aufwendungen</x:t>
        </x:is>
      </x:c>
      <x:c r="F1725" s="58">
        <x:v>6400</x:v>
      </x:c>
      <x:c r="G1725" t="inlineStr">
        <x:is>
          <x:t>Versicherungen</x:t>
        </x:is>
      </x:c>
      <x:c r="H1725" s="0" t="inlineStr">
        <x:is>
          <x:t>2024-09</x:t>
        </x:is>
      </x:c>
      <x:c r="I1725" s="0" t="inlineStr">
        <x:is>
          <x:t>2024-09</x:t>
        </x:is>
      </x:c>
      <x:c r="J1725" s="0" t="inlineStr">
        <x:is>
          <x:t>Month</x:t>
        </x:is>
      </x:c>
      <x:c r="K1725" s="58">
        <x:v>1</x:v>
      </x:c>
      <x:c r="L1725" s="12">
        <x:v>0</x:v>
      </x:c>
    </x:row>
    <x:row r="1726">
      <x:c r="A1726" s="0" t="inlineStr">
        <x:is>
          <x:t>PL|pl.other-opex|6400|2024-10</x:t>
        </x:is>
      </x:c>
      <x:c r="B1726" s="0" t="inlineStr">
        <x:is>
          <x:t>Demo Handel GmbH</x:t>
        </x:is>
      </x:c>
      <x:c r="C1726" s="0" t="inlineStr">
        <x:is>
          <x:t>PL</x:t>
        </x:is>
      </x:c>
      <x:c r="D1726" s="0" t="inlineStr">
        <x:is>
          <x:t>pl.other-opex</x:t>
        </x:is>
      </x:c>
      <x:c r="E1726" s="0" t="inlineStr">
        <x:is>
          <x:t>Sonstige betriebliche Aufwendungen</x:t>
        </x:is>
      </x:c>
      <x:c r="F1726" s="58">
        <x:v>6400</x:v>
      </x:c>
      <x:c r="G1726" t="inlineStr">
        <x:is>
          <x:t>Versicherungen</x:t>
        </x:is>
      </x:c>
      <x:c r="H1726" s="0" t="inlineStr">
        <x:is>
          <x:t>2024-10</x:t>
        </x:is>
      </x:c>
      <x:c r="I1726" s="0" t="inlineStr">
        <x:is>
          <x:t>2024-10</x:t>
        </x:is>
      </x:c>
      <x:c r="J1726" s="0" t="inlineStr">
        <x:is>
          <x:t>Month</x:t>
        </x:is>
      </x:c>
      <x:c r="K1726" s="58">
        <x:v>1</x:v>
      </x:c>
      <x:c r="L1726" s="12">
        <x:v>0</x:v>
      </x:c>
    </x:row>
    <x:row r="1727">
      <x:c r="A1727" s="0" t="inlineStr">
        <x:is>
          <x:t>PL|pl.other-opex|6400|2024-11</x:t>
        </x:is>
      </x:c>
      <x:c r="B1727" s="0" t="inlineStr">
        <x:is>
          <x:t>Demo Handel GmbH</x:t>
        </x:is>
      </x:c>
      <x:c r="C1727" s="0" t="inlineStr">
        <x:is>
          <x:t>PL</x:t>
        </x:is>
      </x:c>
      <x:c r="D1727" s="0" t="inlineStr">
        <x:is>
          <x:t>pl.other-opex</x:t>
        </x:is>
      </x:c>
      <x:c r="E1727" s="0" t="inlineStr">
        <x:is>
          <x:t>Sonstige betriebliche Aufwendungen</x:t>
        </x:is>
      </x:c>
      <x:c r="F1727" s="58">
        <x:v>6400</x:v>
      </x:c>
      <x:c r="G1727" t="inlineStr">
        <x:is>
          <x:t>Versicherungen</x:t>
        </x:is>
      </x:c>
      <x:c r="H1727" s="0" t="inlineStr">
        <x:is>
          <x:t>2024-11</x:t>
        </x:is>
      </x:c>
      <x:c r="I1727" s="0" t="inlineStr">
        <x:is>
          <x:t>2024-11</x:t>
        </x:is>
      </x:c>
      <x:c r="J1727" s="0" t="inlineStr">
        <x:is>
          <x:t>Month</x:t>
        </x:is>
      </x:c>
      <x:c r="K1727" s="58">
        <x:v>1</x:v>
      </x:c>
      <x:c r="L1727" s="12">
        <x:v>0</x:v>
      </x:c>
    </x:row>
    <x:row r="1728">
      <x:c r="A1728" s="0" t="inlineStr">
        <x:is>
          <x:t>PL|pl.other-opex|6400|2024-12</x:t>
        </x:is>
      </x:c>
      <x:c r="B1728" s="0" t="inlineStr">
        <x:is>
          <x:t>Demo Handel GmbH</x:t>
        </x:is>
      </x:c>
      <x:c r="C1728" s="0" t="inlineStr">
        <x:is>
          <x:t>PL</x:t>
        </x:is>
      </x:c>
      <x:c r="D1728" s="0" t="inlineStr">
        <x:is>
          <x:t>pl.other-opex</x:t>
        </x:is>
      </x:c>
      <x:c r="E1728" s="0" t="inlineStr">
        <x:is>
          <x:t>Sonstige betriebliche Aufwendungen</x:t>
        </x:is>
      </x:c>
      <x:c r="F1728" s="58">
        <x:v>6400</x:v>
      </x:c>
      <x:c r="G1728" t="inlineStr">
        <x:is>
          <x:t>Versicherungen</x:t>
        </x:is>
      </x:c>
      <x:c r="H1728" s="0" t="inlineStr">
        <x:is>
          <x:t>2024-12</x:t>
        </x:is>
      </x:c>
      <x:c r="I1728" s="0" t="inlineStr">
        <x:is>
          <x:t>2024-12</x:t>
        </x:is>
      </x:c>
      <x:c r="J1728" s="0" t="inlineStr">
        <x:is>
          <x:t>Month</x:t>
        </x:is>
      </x:c>
      <x:c r="K1728" s="58">
        <x:v>1</x:v>
      </x:c>
      <x:c r="L1728" s="12">
        <x:v>0</x:v>
      </x:c>
    </x:row>
    <x:row r="1729">
      <x:c r="A1729" s="0" t="inlineStr">
        <x:is>
          <x:t>PL|pl.other-opex|6420|2022-01</x:t>
        </x:is>
      </x:c>
      <x:c r="B1729" s="0" t="inlineStr">
        <x:is>
          <x:t>Demo Handel GmbH</x:t>
        </x:is>
      </x:c>
      <x:c r="C1729" s="0" t="inlineStr">
        <x:is>
          <x:t>PL</x:t>
        </x:is>
      </x:c>
      <x:c r="D1729" s="0" t="inlineStr">
        <x:is>
          <x:t>pl.other-opex</x:t>
        </x:is>
      </x:c>
      <x:c r="E1729" s="0" t="inlineStr">
        <x:is>
          <x:t>Sonstige betriebliche Aufwendungen</x:t>
        </x:is>
      </x:c>
      <x:c r="F1729" s="58">
        <x:v>6420</x:v>
      </x:c>
      <x:c r="G1729" t="inlineStr">
        <x:is>
          <x:t>Beiträge</x:t>
        </x:is>
      </x:c>
      <x:c r="H1729" s="0" t="inlineStr">
        <x:is>
          <x:t>2022-01</x:t>
        </x:is>
      </x:c>
      <x:c r="I1729" s="0" t="inlineStr">
        <x:is>
          <x:t>2022-01</x:t>
        </x:is>
      </x:c>
      <x:c r="J1729" s="0" t="inlineStr">
        <x:is>
          <x:t>Month</x:t>
        </x:is>
      </x:c>
      <x:c r="K1729" s="58">
        <x:v>1</x:v>
      </x:c>
      <x:c r="L1729" s="12">
        <x:v>0</x:v>
      </x:c>
    </x:row>
    <x:row r="1730">
      <x:c r="A1730" s="0" t="inlineStr">
        <x:is>
          <x:t>PL|pl.other-opex|6420|2022-02</x:t>
        </x:is>
      </x:c>
      <x:c r="B1730" s="0" t="inlineStr">
        <x:is>
          <x:t>Demo Handel GmbH</x:t>
        </x:is>
      </x:c>
      <x:c r="C1730" s="0" t="inlineStr">
        <x:is>
          <x:t>PL</x:t>
        </x:is>
      </x:c>
      <x:c r="D1730" s="0" t="inlineStr">
        <x:is>
          <x:t>pl.other-opex</x:t>
        </x:is>
      </x:c>
      <x:c r="E1730" s="0" t="inlineStr">
        <x:is>
          <x:t>Sonstige betriebliche Aufwendungen</x:t>
        </x:is>
      </x:c>
      <x:c r="F1730" s="58">
        <x:v>6420</x:v>
      </x:c>
      <x:c r="G1730" t="inlineStr">
        <x:is>
          <x:t>Beiträge</x:t>
        </x:is>
      </x:c>
      <x:c r="H1730" s="0" t="inlineStr">
        <x:is>
          <x:t>2022-02</x:t>
        </x:is>
      </x:c>
      <x:c r="I1730" s="0" t="inlineStr">
        <x:is>
          <x:t>2022-02</x:t>
        </x:is>
      </x:c>
      <x:c r="J1730" s="0" t="inlineStr">
        <x:is>
          <x:t>Month</x:t>
        </x:is>
      </x:c>
      <x:c r="K1730" s="58">
        <x:v>1</x:v>
      </x:c>
      <x:c r="L1730" s="12">
        <x:v>0</x:v>
      </x:c>
    </x:row>
    <x:row r="1731">
      <x:c r="A1731" s="0" t="inlineStr">
        <x:is>
          <x:t>PL|pl.other-opex|6420|2022-03</x:t>
        </x:is>
      </x:c>
      <x:c r="B1731" s="0" t="inlineStr">
        <x:is>
          <x:t>Demo Handel GmbH</x:t>
        </x:is>
      </x:c>
      <x:c r="C1731" s="0" t="inlineStr">
        <x:is>
          <x:t>PL</x:t>
        </x:is>
      </x:c>
      <x:c r="D1731" s="0" t="inlineStr">
        <x:is>
          <x:t>pl.other-opex</x:t>
        </x:is>
      </x:c>
      <x:c r="E1731" s="0" t="inlineStr">
        <x:is>
          <x:t>Sonstige betriebliche Aufwendungen</x:t>
        </x:is>
      </x:c>
      <x:c r="F1731" s="58">
        <x:v>6420</x:v>
      </x:c>
      <x:c r="G1731" t="inlineStr">
        <x:is>
          <x:t>Beiträge</x:t>
        </x:is>
      </x:c>
      <x:c r="H1731" s="0" t="inlineStr">
        <x:is>
          <x:t>2022-03</x:t>
        </x:is>
      </x:c>
      <x:c r="I1731" s="0" t="inlineStr">
        <x:is>
          <x:t>2022-03</x:t>
        </x:is>
      </x:c>
      <x:c r="J1731" s="0" t="inlineStr">
        <x:is>
          <x:t>Month</x:t>
        </x:is>
      </x:c>
      <x:c r="K1731" s="58">
        <x:v>1</x:v>
      </x:c>
      <x:c r="L1731" s="12">
        <x:v>0</x:v>
      </x:c>
    </x:row>
    <x:row r="1732">
      <x:c r="A1732" s="0" t="inlineStr">
        <x:is>
          <x:t>PL|pl.other-opex|6420|2022-04</x:t>
        </x:is>
      </x:c>
      <x:c r="B1732" s="0" t="inlineStr">
        <x:is>
          <x:t>Demo Handel GmbH</x:t>
        </x:is>
      </x:c>
      <x:c r="C1732" s="0" t="inlineStr">
        <x:is>
          <x:t>PL</x:t>
        </x:is>
      </x:c>
      <x:c r="D1732" s="0" t="inlineStr">
        <x:is>
          <x:t>pl.other-opex</x:t>
        </x:is>
      </x:c>
      <x:c r="E1732" s="0" t="inlineStr">
        <x:is>
          <x:t>Sonstige betriebliche Aufwendungen</x:t>
        </x:is>
      </x:c>
      <x:c r="F1732" s="58">
        <x:v>6420</x:v>
      </x:c>
      <x:c r="G1732" t="inlineStr">
        <x:is>
          <x:t>Beiträge</x:t>
        </x:is>
      </x:c>
      <x:c r="H1732" s="0" t="inlineStr">
        <x:is>
          <x:t>2022-04</x:t>
        </x:is>
      </x:c>
      <x:c r="I1732" s="0" t="inlineStr">
        <x:is>
          <x:t>2022-04</x:t>
        </x:is>
      </x:c>
      <x:c r="J1732" s="0" t="inlineStr">
        <x:is>
          <x:t>Month</x:t>
        </x:is>
      </x:c>
      <x:c r="K1732" s="58">
        <x:v>1</x:v>
      </x:c>
      <x:c r="L1732" s="12">
        <x:v>0</x:v>
      </x:c>
    </x:row>
    <x:row r="1733">
      <x:c r="A1733" s="0" t="inlineStr">
        <x:is>
          <x:t>PL|pl.other-opex|6420|2022-05</x:t>
        </x:is>
      </x:c>
      <x:c r="B1733" s="0" t="inlineStr">
        <x:is>
          <x:t>Demo Handel GmbH</x:t>
        </x:is>
      </x:c>
      <x:c r="C1733" s="0" t="inlineStr">
        <x:is>
          <x:t>PL</x:t>
        </x:is>
      </x:c>
      <x:c r="D1733" s="0" t="inlineStr">
        <x:is>
          <x:t>pl.other-opex</x:t>
        </x:is>
      </x:c>
      <x:c r="E1733" s="0" t="inlineStr">
        <x:is>
          <x:t>Sonstige betriebliche Aufwendungen</x:t>
        </x:is>
      </x:c>
      <x:c r="F1733" s="58">
        <x:v>6420</x:v>
      </x:c>
      <x:c r="G1733" t="inlineStr">
        <x:is>
          <x:t>Beiträge</x:t>
        </x:is>
      </x:c>
      <x:c r="H1733" s="0" t="inlineStr">
        <x:is>
          <x:t>2022-05</x:t>
        </x:is>
      </x:c>
      <x:c r="I1733" s="0" t="inlineStr">
        <x:is>
          <x:t>2022-05</x:t>
        </x:is>
      </x:c>
      <x:c r="J1733" s="0" t="inlineStr">
        <x:is>
          <x:t>Month</x:t>
        </x:is>
      </x:c>
      <x:c r="K1733" s="58">
        <x:v>1</x:v>
      </x:c>
      <x:c r="L1733" s="12">
        <x:v>-6800</x:v>
      </x:c>
    </x:row>
    <x:row r="1734">
      <x:c r="A1734" s="0" t="inlineStr">
        <x:is>
          <x:t>PL|pl.other-opex|6420|2022-06</x:t>
        </x:is>
      </x:c>
      <x:c r="B1734" s="0" t="inlineStr">
        <x:is>
          <x:t>Demo Handel GmbH</x:t>
        </x:is>
      </x:c>
      <x:c r="C1734" s="0" t="inlineStr">
        <x:is>
          <x:t>PL</x:t>
        </x:is>
      </x:c>
      <x:c r="D1734" s="0" t="inlineStr">
        <x:is>
          <x:t>pl.other-opex</x:t>
        </x:is>
      </x:c>
      <x:c r="E1734" s="0" t="inlineStr">
        <x:is>
          <x:t>Sonstige betriebliche Aufwendungen</x:t>
        </x:is>
      </x:c>
      <x:c r="F1734" s="58">
        <x:v>6420</x:v>
      </x:c>
      <x:c r="G1734" t="inlineStr">
        <x:is>
          <x:t>Beiträge</x:t>
        </x:is>
      </x:c>
      <x:c r="H1734" s="0" t="inlineStr">
        <x:is>
          <x:t>2022-06</x:t>
        </x:is>
      </x:c>
      <x:c r="I1734" s="0" t="inlineStr">
        <x:is>
          <x:t>2022-06</x:t>
        </x:is>
      </x:c>
      <x:c r="J1734" s="0" t="inlineStr">
        <x:is>
          <x:t>Month</x:t>
        </x:is>
      </x:c>
      <x:c r="K1734" s="58">
        <x:v>1</x:v>
      </x:c>
      <x:c r="L1734" s="12">
        <x:v>0</x:v>
      </x:c>
    </x:row>
    <x:row r="1735">
      <x:c r="A1735" s="0" t="inlineStr">
        <x:is>
          <x:t>PL|pl.other-opex|6420|2022-07</x:t>
        </x:is>
      </x:c>
      <x:c r="B1735" s="0" t="inlineStr">
        <x:is>
          <x:t>Demo Handel GmbH</x:t>
        </x:is>
      </x:c>
      <x:c r="C1735" s="0" t="inlineStr">
        <x:is>
          <x:t>PL</x:t>
        </x:is>
      </x:c>
      <x:c r="D1735" s="0" t="inlineStr">
        <x:is>
          <x:t>pl.other-opex</x:t>
        </x:is>
      </x:c>
      <x:c r="E1735" s="0" t="inlineStr">
        <x:is>
          <x:t>Sonstige betriebliche Aufwendungen</x:t>
        </x:is>
      </x:c>
      <x:c r="F1735" s="58">
        <x:v>6420</x:v>
      </x:c>
      <x:c r="G1735" t="inlineStr">
        <x:is>
          <x:t>Beiträge</x:t>
        </x:is>
      </x:c>
      <x:c r="H1735" s="0" t="inlineStr">
        <x:is>
          <x:t>2022-07</x:t>
        </x:is>
      </x:c>
      <x:c r="I1735" s="0" t="inlineStr">
        <x:is>
          <x:t>2022-07</x:t>
        </x:is>
      </x:c>
      <x:c r="J1735" s="0" t="inlineStr">
        <x:is>
          <x:t>Month</x:t>
        </x:is>
      </x:c>
      <x:c r="K1735" s="58">
        <x:v>1</x:v>
      </x:c>
      <x:c r="L1735" s="12">
        <x:v>0</x:v>
      </x:c>
    </x:row>
    <x:row r="1736">
      <x:c r="A1736" s="0" t="inlineStr">
        <x:is>
          <x:t>PL|pl.other-opex|6420|2022-08</x:t>
        </x:is>
      </x:c>
      <x:c r="B1736" s="0" t="inlineStr">
        <x:is>
          <x:t>Demo Handel GmbH</x:t>
        </x:is>
      </x:c>
      <x:c r="C1736" s="0" t="inlineStr">
        <x:is>
          <x:t>PL</x:t>
        </x:is>
      </x:c>
      <x:c r="D1736" s="0" t="inlineStr">
        <x:is>
          <x:t>pl.other-opex</x:t>
        </x:is>
      </x:c>
      <x:c r="E1736" s="0" t="inlineStr">
        <x:is>
          <x:t>Sonstige betriebliche Aufwendungen</x:t>
        </x:is>
      </x:c>
      <x:c r="F1736" s="58">
        <x:v>6420</x:v>
      </x:c>
      <x:c r="G1736" t="inlineStr">
        <x:is>
          <x:t>Beiträge</x:t>
        </x:is>
      </x:c>
      <x:c r="H1736" s="0" t="inlineStr">
        <x:is>
          <x:t>2022-08</x:t>
        </x:is>
      </x:c>
      <x:c r="I1736" s="0" t="inlineStr">
        <x:is>
          <x:t>2022-08</x:t>
        </x:is>
      </x:c>
      <x:c r="J1736" s="0" t="inlineStr">
        <x:is>
          <x:t>Month</x:t>
        </x:is>
      </x:c>
      <x:c r="K1736" s="58">
        <x:v>1</x:v>
      </x:c>
      <x:c r="L1736" s="12">
        <x:v>0</x:v>
      </x:c>
    </x:row>
    <x:row r="1737">
      <x:c r="A1737" s="0" t="inlineStr">
        <x:is>
          <x:t>PL|pl.other-opex|6420|2022-09</x:t>
        </x:is>
      </x:c>
      <x:c r="B1737" s="0" t="inlineStr">
        <x:is>
          <x:t>Demo Handel GmbH</x:t>
        </x:is>
      </x:c>
      <x:c r="C1737" s="0" t="inlineStr">
        <x:is>
          <x:t>PL</x:t>
        </x:is>
      </x:c>
      <x:c r="D1737" s="0" t="inlineStr">
        <x:is>
          <x:t>pl.other-opex</x:t>
        </x:is>
      </x:c>
      <x:c r="E1737" s="0" t="inlineStr">
        <x:is>
          <x:t>Sonstige betriebliche Aufwendungen</x:t>
        </x:is>
      </x:c>
      <x:c r="F1737" s="58">
        <x:v>6420</x:v>
      </x:c>
      <x:c r="G1737" t="inlineStr">
        <x:is>
          <x:t>Beiträge</x:t>
        </x:is>
      </x:c>
      <x:c r="H1737" s="0" t="inlineStr">
        <x:is>
          <x:t>2022-09</x:t>
        </x:is>
      </x:c>
      <x:c r="I1737" s="0" t="inlineStr">
        <x:is>
          <x:t>2022-09</x:t>
        </x:is>
      </x:c>
      <x:c r="J1737" s="0" t="inlineStr">
        <x:is>
          <x:t>Month</x:t>
        </x:is>
      </x:c>
      <x:c r="K1737" s="58">
        <x:v>1</x:v>
      </x:c>
      <x:c r="L1737" s="12">
        <x:v>0</x:v>
      </x:c>
    </x:row>
    <x:row r="1738">
      <x:c r="A1738" s="0" t="inlineStr">
        <x:is>
          <x:t>PL|pl.other-opex|6420|2022-10</x:t>
        </x:is>
      </x:c>
      <x:c r="B1738" s="0" t="inlineStr">
        <x:is>
          <x:t>Demo Handel GmbH</x:t>
        </x:is>
      </x:c>
      <x:c r="C1738" s="0" t="inlineStr">
        <x:is>
          <x:t>PL</x:t>
        </x:is>
      </x:c>
      <x:c r="D1738" s="0" t="inlineStr">
        <x:is>
          <x:t>pl.other-opex</x:t>
        </x:is>
      </x:c>
      <x:c r="E1738" s="0" t="inlineStr">
        <x:is>
          <x:t>Sonstige betriebliche Aufwendungen</x:t>
        </x:is>
      </x:c>
      <x:c r="F1738" s="58">
        <x:v>6420</x:v>
      </x:c>
      <x:c r="G1738" t="inlineStr">
        <x:is>
          <x:t>Beiträge</x:t>
        </x:is>
      </x:c>
      <x:c r="H1738" s="0" t="inlineStr">
        <x:is>
          <x:t>2022-10</x:t>
        </x:is>
      </x:c>
      <x:c r="I1738" s="0" t="inlineStr">
        <x:is>
          <x:t>2022-10</x:t>
        </x:is>
      </x:c>
      <x:c r="J1738" s="0" t="inlineStr">
        <x:is>
          <x:t>Month</x:t>
        </x:is>
      </x:c>
      <x:c r="K1738" s="58">
        <x:v>1</x:v>
      </x:c>
      <x:c r="L1738" s="12">
        <x:v>0</x:v>
      </x:c>
    </x:row>
    <x:row r="1739">
      <x:c r="A1739" s="0" t="inlineStr">
        <x:is>
          <x:t>PL|pl.other-opex|6420|2022-11</x:t>
        </x:is>
      </x:c>
      <x:c r="B1739" s="0" t="inlineStr">
        <x:is>
          <x:t>Demo Handel GmbH</x:t>
        </x:is>
      </x:c>
      <x:c r="C1739" s="0" t="inlineStr">
        <x:is>
          <x:t>PL</x:t>
        </x:is>
      </x:c>
      <x:c r="D1739" s="0" t="inlineStr">
        <x:is>
          <x:t>pl.other-opex</x:t>
        </x:is>
      </x:c>
      <x:c r="E1739" s="0" t="inlineStr">
        <x:is>
          <x:t>Sonstige betriebliche Aufwendungen</x:t>
        </x:is>
      </x:c>
      <x:c r="F1739" s="58">
        <x:v>6420</x:v>
      </x:c>
      <x:c r="G1739" t="inlineStr">
        <x:is>
          <x:t>Beiträge</x:t>
        </x:is>
      </x:c>
      <x:c r="H1739" s="0" t="inlineStr">
        <x:is>
          <x:t>2022-11</x:t>
        </x:is>
      </x:c>
      <x:c r="I1739" s="0" t="inlineStr">
        <x:is>
          <x:t>2022-11</x:t>
        </x:is>
      </x:c>
      <x:c r="J1739" s="0" t="inlineStr">
        <x:is>
          <x:t>Month</x:t>
        </x:is>
      </x:c>
      <x:c r="K1739" s="58">
        <x:v>1</x:v>
      </x:c>
      <x:c r="L1739" s="12">
        <x:v>0</x:v>
      </x:c>
    </x:row>
    <x:row r="1740">
      <x:c r="A1740" s="0" t="inlineStr">
        <x:is>
          <x:t>PL|pl.other-opex|6420|2022-12</x:t>
        </x:is>
      </x:c>
      <x:c r="B1740" s="0" t="inlineStr">
        <x:is>
          <x:t>Demo Handel GmbH</x:t>
        </x:is>
      </x:c>
      <x:c r="C1740" s="0" t="inlineStr">
        <x:is>
          <x:t>PL</x:t>
        </x:is>
      </x:c>
      <x:c r="D1740" s="0" t="inlineStr">
        <x:is>
          <x:t>pl.other-opex</x:t>
        </x:is>
      </x:c>
      <x:c r="E1740" s="0" t="inlineStr">
        <x:is>
          <x:t>Sonstige betriebliche Aufwendungen</x:t>
        </x:is>
      </x:c>
      <x:c r="F1740" s="58">
        <x:v>6420</x:v>
      </x:c>
      <x:c r="G1740" t="inlineStr">
        <x:is>
          <x:t>Beiträge</x:t>
        </x:is>
      </x:c>
      <x:c r="H1740" s="0" t="inlineStr">
        <x:is>
          <x:t>2022-12</x:t>
        </x:is>
      </x:c>
      <x:c r="I1740" s="0" t="inlineStr">
        <x:is>
          <x:t>2022-12</x:t>
        </x:is>
      </x:c>
      <x:c r="J1740" s="0" t="inlineStr">
        <x:is>
          <x:t>Month</x:t>
        </x:is>
      </x:c>
      <x:c r="K1740" s="58">
        <x:v>1</x:v>
      </x:c>
      <x:c r="L1740" s="12">
        <x:v>0</x:v>
      </x:c>
    </x:row>
    <x:row r="1741">
      <x:c r="A1741" s="0" t="inlineStr">
        <x:is>
          <x:t>PL|pl.other-opex|6420|2023-01</x:t>
        </x:is>
      </x:c>
      <x:c r="B1741" s="0" t="inlineStr">
        <x:is>
          <x:t>Demo Handel GmbH</x:t>
        </x:is>
      </x:c>
      <x:c r="C1741" s="0" t="inlineStr">
        <x:is>
          <x:t>PL</x:t>
        </x:is>
      </x:c>
      <x:c r="D1741" s="0" t="inlineStr">
        <x:is>
          <x:t>pl.other-opex</x:t>
        </x:is>
      </x:c>
      <x:c r="E1741" s="0" t="inlineStr">
        <x:is>
          <x:t>Sonstige betriebliche Aufwendungen</x:t>
        </x:is>
      </x:c>
      <x:c r="F1741" s="58">
        <x:v>6420</x:v>
      </x:c>
      <x:c r="G1741" t="inlineStr">
        <x:is>
          <x:t>Beiträge</x:t>
        </x:is>
      </x:c>
      <x:c r="H1741" s="0" t="inlineStr">
        <x:is>
          <x:t>2023-01</x:t>
        </x:is>
      </x:c>
      <x:c r="I1741" s="0" t="inlineStr">
        <x:is>
          <x:t>2023-01</x:t>
        </x:is>
      </x:c>
      <x:c r="J1741" s="0" t="inlineStr">
        <x:is>
          <x:t>Month</x:t>
        </x:is>
      </x:c>
      <x:c r="K1741" s="58">
        <x:v>1</x:v>
      </x:c>
      <x:c r="L1741" s="12">
        <x:v>0</x:v>
      </x:c>
    </x:row>
    <x:row r="1742">
      <x:c r="A1742" s="0" t="inlineStr">
        <x:is>
          <x:t>PL|pl.other-opex|6420|2023-02</x:t>
        </x:is>
      </x:c>
      <x:c r="B1742" s="0" t="inlineStr">
        <x:is>
          <x:t>Demo Handel GmbH</x:t>
        </x:is>
      </x:c>
      <x:c r="C1742" s="0" t="inlineStr">
        <x:is>
          <x:t>PL</x:t>
        </x:is>
      </x:c>
      <x:c r="D1742" s="0" t="inlineStr">
        <x:is>
          <x:t>pl.other-opex</x:t>
        </x:is>
      </x:c>
      <x:c r="E1742" s="0" t="inlineStr">
        <x:is>
          <x:t>Sonstige betriebliche Aufwendungen</x:t>
        </x:is>
      </x:c>
      <x:c r="F1742" s="58">
        <x:v>6420</x:v>
      </x:c>
      <x:c r="G1742" t="inlineStr">
        <x:is>
          <x:t>Beiträge</x:t>
        </x:is>
      </x:c>
      <x:c r="H1742" s="0" t="inlineStr">
        <x:is>
          <x:t>2023-02</x:t>
        </x:is>
      </x:c>
      <x:c r="I1742" s="0" t="inlineStr">
        <x:is>
          <x:t>2023-02</x:t>
        </x:is>
      </x:c>
      <x:c r="J1742" s="0" t="inlineStr">
        <x:is>
          <x:t>Month</x:t>
        </x:is>
      </x:c>
      <x:c r="K1742" s="58">
        <x:v>1</x:v>
      </x:c>
      <x:c r="L1742" s="12">
        <x:v>0</x:v>
      </x:c>
    </x:row>
    <x:row r="1743">
      <x:c r="A1743" s="0" t="inlineStr">
        <x:is>
          <x:t>PL|pl.other-opex|6420|2023-03</x:t>
        </x:is>
      </x:c>
      <x:c r="B1743" s="0" t="inlineStr">
        <x:is>
          <x:t>Demo Handel GmbH</x:t>
        </x:is>
      </x:c>
      <x:c r="C1743" s="0" t="inlineStr">
        <x:is>
          <x:t>PL</x:t>
        </x:is>
      </x:c>
      <x:c r="D1743" s="0" t="inlineStr">
        <x:is>
          <x:t>pl.other-opex</x:t>
        </x:is>
      </x:c>
      <x:c r="E1743" s="0" t="inlineStr">
        <x:is>
          <x:t>Sonstige betriebliche Aufwendungen</x:t>
        </x:is>
      </x:c>
      <x:c r="F1743" s="58">
        <x:v>6420</x:v>
      </x:c>
      <x:c r="G1743" t="inlineStr">
        <x:is>
          <x:t>Beiträge</x:t>
        </x:is>
      </x:c>
      <x:c r="H1743" s="0" t="inlineStr">
        <x:is>
          <x:t>2023-03</x:t>
        </x:is>
      </x:c>
      <x:c r="I1743" s="0" t="inlineStr">
        <x:is>
          <x:t>2023-03</x:t>
        </x:is>
      </x:c>
      <x:c r="J1743" s="0" t="inlineStr">
        <x:is>
          <x:t>Month</x:t>
        </x:is>
      </x:c>
      <x:c r="K1743" s="58">
        <x:v>1</x:v>
      </x:c>
      <x:c r="L1743" s="12">
        <x:v>0</x:v>
      </x:c>
    </x:row>
    <x:row r="1744">
      <x:c r="A1744" s="0" t="inlineStr">
        <x:is>
          <x:t>PL|pl.other-opex|6420|2023-04</x:t>
        </x:is>
      </x:c>
      <x:c r="B1744" s="0" t="inlineStr">
        <x:is>
          <x:t>Demo Handel GmbH</x:t>
        </x:is>
      </x:c>
      <x:c r="C1744" s="0" t="inlineStr">
        <x:is>
          <x:t>PL</x:t>
        </x:is>
      </x:c>
      <x:c r="D1744" s="0" t="inlineStr">
        <x:is>
          <x:t>pl.other-opex</x:t>
        </x:is>
      </x:c>
      <x:c r="E1744" s="0" t="inlineStr">
        <x:is>
          <x:t>Sonstige betriebliche Aufwendungen</x:t>
        </x:is>
      </x:c>
      <x:c r="F1744" s="58">
        <x:v>6420</x:v>
      </x:c>
      <x:c r="G1744" t="inlineStr">
        <x:is>
          <x:t>Beiträge</x:t>
        </x:is>
      </x:c>
      <x:c r="H1744" s="0" t="inlineStr">
        <x:is>
          <x:t>2023-04</x:t>
        </x:is>
      </x:c>
      <x:c r="I1744" s="0" t="inlineStr">
        <x:is>
          <x:t>2023-04</x:t>
        </x:is>
      </x:c>
      <x:c r="J1744" s="0" t="inlineStr">
        <x:is>
          <x:t>Month</x:t>
        </x:is>
      </x:c>
      <x:c r="K1744" s="58">
        <x:v>1</x:v>
      </x:c>
      <x:c r="L1744" s="12">
        <x:v>0</x:v>
      </x:c>
    </x:row>
    <x:row r="1745">
      <x:c r="A1745" s="0" t="inlineStr">
        <x:is>
          <x:t>PL|pl.other-opex|6420|2023-05</x:t>
        </x:is>
      </x:c>
      <x:c r="B1745" s="0" t="inlineStr">
        <x:is>
          <x:t>Demo Handel GmbH</x:t>
        </x:is>
      </x:c>
      <x:c r="C1745" s="0" t="inlineStr">
        <x:is>
          <x:t>PL</x:t>
        </x:is>
      </x:c>
      <x:c r="D1745" s="0" t="inlineStr">
        <x:is>
          <x:t>pl.other-opex</x:t>
        </x:is>
      </x:c>
      <x:c r="E1745" s="0" t="inlineStr">
        <x:is>
          <x:t>Sonstige betriebliche Aufwendungen</x:t>
        </x:is>
      </x:c>
      <x:c r="F1745" s="58">
        <x:v>6420</x:v>
      </x:c>
      <x:c r="G1745" t="inlineStr">
        <x:is>
          <x:t>Beiträge</x:t>
        </x:is>
      </x:c>
      <x:c r="H1745" s="0" t="inlineStr">
        <x:is>
          <x:t>2023-05</x:t>
        </x:is>
      </x:c>
      <x:c r="I1745" s="0" t="inlineStr">
        <x:is>
          <x:t>2023-05</x:t>
        </x:is>
      </x:c>
      <x:c r="J1745" s="0" t="inlineStr">
        <x:is>
          <x:t>Month</x:t>
        </x:is>
      </x:c>
      <x:c r="K1745" s="58">
        <x:v>1</x:v>
      </x:c>
      <x:c r="L1745" s="12">
        <x:v>-6800</x:v>
      </x:c>
    </x:row>
    <x:row r="1746">
      <x:c r="A1746" s="0" t="inlineStr">
        <x:is>
          <x:t>PL|pl.other-opex|6420|2023-06</x:t>
        </x:is>
      </x:c>
      <x:c r="B1746" s="0" t="inlineStr">
        <x:is>
          <x:t>Demo Handel GmbH</x:t>
        </x:is>
      </x:c>
      <x:c r="C1746" s="0" t="inlineStr">
        <x:is>
          <x:t>PL</x:t>
        </x:is>
      </x:c>
      <x:c r="D1746" s="0" t="inlineStr">
        <x:is>
          <x:t>pl.other-opex</x:t>
        </x:is>
      </x:c>
      <x:c r="E1746" s="0" t="inlineStr">
        <x:is>
          <x:t>Sonstige betriebliche Aufwendungen</x:t>
        </x:is>
      </x:c>
      <x:c r="F1746" s="58">
        <x:v>6420</x:v>
      </x:c>
      <x:c r="G1746" t="inlineStr">
        <x:is>
          <x:t>Beiträge</x:t>
        </x:is>
      </x:c>
      <x:c r="H1746" s="0" t="inlineStr">
        <x:is>
          <x:t>2023-06</x:t>
        </x:is>
      </x:c>
      <x:c r="I1746" s="0" t="inlineStr">
        <x:is>
          <x:t>2023-06</x:t>
        </x:is>
      </x:c>
      <x:c r="J1746" s="0" t="inlineStr">
        <x:is>
          <x:t>Month</x:t>
        </x:is>
      </x:c>
      <x:c r="K1746" s="58">
        <x:v>1</x:v>
      </x:c>
      <x:c r="L1746" s="12">
        <x:v>0</x:v>
      </x:c>
    </x:row>
    <x:row r="1747">
      <x:c r="A1747" s="0" t="inlineStr">
        <x:is>
          <x:t>PL|pl.other-opex|6420|2023-07</x:t>
        </x:is>
      </x:c>
      <x:c r="B1747" s="0" t="inlineStr">
        <x:is>
          <x:t>Demo Handel GmbH</x:t>
        </x:is>
      </x:c>
      <x:c r="C1747" s="0" t="inlineStr">
        <x:is>
          <x:t>PL</x:t>
        </x:is>
      </x:c>
      <x:c r="D1747" s="0" t="inlineStr">
        <x:is>
          <x:t>pl.other-opex</x:t>
        </x:is>
      </x:c>
      <x:c r="E1747" s="0" t="inlineStr">
        <x:is>
          <x:t>Sonstige betriebliche Aufwendungen</x:t>
        </x:is>
      </x:c>
      <x:c r="F1747" s="58">
        <x:v>6420</x:v>
      </x:c>
      <x:c r="G1747" t="inlineStr">
        <x:is>
          <x:t>Beiträge</x:t>
        </x:is>
      </x:c>
      <x:c r="H1747" s="0" t="inlineStr">
        <x:is>
          <x:t>2023-07</x:t>
        </x:is>
      </x:c>
      <x:c r="I1747" s="0" t="inlineStr">
        <x:is>
          <x:t>2023-07</x:t>
        </x:is>
      </x:c>
      <x:c r="J1747" s="0" t="inlineStr">
        <x:is>
          <x:t>Month</x:t>
        </x:is>
      </x:c>
      <x:c r="K1747" s="58">
        <x:v>1</x:v>
      </x:c>
      <x:c r="L1747" s="12">
        <x:v>0</x:v>
      </x:c>
    </x:row>
    <x:row r="1748">
      <x:c r="A1748" s="0" t="inlineStr">
        <x:is>
          <x:t>PL|pl.other-opex|6420|2023-08</x:t>
        </x:is>
      </x:c>
      <x:c r="B1748" s="0" t="inlineStr">
        <x:is>
          <x:t>Demo Handel GmbH</x:t>
        </x:is>
      </x:c>
      <x:c r="C1748" s="0" t="inlineStr">
        <x:is>
          <x:t>PL</x:t>
        </x:is>
      </x:c>
      <x:c r="D1748" s="0" t="inlineStr">
        <x:is>
          <x:t>pl.other-opex</x:t>
        </x:is>
      </x:c>
      <x:c r="E1748" s="0" t="inlineStr">
        <x:is>
          <x:t>Sonstige betriebliche Aufwendungen</x:t>
        </x:is>
      </x:c>
      <x:c r="F1748" s="58">
        <x:v>6420</x:v>
      </x:c>
      <x:c r="G1748" t="inlineStr">
        <x:is>
          <x:t>Beiträge</x:t>
        </x:is>
      </x:c>
      <x:c r="H1748" s="0" t="inlineStr">
        <x:is>
          <x:t>2023-08</x:t>
        </x:is>
      </x:c>
      <x:c r="I1748" s="0" t="inlineStr">
        <x:is>
          <x:t>2023-08</x:t>
        </x:is>
      </x:c>
      <x:c r="J1748" s="0" t="inlineStr">
        <x:is>
          <x:t>Month</x:t>
        </x:is>
      </x:c>
      <x:c r="K1748" s="58">
        <x:v>1</x:v>
      </x:c>
      <x:c r="L1748" s="12">
        <x:v>0</x:v>
      </x:c>
    </x:row>
    <x:row r="1749">
      <x:c r="A1749" s="0" t="inlineStr">
        <x:is>
          <x:t>PL|pl.other-opex|6420|2023-09</x:t>
        </x:is>
      </x:c>
      <x:c r="B1749" s="0" t="inlineStr">
        <x:is>
          <x:t>Demo Handel GmbH</x:t>
        </x:is>
      </x:c>
      <x:c r="C1749" s="0" t="inlineStr">
        <x:is>
          <x:t>PL</x:t>
        </x:is>
      </x:c>
      <x:c r="D1749" s="0" t="inlineStr">
        <x:is>
          <x:t>pl.other-opex</x:t>
        </x:is>
      </x:c>
      <x:c r="E1749" s="0" t="inlineStr">
        <x:is>
          <x:t>Sonstige betriebliche Aufwendungen</x:t>
        </x:is>
      </x:c>
      <x:c r="F1749" s="58">
        <x:v>6420</x:v>
      </x:c>
      <x:c r="G1749" t="inlineStr">
        <x:is>
          <x:t>Beiträge</x:t>
        </x:is>
      </x:c>
      <x:c r="H1749" s="0" t="inlineStr">
        <x:is>
          <x:t>2023-09</x:t>
        </x:is>
      </x:c>
      <x:c r="I1749" s="0" t="inlineStr">
        <x:is>
          <x:t>2023-09</x:t>
        </x:is>
      </x:c>
      <x:c r="J1749" s="0" t="inlineStr">
        <x:is>
          <x:t>Month</x:t>
        </x:is>
      </x:c>
      <x:c r="K1749" s="58">
        <x:v>1</x:v>
      </x:c>
      <x:c r="L1749" s="12">
        <x:v>0</x:v>
      </x:c>
    </x:row>
    <x:row r="1750">
      <x:c r="A1750" s="0" t="inlineStr">
        <x:is>
          <x:t>PL|pl.other-opex|6420|2023-10</x:t>
        </x:is>
      </x:c>
      <x:c r="B1750" s="0" t="inlineStr">
        <x:is>
          <x:t>Demo Handel GmbH</x:t>
        </x:is>
      </x:c>
      <x:c r="C1750" s="0" t="inlineStr">
        <x:is>
          <x:t>PL</x:t>
        </x:is>
      </x:c>
      <x:c r="D1750" s="0" t="inlineStr">
        <x:is>
          <x:t>pl.other-opex</x:t>
        </x:is>
      </x:c>
      <x:c r="E1750" s="0" t="inlineStr">
        <x:is>
          <x:t>Sonstige betriebliche Aufwendungen</x:t>
        </x:is>
      </x:c>
      <x:c r="F1750" s="58">
        <x:v>6420</x:v>
      </x:c>
      <x:c r="G1750" t="inlineStr">
        <x:is>
          <x:t>Beiträge</x:t>
        </x:is>
      </x:c>
      <x:c r="H1750" s="0" t="inlineStr">
        <x:is>
          <x:t>2023-10</x:t>
        </x:is>
      </x:c>
      <x:c r="I1750" s="0" t="inlineStr">
        <x:is>
          <x:t>2023-10</x:t>
        </x:is>
      </x:c>
      <x:c r="J1750" s="0" t="inlineStr">
        <x:is>
          <x:t>Month</x:t>
        </x:is>
      </x:c>
      <x:c r="K1750" s="58">
        <x:v>1</x:v>
      </x:c>
      <x:c r="L1750" s="12">
        <x:v>0</x:v>
      </x:c>
    </x:row>
    <x:row r="1751">
      <x:c r="A1751" s="0" t="inlineStr">
        <x:is>
          <x:t>PL|pl.other-opex|6420|2023-11</x:t>
        </x:is>
      </x:c>
      <x:c r="B1751" s="0" t="inlineStr">
        <x:is>
          <x:t>Demo Handel GmbH</x:t>
        </x:is>
      </x:c>
      <x:c r="C1751" s="0" t="inlineStr">
        <x:is>
          <x:t>PL</x:t>
        </x:is>
      </x:c>
      <x:c r="D1751" s="0" t="inlineStr">
        <x:is>
          <x:t>pl.other-opex</x:t>
        </x:is>
      </x:c>
      <x:c r="E1751" s="0" t="inlineStr">
        <x:is>
          <x:t>Sonstige betriebliche Aufwendungen</x:t>
        </x:is>
      </x:c>
      <x:c r="F1751" s="58">
        <x:v>6420</x:v>
      </x:c>
      <x:c r="G1751" t="inlineStr">
        <x:is>
          <x:t>Beiträge</x:t>
        </x:is>
      </x:c>
      <x:c r="H1751" s="0" t="inlineStr">
        <x:is>
          <x:t>2023-11</x:t>
        </x:is>
      </x:c>
      <x:c r="I1751" s="0" t="inlineStr">
        <x:is>
          <x:t>2023-11</x:t>
        </x:is>
      </x:c>
      <x:c r="J1751" s="0" t="inlineStr">
        <x:is>
          <x:t>Month</x:t>
        </x:is>
      </x:c>
      <x:c r="K1751" s="58">
        <x:v>1</x:v>
      </x:c>
      <x:c r="L1751" s="12">
        <x:v>0</x:v>
      </x:c>
    </x:row>
    <x:row r="1752">
      <x:c r="A1752" s="0" t="inlineStr">
        <x:is>
          <x:t>PL|pl.other-opex|6420|2023-12</x:t>
        </x:is>
      </x:c>
      <x:c r="B1752" s="0" t="inlineStr">
        <x:is>
          <x:t>Demo Handel GmbH</x:t>
        </x:is>
      </x:c>
      <x:c r="C1752" s="0" t="inlineStr">
        <x:is>
          <x:t>PL</x:t>
        </x:is>
      </x:c>
      <x:c r="D1752" s="0" t="inlineStr">
        <x:is>
          <x:t>pl.other-opex</x:t>
        </x:is>
      </x:c>
      <x:c r="E1752" s="0" t="inlineStr">
        <x:is>
          <x:t>Sonstige betriebliche Aufwendungen</x:t>
        </x:is>
      </x:c>
      <x:c r="F1752" s="58">
        <x:v>6420</x:v>
      </x:c>
      <x:c r="G1752" t="inlineStr">
        <x:is>
          <x:t>Beiträge</x:t>
        </x:is>
      </x:c>
      <x:c r="H1752" s="0" t="inlineStr">
        <x:is>
          <x:t>2023-12</x:t>
        </x:is>
      </x:c>
      <x:c r="I1752" s="0" t="inlineStr">
        <x:is>
          <x:t>2023-12</x:t>
        </x:is>
      </x:c>
      <x:c r="J1752" s="0" t="inlineStr">
        <x:is>
          <x:t>Month</x:t>
        </x:is>
      </x:c>
      <x:c r="K1752" s="58">
        <x:v>1</x:v>
      </x:c>
      <x:c r="L1752" s="12">
        <x:v>0</x:v>
      </x:c>
    </x:row>
    <x:row r="1753">
      <x:c r="A1753" s="0" t="inlineStr">
        <x:is>
          <x:t>PL|pl.other-opex|6420|2024-01</x:t>
        </x:is>
      </x:c>
      <x:c r="B1753" s="0" t="inlineStr">
        <x:is>
          <x:t>Demo Handel GmbH</x:t>
        </x:is>
      </x:c>
      <x:c r="C1753" s="0" t="inlineStr">
        <x:is>
          <x:t>PL</x:t>
        </x:is>
      </x:c>
      <x:c r="D1753" s="0" t="inlineStr">
        <x:is>
          <x:t>pl.other-opex</x:t>
        </x:is>
      </x:c>
      <x:c r="E1753" s="0" t="inlineStr">
        <x:is>
          <x:t>Sonstige betriebliche Aufwendungen</x:t>
        </x:is>
      </x:c>
      <x:c r="F1753" s="58">
        <x:v>6420</x:v>
      </x:c>
      <x:c r="G1753" t="inlineStr">
        <x:is>
          <x:t>Beiträge</x:t>
        </x:is>
      </x:c>
      <x:c r="H1753" s="0" t="inlineStr">
        <x:is>
          <x:t>2024-01</x:t>
        </x:is>
      </x:c>
      <x:c r="I1753" s="0" t="inlineStr">
        <x:is>
          <x:t>2024-01</x:t>
        </x:is>
      </x:c>
      <x:c r="J1753" s="0" t="inlineStr">
        <x:is>
          <x:t>Month</x:t>
        </x:is>
      </x:c>
      <x:c r="K1753" s="58">
        <x:v>1</x:v>
      </x:c>
      <x:c r="L1753" s="12">
        <x:v>0</x:v>
      </x:c>
    </x:row>
    <x:row r="1754">
      <x:c r="A1754" s="0" t="inlineStr">
        <x:is>
          <x:t>PL|pl.other-opex|6420|2024-02</x:t>
        </x:is>
      </x:c>
      <x:c r="B1754" s="0" t="inlineStr">
        <x:is>
          <x:t>Demo Handel GmbH</x:t>
        </x:is>
      </x:c>
      <x:c r="C1754" s="0" t="inlineStr">
        <x:is>
          <x:t>PL</x:t>
        </x:is>
      </x:c>
      <x:c r="D1754" s="0" t="inlineStr">
        <x:is>
          <x:t>pl.other-opex</x:t>
        </x:is>
      </x:c>
      <x:c r="E1754" s="0" t="inlineStr">
        <x:is>
          <x:t>Sonstige betriebliche Aufwendungen</x:t>
        </x:is>
      </x:c>
      <x:c r="F1754" s="58">
        <x:v>6420</x:v>
      </x:c>
      <x:c r="G1754" t="inlineStr">
        <x:is>
          <x:t>Beiträge</x:t>
        </x:is>
      </x:c>
      <x:c r="H1754" s="0" t="inlineStr">
        <x:is>
          <x:t>2024-02</x:t>
        </x:is>
      </x:c>
      <x:c r="I1754" s="0" t="inlineStr">
        <x:is>
          <x:t>2024-02</x:t>
        </x:is>
      </x:c>
      <x:c r="J1754" s="0" t="inlineStr">
        <x:is>
          <x:t>Month</x:t>
        </x:is>
      </x:c>
      <x:c r="K1754" s="58">
        <x:v>1</x:v>
      </x:c>
      <x:c r="L1754" s="12">
        <x:v>0</x:v>
      </x:c>
    </x:row>
    <x:row r="1755">
      <x:c r="A1755" s="0" t="inlineStr">
        <x:is>
          <x:t>PL|pl.other-opex|6420|2024-03</x:t>
        </x:is>
      </x:c>
      <x:c r="B1755" s="0" t="inlineStr">
        <x:is>
          <x:t>Demo Handel GmbH</x:t>
        </x:is>
      </x:c>
      <x:c r="C1755" s="0" t="inlineStr">
        <x:is>
          <x:t>PL</x:t>
        </x:is>
      </x:c>
      <x:c r="D1755" s="0" t="inlineStr">
        <x:is>
          <x:t>pl.other-opex</x:t>
        </x:is>
      </x:c>
      <x:c r="E1755" s="0" t="inlineStr">
        <x:is>
          <x:t>Sonstige betriebliche Aufwendungen</x:t>
        </x:is>
      </x:c>
      <x:c r="F1755" s="58">
        <x:v>6420</x:v>
      </x:c>
      <x:c r="G1755" t="inlineStr">
        <x:is>
          <x:t>Beiträge</x:t>
        </x:is>
      </x:c>
      <x:c r="H1755" s="0" t="inlineStr">
        <x:is>
          <x:t>2024-03</x:t>
        </x:is>
      </x:c>
      <x:c r="I1755" s="0" t="inlineStr">
        <x:is>
          <x:t>2024-03</x:t>
        </x:is>
      </x:c>
      <x:c r="J1755" s="0" t="inlineStr">
        <x:is>
          <x:t>Month</x:t>
        </x:is>
      </x:c>
      <x:c r="K1755" s="58">
        <x:v>1</x:v>
      </x:c>
      <x:c r="L1755" s="12">
        <x:v>0</x:v>
      </x:c>
    </x:row>
    <x:row r="1756">
      <x:c r="A1756" s="0" t="inlineStr">
        <x:is>
          <x:t>PL|pl.other-opex|6420|2024-04</x:t>
        </x:is>
      </x:c>
      <x:c r="B1756" s="0" t="inlineStr">
        <x:is>
          <x:t>Demo Handel GmbH</x:t>
        </x:is>
      </x:c>
      <x:c r="C1756" s="0" t="inlineStr">
        <x:is>
          <x:t>PL</x:t>
        </x:is>
      </x:c>
      <x:c r="D1756" s="0" t="inlineStr">
        <x:is>
          <x:t>pl.other-opex</x:t>
        </x:is>
      </x:c>
      <x:c r="E1756" s="0" t="inlineStr">
        <x:is>
          <x:t>Sonstige betriebliche Aufwendungen</x:t>
        </x:is>
      </x:c>
      <x:c r="F1756" s="58">
        <x:v>6420</x:v>
      </x:c>
      <x:c r="G1756" t="inlineStr">
        <x:is>
          <x:t>Beiträge</x:t>
        </x:is>
      </x:c>
      <x:c r="H1756" s="0" t="inlineStr">
        <x:is>
          <x:t>2024-04</x:t>
        </x:is>
      </x:c>
      <x:c r="I1756" s="0" t="inlineStr">
        <x:is>
          <x:t>2024-04</x:t>
        </x:is>
      </x:c>
      <x:c r="J1756" s="0" t="inlineStr">
        <x:is>
          <x:t>Month</x:t>
        </x:is>
      </x:c>
      <x:c r="K1756" s="58">
        <x:v>1</x:v>
      </x:c>
      <x:c r="L1756" s="12">
        <x:v>0</x:v>
      </x:c>
    </x:row>
    <x:row r="1757">
      <x:c r="A1757" s="0" t="inlineStr">
        <x:is>
          <x:t>PL|pl.other-opex|6420|2024-05</x:t>
        </x:is>
      </x:c>
      <x:c r="B1757" s="0" t="inlineStr">
        <x:is>
          <x:t>Demo Handel GmbH</x:t>
        </x:is>
      </x:c>
      <x:c r="C1757" s="0" t="inlineStr">
        <x:is>
          <x:t>PL</x:t>
        </x:is>
      </x:c>
      <x:c r="D1757" s="0" t="inlineStr">
        <x:is>
          <x:t>pl.other-opex</x:t>
        </x:is>
      </x:c>
      <x:c r="E1757" s="0" t="inlineStr">
        <x:is>
          <x:t>Sonstige betriebliche Aufwendungen</x:t>
        </x:is>
      </x:c>
      <x:c r="F1757" s="58">
        <x:v>6420</x:v>
      </x:c>
      <x:c r="G1757" t="inlineStr">
        <x:is>
          <x:t>Beiträge</x:t>
        </x:is>
      </x:c>
      <x:c r="H1757" s="0" t="inlineStr">
        <x:is>
          <x:t>2024-05</x:t>
        </x:is>
      </x:c>
      <x:c r="I1757" s="0" t="inlineStr">
        <x:is>
          <x:t>2024-05</x:t>
        </x:is>
      </x:c>
      <x:c r="J1757" s="0" t="inlineStr">
        <x:is>
          <x:t>Month</x:t>
        </x:is>
      </x:c>
      <x:c r="K1757" s="58">
        <x:v>1</x:v>
      </x:c>
      <x:c r="L1757" s="12">
        <x:v>-6800</x:v>
      </x:c>
    </x:row>
    <x:row r="1758">
      <x:c r="A1758" s="0" t="inlineStr">
        <x:is>
          <x:t>PL|pl.other-opex|6420|2024-06</x:t>
        </x:is>
      </x:c>
      <x:c r="B1758" s="0" t="inlineStr">
        <x:is>
          <x:t>Demo Handel GmbH</x:t>
        </x:is>
      </x:c>
      <x:c r="C1758" s="0" t="inlineStr">
        <x:is>
          <x:t>PL</x:t>
        </x:is>
      </x:c>
      <x:c r="D1758" s="0" t="inlineStr">
        <x:is>
          <x:t>pl.other-opex</x:t>
        </x:is>
      </x:c>
      <x:c r="E1758" s="0" t="inlineStr">
        <x:is>
          <x:t>Sonstige betriebliche Aufwendungen</x:t>
        </x:is>
      </x:c>
      <x:c r="F1758" s="58">
        <x:v>6420</x:v>
      </x:c>
      <x:c r="G1758" t="inlineStr">
        <x:is>
          <x:t>Beiträge</x:t>
        </x:is>
      </x:c>
      <x:c r="H1758" s="0" t="inlineStr">
        <x:is>
          <x:t>2024-06</x:t>
        </x:is>
      </x:c>
      <x:c r="I1758" s="0" t="inlineStr">
        <x:is>
          <x:t>2024-06</x:t>
        </x:is>
      </x:c>
      <x:c r="J1758" s="0" t="inlineStr">
        <x:is>
          <x:t>Month</x:t>
        </x:is>
      </x:c>
      <x:c r="K1758" s="58">
        <x:v>1</x:v>
      </x:c>
      <x:c r="L1758" s="12">
        <x:v>0</x:v>
      </x:c>
    </x:row>
    <x:row r="1759">
      <x:c r="A1759" s="0" t="inlineStr">
        <x:is>
          <x:t>PL|pl.other-opex|6420|2024-07</x:t>
        </x:is>
      </x:c>
      <x:c r="B1759" s="0" t="inlineStr">
        <x:is>
          <x:t>Demo Handel GmbH</x:t>
        </x:is>
      </x:c>
      <x:c r="C1759" s="0" t="inlineStr">
        <x:is>
          <x:t>PL</x:t>
        </x:is>
      </x:c>
      <x:c r="D1759" s="0" t="inlineStr">
        <x:is>
          <x:t>pl.other-opex</x:t>
        </x:is>
      </x:c>
      <x:c r="E1759" s="0" t="inlineStr">
        <x:is>
          <x:t>Sonstige betriebliche Aufwendungen</x:t>
        </x:is>
      </x:c>
      <x:c r="F1759" s="58">
        <x:v>6420</x:v>
      </x:c>
      <x:c r="G1759" t="inlineStr">
        <x:is>
          <x:t>Beiträge</x:t>
        </x:is>
      </x:c>
      <x:c r="H1759" s="0" t="inlineStr">
        <x:is>
          <x:t>2024-07</x:t>
        </x:is>
      </x:c>
      <x:c r="I1759" s="0" t="inlineStr">
        <x:is>
          <x:t>2024-07</x:t>
        </x:is>
      </x:c>
      <x:c r="J1759" s="0" t="inlineStr">
        <x:is>
          <x:t>Month</x:t>
        </x:is>
      </x:c>
      <x:c r="K1759" s="58">
        <x:v>1</x:v>
      </x:c>
      <x:c r="L1759" s="12">
        <x:v>0</x:v>
      </x:c>
    </x:row>
    <x:row r="1760">
      <x:c r="A1760" s="0" t="inlineStr">
        <x:is>
          <x:t>PL|pl.other-opex|6420|2024-08</x:t>
        </x:is>
      </x:c>
      <x:c r="B1760" s="0" t="inlineStr">
        <x:is>
          <x:t>Demo Handel GmbH</x:t>
        </x:is>
      </x:c>
      <x:c r="C1760" s="0" t="inlineStr">
        <x:is>
          <x:t>PL</x:t>
        </x:is>
      </x:c>
      <x:c r="D1760" s="0" t="inlineStr">
        <x:is>
          <x:t>pl.other-opex</x:t>
        </x:is>
      </x:c>
      <x:c r="E1760" s="0" t="inlineStr">
        <x:is>
          <x:t>Sonstige betriebliche Aufwendungen</x:t>
        </x:is>
      </x:c>
      <x:c r="F1760" s="58">
        <x:v>6420</x:v>
      </x:c>
      <x:c r="G1760" t="inlineStr">
        <x:is>
          <x:t>Beiträge</x:t>
        </x:is>
      </x:c>
      <x:c r="H1760" s="0" t="inlineStr">
        <x:is>
          <x:t>2024-08</x:t>
        </x:is>
      </x:c>
      <x:c r="I1760" s="0" t="inlineStr">
        <x:is>
          <x:t>2024-08</x:t>
        </x:is>
      </x:c>
      <x:c r="J1760" s="0" t="inlineStr">
        <x:is>
          <x:t>Month</x:t>
        </x:is>
      </x:c>
      <x:c r="K1760" s="58">
        <x:v>1</x:v>
      </x:c>
      <x:c r="L1760" s="12">
        <x:v>0</x:v>
      </x:c>
    </x:row>
    <x:row r="1761">
      <x:c r="A1761" s="0" t="inlineStr">
        <x:is>
          <x:t>PL|pl.other-opex|6420|2024-09</x:t>
        </x:is>
      </x:c>
      <x:c r="B1761" s="0" t="inlineStr">
        <x:is>
          <x:t>Demo Handel GmbH</x:t>
        </x:is>
      </x:c>
      <x:c r="C1761" s="0" t="inlineStr">
        <x:is>
          <x:t>PL</x:t>
        </x:is>
      </x:c>
      <x:c r="D1761" s="0" t="inlineStr">
        <x:is>
          <x:t>pl.other-opex</x:t>
        </x:is>
      </x:c>
      <x:c r="E1761" s="0" t="inlineStr">
        <x:is>
          <x:t>Sonstige betriebliche Aufwendungen</x:t>
        </x:is>
      </x:c>
      <x:c r="F1761" s="58">
        <x:v>6420</x:v>
      </x:c>
      <x:c r="G1761" t="inlineStr">
        <x:is>
          <x:t>Beiträge</x:t>
        </x:is>
      </x:c>
      <x:c r="H1761" s="0" t="inlineStr">
        <x:is>
          <x:t>2024-09</x:t>
        </x:is>
      </x:c>
      <x:c r="I1761" s="0" t="inlineStr">
        <x:is>
          <x:t>2024-09</x:t>
        </x:is>
      </x:c>
      <x:c r="J1761" s="0" t="inlineStr">
        <x:is>
          <x:t>Month</x:t>
        </x:is>
      </x:c>
      <x:c r="K1761" s="58">
        <x:v>1</x:v>
      </x:c>
      <x:c r="L1761" s="12">
        <x:v>0</x:v>
      </x:c>
    </x:row>
    <x:row r="1762">
      <x:c r="A1762" s="0" t="inlineStr">
        <x:is>
          <x:t>PL|pl.other-opex|6420|2024-10</x:t>
        </x:is>
      </x:c>
      <x:c r="B1762" s="0" t="inlineStr">
        <x:is>
          <x:t>Demo Handel GmbH</x:t>
        </x:is>
      </x:c>
      <x:c r="C1762" s="0" t="inlineStr">
        <x:is>
          <x:t>PL</x:t>
        </x:is>
      </x:c>
      <x:c r="D1762" s="0" t="inlineStr">
        <x:is>
          <x:t>pl.other-opex</x:t>
        </x:is>
      </x:c>
      <x:c r="E1762" s="0" t="inlineStr">
        <x:is>
          <x:t>Sonstige betriebliche Aufwendungen</x:t>
        </x:is>
      </x:c>
      <x:c r="F1762" s="58">
        <x:v>6420</x:v>
      </x:c>
      <x:c r="G1762" t="inlineStr">
        <x:is>
          <x:t>Beiträge</x:t>
        </x:is>
      </x:c>
      <x:c r="H1762" s="0" t="inlineStr">
        <x:is>
          <x:t>2024-10</x:t>
        </x:is>
      </x:c>
      <x:c r="I1762" s="0" t="inlineStr">
        <x:is>
          <x:t>2024-10</x:t>
        </x:is>
      </x:c>
      <x:c r="J1762" s="0" t="inlineStr">
        <x:is>
          <x:t>Month</x:t>
        </x:is>
      </x:c>
      <x:c r="K1762" s="58">
        <x:v>1</x:v>
      </x:c>
      <x:c r="L1762" s="12">
        <x:v>0</x:v>
      </x:c>
    </x:row>
    <x:row r="1763">
      <x:c r="A1763" s="0" t="inlineStr">
        <x:is>
          <x:t>PL|pl.other-opex|6420|2024-11</x:t>
        </x:is>
      </x:c>
      <x:c r="B1763" s="0" t="inlineStr">
        <x:is>
          <x:t>Demo Handel GmbH</x:t>
        </x:is>
      </x:c>
      <x:c r="C1763" s="0" t="inlineStr">
        <x:is>
          <x:t>PL</x:t>
        </x:is>
      </x:c>
      <x:c r="D1763" s="0" t="inlineStr">
        <x:is>
          <x:t>pl.other-opex</x:t>
        </x:is>
      </x:c>
      <x:c r="E1763" s="0" t="inlineStr">
        <x:is>
          <x:t>Sonstige betriebliche Aufwendungen</x:t>
        </x:is>
      </x:c>
      <x:c r="F1763" s="58">
        <x:v>6420</x:v>
      </x:c>
      <x:c r="G1763" t="inlineStr">
        <x:is>
          <x:t>Beiträge</x:t>
        </x:is>
      </x:c>
      <x:c r="H1763" s="0" t="inlineStr">
        <x:is>
          <x:t>2024-11</x:t>
        </x:is>
      </x:c>
      <x:c r="I1763" s="0" t="inlineStr">
        <x:is>
          <x:t>2024-11</x:t>
        </x:is>
      </x:c>
      <x:c r="J1763" s="0" t="inlineStr">
        <x:is>
          <x:t>Month</x:t>
        </x:is>
      </x:c>
      <x:c r="K1763" s="58">
        <x:v>1</x:v>
      </x:c>
      <x:c r="L1763" s="12">
        <x:v>0</x:v>
      </x:c>
    </x:row>
    <x:row r="1764">
      <x:c r="A1764" s="0" t="inlineStr">
        <x:is>
          <x:t>PL|pl.other-opex|6420|2024-12</x:t>
        </x:is>
      </x:c>
      <x:c r="B1764" s="0" t="inlineStr">
        <x:is>
          <x:t>Demo Handel GmbH</x:t>
        </x:is>
      </x:c>
      <x:c r="C1764" s="0" t="inlineStr">
        <x:is>
          <x:t>PL</x:t>
        </x:is>
      </x:c>
      <x:c r="D1764" s="0" t="inlineStr">
        <x:is>
          <x:t>pl.other-opex</x:t>
        </x:is>
      </x:c>
      <x:c r="E1764" s="0" t="inlineStr">
        <x:is>
          <x:t>Sonstige betriebliche Aufwendungen</x:t>
        </x:is>
      </x:c>
      <x:c r="F1764" s="58">
        <x:v>6420</x:v>
      </x:c>
      <x:c r="G1764" t="inlineStr">
        <x:is>
          <x:t>Beiträge</x:t>
        </x:is>
      </x:c>
      <x:c r="H1764" s="0" t="inlineStr">
        <x:is>
          <x:t>2024-12</x:t>
        </x:is>
      </x:c>
      <x:c r="I1764" s="0" t="inlineStr">
        <x:is>
          <x:t>2024-12</x:t>
        </x:is>
      </x:c>
      <x:c r="J1764" s="0" t="inlineStr">
        <x:is>
          <x:t>Month</x:t>
        </x:is>
      </x:c>
      <x:c r="K1764" s="58">
        <x:v>1</x:v>
      </x:c>
      <x:c r="L1764" s="12">
        <x:v>0</x:v>
      </x:c>
    </x:row>
    <x:row r="1765">
      <x:c r="A1765" s="0" t="inlineStr">
        <x:is>
          <x:t>PL|pl.other-opex|6450|2022-01</x:t>
        </x:is>
      </x:c>
      <x:c r="B1765" s="0" t="inlineStr">
        <x:is>
          <x:t>Demo Handel GmbH</x:t>
        </x:is>
      </x:c>
      <x:c r="C1765" s="0" t="inlineStr">
        <x:is>
          <x:t>PL</x:t>
        </x:is>
      </x:c>
      <x:c r="D1765" s="0" t="inlineStr">
        <x:is>
          <x:t>pl.other-opex</x:t>
        </x:is>
      </x:c>
      <x:c r="E1765" s="0" t="inlineStr">
        <x:is>
          <x:t>Sonstige betriebliche Aufwendungen</x:t>
        </x:is>
      </x:c>
      <x:c r="F1765" s="58">
        <x:v>6450</x:v>
      </x:c>
      <x:c r="G1765" t="inlineStr">
        <x:is>
          <x:t>Reparaturen und Instandhaltung von Betriebs- und Geschäftsausstattung</x:t>
        </x:is>
      </x:c>
      <x:c r="H1765" s="0" t="inlineStr">
        <x:is>
          <x:t>2022-01</x:t>
        </x:is>
      </x:c>
      <x:c r="I1765" s="0" t="inlineStr">
        <x:is>
          <x:t>2022-01</x:t>
        </x:is>
      </x:c>
      <x:c r="J1765" s="0" t="inlineStr">
        <x:is>
          <x:t>Month</x:t>
        </x:is>
      </x:c>
      <x:c r="K1765" s="58">
        <x:v>1</x:v>
      </x:c>
      <x:c r="L1765" s="12">
        <x:v>0</x:v>
      </x:c>
    </x:row>
    <x:row r="1766">
      <x:c r="A1766" s="0" t="inlineStr">
        <x:is>
          <x:t>PL|pl.other-opex|6450|2022-02</x:t>
        </x:is>
      </x:c>
      <x:c r="B1766" s="0" t="inlineStr">
        <x:is>
          <x:t>Demo Handel GmbH</x:t>
        </x:is>
      </x:c>
      <x:c r="C1766" s="0" t="inlineStr">
        <x:is>
          <x:t>PL</x:t>
        </x:is>
      </x:c>
      <x:c r="D1766" s="0" t="inlineStr">
        <x:is>
          <x:t>pl.other-opex</x:t>
        </x:is>
      </x:c>
      <x:c r="E1766" s="0" t="inlineStr">
        <x:is>
          <x:t>Sonstige betriebliche Aufwendungen</x:t>
        </x:is>
      </x:c>
      <x:c r="F1766" s="58">
        <x:v>6450</x:v>
      </x:c>
      <x:c r="G1766" t="inlineStr">
        <x:is>
          <x:t>Reparaturen und Instandhaltung von Betriebs- und Geschäftsausstattung</x:t>
        </x:is>
      </x:c>
      <x:c r="H1766" s="0" t="inlineStr">
        <x:is>
          <x:t>2022-02</x:t>
        </x:is>
      </x:c>
      <x:c r="I1766" s="0" t="inlineStr">
        <x:is>
          <x:t>2022-02</x:t>
        </x:is>
      </x:c>
      <x:c r="J1766" s="0" t="inlineStr">
        <x:is>
          <x:t>Month</x:t>
        </x:is>
      </x:c>
      <x:c r="K1766" s="58">
        <x:v>1</x:v>
      </x:c>
      <x:c r="L1766" s="12">
        <x:v>-3734.04</x:v>
      </x:c>
    </x:row>
    <x:row r="1767">
      <x:c r="A1767" s="0" t="inlineStr">
        <x:is>
          <x:t>PL|pl.other-opex|6450|2022-03</x:t>
        </x:is>
      </x:c>
      <x:c r="B1767" s="0" t="inlineStr">
        <x:is>
          <x:t>Demo Handel GmbH</x:t>
        </x:is>
      </x:c>
      <x:c r="C1767" s="0" t="inlineStr">
        <x:is>
          <x:t>PL</x:t>
        </x:is>
      </x:c>
      <x:c r="D1767" s="0" t="inlineStr">
        <x:is>
          <x:t>pl.other-opex</x:t>
        </x:is>
      </x:c>
      <x:c r="E1767" s="0" t="inlineStr">
        <x:is>
          <x:t>Sonstige betriebliche Aufwendungen</x:t>
        </x:is>
      </x:c>
      <x:c r="F1767" s="58">
        <x:v>6450</x:v>
      </x:c>
      <x:c r="G1767" t="inlineStr">
        <x:is>
          <x:t>Reparaturen und Instandhaltung von Betriebs- und Geschäftsausstattung</x:t>
        </x:is>
      </x:c>
      <x:c r="H1767" s="0" t="inlineStr">
        <x:is>
          <x:t>2022-03</x:t>
        </x:is>
      </x:c>
      <x:c r="I1767" s="0" t="inlineStr">
        <x:is>
          <x:t>2022-03</x:t>
        </x:is>
      </x:c>
      <x:c r="J1767" s="0" t="inlineStr">
        <x:is>
          <x:t>Month</x:t>
        </x:is>
      </x:c>
      <x:c r="K1767" s="58">
        <x:v>1</x:v>
      </x:c>
      <x:c r="L1767" s="12">
        <x:v>-4368.53</x:v>
      </x:c>
    </x:row>
    <x:row r="1768">
      <x:c r="A1768" s="0" t="inlineStr">
        <x:is>
          <x:t>PL|pl.other-opex|6450|2022-04</x:t>
        </x:is>
      </x:c>
      <x:c r="B1768" s="0" t="inlineStr">
        <x:is>
          <x:t>Demo Handel GmbH</x:t>
        </x:is>
      </x:c>
      <x:c r="C1768" s="0" t="inlineStr">
        <x:is>
          <x:t>PL</x:t>
        </x:is>
      </x:c>
      <x:c r="D1768" s="0" t="inlineStr">
        <x:is>
          <x:t>pl.other-opex</x:t>
        </x:is>
      </x:c>
      <x:c r="E1768" s="0" t="inlineStr">
        <x:is>
          <x:t>Sonstige betriebliche Aufwendungen</x:t>
        </x:is>
      </x:c>
      <x:c r="F1768" s="58">
        <x:v>6450</x:v>
      </x:c>
      <x:c r="G1768" t="inlineStr">
        <x:is>
          <x:t>Reparaturen und Instandhaltung von Betriebs- und Geschäftsausstattung</x:t>
        </x:is>
      </x:c>
      <x:c r="H1768" s="0" t="inlineStr">
        <x:is>
          <x:t>2022-04</x:t>
        </x:is>
      </x:c>
      <x:c r="I1768" s="0" t="inlineStr">
        <x:is>
          <x:t>2022-04</x:t>
        </x:is>
      </x:c>
      <x:c r="J1768" s="0" t="inlineStr">
        <x:is>
          <x:t>Month</x:t>
        </x:is>
      </x:c>
      <x:c r="K1768" s="58">
        <x:v>1</x:v>
      </x:c>
      <x:c r="L1768" s="12">
        <x:v>0</x:v>
      </x:c>
    </x:row>
    <x:row r="1769">
      <x:c r="A1769" s="0" t="inlineStr">
        <x:is>
          <x:t>PL|pl.other-opex|6450|2022-05</x:t>
        </x:is>
      </x:c>
      <x:c r="B1769" s="0" t="inlineStr">
        <x:is>
          <x:t>Demo Handel GmbH</x:t>
        </x:is>
      </x:c>
      <x:c r="C1769" s="0" t="inlineStr">
        <x:is>
          <x:t>PL</x:t>
        </x:is>
      </x:c>
      <x:c r="D1769" s="0" t="inlineStr">
        <x:is>
          <x:t>pl.other-opex</x:t>
        </x:is>
      </x:c>
      <x:c r="E1769" s="0" t="inlineStr">
        <x:is>
          <x:t>Sonstige betriebliche Aufwendungen</x:t>
        </x:is>
      </x:c>
      <x:c r="F1769" s="58">
        <x:v>6450</x:v>
      </x:c>
      <x:c r="G1769" t="inlineStr">
        <x:is>
          <x:t>Reparaturen und Instandhaltung von Betriebs- und Geschäftsausstattung</x:t>
        </x:is>
      </x:c>
      <x:c r="H1769" s="0" t="inlineStr">
        <x:is>
          <x:t>2022-05</x:t>
        </x:is>
      </x:c>
      <x:c r="I1769" s="0" t="inlineStr">
        <x:is>
          <x:t>2022-05</x:t>
        </x:is>
      </x:c>
      <x:c r="J1769" s="0" t="inlineStr">
        <x:is>
          <x:t>Month</x:t>
        </x:is>
      </x:c>
      <x:c r="K1769" s="58">
        <x:v>1</x:v>
      </x:c>
      <x:c r="L1769" s="12">
        <x:v>0</x:v>
      </x:c>
    </x:row>
    <x:row r="1770">
      <x:c r="A1770" s="0" t="inlineStr">
        <x:is>
          <x:t>PL|pl.other-opex|6450|2022-06</x:t>
        </x:is>
      </x:c>
      <x:c r="B1770" s="0" t="inlineStr">
        <x:is>
          <x:t>Demo Handel GmbH</x:t>
        </x:is>
      </x:c>
      <x:c r="C1770" s="0" t="inlineStr">
        <x:is>
          <x:t>PL</x:t>
        </x:is>
      </x:c>
      <x:c r="D1770" s="0" t="inlineStr">
        <x:is>
          <x:t>pl.other-opex</x:t>
        </x:is>
      </x:c>
      <x:c r="E1770" s="0" t="inlineStr">
        <x:is>
          <x:t>Sonstige betriebliche Aufwendungen</x:t>
        </x:is>
      </x:c>
      <x:c r="F1770" s="58">
        <x:v>6450</x:v>
      </x:c>
      <x:c r="G1770" t="inlineStr">
        <x:is>
          <x:t>Reparaturen und Instandhaltung von Betriebs- und Geschäftsausstattung</x:t>
        </x:is>
      </x:c>
      <x:c r="H1770" s="0" t="inlineStr">
        <x:is>
          <x:t>2022-06</x:t>
        </x:is>
      </x:c>
      <x:c r="I1770" s="0" t="inlineStr">
        <x:is>
          <x:t>2022-06</x:t>
        </x:is>
      </x:c>
      <x:c r="J1770" s="0" t="inlineStr">
        <x:is>
          <x:t>Month</x:t>
        </x:is>
      </x:c>
      <x:c r="K1770" s="58">
        <x:v>1</x:v>
      </x:c>
      <x:c r="L1770" s="12">
        <x:v>0</x:v>
      </x:c>
    </x:row>
    <x:row r="1771">
      <x:c r="A1771" s="0" t="inlineStr">
        <x:is>
          <x:t>PL|pl.other-opex|6450|2022-07</x:t>
        </x:is>
      </x:c>
      <x:c r="B1771" s="0" t="inlineStr">
        <x:is>
          <x:t>Demo Handel GmbH</x:t>
        </x:is>
      </x:c>
      <x:c r="C1771" s="0" t="inlineStr">
        <x:is>
          <x:t>PL</x:t>
        </x:is>
      </x:c>
      <x:c r="D1771" s="0" t="inlineStr">
        <x:is>
          <x:t>pl.other-opex</x:t>
        </x:is>
      </x:c>
      <x:c r="E1771" s="0" t="inlineStr">
        <x:is>
          <x:t>Sonstige betriebliche Aufwendungen</x:t>
        </x:is>
      </x:c>
      <x:c r="F1771" s="58">
        <x:v>6450</x:v>
      </x:c>
      <x:c r="G1771" t="inlineStr">
        <x:is>
          <x:t>Reparaturen und Instandhaltung von Betriebs- und Geschäftsausstattung</x:t>
        </x:is>
      </x:c>
      <x:c r="H1771" s="0" t="inlineStr">
        <x:is>
          <x:t>2022-07</x:t>
        </x:is>
      </x:c>
      <x:c r="I1771" s="0" t="inlineStr">
        <x:is>
          <x:t>2022-07</x:t>
        </x:is>
      </x:c>
      <x:c r="J1771" s="0" t="inlineStr">
        <x:is>
          <x:t>Month</x:t>
        </x:is>
      </x:c>
      <x:c r="K1771" s="58">
        <x:v>1</x:v>
      </x:c>
      <x:c r="L1771" s="12">
        <x:v>0</x:v>
      </x:c>
    </x:row>
    <x:row r="1772">
      <x:c r="A1772" s="0" t="inlineStr">
        <x:is>
          <x:t>PL|pl.other-opex|6450|2022-08</x:t>
        </x:is>
      </x:c>
      <x:c r="B1772" s="0" t="inlineStr">
        <x:is>
          <x:t>Demo Handel GmbH</x:t>
        </x:is>
      </x:c>
      <x:c r="C1772" s="0" t="inlineStr">
        <x:is>
          <x:t>PL</x:t>
        </x:is>
      </x:c>
      <x:c r="D1772" s="0" t="inlineStr">
        <x:is>
          <x:t>pl.other-opex</x:t>
        </x:is>
      </x:c>
      <x:c r="E1772" s="0" t="inlineStr">
        <x:is>
          <x:t>Sonstige betriebliche Aufwendungen</x:t>
        </x:is>
      </x:c>
      <x:c r="F1772" s="58">
        <x:v>6450</x:v>
      </x:c>
      <x:c r="G1772" t="inlineStr">
        <x:is>
          <x:t>Reparaturen und Instandhaltung von Betriebs- und Geschäftsausstattung</x:t>
        </x:is>
      </x:c>
      <x:c r="H1772" s="0" t="inlineStr">
        <x:is>
          <x:t>2022-08</x:t>
        </x:is>
      </x:c>
      <x:c r="I1772" s="0" t="inlineStr">
        <x:is>
          <x:t>2022-08</x:t>
        </x:is>
      </x:c>
      <x:c r="J1772" s="0" t="inlineStr">
        <x:is>
          <x:t>Month</x:t>
        </x:is>
      </x:c>
      <x:c r="K1772" s="58">
        <x:v>1</x:v>
      </x:c>
      <x:c r="L1772" s="12">
        <x:v>-6223.83</x:v>
      </x:c>
    </x:row>
    <x:row r="1773">
      <x:c r="A1773" s="0" t="inlineStr">
        <x:is>
          <x:t>PL|pl.other-opex|6450|2022-09</x:t>
        </x:is>
      </x:c>
      <x:c r="B1773" s="0" t="inlineStr">
        <x:is>
          <x:t>Demo Handel GmbH</x:t>
        </x:is>
      </x:c>
      <x:c r="C1773" s="0" t="inlineStr">
        <x:is>
          <x:t>PL</x:t>
        </x:is>
      </x:c>
      <x:c r="D1773" s="0" t="inlineStr">
        <x:is>
          <x:t>pl.other-opex</x:t>
        </x:is>
      </x:c>
      <x:c r="E1773" s="0" t="inlineStr">
        <x:is>
          <x:t>Sonstige betriebliche Aufwendungen</x:t>
        </x:is>
      </x:c>
      <x:c r="F1773" s="58">
        <x:v>6450</x:v>
      </x:c>
      <x:c r="G1773" t="inlineStr">
        <x:is>
          <x:t>Reparaturen und Instandhaltung von Betriebs- und Geschäftsausstattung</x:t>
        </x:is>
      </x:c>
      <x:c r="H1773" s="0" t="inlineStr">
        <x:is>
          <x:t>2022-09</x:t>
        </x:is>
      </x:c>
      <x:c r="I1773" s="0" t="inlineStr">
        <x:is>
          <x:t>2022-09</x:t>
        </x:is>
      </x:c>
      <x:c r="J1773" s="0" t="inlineStr">
        <x:is>
          <x:t>Month</x:t>
        </x:is>
      </x:c>
      <x:c r="K1773" s="58">
        <x:v>1</x:v>
      </x:c>
      <x:c r="L1773" s="12">
        <x:v>-2150.23</x:v>
      </x:c>
    </x:row>
    <x:row r="1774">
      <x:c r="A1774" s="0" t="inlineStr">
        <x:is>
          <x:t>PL|pl.other-opex|6450|2022-10</x:t>
        </x:is>
      </x:c>
      <x:c r="B1774" s="0" t="inlineStr">
        <x:is>
          <x:t>Demo Handel GmbH</x:t>
        </x:is>
      </x:c>
      <x:c r="C1774" s="0" t="inlineStr">
        <x:is>
          <x:t>PL</x:t>
        </x:is>
      </x:c>
      <x:c r="D1774" s="0" t="inlineStr">
        <x:is>
          <x:t>pl.other-opex</x:t>
        </x:is>
      </x:c>
      <x:c r="E1774" s="0" t="inlineStr">
        <x:is>
          <x:t>Sonstige betriebliche Aufwendungen</x:t>
        </x:is>
      </x:c>
      <x:c r="F1774" s="58">
        <x:v>6450</x:v>
      </x:c>
      <x:c r="G1774" t="inlineStr">
        <x:is>
          <x:t>Reparaturen und Instandhaltung von Betriebs- und Geschäftsausstattung</x:t>
        </x:is>
      </x:c>
      <x:c r="H1774" s="0" t="inlineStr">
        <x:is>
          <x:t>2022-10</x:t>
        </x:is>
      </x:c>
      <x:c r="I1774" s="0" t="inlineStr">
        <x:is>
          <x:t>2022-10</x:t>
        </x:is>
      </x:c>
      <x:c r="J1774" s="0" t="inlineStr">
        <x:is>
          <x:t>Month</x:t>
        </x:is>
      </x:c>
      <x:c r="K1774" s="58">
        <x:v>1</x:v>
      </x:c>
      <x:c r="L1774" s="12">
        <x:v>-6475.69</x:v>
      </x:c>
    </x:row>
    <x:row r="1775">
      <x:c r="A1775" s="0" t="inlineStr">
        <x:is>
          <x:t>PL|pl.other-opex|6450|2022-11</x:t>
        </x:is>
      </x:c>
      <x:c r="B1775" s="0" t="inlineStr">
        <x:is>
          <x:t>Demo Handel GmbH</x:t>
        </x:is>
      </x:c>
      <x:c r="C1775" s="0" t="inlineStr">
        <x:is>
          <x:t>PL</x:t>
        </x:is>
      </x:c>
      <x:c r="D1775" s="0" t="inlineStr">
        <x:is>
          <x:t>pl.other-opex</x:t>
        </x:is>
      </x:c>
      <x:c r="E1775" s="0" t="inlineStr">
        <x:is>
          <x:t>Sonstige betriebliche Aufwendungen</x:t>
        </x:is>
      </x:c>
      <x:c r="F1775" s="58">
        <x:v>6450</x:v>
      </x:c>
      <x:c r="G1775" t="inlineStr">
        <x:is>
          <x:t>Reparaturen und Instandhaltung von Betriebs- und Geschäftsausstattung</x:t>
        </x:is>
      </x:c>
      <x:c r="H1775" s="0" t="inlineStr">
        <x:is>
          <x:t>2022-11</x:t>
        </x:is>
      </x:c>
      <x:c r="I1775" s="0" t="inlineStr">
        <x:is>
          <x:t>2022-11</x:t>
        </x:is>
      </x:c>
      <x:c r="J1775" s="0" t="inlineStr">
        <x:is>
          <x:t>Month</x:t>
        </x:is>
      </x:c>
      <x:c r="K1775" s="58">
        <x:v>1</x:v>
      </x:c>
      <x:c r="L1775" s="12">
        <x:v>0</x:v>
      </x:c>
    </x:row>
    <x:row r="1776">
      <x:c r="A1776" s="0" t="inlineStr">
        <x:is>
          <x:t>PL|pl.other-opex|6450|2022-12</x:t>
        </x:is>
      </x:c>
      <x:c r="B1776" s="0" t="inlineStr">
        <x:is>
          <x:t>Demo Handel GmbH</x:t>
        </x:is>
      </x:c>
      <x:c r="C1776" s="0" t="inlineStr">
        <x:is>
          <x:t>PL</x:t>
        </x:is>
      </x:c>
      <x:c r="D1776" s="0" t="inlineStr">
        <x:is>
          <x:t>pl.other-opex</x:t>
        </x:is>
      </x:c>
      <x:c r="E1776" s="0" t="inlineStr">
        <x:is>
          <x:t>Sonstige betriebliche Aufwendungen</x:t>
        </x:is>
      </x:c>
      <x:c r="F1776" s="58">
        <x:v>6450</x:v>
      </x:c>
      <x:c r="G1776" t="inlineStr">
        <x:is>
          <x:t>Reparaturen und Instandhaltung von Betriebs- und Geschäftsausstattung</x:t>
        </x:is>
      </x:c>
      <x:c r="H1776" s="0" t="inlineStr">
        <x:is>
          <x:t>2022-12</x:t>
        </x:is>
      </x:c>
      <x:c r="I1776" s="0" t="inlineStr">
        <x:is>
          <x:t>2022-12</x:t>
        </x:is>
      </x:c>
      <x:c r="J1776" s="0" t="inlineStr">
        <x:is>
          <x:t>Month</x:t>
        </x:is>
      </x:c>
      <x:c r="K1776" s="58">
        <x:v>1</x:v>
      </x:c>
      <x:c r="L1776" s="12">
        <x:v>-8498.62</x:v>
      </x:c>
    </x:row>
    <x:row r="1777">
      <x:c r="A1777" s="0" t="inlineStr">
        <x:is>
          <x:t>PL|pl.other-opex|6450|2023-01</x:t>
        </x:is>
      </x:c>
      <x:c r="B1777" s="0" t="inlineStr">
        <x:is>
          <x:t>Demo Handel GmbH</x:t>
        </x:is>
      </x:c>
      <x:c r="C1777" s="0" t="inlineStr">
        <x:is>
          <x:t>PL</x:t>
        </x:is>
      </x:c>
      <x:c r="D1777" s="0" t="inlineStr">
        <x:is>
          <x:t>pl.other-opex</x:t>
        </x:is>
      </x:c>
      <x:c r="E1777" s="0" t="inlineStr">
        <x:is>
          <x:t>Sonstige betriebliche Aufwendungen</x:t>
        </x:is>
      </x:c>
      <x:c r="F1777" s="58">
        <x:v>6450</x:v>
      </x:c>
      <x:c r="G1777" t="inlineStr">
        <x:is>
          <x:t>Reparaturen und Instandhaltung von Betriebs- und Geschäftsausstattung</x:t>
        </x:is>
      </x:c>
      <x:c r="H1777" s="0" t="inlineStr">
        <x:is>
          <x:t>2023-01</x:t>
        </x:is>
      </x:c>
      <x:c r="I1777" s="0" t="inlineStr">
        <x:is>
          <x:t>2023-01</x:t>
        </x:is>
      </x:c>
      <x:c r="J1777" s="0" t="inlineStr">
        <x:is>
          <x:t>Month</x:t>
        </x:is>
      </x:c>
      <x:c r="K1777" s="58">
        <x:v>1</x:v>
      </x:c>
      <x:c r="L1777" s="12">
        <x:v>-8986.14</x:v>
      </x:c>
    </x:row>
    <x:row r="1778">
      <x:c r="A1778" s="0" t="inlineStr">
        <x:is>
          <x:t>PL|pl.other-opex|6450|2023-02</x:t>
        </x:is>
      </x:c>
      <x:c r="B1778" s="0" t="inlineStr">
        <x:is>
          <x:t>Demo Handel GmbH</x:t>
        </x:is>
      </x:c>
      <x:c r="C1778" s="0" t="inlineStr">
        <x:is>
          <x:t>PL</x:t>
        </x:is>
      </x:c>
      <x:c r="D1778" s="0" t="inlineStr">
        <x:is>
          <x:t>pl.other-opex</x:t>
        </x:is>
      </x:c>
      <x:c r="E1778" s="0" t="inlineStr">
        <x:is>
          <x:t>Sonstige betriebliche Aufwendungen</x:t>
        </x:is>
      </x:c>
      <x:c r="F1778" s="58">
        <x:v>6450</x:v>
      </x:c>
      <x:c r="G1778" t="inlineStr">
        <x:is>
          <x:t>Reparaturen und Instandhaltung von Betriebs- und Geschäftsausstattung</x:t>
        </x:is>
      </x:c>
      <x:c r="H1778" s="0" t="inlineStr">
        <x:is>
          <x:t>2023-02</x:t>
        </x:is>
      </x:c>
      <x:c r="I1778" s="0" t="inlineStr">
        <x:is>
          <x:t>2023-02</x:t>
        </x:is>
      </x:c>
      <x:c r="J1778" s="0" t="inlineStr">
        <x:is>
          <x:t>Month</x:t>
        </x:is>
      </x:c>
      <x:c r="K1778" s="58">
        <x:v>1</x:v>
      </x:c>
      <x:c r="L1778" s="12">
        <x:v>-7387.86</x:v>
      </x:c>
    </x:row>
    <x:row r="1779">
      <x:c r="A1779" s="0" t="inlineStr">
        <x:is>
          <x:t>PL|pl.other-opex|6450|2023-03</x:t>
        </x:is>
      </x:c>
      <x:c r="B1779" s="0" t="inlineStr">
        <x:is>
          <x:t>Demo Handel GmbH</x:t>
        </x:is>
      </x:c>
      <x:c r="C1779" s="0" t="inlineStr">
        <x:is>
          <x:t>PL</x:t>
        </x:is>
      </x:c>
      <x:c r="D1779" s="0" t="inlineStr">
        <x:is>
          <x:t>pl.other-opex</x:t>
        </x:is>
      </x:c>
      <x:c r="E1779" s="0" t="inlineStr">
        <x:is>
          <x:t>Sonstige betriebliche Aufwendungen</x:t>
        </x:is>
      </x:c>
      <x:c r="F1779" s="58">
        <x:v>6450</x:v>
      </x:c>
      <x:c r="G1779" t="inlineStr">
        <x:is>
          <x:t>Reparaturen und Instandhaltung von Betriebs- und Geschäftsausstattung</x:t>
        </x:is>
      </x:c>
      <x:c r="H1779" s="0" t="inlineStr">
        <x:is>
          <x:t>2023-03</x:t>
        </x:is>
      </x:c>
      <x:c r="I1779" s="0" t="inlineStr">
        <x:is>
          <x:t>2023-03</x:t>
        </x:is>
      </x:c>
      <x:c r="J1779" s="0" t="inlineStr">
        <x:is>
          <x:t>Month</x:t>
        </x:is>
      </x:c>
      <x:c r="K1779" s="58">
        <x:v>1</x:v>
      </x:c>
      <x:c r="L1779" s="12">
        <x:v>-8632.42</x:v>
      </x:c>
    </x:row>
    <x:row r="1780">
      <x:c r="A1780" s="0" t="inlineStr">
        <x:is>
          <x:t>PL|pl.other-opex|6450|2023-04</x:t>
        </x:is>
      </x:c>
      <x:c r="B1780" s="0" t="inlineStr">
        <x:is>
          <x:t>Demo Handel GmbH</x:t>
        </x:is>
      </x:c>
      <x:c r="C1780" s="0" t="inlineStr">
        <x:is>
          <x:t>PL</x:t>
        </x:is>
      </x:c>
      <x:c r="D1780" s="0" t="inlineStr">
        <x:is>
          <x:t>pl.other-opex</x:t>
        </x:is>
      </x:c>
      <x:c r="E1780" s="0" t="inlineStr">
        <x:is>
          <x:t>Sonstige betriebliche Aufwendungen</x:t>
        </x:is>
      </x:c>
      <x:c r="F1780" s="58">
        <x:v>6450</x:v>
      </x:c>
      <x:c r="G1780" t="inlineStr">
        <x:is>
          <x:t>Reparaturen und Instandhaltung von Betriebs- und Geschäftsausstattung</x:t>
        </x:is>
      </x:c>
      <x:c r="H1780" s="0" t="inlineStr">
        <x:is>
          <x:t>2023-04</x:t>
        </x:is>
      </x:c>
      <x:c r="I1780" s="0" t="inlineStr">
        <x:is>
          <x:t>2023-04</x:t>
        </x:is>
      </x:c>
      <x:c r="J1780" s="0" t="inlineStr">
        <x:is>
          <x:t>Month</x:t>
        </x:is>
      </x:c>
      <x:c r="K1780" s="58">
        <x:v>1</x:v>
      </x:c>
      <x:c r="L1780" s="12">
        <x:v>-3828.01</x:v>
      </x:c>
    </x:row>
    <x:row r="1781">
      <x:c r="A1781" s="0" t="inlineStr">
        <x:is>
          <x:t>PL|pl.other-opex|6450|2023-05</x:t>
        </x:is>
      </x:c>
      <x:c r="B1781" s="0" t="inlineStr">
        <x:is>
          <x:t>Demo Handel GmbH</x:t>
        </x:is>
      </x:c>
      <x:c r="C1781" s="0" t="inlineStr">
        <x:is>
          <x:t>PL</x:t>
        </x:is>
      </x:c>
      <x:c r="D1781" s="0" t="inlineStr">
        <x:is>
          <x:t>pl.other-opex</x:t>
        </x:is>
      </x:c>
      <x:c r="E1781" s="0" t="inlineStr">
        <x:is>
          <x:t>Sonstige betriebliche Aufwendungen</x:t>
        </x:is>
      </x:c>
      <x:c r="F1781" s="58">
        <x:v>6450</x:v>
      </x:c>
      <x:c r="G1781" t="inlineStr">
        <x:is>
          <x:t>Reparaturen und Instandhaltung von Betriebs- und Geschäftsausstattung</x:t>
        </x:is>
      </x:c>
      <x:c r="H1781" s="0" t="inlineStr">
        <x:is>
          <x:t>2023-05</x:t>
        </x:is>
      </x:c>
      <x:c r="I1781" s="0" t="inlineStr">
        <x:is>
          <x:t>2023-05</x:t>
        </x:is>
      </x:c>
      <x:c r="J1781" s="0" t="inlineStr">
        <x:is>
          <x:t>Month</x:t>
        </x:is>
      </x:c>
      <x:c r="K1781" s="58">
        <x:v>1</x:v>
      </x:c>
      <x:c r="L1781" s="12">
        <x:v>0</x:v>
      </x:c>
    </x:row>
    <x:row r="1782">
      <x:c r="A1782" s="0" t="inlineStr">
        <x:is>
          <x:t>PL|pl.other-opex|6450|2023-06</x:t>
        </x:is>
      </x:c>
      <x:c r="B1782" s="0" t="inlineStr">
        <x:is>
          <x:t>Demo Handel GmbH</x:t>
        </x:is>
      </x:c>
      <x:c r="C1782" s="0" t="inlineStr">
        <x:is>
          <x:t>PL</x:t>
        </x:is>
      </x:c>
      <x:c r="D1782" s="0" t="inlineStr">
        <x:is>
          <x:t>pl.other-opex</x:t>
        </x:is>
      </x:c>
      <x:c r="E1782" s="0" t="inlineStr">
        <x:is>
          <x:t>Sonstige betriebliche Aufwendungen</x:t>
        </x:is>
      </x:c>
      <x:c r="F1782" s="58">
        <x:v>6450</x:v>
      </x:c>
      <x:c r="G1782" t="inlineStr">
        <x:is>
          <x:t>Reparaturen und Instandhaltung von Betriebs- und Geschäftsausstattung</x:t>
        </x:is>
      </x:c>
      <x:c r="H1782" s="0" t="inlineStr">
        <x:is>
          <x:t>2023-06</x:t>
        </x:is>
      </x:c>
      <x:c r="I1782" s="0" t="inlineStr">
        <x:is>
          <x:t>2023-06</x:t>
        </x:is>
      </x:c>
      <x:c r="J1782" s="0" t="inlineStr">
        <x:is>
          <x:t>Month</x:t>
        </x:is>
      </x:c>
      <x:c r="K1782" s="58">
        <x:v>1</x:v>
      </x:c>
      <x:c r="L1782" s="12">
        <x:v>-7779.86</x:v>
      </x:c>
    </x:row>
    <x:row r="1783">
      <x:c r="A1783" s="0" t="inlineStr">
        <x:is>
          <x:t>PL|pl.other-opex|6450|2023-07</x:t>
        </x:is>
      </x:c>
      <x:c r="B1783" s="0" t="inlineStr">
        <x:is>
          <x:t>Demo Handel GmbH</x:t>
        </x:is>
      </x:c>
      <x:c r="C1783" s="0" t="inlineStr">
        <x:is>
          <x:t>PL</x:t>
        </x:is>
      </x:c>
      <x:c r="D1783" s="0" t="inlineStr">
        <x:is>
          <x:t>pl.other-opex</x:t>
        </x:is>
      </x:c>
      <x:c r="E1783" s="0" t="inlineStr">
        <x:is>
          <x:t>Sonstige betriebliche Aufwendungen</x:t>
        </x:is>
      </x:c>
      <x:c r="F1783" s="58">
        <x:v>6450</x:v>
      </x:c>
      <x:c r="G1783" t="inlineStr">
        <x:is>
          <x:t>Reparaturen und Instandhaltung von Betriebs- und Geschäftsausstattung</x:t>
        </x:is>
      </x:c>
      <x:c r="H1783" s="0" t="inlineStr">
        <x:is>
          <x:t>2023-07</x:t>
        </x:is>
      </x:c>
      <x:c r="I1783" s="0" t="inlineStr">
        <x:is>
          <x:t>2023-07</x:t>
        </x:is>
      </x:c>
      <x:c r="J1783" s="0" t="inlineStr">
        <x:is>
          <x:t>Month</x:t>
        </x:is>
      </x:c>
      <x:c r="K1783" s="58">
        <x:v>1</x:v>
      </x:c>
      <x:c r="L1783" s="12">
        <x:v>0</x:v>
      </x:c>
    </x:row>
    <x:row r="1784">
      <x:c r="A1784" s="0" t="inlineStr">
        <x:is>
          <x:t>PL|pl.other-opex|6450|2023-08</x:t>
        </x:is>
      </x:c>
      <x:c r="B1784" s="0" t="inlineStr">
        <x:is>
          <x:t>Demo Handel GmbH</x:t>
        </x:is>
      </x:c>
      <x:c r="C1784" s="0" t="inlineStr">
        <x:is>
          <x:t>PL</x:t>
        </x:is>
      </x:c>
      <x:c r="D1784" s="0" t="inlineStr">
        <x:is>
          <x:t>pl.other-opex</x:t>
        </x:is>
      </x:c>
      <x:c r="E1784" s="0" t="inlineStr">
        <x:is>
          <x:t>Sonstige betriebliche Aufwendungen</x:t>
        </x:is>
      </x:c>
      <x:c r="F1784" s="58">
        <x:v>6450</x:v>
      </x:c>
      <x:c r="G1784" t="inlineStr">
        <x:is>
          <x:t>Reparaturen und Instandhaltung von Betriebs- und Geschäftsausstattung</x:t>
        </x:is>
      </x:c>
      <x:c r="H1784" s="0" t="inlineStr">
        <x:is>
          <x:t>2023-08</x:t>
        </x:is>
      </x:c>
      <x:c r="I1784" s="0" t="inlineStr">
        <x:is>
          <x:t>2023-08</x:t>
        </x:is>
      </x:c>
      <x:c r="J1784" s="0" t="inlineStr">
        <x:is>
          <x:t>Month</x:t>
        </x:is>
      </x:c>
      <x:c r="K1784" s="58">
        <x:v>1</x:v>
      </x:c>
      <x:c r="L1784" s="12">
        <x:v>0</x:v>
      </x:c>
    </x:row>
    <x:row r="1785">
      <x:c r="A1785" s="0" t="inlineStr">
        <x:is>
          <x:t>PL|pl.other-opex|6450|2023-09</x:t>
        </x:is>
      </x:c>
      <x:c r="B1785" s="0" t="inlineStr">
        <x:is>
          <x:t>Demo Handel GmbH</x:t>
        </x:is>
      </x:c>
      <x:c r="C1785" s="0" t="inlineStr">
        <x:is>
          <x:t>PL</x:t>
        </x:is>
      </x:c>
      <x:c r="D1785" s="0" t="inlineStr">
        <x:is>
          <x:t>pl.other-opex</x:t>
        </x:is>
      </x:c>
      <x:c r="E1785" s="0" t="inlineStr">
        <x:is>
          <x:t>Sonstige betriebliche Aufwendungen</x:t>
        </x:is>
      </x:c>
      <x:c r="F1785" s="58">
        <x:v>6450</x:v>
      </x:c>
      <x:c r="G1785" t="inlineStr">
        <x:is>
          <x:t>Reparaturen und Instandhaltung von Betriebs- und Geschäftsausstattung</x:t>
        </x:is>
      </x:c>
      <x:c r="H1785" s="0" t="inlineStr">
        <x:is>
          <x:t>2023-09</x:t>
        </x:is>
      </x:c>
      <x:c r="I1785" s="0" t="inlineStr">
        <x:is>
          <x:t>2023-09</x:t>
        </x:is>
      </x:c>
      <x:c r="J1785" s="0" t="inlineStr">
        <x:is>
          <x:t>Month</x:t>
        </x:is>
      </x:c>
      <x:c r="K1785" s="58">
        <x:v>1</x:v>
      </x:c>
      <x:c r="L1785" s="12">
        <x:v>0</x:v>
      </x:c>
    </x:row>
    <x:row r="1786">
      <x:c r="A1786" s="0" t="inlineStr">
        <x:is>
          <x:t>PL|pl.other-opex|6450|2023-10</x:t>
        </x:is>
      </x:c>
      <x:c r="B1786" s="0" t="inlineStr">
        <x:is>
          <x:t>Demo Handel GmbH</x:t>
        </x:is>
      </x:c>
      <x:c r="C1786" s="0" t="inlineStr">
        <x:is>
          <x:t>PL</x:t>
        </x:is>
      </x:c>
      <x:c r="D1786" s="0" t="inlineStr">
        <x:is>
          <x:t>pl.other-opex</x:t>
        </x:is>
      </x:c>
      <x:c r="E1786" s="0" t="inlineStr">
        <x:is>
          <x:t>Sonstige betriebliche Aufwendungen</x:t>
        </x:is>
      </x:c>
      <x:c r="F1786" s="58">
        <x:v>6450</x:v>
      </x:c>
      <x:c r="G1786" t="inlineStr">
        <x:is>
          <x:t>Reparaturen und Instandhaltung von Betriebs- und Geschäftsausstattung</x:t>
        </x:is>
      </x:c>
      <x:c r="H1786" s="0" t="inlineStr">
        <x:is>
          <x:t>2023-10</x:t>
        </x:is>
      </x:c>
      <x:c r="I1786" s="0" t="inlineStr">
        <x:is>
          <x:t>2023-10</x:t>
        </x:is>
      </x:c>
      <x:c r="J1786" s="0" t="inlineStr">
        <x:is>
          <x:t>Month</x:t>
        </x:is>
      </x:c>
      <x:c r="K1786" s="58">
        <x:v>1</x:v>
      </x:c>
      <x:c r="L1786" s="12">
        <x:v>0</x:v>
      </x:c>
    </x:row>
    <x:row r="1787">
      <x:c r="A1787" s="0" t="inlineStr">
        <x:is>
          <x:t>PL|pl.other-opex|6450|2023-11</x:t>
        </x:is>
      </x:c>
      <x:c r="B1787" s="0" t="inlineStr">
        <x:is>
          <x:t>Demo Handel GmbH</x:t>
        </x:is>
      </x:c>
      <x:c r="C1787" s="0" t="inlineStr">
        <x:is>
          <x:t>PL</x:t>
        </x:is>
      </x:c>
      <x:c r="D1787" s="0" t="inlineStr">
        <x:is>
          <x:t>pl.other-opex</x:t>
        </x:is>
      </x:c>
      <x:c r="E1787" s="0" t="inlineStr">
        <x:is>
          <x:t>Sonstige betriebliche Aufwendungen</x:t>
        </x:is>
      </x:c>
      <x:c r="F1787" s="58">
        <x:v>6450</x:v>
      </x:c>
      <x:c r="G1787" t="inlineStr">
        <x:is>
          <x:t>Reparaturen und Instandhaltung von Betriebs- und Geschäftsausstattung</x:t>
        </x:is>
      </x:c>
      <x:c r="H1787" s="0" t="inlineStr">
        <x:is>
          <x:t>2023-11</x:t>
        </x:is>
      </x:c>
      <x:c r="I1787" s="0" t="inlineStr">
        <x:is>
          <x:t>2023-11</x:t>
        </x:is>
      </x:c>
      <x:c r="J1787" s="0" t="inlineStr">
        <x:is>
          <x:t>Month</x:t>
        </x:is>
      </x:c>
      <x:c r="K1787" s="58">
        <x:v>1</x:v>
      </x:c>
      <x:c r="L1787" s="12">
        <x:v>0</x:v>
      </x:c>
    </x:row>
    <x:row r="1788">
      <x:c r="A1788" s="0" t="inlineStr">
        <x:is>
          <x:t>PL|pl.other-opex|6450|2023-12</x:t>
        </x:is>
      </x:c>
      <x:c r="B1788" s="0" t="inlineStr">
        <x:is>
          <x:t>Demo Handel GmbH</x:t>
        </x:is>
      </x:c>
      <x:c r="C1788" s="0" t="inlineStr">
        <x:is>
          <x:t>PL</x:t>
        </x:is>
      </x:c>
      <x:c r="D1788" s="0" t="inlineStr">
        <x:is>
          <x:t>pl.other-opex</x:t>
        </x:is>
      </x:c>
      <x:c r="E1788" s="0" t="inlineStr">
        <x:is>
          <x:t>Sonstige betriebliche Aufwendungen</x:t>
        </x:is>
      </x:c>
      <x:c r="F1788" s="58">
        <x:v>6450</x:v>
      </x:c>
      <x:c r="G1788" t="inlineStr">
        <x:is>
          <x:t>Reparaturen und Instandhaltung von Betriebs- und Geschäftsausstattung</x:t>
        </x:is>
      </x:c>
      <x:c r="H1788" s="0" t="inlineStr">
        <x:is>
          <x:t>2023-12</x:t>
        </x:is>
      </x:c>
      <x:c r="I1788" s="0" t="inlineStr">
        <x:is>
          <x:t>2023-12</x:t>
        </x:is>
      </x:c>
      <x:c r="J1788" s="0" t="inlineStr">
        <x:is>
          <x:t>Month</x:t>
        </x:is>
      </x:c>
      <x:c r="K1788" s="58">
        <x:v>1</x:v>
      </x:c>
      <x:c r="L1788" s="12">
        <x:v>-6095.62</x:v>
      </x:c>
    </x:row>
    <x:row r="1789">
      <x:c r="A1789" s="0" t="inlineStr">
        <x:is>
          <x:t>PL|pl.other-opex|6450|2024-01</x:t>
        </x:is>
      </x:c>
      <x:c r="B1789" s="0" t="inlineStr">
        <x:is>
          <x:t>Demo Handel GmbH</x:t>
        </x:is>
      </x:c>
      <x:c r="C1789" s="0" t="inlineStr">
        <x:is>
          <x:t>PL</x:t>
        </x:is>
      </x:c>
      <x:c r="D1789" s="0" t="inlineStr">
        <x:is>
          <x:t>pl.other-opex</x:t>
        </x:is>
      </x:c>
      <x:c r="E1789" s="0" t="inlineStr">
        <x:is>
          <x:t>Sonstige betriebliche Aufwendungen</x:t>
        </x:is>
      </x:c>
      <x:c r="F1789" s="58">
        <x:v>6450</x:v>
      </x:c>
      <x:c r="G1789" t="inlineStr">
        <x:is>
          <x:t>Reparaturen und Instandhaltung von Betriebs- und Geschäftsausstattung</x:t>
        </x:is>
      </x:c>
      <x:c r="H1789" s="0" t="inlineStr">
        <x:is>
          <x:t>2024-01</x:t>
        </x:is>
      </x:c>
      <x:c r="I1789" s="0" t="inlineStr">
        <x:is>
          <x:t>2024-01</x:t>
        </x:is>
      </x:c>
      <x:c r="J1789" s="0" t="inlineStr">
        <x:is>
          <x:t>Month</x:t>
        </x:is>
      </x:c>
      <x:c r="K1789" s="58">
        <x:v>1</x:v>
      </x:c>
      <x:c r="L1789" s="12">
        <x:v>0</x:v>
      </x:c>
    </x:row>
    <x:row r="1790">
      <x:c r="A1790" s="0" t="inlineStr">
        <x:is>
          <x:t>PL|pl.other-opex|6450|2024-02</x:t>
        </x:is>
      </x:c>
      <x:c r="B1790" s="0" t="inlineStr">
        <x:is>
          <x:t>Demo Handel GmbH</x:t>
        </x:is>
      </x:c>
      <x:c r="C1790" s="0" t="inlineStr">
        <x:is>
          <x:t>PL</x:t>
        </x:is>
      </x:c>
      <x:c r="D1790" s="0" t="inlineStr">
        <x:is>
          <x:t>pl.other-opex</x:t>
        </x:is>
      </x:c>
      <x:c r="E1790" s="0" t="inlineStr">
        <x:is>
          <x:t>Sonstige betriebliche Aufwendungen</x:t>
        </x:is>
      </x:c>
      <x:c r="F1790" s="58">
        <x:v>6450</x:v>
      </x:c>
      <x:c r="G1790" t="inlineStr">
        <x:is>
          <x:t>Reparaturen und Instandhaltung von Betriebs- und Geschäftsausstattung</x:t>
        </x:is>
      </x:c>
      <x:c r="H1790" s="0" t="inlineStr">
        <x:is>
          <x:t>2024-02</x:t>
        </x:is>
      </x:c>
      <x:c r="I1790" s="0" t="inlineStr">
        <x:is>
          <x:t>2024-02</x:t>
        </x:is>
      </x:c>
      <x:c r="J1790" s="0" t="inlineStr">
        <x:is>
          <x:t>Month</x:t>
        </x:is>
      </x:c>
      <x:c r="K1790" s="58">
        <x:v>1</x:v>
      </x:c>
      <x:c r="L1790" s="12">
        <x:v>0</x:v>
      </x:c>
    </x:row>
    <x:row r="1791">
      <x:c r="A1791" s="0" t="inlineStr">
        <x:is>
          <x:t>PL|pl.other-opex|6450|2024-03</x:t>
        </x:is>
      </x:c>
      <x:c r="B1791" s="0" t="inlineStr">
        <x:is>
          <x:t>Demo Handel GmbH</x:t>
        </x:is>
      </x:c>
      <x:c r="C1791" s="0" t="inlineStr">
        <x:is>
          <x:t>PL</x:t>
        </x:is>
      </x:c>
      <x:c r="D1791" s="0" t="inlineStr">
        <x:is>
          <x:t>pl.other-opex</x:t>
        </x:is>
      </x:c>
      <x:c r="E1791" s="0" t="inlineStr">
        <x:is>
          <x:t>Sonstige betriebliche Aufwendungen</x:t>
        </x:is>
      </x:c>
      <x:c r="F1791" s="58">
        <x:v>6450</x:v>
      </x:c>
      <x:c r="G1791" t="inlineStr">
        <x:is>
          <x:t>Reparaturen und Instandhaltung von Betriebs- und Geschäftsausstattung</x:t>
        </x:is>
      </x:c>
      <x:c r="H1791" s="0" t="inlineStr">
        <x:is>
          <x:t>2024-03</x:t>
        </x:is>
      </x:c>
      <x:c r="I1791" s="0" t="inlineStr">
        <x:is>
          <x:t>2024-03</x:t>
        </x:is>
      </x:c>
      <x:c r="J1791" s="0" t="inlineStr">
        <x:is>
          <x:t>Month</x:t>
        </x:is>
      </x:c>
      <x:c r="K1791" s="58">
        <x:v>1</x:v>
      </x:c>
      <x:c r="L1791" s="12">
        <x:v>0</x:v>
      </x:c>
    </x:row>
    <x:row r="1792">
      <x:c r="A1792" s="0" t="inlineStr">
        <x:is>
          <x:t>PL|pl.other-opex|6450|2024-04</x:t>
        </x:is>
      </x:c>
      <x:c r="B1792" s="0" t="inlineStr">
        <x:is>
          <x:t>Demo Handel GmbH</x:t>
        </x:is>
      </x:c>
      <x:c r="C1792" s="0" t="inlineStr">
        <x:is>
          <x:t>PL</x:t>
        </x:is>
      </x:c>
      <x:c r="D1792" s="0" t="inlineStr">
        <x:is>
          <x:t>pl.other-opex</x:t>
        </x:is>
      </x:c>
      <x:c r="E1792" s="0" t="inlineStr">
        <x:is>
          <x:t>Sonstige betriebliche Aufwendungen</x:t>
        </x:is>
      </x:c>
      <x:c r="F1792" s="58">
        <x:v>6450</x:v>
      </x:c>
      <x:c r="G1792" t="inlineStr">
        <x:is>
          <x:t>Reparaturen und Instandhaltung von Betriebs- und Geschäftsausstattung</x:t>
        </x:is>
      </x:c>
      <x:c r="H1792" s="0" t="inlineStr">
        <x:is>
          <x:t>2024-04</x:t>
        </x:is>
      </x:c>
      <x:c r="I1792" s="0" t="inlineStr">
        <x:is>
          <x:t>2024-04</x:t>
        </x:is>
      </x:c>
      <x:c r="J1792" s="0" t="inlineStr">
        <x:is>
          <x:t>Month</x:t>
        </x:is>
      </x:c>
      <x:c r="K1792" s="58">
        <x:v>1</x:v>
      </x:c>
      <x:c r="L1792" s="12">
        <x:v>-8294.09</x:v>
      </x:c>
    </x:row>
    <x:row r="1793">
      <x:c r="A1793" s="0" t="inlineStr">
        <x:is>
          <x:t>PL|pl.other-opex|6450|2024-05</x:t>
        </x:is>
      </x:c>
      <x:c r="B1793" s="0" t="inlineStr">
        <x:is>
          <x:t>Demo Handel GmbH</x:t>
        </x:is>
      </x:c>
      <x:c r="C1793" s="0" t="inlineStr">
        <x:is>
          <x:t>PL</x:t>
        </x:is>
      </x:c>
      <x:c r="D1793" s="0" t="inlineStr">
        <x:is>
          <x:t>pl.other-opex</x:t>
        </x:is>
      </x:c>
      <x:c r="E1793" s="0" t="inlineStr">
        <x:is>
          <x:t>Sonstige betriebliche Aufwendungen</x:t>
        </x:is>
      </x:c>
      <x:c r="F1793" s="58">
        <x:v>6450</x:v>
      </x:c>
      <x:c r="G1793" t="inlineStr">
        <x:is>
          <x:t>Reparaturen und Instandhaltung von Betriebs- und Geschäftsausstattung</x:t>
        </x:is>
      </x:c>
      <x:c r="H1793" s="0" t="inlineStr">
        <x:is>
          <x:t>2024-05</x:t>
        </x:is>
      </x:c>
      <x:c r="I1793" s="0" t="inlineStr">
        <x:is>
          <x:t>2024-05</x:t>
        </x:is>
      </x:c>
      <x:c r="J1793" s="0" t="inlineStr">
        <x:is>
          <x:t>Month</x:t>
        </x:is>
      </x:c>
      <x:c r="K1793" s="58">
        <x:v>1</x:v>
      </x:c>
      <x:c r="L1793" s="12">
        <x:v>0</x:v>
      </x:c>
    </x:row>
    <x:row r="1794">
      <x:c r="A1794" s="0" t="inlineStr">
        <x:is>
          <x:t>PL|pl.other-opex|6450|2024-06</x:t>
        </x:is>
      </x:c>
      <x:c r="B1794" s="0" t="inlineStr">
        <x:is>
          <x:t>Demo Handel GmbH</x:t>
        </x:is>
      </x:c>
      <x:c r="C1794" s="0" t="inlineStr">
        <x:is>
          <x:t>PL</x:t>
        </x:is>
      </x:c>
      <x:c r="D1794" s="0" t="inlineStr">
        <x:is>
          <x:t>pl.other-opex</x:t>
        </x:is>
      </x:c>
      <x:c r="E1794" s="0" t="inlineStr">
        <x:is>
          <x:t>Sonstige betriebliche Aufwendungen</x:t>
        </x:is>
      </x:c>
      <x:c r="F1794" s="58">
        <x:v>6450</x:v>
      </x:c>
      <x:c r="G1794" t="inlineStr">
        <x:is>
          <x:t>Reparaturen und Instandhaltung von Betriebs- und Geschäftsausstattung</x:t>
        </x:is>
      </x:c>
      <x:c r="H1794" s="0" t="inlineStr">
        <x:is>
          <x:t>2024-06</x:t>
        </x:is>
      </x:c>
      <x:c r="I1794" s="0" t="inlineStr">
        <x:is>
          <x:t>2024-06</x:t>
        </x:is>
      </x:c>
      <x:c r="J1794" s="0" t="inlineStr">
        <x:is>
          <x:t>Month</x:t>
        </x:is>
      </x:c>
      <x:c r="K1794" s="58">
        <x:v>1</x:v>
      </x:c>
      <x:c r="L1794" s="12">
        <x:v>-2285.33</x:v>
      </x:c>
    </x:row>
    <x:row r="1795">
      <x:c r="A1795" s="0" t="inlineStr">
        <x:is>
          <x:t>PL|pl.other-opex|6450|2024-07</x:t>
        </x:is>
      </x:c>
      <x:c r="B1795" s="0" t="inlineStr">
        <x:is>
          <x:t>Demo Handel GmbH</x:t>
        </x:is>
      </x:c>
      <x:c r="C1795" s="0" t="inlineStr">
        <x:is>
          <x:t>PL</x:t>
        </x:is>
      </x:c>
      <x:c r="D1795" s="0" t="inlineStr">
        <x:is>
          <x:t>pl.other-opex</x:t>
        </x:is>
      </x:c>
      <x:c r="E1795" s="0" t="inlineStr">
        <x:is>
          <x:t>Sonstige betriebliche Aufwendungen</x:t>
        </x:is>
      </x:c>
      <x:c r="F1795" s="58">
        <x:v>6450</x:v>
      </x:c>
      <x:c r="G1795" t="inlineStr">
        <x:is>
          <x:t>Reparaturen und Instandhaltung von Betriebs- und Geschäftsausstattung</x:t>
        </x:is>
      </x:c>
      <x:c r="H1795" s="0" t="inlineStr">
        <x:is>
          <x:t>2024-07</x:t>
        </x:is>
      </x:c>
      <x:c r="I1795" s="0" t="inlineStr">
        <x:is>
          <x:t>2024-07</x:t>
        </x:is>
      </x:c>
      <x:c r="J1795" s="0" t="inlineStr">
        <x:is>
          <x:t>Month</x:t>
        </x:is>
      </x:c>
      <x:c r="K1795" s="58">
        <x:v>1</x:v>
      </x:c>
      <x:c r="L1795" s="12">
        <x:v>0</x:v>
      </x:c>
    </x:row>
    <x:row r="1796">
      <x:c r="A1796" s="0" t="inlineStr">
        <x:is>
          <x:t>PL|pl.other-opex|6450|2024-08</x:t>
        </x:is>
      </x:c>
      <x:c r="B1796" s="0" t="inlineStr">
        <x:is>
          <x:t>Demo Handel GmbH</x:t>
        </x:is>
      </x:c>
      <x:c r="C1796" s="0" t="inlineStr">
        <x:is>
          <x:t>PL</x:t>
        </x:is>
      </x:c>
      <x:c r="D1796" s="0" t="inlineStr">
        <x:is>
          <x:t>pl.other-opex</x:t>
        </x:is>
      </x:c>
      <x:c r="E1796" s="0" t="inlineStr">
        <x:is>
          <x:t>Sonstige betriebliche Aufwendungen</x:t>
        </x:is>
      </x:c>
      <x:c r="F1796" s="58">
        <x:v>6450</x:v>
      </x:c>
      <x:c r="G1796" t="inlineStr">
        <x:is>
          <x:t>Reparaturen und Instandhaltung von Betriebs- und Geschäftsausstattung</x:t>
        </x:is>
      </x:c>
      <x:c r="H1796" s="0" t="inlineStr">
        <x:is>
          <x:t>2024-08</x:t>
        </x:is>
      </x:c>
      <x:c r="I1796" s="0" t="inlineStr">
        <x:is>
          <x:t>2024-08</x:t>
        </x:is>
      </x:c>
      <x:c r="J1796" s="0" t="inlineStr">
        <x:is>
          <x:t>Month</x:t>
        </x:is>
      </x:c>
      <x:c r="K1796" s="58">
        <x:v>1</x:v>
      </x:c>
      <x:c r="L1796" s="12">
        <x:v>-5543.73</x:v>
      </x:c>
    </x:row>
    <x:row r="1797">
      <x:c r="A1797" s="0" t="inlineStr">
        <x:is>
          <x:t>PL|pl.other-opex|6450|2024-09</x:t>
        </x:is>
      </x:c>
      <x:c r="B1797" s="0" t="inlineStr">
        <x:is>
          <x:t>Demo Handel GmbH</x:t>
        </x:is>
      </x:c>
      <x:c r="C1797" s="0" t="inlineStr">
        <x:is>
          <x:t>PL</x:t>
        </x:is>
      </x:c>
      <x:c r="D1797" s="0" t="inlineStr">
        <x:is>
          <x:t>pl.other-opex</x:t>
        </x:is>
      </x:c>
      <x:c r="E1797" s="0" t="inlineStr">
        <x:is>
          <x:t>Sonstige betriebliche Aufwendungen</x:t>
        </x:is>
      </x:c>
      <x:c r="F1797" s="58">
        <x:v>6450</x:v>
      </x:c>
      <x:c r="G1797" t="inlineStr">
        <x:is>
          <x:t>Reparaturen und Instandhaltung von Betriebs- und Geschäftsausstattung</x:t>
        </x:is>
      </x:c>
      <x:c r="H1797" s="0" t="inlineStr">
        <x:is>
          <x:t>2024-09</x:t>
        </x:is>
      </x:c>
      <x:c r="I1797" s="0" t="inlineStr">
        <x:is>
          <x:t>2024-09</x:t>
        </x:is>
      </x:c>
      <x:c r="J1797" s="0" t="inlineStr">
        <x:is>
          <x:t>Month</x:t>
        </x:is>
      </x:c>
      <x:c r="K1797" s="58">
        <x:v>1</x:v>
      </x:c>
      <x:c r="L1797" s="12">
        <x:v>0</x:v>
      </x:c>
    </x:row>
    <x:row r="1798">
      <x:c r="A1798" s="0" t="inlineStr">
        <x:is>
          <x:t>PL|pl.other-opex|6450|2024-10</x:t>
        </x:is>
      </x:c>
      <x:c r="B1798" s="0" t="inlineStr">
        <x:is>
          <x:t>Demo Handel GmbH</x:t>
        </x:is>
      </x:c>
      <x:c r="C1798" s="0" t="inlineStr">
        <x:is>
          <x:t>PL</x:t>
        </x:is>
      </x:c>
      <x:c r="D1798" s="0" t="inlineStr">
        <x:is>
          <x:t>pl.other-opex</x:t>
        </x:is>
      </x:c>
      <x:c r="E1798" s="0" t="inlineStr">
        <x:is>
          <x:t>Sonstige betriebliche Aufwendungen</x:t>
        </x:is>
      </x:c>
      <x:c r="F1798" s="58">
        <x:v>6450</x:v>
      </x:c>
      <x:c r="G1798" t="inlineStr">
        <x:is>
          <x:t>Reparaturen und Instandhaltung von Betriebs- und Geschäftsausstattung</x:t>
        </x:is>
      </x:c>
      <x:c r="H1798" s="0" t="inlineStr">
        <x:is>
          <x:t>2024-10</x:t>
        </x:is>
      </x:c>
      <x:c r="I1798" s="0" t="inlineStr">
        <x:is>
          <x:t>2024-10</x:t>
        </x:is>
      </x:c>
      <x:c r="J1798" s="0" t="inlineStr">
        <x:is>
          <x:t>Month</x:t>
        </x:is>
      </x:c>
      <x:c r="K1798" s="58">
        <x:v>1</x:v>
      </x:c>
      <x:c r="L1798" s="12">
        <x:v>-4701.72</x:v>
      </x:c>
    </x:row>
    <x:row r="1799">
      <x:c r="A1799" s="0" t="inlineStr">
        <x:is>
          <x:t>PL|pl.other-opex|6450|2024-11</x:t>
        </x:is>
      </x:c>
      <x:c r="B1799" s="0" t="inlineStr">
        <x:is>
          <x:t>Demo Handel GmbH</x:t>
        </x:is>
      </x:c>
      <x:c r="C1799" s="0" t="inlineStr">
        <x:is>
          <x:t>PL</x:t>
        </x:is>
      </x:c>
      <x:c r="D1799" s="0" t="inlineStr">
        <x:is>
          <x:t>pl.other-opex</x:t>
        </x:is>
      </x:c>
      <x:c r="E1799" s="0" t="inlineStr">
        <x:is>
          <x:t>Sonstige betriebliche Aufwendungen</x:t>
        </x:is>
      </x:c>
      <x:c r="F1799" s="58">
        <x:v>6450</x:v>
      </x:c>
      <x:c r="G1799" t="inlineStr">
        <x:is>
          <x:t>Reparaturen und Instandhaltung von Betriebs- und Geschäftsausstattung</x:t>
        </x:is>
      </x:c>
      <x:c r="H1799" s="0" t="inlineStr">
        <x:is>
          <x:t>2024-11</x:t>
        </x:is>
      </x:c>
      <x:c r="I1799" s="0" t="inlineStr">
        <x:is>
          <x:t>2024-11</x:t>
        </x:is>
      </x:c>
      <x:c r="J1799" s="0" t="inlineStr">
        <x:is>
          <x:t>Month</x:t>
        </x:is>
      </x:c>
      <x:c r="K1799" s="58">
        <x:v>1</x:v>
      </x:c>
      <x:c r="L1799" s="12">
        <x:v>0</x:v>
      </x:c>
    </x:row>
    <x:row r="1800">
      <x:c r="A1800" s="0" t="inlineStr">
        <x:is>
          <x:t>PL|pl.other-opex|6450|2024-12</x:t>
        </x:is>
      </x:c>
      <x:c r="B1800" s="0" t="inlineStr">
        <x:is>
          <x:t>Demo Handel GmbH</x:t>
        </x:is>
      </x:c>
      <x:c r="C1800" s="0" t="inlineStr">
        <x:is>
          <x:t>PL</x:t>
        </x:is>
      </x:c>
      <x:c r="D1800" s="0" t="inlineStr">
        <x:is>
          <x:t>pl.other-opex</x:t>
        </x:is>
      </x:c>
      <x:c r="E1800" s="0" t="inlineStr">
        <x:is>
          <x:t>Sonstige betriebliche Aufwendungen</x:t>
        </x:is>
      </x:c>
      <x:c r="F1800" s="58">
        <x:v>6450</x:v>
      </x:c>
      <x:c r="G1800" t="inlineStr">
        <x:is>
          <x:t>Reparaturen und Instandhaltung von Betriebs- und Geschäftsausstattung</x:t>
        </x:is>
      </x:c>
      <x:c r="H1800" s="0" t="inlineStr">
        <x:is>
          <x:t>2024-12</x:t>
        </x:is>
      </x:c>
      <x:c r="I1800" s="0" t="inlineStr">
        <x:is>
          <x:t>2024-12</x:t>
        </x:is>
      </x:c>
      <x:c r="J1800" s="0" t="inlineStr">
        <x:is>
          <x:t>Month</x:t>
        </x:is>
      </x:c>
      <x:c r="K1800" s="58">
        <x:v>1</x:v>
      </x:c>
      <x:c r="L1800" s="12">
        <x:v>0</x:v>
      </x:c>
    </x:row>
    <x:row r="1801">
      <x:c r="A1801" s="0" t="inlineStr">
        <x:is>
          <x:t>PL|pl.other-opex|6495|2022-01</x:t>
        </x:is>
      </x:c>
      <x:c r="B1801" s="0" t="inlineStr">
        <x:is>
          <x:t>Demo Handel GmbH</x:t>
        </x:is>
      </x:c>
      <x:c r="C1801" s="0" t="inlineStr">
        <x:is>
          <x:t>PL</x:t>
        </x:is>
      </x:c>
      <x:c r="D1801" s="0" t="inlineStr">
        <x:is>
          <x:t>pl.other-opex</x:t>
        </x:is>
      </x:c>
      <x:c r="E1801" s="0" t="inlineStr">
        <x:is>
          <x:t>Sonstige betriebliche Aufwendungen</x:t>
        </x:is>
      </x:c>
      <x:c r="F1801" s="58">
        <x:v>6495</x:v>
      </x:c>
      <x:c r="G1801" t="inlineStr">
        <x:is>
          <x:t>Wartungskosten für Hard- und Software</x:t>
        </x:is>
      </x:c>
      <x:c r="H1801" s="0" t="inlineStr">
        <x:is>
          <x:t>2022-01</x:t>
        </x:is>
      </x:c>
      <x:c r="I1801" s="0" t="inlineStr">
        <x:is>
          <x:t>2022-01</x:t>
        </x:is>
      </x:c>
      <x:c r="J1801" s="0" t="inlineStr">
        <x:is>
          <x:t>Month</x:t>
        </x:is>
      </x:c>
      <x:c r="K1801" s="58">
        <x:v>1</x:v>
      </x:c>
      <x:c r="L1801" s="12">
        <x:v>-17800</x:v>
      </x:c>
    </x:row>
    <x:row r="1802">
      <x:c r="A1802" s="0" t="inlineStr">
        <x:is>
          <x:t>PL|pl.other-opex|6495|2022-02</x:t>
        </x:is>
      </x:c>
      <x:c r="B1802" s="0" t="inlineStr">
        <x:is>
          <x:t>Demo Handel GmbH</x:t>
        </x:is>
      </x:c>
      <x:c r="C1802" s="0" t="inlineStr">
        <x:is>
          <x:t>PL</x:t>
        </x:is>
      </x:c>
      <x:c r="D1802" s="0" t="inlineStr">
        <x:is>
          <x:t>pl.other-opex</x:t>
        </x:is>
      </x:c>
      <x:c r="E1802" s="0" t="inlineStr">
        <x:is>
          <x:t>Sonstige betriebliche Aufwendungen</x:t>
        </x:is>
      </x:c>
      <x:c r="F1802" s="58">
        <x:v>6495</x:v>
      </x:c>
      <x:c r="G1802" t="inlineStr">
        <x:is>
          <x:t>Wartungskosten für Hard- und Software</x:t>
        </x:is>
      </x:c>
      <x:c r="H1802" s="0" t="inlineStr">
        <x:is>
          <x:t>2022-02</x:t>
        </x:is>
      </x:c>
      <x:c r="I1802" s="0" t="inlineStr">
        <x:is>
          <x:t>2022-02</x:t>
        </x:is>
      </x:c>
      <x:c r="J1802" s="0" t="inlineStr">
        <x:is>
          <x:t>Month</x:t>
        </x:is>
      </x:c>
      <x:c r="K1802" s="58">
        <x:v>1</x:v>
      </x:c>
      <x:c r="L1802" s="12">
        <x:v>-17800</x:v>
      </x:c>
    </x:row>
    <x:row r="1803">
      <x:c r="A1803" s="0" t="inlineStr">
        <x:is>
          <x:t>PL|pl.other-opex|6495|2022-03</x:t>
        </x:is>
      </x:c>
      <x:c r="B1803" s="0" t="inlineStr">
        <x:is>
          <x:t>Demo Handel GmbH</x:t>
        </x:is>
      </x:c>
      <x:c r="C1803" s="0" t="inlineStr">
        <x:is>
          <x:t>PL</x:t>
        </x:is>
      </x:c>
      <x:c r="D1803" s="0" t="inlineStr">
        <x:is>
          <x:t>pl.other-opex</x:t>
        </x:is>
      </x:c>
      <x:c r="E1803" s="0" t="inlineStr">
        <x:is>
          <x:t>Sonstige betriebliche Aufwendungen</x:t>
        </x:is>
      </x:c>
      <x:c r="F1803" s="58">
        <x:v>6495</x:v>
      </x:c>
      <x:c r="G1803" t="inlineStr">
        <x:is>
          <x:t>Wartungskosten für Hard- und Software</x:t>
        </x:is>
      </x:c>
      <x:c r="H1803" s="0" t="inlineStr">
        <x:is>
          <x:t>2022-03</x:t>
        </x:is>
      </x:c>
      <x:c r="I1803" s="0" t="inlineStr">
        <x:is>
          <x:t>2022-03</x:t>
        </x:is>
      </x:c>
      <x:c r="J1803" s="0" t="inlineStr">
        <x:is>
          <x:t>Month</x:t>
        </x:is>
      </x:c>
      <x:c r="K1803" s="58">
        <x:v>1</x:v>
      </x:c>
      <x:c r="L1803" s="12">
        <x:v>-17800</x:v>
      </x:c>
    </x:row>
    <x:row r="1804">
      <x:c r="A1804" s="0" t="inlineStr">
        <x:is>
          <x:t>PL|pl.other-opex|6495|2022-04</x:t>
        </x:is>
      </x:c>
      <x:c r="B1804" s="0" t="inlineStr">
        <x:is>
          <x:t>Demo Handel GmbH</x:t>
        </x:is>
      </x:c>
      <x:c r="C1804" s="0" t="inlineStr">
        <x:is>
          <x:t>PL</x:t>
        </x:is>
      </x:c>
      <x:c r="D1804" s="0" t="inlineStr">
        <x:is>
          <x:t>pl.other-opex</x:t>
        </x:is>
      </x:c>
      <x:c r="E1804" s="0" t="inlineStr">
        <x:is>
          <x:t>Sonstige betriebliche Aufwendungen</x:t>
        </x:is>
      </x:c>
      <x:c r="F1804" s="58">
        <x:v>6495</x:v>
      </x:c>
      <x:c r="G1804" t="inlineStr">
        <x:is>
          <x:t>Wartungskosten für Hard- und Software</x:t>
        </x:is>
      </x:c>
      <x:c r="H1804" s="0" t="inlineStr">
        <x:is>
          <x:t>2022-04</x:t>
        </x:is>
      </x:c>
      <x:c r="I1804" s="0" t="inlineStr">
        <x:is>
          <x:t>2022-04</x:t>
        </x:is>
      </x:c>
      <x:c r="J1804" s="0" t="inlineStr">
        <x:is>
          <x:t>Month</x:t>
        </x:is>
      </x:c>
      <x:c r="K1804" s="58">
        <x:v>1</x:v>
      </x:c>
      <x:c r="L1804" s="12">
        <x:v>-17800</x:v>
      </x:c>
    </x:row>
    <x:row r="1805">
      <x:c r="A1805" s="0" t="inlineStr">
        <x:is>
          <x:t>PL|pl.other-opex|6495|2022-05</x:t>
        </x:is>
      </x:c>
      <x:c r="B1805" s="0" t="inlineStr">
        <x:is>
          <x:t>Demo Handel GmbH</x:t>
        </x:is>
      </x:c>
      <x:c r="C1805" s="0" t="inlineStr">
        <x:is>
          <x:t>PL</x:t>
        </x:is>
      </x:c>
      <x:c r="D1805" s="0" t="inlineStr">
        <x:is>
          <x:t>pl.other-opex</x:t>
        </x:is>
      </x:c>
      <x:c r="E1805" s="0" t="inlineStr">
        <x:is>
          <x:t>Sonstige betriebliche Aufwendungen</x:t>
        </x:is>
      </x:c>
      <x:c r="F1805" s="58">
        <x:v>6495</x:v>
      </x:c>
      <x:c r="G1805" t="inlineStr">
        <x:is>
          <x:t>Wartungskosten für Hard- und Software</x:t>
        </x:is>
      </x:c>
      <x:c r="H1805" s="0" t="inlineStr">
        <x:is>
          <x:t>2022-05</x:t>
        </x:is>
      </x:c>
      <x:c r="I1805" s="0" t="inlineStr">
        <x:is>
          <x:t>2022-05</x:t>
        </x:is>
      </x:c>
      <x:c r="J1805" s="0" t="inlineStr">
        <x:is>
          <x:t>Month</x:t>
        </x:is>
      </x:c>
      <x:c r="K1805" s="58">
        <x:v>1</x:v>
      </x:c>
      <x:c r="L1805" s="12">
        <x:v>-17800</x:v>
      </x:c>
    </x:row>
    <x:row r="1806">
      <x:c r="A1806" s="0" t="inlineStr">
        <x:is>
          <x:t>PL|pl.other-opex|6495|2022-06</x:t>
        </x:is>
      </x:c>
      <x:c r="B1806" s="0" t="inlineStr">
        <x:is>
          <x:t>Demo Handel GmbH</x:t>
        </x:is>
      </x:c>
      <x:c r="C1806" s="0" t="inlineStr">
        <x:is>
          <x:t>PL</x:t>
        </x:is>
      </x:c>
      <x:c r="D1806" s="0" t="inlineStr">
        <x:is>
          <x:t>pl.other-opex</x:t>
        </x:is>
      </x:c>
      <x:c r="E1806" s="0" t="inlineStr">
        <x:is>
          <x:t>Sonstige betriebliche Aufwendungen</x:t>
        </x:is>
      </x:c>
      <x:c r="F1806" s="58">
        <x:v>6495</x:v>
      </x:c>
      <x:c r="G1806" t="inlineStr">
        <x:is>
          <x:t>Wartungskosten für Hard- und Software</x:t>
        </x:is>
      </x:c>
      <x:c r="H1806" s="0" t="inlineStr">
        <x:is>
          <x:t>2022-06</x:t>
        </x:is>
      </x:c>
      <x:c r="I1806" s="0" t="inlineStr">
        <x:is>
          <x:t>2022-06</x:t>
        </x:is>
      </x:c>
      <x:c r="J1806" s="0" t="inlineStr">
        <x:is>
          <x:t>Month</x:t>
        </x:is>
      </x:c>
      <x:c r="K1806" s="58">
        <x:v>1</x:v>
      </x:c>
      <x:c r="L1806" s="12">
        <x:v>-17800</x:v>
      </x:c>
    </x:row>
    <x:row r="1807">
      <x:c r="A1807" s="0" t="inlineStr">
        <x:is>
          <x:t>PL|pl.other-opex|6495|2022-07</x:t>
        </x:is>
      </x:c>
      <x:c r="B1807" s="0" t="inlineStr">
        <x:is>
          <x:t>Demo Handel GmbH</x:t>
        </x:is>
      </x:c>
      <x:c r="C1807" s="0" t="inlineStr">
        <x:is>
          <x:t>PL</x:t>
        </x:is>
      </x:c>
      <x:c r="D1807" s="0" t="inlineStr">
        <x:is>
          <x:t>pl.other-opex</x:t>
        </x:is>
      </x:c>
      <x:c r="E1807" s="0" t="inlineStr">
        <x:is>
          <x:t>Sonstige betriebliche Aufwendungen</x:t>
        </x:is>
      </x:c>
      <x:c r="F1807" s="58">
        <x:v>6495</x:v>
      </x:c>
      <x:c r="G1807" t="inlineStr">
        <x:is>
          <x:t>Wartungskosten für Hard- und Software</x:t>
        </x:is>
      </x:c>
      <x:c r="H1807" s="0" t="inlineStr">
        <x:is>
          <x:t>2022-07</x:t>
        </x:is>
      </x:c>
      <x:c r="I1807" s="0" t="inlineStr">
        <x:is>
          <x:t>2022-07</x:t>
        </x:is>
      </x:c>
      <x:c r="J1807" s="0" t="inlineStr">
        <x:is>
          <x:t>Month</x:t>
        </x:is>
      </x:c>
      <x:c r="K1807" s="58">
        <x:v>1</x:v>
      </x:c>
      <x:c r="L1807" s="12">
        <x:v>-17800</x:v>
      </x:c>
    </x:row>
    <x:row r="1808">
      <x:c r="A1808" s="0" t="inlineStr">
        <x:is>
          <x:t>PL|pl.other-opex|6495|2022-08</x:t>
        </x:is>
      </x:c>
      <x:c r="B1808" s="0" t="inlineStr">
        <x:is>
          <x:t>Demo Handel GmbH</x:t>
        </x:is>
      </x:c>
      <x:c r="C1808" s="0" t="inlineStr">
        <x:is>
          <x:t>PL</x:t>
        </x:is>
      </x:c>
      <x:c r="D1808" s="0" t="inlineStr">
        <x:is>
          <x:t>pl.other-opex</x:t>
        </x:is>
      </x:c>
      <x:c r="E1808" s="0" t="inlineStr">
        <x:is>
          <x:t>Sonstige betriebliche Aufwendungen</x:t>
        </x:is>
      </x:c>
      <x:c r="F1808" s="58">
        <x:v>6495</x:v>
      </x:c>
      <x:c r="G1808" t="inlineStr">
        <x:is>
          <x:t>Wartungskosten für Hard- und Software</x:t>
        </x:is>
      </x:c>
      <x:c r="H1808" s="0" t="inlineStr">
        <x:is>
          <x:t>2022-08</x:t>
        </x:is>
      </x:c>
      <x:c r="I1808" s="0" t="inlineStr">
        <x:is>
          <x:t>2022-08</x:t>
        </x:is>
      </x:c>
      <x:c r="J1808" s="0" t="inlineStr">
        <x:is>
          <x:t>Month</x:t>
        </x:is>
      </x:c>
      <x:c r="K1808" s="58">
        <x:v>1</x:v>
      </x:c>
      <x:c r="L1808" s="12">
        <x:v>-17800</x:v>
      </x:c>
    </x:row>
    <x:row r="1809">
      <x:c r="A1809" s="0" t="inlineStr">
        <x:is>
          <x:t>PL|pl.other-opex|6495|2022-09</x:t>
        </x:is>
      </x:c>
      <x:c r="B1809" s="0" t="inlineStr">
        <x:is>
          <x:t>Demo Handel GmbH</x:t>
        </x:is>
      </x:c>
      <x:c r="C1809" s="0" t="inlineStr">
        <x:is>
          <x:t>PL</x:t>
        </x:is>
      </x:c>
      <x:c r="D1809" s="0" t="inlineStr">
        <x:is>
          <x:t>pl.other-opex</x:t>
        </x:is>
      </x:c>
      <x:c r="E1809" s="0" t="inlineStr">
        <x:is>
          <x:t>Sonstige betriebliche Aufwendungen</x:t>
        </x:is>
      </x:c>
      <x:c r="F1809" s="58">
        <x:v>6495</x:v>
      </x:c>
      <x:c r="G1809" t="inlineStr">
        <x:is>
          <x:t>Wartungskosten für Hard- und Software</x:t>
        </x:is>
      </x:c>
      <x:c r="H1809" s="0" t="inlineStr">
        <x:is>
          <x:t>2022-09</x:t>
        </x:is>
      </x:c>
      <x:c r="I1809" s="0" t="inlineStr">
        <x:is>
          <x:t>2022-09</x:t>
        </x:is>
      </x:c>
      <x:c r="J1809" s="0" t="inlineStr">
        <x:is>
          <x:t>Month</x:t>
        </x:is>
      </x:c>
      <x:c r="K1809" s="58">
        <x:v>1</x:v>
      </x:c>
      <x:c r="L1809" s="12">
        <x:v>-17800</x:v>
      </x:c>
    </x:row>
    <x:row r="1810">
      <x:c r="A1810" s="0" t="inlineStr">
        <x:is>
          <x:t>PL|pl.other-opex|6495|2022-10</x:t>
        </x:is>
      </x:c>
      <x:c r="B1810" s="0" t="inlineStr">
        <x:is>
          <x:t>Demo Handel GmbH</x:t>
        </x:is>
      </x:c>
      <x:c r="C1810" s="0" t="inlineStr">
        <x:is>
          <x:t>PL</x:t>
        </x:is>
      </x:c>
      <x:c r="D1810" s="0" t="inlineStr">
        <x:is>
          <x:t>pl.other-opex</x:t>
        </x:is>
      </x:c>
      <x:c r="E1810" s="0" t="inlineStr">
        <x:is>
          <x:t>Sonstige betriebliche Aufwendungen</x:t>
        </x:is>
      </x:c>
      <x:c r="F1810" s="58">
        <x:v>6495</x:v>
      </x:c>
      <x:c r="G1810" t="inlineStr">
        <x:is>
          <x:t>Wartungskosten für Hard- und Software</x:t>
        </x:is>
      </x:c>
      <x:c r="H1810" s="0" t="inlineStr">
        <x:is>
          <x:t>2022-10</x:t>
        </x:is>
      </x:c>
      <x:c r="I1810" s="0" t="inlineStr">
        <x:is>
          <x:t>2022-10</x:t>
        </x:is>
      </x:c>
      <x:c r="J1810" s="0" t="inlineStr">
        <x:is>
          <x:t>Month</x:t>
        </x:is>
      </x:c>
      <x:c r="K1810" s="58">
        <x:v>1</x:v>
      </x:c>
      <x:c r="L1810" s="12">
        <x:v>-17800</x:v>
      </x:c>
    </x:row>
    <x:row r="1811">
      <x:c r="A1811" s="0" t="inlineStr">
        <x:is>
          <x:t>PL|pl.other-opex|6495|2022-11</x:t>
        </x:is>
      </x:c>
      <x:c r="B1811" s="0" t="inlineStr">
        <x:is>
          <x:t>Demo Handel GmbH</x:t>
        </x:is>
      </x:c>
      <x:c r="C1811" s="0" t="inlineStr">
        <x:is>
          <x:t>PL</x:t>
        </x:is>
      </x:c>
      <x:c r="D1811" s="0" t="inlineStr">
        <x:is>
          <x:t>pl.other-opex</x:t>
        </x:is>
      </x:c>
      <x:c r="E1811" s="0" t="inlineStr">
        <x:is>
          <x:t>Sonstige betriebliche Aufwendungen</x:t>
        </x:is>
      </x:c>
      <x:c r="F1811" s="58">
        <x:v>6495</x:v>
      </x:c>
      <x:c r="G1811" t="inlineStr">
        <x:is>
          <x:t>Wartungskosten für Hard- und Software</x:t>
        </x:is>
      </x:c>
      <x:c r="H1811" s="0" t="inlineStr">
        <x:is>
          <x:t>2022-11</x:t>
        </x:is>
      </x:c>
      <x:c r="I1811" s="0" t="inlineStr">
        <x:is>
          <x:t>2022-11</x:t>
        </x:is>
      </x:c>
      <x:c r="J1811" s="0" t="inlineStr">
        <x:is>
          <x:t>Month</x:t>
        </x:is>
      </x:c>
      <x:c r="K1811" s="58">
        <x:v>1</x:v>
      </x:c>
      <x:c r="L1811" s="12">
        <x:v>-17800</x:v>
      </x:c>
    </x:row>
    <x:row r="1812">
      <x:c r="A1812" s="0" t="inlineStr">
        <x:is>
          <x:t>PL|pl.other-opex|6495|2022-12</x:t>
        </x:is>
      </x:c>
      <x:c r="B1812" s="0" t="inlineStr">
        <x:is>
          <x:t>Demo Handel GmbH</x:t>
        </x:is>
      </x:c>
      <x:c r="C1812" s="0" t="inlineStr">
        <x:is>
          <x:t>PL</x:t>
        </x:is>
      </x:c>
      <x:c r="D1812" s="0" t="inlineStr">
        <x:is>
          <x:t>pl.other-opex</x:t>
        </x:is>
      </x:c>
      <x:c r="E1812" s="0" t="inlineStr">
        <x:is>
          <x:t>Sonstige betriebliche Aufwendungen</x:t>
        </x:is>
      </x:c>
      <x:c r="F1812" s="58">
        <x:v>6495</x:v>
      </x:c>
      <x:c r="G1812" t="inlineStr">
        <x:is>
          <x:t>Wartungskosten für Hard- und Software</x:t>
        </x:is>
      </x:c>
      <x:c r="H1812" s="0" t="inlineStr">
        <x:is>
          <x:t>2022-12</x:t>
        </x:is>
      </x:c>
      <x:c r="I1812" s="0" t="inlineStr">
        <x:is>
          <x:t>2022-12</x:t>
        </x:is>
      </x:c>
      <x:c r="J1812" s="0" t="inlineStr">
        <x:is>
          <x:t>Month</x:t>
        </x:is>
      </x:c>
      <x:c r="K1812" s="58">
        <x:v>1</x:v>
      </x:c>
      <x:c r="L1812" s="12">
        <x:v>-17800</x:v>
      </x:c>
    </x:row>
    <x:row r="1813">
      <x:c r="A1813" s="0" t="inlineStr">
        <x:is>
          <x:t>PL|pl.other-opex|6495|2023-01</x:t>
        </x:is>
      </x:c>
      <x:c r="B1813" s="0" t="inlineStr">
        <x:is>
          <x:t>Demo Handel GmbH</x:t>
        </x:is>
      </x:c>
      <x:c r="C1813" s="0" t="inlineStr">
        <x:is>
          <x:t>PL</x:t>
        </x:is>
      </x:c>
      <x:c r="D1813" s="0" t="inlineStr">
        <x:is>
          <x:t>pl.other-opex</x:t>
        </x:is>
      </x:c>
      <x:c r="E1813" s="0" t="inlineStr">
        <x:is>
          <x:t>Sonstige betriebliche Aufwendungen</x:t>
        </x:is>
      </x:c>
      <x:c r="F1813" s="58">
        <x:v>6495</x:v>
      </x:c>
      <x:c r="G1813" t="inlineStr">
        <x:is>
          <x:t>Wartungskosten für Hard- und Software</x:t>
        </x:is>
      </x:c>
      <x:c r="H1813" s="0" t="inlineStr">
        <x:is>
          <x:t>2023-01</x:t>
        </x:is>
      </x:c>
      <x:c r="I1813" s="0" t="inlineStr">
        <x:is>
          <x:t>2023-01</x:t>
        </x:is>
      </x:c>
      <x:c r="J1813" s="0" t="inlineStr">
        <x:is>
          <x:t>Month</x:t>
        </x:is>
      </x:c>
      <x:c r="K1813" s="58">
        <x:v>1</x:v>
      </x:c>
      <x:c r="L1813" s="12">
        <x:v>-17800</x:v>
      </x:c>
    </x:row>
    <x:row r="1814">
      <x:c r="A1814" s="0" t="inlineStr">
        <x:is>
          <x:t>PL|pl.other-opex|6495|2023-02</x:t>
        </x:is>
      </x:c>
      <x:c r="B1814" s="0" t="inlineStr">
        <x:is>
          <x:t>Demo Handel GmbH</x:t>
        </x:is>
      </x:c>
      <x:c r="C1814" s="0" t="inlineStr">
        <x:is>
          <x:t>PL</x:t>
        </x:is>
      </x:c>
      <x:c r="D1814" s="0" t="inlineStr">
        <x:is>
          <x:t>pl.other-opex</x:t>
        </x:is>
      </x:c>
      <x:c r="E1814" s="0" t="inlineStr">
        <x:is>
          <x:t>Sonstige betriebliche Aufwendungen</x:t>
        </x:is>
      </x:c>
      <x:c r="F1814" s="58">
        <x:v>6495</x:v>
      </x:c>
      <x:c r="G1814" t="inlineStr">
        <x:is>
          <x:t>Wartungskosten für Hard- und Software</x:t>
        </x:is>
      </x:c>
      <x:c r="H1814" s="0" t="inlineStr">
        <x:is>
          <x:t>2023-02</x:t>
        </x:is>
      </x:c>
      <x:c r="I1814" s="0" t="inlineStr">
        <x:is>
          <x:t>2023-02</x:t>
        </x:is>
      </x:c>
      <x:c r="J1814" s="0" t="inlineStr">
        <x:is>
          <x:t>Month</x:t>
        </x:is>
      </x:c>
      <x:c r="K1814" s="58">
        <x:v>1</x:v>
      </x:c>
      <x:c r="L1814" s="12">
        <x:v>-17800</x:v>
      </x:c>
    </x:row>
    <x:row r="1815">
      <x:c r="A1815" s="0" t="inlineStr">
        <x:is>
          <x:t>PL|pl.other-opex|6495|2023-03</x:t>
        </x:is>
      </x:c>
      <x:c r="B1815" s="0" t="inlineStr">
        <x:is>
          <x:t>Demo Handel GmbH</x:t>
        </x:is>
      </x:c>
      <x:c r="C1815" s="0" t="inlineStr">
        <x:is>
          <x:t>PL</x:t>
        </x:is>
      </x:c>
      <x:c r="D1815" s="0" t="inlineStr">
        <x:is>
          <x:t>pl.other-opex</x:t>
        </x:is>
      </x:c>
      <x:c r="E1815" s="0" t="inlineStr">
        <x:is>
          <x:t>Sonstige betriebliche Aufwendungen</x:t>
        </x:is>
      </x:c>
      <x:c r="F1815" s="58">
        <x:v>6495</x:v>
      </x:c>
      <x:c r="G1815" t="inlineStr">
        <x:is>
          <x:t>Wartungskosten für Hard- und Software</x:t>
        </x:is>
      </x:c>
      <x:c r="H1815" s="0" t="inlineStr">
        <x:is>
          <x:t>2023-03</x:t>
        </x:is>
      </x:c>
      <x:c r="I1815" s="0" t="inlineStr">
        <x:is>
          <x:t>2023-03</x:t>
        </x:is>
      </x:c>
      <x:c r="J1815" s="0" t="inlineStr">
        <x:is>
          <x:t>Month</x:t>
        </x:is>
      </x:c>
      <x:c r="K1815" s="58">
        <x:v>1</x:v>
      </x:c>
      <x:c r="L1815" s="12">
        <x:v>-17800</x:v>
      </x:c>
    </x:row>
    <x:row r="1816">
      <x:c r="A1816" s="0" t="inlineStr">
        <x:is>
          <x:t>PL|pl.other-opex|6495|2023-04</x:t>
        </x:is>
      </x:c>
      <x:c r="B1816" s="0" t="inlineStr">
        <x:is>
          <x:t>Demo Handel GmbH</x:t>
        </x:is>
      </x:c>
      <x:c r="C1816" s="0" t="inlineStr">
        <x:is>
          <x:t>PL</x:t>
        </x:is>
      </x:c>
      <x:c r="D1816" s="0" t="inlineStr">
        <x:is>
          <x:t>pl.other-opex</x:t>
        </x:is>
      </x:c>
      <x:c r="E1816" s="0" t="inlineStr">
        <x:is>
          <x:t>Sonstige betriebliche Aufwendungen</x:t>
        </x:is>
      </x:c>
      <x:c r="F1816" s="58">
        <x:v>6495</x:v>
      </x:c>
      <x:c r="G1816" t="inlineStr">
        <x:is>
          <x:t>Wartungskosten für Hard- und Software</x:t>
        </x:is>
      </x:c>
      <x:c r="H1816" s="0" t="inlineStr">
        <x:is>
          <x:t>2023-04</x:t>
        </x:is>
      </x:c>
      <x:c r="I1816" s="0" t="inlineStr">
        <x:is>
          <x:t>2023-04</x:t>
        </x:is>
      </x:c>
      <x:c r="J1816" s="0" t="inlineStr">
        <x:is>
          <x:t>Month</x:t>
        </x:is>
      </x:c>
      <x:c r="K1816" s="58">
        <x:v>1</x:v>
      </x:c>
      <x:c r="L1816" s="12">
        <x:v>-17800</x:v>
      </x:c>
    </x:row>
    <x:row r="1817">
      <x:c r="A1817" s="0" t="inlineStr">
        <x:is>
          <x:t>PL|pl.other-opex|6495|2023-05</x:t>
        </x:is>
      </x:c>
      <x:c r="B1817" s="0" t="inlineStr">
        <x:is>
          <x:t>Demo Handel GmbH</x:t>
        </x:is>
      </x:c>
      <x:c r="C1817" s="0" t="inlineStr">
        <x:is>
          <x:t>PL</x:t>
        </x:is>
      </x:c>
      <x:c r="D1817" s="0" t="inlineStr">
        <x:is>
          <x:t>pl.other-opex</x:t>
        </x:is>
      </x:c>
      <x:c r="E1817" s="0" t="inlineStr">
        <x:is>
          <x:t>Sonstige betriebliche Aufwendungen</x:t>
        </x:is>
      </x:c>
      <x:c r="F1817" s="58">
        <x:v>6495</x:v>
      </x:c>
      <x:c r="G1817" t="inlineStr">
        <x:is>
          <x:t>Wartungskosten für Hard- und Software</x:t>
        </x:is>
      </x:c>
      <x:c r="H1817" s="0" t="inlineStr">
        <x:is>
          <x:t>2023-05</x:t>
        </x:is>
      </x:c>
      <x:c r="I1817" s="0" t="inlineStr">
        <x:is>
          <x:t>2023-05</x:t>
        </x:is>
      </x:c>
      <x:c r="J1817" s="0" t="inlineStr">
        <x:is>
          <x:t>Month</x:t>
        </x:is>
      </x:c>
      <x:c r="K1817" s="58">
        <x:v>1</x:v>
      </x:c>
      <x:c r="L1817" s="12">
        <x:v>-17800</x:v>
      </x:c>
    </x:row>
    <x:row r="1818">
      <x:c r="A1818" s="0" t="inlineStr">
        <x:is>
          <x:t>PL|pl.other-opex|6495|2023-06</x:t>
        </x:is>
      </x:c>
      <x:c r="B1818" s="0" t="inlineStr">
        <x:is>
          <x:t>Demo Handel GmbH</x:t>
        </x:is>
      </x:c>
      <x:c r="C1818" s="0" t="inlineStr">
        <x:is>
          <x:t>PL</x:t>
        </x:is>
      </x:c>
      <x:c r="D1818" s="0" t="inlineStr">
        <x:is>
          <x:t>pl.other-opex</x:t>
        </x:is>
      </x:c>
      <x:c r="E1818" s="0" t="inlineStr">
        <x:is>
          <x:t>Sonstige betriebliche Aufwendungen</x:t>
        </x:is>
      </x:c>
      <x:c r="F1818" s="58">
        <x:v>6495</x:v>
      </x:c>
      <x:c r="G1818" t="inlineStr">
        <x:is>
          <x:t>Wartungskosten für Hard- und Software</x:t>
        </x:is>
      </x:c>
      <x:c r="H1818" s="0" t="inlineStr">
        <x:is>
          <x:t>2023-06</x:t>
        </x:is>
      </x:c>
      <x:c r="I1818" s="0" t="inlineStr">
        <x:is>
          <x:t>2023-06</x:t>
        </x:is>
      </x:c>
      <x:c r="J1818" s="0" t="inlineStr">
        <x:is>
          <x:t>Month</x:t>
        </x:is>
      </x:c>
      <x:c r="K1818" s="58">
        <x:v>1</x:v>
      </x:c>
      <x:c r="L1818" s="12">
        <x:v>-17800</x:v>
      </x:c>
    </x:row>
    <x:row r="1819">
      <x:c r="A1819" s="0" t="inlineStr">
        <x:is>
          <x:t>PL|pl.other-opex|6495|2023-07</x:t>
        </x:is>
      </x:c>
      <x:c r="B1819" s="0" t="inlineStr">
        <x:is>
          <x:t>Demo Handel GmbH</x:t>
        </x:is>
      </x:c>
      <x:c r="C1819" s="0" t="inlineStr">
        <x:is>
          <x:t>PL</x:t>
        </x:is>
      </x:c>
      <x:c r="D1819" s="0" t="inlineStr">
        <x:is>
          <x:t>pl.other-opex</x:t>
        </x:is>
      </x:c>
      <x:c r="E1819" s="0" t="inlineStr">
        <x:is>
          <x:t>Sonstige betriebliche Aufwendungen</x:t>
        </x:is>
      </x:c>
      <x:c r="F1819" s="58">
        <x:v>6495</x:v>
      </x:c>
      <x:c r="G1819" t="inlineStr">
        <x:is>
          <x:t>Wartungskosten für Hard- und Software</x:t>
        </x:is>
      </x:c>
      <x:c r="H1819" s="0" t="inlineStr">
        <x:is>
          <x:t>2023-07</x:t>
        </x:is>
      </x:c>
      <x:c r="I1819" s="0" t="inlineStr">
        <x:is>
          <x:t>2023-07</x:t>
        </x:is>
      </x:c>
      <x:c r="J1819" s="0" t="inlineStr">
        <x:is>
          <x:t>Month</x:t>
        </x:is>
      </x:c>
      <x:c r="K1819" s="58">
        <x:v>1</x:v>
      </x:c>
      <x:c r="L1819" s="12">
        <x:v>-17800</x:v>
      </x:c>
    </x:row>
    <x:row r="1820">
      <x:c r="A1820" s="0" t="inlineStr">
        <x:is>
          <x:t>PL|pl.other-opex|6495|2023-08</x:t>
        </x:is>
      </x:c>
      <x:c r="B1820" s="0" t="inlineStr">
        <x:is>
          <x:t>Demo Handel GmbH</x:t>
        </x:is>
      </x:c>
      <x:c r="C1820" s="0" t="inlineStr">
        <x:is>
          <x:t>PL</x:t>
        </x:is>
      </x:c>
      <x:c r="D1820" s="0" t="inlineStr">
        <x:is>
          <x:t>pl.other-opex</x:t>
        </x:is>
      </x:c>
      <x:c r="E1820" s="0" t="inlineStr">
        <x:is>
          <x:t>Sonstige betriebliche Aufwendungen</x:t>
        </x:is>
      </x:c>
      <x:c r="F1820" s="58">
        <x:v>6495</x:v>
      </x:c>
      <x:c r="G1820" t="inlineStr">
        <x:is>
          <x:t>Wartungskosten für Hard- und Software</x:t>
        </x:is>
      </x:c>
      <x:c r="H1820" s="0" t="inlineStr">
        <x:is>
          <x:t>2023-08</x:t>
        </x:is>
      </x:c>
      <x:c r="I1820" s="0" t="inlineStr">
        <x:is>
          <x:t>2023-08</x:t>
        </x:is>
      </x:c>
      <x:c r="J1820" s="0" t="inlineStr">
        <x:is>
          <x:t>Month</x:t>
        </x:is>
      </x:c>
      <x:c r="K1820" s="58">
        <x:v>1</x:v>
      </x:c>
      <x:c r="L1820" s="12">
        <x:v>-17800</x:v>
      </x:c>
    </x:row>
    <x:row r="1821">
      <x:c r="A1821" s="0" t="inlineStr">
        <x:is>
          <x:t>PL|pl.other-opex|6495|2023-09</x:t>
        </x:is>
      </x:c>
      <x:c r="B1821" s="0" t="inlineStr">
        <x:is>
          <x:t>Demo Handel GmbH</x:t>
        </x:is>
      </x:c>
      <x:c r="C1821" s="0" t="inlineStr">
        <x:is>
          <x:t>PL</x:t>
        </x:is>
      </x:c>
      <x:c r="D1821" s="0" t="inlineStr">
        <x:is>
          <x:t>pl.other-opex</x:t>
        </x:is>
      </x:c>
      <x:c r="E1821" s="0" t="inlineStr">
        <x:is>
          <x:t>Sonstige betriebliche Aufwendungen</x:t>
        </x:is>
      </x:c>
      <x:c r="F1821" s="58">
        <x:v>6495</x:v>
      </x:c>
      <x:c r="G1821" t="inlineStr">
        <x:is>
          <x:t>Wartungskosten für Hard- und Software</x:t>
        </x:is>
      </x:c>
      <x:c r="H1821" s="0" t="inlineStr">
        <x:is>
          <x:t>2023-09</x:t>
        </x:is>
      </x:c>
      <x:c r="I1821" s="0" t="inlineStr">
        <x:is>
          <x:t>2023-09</x:t>
        </x:is>
      </x:c>
      <x:c r="J1821" s="0" t="inlineStr">
        <x:is>
          <x:t>Month</x:t>
        </x:is>
      </x:c>
      <x:c r="K1821" s="58">
        <x:v>1</x:v>
      </x:c>
      <x:c r="L1821" s="12">
        <x:v>-17800</x:v>
      </x:c>
    </x:row>
    <x:row r="1822">
      <x:c r="A1822" s="0" t="inlineStr">
        <x:is>
          <x:t>PL|pl.other-opex|6495|2023-10</x:t>
        </x:is>
      </x:c>
      <x:c r="B1822" s="0" t="inlineStr">
        <x:is>
          <x:t>Demo Handel GmbH</x:t>
        </x:is>
      </x:c>
      <x:c r="C1822" s="0" t="inlineStr">
        <x:is>
          <x:t>PL</x:t>
        </x:is>
      </x:c>
      <x:c r="D1822" s="0" t="inlineStr">
        <x:is>
          <x:t>pl.other-opex</x:t>
        </x:is>
      </x:c>
      <x:c r="E1822" s="0" t="inlineStr">
        <x:is>
          <x:t>Sonstige betriebliche Aufwendungen</x:t>
        </x:is>
      </x:c>
      <x:c r="F1822" s="58">
        <x:v>6495</x:v>
      </x:c>
      <x:c r="G1822" t="inlineStr">
        <x:is>
          <x:t>Wartungskosten für Hard- und Software</x:t>
        </x:is>
      </x:c>
      <x:c r="H1822" s="0" t="inlineStr">
        <x:is>
          <x:t>2023-10</x:t>
        </x:is>
      </x:c>
      <x:c r="I1822" s="0" t="inlineStr">
        <x:is>
          <x:t>2023-10</x:t>
        </x:is>
      </x:c>
      <x:c r="J1822" s="0" t="inlineStr">
        <x:is>
          <x:t>Month</x:t>
        </x:is>
      </x:c>
      <x:c r="K1822" s="58">
        <x:v>1</x:v>
      </x:c>
      <x:c r="L1822" s="12">
        <x:v>-17800</x:v>
      </x:c>
    </x:row>
    <x:row r="1823">
      <x:c r="A1823" s="0" t="inlineStr">
        <x:is>
          <x:t>PL|pl.other-opex|6495|2023-11</x:t>
        </x:is>
      </x:c>
      <x:c r="B1823" s="0" t="inlineStr">
        <x:is>
          <x:t>Demo Handel GmbH</x:t>
        </x:is>
      </x:c>
      <x:c r="C1823" s="0" t="inlineStr">
        <x:is>
          <x:t>PL</x:t>
        </x:is>
      </x:c>
      <x:c r="D1823" s="0" t="inlineStr">
        <x:is>
          <x:t>pl.other-opex</x:t>
        </x:is>
      </x:c>
      <x:c r="E1823" s="0" t="inlineStr">
        <x:is>
          <x:t>Sonstige betriebliche Aufwendungen</x:t>
        </x:is>
      </x:c>
      <x:c r="F1823" s="58">
        <x:v>6495</x:v>
      </x:c>
      <x:c r="G1823" t="inlineStr">
        <x:is>
          <x:t>Wartungskosten für Hard- und Software</x:t>
        </x:is>
      </x:c>
      <x:c r="H1823" s="0" t="inlineStr">
        <x:is>
          <x:t>2023-11</x:t>
        </x:is>
      </x:c>
      <x:c r="I1823" s="0" t="inlineStr">
        <x:is>
          <x:t>2023-11</x:t>
        </x:is>
      </x:c>
      <x:c r="J1823" s="0" t="inlineStr">
        <x:is>
          <x:t>Month</x:t>
        </x:is>
      </x:c>
      <x:c r="K1823" s="58">
        <x:v>1</x:v>
      </x:c>
      <x:c r="L1823" s="12">
        <x:v>-18600</x:v>
      </x:c>
    </x:row>
    <x:row r="1824">
      <x:c r="A1824" s="0" t="inlineStr">
        <x:is>
          <x:t>PL|pl.other-opex|6495|2023-12</x:t>
        </x:is>
      </x:c>
      <x:c r="B1824" s="0" t="inlineStr">
        <x:is>
          <x:t>Demo Handel GmbH</x:t>
        </x:is>
      </x:c>
      <x:c r="C1824" s="0" t="inlineStr">
        <x:is>
          <x:t>PL</x:t>
        </x:is>
      </x:c>
      <x:c r="D1824" s="0" t="inlineStr">
        <x:is>
          <x:t>pl.other-opex</x:t>
        </x:is>
      </x:c>
      <x:c r="E1824" s="0" t="inlineStr">
        <x:is>
          <x:t>Sonstige betriebliche Aufwendungen</x:t>
        </x:is>
      </x:c>
      <x:c r="F1824" s="58">
        <x:v>6495</x:v>
      </x:c>
      <x:c r="G1824" t="inlineStr">
        <x:is>
          <x:t>Wartungskosten für Hard- und Software</x:t>
        </x:is>
      </x:c>
      <x:c r="H1824" s="0" t="inlineStr">
        <x:is>
          <x:t>2023-12</x:t>
        </x:is>
      </x:c>
      <x:c r="I1824" s="0" t="inlineStr">
        <x:is>
          <x:t>2023-12</x:t>
        </x:is>
      </x:c>
      <x:c r="J1824" s="0" t="inlineStr">
        <x:is>
          <x:t>Month</x:t>
        </x:is>
      </x:c>
      <x:c r="K1824" s="58">
        <x:v>1</x:v>
      </x:c>
      <x:c r="L1824" s="12">
        <x:v>-18600</x:v>
      </x:c>
    </x:row>
    <x:row r="1825">
      <x:c r="A1825" s="0" t="inlineStr">
        <x:is>
          <x:t>PL|pl.other-opex|6495|2024-01</x:t>
        </x:is>
      </x:c>
      <x:c r="B1825" s="0" t="inlineStr">
        <x:is>
          <x:t>Demo Handel GmbH</x:t>
        </x:is>
      </x:c>
      <x:c r="C1825" s="0" t="inlineStr">
        <x:is>
          <x:t>PL</x:t>
        </x:is>
      </x:c>
      <x:c r="D1825" s="0" t="inlineStr">
        <x:is>
          <x:t>pl.other-opex</x:t>
        </x:is>
      </x:c>
      <x:c r="E1825" s="0" t="inlineStr">
        <x:is>
          <x:t>Sonstige betriebliche Aufwendungen</x:t>
        </x:is>
      </x:c>
      <x:c r="F1825" s="58">
        <x:v>6495</x:v>
      </x:c>
      <x:c r="G1825" t="inlineStr">
        <x:is>
          <x:t>Wartungskosten für Hard- und Software</x:t>
        </x:is>
      </x:c>
      <x:c r="H1825" s="0" t="inlineStr">
        <x:is>
          <x:t>2024-01</x:t>
        </x:is>
      </x:c>
      <x:c r="I1825" s="0" t="inlineStr">
        <x:is>
          <x:t>2024-01</x:t>
        </x:is>
      </x:c>
      <x:c r="J1825" s="0" t="inlineStr">
        <x:is>
          <x:t>Month</x:t>
        </x:is>
      </x:c>
      <x:c r="K1825" s="58">
        <x:v>1</x:v>
      </x:c>
      <x:c r="L1825" s="12">
        <x:v>-18600</x:v>
      </x:c>
    </x:row>
    <x:row r="1826">
      <x:c r="A1826" s="0" t="inlineStr">
        <x:is>
          <x:t>PL|pl.other-opex|6495|2024-02</x:t>
        </x:is>
      </x:c>
      <x:c r="B1826" s="0" t="inlineStr">
        <x:is>
          <x:t>Demo Handel GmbH</x:t>
        </x:is>
      </x:c>
      <x:c r="C1826" s="0" t="inlineStr">
        <x:is>
          <x:t>PL</x:t>
        </x:is>
      </x:c>
      <x:c r="D1826" s="0" t="inlineStr">
        <x:is>
          <x:t>pl.other-opex</x:t>
        </x:is>
      </x:c>
      <x:c r="E1826" s="0" t="inlineStr">
        <x:is>
          <x:t>Sonstige betriebliche Aufwendungen</x:t>
        </x:is>
      </x:c>
      <x:c r="F1826" s="58">
        <x:v>6495</x:v>
      </x:c>
      <x:c r="G1826" t="inlineStr">
        <x:is>
          <x:t>Wartungskosten für Hard- und Software</x:t>
        </x:is>
      </x:c>
      <x:c r="H1826" s="0" t="inlineStr">
        <x:is>
          <x:t>2024-02</x:t>
        </x:is>
      </x:c>
      <x:c r="I1826" s="0" t="inlineStr">
        <x:is>
          <x:t>2024-02</x:t>
        </x:is>
      </x:c>
      <x:c r="J1826" s="0" t="inlineStr">
        <x:is>
          <x:t>Month</x:t>
        </x:is>
      </x:c>
      <x:c r="K1826" s="58">
        <x:v>1</x:v>
      </x:c>
      <x:c r="L1826" s="12">
        <x:v>-18600</x:v>
      </x:c>
    </x:row>
    <x:row r="1827">
      <x:c r="A1827" s="0" t="inlineStr">
        <x:is>
          <x:t>PL|pl.other-opex|6495|2024-03</x:t>
        </x:is>
      </x:c>
      <x:c r="B1827" s="0" t="inlineStr">
        <x:is>
          <x:t>Demo Handel GmbH</x:t>
        </x:is>
      </x:c>
      <x:c r="C1827" s="0" t="inlineStr">
        <x:is>
          <x:t>PL</x:t>
        </x:is>
      </x:c>
      <x:c r="D1827" s="0" t="inlineStr">
        <x:is>
          <x:t>pl.other-opex</x:t>
        </x:is>
      </x:c>
      <x:c r="E1827" s="0" t="inlineStr">
        <x:is>
          <x:t>Sonstige betriebliche Aufwendungen</x:t>
        </x:is>
      </x:c>
      <x:c r="F1827" s="58">
        <x:v>6495</x:v>
      </x:c>
      <x:c r="G1827" t="inlineStr">
        <x:is>
          <x:t>Wartungskosten für Hard- und Software</x:t>
        </x:is>
      </x:c>
      <x:c r="H1827" s="0" t="inlineStr">
        <x:is>
          <x:t>2024-03</x:t>
        </x:is>
      </x:c>
      <x:c r="I1827" s="0" t="inlineStr">
        <x:is>
          <x:t>2024-03</x:t>
        </x:is>
      </x:c>
      <x:c r="J1827" s="0" t="inlineStr">
        <x:is>
          <x:t>Month</x:t>
        </x:is>
      </x:c>
      <x:c r="K1827" s="58">
        <x:v>1</x:v>
      </x:c>
      <x:c r="L1827" s="12">
        <x:v>-18600</x:v>
      </x:c>
    </x:row>
    <x:row r="1828">
      <x:c r="A1828" s="0" t="inlineStr">
        <x:is>
          <x:t>PL|pl.other-opex|6495|2024-04</x:t>
        </x:is>
      </x:c>
      <x:c r="B1828" s="0" t="inlineStr">
        <x:is>
          <x:t>Demo Handel GmbH</x:t>
        </x:is>
      </x:c>
      <x:c r="C1828" s="0" t="inlineStr">
        <x:is>
          <x:t>PL</x:t>
        </x:is>
      </x:c>
      <x:c r="D1828" s="0" t="inlineStr">
        <x:is>
          <x:t>pl.other-opex</x:t>
        </x:is>
      </x:c>
      <x:c r="E1828" s="0" t="inlineStr">
        <x:is>
          <x:t>Sonstige betriebliche Aufwendungen</x:t>
        </x:is>
      </x:c>
      <x:c r="F1828" s="58">
        <x:v>6495</x:v>
      </x:c>
      <x:c r="G1828" t="inlineStr">
        <x:is>
          <x:t>Wartungskosten für Hard- und Software</x:t>
        </x:is>
      </x:c>
      <x:c r="H1828" s="0" t="inlineStr">
        <x:is>
          <x:t>2024-04</x:t>
        </x:is>
      </x:c>
      <x:c r="I1828" s="0" t="inlineStr">
        <x:is>
          <x:t>2024-04</x:t>
        </x:is>
      </x:c>
      <x:c r="J1828" s="0" t="inlineStr">
        <x:is>
          <x:t>Month</x:t>
        </x:is>
      </x:c>
      <x:c r="K1828" s="58">
        <x:v>1</x:v>
      </x:c>
      <x:c r="L1828" s="12">
        <x:v>-18600</x:v>
      </x:c>
    </x:row>
    <x:row r="1829">
      <x:c r="A1829" s="0" t="inlineStr">
        <x:is>
          <x:t>PL|pl.other-opex|6495|2024-05</x:t>
        </x:is>
      </x:c>
      <x:c r="B1829" s="0" t="inlineStr">
        <x:is>
          <x:t>Demo Handel GmbH</x:t>
        </x:is>
      </x:c>
      <x:c r="C1829" s="0" t="inlineStr">
        <x:is>
          <x:t>PL</x:t>
        </x:is>
      </x:c>
      <x:c r="D1829" s="0" t="inlineStr">
        <x:is>
          <x:t>pl.other-opex</x:t>
        </x:is>
      </x:c>
      <x:c r="E1829" s="0" t="inlineStr">
        <x:is>
          <x:t>Sonstige betriebliche Aufwendungen</x:t>
        </x:is>
      </x:c>
      <x:c r="F1829" s="58">
        <x:v>6495</x:v>
      </x:c>
      <x:c r="G1829" t="inlineStr">
        <x:is>
          <x:t>Wartungskosten für Hard- und Software</x:t>
        </x:is>
      </x:c>
      <x:c r="H1829" s="0" t="inlineStr">
        <x:is>
          <x:t>2024-05</x:t>
        </x:is>
      </x:c>
      <x:c r="I1829" s="0" t="inlineStr">
        <x:is>
          <x:t>2024-05</x:t>
        </x:is>
      </x:c>
      <x:c r="J1829" s="0" t="inlineStr">
        <x:is>
          <x:t>Month</x:t>
        </x:is>
      </x:c>
      <x:c r="K1829" s="58">
        <x:v>1</x:v>
      </x:c>
      <x:c r="L1829" s="12">
        <x:v>-18600</x:v>
      </x:c>
    </x:row>
    <x:row r="1830">
      <x:c r="A1830" s="0" t="inlineStr">
        <x:is>
          <x:t>PL|pl.other-opex|6495|2024-06</x:t>
        </x:is>
      </x:c>
      <x:c r="B1830" s="0" t="inlineStr">
        <x:is>
          <x:t>Demo Handel GmbH</x:t>
        </x:is>
      </x:c>
      <x:c r="C1830" s="0" t="inlineStr">
        <x:is>
          <x:t>PL</x:t>
        </x:is>
      </x:c>
      <x:c r="D1830" s="0" t="inlineStr">
        <x:is>
          <x:t>pl.other-opex</x:t>
        </x:is>
      </x:c>
      <x:c r="E1830" s="0" t="inlineStr">
        <x:is>
          <x:t>Sonstige betriebliche Aufwendungen</x:t>
        </x:is>
      </x:c>
      <x:c r="F1830" s="58">
        <x:v>6495</x:v>
      </x:c>
      <x:c r="G1830" t="inlineStr">
        <x:is>
          <x:t>Wartungskosten für Hard- und Software</x:t>
        </x:is>
      </x:c>
      <x:c r="H1830" s="0" t="inlineStr">
        <x:is>
          <x:t>2024-06</x:t>
        </x:is>
      </x:c>
      <x:c r="I1830" s="0" t="inlineStr">
        <x:is>
          <x:t>2024-06</x:t>
        </x:is>
      </x:c>
      <x:c r="J1830" s="0" t="inlineStr">
        <x:is>
          <x:t>Month</x:t>
        </x:is>
      </x:c>
      <x:c r="K1830" s="58">
        <x:v>1</x:v>
      </x:c>
      <x:c r="L1830" s="12">
        <x:v>-18600</x:v>
      </x:c>
    </x:row>
    <x:row r="1831">
      <x:c r="A1831" s="0" t="inlineStr">
        <x:is>
          <x:t>PL|pl.other-opex|6495|2024-07</x:t>
        </x:is>
      </x:c>
      <x:c r="B1831" s="0" t="inlineStr">
        <x:is>
          <x:t>Demo Handel GmbH</x:t>
        </x:is>
      </x:c>
      <x:c r="C1831" s="0" t="inlineStr">
        <x:is>
          <x:t>PL</x:t>
        </x:is>
      </x:c>
      <x:c r="D1831" s="0" t="inlineStr">
        <x:is>
          <x:t>pl.other-opex</x:t>
        </x:is>
      </x:c>
      <x:c r="E1831" s="0" t="inlineStr">
        <x:is>
          <x:t>Sonstige betriebliche Aufwendungen</x:t>
        </x:is>
      </x:c>
      <x:c r="F1831" s="58">
        <x:v>6495</x:v>
      </x:c>
      <x:c r="G1831" t="inlineStr">
        <x:is>
          <x:t>Wartungskosten für Hard- und Software</x:t>
        </x:is>
      </x:c>
      <x:c r="H1831" s="0" t="inlineStr">
        <x:is>
          <x:t>2024-07</x:t>
        </x:is>
      </x:c>
      <x:c r="I1831" s="0" t="inlineStr">
        <x:is>
          <x:t>2024-07</x:t>
        </x:is>
      </x:c>
      <x:c r="J1831" s="0" t="inlineStr">
        <x:is>
          <x:t>Month</x:t>
        </x:is>
      </x:c>
      <x:c r="K1831" s="58">
        <x:v>1</x:v>
      </x:c>
      <x:c r="L1831" s="12">
        <x:v>-18600</x:v>
      </x:c>
    </x:row>
    <x:row r="1832">
      <x:c r="A1832" s="0" t="inlineStr">
        <x:is>
          <x:t>PL|pl.other-opex|6495|2024-08</x:t>
        </x:is>
      </x:c>
      <x:c r="B1832" s="0" t="inlineStr">
        <x:is>
          <x:t>Demo Handel GmbH</x:t>
        </x:is>
      </x:c>
      <x:c r="C1832" s="0" t="inlineStr">
        <x:is>
          <x:t>PL</x:t>
        </x:is>
      </x:c>
      <x:c r="D1832" s="0" t="inlineStr">
        <x:is>
          <x:t>pl.other-opex</x:t>
        </x:is>
      </x:c>
      <x:c r="E1832" s="0" t="inlineStr">
        <x:is>
          <x:t>Sonstige betriebliche Aufwendungen</x:t>
        </x:is>
      </x:c>
      <x:c r="F1832" s="58">
        <x:v>6495</x:v>
      </x:c>
      <x:c r="G1832" t="inlineStr">
        <x:is>
          <x:t>Wartungskosten für Hard- und Software</x:t>
        </x:is>
      </x:c>
      <x:c r="H1832" s="0" t="inlineStr">
        <x:is>
          <x:t>2024-08</x:t>
        </x:is>
      </x:c>
      <x:c r="I1832" s="0" t="inlineStr">
        <x:is>
          <x:t>2024-08</x:t>
        </x:is>
      </x:c>
      <x:c r="J1832" s="0" t="inlineStr">
        <x:is>
          <x:t>Month</x:t>
        </x:is>
      </x:c>
      <x:c r="K1832" s="58">
        <x:v>1</x:v>
      </x:c>
      <x:c r="L1832" s="12">
        <x:v>-18600</x:v>
      </x:c>
    </x:row>
    <x:row r="1833">
      <x:c r="A1833" s="0" t="inlineStr">
        <x:is>
          <x:t>PL|pl.other-opex|6495|2024-09</x:t>
        </x:is>
      </x:c>
      <x:c r="B1833" s="0" t="inlineStr">
        <x:is>
          <x:t>Demo Handel GmbH</x:t>
        </x:is>
      </x:c>
      <x:c r="C1833" s="0" t="inlineStr">
        <x:is>
          <x:t>PL</x:t>
        </x:is>
      </x:c>
      <x:c r="D1833" s="0" t="inlineStr">
        <x:is>
          <x:t>pl.other-opex</x:t>
        </x:is>
      </x:c>
      <x:c r="E1833" s="0" t="inlineStr">
        <x:is>
          <x:t>Sonstige betriebliche Aufwendungen</x:t>
        </x:is>
      </x:c>
      <x:c r="F1833" s="58">
        <x:v>6495</x:v>
      </x:c>
      <x:c r="G1833" t="inlineStr">
        <x:is>
          <x:t>Wartungskosten für Hard- und Software</x:t>
        </x:is>
      </x:c>
      <x:c r="H1833" s="0" t="inlineStr">
        <x:is>
          <x:t>2024-09</x:t>
        </x:is>
      </x:c>
      <x:c r="I1833" s="0" t="inlineStr">
        <x:is>
          <x:t>2024-09</x:t>
        </x:is>
      </x:c>
      <x:c r="J1833" s="0" t="inlineStr">
        <x:is>
          <x:t>Month</x:t>
        </x:is>
      </x:c>
      <x:c r="K1833" s="58">
        <x:v>1</x:v>
      </x:c>
      <x:c r="L1833" s="12">
        <x:v>-18600</x:v>
      </x:c>
    </x:row>
    <x:row r="1834">
      <x:c r="A1834" s="0" t="inlineStr">
        <x:is>
          <x:t>PL|pl.other-opex|6495|2024-10</x:t>
        </x:is>
      </x:c>
      <x:c r="B1834" s="0" t="inlineStr">
        <x:is>
          <x:t>Demo Handel GmbH</x:t>
        </x:is>
      </x:c>
      <x:c r="C1834" s="0" t="inlineStr">
        <x:is>
          <x:t>PL</x:t>
        </x:is>
      </x:c>
      <x:c r="D1834" s="0" t="inlineStr">
        <x:is>
          <x:t>pl.other-opex</x:t>
        </x:is>
      </x:c>
      <x:c r="E1834" s="0" t="inlineStr">
        <x:is>
          <x:t>Sonstige betriebliche Aufwendungen</x:t>
        </x:is>
      </x:c>
      <x:c r="F1834" s="58">
        <x:v>6495</x:v>
      </x:c>
      <x:c r="G1834" t="inlineStr">
        <x:is>
          <x:t>Wartungskosten für Hard- und Software</x:t>
        </x:is>
      </x:c>
      <x:c r="H1834" s="0" t="inlineStr">
        <x:is>
          <x:t>2024-10</x:t>
        </x:is>
      </x:c>
      <x:c r="I1834" s="0" t="inlineStr">
        <x:is>
          <x:t>2024-10</x:t>
        </x:is>
      </x:c>
      <x:c r="J1834" s="0" t="inlineStr">
        <x:is>
          <x:t>Month</x:t>
        </x:is>
      </x:c>
      <x:c r="K1834" s="58">
        <x:v>1</x:v>
      </x:c>
      <x:c r="L1834" s="12">
        <x:v>-18600</x:v>
      </x:c>
    </x:row>
    <x:row r="1835">
      <x:c r="A1835" s="0" t="inlineStr">
        <x:is>
          <x:t>PL|pl.other-opex|6495|2024-11</x:t>
        </x:is>
      </x:c>
      <x:c r="B1835" s="0" t="inlineStr">
        <x:is>
          <x:t>Demo Handel GmbH</x:t>
        </x:is>
      </x:c>
      <x:c r="C1835" s="0" t="inlineStr">
        <x:is>
          <x:t>PL</x:t>
        </x:is>
      </x:c>
      <x:c r="D1835" s="0" t="inlineStr">
        <x:is>
          <x:t>pl.other-opex</x:t>
        </x:is>
      </x:c>
      <x:c r="E1835" s="0" t="inlineStr">
        <x:is>
          <x:t>Sonstige betriebliche Aufwendungen</x:t>
        </x:is>
      </x:c>
      <x:c r="F1835" s="58">
        <x:v>6495</x:v>
      </x:c>
      <x:c r="G1835" t="inlineStr">
        <x:is>
          <x:t>Wartungskosten für Hard- und Software</x:t>
        </x:is>
      </x:c>
      <x:c r="H1835" s="0" t="inlineStr">
        <x:is>
          <x:t>2024-11</x:t>
        </x:is>
      </x:c>
      <x:c r="I1835" s="0" t="inlineStr">
        <x:is>
          <x:t>2024-11</x:t>
        </x:is>
      </x:c>
      <x:c r="J1835" s="0" t="inlineStr">
        <x:is>
          <x:t>Month</x:t>
        </x:is>
      </x:c>
      <x:c r="K1835" s="58">
        <x:v>1</x:v>
      </x:c>
      <x:c r="L1835" s="12">
        <x:v>-18600</x:v>
      </x:c>
    </x:row>
    <x:row r="1836">
      <x:c r="A1836" s="0" t="inlineStr">
        <x:is>
          <x:t>PL|pl.other-opex|6495|2024-12</x:t>
        </x:is>
      </x:c>
      <x:c r="B1836" s="0" t="inlineStr">
        <x:is>
          <x:t>Demo Handel GmbH</x:t>
        </x:is>
      </x:c>
      <x:c r="C1836" s="0" t="inlineStr">
        <x:is>
          <x:t>PL</x:t>
        </x:is>
      </x:c>
      <x:c r="D1836" s="0" t="inlineStr">
        <x:is>
          <x:t>pl.other-opex</x:t>
        </x:is>
      </x:c>
      <x:c r="E1836" s="0" t="inlineStr">
        <x:is>
          <x:t>Sonstige betriebliche Aufwendungen</x:t>
        </x:is>
      </x:c>
      <x:c r="F1836" s="58">
        <x:v>6495</x:v>
      </x:c>
      <x:c r="G1836" t="inlineStr">
        <x:is>
          <x:t>Wartungskosten für Hard- und Software</x:t>
        </x:is>
      </x:c>
      <x:c r="H1836" s="0" t="inlineStr">
        <x:is>
          <x:t>2024-12</x:t>
        </x:is>
      </x:c>
      <x:c r="I1836" s="0" t="inlineStr">
        <x:is>
          <x:t>2024-12</x:t>
        </x:is>
      </x:c>
      <x:c r="J1836" s="0" t="inlineStr">
        <x:is>
          <x:t>Month</x:t>
        </x:is>
      </x:c>
      <x:c r="K1836" s="58">
        <x:v>1</x:v>
      </x:c>
      <x:c r="L1836" s="12">
        <x:v>-18600</x:v>
      </x:c>
    </x:row>
    <x:row r="1837">
      <x:c r="A1837" s="0" t="inlineStr">
        <x:is>
          <x:t>PL|pl.other-opex|6520|2022-01</x:t>
        </x:is>
      </x:c>
      <x:c r="B1837" s="0" t="inlineStr">
        <x:is>
          <x:t>Demo Handel GmbH</x:t>
        </x:is>
      </x:c>
      <x:c r="C1837" s="0" t="inlineStr">
        <x:is>
          <x:t>PL</x:t>
        </x:is>
      </x:c>
      <x:c r="D1837" s="0" t="inlineStr">
        <x:is>
          <x:t>pl.other-opex</x:t>
        </x:is>
      </x:c>
      <x:c r="E1837" s="0" t="inlineStr">
        <x:is>
          <x:t>Sonstige betriebliche Aufwendungen</x:t>
        </x:is>
      </x:c>
      <x:c r="F1837" s="58">
        <x:v>6520</x:v>
      </x:c>
      <x:c r="G1837" t="inlineStr">
        <x:is>
          <x:t>Kfz-Versicherungen</x:t>
        </x:is>
      </x:c>
      <x:c r="H1837" s="0" t="inlineStr">
        <x:is>
          <x:t>2022-01</x:t>
        </x:is>
      </x:c>
      <x:c r="I1837" s="0" t="inlineStr">
        <x:is>
          <x:t>2022-01</x:t>
        </x:is>
      </x:c>
      <x:c r="J1837" s="0" t="inlineStr">
        <x:is>
          <x:t>Month</x:t>
        </x:is>
      </x:c>
      <x:c r="K1837" s="58">
        <x:v>1</x:v>
      </x:c>
      <x:c r="L1837" s="12">
        <x:v>-26400</x:v>
      </x:c>
    </x:row>
    <x:row r="1838">
      <x:c r="A1838" s="0" t="inlineStr">
        <x:is>
          <x:t>PL|pl.other-opex|6520|2022-02</x:t>
        </x:is>
      </x:c>
      <x:c r="B1838" s="0" t="inlineStr">
        <x:is>
          <x:t>Demo Handel GmbH</x:t>
        </x:is>
      </x:c>
      <x:c r="C1838" s="0" t="inlineStr">
        <x:is>
          <x:t>PL</x:t>
        </x:is>
      </x:c>
      <x:c r="D1838" s="0" t="inlineStr">
        <x:is>
          <x:t>pl.other-opex</x:t>
        </x:is>
      </x:c>
      <x:c r="E1838" s="0" t="inlineStr">
        <x:is>
          <x:t>Sonstige betriebliche Aufwendungen</x:t>
        </x:is>
      </x:c>
      <x:c r="F1838" s="58">
        <x:v>6520</x:v>
      </x:c>
      <x:c r="G1838" t="inlineStr">
        <x:is>
          <x:t>Kfz-Versicherungen</x:t>
        </x:is>
      </x:c>
      <x:c r="H1838" s="0" t="inlineStr">
        <x:is>
          <x:t>2022-02</x:t>
        </x:is>
      </x:c>
      <x:c r="I1838" s="0" t="inlineStr">
        <x:is>
          <x:t>2022-02</x:t>
        </x:is>
      </x:c>
      <x:c r="J1838" s="0" t="inlineStr">
        <x:is>
          <x:t>Month</x:t>
        </x:is>
      </x:c>
      <x:c r="K1838" s="58">
        <x:v>1</x:v>
      </x:c>
      <x:c r="L1838" s="12">
        <x:v>0</x:v>
      </x:c>
    </x:row>
    <x:row r="1839">
      <x:c r="A1839" s="0" t="inlineStr">
        <x:is>
          <x:t>PL|pl.other-opex|6520|2022-03</x:t>
        </x:is>
      </x:c>
      <x:c r="B1839" s="0" t="inlineStr">
        <x:is>
          <x:t>Demo Handel GmbH</x:t>
        </x:is>
      </x:c>
      <x:c r="C1839" s="0" t="inlineStr">
        <x:is>
          <x:t>PL</x:t>
        </x:is>
      </x:c>
      <x:c r="D1839" s="0" t="inlineStr">
        <x:is>
          <x:t>pl.other-opex</x:t>
        </x:is>
      </x:c>
      <x:c r="E1839" s="0" t="inlineStr">
        <x:is>
          <x:t>Sonstige betriebliche Aufwendungen</x:t>
        </x:is>
      </x:c>
      <x:c r="F1839" s="58">
        <x:v>6520</x:v>
      </x:c>
      <x:c r="G1839" t="inlineStr">
        <x:is>
          <x:t>Kfz-Versicherungen</x:t>
        </x:is>
      </x:c>
      <x:c r="H1839" s="0" t="inlineStr">
        <x:is>
          <x:t>2022-03</x:t>
        </x:is>
      </x:c>
      <x:c r="I1839" s="0" t="inlineStr">
        <x:is>
          <x:t>2022-03</x:t>
        </x:is>
      </x:c>
      <x:c r="J1839" s="0" t="inlineStr">
        <x:is>
          <x:t>Month</x:t>
        </x:is>
      </x:c>
      <x:c r="K1839" s="58">
        <x:v>1</x:v>
      </x:c>
      <x:c r="L1839" s="12">
        <x:v>0</x:v>
      </x:c>
    </x:row>
    <x:row r="1840">
      <x:c r="A1840" s="0" t="inlineStr">
        <x:is>
          <x:t>PL|pl.other-opex|6520|2022-04</x:t>
        </x:is>
      </x:c>
      <x:c r="B1840" s="0" t="inlineStr">
        <x:is>
          <x:t>Demo Handel GmbH</x:t>
        </x:is>
      </x:c>
      <x:c r="C1840" s="0" t="inlineStr">
        <x:is>
          <x:t>PL</x:t>
        </x:is>
      </x:c>
      <x:c r="D1840" s="0" t="inlineStr">
        <x:is>
          <x:t>pl.other-opex</x:t>
        </x:is>
      </x:c>
      <x:c r="E1840" s="0" t="inlineStr">
        <x:is>
          <x:t>Sonstige betriebliche Aufwendungen</x:t>
        </x:is>
      </x:c>
      <x:c r="F1840" s="58">
        <x:v>6520</x:v>
      </x:c>
      <x:c r="G1840" t="inlineStr">
        <x:is>
          <x:t>Kfz-Versicherungen</x:t>
        </x:is>
      </x:c>
      <x:c r="H1840" s="0" t="inlineStr">
        <x:is>
          <x:t>2022-04</x:t>
        </x:is>
      </x:c>
      <x:c r="I1840" s="0" t="inlineStr">
        <x:is>
          <x:t>2022-04</x:t>
        </x:is>
      </x:c>
      <x:c r="J1840" s="0" t="inlineStr">
        <x:is>
          <x:t>Month</x:t>
        </x:is>
      </x:c>
      <x:c r="K1840" s="58">
        <x:v>1</x:v>
      </x:c>
      <x:c r="L1840" s="12">
        <x:v>0</x:v>
      </x:c>
    </x:row>
    <x:row r="1841">
      <x:c r="A1841" s="0" t="inlineStr">
        <x:is>
          <x:t>PL|pl.other-opex|6520|2022-05</x:t>
        </x:is>
      </x:c>
      <x:c r="B1841" s="0" t="inlineStr">
        <x:is>
          <x:t>Demo Handel GmbH</x:t>
        </x:is>
      </x:c>
      <x:c r="C1841" s="0" t="inlineStr">
        <x:is>
          <x:t>PL</x:t>
        </x:is>
      </x:c>
      <x:c r="D1841" s="0" t="inlineStr">
        <x:is>
          <x:t>pl.other-opex</x:t>
        </x:is>
      </x:c>
      <x:c r="E1841" s="0" t="inlineStr">
        <x:is>
          <x:t>Sonstige betriebliche Aufwendungen</x:t>
        </x:is>
      </x:c>
      <x:c r="F1841" s="58">
        <x:v>6520</x:v>
      </x:c>
      <x:c r="G1841" t="inlineStr">
        <x:is>
          <x:t>Kfz-Versicherungen</x:t>
        </x:is>
      </x:c>
      <x:c r="H1841" s="0" t="inlineStr">
        <x:is>
          <x:t>2022-05</x:t>
        </x:is>
      </x:c>
      <x:c r="I1841" s="0" t="inlineStr">
        <x:is>
          <x:t>2022-05</x:t>
        </x:is>
      </x:c>
      <x:c r="J1841" s="0" t="inlineStr">
        <x:is>
          <x:t>Month</x:t>
        </x:is>
      </x:c>
      <x:c r="K1841" s="58">
        <x:v>1</x:v>
      </x:c>
      <x:c r="L1841" s="12">
        <x:v>0</x:v>
      </x:c>
    </x:row>
    <x:row r="1842">
      <x:c r="A1842" s="0" t="inlineStr">
        <x:is>
          <x:t>PL|pl.other-opex|6520|2022-06</x:t>
        </x:is>
      </x:c>
      <x:c r="B1842" s="0" t="inlineStr">
        <x:is>
          <x:t>Demo Handel GmbH</x:t>
        </x:is>
      </x:c>
      <x:c r="C1842" s="0" t="inlineStr">
        <x:is>
          <x:t>PL</x:t>
        </x:is>
      </x:c>
      <x:c r="D1842" s="0" t="inlineStr">
        <x:is>
          <x:t>pl.other-opex</x:t>
        </x:is>
      </x:c>
      <x:c r="E1842" s="0" t="inlineStr">
        <x:is>
          <x:t>Sonstige betriebliche Aufwendungen</x:t>
        </x:is>
      </x:c>
      <x:c r="F1842" s="58">
        <x:v>6520</x:v>
      </x:c>
      <x:c r="G1842" t="inlineStr">
        <x:is>
          <x:t>Kfz-Versicherungen</x:t>
        </x:is>
      </x:c>
      <x:c r="H1842" s="0" t="inlineStr">
        <x:is>
          <x:t>2022-06</x:t>
        </x:is>
      </x:c>
      <x:c r="I1842" s="0" t="inlineStr">
        <x:is>
          <x:t>2022-06</x:t>
        </x:is>
      </x:c>
      <x:c r="J1842" s="0" t="inlineStr">
        <x:is>
          <x:t>Month</x:t>
        </x:is>
      </x:c>
      <x:c r="K1842" s="58">
        <x:v>1</x:v>
      </x:c>
      <x:c r="L1842" s="12">
        <x:v>0</x:v>
      </x:c>
    </x:row>
    <x:row r="1843">
      <x:c r="A1843" s="0" t="inlineStr">
        <x:is>
          <x:t>PL|pl.other-opex|6520|2022-07</x:t>
        </x:is>
      </x:c>
      <x:c r="B1843" s="0" t="inlineStr">
        <x:is>
          <x:t>Demo Handel GmbH</x:t>
        </x:is>
      </x:c>
      <x:c r="C1843" s="0" t="inlineStr">
        <x:is>
          <x:t>PL</x:t>
        </x:is>
      </x:c>
      <x:c r="D1843" s="0" t="inlineStr">
        <x:is>
          <x:t>pl.other-opex</x:t>
        </x:is>
      </x:c>
      <x:c r="E1843" s="0" t="inlineStr">
        <x:is>
          <x:t>Sonstige betriebliche Aufwendungen</x:t>
        </x:is>
      </x:c>
      <x:c r="F1843" s="58">
        <x:v>6520</x:v>
      </x:c>
      <x:c r="G1843" t="inlineStr">
        <x:is>
          <x:t>Kfz-Versicherungen</x:t>
        </x:is>
      </x:c>
      <x:c r="H1843" s="0" t="inlineStr">
        <x:is>
          <x:t>2022-07</x:t>
        </x:is>
      </x:c>
      <x:c r="I1843" s="0" t="inlineStr">
        <x:is>
          <x:t>2022-07</x:t>
        </x:is>
      </x:c>
      <x:c r="J1843" s="0" t="inlineStr">
        <x:is>
          <x:t>Month</x:t>
        </x:is>
      </x:c>
      <x:c r="K1843" s="58">
        <x:v>1</x:v>
      </x:c>
      <x:c r="L1843" s="12">
        <x:v>0</x:v>
      </x:c>
    </x:row>
    <x:row r="1844">
      <x:c r="A1844" s="0" t="inlineStr">
        <x:is>
          <x:t>PL|pl.other-opex|6520|2022-08</x:t>
        </x:is>
      </x:c>
      <x:c r="B1844" s="0" t="inlineStr">
        <x:is>
          <x:t>Demo Handel GmbH</x:t>
        </x:is>
      </x:c>
      <x:c r="C1844" s="0" t="inlineStr">
        <x:is>
          <x:t>PL</x:t>
        </x:is>
      </x:c>
      <x:c r="D1844" s="0" t="inlineStr">
        <x:is>
          <x:t>pl.other-opex</x:t>
        </x:is>
      </x:c>
      <x:c r="E1844" s="0" t="inlineStr">
        <x:is>
          <x:t>Sonstige betriebliche Aufwendungen</x:t>
        </x:is>
      </x:c>
      <x:c r="F1844" s="58">
        <x:v>6520</x:v>
      </x:c>
      <x:c r="G1844" t="inlineStr">
        <x:is>
          <x:t>Kfz-Versicherungen</x:t>
        </x:is>
      </x:c>
      <x:c r="H1844" s="0" t="inlineStr">
        <x:is>
          <x:t>2022-08</x:t>
        </x:is>
      </x:c>
      <x:c r="I1844" s="0" t="inlineStr">
        <x:is>
          <x:t>2022-08</x:t>
        </x:is>
      </x:c>
      <x:c r="J1844" s="0" t="inlineStr">
        <x:is>
          <x:t>Month</x:t>
        </x:is>
      </x:c>
      <x:c r="K1844" s="58">
        <x:v>1</x:v>
      </x:c>
      <x:c r="L1844" s="12">
        <x:v>0</x:v>
      </x:c>
    </x:row>
    <x:row r="1845">
      <x:c r="A1845" s="0" t="inlineStr">
        <x:is>
          <x:t>PL|pl.other-opex|6520|2022-09</x:t>
        </x:is>
      </x:c>
      <x:c r="B1845" s="0" t="inlineStr">
        <x:is>
          <x:t>Demo Handel GmbH</x:t>
        </x:is>
      </x:c>
      <x:c r="C1845" s="0" t="inlineStr">
        <x:is>
          <x:t>PL</x:t>
        </x:is>
      </x:c>
      <x:c r="D1845" s="0" t="inlineStr">
        <x:is>
          <x:t>pl.other-opex</x:t>
        </x:is>
      </x:c>
      <x:c r="E1845" s="0" t="inlineStr">
        <x:is>
          <x:t>Sonstige betriebliche Aufwendungen</x:t>
        </x:is>
      </x:c>
      <x:c r="F1845" s="58">
        <x:v>6520</x:v>
      </x:c>
      <x:c r="G1845" t="inlineStr">
        <x:is>
          <x:t>Kfz-Versicherungen</x:t>
        </x:is>
      </x:c>
      <x:c r="H1845" s="0" t="inlineStr">
        <x:is>
          <x:t>2022-09</x:t>
        </x:is>
      </x:c>
      <x:c r="I1845" s="0" t="inlineStr">
        <x:is>
          <x:t>2022-09</x:t>
        </x:is>
      </x:c>
      <x:c r="J1845" s="0" t="inlineStr">
        <x:is>
          <x:t>Month</x:t>
        </x:is>
      </x:c>
      <x:c r="K1845" s="58">
        <x:v>1</x:v>
      </x:c>
      <x:c r="L1845" s="12">
        <x:v>0</x:v>
      </x:c>
    </x:row>
    <x:row r="1846">
      <x:c r="A1846" s="0" t="inlineStr">
        <x:is>
          <x:t>PL|pl.other-opex|6520|2022-10</x:t>
        </x:is>
      </x:c>
      <x:c r="B1846" s="0" t="inlineStr">
        <x:is>
          <x:t>Demo Handel GmbH</x:t>
        </x:is>
      </x:c>
      <x:c r="C1846" s="0" t="inlineStr">
        <x:is>
          <x:t>PL</x:t>
        </x:is>
      </x:c>
      <x:c r="D1846" s="0" t="inlineStr">
        <x:is>
          <x:t>pl.other-opex</x:t>
        </x:is>
      </x:c>
      <x:c r="E1846" s="0" t="inlineStr">
        <x:is>
          <x:t>Sonstige betriebliche Aufwendungen</x:t>
        </x:is>
      </x:c>
      <x:c r="F1846" s="58">
        <x:v>6520</x:v>
      </x:c>
      <x:c r="G1846" t="inlineStr">
        <x:is>
          <x:t>Kfz-Versicherungen</x:t>
        </x:is>
      </x:c>
      <x:c r="H1846" s="0" t="inlineStr">
        <x:is>
          <x:t>2022-10</x:t>
        </x:is>
      </x:c>
      <x:c r="I1846" s="0" t="inlineStr">
        <x:is>
          <x:t>2022-10</x:t>
        </x:is>
      </x:c>
      <x:c r="J1846" s="0" t="inlineStr">
        <x:is>
          <x:t>Month</x:t>
        </x:is>
      </x:c>
      <x:c r="K1846" s="58">
        <x:v>1</x:v>
      </x:c>
      <x:c r="L1846" s="12">
        <x:v>0</x:v>
      </x:c>
    </x:row>
    <x:row r="1847">
      <x:c r="A1847" s="0" t="inlineStr">
        <x:is>
          <x:t>PL|pl.other-opex|6520|2022-11</x:t>
        </x:is>
      </x:c>
      <x:c r="B1847" s="0" t="inlineStr">
        <x:is>
          <x:t>Demo Handel GmbH</x:t>
        </x:is>
      </x:c>
      <x:c r="C1847" s="0" t="inlineStr">
        <x:is>
          <x:t>PL</x:t>
        </x:is>
      </x:c>
      <x:c r="D1847" s="0" t="inlineStr">
        <x:is>
          <x:t>pl.other-opex</x:t>
        </x:is>
      </x:c>
      <x:c r="E1847" s="0" t="inlineStr">
        <x:is>
          <x:t>Sonstige betriebliche Aufwendungen</x:t>
        </x:is>
      </x:c>
      <x:c r="F1847" s="58">
        <x:v>6520</x:v>
      </x:c>
      <x:c r="G1847" t="inlineStr">
        <x:is>
          <x:t>Kfz-Versicherungen</x:t>
        </x:is>
      </x:c>
      <x:c r="H1847" s="0" t="inlineStr">
        <x:is>
          <x:t>2022-11</x:t>
        </x:is>
      </x:c>
      <x:c r="I1847" s="0" t="inlineStr">
        <x:is>
          <x:t>2022-11</x:t>
        </x:is>
      </x:c>
      <x:c r="J1847" s="0" t="inlineStr">
        <x:is>
          <x:t>Month</x:t>
        </x:is>
      </x:c>
      <x:c r="K1847" s="58">
        <x:v>1</x:v>
      </x:c>
      <x:c r="L1847" s="12">
        <x:v>0</x:v>
      </x:c>
    </x:row>
    <x:row r="1848">
      <x:c r="A1848" s="0" t="inlineStr">
        <x:is>
          <x:t>PL|pl.other-opex|6520|2022-12</x:t>
        </x:is>
      </x:c>
      <x:c r="B1848" s="0" t="inlineStr">
        <x:is>
          <x:t>Demo Handel GmbH</x:t>
        </x:is>
      </x:c>
      <x:c r="C1848" s="0" t="inlineStr">
        <x:is>
          <x:t>PL</x:t>
        </x:is>
      </x:c>
      <x:c r="D1848" s="0" t="inlineStr">
        <x:is>
          <x:t>pl.other-opex</x:t>
        </x:is>
      </x:c>
      <x:c r="E1848" s="0" t="inlineStr">
        <x:is>
          <x:t>Sonstige betriebliche Aufwendungen</x:t>
        </x:is>
      </x:c>
      <x:c r="F1848" s="58">
        <x:v>6520</x:v>
      </x:c>
      <x:c r="G1848" t="inlineStr">
        <x:is>
          <x:t>Kfz-Versicherungen</x:t>
        </x:is>
      </x:c>
      <x:c r="H1848" s="0" t="inlineStr">
        <x:is>
          <x:t>2022-12</x:t>
        </x:is>
      </x:c>
      <x:c r="I1848" s="0" t="inlineStr">
        <x:is>
          <x:t>2022-12</x:t>
        </x:is>
      </x:c>
      <x:c r="J1848" s="0" t="inlineStr">
        <x:is>
          <x:t>Month</x:t>
        </x:is>
      </x:c>
      <x:c r="K1848" s="58">
        <x:v>1</x:v>
      </x:c>
      <x:c r="L1848" s="12">
        <x:v>0</x:v>
      </x:c>
    </x:row>
    <x:row r="1849">
      <x:c r="A1849" s="0" t="inlineStr">
        <x:is>
          <x:t>PL|pl.other-opex|6520|2023-01</x:t>
        </x:is>
      </x:c>
      <x:c r="B1849" s="0" t="inlineStr">
        <x:is>
          <x:t>Demo Handel GmbH</x:t>
        </x:is>
      </x:c>
      <x:c r="C1849" s="0" t="inlineStr">
        <x:is>
          <x:t>PL</x:t>
        </x:is>
      </x:c>
      <x:c r="D1849" s="0" t="inlineStr">
        <x:is>
          <x:t>pl.other-opex</x:t>
        </x:is>
      </x:c>
      <x:c r="E1849" s="0" t="inlineStr">
        <x:is>
          <x:t>Sonstige betriebliche Aufwendungen</x:t>
        </x:is>
      </x:c>
      <x:c r="F1849" s="58">
        <x:v>6520</x:v>
      </x:c>
      <x:c r="G1849" t="inlineStr">
        <x:is>
          <x:t>Kfz-Versicherungen</x:t>
        </x:is>
      </x:c>
      <x:c r="H1849" s="0" t="inlineStr">
        <x:is>
          <x:t>2023-01</x:t>
        </x:is>
      </x:c>
      <x:c r="I1849" s="0" t="inlineStr">
        <x:is>
          <x:t>2023-01</x:t>
        </x:is>
      </x:c>
      <x:c r="J1849" s="0" t="inlineStr">
        <x:is>
          <x:t>Month</x:t>
        </x:is>
      </x:c>
      <x:c r="K1849" s="58">
        <x:v>1</x:v>
      </x:c>
      <x:c r="L1849" s="12">
        <x:v>-27800</x:v>
      </x:c>
    </x:row>
    <x:row r="1850">
      <x:c r="A1850" s="0" t="inlineStr">
        <x:is>
          <x:t>PL|pl.other-opex|6520|2023-02</x:t>
        </x:is>
      </x:c>
      <x:c r="B1850" s="0" t="inlineStr">
        <x:is>
          <x:t>Demo Handel GmbH</x:t>
        </x:is>
      </x:c>
      <x:c r="C1850" s="0" t="inlineStr">
        <x:is>
          <x:t>PL</x:t>
        </x:is>
      </x:c>
      <x:c r="D1850" s="0" t="inlineStr">
        <x:is>
          <x:t>pl.other-opex</x:t>
        </x:is>
      </x:c>
      <x:c r="E1850" s="0" t="inlineStr">
        <x:is>
          <x:t>Sonstige betriebliche Aufwendungen</x:t>
        </x:is>
      </x:c>
      <x:c r="F1850" s="58">
        <x:v>6520</x:v>
      </x:c>
      <x:c r="G1850" t="inlineStr">
        <x:is>
          <x:t>Kfz-Versicherungen</x:t>
        </x:is>
      </x:c>
      <x:c r="H1850" s="0" t="inlineStr">
        <x:is>
          <x:t>2023-02</x:t>
        </x:is>
      </x:c>
      <x:c r="I1850" s="0" t="inlineStr">
        <x:is>
          <x:t>2023-02</x:t>
        </x:is>
      </x:c>
      <x:c r="J1850" s="0" t="inlineStr">
        <x:is>
          <x:t>Month</x:t>
        </x:is>
      </x:c>
      <x:c r="K1850" s="58">
        <x:v>1</x:v>
      </x:c>
      <x:c r="L1850" s="12">
        <x:v>0</x:v>
      </x:c>
    </x:row>
    <x:row r="1851">
      <x:c r="A1851" s="0" t="inlineStr">
        <x:is>
          <x:t>PL|pl.other-opex|6520|2023-03</x:t>
        </x:is>
      </x:c>
      <x:c r="B1851" s="0" t="inlineStr">
        <x:is>
          <x:t>Demo Handel GmbH</x:t>
        </x:is>
      </x:c>
      <x:c r="C1851" s="0" t="inlineStr">
        <x:is>
          <x:t>PL</x:t>
        </x:is>
      </x:c>
      <x:c r="D1851" s="0" t="inlineStr">
        <x:is>
          <x:t>pl.other-opex</x:t>
        </x:is>
      </x:c>
      <x:c r="E1851" s="0" t="inlineStr">
        <x:is>
          <x:t>Sonstige betriebliche Aufwendungen</x:t>
        </x:is>
      </x:c>
      <x:c r="F1851" s="58">
        <x:v>6520</x:v>
      </x:c>
      <x:c r="G1851" t="inlineStr">
        <x:is>
          <x:t>Kfz-Versicherungen</x:t>
        </x:is>
      </x:c>
      <x:c r="H1851" s="0" t="inlineStr">
        <x:is>
          <x:t>2023-03</x:t>
        </x:is>
      </x:c>
      <x:c r="I1851" s="0" t="inlineStr">
        <x:is>
          <x:t>2023-03</x:t>
        </x:is>
      </x:c>
      <x:c r="J1851" s="0" t="inlineStr">
        <x:is>
          <x:t>Month</x:t>
        </x:is>
      </x:c>
      <x:c r="K1851" s="58">
        <x:v>1</x:v>
      </x:c>
      <x:c r="L1851" s="12">
        <x:v>0</x:v>
      </x:c>
    </x:row>
    <x:row r="1852">
      <x:c r="A1852" s="0" t="inlineStr">
        <x:is>
          <x:t>PL|pl.other-opex|6520|2023-04</x:t>
        </x:is>
      </x:c>
      <x:c r="B1852" s="0" t="inlineStr">
        <x:is>
          <x:t>Demo Handel GmbH</x:t>
        </x:is>
      </x:c>
      <x:c r="C1852" s="0" t="inlineStr">
        <x:is>
          <x:t>PL</x:t>
        </x:is>
      </x:c>
      <x:c r="D1852" s="0" t="inlineStr">
        <x:is>
          <x:t>pl.other-opex</x:t>
        </x:is>
      </x:c>
      <x:c r="E1852" s="0" t="inlineStr">
        <x:is>
          <x:t>Sonstige betriebliche Aufwendungen</x:t>
        </x:is>
      </x:c>
      <x:c r="F1852" s="58">
        <x:v>6520</x:v>
      </x:c>
      <x:c r="G1852" t="inlineStr">
        <x:is>
          <x:t>Kfz-Versicherungen</x:t>
        </x:is>
      </x:c>
      <x:c r="H1852" s="0" t="inlineStr">
        <x:is>
          <x:t>2023-04</x:t>
        </x:is>
      </x:c>
      <x:c r="I1852" s="0" t="inlineStr">
        <x:is>
          <x:t>2023-04</x:t>
        </x:is>
      </x:c>
      <x:c r="J1852" s="0" t="inlineStr">
        <x:is>
          <x:t>Month</x:t>
        </x:is>
      </x:c>
      <x:c r="K1852" s="58">
        <x:v>1</x:v>
      </x:c>
      <x:c r="L1852" s="12">
        <x:v>0</x:v>
      </x:c>
    </x:row>
    <x:row r="1853">
      <x:c r="A1853" s="0" t="inlineStr">
        <x:is>
          <x:t>PL|pl.other-opex|6520|2023-05</x:t>
        </x:is>
      </x:c>
      <x:c r="B1853" s="0" t="inlineStr">
        <x:is>
          <x:t>Demo Handel GmbH</x:t>
        </x:is>
      </x:c>
      <x:c r="C1853" s="0" t="inlineStr">
        <x:is>
          <x:t>PL</x:t>
        </x:is>
      </x:c>
      <x:c r="D1853" s="0" t="inlineStr">
        <x:is>
          <x:t>pl.other-opex</x:t>
        </x:is>
      </x:c>
      <x:c r="E1853" s="0" t="inlineStr">
        <x:is>
          <x:t>Sonstige betriebliche Aufwendungen</x:t>
        </x:is>
      </x:c>
      <x:c r="F1853" s="58">
        <x:v>6520</x:v>
      </x:c>
      <x:c r="G1853" t="inlineStr">
        <x:is>
          <x:t>Kfz-Versicherungen</x:t>
        </x:is>
      </x:c>
      <x:c r="H1853" s="0" t="inlineStr">
        <x:is>
          <x:t>2023-05</x:t>
        </x:is>
      </x:c>
      <x:c r="I1853" s="0" t="inlineStr">
        <x:is>
          <x:t>2023-05</x:t>
        </x:is>
      </x:c>
      <x:c r="J1853" s="0" t="inlineStr">
        <x:is>
          <x:t>Month</x:t>
        </x:is>
      </x:c>
      <x:c r="K1853" s="58">
        <x:v>1</x:v>
      </x:c>
      <x:c r="L1853" s="12">
        <x:v>0</x:v>
      </x:c>
    </x:row>
    <x:row r="1854">
      <x:c r="A1854" s="0" t="inlineStr">
        <x:is>
          <x:t>PL|pl.other-opex|6520|2023-06</x:t>
        </x:is>
      </x:c>
      <x:c r="B1854" s="0" t="inlineStr">
        <x:is>
          <x:t>Demo Handel GmbH</x:t>
        </x:is>
      </x:c>
      <x:c r="C1854" s="0" t="inlineStr">
        <x:is>
          <x:t>PL</x:t>
        </x:is>
      </x:c>
      <x:c r="D1854" s="0" t="inlineStr">
        <x:is>
          <x:t>pl.other-opex</x:t>
        </x:is>
      </x:c>
      <x:c r="E1854" s="0" t="inlineStr">
        <x:is>
          <x:t>Sonstige betriebliche Aufwendungen</x:t>
        </x:is>
      </x:c>
      <x:c r="F1854" s="58">
        <x:v>6520</x:v>
      </x:c>
      <x:c r="G1854" t="inlineStr">
        <x:is>
          <x:t>Kfz-Versicherungen</x:t>
        </x:is>
      </x:c>
      <x:c r="H1854" s="0" t="inlineStr">
        <x:is>
          <x:t>2023-06</x:t>
        </x:is>
      </x:c>
      <x:c r="I1854" s="0" t="inlineStr">
        <x:is>
          <x:t>2023-06</x:t>
        </x:is>
      </x:c>
      <x:c r="J1854" s="0" t="inlineStr">
        <x:is>
          <x:t>Month</x:t>
        </x:is>
      </x:c>
      <x:c r="K1854" s="58">
        <x:v>1</x:v>
      </x:c>
      <x:c r="L1854" s="12">
        <x:v>0</x:v>
      </x:c>
    </x:row>
    <x:row r="1855">
      <x:c r="A1855" s="0" t="inlineStr">
        <x:is>
          <x:t>PL|pl.other-opex|6520|2023-07</x:t>
        </x:is>
      </x:c>
      <x:c r="B1855" s="0" t="inlineStr">
        <x:is>
          <x:t>Demo Handel GmbH</x:t>
        </x:is>
      </x:c>
      <x:c r="C1855" s="0" t="inlineStr">
        <x:is>
          <x:t>PL</x:t>
        </x:is>
      </x:c>
      <x:c r="D1855" s="0" t="inlineStr">
        <x:is>
          <x:t>pl.other-opex</x:t>
        </x:is>
      </x:c>
      <x:c r="E1855" s="0" t="inlineStr">
        <x:is>
          <x:t>Sonstige betriebliche Aufwendungen</x:t>
        </x:is>
      </x:c>
      <x:c r="F1855" s="58">
        <x:v>6520</x:v>
      </x:c>
      <x:c r="G1855" t="inlineStr">
        <x:is>
          <x:t>Kfz-Versicherungen</x:t>
        </x:is>
      </x:c>
      <x:c r="H1855" s="0" t="inlineStr">
        <x:is>
          <x:t>2023-07</x:t>
        </x:is>
      </x:c>
      <x:c r="I1855" s="0" t="inlineStr">
        <x:is>
          <x:t>2023-07</x:t>
        </x:is>
      </x:c>
      <x:c r="J1855" s="0" t="inlineStr">
        <x:is>
          <x:t>Month</x:t>
        </x:is>
      </x:c>
      <x:c r="K1855" s="58">
        <x:v>1</x:v>
      </x:c>
      <x:c r="L1855" s="12">
        <x:v>0</x:v>
      </x:c>
    </x:row>
    <x:row r="1856">
      <x:c r="A1856" s="0" t="inlineStr">
        <x:is>
          <x:t>PL|pl.other-opex|6520|2023-08</x:t>
        </x:is>
      </x:c>
      <x:c r="B1856" s="0" t="inlineStr">
        <x:is>
          <x:t>Demo Handel GmbH</x:t>
        </x:is>
      </x:c>
      <x:c r="C1856" s="0" t="inlineStr">
        <x:is>
          <x:t>PL</x:t>
        </x:is>
      </x:c>
      <x:c r="D1856" s="0" t="inlineStr">
        <x:is>
          <x:t>pl.other-opex</x:t>
        </x:is>
      </x:c>
      <x:c r="E1856" s="0" t="inlineStr">
        <x:is>
          <x:t>Sonstige betriebliche Aufwendungen</x:t>
        </x:is>
      </x:c>
      <x:c r="F1856" s="58">
        <x:v>6520</x:v>
      </x:c>
      <x:c r="G1856" t="inlineStr">
        <x:is>
          <x:t>Kfz-Versicherungen</x:t>
        </x:is>
      </x:c>
      <x:c r="H1856" s="0" t="inlineStr">
        <x:is>
          <x:t>2023-08</x:t>
        </x:is>
      </x:c>
      <x:c r="I1856" s="0" t="inlineStr">
        <x:is>
          <x:t>2023-08</x:t>
        </x:is>
      </x:c>
      <x:c r="J1856" s="0" t="inlineStr">
        <x:is>
          <x:t>Month</x:t>
        </x:is>
      </x:c>
      <x:c r="K1856" s="58">
        <x:v>1</x:v>
      </x:c>
      <x:c r="L1856" s="12">
        <x:v>0</x:v>
      </x:c>
    </x:row>
    <x:row r="1857">
      <x:c r="A1857" s="0" t="inlineStr">
        <x:is>
          <x:t>PL|pl.other-opex|6520|2023-09</x:t>
        </x:is>
      </x:c>
      <x:c r="B1857" s="0" t="inlineStr">
        <x:is>
          <x:t>Demo Handel GmbH</x:t>
        </x:is>
      </x:c>
      <x:c r="C1857" s="0" t="inlineStr">
        <x:is>
          <x:t>PL</x:t>
        </x:is>
      </x:c>
      <x:c r="D1857" s="0" t="inlineStr">
        <x:is>
          <x:t>pl.other-opex</x:t>
        </x:is>
      </x:c>
      <x:c r="E1857" s="0" t="inlineStr">
        <x:is>
          <x:t>Sonstige betriebliche Aufwendungen</x:t>
        </x:is>
      </x:c>
      <x:c r="F1857" s="58">
        <x:v>6520</x:v>
      </x:c>
      <x:c r="G1857" t="inlineStr">
        <x:is>
          <x:t>Kfz-Versicherungen</x:t>
        </x:is>
      </x:c>
      <x:c r="H1857" s="0" t="inlineStr">
        <x:is>
          <x:t>2023-09</x:t>
        </x:is>
      </x:c>
      <x:c r="I1857" s="0" t="inlineStr">
        <x:is>
          <x:t>2023-09</x:t>
        </x:is>
      </x:c>
      <x:c r="J1857" s="0" t="inlineStr">
        <x:is>
          <x:t>Month</x:t>
        </x:is>
      </x:c>
      <x:c r="K1857" s="58">
        <x:v>1</x:v>
      </x:c>
      <x:c r="L1857" s="12">
        <x:v>0</x:v>
      </x:c>
    </x:row>
    <x:row r="1858">
      <x:c r="A1858" s="0" t="inlineStr">
        <x:is>
          <x:t>PL|pl.other-opex|6520|2023-10</x:t>
        </x:is>
      </x:c>
      <x:c r="B1858" s="0" t="inlineStr">
        <x:is>
          <x:t>Demo Handel GmbH</x:t>
        </x:is>
      </x:c>
      <x:c r="C1858" s="0" t="inlineStr">
        <x:is>
          <x:t>PL</x:t>
        </x:is>
      </x:c>
      <x:c r="D1858" s="0" t="inlineStr">
        <x:is>
          <x:t>pl.other-opex</x:t>
        </x:is>
      </x:c>
      <x:c r="E1858" s="0" t="inlineStr">
        <x:is>
          <x:t>Sonstige betriebliche Aufwendungen</x:t>
        </x:is>
      </x:c>
      <x:c r="F1858" s="58">
        <x:v>6520</x:v>
      </x:c>
      <x:c r="G1858" t="inlineStr">
        <x:is>
          <x:t>Kfz-Versicherungen</x:t>
        </x:is>
      </x:c>
      <x:c r="H1858" s="0" t="inlineStr">
        <x:is>
          <x:t>2023-10</x:t>
        </x:is>
      </x:c>
      <x:c r="I1858" s="0" t="inlineStr">
        <x:is>
          <x:t>2023-10</x:t>
        </x:is>
      </x:c>
      <x:c r="J1858" s="0" t="inlineStr">
        <x:is>
          <x:t>Month</x:t>
        </x:is>
      </x:c>
      <x:c r="K1858" s="58">
        <x:v>1</x:v>
      </x:c>
      <x:c r="L1858" s="12">
        <x:v>0</x:v>
      </x:c>
    </x:row>
    <x:row r="1859">
      <x:c r="A1859" s="0" t="inlineStr">
        <x:is>
          <x:t>PL|pl.other-opex|6520|2023-11</x:t>
        </x:is>
      </x:c>
      <x:c r="B1859" s="0" t="inlineStr">
        <x:is>
          <x:t>Demo Handel GmbH</x:t>
        </x:is>
      </x:c>
      <x:c r="C1859" s="0" t="inlineStr">
        <x:is>
          <x:t>PL</x:t>
        </x:is>
      </x:c>
      <x:c r="D1859" s="0" t="inlineStr">
        <x:is>
          <x:t>pl.other-opex</x:t>
        </x:is>
      </x:c>
      <x:c r="E1859" s="0" t="inlineStr">
        <x:is>
          <x:t>Sonstige betriebliche Aufwendungen</x:t>
        </x:is>
      </x:c>
      <x:c r="F1859" s="58">
        <x:v>6520</x:v>
      </x:c>
      <x:c r="G1859" t="inlineStr">
        <x:is>
          <x:t>Kfz-Versicherungen</x:t>
        </x:is>
      </x:c>
      <x:c r="H1859" s="0" t="inlineStr">
        <x:is>
          <x:t>2023-11</x:t>
        </x:is>
      </x:c>
      <x:c r="I1859" s="0" t="inlineStr">
        <x:is>
          <x:t>2023-11</x:t>
        </x:is>
      </x:c>
      <x:c r="J1859" s="0" t="inlineStr">
        <x:is>
          <x:t>Month</x:t>
        </x:is>
      </x:c>
      <x:c r="K1859" s="58">
        <x:v>1</x:v>
      </x:c>
      <x:c r="L1859" s="12">
        <x:v>0</x:v>
      </x:c>
    </x:row>
    <x:row r="1860">
      <x:c r="A1860" s="0" t="inlineStr">
        <x:is>
          <x:t>PL|pl.other-opex|6520|2023-12</x:t>
        </x:is>
      </x:c>
      <x:c r="B1860" s="0" t="inlineStr">
        <x:is>
          <x:t>Demo Handel GmbH</x:t>
        </x:is>
      </x:c>
      <x:c r="C1860" s="0" t="inlineStr">
        <x:is>
          <x:t>PL</x:t>
        </x:is>
      </x:c>
      <x:c r="D1860" s="0" t="inlineStr">
        <x:is>
          <x:t>pl.other-opex</x:t>
        </x:is>
      </x:c>
      <x:c r="E1860" s="0" t="inlineStr">
        <x:is>
          <x:t>Sonstige betriebliche Aufwendungen</x:t>
        </x:is>
      </x:c>
      <x:c r="F1860" s="58">
        <x:v>6520</x:v>
      </x:c>
      <x:c r="G1860" t="inlineStr">
        <x:is>
          <x:t>Kfz-Versicherungen</x:t>
        </x:is>
      </x:c>
      <x:c r="H1860" s="0" t="inlineStr">
        <x:is>
          <x:t>2023-12</x:t>
        </x:is>
      </x:c>
      <x:c r="I1860" s="0" t="inlineStr">
        <x:is>
          <x:t>2023-12</x:t>
        </x:is>
      </x:c>
      <x:c r="J1860" s="0" t="inlineStr">
        <x:is>
          <x:t>Month</x:t>
        </x:is>
      </x:c>
      <x:c r="K1860" s="58">
        <x:v>1</x:v>
      </x:c>
      <x:c r="L1860" s="12">
        <x:v>0</x:v>
      </x:c>
    </x:row>
    <x:row r="1861">
      <x:c r="A1861" s="0" t="inlineStr">
        <x:is>
          <x:t>PL|pl.other-opex|6520|2024-01</x:t>
        </x:is>
      </x:c>
      <x:c r="B1861" s="0" t="inlineStr">
        <x:is>
          <x:t>Demo Handel GmbH</x:t>
        </x:is>
      </x:c>
      <x:c r="C1861" s="0" t="inlineStr">
        <x:is>
          <x:t>PL</x:t>
        </x:is>
      </x:c>
      <x:c r="D1861" s="0" t="inlineStr">
        <x:is>
          <x:t>pl.other-opex</x:t>
        </x:is>
      </x:c>
      <x:c r="E1861" s="0" t="inlineStr">
        <x:is>
          <x:t>Sonstige betriebliche Aufwendungen</x:t>
        </x:is>
      </x:c>
      <x:c r="F1861" s="58">
        <x:v>6520</x:v>
      </x:c>
      <x:c r="G1861" t="inlineStr">
        <x:is>
          <x:t>Kfz-Versicherungen</x:t>
        </x:is>
      </x:c>
      <x:c r="H1861" s="0" t="inlineStr">
        <x:is>
          <x:t>2024-01</x:t>
        </x:is>
      </x:c>
      <x:c r="I1861" s="0" t="inlineStr">
        <x:is>
          <x:t>2024-01</x:t>
        </x:is>
      </x:c>
      <x:c r="J1861" s="0" t="inlineStr">
        <x:is>
          <x:t>Month</x:t>
        </x:is>
      </x:c>
      <x:c r="K1861" s="58">
        <x:v>1</x:v>
      </x:c>
      <x:c r="L1861" s="12">
        <x:v>-29200</x:v>
      </x:c>
    </x:row>
    <x:row r="1862">
      <x:c r="A1862" s="0" t="inlineStr">
        <x:is>
          <x:t>PL|pl.other-opex|6520|2024-02</x:t>
        </x:is>
      </x:c>
      <x:c r="B1862" s="0" t="inlineStr">
        <x:is>
          <x:t>Demo Handel GmbH</x:t>
        </x:is>
      </x:c>
      <x:c r="C1862" s="0" t="inlineStr">
        <x:is>
          <x:t>PL</x:t>
        </x:is>
      </x:c>
      <x:c r="D1862" s="0" t="inlineStr">
        <x:is>
          <x:t>pl.other-opex</x:t>
        </x:is>
      </x:c>
      <x:c r="E1862" s="0" t="inlineStr">
        <x:is>
          <x:t>Sonstige betriebliche Aufwendungen</x:t>
        </x:is>
      </x:c>
      <x:c r="F1862" s="58">
        <x:v>6520</x:v>
      </x:c>
      <x:c r="G1862" t="inlineStr">
        <x:is>
          <x:t>Kfz-Versicherungen</x:t>
        </x:is>
      </x:c>
      <x:c r="H1862" s="0" t="inlineStr">
        <x:is>
          <x:t>2024-02</x:t>
        </x:is>
      </x:c>
      <x:c r="I1862" s="0" t="inlineStr">
        <x:is>
          <x:t>2024-02</x:t>
        </x:is>
      </x:c>
      <x:c r="J1862" s="0" t="inlineStr">
        <x:is>
          <x:t>Month</x:t>
        </x:is>
      </x:c>
      <x:c r="K1862" s="58">
        <x:v>1</x:v>
      </x:c>
      <x:c r="L1862" s="12">
        <x:v>0</x:v>
      </x:c>
    </x:row>
    <x:row r="1863">
      <x:c r="A1863" s="0" t="inlineStr">
        <x:is>
          <x:t>PL|pl.other-opex|6520|2024-03</x:t>
        </x:is>
      </x:c>
      <x:c r="B1863" s="0" t="inlineStr">
        <x:is>
          <x:t>Demo Handel GmbH</x:t>
        </x:is>
      </x:c>
      <x:c r="C1863" s="0" t="inlineStr">
        <x:is>
          <x:t>PL</x:t>
        </x:is>
      </x:c>
      <x:c r="D1863" s="0" t="inlineStr">
        <x:is>
          <x:t>pl.other-opex</x:t>
        </x:is>
      </x:c>
      <x:c r="E1863" s="0" t="inlineStr">
        <x:is>
          <x:t>Sonstige betriebliche Aufwendungen</x:t>
        </x:is>
      </x:c>
      <x:c r="F1863" s="58">
        <x:v>6520</x:v>
      </x:c>
      <x:c r="G1863" t="inlineStr">
        <x:is>
          <x:t>Kfz-Versicherungen</x:t>
        </x:is>
      </x:c>
      <x:c r="H1863" s="0" t="inlineStr">
        <x:is>
          <x:t>2024-03</x:t>
        </x:is>
      </x:c>
      <x:c r="I1863" s="0" t="inlineStr">
        <x:is>
          <x:t>2024-03</x:t>
        </x:is>
      </x:c>
      <x:c r="J1863" s="0" t="inlineStr">
        <x:is>
          <x:t>Month</x:t>
        </x:is>
      </x:c>
      <x:c r="K1863" s="58">
        <x:v>1</x:v>
      </x:c>
      <x:c r="L1863" s="12">
        <x:v>0</x:v>
      </x:c>
    </x:row>
    <x:row r="1864">
      <x:c r="A1864" s="0" t="inlineStr">
        <x:is>
          <x:t>PL|pl.other-opex|6520|2024-04</x:t>
        </x:is>
      </x:c>
      <x:c r="B1864" s="0" t="inlineStr">
        <x:is>
          <x:t>Demo Handel GmbH</x:t>
        </x:is>
      </x:c>
      <x:c r="C1864" s="0" t="inlineStr">
        <x:is>
          <x:t>PL</x:t>
        </x:is>
      </x:c>
      <x:c r="D1864" s="0" t="inlineStr">
        <x:is>
          <x:t>pl.other-opex</x:t>
        </x:is>
      </x:c>
      <x:c r="E1864" s="0" t="inlineStr">
        <x:is>
          <x:t>Sonstige betriebliche Aufwendungen</x:t>
        </x:is>
      </x:c>
      <x:c r="F1864" s="58">
        <x:v>6520</x:v>
      </x:c>
      <x:c r="G1864" t="inlineStr">
        <x:is>
          <x:t>Kfz-Versicherungen</x:t>
        </x:is>
      </x:c>
      <x:c r="H1864" s="0" t="inlineStr">
        <x:is>
          <x:t>2024-04</x:t>
        </x:is>
      </x:c>
      <x:c r="I1864" s="0" t="inlineStr">
        <x:is>
          <x:t>2024-04</x:t>
        </x:is>
      </x:c>
      <x:c r="J1864" s="0" t="inlineStr">
        <x:is>
          <x:t>Month</x:t>
        </x:is>
      </x:c>
      <x:c r="K1864" s="58">
        <x:v>1</x:v>
      </x:c>
      <x:c r="L1864" s="12">
        <x:v>0</x:v>
      </x:c>
    </x:row>
    <x:row r="1865">
      <x:c r="A1865" s="0" t="inlineStr">
        <x:is>
          <x:t>PL|pl.other-opex|6520|2024-05</x:t>
        </x:is>
      </x:c>
      <x:c r="B1865" s="0" t="inlineStr">
        <x:is>
          <x:t>Demo Handel GmbH</x:t>
        </x:is>
      </x:c>
      <x:c r="C1865" s="0" t="inlineStr">
        <x:is>
          <x:t>PL</x:t>
        </x:is>
      </x:c>
      <x:c r="D1865" s="0" t="inlineStr">
        <x:is>
          <x:t>pl.other-opex</x:t>
        </x:is>
      </x:c>
      <x:c r="E1865" s="0" t="inlineStr">
        <x:is>
          <x:t>Sonstige betriebliche Aufwendungen</x:t>
        </x:is>
      </x:c>
      <x:c r="F1865" s="58">
        <x:v>6520</x:v>
      </x:c>
      <x:c r="G1865" t="inlineStr">
        <x:is>
          <x:t>Kfz-Versicherungen</x:t>
        </x:is>
      </x:c>
      <x:c r="H1865" s="0" t="inlineStr">
        <x:is>
          <x:t>2024-05</x:t>
        </x:is>
      </x:c>
      <x:c r="I1865" s="0" t="inlineStr">
        <x:is>
          <x:t>2024-05</x:t>
        </x:is>
      </x:c>
      <x:c r="J1865" s="0" t="inlineStr">
        <x:is>
          <x:t>Month</x:t>
        </x:is>
      </x:c>
      <x:c r="K1865" s="58">
        <x:v>1</x:v>
      </x:c>
      <x:c r="L1865" s="12">
        <x:v>0</x:v>
      </x:c>
    </x:row>
    <x:row r="1866">
      <x:c r="A1866" s="0" t="inlineStr">
        <x:is>
          <x:t>PL|pl.other-opex|6520|2024-06</x:t>
        </x:is>
      </x:c>
      <x:c r="B1866" s="0" t="inlineStr">
        <x:is>
          <x:t>Demo Handel GmbH</x:t>
        </x:is>
      </x:c>
      <x:c r="C1866" s="0" t="inlineStr">
        <x:is>
          <x:t>PL</x:t>
        </x:is>
      </x:c>
      <x:c r="D1866" s="0" t="inlineStr">
        <x:is>
          <x:t>pl.other-opex</x:t>
        </x:is>
      </x:c>
      <x:c r="E1866" s="0" t="inlineStr">
        <x:is>
          <x:t>Sonstige betriebliche Aufwendungen</x:t>
        </x:is>
      </x:c>
      <x:c r="F1866" s="58">
        <x:v>6520</x:v>
      </x:c>
      <x:c r="G1866" t="inlineStr">
        <x:is>
          <x:t>Kfz-Versicherungen</x:t>
        </x:is>
      </x:c>
      <x:c r="H1866" s="0" t="inlineStr">
        <x:is>
          <x:t>2024-06</x:t>
        </x:is>
      </x:c>
      <x:c r="I1866" s="0" t="inlineStr">
        <x:is>
          <x:t>2024-06</x:t>
        </x:is>
      </x:c>
      <x:c r="J1866" s="0" t="inlineStr">
        <x:is>
          <x:t>Month</x:t>
        </x:is>
      </x:c>
      <x:c r="K1866" s="58">
        <x:v>1</x:v>
      </x:c>
      <x:c r="L1866" s="12">
        <x:v>0</x:v>
      </x:c>
    </x:row>
    <x:row r="1867">
      <x:c r="A1867" s="0" t="inlineStr">
        <x:is>
          <x:t>PL|pl.other-opex|6520|2024-07</x:t>
        </x:is>
      </x:c>
      <x:c r="B1867" s="0" t="inlineStr">
        <x:is>
          <x:t>Demo Handel GmbH</x:t>
        </x:is>
      </x:c>
      <x:c r="C1867" s="0" t="inlineStr">
        <x:is>
          <x:t>PL</x:t>
        </x:is>
      </x:c>
      <x:c r="D1867" s="0" t="inlineStr">
        <x:is>
          <x:t>pl.other-opex</x:t>
        </x:is>
      </x:c>
      <x:c r="E1867" s="0" t="inlineStr">
        <x:is>
          <x:t>Sonstige betriebliche Aufwendungen</x:t>
        </x:is>
      </x:c>
      <x:c r="F1867" s="58">
        <x:v>6520</x:v>
      </x:c>
      <x:c r="G1867" t="inlineStr">
        <x:is>
          <x:t>Kfz-Versicherungen</x:t>
        </x:is>
      </x:c>
      <x:c r="H1867" s="0" t="inlineStr">
        <x:is>
          <x:t>2024-07</x:t>
        </x:is>
      </x:c>
      <x:c r="I1867" s="0" t="inlineStr">
        <x:is>
          <x:t>2024-07</x:t>
        </x:is>
      </x:c>
      <x:c r="J1867" s="0" t="inlineStr">
        <x:is>
          <x:t>Month</x:t>
        </x:is>
      </x:c>
      <x:c r="K1867" s="58">
        <x:v>1</x:v>
      </x:c>
      <x:c r="L1867" s="12">
        <x:v>0</x:v>
      </x:c>
    </x:row>
    <x:row r="1868">
      <x:c r="A1868" s="0" t="inlineStr">
        <x:is>
          <x:t>PL|pl.other-opex|6520|2024-08</x:t>
        </x:is>
      </x:c>
      <x:c r="B1868" s="0" t="inlineStr">
        <x:is>
          <x:t>Demo Handel GmbH</x:t>
        </x:is>
      </x:c>
      <x:c r="C1868" s="0" t="inlineStr">
        <x:is>
          <x:t>PL</x:t>
        </x:is>
      </x:c>
      <x:c r="D1868" s="0" t="inlineStr">
        <x:is>
          <x:t>pl.other-opex</x:t>
        </x:is>
      </x:c>
      <x:c r="E1868" s="0" t="inlineStr">
        <x:is>
          <x:t>Sonstige betriebliche Aufwendungen</x:t>
        </x:is>
      </x:c>
      <x:c r="F1868" s="58">
        <x:v>6520</x:v>
      </x:c>
      <x:c r="G1868" t="inlineStr">
        <x:is>
          <x:t>Kfz-Versicherungen</x:t>
        </x:is>
      </x:c>
      <x:c r="H1868" s="0" t="inlineStr">
        <x:is>
          <x:t>2024-08</x:t>
        </x:is>
      </x:c>
      <x:c r="I1868" s="0" t="inlineStr">
        <x:is>
          <x:t>2024-08</x:t>
        </x:is>
      </x:c>
      <x:c r="J1868" s="0" t="inlineStr">
        <x:is>
          <x:t>Month</x:t>
        </x:is>
      </x:c>
      <x:c r="K1868" s="58">
        <x:v>1</x:v>
      </x:c>
      <x:c r="L1868" s="12">
        <x:v>0</x:v>
      </x:c>
    </x:row>
    <x:row r="1869">
      <x:c r="A1869" s="0" t="inlineStr">
        <x:is>
          <x:t>PL|pl.other-opex|6520|2024-09</x:t>
        </x:is>
      </x:c>
      <x:c r="B1869" s="0" t="inlineStr">
        <x:is>
          <x:t>Demo Handel GmbH</x:t>
        </x:is>
      </x:c>
      <x:c r="C1869" s="0" t="inlineStr">
        <x:is>
          <x:t>PL</x:t>
        </x:is>
      </x:c>
      <x:c r="D1869" s="0" t="inlineStr">
        <x:is>
          <x:t>pl.other-opex</x:t>
        </x:is>
      </x:c>
      <x:c r="E1869" s="0" t="inlineStr">
        <x:is>
          <x:t>Sonstige betriebliche Aufwendungen</x:t>
        </x:is>
      </x:c>
      <x:c r="F1869" s="58">
        <x:v>6520</x:v>
      </x:c>
      <x:c r="G1869" t="inlineStr">
        <x:is>
          <x:t>Kfz-Versicherungen</x:t>
        </x:is>
      </x:c>
      <x:c r="H1869" s="0" t="inlineStr">
        <x:is>
          <x:t>2024-09</x:t>
        </x:is>
      </x:c>
      <x:c r="I1869" s="0" t="inlineStr">
        <x:is>
          <x:t>2024-09</x:t>
        </x:is>
      </x:c>
      <x:c r="J1869" s="0" t="inlineStr">
        <x:is>
          <x:t>Month</x:t>
        </x:is>
      </x:c>
      <x:c r="K1869" s="58">
        <x:v>1</x:v>
      </x:c>
      <x:c r="L1869" s="12">
        <x:v>0</x:v>
      </x:c>
    </x:row>
    <x:row r="1870">
      <x:c r="A1870" s="0" t="inlineStr">
        <x:is>
          <x:t>PL|pl.other-opex|6520|2024-10</x:t>
        </x:is>
      </x:c>
      <x:c r="B1870" s="0" t="inlineStr">
        <x:is>
          <x:t>Demo Handel GmbH</x:t>
        </x:is>
      </x:c>
      <x:c r="C1870" s="0" t="inlineStr">
        <x:is>
          <x:t>PL</x:t>
        </x:is>
      </x:c>
      <x:c r="D1870" s="0" t="inlineStr">
        <x:is>
          <x:t>pl.other-opex</x:t>
        </x:is>
      </x:c>
      <x:c r="E1870" s="0" t="inlineStr">
        <x:is>
          <x:t>Sonstige betriebliche Aufwendungen</x:t>
        </x:is>
      </x:c>
      <x:c r="F1870" s="58">
        <x:v>6520</x:v>
      </x:c>
      <x:c r="G1870" t="inlineStr">
        <x:is>
          <x:t>Kfz-Versicherungen</x:t>
        </x:is>
      </x:c>
      <x:c r="H1870" s="0" t="inlineStr">
        <x:is>
          <x:t>2024-10</x:t>
        </x:is>
      </x:c>
      <x:c r="I1870" s="0" t="inlineStr">
        <x:is>
          <x:t>2024-10</x:t>
        </x:is>
      </x:c>
      <x:c r="J1870" s="0" t="inlineStr">
        <x:is>
          <x:t>Month</x:t>
        </x:is>
      </x:c>
      <x:c r="K1870" s="58">
        <x:v>1</x:v>
      </x:c>
      <x:c r="L1870" s="12">
        <x:v>0</x:v>
      </x:c>
    </x:row>
    <x:row r="1871">
      <x:c r="A1871" s="0" t="inlineStr">
        <x:is>
          <x:t>PL|pl.other-opex|6520|2024-11</x:t>
        </x:is>
      </x:c>
      <x:c r="B1871" s="0" t="inlineStr">
        <x:is>
          <x:t>Demo Handel GmbH</x:t>
        </x:is>
      </x:c>
      <x:c r="C1871" s="0" t="inlineStr">
        <x:is>
          <x:t>PL</x:t>
        </x:is>
      </x:c>
      <x:c r="D1871" s="0" t="inlineStr">
        <x:is>
          <x:t>pl.other-opex</x:t>
        </x:is>
      </x:c>
      <x:c r="E1871" s="0" t="inlineStr">
        <x:is>
          <x:t>Sonstige betriebliche Aufwendungen</x:t>
        </x:is>
      </x:c>
      <x:c r="F1871" s="58">
        <x:v>6520</x:v>
      </x:c>
      <x:c r="G1871" t="inlineStr">
        <x:is>
          <x:t>Kfz-Versicherungen</x:t>
        </x:is>
      </x:c>
      <x:c r="H1871" s="0" t="inlineStr">
        <x:is>
          <x:t>2024-11</x:t>
        </x:is>
      </x:c>
      <x:c r="I1871" s="0" t="inlineStr">
        <x:is>
          <x:t>2024-11</x:t>
        </x:is>
      </x:c>
      <x:c r="J1871" s="0" t="inlineStr">
        <x:is>
          <x:t>Month</x:t>
        </x:is>
      </x:c>
      <x:c r="K1871" s="58">
        <x:v>1</x:v>
      </x:c>
      <x:c r="L1871" s="12">
        <x:v>0</x:v>
      </x:c>
    </x:row>
    <x:row r="1872">
      <x:c r="A1872" s="0" t="inlineStr">
        <x:is>
          <x:t>PL|pl.other-opex|6520|2024-12</x:t>
        </x:is>
      </x:c>
      <x:c r="B1872" s="0" t="inlineStr">
        <x:is>
          <x:t>Demo Handel GmbH</x:t>
        </x:is>
      </x:c>
      <x:c r="C1872" s="0" t="inlineStr">
        <x:is>
          <x:t>PL</x:t>
        </x:is>
      </x:c>
      <x:c r="D1872" s="0" t="inlineStr">
        <x:is>
          <x:t>pl.other-opex</x:t>
        </x:is>
      </x:c>
      <x:c r="E1872" s="0" t="inlineStr">
        <x:is>
          <x:t>Sonstige betriebliche Aufwendungen</x:t>
        </x:is>
      </x:c>
      <x:c r="F1872" s="58">
        <x:v>6520</x:v>
      </x:c>
      <x:c r="G1872" t="inlineStr">
        <x:is>
          <x:t>Kfz-Versicherungen</x:t>
        </x:is>
      </x:c>
      <x:c r="H1872" s="0" t="inlineStr">
        <x:is>
          <x:t>2024-12</x:t>
        </x:is>
      </x:c>
      <x:c r="I1872" s="0" t="inlineStr">
        <x:is>
          <x:t>2024-12</x:t>
        </x:is>
      </x:c>
      <x:c r="J1872" s="0" t="inlineStr">
        <x:is>
          <x:t>Month</x:t>
        </x:is>
      </x:c>
      <x:c r="K1872" s="58">
        <x:v>1</x:v>
      </x:c>
      <x:c r="L1872" s="12">
        <x:v>0</x:v>
      </x:c>
    </x:row>
    <x:row r="1873">
      <x:c r="A1873" s="0" t="inlineStr">
        <x:is>
          <x:t>PL|pl.other-opex|6530|2022-01</x:t>
        </x:is>
      </x:c>
      <x:c r="B1873" s="0" t="inlineStr">
        <x:is>
          <x:t>Demo Handel GmbH</x:t>
        </x:is>
      </x:c>
      <x:c r="C1873" s="0" t="inlineStr">
        <x:is>
          <x:t>PL</x:t>
        </x:is>
      </x:c>
      <x:c r="D1873" s="0" t="inlineStr">
        <x:is>
          <x:t>pl.other-opex</x:t>
        </x:is>
      </x:c>
      <x:c r="E1873" s="0" t="inlineStr">
        <x:is>
          <x:t>Sonstige betriebliche Aufwendungen</x:t>
        </x:is>
      </x:c>
      <x:c r="F1873" s="58">
        <x:v>6530</x:v>
      </x:c>
      <x:c r="G1873" t="inlineStr">
        <x:is>
          <x:t>Laufende Kfz-Betriebskosten</x:t>
        </x:is>
      </x:c>
      <x:c r="H1873" s="0" t="inlineStr">
        <x:is>
          <x:t>2022-01</x:t>
        </x:is>
      </x:c>
      <x:c r="I1873" s="0" t="inlineStr">
        <x:is>
          <x:t>2022-01</x:t>
        </x:is>
      </x:c>
      <x:c r="J1873" s="0" t="inlineStr">
        <x:is>
          <x:t>Month</x:t>
        </x:is>
      </x:c>
      <x:c r="K1873" s="58">
        <x:v>1</x:v>
      </x:c>
      <x:c r="L1873" s="12">
        <x:v>-16164.9</x:v>
      </x:c>
    </x:row>
    <x:row r="1874">
      <x:c r="A1874" s="0" t="inlineStr">
        <x:is>
          <x:t>PL|pl.other-opex|6530|2022-02</x:t>
        </x:is>
      </x:c>
      <x:c r="B1874" s="0" t="inlineStr">
        <x:is>
          <x:t>Demo Handel GmbH</x:t>
        </x:is>
      </x:c>
      <x:c r="C1874" s="0" t="inlineStr">
        <x:is>
          <x:t>PL</x:t>
        </x:is>
      </x:c>
      <x:c r="D1874" s="0" t="inlineStr">
        <x:is>
          <x:t>pl.other-opex</x:t>
        </x:is>
      </x:c>
      <x:c r="E1874" s="0" t="inlineStr">
        <x:is>
          <x:t>Sonstige betriebliche Aufwendungen</x:t>
        </x:is>
      </x:c>
      <x:c r="F1874" s="58">
        <x:v>6530</x:v>
      </x:c>
      <x:c r="G1874" t="inlineStr">
        <x:is>
          <x:t>Laufende Kfz-Betriebskosten</x:t>
        </x:is>
      </x:c>
      <x:c r="H1874" s="0" t="inlineStr">
        <x:is>
          <x:t>2022-02</x:t>
        </x:is>
      </x:c>
      <x:c r="I1874" s="0" t="inlineStr">
        <x:is>
          <x:t>2022-02</x:t>
        </x:is>
      </x:c>
      <x:c r="J1874" s="0" t="inlineStr">
        <x:is>
          <x:t>Month</x:t>
        </x:is>
      </x:c>
      <x:c r="K1874" s="58">
        <x:v>1</x:v>
      </x:c>
      <x:c r="L1874" s="12">
        <x:v>-12373.07</x:v>
      </x:c>
    </x:row>
    <x:row r="1875">
      <x:c r="A1875" s="0" t="inlineStr">
        <x:is>
          <x:t>PL|pl.other-opex|6530|2022-03</x:t>
        </x:is>
      </x:c>
      <x:c r="B1875" s="0" t="inlineStr">
        <x:is>
          <x:t>Demo Handel GmbH</x:t>
        </x:is>
      </x:c>
      <x:c r="C1875" s="0" t="inlineStr">
        <x:is>
          <x:t>PL</x:t>
        </x:is>
      </x:c>
      <x:c r="D1875" s="0" t="inlineStr">
        <x:is>
          <x:t>pl.other-opex</x:t>
        </x:is>
      </x:c>
      <x:c r="E1875" s="0" t="inlineStr">
        <x:is>
          <x:t>Sonstige betriebliche Aufwendungen</x:t>
        </x:is>
      </x:c>
      <x:c r="F1875" s="58">
        <x:v>6530</x:v>
      </x:c>
      <x:c r="G1875" t="inlineStr">
        <x:is>
          <x:t>Laufende Kfz-Betriebskosten</x:t>
        </x:is>
      </x:c>
      <x:c r="H1875" s="0" t="inlineStr">
        <x:is>
          <x:t>2022-03</x:t>
        </x:is>
      </x:c>
      <x:c r="I1875" s="0" t="inlineStr">
        <x:is>
          <x:t>2022-03</x:t>
        </x:is>
      </x:c>
      <x:c r="J1875" s="0" t="inlineStr">
        <x:is>
          <x:t>Month</x:t>
        </x:is>
      </x:c>
      <x:c r="K1875" s="58">
        <x:v>1</x:v>
      </x:c>
      <x:c r="L1875" s="12">
        <x:v>-16813.21</x:v>
      </x:c>
    </x:row>
    <x:row r="1876">
      <x:c r="A1876" s="0" t="inlineStr">
        <x:is>
          <x:t>PL|pl.other-opex|6530|2022-04</x:t>
        </x:is>
      </x:c>
      <x:c r="B1876" s="0" t="inlineStr">
        <x:is>
          <x:t>Demo Handel GmbH</x:t>
        </x:is>
      </x:c>
      <x:c r="C1876" s="0" t="inlineStr">
        <x:is>
          <x:t>PL</x:t>
        </x:is>
      </x:c>
      <x:c r="D1876" s="0" t="inlineStr">
        <x:is>
          <x:t>pl.other-opex</x:t>
        </x:is>
      </x:c>
      <x:c r="E1876" s="0" t="inlineStr">
        <x:is>
          <x:t>Sonstige betriebliche Aufwendungen</x:t>
        </x:is>
      </x:c>
      <x:c r="F1876" s="58">
        <x:v>6530</x:v>
      </x:c>
      <x:c r="G1876" t="inlineStr">
        <x:is>
          <x:t>Laufende Kfz-Betriebskosten</x:t>
        </x:is>
      </x:c>
      <x:c r="H1876" s="0" t="inlineStr">
        <x:is>
          <x:t>2022-04</x:t>
        </x:is>
      </x:c>
      <x:c r="I1876" s="0" t="inlineStr">
        <x:is>
          <x:t>2022-04</x:t>
        </x:is>
      </x:c>
      <x:c r="J1876" s="0" t="inlineStr">
        <x:is>
          <x:t>Month</x:t>
        </x:is>
      </x:c>
      <x:c r="K1876" s="58">
        <x:v>1</x:v>
      </x:c>
      <x:c r="L1876" s="12">
        <x:v>-12774.54</x:v>
      </x:c>
    </x:row>
    <x:row r="1877">
      <x:c r="A1877" s="0" t="inlineStr">
        <x:is>
          <x:t>PL|pl.other-opex|6530|2022-05</x:t>
        </x:is>
      </x:c>
      <x:c r="B1877" s="0" t="inlineStr">
        <x:is>
          <x:t>Demo Handel GmbH</x:t>
        </x:is>
      </x:c>
      <x:c r="C1877" s="0" t="inlineStr">
        <x:is>
          <x:t>PL</x:t>
        </x:is>
      </x:c>
      <x:c r="D1877" s="0" t="inlineStr">
        <x:is>
          <x:t>pl.other-opex</x:t>
        </x:is>
      </x:c>
      <x:c r="E1877" s="0" t="inlineStr">
        <x:is>
          <x:t>Sonstige betriebliche Aufwendungen</x:t>
        </x:is>
      </x:c>
      <x:c r="F1877" s="58">
        <x:v>6530</x:v>
      </x:c>
      <x:c r="G1877" t="inlineStr">
        <x:is>
          <x:t>Laufende Kfz-Betriebskosten</x:t>
        </x:is>
      </x:c>
      <x:c r="H1877" s="0" t="inlineStr">
        <x:is>
          <x:t>2022-05</x:t>
        </x:is>
      </x:c>
      <x:c r="I1877" s="0" t="inlineStr">
        <x:is>
          <x:t>2022-05</x:t>
        </x:is>
      </x:c>
      <x:c r="J1877" s="0" t="inlineStr">
        <x:is>
          <x:t>Month</x:t>
        </x:is>
      </x:c>
      <x:c r="K1877" s="58">
        <x:v>1</x:v>
      </x:c>
      <x:c r="L1877" s="12">
        <x:v>-15158.07</x:v>
      </x:c>
    </x:row>
    <x:row r="1878">
      <x:c r="A1878" s="0" t="inlineStr">
        <x:is>
          <x:t>PL|pl.other-opex|6530|2022-06</x:t>
        </x:is>
      </x:c>
      <x:c r="B1878" s="0" t="inlineStr">
        <x:is>
          <x:t>Demo Handel GmbH</x:t>
        </x:is>
      </x:c>
      <x:c r="C1878" s="0" t="inlineStr">
        <x:is>
          <x:t>PL</x:t>
        </x:is>
      </x:c>
      <x:c r="D1878" s="0" t="inlineStr">
        <x:is>
          <x:t>pl.other-opex</x:t>
        </x:is>
      </x:c>
      <x:c r="E1878" s="0" t="inlineStr">
        <x:is>
          <x:t>Sonstige betriebliche Aufwendungen</x:t>
        </x:is>
      </x:c>
      <x:c r="F1878" s="58">
        <x:v>6530</x:v>
      </x:c>
      <x:c r="G1878" t="inlineStr">
        <x:is>
          <x:t>Laufende Kfz-Betriebskosten</x:t>
        </x:is>
      </x:c>
      <x:c r="H1878" s="0" t="inlineStr">
        <x:is>
          <x:t>2022-06</x:t>
        </x:is>
      </x:c>
      <x:c r="I1878" s="0" t="inlineStr">
        <x:is>
          <x:t>2022-06</x:t>
        </x:is>
      </x:c>
      <x:c r="J1878" s="0" t="inlineStr">
        <x:is>
          <x:t>Month</x:t>
        </x:is>
      </x:c>
      <x:c r="K1878" s="58">
        <x:v>1</x:v>
      </x:c>
      <x:c r="L1878" s="12">
        <x:v>-14509.64</x:v>
      </x:c>
    </x:row>
    <x:row r="1879">
      <x:c r="A1879" s="0" t="inlineStr">
        <x:is>
          <x:t>PL|pl.other-opex|6530|2022-07</x:t>
        </x:is>
      </x:c>
      <x:c r="B1879" s="0" t="inlineStr">
        <x:is>
          <x:t>Demo Handel GmbH</x:t>
        </x:is>
      </x:c>
      <x:c r="C1879" s="0" t="inlineStr">
        <x:is>
          <x:t>PL</x:t>
        </x:is>
      </x:c>
      <x:c r="D1879" s="0" t="inlineStr">
        <x:is>
          <x:t>pl.other-opex</x:t>
        </x:is>
      </x:c>
      <x:c r="E1879" s="0" t="inlineStr">
        <x:is>
          <x:t>Sonstige betriebliche Aufwendungen</x:t>
        </x:is>
      </x:c>
      <x:c r="F1879" s="58">
        <x:v>6530</x:v>
      </x:c>
      <x:c r="G1879" t="inlineStr">
        <x:is>
          <x:t>Laufende Kfz-Betriebskosten</x:t>
        </x:is>
      </x:c>
      <x:c r="H1879" s="0" t="inlineStr">
        <x:is>
          <x:t>2022-07</x:t>
        </x:is>
      </x:c>
      <x:c r="I1879" s="0" t="inlineStr">
        <x:is>
          <x:t>2022-07</x:t>
        </x:is>
      </x:c>
      <x:c r="J1879" s="0" t="inlineStr">
        <x:is>
          <x:t>Month</x:t>
        </x:is>
      </x:c>
      <x:c r="K1879" s="58">
        <x:v>1</x:v>
      </x:c>
      <x:c r="L1879" s="12">
        <x:v>-14507.11</x:v>
      </x:c>
    </x:row>
    <x:row r="1880">
      <x:c r="A1880" s="0" t="inlineStr">
        <x:is>
          <x:t>PL|pl.other-opex|6530|2022-08</x:t>
        </x:is>
      </x:c>
      <x:c r="B1880" s="0" t="inlineStr">
        <x:is>
          <x:t>Demo Handel GmbH</x:t>
        </x:is>
      </x:c>
      <x:c r="C1880" s="0" t="inlineStr">
        <x:is>
          <x:t>PL</x:t>
        </x:is>
      </x:c>
      <x:c r="D1880" s="0" t="inlineStr">
        <x:is>
          <x:t>pl.other-opex</x:t>
        </x:is>
      </x:c>
      <x:c r="E1880" s="0" t="inlineStr">
        <x:is>
          <x:t>Sonstige betriebliche Aufwendungen</x:t>
        </x:is>
      </x:c>
      <x:c r="F1880" s="58">
        <x:v>6530</x:v>
      </x:c>
      <x:c r="G1880" t="inlineStr">
        <x:is>
          <x:t>Laufende Kfz-Betriebskosten</x:t>
        </x:is>
      </x:c>
      <x:c r="H1880" s="0" t="inlineStr">
        <x:is>
          <x:t>2022-08</x:t>
        </x:is>
      </x:c>
      <x:c r="I1880" s="0" t="inlineStr">
        <x:is>
          <x:t>2022-08</x:t>
        </x:is>
      </x:c>
      <x:c r="J1880" s="0" t="inlineStr">
        <x:is>
          <x:t>Month</x:t>
        </x:is>
      </x:c>
      <x:c r="K1880" s="58">
        <x:v>1</x:v>
      </x:c>
      <x:c r="L1880" s="12">
        <x:v>-15414.69</x:v>
      </x:c>
    </x:row>
    <x:row r="1881">
      <x:c r="A1881" s="0" t="inlineStr">
        <x:is>
          <x:t>PL|pl.other-opex|6530|2022-09</x:t>
        </x:is>
      </x:c>
      <x:c r="B1881" s="0" t="inlineStr">
        <x:is>
          <x:t>Demo Handel GmbH</x:t>
        </x:is>
      </x:c>
      <x:c r="C1881" s="0" t="inlineStr">
        <x:is>
          <x:t>PL</x:t>
        </x:is>
      </x:c>
      <x:c r="D1881" s="0" t="inlineStr">
        <x:is>
          <x:t>pl.other-opex</x:t>
        </x:is>
      </x:c>
      <x:c r="E1881" s="0" t="inlineStr">
        <x:is>
          <x:t>Sonstige betriebliche Aufwendungen</x:t>
        </x:is>
      </x:c>
      <x:c r="F1881" s="58">
        <x:v>6530</x:v>
      </x:c>
      <x:c r="G1881" t="inlineStr">
        <x:is>
          <x:t>Laufende Kfz-Betriebskosten</x:t>
        </x:is>
      </x:c>
      <x:c r="H1881" s="0" t="inlineStr">
        <x:is>
          <x:t>2022-09</x:t>
        </x:is>
      </x:c>
      <x:c r="I1881" s="0" t="inlineStr">
        <x:is>
          <x:t>2022-09</x:t>
        </x:is>
      </x:c>
      <x:c r="J1881" s="0" t="inlineStr">
        <x:is>
          <x:t>Month</x:t>
        </x:is>
      </x:c>
      <x:c r="K1881" s="58">
        <x:v>1</x:v>
      </x:c>
      <x:c r="L1881" s="12">
        <x:v>-17960.43</x:v>
      </x:c>
    </x:row>
    <x:row r="1882">
      <x:c r="A1882" s="0" t="inlineStr">
        <x:is>
          <x:t>PL|pl.other-opex|6530|2022-10</x:t>
        </x:is>
      </x:c>
      <x:c r="B1882" s="0" t="inlineStr">
        <x:is>
          <x:t>Demo Handel GmbH</x:t>
        </x:is>
      </x:c>
      <x:c r="C1882" s="0" t="inlineStr">
        <x:is>
          <x:t>PL</x:t>
        </x:is>
      </x:c>
      <x:c r="D1882" s="0" t="inlineStr">
        <x:is>
          <x:t>pl.other-opex</x:t>
        </x:is>
      </x:c>
      <x:c r="E1882" s="0" t="inlineStr">
        <x:is>
          <x:t>Sonstige betriebliche Aufwendungen</x:t>
        </x:is>
      </x:c>
      <x:c r="F1882" s="58">
        <x:v>6530</x:v>
      </x:c>
      <x:c r="G1882" t="inlineStr">
        <x:is>
          <x:t>Laufende Kfz-Betriebskosten</x:t>
        </x:is>
      </x:c>
      <x:c r="H1882" s="0" t="inlineStr">
        <x:is>
          <x:t>2022-10</x:t>
        </x:is>
      </x:c>
      <x:c r="I1882" s="0" t="inlineStr">
        <x:is>
          <x:t>2022-10</x:t>
        </x:is>
      </x:c>
      <x:c r="J1882" s="0" t="inlineStr">
        <x:is>
          <x:t>Month</x:t>
        </x:is>
      </x:c>
      <x:c r="K1882" s="58">
        <x:v>1</x:v>
      </x:c>
      <x:c r="L1882" s="12">
        <x:v>-13831.85</x:v>
      </x:c>
    </x:row>
    <x:row r="1883">
      <x:c r="A1883" s="0" t="inlineStr">
        <x:is>
          <x:t>PL|pl.other-opex|6530|2022-11</x:t>
        </x:is>
      </x:c>
      <x:c r="B1883" s="0" t="inlineStr">
        <x:is>
          <x:t>Demo Handel GmbH</x:t>
        </x:is>
      </x:c>
      <x:c r="C1883" s="0" t="inlineStr">
        <x:is>
          <x:t>PL</x:t>
        </x:is>
      </x:c>
      <x:c r="D1883" s="0" t="inlineStr">
        <x:is>
          <x:t>pl.other-opex</x:t>
        </x:is>
      </x:c>
      <x:c r="E1883" s="0" t="inlineStr">
        <x:is>
          <x:t>Sonstige betriebliche Aufwendungen</x:t>
        </x:is>
      </x:c>
      <x:c r="F1883" s="58">
        <x:v>6530</x:v>
      </x:c>
      <x:c r="G1883" t="inlineStr">
        <x:is>
          <x:t>Laufende Kfz-Betriebskosten</x:t>
        </x:is>
      </x:c>
      <x:c r="H1883" s="0" t="inlineStr">
        <x:is>
          <x:t>2022-11</x:t>
        </x:is>
      </x:c>
      <x:c r="I1883" s="0" t="inlineStr">
        <x:is>
          <x:t>2022-11</x:t>
        </x:is>
      </x:c>
      <x:c r="J1883" s="0" t="inlineStr">
        <x:is>
          <x:t>Month</x:t>
        </x:is>
      </x:c>
      <x:c r="K1883" s="58">
        <x:v>1</x:v>
      </x:c>
      <x:c r="L1883" s="12">
        <x:v>-14382.02</x:v>
      </x:c>
    </x:row>
    <x:row r="1884">
      <x:c r="A1884" s="0" t="inlineStr">
        <x:is>
          <x:t>PL|pl.other-opex|6530|2022-12</x:t>
        </x:is>
      </x:c>
      <x:c r="B1884" s="0" t="inlineStr">
        <x:is>
          <x:t>Demo Handel GmbH</x:t>
        </x:is>
      </x:c>
      <x:c r="C1884" s="0" t="inlineStr">
        <x:is>
          <x:t>PL</x:t>
        </x:is>
      </x:c>
      <x:c r="D1884" s="0" t="inlineStr">
        <x:is>
          <x:t>pl.other-opex</x:t>
        </x:is>
      </x:c>
      <x:c r="E1884" s="0" t="inlineStr">
        <x:is>
          <x:t>Sonstige betriebliche Aufwendungen</x:t>
        </x:is>
      </x:c>
      <x:c r="F1884" s="58">
        <x:v>6530</x:v>
      </x:c>
      <x:c r="G1884" t="inlineStr">
        <x:is>
          <x:t>Laufende Kfz-Betriebskosten</x:t>
        </x:is>
      </x:c>
      <x:c r="H1884" s="0" t="inlineStr">
        <x:is>
          <x:t>2022-12</x:t>
        </x:is>
      </x:c>
      <x:c r="I1884" s="0" t="inlineStr">
        <x:is>
          <x:t>2022-12</x:t>
        </x:is>
      </x:c>
      <x:c r="J1884" s="0" t="inlineStr">
        <x:is>
          <x:t>Month</x:t>
        </x:is>
      </x:c>
      <x:c r="K1884" s="58">
        <x:v>1</x:v>
      </x:c>
      <x:c r="L1884" s="12">
        <x:v>-14006.4</x:v>
      </x:c>
    </x:row>
    <x:row r="1885">
      <x:c r="A1885" s="0" t="inlineStr">
        <x:is>
          <x:t>PL|pl.other-opex|6530|2023-01</x:t>
        </x:is>
      </x:c>
      <x:c r="B1885" s="0" t="inlineStr">
        <x:is>
          <x:t>Demo Handel GmbH</x:t>
        </x:is>
      </x:c>
      <x:c r="C1885" s="0" t="inlineStr">
        <x:is>
          <x:t>PL</x:t>
        </x:is>
      </x:c>
      <x:c r="D1885" s="0" t="inlineStr">
        <x:is>
          <x:t>pl.other-opex</x:t>
        </x:is>
      </x:c>
      <x:c r="E1885" s="0" t="inlineStr">
        <x:is>
          <x:t>Sonstige betriebliche Aufwendungen</x:t>
        </x:is>
      </x:c>
      <x:c r="F1885" s="58">
        <x:v>6530</x:v>
      </x:c>
      <x:c r="G1885" t="inlineStr">
        <x:is>
          <x:t>Laufende Kfz-Betriebskosten</x:t>
        </x:is>
      </x:c>
      <x:c r="H1885" s="0" t="inlineStr">
        <x:is>
          <x:t>2023-01</x:t>
        </x:is>
      </x:c>
      <x:c r="I1885" s="0" t="inlineStr">
        <x:is>
          <x:t>2023-01</x:t>
        </x:is>
      </x:c>
      <x:c r="J1885" s="0" t="inlineStr">
        <x:is>
          <x:t>Month</x:t>
        </x:is>
      </x:c>
      <x:c r="K1885" s="58">
        <x:v>1</x:v>
      </x:c>
      <x:c r="L1885" s="12">
        <x:v>-13312.02</x:v>
      </x:c>
    </x:row>
    <x:row r="1886">
      <x:c r="A1886" s="0" t="inlineStr">
        <x:is>
          <x:t>PL|pl.other-opex|6530|2023-02</x:t>
        </x:is>
      </x:c>
      <x:c r="B1886" s="0" t="inlineStr">
        <x:is>
          <x:t>Demo Handel GmbH</x:t>
        </x:is>
      </x:c>
      <x:c r="C1886" s="0" t="inlineStr">
        <x:is>
          <x:t>PL</x:t>
        </x:is>
      </x:c>
      <x:c r="D1886" s="0" t="inlineStr">
        <x:is>
          <x:t>pl.other-opex</x:t>
        </x:is>
      </x:c>
      <x:c r="E1886" s="0" t="inlineStr">
        <x:is>
          <x:t>Sonstige betriebliche Aufwendungen</x:t>
        </x:is>
      </x:c>
      <x:c r="F1886" s="58">
        <x:v>6530</x:v>
      </x:c>
      <x:c r="G1886" t="inlineStr">
        <x:is>
          <x:t>Laufende Kfz-Betriebskosten</x:t>
        </x:is>
      </x:c>
      <x:c r="H1886" s="0" t="inlineStr">
        <x:is>
          <x:t>2023-02</x:t>
        </x:is>
      </x:c>
      <x:c r="I1886" s="0" t="inlineStr">
        <x:is>
          <x:t>2023-02</x:t>
        </x:is>
      </x:c>
      <x:c r="J1886" s="0" t="inlineStr">
        <x:is>
          <x:t>Month</x:t>
        </x:is>
      </x:c>
      <x:c r="K1886" s="58">
        <x:v>1</x:v>
      </x:c>
      <x:c r="L1886" s="12">
        <x:v>-16237.09</x:v>
      </x:c>
    </x:row>
    <x:row r="1887">
      <x:c r="A1887" s="0" t="inlineStr">
        <x:is>
          <x:t>PL|pl.other-opex|6530|2023-03</x:t>
        </x:is>
      </x:c>
      <x:c r="B1887" s="0" t="inlineStr">
        <x:is>
          <x:t>Demo Handel GmbH</x:t>
        </x:is>
      </x:c>
      <x:c r="C1887" s="0" t="inlineStr">
        <x:is>
          <x:t>PL</x:t>
        </x:is>
      </x:c>
      <x:c r="D1887" s="0" t="inlineStr">
        <x:is>
          <x:t>pl.other-opex</x:t>
        </x:is>
      </x:c>
      <x:c r="E1887" s="0" t="inlineStr">
        <x:is>
          <x:t>Sonstige betriebliche Aufwendungen</x:t>
        </x:is>
      </x:c>
      <x:c r="F1887" s="58">
        <x:v>6530</x:v>
      </x:c>
      <x:c r="G1887" t="inlineStr">
        <x:is>
          <x:t>Laufende Kfz-Betriebskosten</x:t>
        </x:is>
      </x:c>
      <x:c r="H1887" s="0" t="inlineStr">
        <x:is>
          <x:t>2023-03</x:t>
        </x:is>
      </x:c>
      <x:c r="I1887" s="0" t="inlineStr">
        <x:is>
          <x:t>2023-03</x:t>
        </x:is>
      </x:c>
      <x:c r="J1887" s="0" t="inlineStr">
        <x:is>
          <x:t>Month</x:t>
        </x:is>
      </x:c>
      <x:c r="K1887" s="58">
        <x:v>1</x:v>
      </x:c>
      <x:c r="L1887" s="12">
        <x:v>-14274.97</x:v>
      </x:c>
    </x:row>
    <x:row r="1888">
      <x:c r="A1888" s="0" t="inlineStr">
        <x:is>
          <x:t>PL|pl.other-opex|6530|2023-04</x:t>
        </x:is>
      </x:c>
      <x:c r="B1888" s="0" t="inlineStr">
        <x:is>
          <x:t>Demo Handel GmbH</x:t>
        </x:is>
      </x:c>
      <x:c r="C1888" s="0" t="inlineStr">
        <x:is>
          <x:t>PL</x:t>
        </x:is>
      </x:c>
      <x:c r="D1888" s="0" t="inlineStr">
        <x:is>
          <x:t>pl.other-opex</x:t>
        </x:is>
      </x:c>
      <x:c r="E1888" s="0" t="inlineStr">
        <x:is>
          <x:t>Sonstige betriebliche Aufwendungen</x:t>
        </x:is>
      </x:c>
      <x:c r="F1888" s="58">
        <x:v>6530</x:v>
      </x:c>
      <x:c r="G1888" t="inlineStr">
        <x:is>
          <x:t>Laufende Kfz-Betriebskosten</x:t>
        </x:is>
      </x:c>
      <x:c r="H1888" s="0" t="inlineStr">
        <x:is>
          <x:t>2023-04</x:t>
        </x:is>
      </x:c>
      <x:c r="I1888" s="0" t="inlineStr">
        <x:is>
          <x:t>2023-04</x:t>
        </x:is>
      </x:c>
      <x:c r="J1888" s="0" t="inlineStr">
        <x:is>
          <x:t>Month</x:t>
        </x:is>
      </x:c>
      <x:c r="K1888" s="58">
        <x:v>1</x:v>
      </x:c>
      <x:c r="L1888" s="12">
        <x:v>-14180.1</x:v>
      </x:c>
    </x:row>
    <x:row r="1889">
      <x:c r="A1889" s="0" t="inlineStr">
        <x:is>
          <x:t>PL|pl.other-opex|6530|2023-05</x:t>
        </x:is>
      </x:c>
      <x:c r="B1889" s="0" t="inlineStr">
        <x:is>
          <x:t>Demo Handel GmbH</x:t>
        </x:is>
      </x:c>
      <x:c r="C1889" s="0" t="inlineStr">
        <x:is>
          <x:t>PL</x:t>
        </x:is>
      </x:c>
      <x:c r="D1889" s="0" t="inlineStr">
        <x:is>
          <x:t>pl.other-opex</x:t>
        </x:is>
      </x:c>
      <x:c r="E1889" s="0" t="inlineStr">
        <x:is>
          <x:t>Sonstige betriebliche Aufwendungen</x:t>
        </x:is>
      </x:c>
      <x:c r="F1889" s="58">
        <x:v>6530</x:v>
      </x:c>
      <x:c r="G1889" t="inlineStr">
        <x:is>
          <x:t>Laufende Kfz-Betriebskosten</x:t>
        </x:is>
      </x:c>
      <x:c r="H1889" s="0" t="inlineStr">
        <x:is>
          <x:t>2023-05</x:t>
        </x:is>
      </x:c>
      <x:c r="I1889" s="0" t="inlineStr">
        <x:is>
          <x:t>2023-05</x:t>
        </x:is>
      </x:c>
      <x:c r="J1889" s="0" t="inlineStr">
        <x:is>
          <x:t>Month</x:t>
        </x:is>
      </x:c>
      <x:c r="K1889" s="58">
        <x:v>1</x:v>
      </x:c>
      <x:c r="L1889" s="12">
        <x:v>-15047.71</x:v>
      </x:c>
    </x:row>
    <x:row r="1890">
      <x:c r="A1890" s="0" t="inlineStr">
        <x:is>
          <x:t>PL|pl.other-opex|6530|2023-06</x:t>
        </x:is>
      </x:c>
      <x:c r="B1890" s="0" t="inlineStr">
        <x:is>
          <x:t>Demo Handel GmbH</x:t>
        </x:is>
      </x:c>
      <x:c r="C1890" s="0" t="inlineStr">
        <x:is>
          <x:t>PL</x:t>
        </x:is>
      </x:c>
      <x:c r="D1890" s="0" t="inlineStr">
        <x:is>
          <x:t>pl.other-opex</x:t>
        </x:is>
      </x:c>
      <x:c r="E1890" s="0" t="inlineStr">
        <x:is>
          <x:t>Sonstige betriebliche Aufwendungen</x:t>
        </x:is>
      </x:c>
      <x:c r="F1890" s="58">
        <x:v>6530</x:v>
      </x:c>
      <x:c r="G1890" t="inlineStr">
        <x:is>
          <x:t>Laufende Kfz-Betriebskosten</x:t>
        </x:is>
      </x:c>
      <x:c r="H1890" s="0" t="inlineStr">
        <x:is>
          <x:t>2023-06</x:t>
        </x:is>
      </x:c>
      <x:c r="I1890" s="0" t="inlineStr">
        <x:is>
          <x:t>2023-06</x:t>
        </x:is>
      </x:c>
      <x:c r="J1890" s="0" t="inlineStr">
        <x:is>
          <x:t>Month</x:t>
        </x:is>
      </x:c>
      <x:c r="K1890" s="58">
        <x:v>1</x:v>
      </x:c>
      <x:c r="L1890" s="12">
        <x:v>-14659.43</x:v>
      </x:c>
    </x:row>
    <x:row r="1891">
      <x:c r="A1891" s="0" t="inlineStr">
        <x:is>
          <x:t>PL|pl.other-opex|6530|2023-07</x:t>
        </x:is>
      </x:c>
      <x:c r="B1891" s="0" t="inlineStr">
        <x:is>
          <x:t>Demo Handel GmbH</x:t>
        </x:is>
      </x:c>
      <x:c r="C1891" s="0" t="inlineStr">
        <x:is>
          <x:t>PL</x:t>
        </x:is>
      </x:c>
      <x:c r="D1891" s="0" t="inlineStr">
        <x:is>
          <x:t>pl.other-opex</x:t>
        </x:is>
      </x:c>
      <x:c r="E1891" s="0" t="inlineStr">
        <x:is>
          <x:t>Sonstige betriebliche Aufwendungen</x:t>
        </x:is>
      </x:c>
      <x:c r="F1891" s="58">
        <x:v>6530</x:v>
      </x:c>
      <x:c r="G1891" t="inlineStr">
        <x:is>
          <x:t>Laufende Kfz-Betriebskosten</x:t>
        </x:is>
      </x:c>
      <x:c r="H1891" s="0" t="inlineStr">
        <x:is>
          <x:t>2023-07</x:t>
        </x:is>
      </x:c>
      <x:c r="I1891" s="0" t="inlineStr">
        <x:is>
          <x:t>2023-07</x:t>
        </x:is>
      </x:c>
      <x:c r="J1891" s="0" t="inlineStr">
        <x:is>
          <x:t>Month</x:t>
        </x:is>
      </x:c>
      <x:c r="K1891" s="58">
        <x:v>1</x:v>
      </x:c>
      <x:c r="L1891" s="12">
        <x:v>-14778.02</x:v>
      </x:c>
    </x:row>
    <x:row r="1892">
      <x:c r="A1892" s="0" t="inlineStr">
        <x:is>
          <x:t>PL|pl.other-opex|6530|2023-08</x:t>
        </x:is>
      </x:c>
      <x:c r="B1892" s="0" t="inlineStr">
        <x:is>
          <x:t>Demo Handel GmbH</x:t>
        </x:is>
      </x:c>
      <x:c r="C1892" s="0" t="inlineStr">
        <x:is>
          <x:t>PL</x:t>
        </x:is>
      </x:c>
      <x:c r="D1892" s="0" t="inlineStr">
        <x:is>
          <x:t>pl.other-opex</x:t>
        </x:is>
      </x:c>
      <x:c r="E1892" s="0" t="inlineStr">
        <x:is>
          <x:t>Sonstige betriebliche Aufwendungen</x:t>
        </x:is>
      </x:c>
      <x:c r="F1892" s="58">
        <x:v>6530</x:v>
      </x:c>
      <x:c r="G1892" t="inlineStr">
        <x:is>
          <x:t>Laufende Kfz-Betriebskosten</x:t>
        </x:is>
      </x:c>
      <x:c r="H1892" s="0" t="inlineStr">
        <x:is>
          <x:t>2023-08</x:t>
        </x:is>
      </x:c>
      <x:c r="I1892" s="0" t="inlineStr">
        <x:is>
          <x:t>2023-08</x:t>
        </x:is>
      </x:c>
      <x:c r="J1892" s="0" t="inlineStr">
        <x:is>
          <x:t>Month</x:t>
        </x:is>
      </x:c>
      <x:c r="K1892" s="58">
        <x:v>1</x:v>
      </x:c>
      <x:c r="L1892" s="12">
        <x:v>-13765.77</x:v>
      </x:c>
    </x:row>
    <x:row r="1893">
      <x:c r="A1893" s="0" t="inlineStr">
        <x:is>
          <x:t>PL|pl.other-opex|6530|2023-09</x:t>
        </x:is>
      </x:c>
      <x:c r="B1893" s="0" t="inlineStr">
        <x:is>
          <x:t>Demo Handel GmbH</x:t>
        </x:is>
      </x:c>
      <x:c r="C1893" s="0" t="inlineStr">
        <x:is>
          <x:t>PL</x:t>
        </x:is>
      </x:c>
      <x:c r="D1893" s="0" t="inlineStr">
        <x:is>
          <x:t>pl.other-opex</x:t>
        </x:is>
      </x:c>
      <x:c r="E1893" s="0" t="inlineStr">
        <x:is>
          <x:t>Sonstige betriebliche Aufwendungen</x:t>
        </x:is>
      </x:c>
      <x:c r="F1893" s="58">
        <x:v>6530</x:v>
      </x:c>
      <x:c r="G1893" t="inlineStr">
        <x:is>
          <x:t>Laufende Kfz-Betriebskosten</x:t>
        </x:is>
      </x:c>
      <x:c r="H1893" s="0" t="inlineStr">
        <x:is>
          <x:t>2023-09</x:t>
        </x:is>
      </x:c>
      <x:c r="I1893" s="0" t="inlineStr">
        <x:is>
          <x:t>2023-09</x:t>
        </x:is>
      </x:c>
      <x:c r="J1893" s="0" t="inlineStr">
        <x:is>
          <x:t>Month</x:t>
        </x:is>
      </x:c>
      <x:c r="K1893" s="58">
        <x:v>1</x:v>
      </x:c>
      <x:c r="L1893" s="12">
        <x:v>-17052.86</x:v>
      </x:c>
    </x:row>
    <x:row r="1894">
      <x:c r="A1894" s="0" t="inlineStr">
        <x:is>
          <x:t>PL|pl.other-opex|6530|2023-10</x:t>
        </x:is>
      </x:c>
      <x:c r="B1894" s="0" t="inlineStr">
        <x:is>
          <x:t>Demo Handel GmbH</x:t>
        </x:is>
      </x:c>
      <x:c r="C1894" s="0" t="inlineStr">
        <x:is>
          <x:t>PL</x:t>
        </x:is>
      </x:c>
      <x:c r="D1894" s="0" t="inlineStr">
        <x:is>
          <x:t>pl.other-opex</x:t>
        </x:is>
      </x:c>
      <x:c r="E1894" s="0" t="inlineStr">
        <x:is>
          <x:t>Sonstige betriebliche Aufwendungen</x:t>
        </x:is>
      </x:c>
      <x:c r="F1894" s="58">
        <x:v>6530</x:v>
      </x:c>
      <x:c r="G1894" t="inlineStr">
        <x:is>
          <x:t>Laufende Kfz-Betriebskosten</x:t>
        </x:is>
      </x:c>
      <x:c r="H1894" s="0" t="inlineStr">
        <x:is>
          <x:t>2023-10</x:t>
        </x:is>
      </x:c>
      <x:c r="I1894" s="0" t="inlineStr">
        <x:is>
          <x:t>2023-10</x:t>
        </x:is>
      </x:c>
      <x:c r="J1894" s="0" t="inlineStr">
        <x:is>
          <x:t>Month</x:t>
        </x:is>
      </x:c>
      <x:c r="K1894" s="58">
        <x:v>1</x:v>
      </x:c>
      <x:c r="L1894" s="12">
        <x:v>-12717.68</x:v>
      </x:c>
    </x:row>
    <x:row r="1895">
      <x:c r="A1895" s="0" t="inlineStr">
        <x:is>
          <x:t>PL|pl.other-opex|6530|2023-11</x:t>
        </x:is>
      </x:c>
      <x:c r="B1895" s="0" t="inlineStr">
        <x:is>
          <x:t>Demo Handel GmbH</x:t>
        </x:is>
      </x:c>
      <x:c r="C1895" s="0" t="inlineStr">
        <x:is>
          <x:t>PL</x:t>
        </x:is>
      </x:c>
      <x:c r="D1895" s="0" t="inlineStr">
        <x:is>
          <x:t>pl.other-opex</x:t>
        </x:is>
      </x:c>
      <x:c r="E1895" s="0" t="inlineStr">
        <x:is>
          <x:t>Sonstige betriebliche Aufwendungen</x:t>
        </x:is>
      </x:c>
      <x:c r="F1895" s="58">
        <x:v>6530</x:v>
      </x:c>
      <x:c r="G1895" t="inlineStr">
        <x:is>
          <x:t>Laufende Kfz-Betriebskosten</x:t>
        </x:is>
      </x:c>
      <x:c r="H1895" s="0" t="inlineStr">
        <x:is>
          <x:t>2023-11</x:t>
        </x:is>
      </x:c>
      <x:c r="I1895" s="0" t="inlineStr">
        <x:is>
          <x:t>2023-11</x:t>
        </x:is>
      </x:c>
      <x:c r="J1895" s="0" t="inlineStr">
        <x:is>
          <x:t>Month</x:t>
        </x:is>
      </x:c>
      <x:c r="K1895" s="58">
        <x:v>1</x:v>
      </x:c>
      <x:c r="L1895" s="12">
        <x:v>-12260.08</x:v>
      </x:c>
    </x:row>
    <x:row r="1896">
      <x:c r="A1896" s="0" t="inlineStr">
        <x:is>
          <x:t>PL|pl.other-opex|6530|2023-12</x:t>
        </x:is>
      </x:c>
      <x:c r="B1896" s="0" t="inlineStr">
        <x:is>
          <x:t>Demo Handel GmbH</x:t>
        </x:is>
      </x:c>
      <x:c r="C1896" s="0" t="inlineStr">
        <x:is>
          <x:t>PL</x:t>
        </x:is>
      </x:c>
      <x:c r="D1896" s="0" t="inlineStr">
        <x:is>
          <x:t>pl.other-opex</x:t>
        </x:is>
      </x:c>
      <x:c r="E1896" s="0" t="inlineStr">
        <x:is>
          <x:t>Sonstige betriebliche Aufwendungen</x:t>
        </x:is>
      </x:c>
      <x:c r="F1896" s="58">
        <x:v>6530</x:v>
      </x:c>
      <x:c r="G1896" t="inlineStr">
        <x:is>
          <x:t>Laufende Kfz-Betriebskosten</x:t>
        </x:is>
      </x:c>
      <x:c r="H1896" s="0" t="inlineStr">
        <x:is>
          <x:t>2023-12</x:t>
        </x:is>
      </x:c>
      <x:c r="I1896" s="0" t="inlineStr">
        <x:is>
          <x:t>2023-12</x:t>
        </x:is>
      </x:c>
      <x:c r="J1896" s="0" t="inlineStr">
        <x:is>
          <x:t>Month</x:t>
        </x:is>
      </x:c>
      <x:c r="K1896" s="58">
        <x:v>1</x:v>
      </x:c>
      <x:c r="L1896" s="12">
        <x:v>-15300.14</x:v>
      </x:c>
    </x:row>
    <x:row r="1897">
      <x:c r="A1897" s="0" t="inlineStr">
        <x:is>
          <x:t>PL|pl.other-opex|6530|2024-01</x:t>
        </x:is>
      </x:c>
      <x:c r="B1897" s="0" t="inlineStr">
        <x:is>
          <x:t>Demo Handel GmbH</x:t>
        </x:is>
      </x:c>
      <x:c r="C1897" s="0" t="inlineStr">
        <x:is>
          <x:t>PL</x:t>
        </x:is>
      </x:c>
      <x:c r="D1897" s="0" t="inlineStr">
        <x:is>
          <x:t>pl.other-opex</x:t>
        </x:is>
      </x:c>
      <x:c r="E1897" s="0" t="inlineStr">
        <x:is>
          <x:t>Sonstige betriebliche Aufwendungen</x:t>
        </x:is>
      </x:c>
      <x:c r="F1897" s="58">
        <x:v>6530</x:v>
      </x:c>
      <x:c r="G1897" t="inlineStr">
        <x:is>
          <x:t>Laufende Kfz-Betriebskosten</x:t>
        </x:is>
      </x:c>
      <x:c r="H1897" s="0" t="inlineStr">
        <x:is>
          <x:t>2024-01</x:t>
        </x:is>
      </x:c>
      <x:c r="I1897" s="0" t="inlineStr">
        <x:is>
          <x:t>2024-01</x:t>
        </x:is>
      </x:c>
      <x:c r="J1897" s="0" t="inlineStr">
        <x:is>
          <x:t>Month</x:t>
        </x:is>
      </x:c>
      <x:c r="K1897" s="58">
        <x:v>1</x:v>
      </x:c>
      <x:c r="L1897" s="12">
        <x:v>-12161.52</x:v>
      </x:c>
    </x:row>
    <x:row r="1898">
      <x:c r="A1898" s="0" t="inlineStr">
        <x:is>
          <x:t>PL|pl.other-opex|6530|2024-02</x:t>
        </x:is>
      </x:c>
      <x:c r="B1898" s="0" t="inlineStr">
        <x:is>
          <x:t>Demo Handel GmbH</x:t>
        </x:is>
      </x:c>
      <x:c r="C1898" s="0" t="inlineStr">
        <x:is>
          <x:t>PL</x:t>
        </x:is>
      </x:c>
      <x:c r="D1898" s="0" t="inlineStr">
        <x:is>
          <x:t>pl.other-opex</x:t>
        </x:is>
      </x:c>
      <x:c r="E1898" s="0" t="inlineStr">
        <x:is>
          <x:t>Sonstige betriebliche Aufwendungen</x:t>
        </x:is>
      </x:c>
      <x:c r="F1898" s="58">
        <x:v>6530</x:v>
      </x:c>
      <x:c r="G1898" t="inlineStr">
        <x:is>
          <x:t>Laufende Kfz-Betriebskosten</x:t>
        </x:is>
      </x:c>
      <x:c r="H1898" s="0" t="inlineStr">
        <x:is>
          <x:t>2024-02</x:t>
        </x:is>
      </x:c>
      <x:c r="I1898" s="0" t="inlineStr">
        <x:is>
          <x:t>2024-02</x:t>
        </x:is>
      </x:c>
      <x:c r="J1898" s="0" t="inlineStr">
        <x:is>
          <x:t>Month</x:t>
        </x:is>
      </x:c>
      <x:c r="K1898" s="58">
        <x:v>1</x:v>
      </x:c>
      <x:c r="L1898" s="12">
        <x:v>-18047.89</x:v>
      </x:c>
    </x:row>
    <x:row r="1899">
      <x:c r="A1899" s="0" t="inlineStr">
        <x:is>
          <x:t>PL|pl.other-opex|6530|2024-03</x:t>
        </x:is>
      </x:c>
      <x:c r="B1899" s="0" t="inlineStr">
        <x:is>
          <x:t>Demo Handel GmbH</x:t>
        </x:is>
      </x:c>
      <x:c r="C1899" s="0" t="inlineStr">
        <x:is>
          <x:t>PL</x:t>
        </x:is>
      </x:c>
      <x:c r="D1899" s="0" t="inlineStr">
        <x:is>
          <x:t>pl.other-opex</x:t>
        </x:is>
      </x:c>
      <x:c r="E1899" s="0" t="inlineStr">
        <x:is>
          <x:t>Sonstige betriebliche Aufwendungen</x:t>
        </x:is>
      </x:c>
      <x:c r="F1899" s="58">
        <x:v>6530</x:v>
      </x:c>
      <x:c r="G1899" t="inlineStr">
        <x:is>
          <x:t>Laufende Kfz-Betriebskosten</x:t>
        </x:is>
      </x:c>
      <x:c r="H1899" s="0" t="inlineStr">
        <x:is>
          <x:t>2024-03</x:t>
        </x:is>
      </x:c>
      <x:c r="I1899" s="0" t="inlineStr">
        <x:is>
          <x:t>2024-03</x:t>
        </x:is>
      </x:c>
      <x:c r="J1899" s="0" t="inlineStr">
        <x:is>
          <x:t>Month</x:t>
        </x:is>
      </x:c>
      <x:c r="K1899" s="58">
        <x:v>1</x:v>
      </x:c>
      <x:c r="L1899" s="12">
        <x:v>-13070.15</x:v>
      </x:c>
    </x:row>
    <x:row r="1900">
      <x:c r="A1900" s="0" t="inlineStr">
        <x:is>
          <x:t>PL|pl.other-opex|6530|2024-04</x:t>
        </x:is>
      </x:c>
      <x:c r="B1900" s="0" t="inlineStr">
        <x:is>
          <x:t>Demo Handel GmbH</x:t>
        </x:is>
      </x:c>
      <x:c r="C1900" s="0" t="inlineStr">
        <x:is>
          <x:t>PL</x:t>
        </x:is>
      </x:c>
      <x:c r="D1900" s="0" t="inlineStr">
        <x:is>
          <x:t>pl.other-opex</x:t>
        </x:is>
      </x:c>
      <x:c r="E1900" s="0" t="inlineStr">
        <x:is>
          <x:t>Sonstige betriebliche Aufwendungen</x:t>
        </x:is>
      </x:c>
      <x:c r="F1900" s="58">
        <x:v>6530</x:v>
      </x:c>
      <x:c r="G1900" t="inlineStr">
        <x:is>
          <x:t>Laufende Kfz-Betriebskosten</x:t>
        </x:is>
      </x:c>
      <x:c r="H1900" s="0" t="inlineStr">
        <x:is>
          <x:t>2024-04</x:t>
        </x:is>
      </x:c>
      <x:c r="I1900" s="0" t="inlineStr">
        <x:is>
          <x:t>2024-04</x:t>
        </x:is>
      </x:c>
      <x:c r="J1900" s="0" t="inlineStr">
        <x:is>
          <x:t>Month</x:t>
        </x:is>
      </x:c>
      <x:c r="K1900" s="58">
        <x:v>1</x:v>
      </x:c>
      <x:c r="L1900" s="12">
        <x:v>-12306.28</x:v>
      </x:c>
    </x:row>
    <x:row r="1901">
      <x:c r="A1901" s="0" t="inlineStr">
        <x:is>
          <x:t>PL|pl.other-opex|6530|2024-05</x:t>
        </x:is>
      </x:c>
      <x:c r="B1901" s="0" t="inlineStr">
        <x:is>
          <x:t>Demo Handel GmbH</x:t>
        </x:is>
      </x:c>
      <x:c r="C1901" s="0" t="inlineStr">
        <x:is>
          <x:t>PL</x:t>
        </x:is>
      </x:c>
      <x:c r="D1901" s="0" t="inlineStr">
        <x:is>
          <x:t>pl.other-opex</x:t>
        </x:is>
      </x:c>
      <x:c r="E1901" s="0" t="inlineStr">
        <x:is>
          <x:t>Sonstige betriebliche Aufwendungen</x:t>
        </x:is>
      </x:c>
      <x:c r="F1901" s="58">
        <x:v>6530</x:v>
      </x:c>
      <x:c r="G1901" t="inlineStr">
        <x:is>
          <x:t>Laufende Kfz-Betriebskosten</x:t>
        </x:is>
      </x:c>
      <x:c r="H1901" s="0" t="inlineStr">
        <x:is>
          <x:t>2024-05</x:t>
        </x:is>
      </x:c>
      <x:c r="I1901" s="0" t="inlineStr">
        <x:is>
          <x:t>2024-05</x:t>
        </x:is>
      </x:c>
      <x:c r="J1901" s="0" t="inlineStr">
        <x:is>
          <x:t>Month</x:t>
        </x:is>
      </x:c>
      <x:c r="K1901" s="58">
        <x:v>1</x:v>
      </x:c>
      <x:c r="L1901" s="12">
        <x:v>-14825.56</x:v>
      </x:c>
    </x:row>
    <x:row r="1902">
      <x:c r="A1902" s="0" t="inlineStr">
        <x:is>
          <x:t>PL|pl.other-opex|6530|2024-06</x:t>
        </x:is>
      </x:c>
      <x:c r="B1902" s="0" t="inlineStr">
        <x:is>
          <x:t>Demo Handel GmbH</x:t>
        </x:is>
      </x:c>
      <x:c r="C1902" s="0" t="inlineStr">
        <x:is>
          <x:t>PL</x:t>
        </x:is>
      </x:c>
      <x:c r="D1902" s="0" t="inlineStr">
        <x:is>
          <x:t>pl.other-opex</x:t>
        </x:is>
      </x:c>
      <x:c r="E1902" s="0" t="inlineStr">
        <x:is>
          <x:t>Sonstige betriebliche Aufwendungen</x:t>
        </x:is>
      </x:c>
      <x:c r="F1902" s="58">
        <x:v>6530</x:v>
      </x:c>
      <x:c r="G1902" t="inlineStr">
        <x:is>
          <x:t>Laufende Kfz-Betriebskosten</x:t>
        </x:is>
      </x:c>
      <x:c r="H1902" s="0" t="inlineStr">
        <x:is>
          <x:t>2024-06</x:t>
        </x:is>
      </x:c>
      <x:c r="I1902" s="0" t="inlineStr">
        <x:is>
          <x:t>2024-06</x:t>
        </x:is>
      </x:c>
      <x:c r="J1902" s="0" t="inlineStr">
        <x:is>
          <x:t>Month</x:t>
        </x:is>
      </x:c>
      <x:c r="K1902" s="58">
        <x:v>1</x:v>
      </x:c>
      <x:c r="L1902" s="12">
        <x:v>-15675.5</x:v>
      </x:c>
    </x:row>
    <x:row r="1903">
      <x:c r="A1903" s="0" t="inlineStr">
        <x:is>
          <x:t>PL|pl.other-opex|6530|2024-07</x:t>
        </x:is>
      </x:c>
      <x:c r="B1903" s="0" t="inlineStr">
        <x:is>
          <x:t>Demo Handel GmbH</x:t>
        </x:is>
      </x:c>
      <x:c r="C1903" s="0" t="inlineStr">
        <x:is>
          <x:t>PL</x:t>
        </x:is>
      </x:c>
      <x:c r="D1903" s="0" t="inlineStr">
        <x:is>
          <x:t>pl.other-opex</x:t>
        </x:is>
      </x:c>
      <x:c r="E1903" s="0" t="inlineStr">
        <x:is>
          <x:t>Sonstige betriebliche Aufwendungen</x:t>
        </x:is>
      </x:c>
      <x:c r="F1903" s="58">
        <x:v>6530</x:v>
      </x:c>
      <x:c r="G1903" t="inlineStr">
        <x:is>
          <x:t>Laufende Kfz-Betriebskosten</x:t>
        </x:is>
      </x:c>
      <x:c r="H1903" s="0" t="inlineStr">
        <x:is>
          <x:t>2024-07</x:t>
        </x:is>
      </x:c>
      <x:c r="I1903" s="0" t="inlineStr">
        <x:is>
          <x:t>2024-07</x:t>
        </x:is>
      </x:c>
      <x:c r="J1903" s="0" t="inlineStr">
        <x:is>
          <x:t>Month</x:t>
        </x:is>
      </x:c>
      <x:c r="K1903" s="58">
        <x:v>1</x:v>
      </x:c>
      <x:c r="L1903" s="12">
        <x:v>-13968.15</x:v>
      </x:c>
    </x:row>
    <x:row r="1904">
      <x:c r="A1904" s="0" t="inlineStr">
        <x:is>
          <x:t>PL|pl.other-opex|6530|2024-08</x:t>
        </x:is>
      </x:c>
      <x:c r="B1904" s="0" t="inlineStr">
        <x:is>
          <x:t>Demo Handel GmbH</x:t>
        </x:is>
      </x:c>
      <x:c r="C1904" s="0" t="inlineStr">
        <x:is>
          <x:t>PL</x:t>
        </x:is>
      </x:c>
      <x:c r="D1904" s="0" t="inlineStr">
        <x:is>
          <x:t>pl.other-opex</x:t>
        </x:is>
      </x:c>
      <x:c r="E1904" s="0" t="inlineStr">
        <x:is>
          <x:t>Sonstige betriebliche Aufwendungen</x:t>
        </x:is>
      </x:c>
      <x:c r="F1904" s="58">
        <x:v>6530</x:v>
      </x:c>
      <x:c r="G1904" t="inlineStr">
        <x:is>
          <x:t>Laufende Kfz-Betriebskosten</x:t>
        </x:is>
      </x:c>
      <x:c r="H1904" s="0" t="inlineStr">
        <x:is>
          <x:t>2024-08</x:t>
        </x:is>
      </x:c>
      <x:c r="I1904" s="0" t="inlineStr">
        <x:is>
          <x:t>2024-08</x:t>
        </x:is>
      </x:c>
      <x:c r="J1904" s="0" t="inlineStr">
        <x:is>
          <x:t>Month</x:t>
        </x:is>
      </x:c>
      <x:c r="K1904" s="58">
        <x:v>1</x:v>
      </x:c>
      <x:c r="L1904" s="12">
        <x:v>-12407.88</x:v>
      </x:c>
    </x:row>
    <x:row r="1905">
      <x:c r="A1905" s="0" t="inlineStr">
        <x:is>
          <x:t>PL|pl.other-opex|6530|2024-09</x:t>
        </x:is>
      </x:c>
      <x:c r="B1905" s="0" t="inlineStr">
        <x:is>
          <x:t>Demo Handel GmbH</x:t>
        </x:is>
      </x:c>
      <x:c r="C1905" s="0" t="inlineStr">
        <x:is>
          <x:t>PL</x:t>
        </x:is>
      </x:c>
      <x:c r="D1905" s="0" t="inlineStr">
        <x:is>
          <x:t>pl.other-opex</x:t>
        </x:is>
      </x:c>
      <x:c r="E1905" s="0" t="inlineStr">
        <x:is>
          <x:t>Sonstige betriebliche Aufwendungen</x:t>
        </x:is>
      </x:c>
      <x:c r="F1905" s="58">
        <x:v>6530</x:v>
      </x:c>
      <x:c r="G1905" t="inlineStr">
        <x:is>
          <x:t>Laufende Kfz-Betriebskosten</x:t>
        </x:is>
      </x:c>
      <x:c r="H1905" s="0" t="inlineStr">
        <x:is>
          <x:t>2024-09</x:t>
        </x:is>
      </x:c>
      <x:c r="I1905" s="0" t="inlineStr">
        <x:is>
          <x:t>2024-09</x:t>
        </x:is>
      </x:c>
      <x:c r="J1905" s="0" t="inlineStr">
        <x:is>
          <x:t>Month</x:t>
        </x:is>
      </x:c>
      <x:c r="K1905" s="58">
        <x:v>1</x:v>
      </x:c>
      <x:c r="L1905" s="12">
        <x:v>-14274.34</x:v>
      </x:c>
    </x:row>
    <x:row r="1906">
      <x:c r="A1906" s="0" t="inlineStr">
        <x:is>
          <x:t>PL|pl.other-opex|6530|2024-10</x:t>
        </x:is>
      </x:c>
      <x:c r="B1906" s="0" t="inlineStr">
        <x:is>
          <x:t>Demo Handel GmbH</x:t>
        </x:is>
      </x:c>
      <x:c r="C1906" s="0" t="inlineStr">
        <x:is>
          <x:t>PL</x:t>
        </x:is>
      </x:c>
      <x:c r="D1906" s="0" t="inlineStr">
        <x:is>
          <x:t>pl.other-opex</x:t>
        </x:is>
      </x:c>
      <x:c r="E1906" s="0" t="inlineStr">
        <x:is>
          <x:t>Sonstige betriebliche Aufwendungen</x:t>
        </x:is>
      </x:c>
      <x:c r="F1906" s="58">
        <x:v>6530</x:v>
      </x:c>
      <x:c r="G1906" t="inlineStr">
        <x:is>
          <x:t>Laufende Kfz-Betriebskosten</x:t>
        </x:is>
      </x:c>
      <x:c r="H1906" s="0" t="inlineStr">
        <x:is>
          <x:t>2024-10</x:t>
        </x:is>
      </x:c>
      <x:c r="I1906" s="0" t="inlineStr">
        <x:is>
          <x:t>2024-10</x:t>
        </x:is>
      </x:c>
      <x:c r="J1906" s="0" t="inlineStr">
        <x:is>
          <x:t>Month</x:t>
        </x:is>
      </x:c>
      <x:c r="K1906" s="58">
        <x:v>1</x:v>
      </x:c>
      <x:c r="L1906" s="12">
        <x:v>-17602.46</x:v>
      </x:c>
    </x:row>
    <x:row r="1907">
      <x:c r="A1907" s="0" t="inlineStr">
        <x:is>
          <x:t>PL|pl.other-opex|6530|2024-11</x:t>
        </x:is>
      </x:c>
      <x:c r="B1907" s="0" t="inlineStr">
        <x:is>
          <x:t>Demo Handel GmbH</x:t>
        </x:is>
      </x:c>
      <x:c r="C1907" s="0" t="inlineStr">
        <x:is>
          <x:t>PL</x:t>
        </x:is>
      </x:c>
      <x:c r="D1907" s="0" t="inlineStr">
        <x:is>
          <x:t>pl.other-opex</x:t>
        </x:is>
      </x:c>
      <x:c r="E1907" s="0" t="inlineStr">
        <x:is>
          <x:t>Sonstige betriebliche Aufwendungen</x:t>
        </x:is>
      </x:c>
      <x:c r="F1907" s="58">
        <x:v>6530</x:v>
      </x:c>
      <x:c r="G1907" t="inlineStr">
        <x:is>
          <x:t>Laufende Kfz-Betriebskosten</x:t>
        </x:is>
      </x:c>
      <x:c r="H1907" s="0" t="inlineStr">
        <x:is>
          <x:t>2024-11</x:t>
        </x:is>
      </x:c>
      <x:c r="I1907" s="0" t="inlineStr">
        <x:is>
          <x:t>2024-11</x:t>
        </x:is>
      </x:c>
      <x:c r="J1907" s="0" t="inlineStr">
        <x:is>
          <x:t>Month</x:t>
        </x:is>
      </x:c>
      <x:c r="K1907" s="58">
        <x:v>1</x:v>
      </x:c>
      <x:c r="L1907" s="12">
        <x:v>-14432.51</x:v>
      </x:c>
    </x:row>
    <x:row r="1908">
      <x:c r="A1908" s="0" t="inlineStr">
        <x:is>
          <x:t>PL|pl.other-opex|6530|2024-12</x:t>
        </x:is>
      </x:c>
      <x:c r="B1908" s="0" t="inlineStr">
        <x:is>
          <x:t>Demo Handel GmbH</x:t>
        </x:is>
      </x:c>
      <x:c r="C1908" s="0" t="inlineStr">
        <x:is>
          <x:t>PL</x:t>
        </x:is>
      </x:c>
      <x:c r="D1908" s="0" t="inlineStr">
        <x:is>
          <x:t>pl.other-opex</x:t>
        </x:is>
      </x:c>
      <x:c r="E1908" s="0" t="inlineStr">
        <x:is>
          <x:t>Sonstige betriebliche Aufwendungen</x:t>
        </x:is>
      </x:c>
      <x:c r="F1908" s="58">
        <x:v>6530</x:v>
      </x:c>
      <x:c r="G1908" t="inlineStr">
        <x:is>
          <x:t>Laufende Kfz-Betriebskosten</x:t>
        </x:is>
      </x:c>
      <x:c r="H1908" s="0" t="inlineStr">
        <x:is>
          <x:t>2024-12</x:t>
        </x:is>
      </x:c>
      <x:c r="I1908" s="0" t="inlineStr">
        <x:is>
          <x:t>2024-12</x:t>
        </x:is>
      </x:c>
      <x:c r="J1908" s="0" t="inlineStr">
        <x:is>
          <x:t>Month</x:t>
        </x:is>
      </x:c>
      <x:c r="K1908" s="58">
        <x:v>1</x:v>
      </x:c>
      <x:c r="L1908" s="12">
        <x:v>-12343.37</x:v>
      </x:c>
    </x:row>
    <x:row r="1909">
      <x:c r="A1909" s="0" t="inlineStr">
        <x:is>
          <x:t>PL|pl.other-opex|6540|2022-01</x:t>
        </x:is>
      </x:c>
      <x:c r="B1909" s="0" t="inlineStr">
        <x:is>
          <x:t>Demo Handel GmbH</x:t>
        </x:is>
      </x:c>
      <x:c r="C1909" s="0" t="inlineStr">
        <x:is>
          <x:t>PL</x:t>
        </x:is>
      </x:c>
      <x:c r="D1909" s="0" t="inlineStr">
        <x:is>
          <x:t>pl.other-opex</x:t>
        </x:is>
      </x:c>
      <x:c r="E1909" s="0" t="inlineStr">
        <x:is>
          <x:t>Sonstige betriebliche Aufwendungen</x:t>
        </x:is>
      </x:c>
      <x:c r="F1909" s="58">
        <x:v>6540</x:v>
      </x:c>
      <x:c r="G1909" t="inlineStr">
        <x:is>
          <x:t>Kfz-Reparaturen</x:t>
        </x:is>
      </x:c>
      <x:c r="H1909" s="0" t="inlineStr">
        <x:is>
          <x:t>2022-01</x:t>
        </x:is>
      </x:c>
      <x:c r="I1909" s="0" t="inlineStr">
        <x:is>
          <x:t>2022-01</x:t>
        </x:is>
      </x:c>
      <x:c r="J1909" s="0" t="inlineStr">
        <x:is>
          <x:t>Month</x:t>
        </x:is>
      </x:c>
      <x:c r="K1909" s="58">
        <x:v>1</x:v>
      </x:c>
      <x:c r="L1909" s="12">
        <x:v>0</x:v>
      </x:c>
    </x:row>
    <x:row r="1910">
      <x:c r="A1910" s="0" t="inlineStr">
        <x:is>
          <x:t>PL|pl.other-opex|6540|2022-02</x:t>
        </x:is>
      </x:c>
      <x:c r="B1910" s="0" t="inlineStr">
        <x:is>
          <x:t>Demo Handel GmbH</x:t>
        </x:is>
      </x:c>
      <x:c r="C1910" s="0" t="inlineStr">
        <x:is>
          <x:t>PL</x:t>
        </x:is>
      </x:c>
      <x:c r="D1910" s="0" t="inlineStr">
        <x:is>
          <x:t>pl.other-opex</x:t>
        </x:is>
      </x:c>
      <x:c r="E1910" s="0" t="inlineStr">
        <x:is>
          <x:t>Sonstige betriebliche Aufwendungen</x:t>
        </x:is>
      </x:c>
      <x:c r="F1910" s="58">
        <x:v>6540</x:v>
      </x:c>
      <x:c r="G1910" t="inlineStr">
        <x:is>
          <x:t>Kfz-Reparaturen</x:t>
        </x:is>
      </x:c>
      <x:c r="H1910" s="0" t="inlineStr">
        <x:is>
          <x:t>2022-02</x:t>
        </x:is>
      </x:c>
      <x:c r="I1910" s="0" t="inlineStr">
        <x:is>
          <x:t>2022-02</x:t>
        </x:is>
      </x:c>
      <x:c r="J1910" s="0" t="inlineStr">
        <x:is>
          <x:t>Month</x:t>
        </x:is>
      </x:c>
      <x:c r="K1910" s="58">
        <x:v>1</x:v>
      </x:c>
      <x:c r="L1910" s="12">
        <x:v>0</x:v>
      </x:c>
    </x:row>
    <x:row r="1911">
      <x:c r="A1911" s="0" t="inlineStr">
        <x:is>
          <x:t>PL|pl.other-opex|6540|2022-03</x:t>
        </x:is>
      </x:c>
      <x:c r="B1911" s="0" t="inlineStr">
        <x:is>
          <x:t>Demo Handel GmbH</x:t>
        </x:is>
      </x:c>
      <x:c r="C1911" s="0" t="inlineStr">
        <x:is>
          <x:t>PL</x:t>
        </x:is>
      </x:c>
      <x:c r="D1911" s="0" t="inlineStr">
        <x:is>
          <x:t>pl.other-opex</x:t>
        </x:is>
      </x:c>
      <x:c r="E1911" s="0" t="inlineStr">
        <x:is>
          <x:t>Sonstige betriebliche Aufwendungen</x:t>
        </x:is>
      </x:c>
      <x:c r="F1911" s="58">
        <x:v>6540</x:v>
      </x:c>
      <x:c r="G1911" t="inlineStr">
        <x:is>
          <x:t>Kfz-Reparaturen</x:t>
        </x:is>
      </x:c>
      <x:c r="H1911" s="0" t="inlineStr">
        <x:is>
          <x:t>2022-03</x:t>
        </x:is>
      </x:c>
      <x:c r="I1911" s="0" t="inlineStr">
        <x:is>
          <x:t>2022-03</x:t>
        </x:is>
      </x:c>
      <x:c r="J1911" s="0" t="inlineStr">
        <x:is>
          <x:t>Month</x:t>
        </x:is>
      </x:c>
      <x:c r="K1911" s="58">
        <x:v>1</x:v>
      </x:c>
      <x:c r="L1911" s="12">
        <x:v>0</x:v>
      </x:c>
    </x:row>
    <x:row r="1912">
      <x:c r="A1912" s="0" t="inlineStr">
        <x:is>
          <x:t>PL|pl.other-opex|6540|2022-04</x:t>
        </x:is>
      </x:c>
      <x:c r="B1912" s="0" t="inlineStr">
        <x:is>
          <x:t>Demo Handel GmbH</x:t>
        </x:is>
      </x:c>
      <x:c r="C1912" s="0" t="inlineStr">
        <x:is>
          <x:t>PL</x:t>
        </x:is>
      </x:c>
      <x:c r="D1912" s="0" t="inlineStr">
        <x:is>
          <x:t>pl.other-opex</x:t>
        </x:is>
      </x:c>
      <x:c r="E1912" s="0" t="inlineStr">
        <x:is>
          <x:t>Sonstige betriebliche Aufwendungen</x:t>
        </x:is>
      </x:c>
      <x:c r="F1912" s="58">
        <x:v>6540</x:v>
      </x:c>
      <x:c r="G1912" t="inlineStr">
        <x:is>
          <x:t>Kfz-Reparaturen</x:t>
        </x:is>
      </x:c>
      <x:c r="H1912" s="0" t="inlineStr">
        <x:is>
          <x:t>2022-04</x:t>
        </x:is>
      </x:c>
      <x:c r="I1912" s="0" t="inlineStr">
        <x:is>
          <x:t>2022-04</x:t>
        </x:is>
      </x:c>
      <x:c r="J1912" s="0" t="inlineStr">
        <x:is>
          <x:t>Month</x:t>
        </x:is>
      </x:c>
      <x:c r="K1912" s="58">
        <x:v>1</x:v>
      </x:c>
      <x:c r="L1912" s="12">
        <x:v>0</x:v>
      </x:c>
    </x:row>
    <x:row r="1913">
      <x:c r="A1913" s="0" t="inlineStr">
        <x:is>
          <x:t>PL|pl.other-opex|6540|2022-05</x:t>
        </x:is>
      </x:c>
      <x:c r="B1913" s="0" t="inlineStr">
        <x:is>
          <x:t>Demo Handel GmbH</x:t>
        </x:is>
      </x:c>
      <x:c r="C1913" s="0" t="inlineStr">
        <x:is>
          <x:t>PL</x:t>
        </x:is>
      </x:c>
      <x:c r="D1913" s="0" t="inlineStr">
        <x:is>
          <x:t>pl.other-opex</x:t>
        </x:is>
      </x:c>
      <x:c r="E1913" s="0" t="inlineStr">
        <x:is>
          <x:t>Sonstige betriebliche Aufwendungen</x:t>
        </x:is>
      </x:c>
      <x:c r="F1913" s="58">
        <x:v>6540</x:v>
      </x:c>
      <x:c r="G1913" t="inlineStr">
        <x:is>
          <x:t>Kfz-Reparaturen</x:t>
        </x:is>
      </x:c>
      <x:c r="H1913" s="0" t="inlineStr">
        <x:is>
          <x:t>2022-05</x:t>
        </x:is>
      </x:c>
      <x:c r="I1913" s="0" t="inlineStr">
        <x:is>
          <x:t>2022-05</x:t>
        </x:is>
      </x:c>
      <x:c r="J1913" s="0" t="inlineStr">
        <x:is>
          <x:t>Month</x:t>
        </x:is>
      </x:c>
      <x:c r="K1913" s="58">
        <x:v>1</x:v>
      </x:c>
      <x:c r="L1913" s="12">
        <x:v>0</x:v>
      </x:c>
    </x:row>
    <x:row r="1914">
      <x:c r="A1914" s="0" t="inlineStr">
        <x:is>
          <x:t>PL|pl.other-opex|6540|2022-06</x:t>
        </x:is>
      </x:c>
      <x:c r="B1914" s="0" t="inlineStr">
        <x:is>
          <x:t>Demo Handel GmbH</x:t>
        </x:is>
      </x:c>
      <x:c r="C1914" s="0" t="inlineStr">
        <x:is>
          <x:t>PL</x:t>
        </x:is>
      </x:c>
      <x:c r="D1914" s="0" t="inlineStr">
        <x:is>
          <x:t>pl.other-opex</x:t>
        </x:is>
      </x:c>
      <x:c r="E1914" s="0" t="inlineStr">
        <x:is>
          <x:t>Sonstige betriebliche Aufwendungen</x:t>
        </x:is>
      </x:c>
      <x:c r="F1914" s="58">
        <x:v>6540</x:v>
      </x:c>
      <x:c r="G1914" t="inlineStr">
        <x:is>
          <x:t>Kfz-Reparaturen</x:t>
        </x:is>
      </x:c>
      <x:c r="H1914" s="0" t="inlineStr">
        <x:is>
          <x:t>2022-06</x:t>
        </x:is>
      </x:c>
      <x:c r="I1914" s="0" t="inlineStr">
        <x:is>
          <x:t>2022-06</x:t>
        </x:is>
      </x:c>
      <x:c r="J1914" s="0" t="inlineStr">
        <x:is>
          <x:t>Month</x:t>
        </x:is>
      </x:c>
      <x:c r="K1914" s="58">
        <x:v>1</x:v>
      </x:c>
      <x:c r="L1914" s="12">
        <x:v>0</x:v>
      </x:c>
    </x:row>
    <x:row r="1915">
      <x:c r="A1915" s="0" t="inlineStr">
        <x:is>
          <x:t>PL|pl.other-opex|6540|2022-07</x:t>
        </x:is>
      </x:c>
      <x:c r="B1915" s="0" t="inlineStr">
        <x:is>
          <x:t>Demo Handel GmbH</x:t>
        </x:is>
      </x:c>
      <x:c r="C1915" s="0" t="inlineStr">
        <x:is>
          <x:t>PL</x:t>
        </x:is>
      </x:c>
      <x:c r="D1915" s="0" t="inlineStr">
        <x:is>
          <x:t>pl.other-opex</x:t>
        </x:is>
      </x:c>
      <x:c r="E1915" s="0" t="inlineStr">
        <x:is>
          <x:t>Sonstige betriebliche Aufwendungen</x:t>
        </x:is>
      </x:c>
      <x:c r="F1915" s="58">
        <x:v>6540</x:v>
      </x:c>
      <x:c r="G1915" t="inlineStr">
        <x:is>
          <x:t>Kfz-Reparaturen</x:t>
        </x:is>
      </x:c>
      <x:c r="H1915" s="0" t="inlineStr">
        <x:is>
          <x:t>2022-07</x:t>
        </x:is>
      </x:c>
      <x:c r="I1915" s="0" t="inlineStr">
        <x:is>
          <x:t>2022-07</x:t>
        </x:is>
      </x:c>
      <x:c r="J1915" s="0" t="inlineStr">
        <x:is>
          <x:t>Month</x:t>
        </x:is>
      </x:c>
      <x:c r="K1915" s="58">
        <x:v>1</x:v>
      </x:c>
      <x:c r="L1915" s="12">
        <x:v>-5323.44</x:v>
      </x:c>
    </x:row>
    <x:row r="1916">
      <x:c r="A1916" s="0" t="inlineStr">
        <x:is>
          <x:t>PL|pl.other-opex|6540|2022-08</x:t>
        </x:is>
      </x:c>
      <x:c r="B1916" s="0" t="inlineStr">
        <x:is>
          <x:t>Demo Handel GmbH</x:t>
        </x:is>
      </x:c>
      <x:c r="C1916" s="0" t="inlineStr">
        <x:is>
          <x:t>PL</x:t>
        </x:is>
      </x:c>
      <x:c r="D1916" s="0" t="inlineStr">
        <x:is>
          <x:t>pl.other-opex</x:t>
        </x:is>
      </x:c>
      <x:c r="E1916" s="0" t="inlineStr">
        <x:is>
          <x:t>Sonstige betriebliche Aufwendungen</x:t>
        </x:is>
      </x:c>
      <x:c r="F1916" s="58">
        <x:v>6540</x:v>
      </x:c>
      <x:c r="G1916" t="inlineStr">
        <x:is>
          <x:t>Kfz-Reparaturen</x:t>
        </x:is>
      </x:c>
      <x:c r="H1916" s="0" t="inlineStr">
        <x:is>
          <x:t>2022-08</x:t>
        </x:is>
      </x:c>
      <x:c r="I1916" s="0" t="inlineStr">
        <x:is>
          <x:t>2022-08</x:t>
        </x:is>
      </x:c>
      <x:c r="J1916" s="0" t="inlineStr">
        <x:is>
          <x:t>Month</x:t>
        </x:is>
      </x:c>
      <x:c r="K1916" s="58">
        <x:v>1</x:v>
      </x:c>
      <x:c r="L1916" s="12">
        <x:v>0</x:v>
      </x:c>
    </x:row>
    <x:row r="1917">
      <x:c r="A1917" s="0" t="inlineStr">
        <x:is>
          <x:t>PL|pl.other-opex|6540|2022-09</x:t>
        </x:is>
      </x:c>
      <x:c r="B1917" s="0" t="inlineStr">
        <x:is>
          <x:t>Demo Handel GmbH</x:t>
        </x:is>
      </x:c>
      <x:c r="C1917" s="0" t="inlineStr">
        <x:is>
          <x:t>PL</x:t>
        </x:is>
      </x:c>
      <x:c r="D1917" s="0" t="inlineStr">
        <x:is>
          <x:t>pl.other-opex</x:t>
        </x:is>
      </x:c>
      <x:c r="E1917" s="0" t="inlineStr">
        <x:is>
          <x:t>Sonstige betriebliche Aufwendungen</x:t>
        </x:is>
      </x:c>
      <x:c r="F1917" s="58">
        <x:v>6540</x:v>
      </x:c>
      <x:c r="G1917" t="inlineStr">
        <x:is>
          <x:t>Kfz-Reparaturen</x:t>
        </x:is>
      </x:c>
      <x:c r="H1917" s="0" t="inlineStr">
        <x:is>
          <x:t>2022-09</x:t>
        </x:is>
      </x:c>
      <x:c r="I1917" s="0" t="inlineStr">
        <x:is>
          <x:t>2022-09</x:t>
        </x:is>
      </x:c>
      <x:c r="J1917" s="0" t="inlineStr">
        <x:is>
          <x:t>Month</x:t>
        </x:is>
      </x:c>
      <x:c r="K1917" s="58">
        <x:v>1</x:v>
      </x:c>
      <x:c r="L1917" s="12">
        <x:v>0</x:v>
      </x:c>
    </x:row>
    <x:row r="1918">
      <x:c r="A1918" s="0" t="inlineStr">
        <x:is>
          <x:t>PL|pl.other-opex|6540|2022-10</x:t>
        </x:is>
      </x:c>
      <x:c r="B1918" s="0" t="inlineStr">
        <x:is>
          <x:t>Demo Handel GmbH</x:t>
        </x:is>
      </x:c>
      <x:c r="C1918" s="0" t="inlineStr">
        <x:is>
          <x:t>PL</x:t>
        </x:is>
      </x:c>
      <x:c r="D1918" s="0" t="inlineStr">
        <x:is>
          <x:t>pl.other-opex</x:t>
        </x:is>
      </x:c>
      <x:c r="E1918" s="0" t="inlineStr">
        <x:is>
          <x:t>Sonstige betriebliche Aufwendungen</x:t>
        </x:is>
      </x:c>
      <x:c r="F1918" s="58">
        <x:v>6540</x:v>
      </x:c>
      <x:c r="G1918" t="inlineStr">
        <x:is>
          <x:t>Kfz-Reparaturen</x:t>
        </x:is>
      </x:c>
      <x:c r="H1918" s="0" t="inlineStr">
        <x:is>
          <x:t>2022-10</x:t>
        </x:is>
      </x:c>
      <x:c r="I1918" s="0" t="inlineStr">
        <x:is>
          <x:t>2022-10</x:t>
        </x:is>
      </x:c>
      <x:c r="J1918" s="0" t="inlineStr">
        <x:is>
          <x:t>Month</x:t>
        </x:is>
      </x:c>
      <x:c r="K1918" s="58">
        <x:v>1</x:v>
      </x:c>
      <x:c r="L1918" s="12">
        <x:v>0</x:v>
      </x:c>
    </x:row>
    <x:row r="1919">
      <x:c r="A1919" s="0" t="inlineStr">
        <x:is>
          <x:t>PL|pl.other-opex|6540|2022-11</x:t>
        </x:is>
      </x:c>
      <x:c r="B1919" s="0" t="inlineStr">
        <x:is>
          <x:t>Demo Handel GmbH</x:t>
        </x:is>
      </x:c>
      <x:c r="C1919" s="0" t="inlineStr">
        <x:is>
          <x:t>PL</x:t>
        </x:is>
      </x:c>
      <x:c r="D1919" s="0" t="inlineStr">
        <x:is>
          <x:t>pl.other-opex</x:t>
        </x:is>
      </x:c>
      <x:c r="E1919" s="0" t="inlineStr">
        <x:is>
          <x:t>Sonstige betriebliche Aufwendungen</x:t>
        </x:is>
      </x:c>
      <x:c r="F1919" s="58">
        <x:v>6540</x:v>
      </x:c>
      <x:c r="G1919" t="inlineStr">
        <x:is>
          <x:t>Kfz-Reparaturen</x:t>
        </x:is>
      </x:c>
      <x:c r="H1919" s="0" t="inlineStr">
        <x:is>
          <x:t>2022-11</x:t>
        </x:is>
      </x:c>
      <x:c r="I1919" s="0" t="inlineStr">
        <x:is>
          <x:t>2022-11</x:t>
        </x:is>
      </x:c>
      <x:c r="J1919" s="0" t="inlineStr">
        <x:is>
          <x:t>Month</x:t>
        </x:is>
      </x:c>
      <x:c r="K1919" s="58">
        <x:v>1</x:v>
      </x:c>
      <x:c r="L1919" s="12">
        <x:v>0</x:v>
      </x:c>
    </x:row>
    <x:row r="1920">
      <x:c r="A1920" s="0" t="inlineStr">
        <x:is>
          <x:t>PL|pl.other-opex|6540|2022-12</x:t>
        </x:is>
      </x:c>
      <x:c r="B1920" s="0" t="inlineStr">
        <x:is>
          <x:t>Demo Handel GmbH</x:t>
        </x:is>
      </x:c>
      <x:c r="C1920" s="0" t="inlineStr">
        <x:is>
          <x:t>PL</x:t>
        </x:is>
      </x:c>
      <x:c r="D1920" s="0" t="inlineStr">
        <x:is>
          <x:t>pl.other-opex</x:t>
        </x:is>
      </x:c>
      <x:c r="E1920" s="0" t="inlineStr">
        <x:is>
          <x:t>Sonstige betriebliche Aufwendungen</x:t>
        </x:is>
      </x:c>
      <x:c r="F1920" s="58">
        <x:v>6540</x:v>
      </x:c>
      <x:c r="G1920" t="inlineStr">
        <x:is>
          <x:t>Kfz-Reparaturen</x:t>
        </x:is>
      </x:c>
      <x:c r="H1920" s="0" t="inlineStr">
        <x:is>
          <x:t>2022-12</x:t>
        </x:is>
      </x:c>
      <x:c r="I1920" s="0" t="inlineStr">
        <x:is>
          <x:t>2022-12</x:t>
        </x:is>
      </x:c>
      <x:c r="J1920" s="0" t="inlineStr">
        <x:is>
          <x:t>Month</x:t>
        </x:is>
      </x:c>
      <x:c r="K1920" s="58">
        <x:v>1</x:v>
      </x:c>
      <x:c r="L1920" s="12">
        <x:v>0</x:v>
      </x:c>
    </x:row>
    <x:row r="1921">
      <x:c r="A1921" s="0" t="inlineStr">
        <x:is>
          <x:t>PL|pl.other-opex|6540|2023-01</x:t>
        </x:is>
      </x:c>
      <x:c r="B1921" s="0" t="inlineStr">
        <x:is>
          <x:t>Demo Handel GmbH</x:t>
        </x:is>
      </x:c>
      <x:c r="C1921" s="0" t="inlineStr">
        <x:is>
          <x:t>PL</x:t>
        </x:is>
      </x:c>
      <x:c r="D1921" s="0" t="inlineStr">
        <x:is>
          <x:t>pl.other-opex</x:t>
        </x:is>
      </x:c>
      <x:c r="E1921" s="0" t="inlineStr">
        <x:is>
          <x:t>Sonstige betriebliche Aufwendungen</x:t>
        </x:is>
      </x:c>
      <x:c r="F1921" s="58">
        <x:v>6540</x:v>
      </x:c>
      <x:c r="G1921" t="inlineStr">
        <x:is>
          <x:t>Kfz-Reparaturen</x:t>
        </x:is>
      </x:c>
      <x:c r="H1921" s="0" t="inlineStr">
        <x:is>
          <x:t>2023-01</x:t>
        </x:is>
      </x:c>
      <x:c r="I1921" s="0" t="inlineStr">
        <x:is>
          <x:t>2023-01</x:t>
        </x:is>
      </x:c>
      <x:c r="J1921" s="0" t="inlineStr">
        <x:is>
          <x:t>Month</x:t>
        </x:is>
      </x:c>
      <x:c r="K1921" s="58">
        <x:v>1</x:v>
      </x:c>
      <x:c r="L1921" s="12">
        <x:v>0</x:v>
      </x:c>
    </x:row>
    <x:row r="1922">
      <x:c r="A1922" s="0" t="inlineStr">
        <x:is>
          <x:t>PL|pl.other-opex|6540|2023-02</x:t>
        </x:is>
      </x:c>
      <x:c r="B1922" s="0" t="inlineStr">
        <x:is>
          <x:t>Demo Handel GmbH</x:t>
        </x:is>
      </x:c>
      <x:c r="C1922" s="0" t="inlineStr">
        <x:is>
          <x:t>PL</x:t>
        </x:is>
      </x:c>
      <x:c r="D1922" s="0" t="inlineStr">
        <x:is>
          <x:t>pl.other-opex</x:t>
        </x:is>
      </x:c>
      <x:c r="E1922" s="0" t="inlineStr">
        <x:is>
          <x:t>Sonstige betriebliche Aufwendungen</x:t>
        </x:is>
      </x:c>
      <x:c r="F1922" s="58">
        <x:v>6540</x:v>
      </x:c>
      <x:c r="G1922" t="inlineStr">
        <x:is>
          <x:t>Kfz-Reparaturen</x:t>
        </x:is>
      </x:c>
      <x:c r="H1922" s="0" t="inlineStr">
        <x:is>
          <x:t>2023-02</x:t>
        </x:is>
      </x:c>
      <x:c r="I1922" s="0" t="inlineStr">
        <x:is>
          <x:t>2023-02</x:t>
        </x:is>
      </x:c>
      <x:c r="J1922" s="0" t="inlineStr">
        <x:is>
          <x:t>Month</x:t>
        </x:is>
      </x:c>
      <x:c r="K1922" s="58">
        <x:v>1</x:v>
      </x:c>
      <x:c r="L1922" s="12">
        <x:v>0</x:v>
      </x:c>
    </x:row>
    <x:row r="1923">
      <x:c r="A1923" s="0" t="inlineStr">
        <x:is>
          <x:t>PL|pl.other-opex|6540|2023-03</x:t>
        </x:is>
      </x:c>
      <x:c r="B1923" s="0" t="inlineStr">
        <x:is>
          <x:t>Demo Handel GmbH</x:t>
        </x:is>
      </x:c>
      <x:c r="C1923" s="0" t="inlineStr">
        <x:is>
          <x:t>PL</x:t>
        </x:is>
      </x:c>
      <x:c r="D1923" s="0" t="inlineStr">
        <x:is>
          <x:t>pl.other-opex</x:t>
        </x:is>
      </x:c>
      <x:c r="E1923" s="0" t="inlineStr">
        <x:is>
          <x:t>Sonstige betriebliche Aufwendungen</x:t>
        </x:is>
      </x:c>
      <x:c r="F1923" s="58">
        <x:v>6540</x:v>
      </x:c>
      <x:c r="G1923" t="inlineStr">
        <x:is>
          <x:t>Kfz-Reparaturen</x:t>
        </x:is>
      </x:c>
      <x:c r="H1923" s="0" t="inlineStr">
        <x:is>
          <x:t>2023-03</x:t>
        </x:is>
      </x:c>
      <x:c r="I1923" s="0" t="inlineStr">
        <x:is>
          <x:t>2023-03</x:t>
        </x:is>
      </x:c>
      <x:c r="J1923" s="0" t="inlineStr">
        <x:is>
          <x:t>Month</x:t>
        </x:is>
      </x:c>
      <x:c r="K1923" s="58">
        <x:v>1</x:v>
      </x:c>
      <x:c r="L1923" s="12">
        <x:v>0</x:v>
      </x:c>
    </x:row>
    <x:row r="1924">
      <x:c r="A1924" s="0" t="inlineStr">
        <x:is>
          <x:t>PL|pl.other-opex|6540|2023-04</x:t>
        </x:is>
      </x:c>
      <x:c r="B1924" s="0" t="inlineStr">
        <x:is>
          <x:t>Demo Handel GmbH</x:t>
        </x:is>
      </x:c>
      <x:c r="C1924" s="0" t="inlineStr">
        <x:is>
          <x:t>PL</x:t>
        </x:is>
      </x:c>
      <x:c r="D1924" s="0" t="inlineStr">
        <x:is>
          <x:t>pl.other-opex</x:t>
        </x:is>
      </x:c>
      <x:c r="E1924" s="0" t="inlineStr">
        <x:is>
          <x:t>Sonstige betriebliche Aufwendungen</x:t>
        </x:is>
      </x:c>
      <x:c r="F1924" s="58">
        <x:v>6540</x:v>
      </x:c>
      <x:c r="G1924" t="inlineStr">
        <x:is>
          <x:t>Kfz-Reparaturen</x:t>
        </x:is>
      </x:c>
      <x:c r="H1924" s="0" t="inlineStr">
        <x:is>
          <x:t>2023-04</x:t>
        </x:is>
      </x:c>
      <x:c r="I1924" s="0" t="inlineStr">
        <x:is>
          <x:t>2023-04</x:t>
        </x:is>
      </x:c>
      <x:c r="J1924" s="0" t="inlineStr">
        <x:is>
          <x:t>Month</x:t>
        </x:is>
      </x:c>
      <x:c r="K1924" s="58">
        <x:v>1</x:v>
      </x:c>
      <x:c r="L1924" s="12">
        <x:v>0</x:v>
      </x:c>
    </x:row>
    <x:row r="1925">
      <x:c r="A1925" s="0" t="inlineStr">
        <x:is>
          <x:t>PL|pl.other-opex|6540|2023-05</x:t>
        </x:is>
      </x:c>
      <x:c r="B1925" s="0" t="inlineStr">
        <x:is>
          <x:t>Demo Handel GmbH</x:t>
        </x:is>
      </x:c>
      <x:c r="C1925" s="0" t="inlineStr">
        <x:is>
          <x:t>PL</x:t>
        </x:is>
      </x:c>
      <x:c r="D1925" s="0" t="inlineStr">
        <x:is>
          <x:t>pl.other-opex</x:t>
        </x:is>
      </x:c>
      <x:c r="E1925" s="0" t="inlineStr">
        <x:is>
          <x:t>Sonstige betriebliche Aufwendungen</x:t>
        </x:is>
      </x:c>
      <x:c r="F1925" s="58">
        <x:v>6540</x:v>
      </x:c>
      <x:c r="G1925" t="inlineStr">
        <x:is>
          <x:t>Kfz-Reparaturen</x:t>
        </x:is>
      </x:c>
      <x:c r="H1925" s="0" t="inlineStr">
        <x:is>
          <x:t>2023-05</x:t>
        </x:is>
      </x:c>
      <x:c r="I1925" s="0" t="inlineStr">
        <x:is>
          <x:t>2023-05</x:t>
        </x:is>
      </x:c>
      <x:c r="J1925" s="0" t="inlineStr">
        <x:is>
          <x:t>Month</x:t>
        </x:is>
      </x:c>
      <x:c r="K1925" s="58">
        <x:v>1</x:v>
      </x:c>
      <x:c r="L1925" s="12">
        <x:v>0</x:v>
      </x:c>
    </x:row>
    <x:row r="1926">
      <x:c r="A1926" s="0" t="inlineStr">
        <x:is>
          <x:t>PL|pl.other-opex|6540|2023-06</x:t>
        </x:is>
      </x:c>
      <x:c r="B1926" s="0" t="inlineStr">
        <x:is>
          <x:t>Demo Handel GmbH</x:t>
        </x:is>
      </x:c>
      <x:c r="C1926" s="0" t="inlineStr">
        <x:is>
          <x:t>PL</x:t>
        </x:is>
      </x:c>
      <x:c r="D1926" s="0" t="inlineStr">
        <x:is>
          <x:t>pl.other-opex</x:t>
        </x:is>
      </x:c>
      <x:c r="E1926" s="0" t="inlineStr">
        <x:is>
          <x:t>Sonstige betriebliche Aufwendungen</x:t>
        </x:is>
      </x:c>
      <x:c r="F1926" s="58">
        <x:v>6540</x:v>
      </x:c>
      <x:c r="G1926" t="inlineStr">
        <x:is>
          <x:t>Kfz-Reparaturen</x:t>
        </x:is>
      </x:c>
      <x:c r="H1926" s="0" t="inlineStr">
        <x:is>
          <x:t>2023-06</x:t>
        </x:is>
      </x:c>
      <x:c r="I1926" s="0" t="inlineStr">
        <x:is>
          <x:t>2023-06</x:t>
        </x:is>
      </x:c>
      <x:c r="J1926" s="0" t="inlineStr">
        <x:is>
          <x:t>Month</x:t>
        </x:is>
      </x:c>
      <x:c r="K1926" s="58">
        <x:v>1</x:v>
      </x:c>
      <x:c r="L1926" s="12">
        <x:v>0</x:v>
      </x:c>
    </x:row>
    <x:row r="1927">
      <x:c r="A1927" s="0" t="inlineStr">
        <x:is>
          <x:t>PL|pl.other-opex|6540|2023-07</x:t>
        </x:is>
      </x:c>
      <x:c r="B1927" s="0" t="inlineStr">
        <x:is>
          <x:t>Demo Handel GmbH</x:t>
        </x:is>
      </x:c>
      <x:c r="C1927" s="0" t="inlineStr">
        <x:is>
          <x:t>PL</x:t>
        </x:is>
      </x:c>
      <x:c r="D1927" s="0" t="inlineStr">
        <x:is>
          <x:t>pl.other-opex</x:t>
        </x:is>
      </x:c>
      <x:c r="E1927" s="0" t="inlineStr">
        <x:is>
          <x:t>Sonstige betriebliche Aufwendungen</x:t>
        </x:is>
      </x:c>
      <x:c r="F1927" s="58">
        <x:v>6540</x:v>
      </x:c>
      <x:c r="G1927" t="inlineStr">
        <x:is>
          <x:t>Kfz-Reparaturen</x:t>
        </x:is>
      </x:c>
      <x:c r="H1927" s="0" t="inlineStr">
        <x:is>
          <x:t>2023-07</x:t>
        </x:is>
      </x:c>
      <x:c r="I1927" s="0" t="inlineStr">
        <x:is>
          <x:t>2023-07</x:t>
        </x:is>
      </x:c>
      <x:c r="J1927" s="0" t="inlineStr">
        <x:is>
          <x:t>Month</x:t>
        </x:is>
      </x:c>
      <x:c r="K1927" s="58">
        <x:v>1</x:v>
      </x:c>
      <x:c r="L1927" s="12">
        <x:v>0</x:v>
      </x:c>
    </x:row>
    <x:row r="1928">
      <x:c r="A1928" s="0" t="inlineStr">
        <x:is>
          <x:t>PL|pl.other-opex|6540|2023-08</x:t>
        </x:is>
      </x:c>
      <x:c r="B1928" s="0" t="inlineStr">
        <x:is>
          <x:t>Demo Handel GmbH</x:t>
        </x:is>
      </x:c>
      <x:c r="C1928" s="0" t="inlineStr">
        <x:is>
          <x:t>PL</x:t>
        </x:is>
      </x:c>
      <x:c r="D1928" s="0" t="inlineStr">
        <x:is>
          <x:t>pl.other-opex</x:t>
        </x:is>
      </x:c>
      <x:c r="E1928" s="0" t="inlineStr">
        <x:is>
          <x:t>Sonstige betriebliche Aufwendungen</x:t>
        </x:is>
      </x:c>
      <x:c r="F1928" s="58">
        <x:v>6540</x:v>
      </x:c>
      <x:c r="G1928" t="inlineStr">
        <x:is>
          <x:t>Kfz-Reparaturen</x:t>
        </x:is>
      </x:c>
      <x:c r="H1928" s="0" t="inlineStr">
        <x:is>
          <x:t>2023-08</x:t>
        </x:is>
      </x:c>
      <x:c r="I1928" s="0" t="inlineStr">
        <x:is>
          <x:t>2023-08</x:t>
        </x:is>
      </x:c>
      <x:c r="J1928" s="0" t="inlineStr">
        <x:is>
          <x:t>Month</x:t>
        </x:is>
      </x:c>
      <x:c r="K1928" s="58">
        <x:v>1</x:v>
      </x:c>
      <x:c r="L1928" s="12">
        <x:v>0</x:v>
      </x:c>
    </x:row>
    <x:row r="1929">
      <x:c r="A1929" s="0" t="inlineStr">
        <x:is>
          <x:t>PL|pl.other-opex|6540|2023-09</x:t>
        </x:is>
      </x:c>
      <x:c r="B1929" s="0" t="inlineStr">
        <x:is>
          <x:t>Demo Handel GmbH</x:t>
        </x:is>
      </x:c>
      <x:c r="C1929" s="0" t="inlineStr">
        <x:is>
          <x:t>PL</x:t>
        </x:is>
      </x:c>
      <x:c r="D1929" s="0" t="inlineStr">
        <x:is>
          <x:t>pl.other-opex</x:t>
        </x:is>
      </x:c>
      <x:c r="E1929" s="0" t="inlineStr">
        <x:is>
          <x:t>Sonstige betriebliche Aufwendungen</x:t>
        </x:is>
      </x:c>
      <x:c r="F1929" s="58">
        <x:v>6540</x:v>
      </x:c>
      <x:c r="G1929" t="inlineStr">
        <x:is>
          <x:t>Kfz-Reparaturen</x:t>
        </x:is>
      </x:c>
      <x:c r="H1929" s="0" t="inlineStr">
        <x:is>
          <x:t>2023-09</x:t>
        </x:is>
      </x:c>
      <x:c r="I1929" s="0" t="inlineStr">
        <x:is>
          <x:t>2023-09</x:t>
        </x:is>
      </x:c>
      <x:c r="J1929" s="0" t="inlineStr">
        <x:is>
          <x:t>Month</x:t>
        </x:is>
      </x:c>
      <x:c r="K1929" s="58">
        <x:v>1</x:v>
      </x:c>
      <x:c r="L1929" s="12">
        <x:v>0</x:v>
      </x:c>
    </x:row>
    <x:row r="1930">
      <x:c r="A1930" s="0" t="inlineStr">
        <x:is>
          <x:t>PL|pl.other-opex|6540|2023-10</x:t>
        </x:is>
      </x:c>
      <x:c r="B1930" s="0" t="inlineStr">
        <x:is>
          <x:t>Demo Handel GmbH</x:t>
        </x:is>
      </x:c>
      <x:c r="C1930" s="0" t="inlineStr">
        <x:is>
          <x:t>PL</x:t>
        </x:is>
      </x:c>
      <x:c r="D1930" s="0" t="inlineStr">
        <x:is>
          <x:t>pl.other-opex</x:t>
        </x:is>
      </x:c>
      <x:c r="E1930" s="0" t="inlineStr">
        <x:is>
          <x:t>Sonstige betriebliche Aufwendungen</x:t>
        </x:is>
      </x:c>
      <x:c r="F1930" s="58">
        <x:v>6540</x:v>
      </x:c>
      <x:c r="G1930" t="inlineStr">
        <x:is>
          <x:t>Kfz-Reparaturen</x:t>
        </x:is>
      </x:c>
      <x:c r="H1930" s="0" t="inlineStr">
        <x:is>
          <x:t>2023-10</x:t>
        </x:is>
      </x:c>
      <x:c r="I1930" s="0" t="inlineStr">
        <x:is>
          <x:t>2023-10</x:t>
        </x:is>
      </x:c>
      <x:c r="J1930" s="0" t="inlineStr">
        <x:is>
          <x:t>Month</x:t>
        </x:is>
      </x:c>
      <x:c r="K1930" s="58">
        <x:v>1</x:v>
      </x:c>
      <x:c r="L1930" s="12">
        <x:v>0</x:v>
      </x:c>
    </x:row>
    <x:row r="1931">
      <x:c r="A1931" s="0" t="inlineStr">
        <x:is>
          <x:t>PL|pl.other-opex|6540|2023-11</x:t>
        </x:is>
      </x:c>
      <x:c r="B1931" s="0" t="inlineStr">
        <x:is>
          <x:t>Demo Handel GmbH</x:t>
        </x:is>
      </x:c>
      <x:c r="C1931" s="0" t="inlineStr">
        <x:is>
          <x:t>PL</x:t>
        </x:is>
      </x:c>
      <x:c r="D1931" s="0" t="inlineStr">
        <x:is>
          <x:t>pl.other-opex</x:t>
        </x:is>
      </x:c>
      <x:c r="E1931" s="0" t="inlineStr">
        <x:is>
          <x:t>Sonstige betriebliche Aufwendungen</x:t>
        </x:is>
      </x:c>
      <x:c r="F1931" s="58">
        <x:v>6540</x:v>
      </x:c>
      <x:c r="G1931" t="inlineStr">
        <x:is>
          <x:t>Kfz-Reparaturen</x:t>
        </x:is>
      </x:c>
      <x:c r="H1931" s="0" t="inlineStr">
        <x:is>
          <x:t>2023-11</x:t>
        </x:is>
      </x:c>
      <x:c r="I1931" s="0" t="inlineStr">
        <x:is>
          <x:t>2023-11</x:t>
        </x:is>
      </x:c>
      <x:c r="J1931" s="0" t="inlineStr">
        <x:is>
          <x:t>Month</x:t>
        </x:is>
      </x:c>
      <x:c r="K1931" s="58">
        <x:v>1</x:v>
      </x:c>
      <x:c r="L1931" s="12">
        <x:v>-9186.02</x:v>
      </x:c>
    </x:row>
    <x:row r="1932">
      <x:c r="A1932" s="0" t="inlineStr">
        <x:is>
          <x:t>PL|pl.other-opex|6540|2023-12</x:t>
        </x:is>
      </x:c>
      <x:c r="B1932" s="0" t="inlineStr">
        <x:is>
          <x:t>Demo Handel GmbH</x:t>
        </x:is>
      </x:c>
      <x:c r="C1932" s="0" t="inlineStr">
        <x:is>
          <x:t>PL</x:t>
        </x:is>
      </x:c>
      <x:c r="D1932" s="0" t="inlineStr">
        <x:is>
          <x:t>pl.other-opex</x:t>
        </x:is>
      </x:c>
      <x:c r="E1932" s="0" t="inlineStr">
        <x:is>
          <x:t>Sonstige betriebliche Aufwendungen</x:t>
        </x:is>
      </x:c>
      <x:c r="F1932" s="58">
        <x:v>6540</x:v>
      </x:c>
      <x:c r="G1932" t="inlineStr">
        <x:is>
          <x:t>Kfz-Reparaturen</x:t>
        </x:is>
      </x:c>
      <x:c r="H1932" s="0" t="inlineStr">
        <x:is>
          <x:t>2023-12</x:t>
        </x:is>
      </x:c>
      <x:c r="I1932" s="0" t="inlineStr">
        <x:is>
          <x:t>2023-12</x:t>
        </x:is>
      </x:c>
      <x:c r="J1932" s="0" t="inlineStr">
        <x:is>
          <x:t>Month</x:t>
        </x:is>
      </x:c>
      <x:c r="K1932" s="58">
        <x:v>1</x:v>
      </x:c>
      <x:c r="L1932" s="12">
        <x:v>0</x:v>
      </x:c>
    </x:row>
    <x:row r="1933">
      <x:c r="A1933" s="0" t="inlineStr">
        <x:is>
          <x:t>PL|pl.other-opex|6540|2024-01</x:t>
        </x:is>
      </x:c>
      <x:c r="B1933" s="0" t="inlineStr">
        <x:is>
          <x:t>Demo Handel GmbH</x:t>
        </x:is>
      </x:c>
      <x:c r="C1933" s="0" t="inlineStr">
        <x:is>
          <x:t>PL</x:t>
        </x:is>
      </x:c>
      <x:c r="D1933" s="0" t="inlineStr">
        <x:is>
          <x:t>pl.other-opex</x:t>
        </x:is>
      </x:c>
      <x:c r="E1933" s="0" t="inlineStr">
        <x:is>
          <x:t>Sonstige betriebliche Aufwendungen</x:t>
        </x:is>
      </x:c>
      <x:c r="F1933" s="58">
        <x:v>6540</x:v>
      </x:c>
      <x:c r="G1933" t="inlineStr">
        <x:is>
          <x:t>Kfz-Reparaturen</x:t>
        </x:is>
      </x:c>
      <x:c r="H1933" s="0" t="inlineStr">
        <x:is>
          <x:t>2024-01</x:t>
        </x:is>
      </x:c>
      <x:c r="I1933" s="0" t="inlineStr">
        <x:is>
          <x:t>2024-01</x:t>
        </x:is>
      </x:c>
      <x:c r="J1933" s="0" t="inlineStr">
        <x:is>
          <x:t>Month</x:t>
        </x:is>
      </x:c>
      <x:c r="K1933" s="58">
        <x:v>1</x:v>
      </x:c>
      <x:c r="L1933" s="12">
        <x:v>0</x:v>
      </x:c>
    </x:row>
    <x:row r="1934">
      <x:c r="A1934" s="0" t="inlineStr">
        <x:is>
          <x:t>PL|pl.other-opex|6540|2024-02</x:t>
        </x:is>
      </x:c>
      <x:c r="B1934" s="0" t="inlineStr">
        <x:is>
          <x:t>Demo Handel GmbH</x:t>
        </x:is>
      </x:c>
      <x:c r="C1934" s="0" t="inlineStr">
        <x:is>
          <x:t>PL</x:t>
        </x:is>
      </x:c>
      <x:c r="D1934" s="0" t="inlineStr">
        <x:is>
          <x:t>pl.other-opex</x:t>
        </x:is>
      </x:c>
      <x:c r="E1934" s="0" t="inlineStr">
        <x:is>
          <x:t>Sonstige betriebliche Aufwendungen</x:t>
        </x:is>
      </x:c>
      <x:c r="F1934" s="58">
        <x:v>6540</x:v>
      </x:c>
      <x:c r="G1934" t="inlineStr">
        <x:is>
          <x:t>Kfz-Reparaturen</x:t>
        </x:is>
      </x:c>
      <x:c r="H1934" s="0" t="inlineStr">
        <x:is>
          <x:t>2024-02</x:t>
        </x:is>
      </x:c>
      <x:c r="I1934" s="0" t="inlineStr">
        <x:is>
          <x:t>2024-02</x:t>
        </x:is>
      </x:c>
      <x:c r="J1934" s="0" t="inlineStr">
        <x:is>
          <x:t>Month</x:t>
        </x:is>
      </x:c>
      <x:c r="K1934" s="58">
        <x:v>1</x:v>
      </x:c>
      <x:c r="L1934" s="12">
        <x:v>0</x:v>
      </x:c>
    </x:row>
    <x:row r="1935">
      <x:c r="A1935" s="0" t="inlineStr">
        <x:is>
          <x:t>PL|pl.other-opex|6540|2024-03</x:t>
        </x:is>
      </x:c>
      <x:c r="B1935" s="0" t="inlineStr">
        <x:is>
          <x:t>Demo Handel GmbH</x:t>
        </x:is>
      </x:c>
      <x:c r="C1935" s="0" t="inlineStr">
        <x:is>
          <x:t>PL</x:t>
        </x:is>
      </x:c>
      <x:c r="D1935" s="0" t="inlineStr">
        <x:is>
          <x:t>pl.other-opex</x:t>
        </x:is>
      </x:c>
      <x:c r="E1935" s="0" t="inlineStr">
        <x:is>
          <x:t>Sonstige betriebliche Aufwendungen</x:t>
        </x:is>
      </x:c>
      <x:c r="F1935" s="58">
        <x:v>6540</x:v>
      </x:c>
      <x:c r="G1935" t="inlineStr">
        <x:is>
          <x:t>Kfz-Reparaturen</x:t>
        </x:is>
      </x:c>
      <x:c r="H1935" s="0" t="inlineStr">
        <x:is>
          <x:t>2024-03</x:t>
        </x:is>
      </x:c>
      <x:c r="I1935" s="0" t="inlineStr">
        <x:is>
          <x:t>2024-03</x:t>
        </x:is>
      </x:c>
      <x:c r="J1935" s="0" t="inlineStr">
        <x:is>
          <x:t>Month</x:t>
        </x:is>
      </x:c>
      <x:c r="K1935" s="58">
        <x:v>1</x:v>
      </x:c>
      <x:c r="L1935" s="12">
        <x:v>0</x:v>
      </x:c>
    </x:row>
    <x:row r="1936">
      <x:c r="A1936" s="0" t="inlineStr">
        <x:is>
          <x:t>PL|pl.other-opex|6540|2024-04</x:t>
        </x:is>
      </x:c>
      <x:c r="B1936" s="0" t="inlineStr">
        <x:is>
          <x:t>Demo Handel GmbH</x:t>
        </x:is>
      </x:c>
      <x:c r="C1936" s="0" t="inlineStr">
        <x:is>
          <x:t>PL</x:t>
        </x:is>
      </x:c>
      <x:c r="D1936" s="0" t="inlineStr">
        <x:is>
          <x:t>pl.other-opex</x:t>
        </x:is>
      </x:c>
      <x:c r="E1936" s="0" t="inlineStr">
        <x:is>
          <x:t>Sonstige betriebliche Aufwendungen</x:t>
        </x:is>
      </x:c>
      <x:c r="F1936" s="58">
        <x:v>6540</x:v>
      </x:c>
      <x:c r="G1936" t="inlineStr">
        <x:is>
          <x:t>Kfz-Reparaturen</x:t>
        </x:is>
      </x:c>
      <x:c r="H1936" s="0" t="inlineStr">
        <x:is>
          <x:t>2024-04</x:t>
        </x:is>
      </x:c>
      <x:c r="I1936" s="0" t="inlineStr">
        <x:is>
          <x:t>2024-04</x:t>
        </x:is>
      </x:c>
      <x:c r="J1936" s="0" t="inlineStr">
        <x:is>
          <x:t>Month</x:t>
        </x:is>
      </x:c>
      <x:c r="K1936" s="58">
        <x:v>1</x:v>
      </x:c>
      <x:c r="L1936" s="12">
        <x:v>0</x:v>
      </x:c>
    </x:row>
    <x:row r="1937">
      <x:c r="A1937" s="0" t="inlineStr">
        <x:is>
          <x:t>PL|pl.other-opex|6540|2024-05</x:t>
        </x:is>
      </x:c>
      <x:c r="B1937" s="0" t="inlineStr">
        <x:is>
          <x:t>Demo Handel GmbH</x:t>
        </x:is>
      </x:c>
      <x:c r="C1937" s="0" t="inlineStr">
        <x:is>
          <x:t>PL</x:t>
        </x:is>
      </x:c>
      <x:c r="D1937" s="0" t="inlineStr">
        <x:is>
          <x:t>pl.other-opex</x:t>
        </x:is>
      </x:c>
      <x:c r="E1937" s="0" t="inlineStr">
        <x:is>
          <x:t>Sonstige betriebliche Aufwendungen</x:t>
        </x:is>
      </x:c>
      <x:c r="F1937" s="58">
        <x:v>6540</x:v>
      </x:c>
      <x:c r="G1937" t="inlineStr">
        <x:is>
          <x:t>Kfz-Reparaturen</x:t>
        </x:is>
      </x:c>
      <x:c r="H1937" s="0" t="inlineStr">
        <x:is>
          <x:t>2024-05</x:t>
        </x:is>
      </x:c>
      <x:c r="I1937" s="0" t="inlineStr">
        <x:is>
          <x:t>2024-05</x:t>
        </x:is>
      </x:c>
      <x:c r="J1937" s="0" t="inlineStr">
        <x:is>
          <x:t>Month</x:t>
        </x:is>
      </x:c>
      <x:c r="K1937" s="58">
        <x:v>1</x:v>
      </x:c>
      <x:c r="L1937" s="12">
        <x:v>0</x:v>
      </x:c>
    </x:row>
    <x:row r="1938">
      <x:c r="A1938" s="0" t="inlineStr">
        <x:is>
          <x:t>PL|pl.other-opex|6540|2024-06</x:t>
        </x:is>
      </x:c>
      <x:c r="B1938" s="0" t="inlineStr">
        <x:is>
          <x:t>Demo Handel GmbH</x:t>
        </x:is>
      </x:c>
      <x:c r="C1938" s="0" t="inlineStr">
        <x:is>
          <x:t>PL</x:t>
        </x:is>
      </x:c>
      <x:c r="D1938" s="0" t="inlineStr">
        <x:is>
          <x:t>pl.other-opex</x:t>
        </x:is>
      </x:c>
      <x:c r="E1938" s="0" t="inlineStr">
        <x:is>
          <x:t>Sonstige betriebliche Aufwendungen</x:t>
        </x:is>
      </x:c>
      <x:c r="F1938" s="58">
        <x:v>6540</x:v>
      </x:c>
      <x:c r="G1938" t="inlineStr">
        <x:is>
          <x:t>Kfz-Reparaturen</x:t>
        </x:is>
      </x:c>
      <x:c r="H1938" s="0" t="inlineStr">
        <x:is>
          <x:t>2024-06</x:t>
        </x:is>
      </x:c>
      <x:c r="I1938" s="0" t="inlineStr">
        <x:is>
          <x:t>2024-06</x:t>
        </x:is>
      </x:c>
      <x:c r="J1938" s="0" t="inlineStr">
        <x:is>
          <x:t>Month</x:t>
        </x:is>
      </x:c>
      <x:c r="K1938" s="58">
        <x:v>1</x:v>
      </x:c>
      <x:c r="L1938" s="12">
        <x:v>-6520.63</x:v>
      </x:c>
    </x:row>
    <x:row r="1939">
      <x:c r="A1939" s="0" t="inlineStr">
        <x:is>
          <x:t>PL|pl.other-opex|6540|2024-07</x:t>
        </x:is>
      </x:c>
      <x:c r="B1939" s="0" t="inlineStr">
        <x:is>
          <x:t>Demo Handel GmbH</x:t>
        </x:is>
      </x:c>
      <x:c r="C1939" s="0" t="inlineStr">
        <x:is>
          <x:t>PL</x:t>
        </x:is>
      </x:c>
      <x:c r="D1939" s="0" t="inlineStr">
        <x:is>
          <x:t>pl.other-opex</x:t>
        </x:is>
      </x:c>
      <x:c r="E1939" s="0" t="inlineStr">
        <x:is>
          <x:t>Sonstige betriebliche Aufwendungen</x:t>
        </x:is>
      </x:c>
      <x:c r="F1939" s="58">
        <x:v>6540</x:v>
      </x:c>
      <x:c r="G1939" t="inlineStr">
        <x:is>
          <x:t>Kfz-Reparaturen</x:t>
        </x:is>
      </x:c>
      <x:c r="H1939" s="0" t="inlineStr">
        <x:is>
          <x:t>2024-07</x:t>
        </x:is>
      </x:c>
      <x:c r="I1939" s="0" t="inlineStr">
        <x:is>
          <x:t>2024-07</x:t>
        </x:is>
      </x:c>
      <x:c r="J1939" s="0" t="inlineStr">
        <x:is>
          <x:t>Month</x:t>
        </x:is>
      </x:c>
      <x:c r="K1939" s="58">
        <x:v>1</x:v>
      </x:c>
      <x:c r="L1939" s="12">
        <x:v>-6764.16</x:v>
      </x:c>
    </x:row>
    <x:row r="1940">
      <x:c r="A1940" s="0" t="inlineStr">
        <x:is>
          <x:t>PL|pl.other-opex|6540|2024-08</x:t>
        </x:is>
      </x:c>
      <x:c r="B1940" s="0" t="inlineStr">
        <x:is>
          <x:t>Demo Handel GmbH</x:t>
        </x:is>
      </x:c>
      <x:c r="C1940" s="0" t="inlineStr">
        <x:is>
          <x:t>PL</x:t>
        </x:is>
      </x:c>
      <x:c r="D1940" s="0" t="inlineStr">
        <x:is>
          <x:t>pl.other-opex</x:t>
        </x:is>
      </x:c>
      <x:c r="E1940" s="0" t="inlineStr">
        <x:is>
          <x:t>Sonstige betriebliche Aufwendungen</x:t>
        </x:is>
      </x:c>
      <x:c r="F1940" s="58">
        <x:v>6540</x:v>
      </x:c>
      <x:c r="G1940" t="inlineStr">
        <x:is>
          <x:t>Kfz-Reparaturen</x:t>
        </x:is>
      </x:c>
      <x:c r="H1940" s="0" t="inlineStr">
        <x:is>
          <x:t>2024-08</x:t>
        </x:is>
      </x:c>
      <x:c r="I1940" s="0" t="inlineStr">
        <x:is>
          <x:t>2024-08</x:t>
        </x:is>
      </x:c>
      <x:c r="J1940" s="0" t="inlineStr">
        <x:is>
          <x:t>Month</x:t>
        </x:is>
      </x:c>
      <x:c r="K1940" s="58">
        <x:v>1</x:v>
      </x:c>
      <x:c r="L1940" s="12">
        <x:v>0</x:v>
      </x:c>
    </x:row>
    <x:row r="1941">
      <x:c r="A1941" s="0" t="inlineStr">
        <x:is>
          <x:t>PL|pl.other-opex|6540|2024-09</x:t>
        </x:is>
      </x:c>
      <x:c r="B1941" s="0" t="inlineStr">
        <x:is>
          <x:t>Demo Handel GmbH</x:t>
        </x:is>
      </x:c>
      <x:c r="C1941" s="0" t="inlineStr">
        <x:is>
          <x:t>PL</x:t>
        </x:is>
      </x:c>
      <x:c r="D1941" s="0" t="inlineStr">
        <x:is>
          <x:t>pl.other-opex</x:t>
        </x:is>
      </x:c>
      <x:c r="E1941" s="0" t="inlineStr">
        <x:is>
          <x:t>Sonstige betriebliche Aufwendungen</x:t>
        </x:is>
      </x:c>
      <x:c r="F1941" s="58">
        <x:v>6540</x:v>
      </x:c>
      <x:c r="G1941" t="inlineStr">
        <x:is>
          <x:t>Kfz-Reparaturen</x:t>
        </x:is>
      </x:c>
      <x:c r="H1941" s="0" t="inlineStr">
        <x:is>
          <x:t>2024-09</x:t>
        </x:is>
      </x:c>
      <x:c r="I1941" s="0" t="inlineStr">
        <x:is>
          <x:t>2024-09</x:t>
        </x:is>
      </x:c>
      <x:c r="J1941" s="0" t="inlineStr">
        <x:is>
          <x:t>Month</x:t>
        </x:is>
      </x:c>
      <x:c r="K1941" s="58">
        <x:v>1</x:v>
      </x:c>
      <x:c r="L1941" s="12">
        <x:v>-3861.52</x:v>
      </x:c>
    </x:row>
    <x:row r="1942">
      <x:c r="A1942" s="0" t="inlineStr">
        <x:is>
          <x:t>PL|pl.other-opex|6540|2024-10</x:t>
        </x:is>
      </x:c>
      <x:c r="B1942" s="0" t="inlineStr">
        <x:is>
          <x:t>Demo Handel GmbH</x:t>
        </x:is>
      </x:c>
      <x:c r="C1942" s="0" t="inlineStr">
        <x:is>
          <x:t>PL</x:t>
        </x:is>
      </x:c>
      <x:c r="D1942" s="0" t="inlineStr">
        <x:is>
          <x:t>pl.other-opex</x:t>
        </x:is>
      </x:c>
      <x:c r="E1942" s="0" t="inlineStr">
        <x:is>
          <x:t>Sonstige betriebliche Aufwendungen</x:t>
        </x:is>
      </x:c>
      <x:c r="F1942" s="58">
        <x:v>6540</x:v>
      </x:c>
      <x:c r="G1942" t="inlineStr">
        <x:is>
          <x:t>Kfz-Reparaturen</x:t>
        </x:is>
      </x:c>
      <x:c r="H1942" s="0" t="inlineStr">
        <x:is>
          <x:t>2024-10</x:t>
        </x:is>
      </x:c>
      <x:c r="I1942" s="0" t="inlineStr">
        <x:is>
          <x:t>2024-10</x:t>
        </x:is>
      </x:c>
      <x:c r="J1942" s="0" t="inlineStr">
        <x:is>
          <x:t>Month</x:t>
        </x:is>
      </x:c>
      <x:c r="K1942" s="58">
        <x:v>1</x:v>
      </x:c>
      <x:c r="L1942" s="12">
        <x:v>0</x:v>
      </x:c>
    </x:row>
    <x:row r="1943">
      <x:c r="A1943" s="0" t="inlineStr">
        <x:is>
          <x:t>PL|pl.other-opex|6540|2024-11</x:t>
        </x:is>
      </x:c>
      <x:c r="B1943" s="0" t="inlineStr">
        <x:is>
          <x:t>Demo Handel GmbH</x:t>
        </x:is>
      </x:c>
      <x:c r="C1943" s="0" t="inlineStr">
        <x:is>
          <x:t>PL</x:t>
        </x:is>
      </x:c>
      <x:c r="D1943" s="0" t="inlineStr">
        <x:is>
          <x:t>pl.other-opex</x:t>
        </x:is>
      </x:c>
      <x:c r="E1943" s="0" t="inlineStr">
        <x:is>
          <x:t>Sonstige betriebliche Aufwendungen</x:t>
        </x:is>
      </x:c>
      <x:c r="F1943" s="58">
        <x:v>6540</x:v>
      </x:c>
      <x:c r="G1943" t="inlineStr">
        <x:is>
          <x:t>Kfz-Reparaturen</x:t>
        </x:is>
      </x:c>
      <x:c r="H1943" s="0" t="inlineStr">
        <x:is>
          <x:t>2024-11</x:t>
        </x:is>
      </x:c>
      <x:c r="I1943" s="0" t="inlineStr">
        <x:is>
          <x:t>2024-11</x:t>
        </x:is>
      </x:c>
      <x:c r="J1943" s="0" t="inlineStr">
        <x:is>
          <x:t>Month</x:t>
        </x:is>
      </x:c>
      <x:c r="K1943" s="58">
        <x:v>1</x:v>
      </x:c>
      <x:c r="L1943" s="12">
        <x:v>-3770.07</x:v>
      </x:c>
    </x:row>
    <x:row r="1944">
      <x:c r="A1944" s="0" t="inlineStr">
        <x:is>
          <x:t>PL|pl.other-opex|6540|2024-12</x:t>
        </x:is>
      </x:c>
      <x:c r="B1944" s="0" t="inlineStr">
        <x:is>
          <x:t>Demo Handel GmbH</x:t>
        </x:is>
      </x:c>
      <x:c r="C1944" s="0" t="inlineStr">
        <x:is>
          <x:t>PL</x:t>
        </x:is>
      </x:c>
      <x:c r="D1944" s="0" t="inlineStr">
        <x:is>
          <x:t>pl.other-opex</x:t>
        </x:is>
      </x:c>
      <x:c r="E1944" s="0" t="inlineStr">
        <x:is>
          <x:t>Sonstige betriebliche Aufwendungen</x:t>
        </x:is>
      </x:c>
      <x:c r="F1944" s="58">
        <x:v>6540</x:v>
      </x:c>
      <x:c r="G1944" t="inlineStr">
        <x:is>
          <x:t>Kfz-Reparaturen</x:t>
        </x:is>
      </x:c>
      <x:c r="H1944" s="0" t="inlineStr">
        <x:is>
          <x:t>2024-12</x:t>
        </x:is>
      </x:c>
      <x:c r="I1944" s="0" t="inlineStr">
        <x:is>
          <x:t>2024-12</x:t>
        </x:is>
      </x:c>
      <x:c r="J1944" s="0" t="inlineStr">
        <x:is>
          <x:t>Month</x:t>
        </x:is>
      </x:c>
      <x:c r="K1944" s="58">
        <x:v>1</x:v>
      </x:c>
      <x:c r="L1944" s="12">
        <x:v>-4001.9</x:v>
      </x:c>
    </x:row>
    <x:row r="1945">
      <x:c r="A1945" s="0" t="inlineStr">
        <x:is>
          <x:t>PL|pl.other-opex|6560|2022-01</x:t>
        </x:is>
      </x:c>
      <x:c r="B1945" s="0" t="inlineStr">
        <x:is>
          <x:t>Demo Handel GmbH</x:t>
        </x:is>
      </x:c>
      <x:c r="C1945" s="0" t="inlineStr">
        <x:is>
          <x:t>PL</x:t>
        </x:is>
      </x:c>
      <x:c r="D1945" s="0" t="inlineStr">
        <x:is>
          <x:t>pl.other-opex</x:t>
        </x:is>
      </x:c>
      <x:c r="E1945" s="0" t="inlineStr">
        <x:is>
          <x:t>Sonstige betriebliche Aufwendungen</x:t>
        </x:is>
      </x:c>
      <x:c r="F1945" s="58">
        <x:v>6560</x:v>
      </x:c>
      <x:c r="G1945" t="inlineStr">
        <x:is>
          <x:t>Leasingfahrzeugkosten</x:t>
        </x:is>
      </x:c>
      <x:c r="H1945" s="0" t="inlineStr">
        <x:is>
          <x:t>2022-01</x:t>
        </x:is>
      </x:c>
      <x:c r="I1945" s="0" t="inlineStr">
        <x:is>
          <x:t>2022-01</x:t>
        </x:is>
      </x:c>
      <x:c r="J1945" s="0" t="inlineStr">
        <x:is>
          <x:t>Month</x:t>
        </x:is>
      </x:c>
      <x:c r="K1945" s="58">
        <x:v>1</x:v>
      </x:c>
      <x:c r="L1945" s="12">
        <x:v>-9960</x:v>
      </x:c>
    </x:row>
    <x:row r="1946">
      <x:c r="A1946" s="0" t="inlineStr">
        <x:is>
          <x:t>PL|pl.other-opex|6560|2022-02</x:t>
        </x:is>
      </x:c>
      <x:c r="B1946" s="0" t="inlineStr">
        <x:is>
          <x:t>Demo Handel GmbH</x:t>
        </x:is>
      </x:c>
      <x:c r="C1946" s="0" t="inlineStr">
        <x:is>
          <x:t>PL</x:t>
        </x:is>
      </x:c>
      <x:c r="D1946" s="0" t="inlineStr">
        <x:is>
          <x:t>pl.other-opex</x:t>
        </x:is>
      </x:c>
      <x:c r="E1946" s="0" t="inlineStr">
        <x:is>
          <x:t>Sonstige betriebliche Aufwendungen</x:t>
        </x:is>
      </x:c>
      <x:c r="F1946" s="58">
        <x:v>6560</x:v>
      </x:c>
      <x:c r="G1946" t="inlineStr">
        <x:is>
          <x:t>Leasingfahrzeugkosten</x:t>
        </x:is>
      </x:c>
      <x:c r="H1946" s="0" t="inlineStr">
        <x:is>
          <x:t>2022-02</x:t>
        </x:is>
      </x:c>
      <x:c r="I1946" s="0" t="inlineStr">
        <x:is>
          <x:t>2022-02</x:t>
        </x:is>
      </x:c>
      <x:c r="J1946" s="0" t="inlineStr">
        <x:is>
          <x:t>Month</x:t>
        </x:is>
      </x:c>
      <x:c r="K1946" s="58">
        <x:v>1</x:v>
      </x:c>
      <x:c r="L1946" s="12">
        <x:v>-9960</x:v>
      </x:c>
    </x:row>
    <x:row r="1947">
      <x:c r="A1947" s="0" t="inlineStr">
        <x:is>
          <x:t>PL|pl.other-opex|6560|2022-03</x:t>
        </x:is>
      </x:c>
      <x:c r="B1947" s="0" t="inlineStr">
        <x:is>
          <x:t>Demo Handel GmbH</x:t>
        </x:is>
      </x:c>
      <x:c r="C1947" s="0" t="inlineStr">
        <x:is>
          <x:t>PL</x:t>
        </x:is>
      </x:c>
      <x:c r="D1947" s="0" t="inlineStr">
        <x:is>
          <x:t>pl.other-opex</x:t>
        </x:is>
      </x:c>
      <x:c r="E1947" s="0" t="inlineStr">
        <x:is>
          <x:t>Sonstige betriebliche Aufwendungen</x:t>
        </x:is>
      </x:c>
      <x:c r="F1947" s="58">
        <x:v>6560</x:v>
      </x:c>
      <x:c r="G1947" t="inlineStr">
        <x:is>
          <x:t>Leasingfahrzeugkosten</x:t>
        </x:is>
      </x:c>
      <x:c r="H1947" s="0" t="inlineStr">
        <x:is>
          <x:t>2022-03</x:t>
        </x:is>
      </x:c>
      <x:c r="I1947" s="0" t="inlineStr">
        <x:is>
          <x:t>2022-03</x:t>
        </x:is>
      </x:c>
      <x:c r="J1947" s="0" t="inlineStr">
        <x:is>
          <x:t>Month</x:t>
        </x:is>
      </x:c>
      <x:c r="K1947" s="58">
        <x:v>1</x:v>
      </x:c>
      <x:c r="L1947" s="12">
        <x:v>-9960</x:v>
      </x:c>
    </x:row>
    <x:row r="1948">
      <x:c r="A1948" s="0" t="inlineStr">
        <x:is>
          <x:t>PL|pl.other-opex|6560|2022-04</x:t>
        </x:is>
      </x:c>
      <x:c r="B1948" s="0" t="inlineStr">
        <x:is>
          <x:t>Demo Handel GmbH</x:t>
        </x:is>
      </x:c>
      <x:c r="C1948" s="0" t="inlineStr">
        <x:is>
          <x:t>PL</x:t>
        </x:is>
      </x:c>
      <x:c r="D1948" s="0" t="inlineStr">
        <x:is>
          <x:t>pl.other-opex</x:t>
        </x:is>
      </x:c>
      <x:c r="E1948" s="0" t="inlineStr">
        <x:is>
          <x:t>Sonstige betriebliche Aufwendungen</x:t>
        </x:is>
      </x:c>
      <x:c r="F1948" s="58">
        <x:v>6560</x:v>
      </x:c>
      <x:c r="G1948" t="inlineStr">
        <x:is>
          <x:t>Leasingfahrzeugkosten</x:t>
        </x:is>
      </x:c>
      <x:c r="H1948" s="0" t="inlineStr">
        <x:is>
          <x:t>2022-04</x:t>
        </x:is>
      </x:c>
      <x:c r="I1948" s="0" t="inlineStr">
        <x:is>
          <x:t>2022-04</x:t>
        </x:is>
      </x:c>
      <x:c r="J1948" s="0" t="inlineStr">
        <x:is>
          <x:t>Month</x:t>
        </x:is>
      </x:c>
      <x:c r="K1948" s="58">
        <x:v>1</x:v>
      </x:c>
      <x:c r="L1948" s="12">
        <x:v>-9960</x:v>
      </x:c>
    </x:row>
    <x:row r="1949">
      <x:c r="A1949" s="0" t="inlineStr">
        <x:is>
          <x:t>PL|pl.other-opex|6560|2022-05</x:t>
        </x:is>
      </x:c>
      <x:c r="B1949" s="0" t="inlineStr">
        <x:is>
          <x:t>Demo Handel GmbH</x:t>
        </x:is>
      </x:c>
      <x:c r="C1949" s="0" t="inlineStr">
        <x:is>
          <x:t>PL</x:t>
        </x:is>
      </x:c>
      <x:c r="D1949" s="0" t="inlineStr">
        <x:is>
          <x:t>pl.other-opex</x:t>
        </x:is>
      </x:c>
      <x:c r="E1949" s="0" t="inlineStr">
        <x:is>
          <x:t>Sonstige betriebliche Aufwendungen</x:t>
        </x:is>
      </x:c>
      <x:c r="F1949" s="58">
        <x:v>6560</x:v>
      </x:c>
      <x:c r="G1949" t="inlineStr">
        <x:is>
          <x:t>Leasingfahrzeugkosten</x:t>
        </x:is>
      </x:c>
      <x:c r="H1949" s="0" t="inlineStr">
        <x:is>
          <x:t>2022-05</x:t>
        </x:is>
      </x:c>
      <x:c r="I1949" s="0" t="inlineStr">
        <x:is>
          <x:t>2022-05</x:t>
        </x:is>
      </x:c>
      <x:c r="J1949" s="0" t="inlineStr">
        <x:is>
          <x:t>Month</x:t>
        </x:is>
      </x:c>
      <x:c r="K1949" s="58">
        <x:v>1</x:v>
      </x:c>
      <x:c r="L1949" s="12">
        <x:v>-9960</x:v>
      </x:c>
    </x:row>
    <x:row r="1950">
      <x:c r="A1950" s="0" t="inlineStr">
        <x:is>
          <x:t>PL|pl.other-opex|6560|2022-06</x:t>
        </x:is>
      </x:c>
      <x:c r="B1950" s="0" t="inlineStr">
        <x:is>
          <x:t>Demo Handel GmbH</x:t>
        </x:is>
      </x:c>
      <x:c r="C1950" s="0" t="inlineStr">
        <x:is>
          <x:t>PL</x:t>
        </x:is>
      </x:c>
      <x:c r="D1950" s="0" t="inlineStr">
        <x:is>
          <x:t>pl.other-opex</x:t>
        </x:is>
      </x:c>
      <x:c r="E1950" s="0" t="inlineStr">
        <x:is>
          <x:t>Sonstige betriebliche Aufwendungen</x:t>
        </x:is>
      </x:c>
      <x:c r="F1950" s="58">
        <x:v>6560</x:v>
      </x:c>
      <x:c r="G1950" t="inlineStr">
        <x:is>
          <x:t>Leasingfahrzeugkosten</x:t>
        </x:is>
      </x:c>
      <x:c r="H1950" s="0" t="inlineStr">
        <x:is>
          <x:t>2022-06</x:t>
        </x:is>
      </x:c>
      <x:c r="I1950" s="0" t="inlineStr">
        <x:is>
          <x:t>2022-06</x:t>
        </x:is>
      </x:c>
      <x:c r="J1950" s="0" t="inlineStr">
        <x:is>
          <x:t>Month</x:t>
        </x:is>
      </x:c>
      <x:c r="K1950" s="58">
        <x:v>1</x:v>
      </x:c>
      <x:c r="L1950" s="12">
        <x:v>-9960</x:v>
      </x:c>
    </x:row>
    <x:row r="1951">
      <x:c r="A1951" s="0" t="inlineStr">
        <x:is>
          <x:t>PL|pl.other-opex|6560|2022-07</x:t>
        </x:is>
      </x:c>
      <x:c r="B1951" s="0" t="inlineStr">
        <x:is>
          <x:t>Demo Handel GmbH</x:t>
        </x:is>
      </x:c>
      <x:c r="C1951" s="0" t="inlineStr">
        <x:is>
          <x:t>PL</x:t>
        </x:is>
      </x:c>
      <x:c r="D1951" s="0" t="inlineStr">
        <x:is>
          <x:t>pl.other-opex</x:t>
        </x:is>
      </x:c>
      <x:c r="E1951" s="0" t="inlineStr">
        <x:is>
          <x:t>Sonstige betriebliche Aufwendungen</x:t>
        </x:is>
      </x:c>
      <x:c r="F1951" s="58">
        <x:v>6560</x:v>
      </x:c>
      <x:c r="G1951" t="inlineStr">
        <x:is>
          <x:t>Leasingfahrzeugkosten</x:t>
        </x:is>
      </x:c>
      <x:c r="H1951" s="0" t="inlineStr">
        <x:is>
          <x:t>2022-07</x:t>
        </x:is>
      </x:c>
      <x:c r="I1951" s="0" t="inlineStr">
        <x:is>
          <x:t>2022-07</x:t>
        </x:is>
      </x:c>
      <x:c r="J1951" s="0" t="inlineStr">
        <x:is>
          <x:t>Month</x:t>
        </x:is>
      </x:c>
      <x:c r="K1951" s="58">
        <x:v>1</x:v>
      </x:c>
      <x:c r="L1951" s="12">
        <x:v>-9960</x:v>
      </x:c>
    </x:row>
    <x:row r="1952">
      <x:c r="A1952" s="0" t="inlineStr">
        <x:is>
          <x:t>PL|pl.other-opex|6560|2022-08</x:t>
        </x:is>
      </x:c>
      <x:c r="B1952" s="0" t="inlineStr">
        <x:is>
          <x:t>Demo Handel GmbH</x:t>
        </x:is>
      </x:c>
      <x:c r="C1952" s="0" t="inlineStr">
        <x:is>
          <x:t>PL</x:t>
        </x:is>
      </x:c>
      <x:c r="D1952" s="0" t="inlineStr">
        <x:is>
          <x:t>pl.other-opex</x:t>
        </x:is>
      </x:c>
      <x:c r="E1952" s="0" t="inlineStr">
        <x:is>
          <x:t>Sonstige betriebliche Aufwendungen</x:t>
        </x:is>
      </x:c>
      <x:c r="F1952" s="58">
        <x:v>6560</x:v>
      </x:c>
      <x:c r="G1952" t="inlineStr">
        <x:is>
          <x:t>Leasingfahrzeugkosten</x:t>
        </x:is>
      </x:c>
      <x:c r="H1952" s="0" t="inlineStr">
        <x:is>
          <x:t>2022-08</x:t>
        </x:is>
      </x:c>
      <x:c r="I1952" s="0" t="inlineStr">
        <x:is>
          <x:t>2022-08</x:t>
        </x:is>
      </x:c>
      <x:c r="J1952" s="0" t="inlineStr">
        <x:is>
          <x:t>Month</x:t>
        </x:is>
      </x:c>
      <x:c r="K1952" s="58">
        <x:v>1</x:v>
      </x:c>
      <x:c r="L1952" s="12">
        <x:v>-9960</x:v>
      </x:c>
    </x:row>
    <x:row r="1953">
      <x:c r="A1953" s="0" t="inlineStr">
        <x:is>
          <x:t>PL|pl.other-opex|6560|2022-09</x:t>
        </x:is>
      </x:c>
      <x:c r="B1953" s="0" t="inlineStr">
        <x:is>
          <x:t>Demo Handel GmbH</x:t>
        </x:is>
      </x:c>
      <x:c r="C1953" s="0" t="inlineStr">
        <x:is>
          <x:t>PL</x:t>
        </x:is>
      </x:c>
      <x:c r="D1953" s="0" t="inlineStr">
        <x:is>
          <x:t>pl.other-opex</x:t>
        </x:is>
      </x:c>
      <x:c r="E1953" s="0" t="inlineStr">
        <x:is>
          <x:t>Sonstige betriebliche Aufwendungen</x:t>
        </x:is>
      </x:c>
      <x:c r="F1953" s="58">
        <x:v>6560</x:v>
      </x:c>
      <x:c r="G1953" t="inlineStr">
        <x:is>
          <x:t>Leasingfahrzeugkosten</x:t>
        </x:is>
      </x:c>
      <x:c r="H1953" s="0" t="inlineStr">
        <x:is>
          <x:t>2022-09</x:t>
        </x:is>
      </x:c>
      <x:c r="I1953" s="0" t="inlineStr">
        <x:is>
          <x:t>2022-09</x:t>
        </x:is>
      </x:c>
      <x:c r="J1953" s="0" t="inlineStr">
        <x:is>
          <x:t>Month</x:t>
        </x:is>
      </x:c>
      <x:c r="K1953" s="58">
        <x:v>1</x:v>
      </x:c>
      <x:c r="L1953" s="12">
        <x:v>-9960</x:v>
      </x:c>
    </x:row>
    <x:row r="1954">
      <x:c r="A1954" s="0" t="inlineStr">
        <x:is>
          <x:t>PL|pl.other-opex|6560|2022-10</x:t>
        </x:is>
      </x:c>
      <x:c r="B1954" s="0" t="inlineStr">
        <x:is>
          <x:t>Demo Handel GmbH</x:t>
        </x:is>
      </x:c>
      <x:c r="C1954" s="0" t="inlineStr">
        <x:is>
          <x:t>PL</x:t>
        </x:is>
      </x:c>
      <x:c r="D1954" s="0" t="inlineStr">
        <x:is>
          <x:t>pl.other-opex</x:t>
        </x:is>
      </x:c>
      <x:c r="E1954" s="0" t="inlineStr">
        <x:is>
          <x:t>Sonstige betriebliche Aufwendungen</x:t>
        </x:is>
      </x:c>
      <x:c r="F1954" s="58">
        <x:v>6560</x:v>
      </x:c>
      <x:c r="G1954" t="inlineStr">
        <x:is>
          <x:t>Leasingfahrzeugkosten</x:t>
        </x:is>
      </x:c>
      <x:c r="H1954" s="0" t="inlineStr">
        <x:is>
          <x:t>2022-10</x:t>
        </x:is>
      </x:c>
      <x:c r="I1954" s="0" t="inlineStr">
        <x:is>
          <x:t>2022-10</x:t>
        </x:is>
      </x:c>
      <x:c r="J1954" s="0" t="inlineStr">
        <x:is>
          <x:t>Month</x:t>
        </x:is>
      </x:c>
      <x:c r="K1954" s="58">
        <x:v>1</x:v>
      </x:c>
      <x:c r="L1954" s="12">
        <x:v>-9960</x:v>
      </x:c>
    </x:row>
    <x:row r="1955">
      <x:c r="A1955" s="0" t="inlineStr">
        <x:is>
          <x:t>PL|pl.other-opex|6560|2022-11</x:t>
        </x:is>
      </x:c>
      <x:c r="B1955" s="0" t="inlineStr">
        <x:is>
          <x:t>Demo Handel GmbH</x:t>
        </x:is>
      </x:c>
      <x:c r="C1955" s="0" t="inlineStr">
        <x:is>
          <x:t>PL</x:t>
        </x:is>
      </x:c>
      <x:c r="D1955" s="0" t="inlineStr">
        <x:is>
          <x:t>pl.other-opex</x:t>
        </x:is>
      </x:c>
      <x:c r="E1955" s="0" t="inlineStr">
        <x:is>
          <x:t>Sonstige betriebliche Aufwendungen</x:t>
        </x:is>
      </x:c>
      <x:c r="F1955" s="58">
        <x:v>6560</x:v>
      </x:c>
      <x:c r="G1955" t="inlineStr">
        <x:is>
          <x:t>Leasingfahrzeugkosten</x:t>
        </x:is>
      </x:c>
      <x:c r="H1955" s="0" t="inlineStr">
        <x:is>
          <x:t>2022-11</x:t>
        </x:is>
      </x:c>
      <x:c r="I1955" s="0" t="inlineStr">
        <x:is>
          <x:t>2022-11</x:t>
        </x:is>
      </x:c>
      <x:c r="J1955" s="0" t="inlineStr">
        <x:is>
          <x:t>Month</x:t>
        </x:is>
      </x:c>
      <x:c r="K1955" s="58">
        <x:v>1</x:v>
      </x:c>
      <x:c r="L1955" s="12">
        <x:v>-9960</x:v>
      </x:c>
    </x:row>
    <x:row r="1956">
      <x:c r="A1956" s="0" t="inlineStr">
        <x:is>
          <x:t>PL|pl.other-opex|6560|2022-12</x:t>
        </x:is>
      </x:c>
      <x:c r="B1956" s="0" t="inlineStr">
        <x:is>
          <x:t>Demo Handel GmbH</x:t>
        </x:is>
      </x:c>
      <x:c r="C1956" s="0" t="inlineStr">
        <x:is>
          <x:t>PL</x:t>
        </x:is>
      </x:c>
      <x:c r="D1956" s="0" t="inlineStr">
        <x:is>
          <x:t>pl.other-opex</x:t>
        </x:is>
      </x:c>
      <x:c r="E1956" s="0" t="inlineStr">
        <x:is>
          <x:t>Sonstige betriebliche Aufwendungen</x:t>
        </x:is>
      </x:c>
      <x:c r="F1956" s="58">
        <x:v>6560</x:v>
      </x:c>
      <x:c r="G1956" t="inlineStr">
        <x:is>
          <x:t>Leasingfahrzeugkosten</x:t>
        </x:is>
      </x:c>
      <x:c r="H1956" s="0" t="inlineStr">
        <x:is>
          <x:t>2022-12</x:t>
        </x:is>
      </x:c>
      <x:c r="I1956" s="0" t="inlineStr">
        <x:is>
          <x:t>2022-12</x:t>
        </x:is>
      </x:c>
      <x:c r="J1956" s="0" t="inlineStr">
        <x:is>
          <x:t>Month</x:t>
        </x:is>
      </x:c>
      <x:c r="K1956" s="58">
        <x:v>1</x:v>
      </x:c>
      <x:c r="L1956" s="12">
        <x:v>-9960</x:v>
      </x:c>
    </x:row>
    <x:row r="1957">
      <x:c r="A1957" s="0" t="inlineStr">
        <x:is>
          <x:t>PL|pl.other-opex|6560|2023-01</x:t>
        </x:is>
      </x:c>
      <x:c r="B1957" s="0" t="inlineStr">
        <x:is>
          <x:t>Demo Handel GmbH</x:t>
        </x:is>
      </x:c>
      <x:c r="C1957" s="0" t="inlineStr">
        <x:is>
          <x:t>PL</x:t>
        </x:is>
      </x:c>
      <x:c r="D1957" s="0" t="inlineStr">
        <x:is>
          <x:t>pl.other-opex</x:t>
        </x:is>
      </x:c>
      <x:c r="E1957" s="0" t="inlineStr">
        <x:is>
          <x:t>Sonstige betriebliche Aufwendungen</x:t>
        </x:is>
      </x:c>
      <x:c r="F1957" s="58">
        <x:v>6560</x:v>
      </x:c>
      <x:c r="G1957" t="inlineStr">
        <x:is>
          <x:t>Leasingfahrzeugkosten</x:t>
        </x:is>
      </x:c>
      <x:c r="H1957" s="0" t="inlineStr">
        <x:is>
          <x:t>2023-01</x:t>
        </x:is>
      </x:c>
      <x:c r="I1957" s="0" t="inlineStr">
        <x:is>
          <x:t>2023-01</x:t>
        </x:is>
      </x:c>
      <x:c r="J1957" s="0" t="inlineStr">
        <x:is>
          <x:t>Month</x:t>
        </x:is>
      </x:c>
      <x:c r="K1957" s="58">
        <x:v>1</x:v>
      </x:c>
      <x:c r="L1957" s="12">
        <x:v>-9960</x:v>
      </x:c>
    </x:row>
    <x:row r="1958">
      <x:c r="A1958" s="0" t="inlineStr">
        <x:is>
          <x:t>PL|pl.other-opex|6560|2023-02</x:t>
        </x:is>
      </x:c>
      <x:c r="B1958" s="0" t="inlineStr">
        <x:is>
          <x:t>Demo Handel GmbH</x:t>
        </x:is>
      </x:c>
      <x:c r="C1958" s="0" t="inlineStr">
        <x:is>
          <x:t>PL</x:t>
        </x:is>
      </x:c>
      <x:c r="D1958" s="0" t="inlineStr">
        <x:is>
          <x:t>pl.other-opex</x:t>
        </x:is>
      </x:c>
      <x:c r="E1958" s="0" t="inlineStr">
        <x:is>
          <x:t>Sonstige betriebliche Aufwendungen</x:t>
        </x:is>
      </x:c>
      <x:c r="F1958" s="58">
        <x:v>6560</x:v>
      </x:c>
      <x:c r="G1958" t="inlineStr">
        <x:is>
          <x:t>Leasingfahrzeugkosten</x:t>
        </x:is>
      </x:c>
      <x:c r="H1958" s="0" t="inlineStr">
        <x:is>
          <x:t>2023-02</x:t>
        </x:is>
      </x:c>
      <x:c r="I1958" s="0" t="inlineStr">
        <x:is>
          <x:t>2023-02</x:t>
        </x:is>
      </x:c>
      <x:c r="J1958" s="0" t="inlineStr">
        <x:is>
          <x:t>Month</x:t>
        </x:is>
      </x:c>
      <x:c r="K1958" s="58">
        <x:v>1</x:v>
      </x:c>
      <x:c r="L1958" s="12">
        <x:v>-9960</x:v>
      </x:c>
    </x:row>
    <x:row r="1959">
      <x:c r="A1959" s="0" t="inlineStr">
        <x:is>
          <x:t>PL|pl.other-opex|6560|2023-03</x:t>
        </x:is>
      </x:c>
      <x:c r="B1959" s="0" t="inlineStr">
        <x:is>
          <x:t>Demo Handel GmbH</x:t>
        </x:is>
      </x:c>
      <x:c r="C1959" s="0" t="inlineStr">
        <x:is>
          <x:t>PL</x:t>
        </x:is>
      </x:c>
      <x:c r="D1959" s="0" t="inlineStr">
        <x:is>
          <x:t>pl.other-opex</x:t>
        </x:is>
      </x:c>
      <x:c r="E1959" s="0" t="inlineStr">
        <x:is>
          <x:t>Sonstige betriebliche Aufwendungen</x:t>
        </x:is>
      </x:c>
      <x:c r="F1959" s="58">
        <x:v>6560</x:v>
      </x:c>
      <x:c r="G1959" t="inlineStr">
        <x:is>
          <x:t>Leasingfahrzeugkosten</x:t>
        </x:is>
      </x:c>
      <x:c r="H1959" s="0" t="inlineStr">
        <x:is>
          <x:t>2023-03</x:t>
        </x:is>
      </x:c>
      <x:c r="I1959" s="0" t="inlineStr">
        <x:is>
          <x:t>2023-03</x:t>
        </x:is>
      </x:c>
      <x:c r="J1959" s="0" t="inlineStr">
        <x:is>
          <x:t>Month</x:t>
        </x:is>
      </x:c>
      <x:c r="K1959" s="58">
        <x:v>1</x:v>
      </x:c>
      <x:c r="L1959" s="12">
        <x:v>-9960</x:v>
      </x:c>
    </x:row>
    <x:row r="1960">
      <x:c r="A1960" s="0" t="inlineStr">
        <x:is>
          <x:t>PL|pl.other-opex|6560|2023-04</x:t>
        </x:is>
      </x:c>
      <x:c r="B1960" s="0" t="inlineStr">
        <x:is>
          <x:t>Demo Handel GmbH</x:t>
        </x:is>
      </x:c>
      <x:c r="C1960" s="0" t="inlineStr">
        <x:is>
          <x:t>PL</x:t>
        </x:is>
      </x:c>
      <x:c r="D1960" s="0" t="inlineStr">
        <x:is>
          <x:t>pl.other-opex</x:t>
        </x:is>
      </x:c>
      <x:c r="E1960" s="0" t="inlineStr">
        <x:is>
          <x:t>Sonstige betriebliche Aufwendungen</x:t>
        </x:is>
      </x:c>
      <x:c r="F1960" s="58">
        <x:v>6560</x:v>
      </x:c>
      <x:c r="G1960" t="inlineStr">
        <x:is>
          <x:t>Leasingfahrzeugkosten</x:t>
        </x:is>
      </x:c>
      <x:c r="H1960" s="0" t="inlineStr">
        <x:is>
          <x:t>2023-04</x:t>
        </x:is>
      </x:c>
      <x:c r="I1960" s="0" t="inlineStr">
        <x:is>
          <x:t>2023-04</x:t>
        </x:is>
      </x:c>
      <x:c r="J1960" s="0" t="inlineStr">
        <x:is>
          <x:t>Month</x:t>
        </x:is>
      </x:c>
      <x:c r="K1960" s="58">
        <x:v>1</x:v>
      </x:c>
      <x:c r="L1960" s="12">
        <x:v>-9960</x:v>
      </x:c>
    </x:row>
    <x:row r="1961">
      <x:c r="A1961" s="0" t="inlineStr">
        <x:is>
          <x:t>PL|pl.other-opex|6560|2023-05</x:t>
        </x:is>
      </x:c>
      <x:c r="B1961" s="0" t="inlineStr">
        <x:is>
          <x:t>Demo Handel GmbH</x:t>
        </x:is>
      </x:c>
      <x:c r="C1961" s="0" t="inlineStr">
        <x:is>
          <x:t>PL</x:t>
        </x:is>
      </x:c>
      <x:c r="D1961" s="0" t="inlineStr">
        <x:is>
          <x:t>pl.other-opex</x:t>
        </x:is>
      </x:c>
      <x:c r="E1961" s="0" t="inlineStr">
        <x:is>
          <x:t>Sonstige betriebliche Aufwendungen</x:t>
        </x:is>
      </x:c>
      <x:c r="F1961" s="58">
        <x:v>6560</x:v>
      </x:c>
      <x:c r="G1961" t="inlineStr">
        <x:is>
          <x:t>Leasingfahrzeugkosten</x:t>
        </x:is>
      </x:c>
      <x:c r="H1961" s="0" t="inlineStr">
        <x:is>
          <x:t>2023-05</x:t>
        </x:is>
      </x:c>
      <x:c r="I1961" s="0" t="inlineStr">
        <x:is>
          <x:t>2023-05</x:t>
        </x:is>
      </x:c>
      <x:c r="J1961" s="0" t="inlineStr">
        <x:is>
          <x:t>Month</x:t>
        </x:is>
      </x:c>
      <x:c r="K1961" s="58">
        <x:v>1</x:v>
      </x:c>
      <x:c r="L1961" s="12">
        <x:v>-9960</x:v>
      </x:c>
    </x:row>
    <x:row r="1962">
      <x:c r="A1962" s="0" t="inlineStr">
        <x:is>
          <x:t>PL|pl.other-opex|6560|2023-06</x:t>
        </x:is>
      </x:c>
      <x:c r="B1962" s="0" t="inlineStr">
        <x:is>
          <x:t>Demo Handel GmbH</x:t>
        </x:is>
      </x:c>
      <x:c r="C1962" s="0" t="inlineStr">
        <x:is>
          <x:t>PL</x:t>
        </x:is>
      </x:c>
      <x:c r="D1962" s="0" t="inlineStr">
        <x:is>
          <x:t>pl.other-opex</x:t>
        </x:is>
      </x:c>
      <x:c r="E1962" s="0" t="inlineStr">
        <x:is>
          <x:t>Sonstige betriebliche Aufwendungen</x:t>
        </x:is>
      </x:c>
      <x:c r="F1962" s="58">
        <x:v>6560</x:v>
      </x:c>
      <x:c r="G1962" t="inlineStr">
        <x:is>
          <x:t>Leasingfahrzeugkosten</x:t>
        </x:is>
      </x:c>
      <x:c r="H1962" s="0" t="inlineStr">
        <x:is>
          <x:t>2023-06</x:t>
        </x:is>
      </x:c>
      <x:c r="I1962" s="0" t="inlineStr">
        <x:is>
          <x:t>2023-06</x:t>
        </x:is>
      </x:c>
      <x:c r="J1962" s="0" t="inlineStr">
        <x:is>
          <x:t>Month</x:t>
        </x:is>
      </x:c>
      <x:c r="K1962" s="58">
        <x:v>1</x:v>
      </x:c>
      <x:c r="L1962" s="12">
        <x:v>-9960</x:v>
      </x:c>
    </x:row>
    <x:row r="1963">
      <x:c r="A1963" s="0" t="inlineStr">
        <x:is>
          <x:t>PL|pl.other-opex|6560|2023-07</x:t>
        </x:is>
      </x:c>
      <x:c r="B1963" s="0" t="inlineStr">
        <x:is>
          <x:t>Demo Handel GmbH</x:t>
        </x:is>
      </x:c>
      <x:c r="C1963" s="0" t="inlineStr">
        <x:is>
          <x:t>PL</x:t>
        </x:is>
      </x:c>
      <x:c r="D1963" s="0" t="inlineStr">
        <x:is>
          <x:t>pl.other-opex</x:t>
        </x:is>
      </x:c>
      <x:c r="E1963" s="0" t="inlineStr">
        <x:is>
          <x:t>Sonstige betriebliche Aufwendungen</x:t>
        </x:is>
      </x:c>
      <x:c r="F1963" s="58">
        <x:v>6560</x:v>
      </x:c>
      <x:c r="G1963" t="inlineStr">
        <x:is>
          <x:t>Leasingfahrzeugkosten</x:t>
        </x:is>
      </x:c>
      <x:c r="H1963" s="0" t="inlineStr">
        <x:is>
          <x:t>2023-07</x:t>
        </x:is>
      </x:c>
      <x:c r="I1963" s="0" t="inlineStr">
        <x:is>
          <x:t>2023-07</x:t>
        </x:is>
      </x:c>
      <x:c r="J1963" s="0" t="inlineStr">
        <x:is>
          <x:t>Month</x:t>
        </x:is>
      </x:c>
      <x:c r="K1963" s="58">
        <x:v>1</x:v>
      </x:c>
      <x:c r="L1963" s="12">
        <x:v>-9960</x:v>
      </x:c>
    </x:row>
    <x:row r="1964">
      <x:c r="A1964" s="0" t="inlineStr">
        <x:is>
          <x:t>PL|pl.other-opex|6560|2023-08</x:t>
        </x:is>
      </x:c>
      <x:c r="B1964" s="0" t="inlineStr">
        <x:is>
          <x:t>Demo Handel GmbH</x:t>
        </x:is>
      </x:c>
      <x:c r="C1964" s="0" t="inlineStr">
        <x:is>
          <x:t>PL</x:t>
        </x:is>
      </x:c>
      <x:c r="D1964" s="0" t="inlineStr">
        <x:is>
          <x:t>pl.other-opex</x:t>
        </x:is>
      </x:c>
      <x:c r="E1964" s="0" t="inlineStr">
        <x:is>
          <x:t>Sonstige betriebliche Aufwendungen</x:t>
        </x:is>
      </x:c>
      <x:c r="F1964" s="58">
        <x:v>6560</x:v>
      </x:c>
      <x:c r="G1964" t="inlineStr">
        <x:is>
          <x:t>Leasingfahrzeugkosten</x:t>
        </x:is>
      </x:c>
      <x:c r="H1964" s="0" t="inlineStr">
        <x:is>
          <x:t>2023-08</x:t>
        </x:is>
      </x:c>
      <x:c r="I1964" s="0" t="inlineStr">
        <x:is>
          <x:t>2023-08</x:t>
        </x:is>
      </x:c>
      <x:c r="J1964" s="0" t="inlineStr">
        <x:is>
          <x:t>Month</x:t>
        </x:is>
      </x:c>
      <x:c r="K1964" s="58">
        <x:v>1</x:v>
      </x:c>
      <x:c r="L1964" s="12">
        <x:v>-9960</x:v>
      </x:c>
    </x:row>
    <x:row r="1965">
      <x:c r="A1965" s="0" t="inlineStr">
        <x:is>
          <x:t>PL|pl.other-opex|6560|2023-09</x:t>
        </x:is>
      </x:c>
      <x:c r="B1965" s="0" t="inlineStr">
        <x:is>
          <x:t>Demo Handel GmbH</x:t>
        </x:is>
      </x:c>
      <x:c r="C1965" s="0" t="inlineStr">
        <x:is>
          <x:t>PL</x:t>
        </x:is>
      </x:c>
      <x:c r="D1965" s="0" t="inlineStr">
        <x:is>
          <x:t>pl.other-opex</x:t>
        </x:is>
      </x:c>
      <x:c r="E1965" s="0" t="inlineStr">
        <x:is>
          <x:t>Sonstige betriebliche Aufwendungen</x:t>
        </x:is>
      </x:c>
      <x:c r="F1965" s="58">
        <x:v>6560</x:v>
      </x:c>
      <x:c r="G1965" t="inlineStr">
        <x:is>
          <x:t>Leasingfahrzeugkosten</x:t>
        </x:is>
      </x:c>
      <x:c r="H1965" s="0" t="inlineStr">
        <x:is>
          <x:t>2023-09</x:t>
        </x:is>
      </x:c>
      <x:c r="I1965" s="0" t="inlineStr">
        <x:is>
          <x:t>2023-09</x:t>
        </x:is>
      </x:c>
      <x:c r="J1965" s="0" t="inlineStr">
        <x:is>
          <x:t>Month</x:t>
        </x:is>
      </x:c>
      <x:c r="K1965" s="58">
        <x:v>1</x:v>
      </x:c>
      <x:c r="L1965" s="12">
        <x:v>-9960</x:v>
      </x:c>
    </x:row>
    <x:row r="1966">
      <x:c r="A1966" s="0" t="inlineStr">
        <x:is>
          <x:t>PL|pl.other-opex|6560|2023-10</x:t>
        </x:is>
      </x:c>
      <x:c r="B1966" s="0" t="inlineStr">
        <x:is>
          <x:t>Demo Handel GmbH</x:t>
        </x:is>
      </x:c>
      <x:c r="C1966" s="0" t="inlineStr">
        <x:is>
          <x:t>PL</x:t>
        </x:is>
      </x:c>
      <x:c r="D1966" s="0" t="inlineStr">
        <x:is>
          <x:t>pl.other-opex</x:t>
        </x:is>
      </x:c>
      <x:c r="E1966" s="0" t="inlineStr">
        <x:is>
          <x:t>Sonstige betriebliche Aufwendungen</x:t>
        </x:is>
      </x:c>
      <x:c r="F1966" s="58">
        <x:v>6560</x:v>
      </x:c>
      <x:c r="G1966" t="inlineStr">
        <x:is>
          <x:t>Leasingfahrzeugkosten</x:t>
        </x:is>
      </x:c>
      <x:c r="H1966" s="0" t="inlineStr">
        <x:is>
          <x:t>2023-10</x:t>
        </x:is>
      </x:c>
      <x:c r="I1966" s="0" t="inlineStr">
        <x:is>
          <x:t>2023-10</x:t>
        </x:is>
      </x:c>
      <x:c r="J1966" s="0" t="inlineStr">
        <x:is>
          <x:t>Month</x:t>
        </x:is>
      </x:c>
      <x:c r="K1966" s="58">
        <x:v>1</x:v>
      </x:c>
      <x:c r="L1966" s="12">
        <x:v>-9960</x:v>
      </x:c>
    </x:row>
    <x:row r="1967">
      <x:c r="A1967" s="0" t="inlineStr">
        <x:is>
          <x:t>PL|pl.other-opex|6560|2023-11</x:t>
        </x:is>
      </x:c>
      <x:c r="B1967" s="0" t="inlineStr">
        <x:is>
          <x:t>Demo Handel GmbH</x:t>
        </x:is>
      </x:c>
      <x:c r="C1967" s="0" t="inlineStr">
        <x:is>
          <x:t>PL</x:t>
        </x:is>
      </x:c>
      <x:c r="D1967" s="0" t="inlineStr">
        <x:is>
          <x:t>pl.other-opex</x:t>
        </x:is>
      </x:c>
      <x:c r="E1967" s="0" t="inlineStr">
        <x:is>
          <x:t>Sonstige betriebliche Aufwendungen</x:t>
        </x:is>
      </x:c>
      <x:c r="F1967" s="58">
        <x:v>6560</x:v>
      </x:c>
      <x:c r="G1967" t="inlineStr">
        <x:is>
          <x:t>Leasingfahrzeugkosten</x:t>
        </x:is>
      </x:c>
      <x:c r="H1967" s="0" t="inlineStr">
        <x:is>
          <x:t>2023-11</x:t>
        </x:is>
      </x:c>
      <x:c r="I1967" s="0" t="inlineStr">
        <x:is>
          <x:t>2023-11</x:t>
        </x:is>
      </x:c>
      <x:c r="J1967" s="0" t="inlineStr">
        <x:is>
          <x:t>Month</x:t>
        </x:is>
      </x:c>
      <x:c r="K1967" s="58">
        <x:v>1</x:v>
      </x:c>
      <x:c r="L1967" s="12">
        <x:v>-9960</x:v>
      </x:c>
    </x:row>
    <x:row r="1968">
      <x:c r="A1968" s="0" t="inlineStr">
        <x:is>
          <x:t>PL|pl.other-opex|6560|2023-12</x:t>
        </x:is>
      </x:c>
      <x:c r="B1968" s="0" t="inlineStr">
        <x:is>
          <x:t>Demo Handel GmbH</x:t>
        </x:is>
      </x:c>
      <x:c r="C1968" s="0" t="inlineStr">
        <x:is>
          <x:t>PL</x:t>
        </x:is>
      </x:c>
      <x:c r="D1968" s="0" t="inlineStr">
        <x:is>
          <x:t>pl.other-opex</x:t>
        </x:is>
      </x:c>
      <x:c r="E1968" s="0" t="inlineStr">
        <x:is>
          <x:t>Sonstige betriebliche Aufwendungen</x:t>
        </x:is>
      </x:c>
      <x:c r="F1968" s="58">
        <x:v>6560</x:v>
      </x:c>
      <x:c r="G1968" t="inlineStr">
        <x:is>
          <x:t>Leasingfahrzeugkosten</x:t>
        </x:is>
      </x:c>
      <x:c r="H1968" s="0" t="inlineStr">
        <x:is>
          <x:t>2023-12</x:t>
        </x:is>
      </x:c>
      <x:c r="I1968" s="0" t="inlineStr">
        <x:is>
          <x:t>2023-12</x:t>
        </x:is>
      </x:c>
      <x:c r="J1968" s="0" t="inlineStr">
        <x:is>
          <x:t>Month</x:t>
        </x:is>
      </x:c>
      <x:c r="K1968" s="58">
        <x:v>1</x:v>
      </x:c>
      <x:c r="L1968" s="12">
        <x:v>-9960</x:v>
      </x:c>
    </x:row>
    <x:row r="1969">
      <x:c r="A1969" s="0" t="inlineStr">
        <x:is>
          <x:t>PL|pl.other-opex|6560|2024-01</x:t>
        </x:is>
      </x:c>
      <x:c r="B1969" s="0" t="inlineStr">
        <x:is>
          <x:t>Demo Handel GmbH</x:t>
        </x:is>
      </x:c>
      <x:c r="C1969" s="0" t="inlineStr">
        <x:is>
          <x:t>PL</x:t>
        </x:is>
      </x:c>
      <x:c r="D1969" s="0" t="inlineStr">
        <x:is>
          <x:t>pl.other-opex</x:t>
        </x:is>
      </x:c>
      <x:c r="E1969" s="0" t="inlineStr">
        <x:is>
          <x:t>Sonstige betriebliche Aufwendungen</x:t>
        </x:is>
      </x:c>
      <x:c r="F1969" s="58">
        <x:v>6560</x:v>
      </x:c>
      <x:c r="G1969" t="inlineStr">
        <x:is>
          <x:t>Leasingfahrzeugkosten</x:t>
        </x:is>
      </x:c>
      <x:c r="H1969" s="0" t="inlineStr">
        <x:is>
          <x:t>2024-01</x:t>
        </x:is>
      </x:c>
      <x:c r="I1969" s="0" t="inlineStr">
        <x:is>
          <x:t>2024-01</x:t>
        </x:is>
      </x:c>
      <x:c r="J1969" s="0" t="inlineStr">
        <x:is>
          <x:t>Month</x:t>
        </x:is>
      </x:c>
      <x:c r="K1969" s="58">
        <x:v>1</x:v>
      </x:c>
      <x:c r="L1969" s="12">
        <x:v>-9960</x:v>
      </x:c>
    </x:row>
    <x:row r="1970">
      <x:c r="A1970" s="0" t="inlineStr">
        <x:is>
          <x:t>PL|pl.other-opex|6560|2024-02</x:t>
        </x:is>
      </x:c>
      <x:c r="B1970" s="0" t="inlineStr">
        <x:is>
          <x:t>Demo Handel GmbH</x:t>
        </x:is>
      </x:c>
      <x:c r="C1970" s="0" t="inlineStr">
        <x:is>
          <x:t>PL</x:t>
        </x:is>
      </x:c>
      <x:c r="D1970" s="0" t="inlineStr">
        <x:is>
          <x:t>pl.other-opex</x:t>
        </x:is>
      </x:c>
      <x:c r="E1970" s="0" t="inlineStr">
        <x:is>
          <x:t>Sonstige betriebliche Aufwendungen</x:t>
        </x:is>
      </x:c>
      <x:c r="F1970" s="58">
        <x:v>6560</x:v>
      </x:c>
      <x:c r="G1970" t="inlineStr">
        <x:is>
          <x:t>Leasingfahrzeugkosten</x:t>
        </x:is>
      </x:c>
      <x:c r="H1970" s="0" t="inlineStr">
        <x:is>
          <x:t>2024-02</x:t>
        </x:is>
      </x:c>
      <x:c r="I1970" s="0" t="inlineStr">
        <x:is>
          <x:t>2024-02</x:t>
        </x:is>
      </x:c>
      <x:c r="J1970" s="0" t="inlineStr">
        <x:is>
          <x:t>Month</x:t>
        </x:is>
      </x:c>
      <x:c r="K1970" s="58">
        <x:v>1</x:v>
      </x:c>
      <x:c r="L1970" s="12">
        <x:v>-9960</x:v>
      </x:c>
    </x:row>
    <x:row r="1971">
      <x:c r="A1971" s="0" t="inlineStr">
        <x:is>
          <x:t>PL|pl.other-opex|6560|2024-03</x:t>
        </x:is>
      </x:c>
      <x:c r="B1971" s="0" t="inlineStr">
        <x:is>
          <x:t>Demo Handel GmbH</x:t>
        </x:is>
      </x:c>
      <x:c r="C1971" s="0" t="inlineStr">
        <x:is>
          <x:t>PL</x:t>
        </x:is>
      </x:c>
      <x:c r="D1971" s="0" t="inlineStr">
        <x:is>
          <x:t>pl.other-opex</x:t>
        </x:is>
      </x:c>
      <x:c r="E1971" s="0" t="inlineStr">
        <x:is>
          <x:t>Sonstige betriebliche Aufwendungen</x:t>
        </x:is>
      </x:c>
      <x:c r="F1971" s="58">
        <x:v>6560</x:v>
      </x:c>
      <x:c r="G1971" t="inlineStr">
        <x:is>
          <x:t>Leasingfahrzeugkosten</x:t>
        </x:is>
      </x:c>
      <x:c r="H1971" s="0" t="inlineStr">
        <x:is>
          <x:t>2024-03</x:t>
        </x:is>
      </x:c>
      <x:c r="I1971" s="0" t="inlineStr">
        <x:is>
          <x:t>2024-03</x:t>
        </x:is>
      </x:c>
      <x:c r="J1971" s="0" t="inlineStr">
        <x:is>
          <x:t>Month</x:t>
        </x:is>
      </x:c>
      <x:c r="K1971" s="58">
        <x:v>1</x:v>
      </x:c>
      <x:c r="L1971" s="12">
        <x:v>-9960</x:v>
      </x:c>
    </x:row>
    <x:row r="1972">
      <x:c r="A1972" s="0" t="inlineStr">
        <x:is>
          <x:t>PL|pl.other-opex|6560|2024-04</x:t>
        </x:is>
      </x:c>
      <x:c r="B1972" s="0" t="inlineStr">
        <x:is>
          <x:t>Demo Handel GmbH</x:t>
        </x:is>
      </x:c>
      <x:c r="C1972" s="0" t="inlineStr">
        <x:is>
          <x:t>PL</x:t>
        </x:is>
      </x:c>
      <x:c r="D1972" s="0" t="inlineStr">
        <x:is>
          <x:t>pl.other-opex</x:t>
        </x:is>
      </x:c>
      <x:c r="E1972" s="0" t="inlineStr">
        <x:is>
          <x:t>Sonstige betriebliche Aufwendungen</x:t>
        </x:is>
      </x:c>
      <x:c r="F1972" s="58">
        <x:v>6560</x:v>
      </x:c>
      <x:c r="G1972" t="inlineStr">
        <x:is>
          <x:t>Leasingfahrzeugkosten</x:t>
        </x:is>
      </x:c>
      <x:c r="H1972" s="0" t="inlineStr">
        <x:is>
          <x:t>2024-04</x:t>
        </x:is>
      </x:c>
      <x:c r="I1972" s="0" t="inlineStr">
        <x:is>
          <x:t>2024-04</x:t>
        </x:is>
      </x:c>
      <x:c r="J1972" s="0" t="inlineStr">
        <x:is>
          <x:t>Month</x:t>
        </x:is>
      </x:c>
      <x:c r="K1972" s="58">
        <x:v>1</x:v>
      </x:c>
      <x:c r="L1972" s="12">
        <x:v>-9960</x:v>
      </x:c>
    </x:row>
    <x:row r="1973">
      <x:c r="A1973" s="0" t="inlineStr">
        <x:is>
          <x:t>PL|pl.other-opex|6560|2024-05</x:t>
        </x:is>
      </x:c>
      <x:c r="B1973" s="0" t="inlineStr">
        <x:is>
          <x:t>Demo Handel GmbH</x:t>
        </x:is>
      </x:c>
      <x:c r="C1973" s="0" t="inlineStr">
        <x:is>
          <x:t>PL</x:t>
        </x:is>
      </x:c>
      <x:c r="D1973" s="0" t="inlineStr">
        <x:is>
          <x:t>pl.other-opex</x:t>
        </x:is>
      </x:c>
      <x:c r="E1973" s="0" t="inlineStr">
        <x:is>
          <x:t>Sonstige betriebliche Aufwendungen</x:t>
        </x:is>
      </x:c>
      <x:c r="F1973" s="58">
        <x:v>6560</x:v>
      </x:c>
      <x:c r="G1973" t="inlineStr">
        <x:is>
          <x:t>Leasingfahrzeugkosten</x:t>
        </x:is>
      </x:c>
      <x:c r="H1973" s="0" t="inlineStr">
        <x:is>
          <x:t>2024-05</x:t>
        </x:is>
      </x:c>
      <x:c r="I1973" s="0" t="inlineStr">
        <x:is>
          <x:t>2024-05</x:t>
        </x:is>
      </x:c>
      <x:c r="J1973" s="0" t="inlineStr">
        <x:is>
          <x:t>Month</x:t>
        </x:is>
      </x:c>
      <x:c r="K1973" s="58">
        <x:v>1</x:v>
      </x:c>
      <x:c r="L1973" s="12">
        <x:v>-9960</x:v>
      </x:c>
    </x:row>
    <x:row r="1974">
      <x:c r="A1974" s="0" t="inlineStr">
        <x:is>
          <x:t>PL|pl.other-opex|6560|2024-06</x:t>
        </x:is>
      </x:c>
      <x:c r="B1974" s="0" t="inlineStr">
        <x:is>
          <x:t>Demo Handel GmbH</x:t>
        </x:is>
      </x:c>
      <x:c r="C1974" s="0" t="inlineStr">
        <x:is>
          <x:t>PL</x:t>
        </x:is>
      </x:c>
      <x:c r="D1974" s="0" t="inlineStr">
        <x:is>
          <x:t>pl.other-opex</x:t>
        </x:is>
      </x:c>
      <x:c r="E1974" s="0" t="inlineStr">
        <x:is>
          <x:t>Sonstige betriebliche Aufwendungen</x:t>
        </x:is>
      </x:c>
      <x:c r="F1974" s="58">
        <x:v>6560</x:v>
      </x:c>
      <x:c r="G1974" t="inlineStr">
        <x:is>
          <x:t>Leasingfahrzeugkosten</x:t>
        </x:is>
      </x:c>
      <x:c r="H1974" s="0" t="inlineStr">
        <x:is>
          <x:t>2024-06</x:t>
        </x:is>
      </x:c>
      <x:c r="I1974" s="0" t="inlineStr">
        <x:is>
          <x:t>2024-06</x:t>
        </x:is>
      </x:c>
      <x:c r="J1974" s="0" t="inlineStr">
        <x:is>
          <x:t>Month</x:t>
        </x:is>
      </x:c>
      <x:c r="K1974" s="58">
        <x:v>1</x:v>
      </x:c>
      <x:c r="L1974" s="12">
        <x:v>-9960</x:v>
      </x:c>
    </x:row>
    <x:row r="1975">
      <x:c r="A1975" s="0" t="inlineStr">
        <x:is>
          <x:t>PL|pl.other-opex|6560|2024-07</x:t>
        </x:is>
      </x:c>
      <x:c r="B1975" s="0" t="inlineStr">
        <x:is>
          <x:t>Demo Handel GmbH</x:t>
        </x:is>
      </x:c>
      <x:c r="C1975" s="0" t="inlineStr">
        <x:is>
          <x:t>PL</x:t>
        </x:is>
      </x:c>
      <x:c r="D1975" s="0" t="inlineStr">
        <x:is>
          <x:t>pl.other-opex</x:t>
        </x:is>
      </x:c>
      <x:c r="E1975" s="0" t="inlineStr">
        <x:is>
          <x:t>Sonstige betriebliche Aufwendungen</x:t>
        </x:is>
      </x:c>
      <x:c r="F1975" s="58">
        <x:v>6560</x:v>
      </x:c>
      <x:c r="G1975" t="inlineStr">
        <x:is>
          <x:t>Leasingfahrzeugkosten</x:t>
        </x:is>
      </x:c>
      <x:c r="H1975" s="0" t="inlineStr">
        <x:is>
          <x:t>2024-07</x:t>
        </x:is>
      </x:c>
      <x:c r="I1975" s="0" t="inlineStr">
        <x:is>
          <x:t>2024-07</x:t>
        </x:is>
      </x:c>
      <x:c r="J1975" s="0" t="inlineStr">
        <x:is>
          <x:t>Month</x:t>
        </x:is>
      </x:c>
      <x:c r="K1975" s="58">
        <x:v>1</x:v>
      </x:c>
      <x:c r="L1975" s="12">
        <x:v>-9960</x:v>
      </x:c>
    </x:row>
    <x:row r="1976">
      <x:c r="A1976" s="0" t="inlineStr">
        <x:is>
          <x:t>PL|pl.other-opex|6560|2024-08</x:t>
        </x:is>
      </x:c>
      <x:c r="B1976" s="0" t="inlineStr">
        <x:is>
          <x:t>Demo Handel GmbH</x:t>
        </x:is>
      </x:c>
      <x:c r="C1976" s="0" t="inlineStr">
        <x:is>
          <x:t>PL</x:t>
        </x:is>
      </x:c>
      <x:c r="D1976" s="0" t="inlineStr">
        <x:is>
          <x:t>pl.other-opex</x:t>
        </x:is>
      </x:c>
      <x:c r="E1976" s="0" t="inlineStr">
        <x:is>
          <x:t>Sonstige betriebliche Aufwendungen</x:t>
        </x:is>
      </x:c>
      <x:c r="F1976" s="58">
        <x:v>6560</x:v>
      </x:c>
      <x:c r="G1976" t="inlineStr">
        <x:is>
          <x:t>Leasingfahrzeugkosten</x:t>
        </x:is>
      </x:c>
      <x:c r="H1976" s="0" t="inlineStr">
        <x:is>
          <x:t>2024-08</x:t>
        </x:is>
      </x:c>
      <x:c r="I1976" s="0" t="inlineStr">
        <x:is>
          <x:t>2024-08</x:t>
        </x:is>
      </x:c>
      <x:c r="J1976" s="0" t="inlineStr">
        <x:is>
          <x:t>Month</x:t>
        </x:is>
      </x:c>
      <x:c r="K1976" s="58">
        <x:v>1</x:v>
      </x:c>
      <x:c r="L1976" s="12">
        <x:v>-9960</x:v>
      </x:c>
    </x:row>
    <x:row r="1977">
      <x:c r="A1977" s="0" t="inlineStr">
        <x:is>
          <x:t>PL|pl.other-opex|6560|2024-09</x:t>
        </x:is>
      </x:c>
      <x:c r="B1977" s="0" t="inlineStr">
        <x:is>
          <x:t>Demo Handel GmbH</x:t>
        </x:is>
      </x:c>
      <x:c r="C1977" s="0" t="inlineStr">
        <x:is>
          <x:t>PL</x:t>
        </x:is>
      </x:c>
      <x:c r="D1977" s="0" t="inlineStr">
        <x:is>
          <x:t>pl.other-opex</x:t>
        </x:is>
      </x:c>
      <x:c r="E1977" s="0" t="inlineStr">
        <x:is>
          <x:t>Sonstige betriebliche Aufwendungen</x:t>
        </x:is>
      </x:c>
      <x:c r="F1977" s="58">
        <x:v>6560</x:v>
      </x:c>
      <x:c r="G1977" t="inlineStr">
        <x:is>
          <x:t>Leasingfahrzeugkosten</x:t>
        </x:is>
      </x:c>
      <x:c r="H1977" s="0" t="inlineStr">
        <x:is>
          <x:t>2024-09</x:t>
        </x:is>
      </x:c>
      <x:c r="I1977" s="0" t="inlineStr">
        <x:is>
          <x:t>2024-09</x:t>
        </x:is>
      </x:c>
      <x:c r="J1977" s="0" t="inlineStr">
        <x:is>
          <x:t>Month</x:t>
        </x:is>
      </x:c>
      <x:c r="K1977" s="58">
        <x:v>1</x:v>
      </x:c>
      <x:c r="L1977" s="12">
        <x:v>-9960</x:v>
      </x:c>
    </x:row>
    <x:row r="1978">
      <x:c r="A1978" s="0" t="inlineStr">
        <x:is>
          <x:t>PL|pl.other-opex|6560|2024-10</x:t>
        </x:is>
      </x:c>
      <x:c r="B1978" s="0" t="inlineStr">
        <x:is>
          <x:t>Demo Handel GmbH</x:t>
        </x:is>
      </x:c>
      <x:c r="C1978" s="0" t="inlineStr">
        <x:is>
          <x:t>PL</x:t>
        </x:is>
      </x:c>
      <x:c r="D1978" s="0" t="inlineStr">
        <x:is>
          <x:t>pl.other-opex</x:t>
        </x:is>
      </x:c>
      <x:c r="E1978" s="0" t="inlineStr">
        <x:is>
          <x:t>Sonstige betriebliche Aufwendungen</x:t>
        </x:is>
      </x:c>
      <x:c r="F1978" s="58">
        <x:v>6560</x:v>
      </x:c>
      <x:c r="G1978" t="inlineStr">
        <x:is>
          <x:t>Leasingfahrzeugkosten</x:t>
        </x:is>
      </x:c>
      <x:c r="H1978" s="0" t="inlineStr">
        <x:is>
          <x:t>2024-10</x:t>
        </x:is>
      </x:c>
      <x:c r="I1978" s="0" t="inlineStr">
        <x:is>
          <x:t>2024-10</x:t>
        </x:is>
      </x:c>
      <x:c r="J1978" s="0" t="inlineStr">
        <x:is>
          <x:t>Month</x:t>
        </x:is>
      </x:c>
      <x:c r="K1978" s="58">
        <x:v>1</x:v>
      </x:c>
      <x:c r="L1978" s="12">
        <x:v>-9960</x:v>
      </x:c>
    </x:row>
    <x:row r="1979">
      <x:c r="A1979" s="0" t="inlineStr">
        <x:is>
          <x:t>PL|pl.other-opex|6560|2024-11</x:t>
        </x:is>
      </x:c>
      <x:c r="B1979" s="0" t="inlineStr">
        <x:is>
          <x:t>Demo Handel GmbH</x:t>
        </x:is>
      </x:c>
      <x:c r="C1979" s="0" t="inlineStr">
        <x:is>
          <x:t>PL</x:t>
        </x:is>
      </x:c>
      <x:c r="D1979" s="0" t="inlineStr">
        <x:is>
          <x:t>pl.other-opex</x:t>
        </x:is>
      </x:c>
      <x:c r="E1979" s="0" t="inlineStr">
        <x:is>
          <x:t>Sonstige betriebliche Aufwendungen</x:t>
        </x:is>
      </x:c>
      <x:c r="F1979" s="58">
        <x:v>6560</x:v>
      </x:c>
      <x:c r="G1979" t="inlineStr">
        <x:is>
          <x:t>Leasingfahrzeugkosten</x:t>
        </x:is>
      </x:c>
      <x:c r="H1979" s="0" t="inlineStr">
        <x:is>
          <x:t>2024-11</x:t>
        </x:is>
      </x:c>
      <x:c r="I1979" s="0" t="inlineStr">
        <x:is>
          <x:t>2024-11</x:t>
        </x:is>
      </x:c>
      <x:c r="J1979" s="0" t="inlineStr">
        <x:is>
          <x:t>Month</x:t>
        </x:is>
      </x:c>
      <x:c r="K1979" s="58">
        <x:v>1</x:v>
      </x:c>
      <x:c r="L1979" s="12">
        <x:v>-9960</x:v>
      </x:c>
    </x:row>
    <x:row r="1980">
      <x:c r="A1980" s="0" t="inlineStr">
        <x:is>
          <x:t>PL|pl.other-opex|6560|2024-12</x:t>
        </x:is>
      </x:c>
      <x:c r="B1980" s="0" t="inlineStr">
        <x:is>
          <x:t>Demo Handel GmbH</x:t>
        </x:is>
      </x:c>
      <x:c r="C1980" s="0" t="inlineStr">
        <x:is>
          <x:t>PL</x:t>
        </x:is>
      </x:c>
      <x:c r="D1980" s="0" t="inlineStr">
        <x:is>
          <x:t>pl.other-opex</x:t>
        </x:is>
      </x:c>
      <x:c r="E1980" s="0" t="inlineStr">
        <x:is>
          <x:t>Sonstige betriebliche Aufwendungen</x:t>
        </x:is>
      </x:c>
      <x:c r="F1980" s="58">
        <x:v>6560</x:v>
      </x:c>
      <x:c r="G1980" t="inlineStr">
        <x:is>
          <x:t>Leasingfahrzeugkosten</x:t>
        </x:is>
      </x:c>
      <x:c r="H1980" s="0" t="inlineStr">
        <x:is>
          <x:t>2024-12</x:t>
        </x:is>
      </x:c>
      <x:c r="I1980" s="0" t="inlineStr">
        <x:is>
          <x:t>2024-12</x:t>
        </x:is>
      </x:c>
      <x:c r="J1980" s="0" t="inlineStr">
        <x:is>
          <x:t>Month</x:t>
        </x:is>
      </x:c>
      <x:c r="K1980" s="58">
        <x:v>1</x:v>
      </x:c>
      <x:c r="L1980" s="12">
        <x:v>-9960</x:v>
      </x:c>
    </x:row>
    <x:row r="1981">
      <x:c r="A1981" s="0" t="inlineStr">
        <x:is>
          <x:t>PL|pl.other-opex|6600|2022-01</x:t>
        </x:is>
      </x:c>
      <x:c r="B1981" s="0" t="inlineStr">
        <x:is>
          <x:t>Demo Handel GmbH</x:t>
        </x:is>
      </x:c>
      <x:c r="C1981" s="0" t="inlineStr">
        <x:is>
          <x:t>PL</x:t>
        </x:is>
      </x:c>
      <x:c r="D1981" s="0" t="inlineStr">
        <x:is>
          <x:t>pl.other-opex</x:t>
        </x:is>
      </x:c>
      <x:c r="E1981" s="0" t="inlineStr">
        <x:is>
          <x:t>Sonstige betriebliche Aufwendungen</x:t>
        </x:is>
      </x:c>
      <x:c r="F1981" s="58">
        <x:v>6600</x:v>
      </x:c>
      <x:c r="G1981" t="inlineStr">
        <x:is>
          <x:t>Werbekosten</x:t>
        </x:is>
      </x:c>
      <x:c r="H1981" s="0" t="inlineStr">
        <x:is>
          <x:t>2022-01</x:t>
        </x:is>
      </x:c>
      <x:c r="I1981" s="0" t="inlineStr">
        <x:is>
          <x:t>2022-01</x:t>
        </x:is>
      </x:c>
      <x:c r="J1981" s="0" t="inlineStr">
        <x:is>
          <x:t>Month</x:t>
        </x:is>
      </x:c>
      <x:c r="K1981" s="58">
        <x:v>1</x:v>
      </x:c>
      <x:c r="L1981" s="12">
        <x:v>-13271.53</x:v>
      </x:c>
    </x:row>
    <x:row r="1982">
      <x:c r="A1982" s="0" t="inlineStr">
        <x:is>
          <x:t>PL|pl.other-opex|6600|2022-02</x:t>
        </x:is>
      </x:c>
      <x:c r="B1982" s="0" t="inlineStr">
        <x:is>
          <x:t>Demo Handel GmbH</x:t>
        </x:is>
      </x:c>
      <x:c r="C1982" s="0" t="inlineStr">
        <x:is>
          <x:t>PL</x:t>
        </x:is>
      </x:c>
      <x:c r="D1982" s="0" t="inlineStr">
        <x:is>
          <x:t>pl.other-opex</x:t>
        </x:is>
      </x:c>
      <x:c r="E1982" s="0" t="inlineStr">
        <x:is>
          <x:t>Sonstige betriebliche Aufwendungen</x:t>
        </x:is>
      </x:c>
      <x:c r="F1982" s="58">
        <x:v>6600</x:v>
      </x:c>
      <x:c r="G1982" t="inlineStr">
        <x:is>
          <x:t>Werbekosten</x:t>
        </x:is>
      </x:c>
      <x:c r="H1982" s="0" t="inlineStr">
        <x:is>
          <x:t>2022-02</x:t>
        </x:is>
      </x:c>
      <x:c r="I1982" s="0" t="inlineStr">
        <x:is>
          <x:t>2022-02</x:t>
        </x:is>
      </x:c>
      <x:c r="J1982" s="0" t="inlineStr">
        <x:is>
          <x:t>Month</x:t>
        </x:is>
      </x:c>
      <x:c r="K1982" s="58">
        <x:v>1</x:v>
      </x:c>
      <x:c r="L1982" s="12">
        <x:v>-10310.82</x:v>
      </x:c>
    </x:row>
    <x:row r="1983">
      <x:c r="A1983" s="0" t="inlineStr">
        <x:is>
          <x:t>PL|pl.other-opex|6600|2022-03</x:t>
        </x:is>
      </x:c>
      <x:c r="B1983" s="0" t="inlineStr">
        <x:is>
          <x:t>Demo Handel GmbH</x:t>
        </x:is>
      </x:c>
      <x:c r="C1983" s="0" t="inlineStr">
        <x:is>
          <x:t>PL</x:t>
        </x:is>
      </x:c>
      <x:c r="D1983" s="0" t="inlineStr">
        <x:is>
          <x:t>pl.other-opex</x:t>
        </x:is>
      </x:c>
      <x:c r="E1983" s="0" t="inlineStr">
        <x:is>
          <x:t>Sonstige betriebliche Aufwendungen</x:t>
        </x:is>
      </x:c>
      <x:c r="F1983" s="58">
        <x:v>6600</x:v>
      </x:c>
      <x:c r="G1983" t="inlineStr">
        <x:is>
          <x:t>Werbekosten</x:t>
        </x:is>
      </x:c>
      <x:c r="H1983" s="0" t="inlineStr">
        <x:is>
          <x:t>2022-03</x:t>
        </x:is>
      </x:c>
      <x:c r="I1983" s="0" t="inlineStr">
        <x:is>
          <x:t>2022-03</x:t>
        </x:is>
      </x:c>
      <x:c r="J1983" s="0" t="inlineStr">
        <x:is>
          <x:t>Month</x:t>
        </x:is>
      </x:c>
      <x:c r="K1983" s="58">
        <x:v>1</x:v>
      </x:c>
      <x:c r="L1983" s="12">
        <x:v>-18579.06</x:v>
      </x:c>
    </x:row>
    <x:row r="1984">
      <x:c r="A1984" s="0" t="inlineStr">
        <x:is>
          <x:t>PL|pl.other-opex|6600|2022-04</x:t>
        </x:is>
      </x:c>
      <x:c r="B1984" s="0" t="inlineStr">
        <x:is>
          <x:t>Demo Handel GmbH</x:t>
        </x:is>
      </x:c>
      <x:c r="C1984" s="0" t="inlineStr">
        <x:is>
          <x:t>PL</x:t>
        </x:is>
      </x:c>
      <x:c r="D1984" s="0" t="inlineStr">
        <x:is>
          <x:t>pl.other-opex</x:t>
        </x:is>
      </x:c>
      <x:c r="E1984" s="0" t="inlineStr">
        <x:is>
          <x:t>Sonstige betriebliche Aufwendungen</x:t>
        </x:is>
      </x:c>
      <x:c r="F1984" s="58">
        <x:v>6600</x:v>
      </x:c>
      <x:c r="G1984" t="inlineStr">
        <x:is>
          <x:t>Werbekosten</x:t>
        </x:is>
      </x:c>
      <x:c r="H1984" s="0" t="inlineStr">
        <x:is>
          <x:t>2022-04</x:t>
        </x:is>
      </x:c>
      <x:c r="I1984" s="0" t="inlineStr">
        <x:is>
          <x:t>2022-04</x:t>
        </x:is>
      </x:c>
      <x:c r="J1984" s="0" t="inlineStr">
        <x:is>
          <x:t>Month</x:t>
        </x:is>
      </x:c>
      <x:c r="K1984" s="58">
        <x:v>1</x:v>
      </x:c>
      <x:c r="L1984" s="12">
        <x:v>-12918.18</x:v>
      </x:c>
    </x:row>
    <x:row r="1985">
      <x:c r="A1985" s="0" t="inlineStr">
        <x:is>
          <x:t>PL|pl.other-opex|6600|2022-05</x:t>
        </x:is>
      </x:c>
      <x:c r="B1985" s="0" t="inlineStr">
        <x:is>
          <x:t>Demo Handel GmbH</x:t>
        </x:is>
      </x:c>
      <x:c r="C1985" s="0" t="inlineStr">
        <x:is>
          <x:t>PL</x:t>
        </x:is>
      </x:c>
      <x:c r="D1985" s="0" t="inlineStr">
        <x:is>
          <x:t>pl.other-opex</x:t>
        </x:is>
      </x:c>
      <x:c r="E1985" s="0" t="inlineStr">
        <x:is>
          <x:t>Sonstige betriebliche Aufwendungen</x:t>
        </x:is>
      </x:c>
      <x:c r="F1985" s="58">
        <x:v>6600</x:v>
      </x:c>
      <x:c r="G1985" t="inlineStr">
        <x:is>
          <x:t>Werbekosten</x:t>
        </x:is>
      </x:c>
      <x:c r="H1985" s="0" t="inlineStr">
        <x:is>
          <x:t>2022-05</x:t>
        </x:is>
      </x:c>
      <x:c r="I1985" s="0" t="inlineStr">
        <x:is>
          <x:t>2022-05</x:t>
        </x:is>
      </x:c>
      <x:c r="J1985" s="0" t="inlineStr">
        <x:is>
          <x:t>Month</x:t>
        </x:is>
      </x:c>
      <x:c r="K1985" s="58">
        <x:v>1</x:v>
      </x:c>
      <x:c r="L1985" s="12">
        <x:v>-15483.17</x:v>
      </x:c>
    </x:row>
    <x:row r="1986">
      <x:c r="A1986" s="0" t="inlineStr">
        <x:is>
          <x:t>PL|pl.other-opex|6600|2022-06</x:t>
        </x:is>
      </x:c>
      <x:c r="B1986" s="0" t="inlineStr">
        <x:is>
          <x:t>Demo Handel GmbH</x:t>
        </x:is>
      </x:c>
      <x:c r="C1986" s="0" t="inlineStr">
        <x:is>
          <x:t>PL</x:t>
        </x:is>
      </x:c>
      <x:c r="D1986" s="0" t="inlineStr">
        <x:is>
          <x:t>pl.other-opex</x:t>
        </x:is>
      </x:c>
      <x:c r="E1986" s="0" t="inlineStr">
        <x:is>
          <x:t>Sonstige betriebliche Aufwendungen</x:t>
        </x:is>
      </x:c>
      <x:c r="F1986" s="58">
        <x:v>6600</x:v>
      </x:c>
      <x:c r="G1986" t="inlineStr">
        <x:is>
          <x:t>Werbekosten</x:t>
        </x:is>
      </x:c>
      <x:c r="H1986" s="0" t="inlineStr">
        <x:is>
          <x:t>2022-06</x:t>
        </x:is>
      </x:c>
      <x:c r="I1986" s="0" t="inlineStr">
        <x:is>
          <x:t>2022-06</x:t>
        </x:is>
      </x:c>
      <x:c r="J1986" s="0" t="inlineStr">
        <x:is>
          <x:t>Month</x:t>
        </x:is>
      </x:c>
      <x:c r="K1986" s="58">
        <x:v>1</x:v>
      </x:c>
      <x:c r="L1986" s="12">
        <x:v>-12713.07</x:v>
      </x:c>
    </x:row>
    <x:row r="1987">
      <x:c r="A1987" s="0" t="inlineStr">
        <x:is>
          <x:t>PL|pl.other-opex|6600|2022-07</x:t>
        </x:is>
      </x:c>
      <x:c r="B1987" s="0" t="inlineStr">
        <x:is>
          <x:t>Demo Handel GmbH</x:t>
        </x:is>
      </x:c>
      <x:c r="C1987" s="0" t="inlineStr">
        <x:is>
          <x:t>PL</x:t>
        </x:is>
      </x:c>
      <x:c r="D1987" s="0" t="inlineStr">
        <x:is>
          <x:t>pl.other-opex</x:t>
        </x:is>
      </x:c>
      <x:c r="E1987" s="0" t="inlineStr">
        <x:is>
          <x:t>Sonstige betriebliche Aufwendungen</x:t>
        </x:is>
      </x:c>
      <x:c r="F1987" s="58">
        <x:v>6600</x:v>
      </x:c>
      <x:c r="G1987" t="inlineStr">
        <x:is>
          <x:t>Werbekosten</x:t>
        </x:is>
      </x:c>
      <x:c r="H1987" s="0" t="inlineStr">
        <x:is>
          <x:t>2022-07</x:t>
        </x:is>
      </x:c>
      <x:c r="I1987" s="0" t="inlineStr">
        <x:is>
          <x:t>2022-07</x:t>
        </x:is>
      </x:c>
      <x:c r="J1987" s="0" t="inlineStr">
        <x:is>
          <x:t>Month</x:t>
        </x:is>
      </x:c>
      <x:c r="K1987" s="58">
        <x:v>1</x:v>
      </x:c>
      <x:c r="L1987" s="12">
        <x:v>-15382.13</x:v>
      </x:c>
    </x:row>
    <x:row r="1988">
      <x:c r="A1988" s="0" t="inlineStr">
        <x:is>
          <x:t>PL|pl.other-opex|6600|2022-08</x:t>
        </x:is>
      </x:c>
      <x:c r="B1988" s="0" t="inlineStr">
        <x:is>
          <x:t>Demo Handel GmbH</x:t>
        </x:is>
      </x:c>
      <x:c r="C1988" s="0" t="inlineStr">
        <x:is>
          <x:t>PL</x:t>
        </x:is>
      </x:c>
      <x:c r="D1988" s="0" t="inlineStr">
        <x:is>
          <x:t>pl.other-opex</x:t>
        </x:is>
      </x:c>
      <x:c r="E1988" s="0" t="inlineStr">
        <x:is>
          <x:t>Sonstige betriebliche Aufwendungen</x:t>
        </x:is>
      </x:c>
      <x:c r="F1988" s="58">
        <x:v>6600</x:v>
      </x:c>
      <x:c r="G1988" t="inlineStr">
        <x:is>
          <x:t>Werbekosten</x:t>
        </x:is>
      </x:c>
      <x:c r="H1988" s="0" t="inlineStr">
        <x:is>
          <x:t>2022-08</x:t>
        </x:is>
      </x:c>
      <x:c r="I1988" s="0" t="inlineStr">
        <x:is>
          <x:t>2022-08</x:t>
        </x:is>
      </x:c>
      <x:c r="J1988" s="0" t="inlineStr">
        <x:is>
          <x:t>Month</x:t>
        </x:is>
      </x:c>
      <x:c r="K1988" s="58">
        <x:v>1</x:v>
      </x:c>
      <x:c r="L1988" s="12">
        <x:v>-9388.54</x:v>
      </x:c>
    </x:row>
    <x:row r="1989">
      <x:c r="A1989" s="0" t="inlineStr">
        <x:is>
          <x:t>PL|pl.other-opex|6600|2022-09</x:t>
        </x:is>
      </x:c>
      <x:c r="B1989" s="0" t="inlineStr">
        <x:is>
          <x:t>Demo Handel GmbH</x:t>
        </x:is>
      </x:c>
      <x:c r="C1989" s="0" t="inlineStr">
        <x:is>
          <x:t>PL</x:t>
        </x:is>
      </x:c>
      <x:c r="D1989" s="0" t="inlineStr">
        <x:is>
          <x:t>pl.other-opex</x:t>
        </x:is>
      </x:c>
      <x:c r="E1989" s="0" t="inlineStr">
        <x:is>
          <x:t>Sonstige betriebliche Aufwendungen</x:t>
        </x:is>
      </x:c>
      <x:c r="F1989" s="58">
        <x:v>6600</x:v>
      </x:c>
      <x:c r="G1989" t="inlineStr">
        <x:is>
          <x:t>Werbekosten</x:t>
        </x:is>
      </x:c>
      <x:c r="H1989" s="0" t="inlineStr">
        <x:is>
          <x:t>2022-09</x:t>
        </x:is>
      </x:c>
      <x:c r="I1989" s="0" t="inlineStr">
        <x:is>
          <x:t>2022-09</x:t>
        </x:is>
      </x:c>
      <x:c r="J1989" s="0" t="inlineStr">
        <x:is>
          <x:t>Month</x:t>
        </x:is>
      </x:c>
      <x:c r="K1989" s="58">
        <x:v>1</x:v>
      </x:c>
      <x:c r="L1989" s="12">
        <x:v>-14861.75</x:v>
      </x:c>
    </x:row>
    <x:row r="1990">
      <x:c r="A1990" s="0" t="inlineStr">
        <x:is>
          <x:t>PL|pl.other-opex|6600|2022-10</x:t>
        </x:is>
      </x:c>
      <x:c r="B1990" s="0" t="inlineStr">
        <x:is>
          <x:t>Demo Handel GmbH</x:t>
        </x:is>
      </x:c>
      <x:c r="C1990" s="0" t="inlineStr">
        <x:is>
          <x:t>PL</x:t>
        </x:is>
      </x:c>
      <x:c r="D1990" s="0" t="inlineStr">
        <x:is>
          <x:t>pl.other-opex</x:t>
        </x:is>
      </x:c>
      <x:c r="E1990" s="0" t="inlineStr">
        <x:is>
          <x:t>Sonstige betriebliche Aufwendungen</x:t>
        </x:is>
      </x:c>
      <x:c r="F1990" s="58">
        <x:v>6600</x:v>
      </x:c>
      <x:c r="G1990" t="inlineStr">
        <x:is>
          <x:t>Werbekosten</x:t>
        </x:is>
      </x:c>
      <x:c r="H1990" s="0" t="inlineStr">
        <x:is>
          <x:t>2022-10</x:t>
        </x:is>
      </x:c>
      <x:c r="I1990" s="0" t="inlineStr">
        <x:is>
          <x:t>2022-10</x:t>
        </x:is>
      </x:c>
      <x:c r="J1990" s="0" t="inlineStr">
        <x:is>
          <x:t>Month</x:t>
        </x:is>
      </x:c>
      <x:c r="K1990" s="58">
        <x:v>1</x:v>
      </x:c>
      <x:c r="L1990" s="12">
        <x:v>-130006.9</x:v>
      </x:c>
    </x:row>
    <x:row r="1991">
      <x:c r="A1991" s="0" t="inlineStr">
        <x:is>
          <x:t>PL|pl.other-opex|6600|2022-11</x:t>
        </x:is>
      </x:c>
      <x:c r="B1991" s="0" t="inlineStr">
        <x:is>
          <x:t>Demo Handel GmbH</x:t>
        </x:is>
      </x:c>
      <x:c r="C1991" s="0" t="inlineStr">
        <x:is>
          <x:t>PL</x:t>
        </x:is>
      </x:c>
      <x:c r="D1991" s="0" t="inlineStr">
        <x:is>
          <x:t>pl.other-opex</x:t>
        </x:is>
      </x:c>
      <x:c r="E1991" s="0" t="inlineStr">
        <x:is>
          <x:t>Sonstige betriebliche Aufwendungen</x:t>
        </x:is>
      </x:c>
      <x:c r="F1991" s="58">
        <x:v>6600</x:v>
      </x:c>
      <x:c r="G1991" t="inlineStr">
        <x:is>
          <x:t>Werbekosten</x:t>
        </x:is>
      </x:c>
      <x:c r="H1991" s="0" t="inlineStr">
        <x:is>
          <x:t>2022-11</x:t>
        </x:is>
      </x:c>
      <x:c r="I1991" s="0" t="inlineStr">
        <x:is>
          <x:t>2022-11</x:t>
        </x:is>
      </x:c>
      <x:c r="J1991" s="0" t="inlineStr">
        <x:is>
          <x:t>Month</x:t>
        </x:is>
      </x:c>
      <x:c r="K1991" s="58">
        <x:v>1</x:v>
      </x:c>
      <x:c r="L1991" s="12">
        <x:v>-11772.38</x:v>
      </x:c>
    </x:row>
    <x:row r="1992">
      <x:c r="A1992" s="0" t="inlineStr">
        <x:is>
          <x:t>PL|pl.other-opex|6600|2022-12</x:t>
        </x:is>
      </x:c>
      <x:c r="B1992" s="0" t="inlineStr">
        <x:is>
          <x:t>Demo Handel GmbH</x:t>
        </x:is>
      </x:c>
      <x:c r="C1992" s="0" t="inlineStr">
        <x:is>
          <x:t>PL</x:t>
        </x:is>
      </x:c>
      <x:c r="D1992" s="0" t="inlineStr">
        <x:is>
          <x:t>pl.other-opex</x:t>
        </x:is>
      </x:c>
      <x:c r="E1992" s="0" t="inlineStr">
        <x:is>
          <x:t>Sonstige betriebliche Aufwendungen</x:t>
        </x:is>
      </x:c>
      <x:c r="F1992" s="58">
        <x:v>6600</x:v>
      </x:c>
      <x:c r="G1992" t="inlineStr">
        <x:is>
          <x:t>Werbekosten</x:t>
        </x:is>
      </x:c>
      <x:c r="H1992" s="0" t="inlineStr">
        <x:is>
          <x:t>2022-12</x:t>
        </x:is>
      </x:c>
      <x:c r="I1992" s="0" t="inlineStr">
        <x:is>
          <x:t>2022-12</x:t>
        </x:is>
      </x:c>
      <x:c r="J1992" s="0" t="inlineStr">
        <x:is>
          <x:t>Month</x:t>
        </x:is>
      </x:c>
      <x:c r="K1992" s="58">
        <x:v>1</x:v>
      </x:c>
      <x:c r="L1992" s="12">
        <x:v>-9584.89</x:v>
      </x:c>
    </x:row>
    <x:row r="1993">
      <x:c r="A1993" s="0" t="inlineStr">
        <x:is>
          <x:t>PL|pl.other-opex|6600|2023-01</x:t>
        </x:is>
      </x:c>
      <x:c r="B1993" s="0" t="inlineStr">
        <x:is>
          <x:t>Demo Handel GmbH</x:t>
        </x:is>
      </x:c>
      <x:c r="C1993" s="0" t="inlineStr">
        <x:is>
          <x:t>PL</x:t>
        </x:is>
      </x:c>
      <x:c r="D1993" s="0" t="inlineStr">
        <x:is>
          <x:t>pl.other-opex</x:t>
        </x:is>
      </x:c>
      <x:c r="E1993" s="0" t="inlineStr">
        <x:is>
          <x:t>Sonstige betriebliche Aufwendungen</x:t>
        </x:is>
      </x:c>
      <x:c r="F1993" s="58">
        <x:v>6600</x:v>
      </x:c>
      <x:c r="G1993" t="inlineStr">
        <x:is>
          <x:t>Werbekosten</x:t>
        </x:is>
      </x:c>
      <x:c r="H1993" s="0" t="inlineStr">
        <x:is>
          <x:t>2023-01</x:t>
        </x:is>
      </x:c>
      <x:c r="I1993" s="0" t="inlineStr">
        <x:is>
          <x:t>2023-01</x:t>
        </x:is>
      </x:c>
      <x:c r="J1993" s="0" t="inlineStr">
        <x:is>
          <x:t>Month</x:t>
        </x:is>
      </x:c>
      <x:c r="K1993" s="58">
        <x:v>1</x:v>
      </x:c>
      <x:c r="L1993" s="12">
        <x:v>-16602.09</x:v>
      </x:c>
    </x:row>
    <x:row r="1994">
      <x:c r="A1994" s="0" t="inlineStr">
        <x:is>
          <x:t>PL|pl.other-opex|6600|2023-02</x:t>
        </x:is>
      </x:c>
      <x:c r="B1994" s="0" t="inlineStr">
        <x:is>
          <x:t>Demo Handel GmbH</x:t>
        </x:is>
      </x:c>
      <x:c r="C1994" s="0" t="inlineStr">
        <x:is>
          <x:t>PL</x:t>
        </x:is>
      </x:c>
      <x:c r="D1994" s="0" t="inlineStr">
        <x:is>
          <x:t>pl.other-opex</x:t>
        </x:is>
      </x:c>
      <x:c r="E1994" s="0" t="inlineStr">
        <x:is>
          <x:t>Sonstige betriebliche Aufwendungen</x:t>
        </x:is>
      </x:c>
      <x:c r="F1994" s="58">
        <x:v>6600</x:v>
      </x:c>
      <x:c r="G1994" t="inlineStr">
        <x:is>
          <x:t>Werbekosten</x:t>
        </x:is>
      </x:c>
      <x:c r="H1994" s="0" t="inlineStr">
        <x:is>
          <x:t>2023-02</x:t>
        </x:is>
      </x:c>
      <x:c r="I1994" s="0" t="inlineStr">
        <x:is>
          <x:t>2023-02</x:t>
        </x:is>
      </x:c>
      <x:c r="J1994" s="0" t="inlineStr">
        <x:is>
          <x:t>Month</x:t>
        </x:is>
      </x:c>
      <x:c r="K1994" s="58">
        <x:v>1</x:v>
      </x:c>
      <x:c r="L1994" s="12">
        <x:v>-18203.29</x:v>
      </x:c>
    </x:row>
    <x:row r="1995">
      <x:c r="A1995" s="0" t="inlineStr">
        <x:is>
          <x:t>PL|pl.other-opex|6600|2023-03</x:t>
        </x:is>
      </x:c>
      <x:c r="B1995" s="0" t="inlineStr">
        <x:is>
          <x:t>Demo Handel GmbH</x:t>
        </x:is>
      </x:c>
      <x:c r="C1995" s="0" t="inlineStr">
        <x:is>
          <x:t>PL</x:t>
        </x:is>
      </x:c>
      <x:c r="D1995" s="0" t="inlineStr">
        <x:is>
          <x:t>pl.other-opex</x:t>
        </x:is>
      </x:c>
      <x:c r="E1995" s="0" t="inlineStr">
        <x:is>
          <x:t>Sonstige betriebliche Aufwendungen</x:t>
        </x:is>
      </x:c>
      <x:c r="F1995" s="58">
        <x:v>6600</x:v>
      </x:c>
      <x:c r="G1995" t="inlineStr">
        <x:is>
          <x:t>Werbekosten</x:t>
        </x:is>
      </x:c>
      <x:c r="H1995" s="0" t="inlineStr">
        <x:is>
          <x:t>2023-03</x:t>
        </x:is>
      </x:c>
      <x:c r="I1995" s="0" t="inlineStr">
        <x:is>
          <x:t>2023-03</x:t>
        </x:is>
      </x:c>
      <x:c r="J1995" s="0" t="inlineStr">
        <x:is>
          <x:t>Month</x:t>
        </x:is>
      </x:c>
      <x:c r="K1995" s="58">
        <x:v>1</x:v>
      </x:c>
      <x:c r="L1995" s="12">
        <x:v>-14073.06</x:v>
      </x:c>
    </x:row>
    <x:row r="1996">
      <x:c r="A1996" s="0" t="inlineStr">
        <x:is>
          <x:t>PL|pl.other-opex|6600|2023-04</x:t>
        </x:is>
      </x:c>
      <x:c r="B1996" s="0" t="inlineStr">
        <x:is>
          <x:t>Demo Handel GmbH</x:t>
        </x:is>
      </x:c>
      <x:c r="C1996" s="0" t="inlineStr">
        <x:is>
          <x:t>PL</x:t>
        </x:is>
      </x:c>
      <x:c r="D1996" s="0" t="inlineStr">
        <x:is>
          <x:t>pl.other-opex</x:t>
        </x:is>
      </x:c>
      <x:c r="E1996" s="0" t="inlineStr">
        <x:is>
          <x:t>Sonstige betriebliche Aufwendungen</x:t>
        </x:is>
      </x:c>
      <x:c r="F1996" s="58">
        <x:v>6600</x:v>
      </x:c>
      <x:c r="G1996" t="inlineStr">
        <x:is>
          <x:t>Werbekosten</x:t>
        </x:is>
      </x:c>
      <x:c r="H1996" s="0" t="inlineStr">
        <x:is>
          <x:t>2023-04</x:t>
        </x:is>
      </x:c>
      <x:c r="I1996" s="0" t="inlineStr">
        <x:is>
          <x:t>2023-04</x:t>
        </x:is>
      </x:c>
      <x:c r="J1996" s="0" t="inlineStr">
        <x:is>
          <x:t>Month</x:t>
        </x:is>
      </x:c>
      <x:c r="K1996" s="58">
        <x:v>1</x:v>
      </x:c>
      <x:c r="L1996" s="12">
        <x:v>-16306.14</x:v>
      </x:c>
    </x:row>
    <x:row r="1997">
      <x:c r="A1997" s="0" t="inlineStr">
        <x:is>
          <x:t>PL|pl.other-opex|6600|2023-05</x:t>
        </x:is>
      </x:c>
      <x:c r="B1997" s="0" t="inlineStr">
        <x:is>
          <x:t>Demo Handel GmbH</x:t>
        </x:is>
      </x:c>
      <x:c r="C1997" s="0" t="inlineStr">
        <x:is>
          <x:t>PL</x:t>
        </x:is>
      </x:c>
      <x:c r="D1997" s="0" t="inlineStr">
        <x:is>
          <x:t>pl.other-opex</x:t>
        </x:is>
      </x:c>
      <x:c r="E1997" s="0" t="inlineStr">
        <x:is>
          <x:t>Sonstige betriebliche Aufwendungen</x:t>
        </x:is>
      </x:c>
      <x:c r="F1997" s="58">
        <x:v>6600</x:v>
      </x:c>
      <x:c r="G1997" t="inlineStr">
        <x:is>
          <x:t>Werbekosten</x:t>
        </x:is>
      </x:c>
      <x:c r="H1997" s="0" t="inlineStr">
        <x:is>
          <x:t>2023-05</x:t>
        </x:is>
      </x:c>
      <x:c r="I1997" s="0" t="inlineStr">
        <x:is>
          <x:t>2023-05</x:t>
        </x:is>
      </x:c>
      <x:c r="J1997" s="0" t="inlineStr">
        <x:is>
          <x:t>Month</x:t>
        </x:is>
      </x:c>
      <x:c r="K1997" s="58">
        <x:v>1</x:v>
      </x:c>
      <x:c r="L1997" s="12">
        <x:v>-14312.54</x:v>
      </x:c>
    </x:row>
    <x:row r="1998">
      <x:c r="A1998" s="0" t="inlineStr">
        <x:is>
          <x:t>PL|pl.other-opex|6600|2023-06</x:t>
        </x:is>
      </x:c>
      <x:c r="B1998" s="0" t="inlineStr">
        <x:is>
          <x:t>Demo Handel GmbH</x:t>
        </x:is>
      </x:c>
      <x:c r="C1998" s="0" t="inlineStr">
        <x:is>
          <x:t>PL</x:t>
        </x:is>
      </x:c>
      <x:c r="D1998" s="0" t="inlineStr">
        <x:is>
          <x:t>pl.other-opex</x:t>
        </x:is>
      </x:c>
      <x:c r="E1998" s="0" t="inlineStr">
        <x:is>
          <x:t>Sonstige betriebliche Aufwendungen</x:t>
        </x:is>
      </x:c>
      <x:c r="F1998" s="58">
        <x:v>6600</x:v>
      </x:c>
      <x:c r="G1998" t="inlineStr">
        <x:is>
          <x:t>Werbekosten</x:t>
        </x:is>
      </x:c>
      <x:c r="H1998" s="0" t="inlineStr">
        <x:is>
          <x:t>2023-06</x:t>
        </x:is>
      </x:c>
      <x:c r="I1998" s="0" t="inlineStr">
        <x:is>
          <x:t>2023-06</x:t>
        </x:is>
      </x:c>
      <x:c r="J1998" s="0" t="inlineStr">
        <x:is>
          <x:t>Month</x:t>
        </x:is>
      </x:c>
      <x:c r="K1998" s="58">
        <x:v>1</x:v>
      </x:c>
      <x:c r="L1998" s="12">
        <x:v>-9100.33</x:v>
      </x:c>
    </x:row>
    <x:row r="1999">
      <x:c r="A1999" s="0" t="inlineStr">
        <x:is>
          <x:t>PL|pl.other-opex|6600|2023-07</x:t>
        </x:is>
      </x:c>
      <x:c r="B1999" s="0" t="inlineStr">
        <x:is>
          <x:t>Demo Handel GmbH</x:t>
        </x:is>
      </x:c>
      <x:c r="C1999" s="0" t="inlineStr">
        <x:is>
          <x:t>PL</x:t>
        </x:is>
      </x:c>
      <x:c r="D1999" s="0" t="inlineStr">
        <x:is>
          <x:t>pl.other-opex</x:t>
        </x:is>
      </x:c>
      <x:c r="E1999" s="0" t="inlineStr">
        <x:is>
          <x:t>Sonstige betriebliche Aufwendungen</x:t>
        </x:is>
      </x:c>
      <x:c r="F1999" s="58">
        <x:v>6600</x:v>
      </x:c>
      <x:c r="G1999" t="inlineStr">
        <x:is>
          <x:t>Werbekosten</x:t>
        </x:is>
      </x:c>
      <x:c r="H1999" s="0" t="inlineStr">
        <x:is>
          <x:t>2023-07</x:t>
        </x:is>
      </x:c>
      <x:c r="I1999" s="0" t="inlineStr">
        <x:is>
          <x:t>2023-07</x:t>
        </x:is>
      </x:c>
      <x:c r="J1999" s="0" t="inlineStr">
        <x:is>
          <x:t>Month</x:t>
        </x:is>
      </x:c>
      <x:c r="K1999" s="58">
        <x:v>1</x:v>
      </x:c>
      <x:c r="L1999" s="12">
        <x:v>-18816</x:v>
      </x:c>
    </x:row>
    <x:row r="2000">
      <x:c r="A2000" s="0" t="inlineStr">
        <x:is>
          <x:t>PL|pl.other-opex|6600|2023-08</x:t>
        </x:is>
      </x:c>
      <x:c r="B2000" s="0" t="inlineStr">
        <x:is>
          <x:t>Demo Handel GmbH</x:t>
        </x:is>
      </x:c>
      <x:c r="C2000" s="0" t="inlineStr">
        <x:is>
          <x:t>PL</x:t>
        </x:is>
      </x:c>
      <x:c r="D2000" s="0" t="inlineStr">
        <x:is>
          <x:t>pl.other-opex</x:t>
        </x:is>
      </x:c>
      <x:c r="E2000" s="0" t="inlineStr">
        <x:is>
          <x:t>Sonstige betriebliche Aufwendungen</x:t>
        </x:is>
      </x:c>
      <x:c r="F2000" s="58">
        <x:v>6600</x:v>
      </x:c>
      <x:c r="G2000" t="inlineStr">
        <x:is>
          <x:t>Werbekosten</x:t>
        </x:is>
      </x:c>
      <x:c r="H2000" s="0" t="inlineStr">
        <x:is>
          <x:t>2023-08</x:t>
        </x:is>
      </x:c>
      <x:c r="I2000" s="0" t="inlineStr">
        <x:is>
          <x:t>2023-08</x:t>
        </x:is>
      </x:c>
      <x:c r="J2000" s="0" t="inlineStr">
        <x:is>
          <x:t>Month</x:t>
        </x:is>
      </x:c>
      <x:c r="K2000" s="58">
        <x:v>1</x:v>
      </x:c>
      <x:c r="L2000" s="12">
        <x:v>-13705.07</x:v>
      </x:c>
    </x:row>
    <x:row r="2001">
      <x:c r="A2001" s="0" t="inlineStr">
        <x:is>
          <x:t>PL|pl.other-opex|6600|2023-09</x:t>
        </x:is>
      </x:c>
      <x:c r="B2001" s="0" t="inlineStr">
        <x:is>
          <x:t>Demo Handel GmbH</x:t>
        </x:is>
      </x:c>
      <x:c r="C2001" s="0" t="inlineStr">
        <x:is>
          <x:t>PL</x:t>
        </x:is>
      </x:c>
      <x:c r="D2001" s="0" t="inlineStr">
        <x:is>
          <x:t>pl.other-opex</x:t>
        </x:is>
      </x:c>
      <x:c r="E2001" s="0" t="inlineStr">
        <x:is>
          <x:t>Sonstige betriebliche Aufwendungen</x:t>
        </x:is>
      </x:c>
      <x:c r="F2001" s="58">
        <x:v>6600</x:v>
      </x:c>
      <x:c r="G2001" t="inlineStr">
        <x:is>
          <x:t>Werbekosten</x:t>
        </x:is>
      </x:c>
      <x:c r="H2001" s="0" t="inlineStr">
        <x:is>
          <x:t>2023-09</x:t>
        </x:is>
      </x:c>
      <x:c r="I2001" s="0" t="inlineStr">
        <x:is>
          <x:t>2023-09</x:t>
        </x:is>
      </x:c>
      <x:c r="J2001" s="0" t="inlineStr">
        <x:is>
          <x:t>Month</x:t>
        </x:is>
      </x:c>
      <x:c r="K2001" s="58">
        <x:v>1</x:v>
      </x:c>
      <x:c r="L2001" s="12">
        <x:v>-10478.3</x:v>
      </x:c>
    </x:row>
    <x:row r="2002">
      <x:c r="A2002" s="0" t="inlineStr">
        <x:is>
          <x:t>PL|pl.other-opex|6600|2023-10</x:t>
        </x:is>
      </x:c>
      <x:c r="B2002" s="0" t="inlineStr">
        <x:is>
          <x:t>Demo Handel GmbH</x:t>
        </x:is>
      </x:c>
      <x:c r="C2002" s="0" t="inlineStr">
        <x:is>
          <x:t>PL</x:t>
        </x:is>
      </x:c>
      <x:c r="D2002" s="0" t="inlineStr">
        <x:is>
          <x:t>pl.other-opex</x:t>
        </x:is>
      </x:c>
      <x:c r="E2002" s="0" t="inlineStr">
        <x:is>
          <x:t>Sonstige betriebliche Aufwendungen</x:t>
        </x:is>
      </x:c>
      <x:c r="F2002" s="58">
        <x:v>6600</x:v>
      </x:c>
      <x:c r="G2002" t="inlineStr">
        <x:is>
          <x:t>Werbekosten</x:t>
        </x:is>
      </x:c>
      <x:c r="H2002" s="0" t="inlineStr">
        <x:is>
          <x:t>2023-10</x:t>
        </x:is>
      </x:c>
      <x:c r="I2002" s="0" t="inlineStr">
        <x:is>
          <x:t>2023-10</x:t>
        </x:is>
      </x:c>
      <x:c r="J2002" s="0" t="inlineStr">
        <x:is>
          <x:t>Month</x:t>
        </x:is>
      </x:c>
      <x:c r="K2002" s="58">
        <x:v>1</x:v>
      </x:c>
      <x:c r="L2002" s="12">
        <x:v>-139643.34</x:v>
      </x:c>
    </x:row>
    <x:row r="2003">
      <x:c r="A2003" s="0" t="inlineStr">
        <x:is>
          <x:t>PL|pl.other-opex|6600|2023-11</x:t>
        </x:is>
      </x:c>
      <x:c r="B2003" s="0" t="inlineStr">
        <x:is>
          <x:t>Demo Handel GmbH</x:t>
        </x:is>
      </x:c>
      <x:c r="C2003" s="0" t="inlineStr">
        <x:is>
          <x:t>PL</x:t>
        </x:is>
      </x:c>
      <x:c r="D2003" s="0" t="inlineStr">
        <x:is>
          <x:t>pl.other-opex</x:t>
        </x:is>
      </x:c>
      <x:c r="E2003" s="0" t="inlineStr">
        <x:is>
          <x:t>Sonstige betriebliche Aufwendungen</x:t>
        </x:is>
      </x:c>
      <x:c r="F2003" s="58">
        <x:v>6600</x:v>
      </x:c>
      <x:c r="G2003" t="inlineStr">
        <x:is>
          <x:t>Werbekosten</x:t>
        </x:is>
      </x:c>
      <x:c r="H2003" s="0" t="inlineStr">
        <x:is>
          <x:t>2023-11</x:t>
        </x:is>
      </x:c>
      <x:c r="I2003" s="0" t="inlineStr">
        <x:is>
          <x:t>2023-11</x:t>
        </x:is>
      </x:c>
      <x:c r="J2003" s="0" t="inlineStr">
        <x:is>
          <x:t>Month</x:t>
        </x:is>
      </x:c>
      <x:c r="K2003" s="58">
        <x:v>1</x:v>
      </x:c>
      <x:c r="L2003" s="12">
        <x:v>-10223.44</x:v>
      </x:c>
    </x:row>
    <x:row r="2004">
      <x:c r="A2004" s="0" t="inlineStr">
        <x:is>
          <x:t>PL|pl.other-opex|6600|2023-12</x:t>
        </x:is>
      </x:c>
      <x:c r="B2004" s="0" t="inlineStr">
        <x:is>
          <x:t>Demo Handel GmbH</x:t>
        </x:is>
      </x:c>
      <x:c r="C2004" s="0" t="inlineStr">
        <x:is>
          <x:t>PL</x:t>
        </x:is>
      </x:c>
      <x:c r="D2004" s="0" t="inlineStr">
        <x:is>
          <x:t>pl.other-opex</x:t>
        </x:is>
      </x:c>
      <x:c r="E2004" s="0" t="inlineStr">
        <x:is>
          <x:t>Sonstige betriebliche Aufwendungen</x:t>
        </x:is>
      </x:c>
      <x:c r="F2004" s="58">
        <x:v>6600</x:v>
      </x:c>
      <x:c r="G2004" t="inlineStr">
        <x:is>
          <x:t>Werbekosten</x:t>
        </x:is>
      </x:c>
      <x:c r="H2004" s="0" t="inlineStr">
        <x:is>
          <x:t>2023-12</x:t>
        </x:is>
      </x:c>
      <x:c r="I2004" s="0" t="inlineStr">
        <x:is>
          <x:t>2023-12</x:t>
        </x:is>
      </x:c>
      <x:c r="J2004" s="0" t="inlineStr">
        <x:is>
          <x:t>Month</x:t>
        </x:is>
      </x:c>
      <x:c r="K2004" s="58">
        <x:v>1</x:v>
      </x:c>
      <x:c r="L2004" s="12">
        <x:v>-10637</x:v>
      </x:c>
    </x:row>
    <x:row r="2005">
      <x:c r="A2005" s="0" t="inlineStr">
        <x:is>
          <x:t>PL|pl.other-opex|6600|2024-01</x:t>
        </x:is>
      </x:c>
      <x:c r="B2005" s="0" t="inlineStr">
        <x:is>
          <x:t>Demo Handel GmbH</x:t>
        </x:is>
      </x:c>
      <x:c r="C2005" s="0" t="inlineStr">
        <x:is>
          <x:t>PL</x:t>
        </x:is>
      </x:c>
      <x:c r="D2005" s="0" t="inlineStr">
        <x:is>
          <x:t>pl.other-opex</x:t>
        </x:is>
      </x:c>
      <x:c r="E2005" s="0" t="inlineStr">
        <x:is>
          <x:t>Sonstige betriebliche Aufwendungen</x:t>
        </x:is>
      </x:c>
      <x:c r="F2005" s="58">
        <x:v>6600</x:v>
      </x:c>
      <x:c r="G2005" t="inlineStr">
        <x:is>
          <x:t>Werbekosten</x:t>
        </x:is>
      </x:c>
      <x:c r="H2005" s="0" t="inlineStr">
        <x:is>
          <x:t>2024-01</x:t>
        </x:is>
      </x:c>
      <x:c r="I2005" s="0" t="inlineStr">
        <x:is>
          <x:t>2024-01</x:t>
        </x:is>
      </x:c>
      <x:c r="J2005" s="0" t="inlineStr">
        <x:is>
          <x:t>Month</x:t>
        </x:is>
      </x:c>
      <x:c r="K2005" s="58">
        <x:v>1</x:v>
      </x:c>
      <x:c r="L2005" s="12">
        <x:v>-10917.77</x:v>
      </x:c>
    </x:row>
    <x:row r="2006">
      <x:c r="A2006" s="0" t="inlineStr">
        <x:is>
          <x:t>PL|pl.other-opex|6600|2024-02</x:t>
        </x:is>
      </x:c>
      <x:c r="B2006" s="0" t="inlineStr">
        <x:is>
          <x:t>Demo Handel GmbH</x:t>
        </x:is>
      </x:c>
      <x:c r="C2006" s="0" t="inlineStr">
        <x:is>
          <x:t>PL</x:t>
        </x:is>
      </x:c>
      <x:c r="D2006" s="0" t="inlineStr">
        <x:is>
          <x:t>pl.other-opex</x:t>
        </x:is>
      </x:c>
      <x:c r="E2006" s="0" t="inlineStr">
        <x:is>
          <x:t>Sonstige betriebliche Aufwendungen</x:t>
        </x:is>
      </x:c>
      <x:c r="F2006" s="58">
        <x:v>6600</x:v>
      </x:c>
      <x:c r="G2006" t="inlineStr">
        <x:is>
          <x:t>Werbekosten</x:t>
        </x:is>
      </x:c>
      <x:c r="H2006" s="0" t="inlineStr">
        <x:is>
          <x:t>2024-02</x:t>
        </x:is>
      </x:c>
      <x:c r="I2006" s="0" t="inlineStr">
        <x:is>
          <x:t>2024-02</x:t>
        </x:is>
      </x:c>
      <x:c r="J2006" s="0" t="inlineStr">
        <x:is>
          <x:t>Month</x:t>
        </x:is>
      </x:c>
      <x:c r="K2006" s="58">
        <x:v>1</x:v>
      </x:c>
      <x:c r="L2006" s="12">
        <x:v>-14599</x:v>
      </x:c>
    </x:row>
    <x:row r="2007">
      <x:c r="A2007" s="0" t="inlineStr">
        <x:is>
          <x:t>PL|pl.other-opex|6600|2024-03</x:t>
        </x:is>
      </x:c>
      <x:c r="B2007" s="0" t="inlineStr">
        <x:is>
          <x:t>Demo Handel GmbH</x:t>
        </x:is>
      </x:c>
      <x:c r="C2007" s="0" t="inlineStr">
        <x:is>
          <x:t>PL</x:t>
        </x:is>
      </x:c>
      <x:c r="D2007" s="0" t="inlineStr">
        <x:is>
          <x:t>pl.other-opex</x:t>
        </x:is>
      </x:c>
      <x:c r="E2007" s="0" t="inlineStr">
        <x:is>
          <x:t>Sonstige betriebliche Aufwendungen</x:t>
        </x:is>
      </x:c>
      <x:c r="F2007" s="58">
        <x:v>6600</x:v>
      </x:c>
      <x:c r="G2007" t="inlineStr">
        <x:is>
          <x:t>Werbekosten</x:t>
        </x:is>
      </x:c>
      <x:c r="H2007" s="0" t="inlineStr">
        <x:is>
          <x:t>2024-03</x:t>
        </x:is>
      </x:c>
      <x:c r="I2007" s="0" t="inlineStr">
        <x:is>
          <x:t>2024-03</x:t>
        </x:is>
      </x:c>
      <x:c r="J2007" s="0" t="inlineStr">
        <x:is>
          <x:t>Month</x:t>
        </x:is>
      </x:c>
      <x:c r="K2007" s="58">
        <x:v>1</x:v>
      </x:c>
      <x:c r="L2007" s="12">
        <x:v>-9359.18</x:v>
      </x:c>
    </x:row>
    <x:row r="2008">
      <x:c r="A2008" s="0" t="inlineStr">
        <x:is>
          <x:t>PL|pl.other-opex|6600|2024-04</x:t>
        </x:is>
      </x:c>
      <x:c r="B2008" s="0" t="inlineStr">
        <x:is>
          <x:t>Demo Handel GmbH</x:t>
        </x:is>
      </x:c>
      <x:c r="C2008" s="0" t="inlineStr">
        <x:is>
          <x:t>PL</x:t>
        </x:is>
      </x:c>
      <x:c r="D2008" s="0" t="inlineStr">
        <x:is>
          <x:t>pl.other-opex</x:t>
        </x:is>
      </x:c>
      <x:c r="E2008" s="0" t="inlineStr">
        <x:is>
          <x:t>Sonstige betriebliche Aufwendungen</x:t>
        </x:is>
      </x:c>
      <x:c r="F2008" s="58">
        <x:v>6600</x:v>
      </x:c>
      <x:c r="G2008" t="inlineStr">
        <x:is>
          <x:t>Werbekosten</x:t>
        </x:is>
      </x:c>
      <x:c r="H2008" s="0" t="inlineStr">
        <x:is>
          <x:t>2024-04</x:t>
        </x:is>
      </x:c>
      <x:c r="I2008" s="0" t="inlineStr">
        <x:is>
          <x:t>2024-04</x:t>
        </x:is>
      </x:c>
      <x:c r="J2008" s="0" t="inlineStr">
        <x:is>
          <x:t>Month</x:t>
        </x:is>
      </x:c>
      <x:c r="K2008" s="58">
        <x:v>1</x:v>
      </x:c>
      <x:c r="L2008" s="12">
        <x:v>-11423.89</x:v>
      </x:c>
    </x:row>
    <x:row r="2009">
      <x:c r="A2009" s="0" t="inlineStr">
        <x:is>
          <x:t>PL|pl.other-opex|6600|2024-05</x:t>
        </x:is>
      </x:c>
      <x:c r="B2009" s="0" t="inlineStr">
        <x:is>
          <x:t>Demo Handel GmbH</x:t>
        </x:is>
      </x:c>
      <x:c r="C2009" s="0" t="inlineStr">
        <x:is>
          <x:t>PL</x:t>
        </x:is>
      </x:c>
      <x:c r="D2009" s="0" t="inlineStr">
        <x:is>
          <x:t>pl.other-opex</x:t>
        </x:is>
      </x:c>
      <x:c r="E2009" s="0" t="inlineStr">
        <x:is>
          <x:t>Sonstige betriebliche Aufwendungen</x:t>
        </x:is>
      </x:c>
      <x:c r="F2009" s="58">
        <x:v>6600</x:v>
      </x:c>
      <x:c r="G2009" t="inlineStr">
        <x:is>
          <x:t>Werbekosten</x:t>
        </x:is>
      </x:c>
      <x:c r="H2009" s="0" t="inlineStr">
        <x:is>
          <x:t>2024-05</x:t>
        </x:is>
      </x:c>
      <x:c r="I2009" s="0" t="inlineStr">
        <x:is>
          <x:t>2024-05</x:t>
        </x:is>
      </x:c>
      <x:c r="J2009" s="0" t="inlineStr">
        <x:is>
          <x:t>Month</x:t>
        </x:is>
      </x:c>
      <x:c r="K2009" s="58">
        <x:v>1</x:v>
      </x:c>
      <x:c r="L2009" s="12">
        <x:v>-13512.27</x:v>
      </x:c>
    </x:row>
    <x:row r="2010">
      <x:c r="A2010" s="0" t="inlineStr">
        <x:is>
          <x:t>PL|pl.other-opex|6600|2024-06</x:t>
        </x:is>
      </x:c>
      <x:c r="B2010" s="0" t="inlineStr">
        <x:is>
          <x:t>Demo Handel GmbH</x:t>
        </x:is>
      </x:c>
      <x:c r="C2010" s="0" t="inlineStr">
        <x:is>
          <x:t>PL</x:t>
        </x:is>
      </x:c>
      <x:c r="D2010" s="0" t="inlineStr">
        <x:is>
          <x:t>pl.other-opex</x:t>
        </x:is>
      </x:c>
      <x:c r="E2010" s="0" t="inlineStr">
        <x:is>
          <x:t>Sonstige betriebliche Aufwendungen</x:t>
        </x:is>
      </x:c>
      <x:c r="F2010" s="58">
        <x:v>6600</x:v>
      </x:c>
      <x:c r="G2010" t="inlineStr">
        <x:is>
          <x:t>Werbekosten</x:t>
        </x:is>
      </x:c>
      <x:c r="H2010" s="0" t="inlineStr">
        <x:is>
          <x:t>2024-06</x:t>
        </x:is>
      </x:c>
      <x:c r="I2010" s="0" t="inlineStr">
        <x:is>
          <x:t>2024-06</x:t>
        </x:is>
      </x:c>
      <x:c r="J2010" s="0" t="inlineStr">
        <x:is>
          <x:t>Month</x:t>
        </x:is>
      </x:c>
      <x:c r="K2010" s="58">
        <x:v>1</x:v>
      </x:c>
      <x:c r="L2010" s="12">
        <x:v>-9177.3</x:v>
      </x:c>
    </x:row>
    <x:row r="2011">
      <x:c r="A2011" s="0" t="inlineStr">
        <x:is>
          <x:t>PL|pl.other-opex|6600|2024-07</x:t>
        </x:is>
      </x:c>
      <x:c r="B2011" s="0" t="inlineStr">
        <x:is>
          <x:t>Demo Handel GmbH</x:t>
        </x:is>
      </x:c>
      <x:c r="C2011" s="0" t="inlineStr">
        <x:is>
          <x:t>PL</x:t>
        </x:is>
      </x:c>
      <x:c r="D2011" s="0" t="inlineStr">
        <x:is>
          <x:t>pl.other-opex</x:t>
        </x:is>
      </x:c>
      <x:c r="E2011" s="0" t="inlineStr">
        <x:is>
          <x:t>Sonstige betriebliche Aufwendungen</x:t>
        </x:is>
      </x:c>
      <x:c r="F2011" s="58">
        <x:v>6600</x:v>
      </x:c>
      <x:c r="G2011" t="inlineStr">
        <x:is>
          <x:t>Werbekosten</x:t>
        </x:is>
      </x:c>
      <x:c r="H2011" s="0" t="inlineStr">
        <x:is>
          <x:t>2024-07</x:t>
        </x:is>
      </x:c>
      <x:c r="I2011" s="0" t="inlineStr">
        <x:is>
          <x:t>2024-07</x:t>
        </x:is>
      </x:c>
      <x:c r="J2011" s="0" t="inlineStr">
        <x:is>
          <x:t>Month</x:t>
        </x:is>
      </x:c>
      <x:c r="K2011" s="58">
        <x:v>1</x:v>
      </x:c>
      <x:c r="L2011" s="12">
        <x:v>-9913.71</x:v>
      </x:c>
    </x:row>
    <x:row r="2012">
      <x:c r="A2012" s="0" t="inlineStr">
        <x:is>
          <x:t>PL|pl.other-opex|6600|2024-08</x:t>
        </x:is>
      </x:c>
      <x:c r="B2012" s="0" t="inlineStr">
        <x:is>
          <x:t>Demo Handel GmbH</x:t>
        </x:is>
      </x:c>
      <x:c r="C2012" s="0" t="inlineStr">
        <x:is>
          <x:t>PL</x:t>
        </x:is>
      </x:c>
      <x:c r="D2012" s="0" t="inlineStr">
        <x:is>
          <x:t>pl.other-opex</x:t>
        </x:is>
      </x:c>
      <x:c r="E2012" s="0" t="inlineStr">
        <x:is>
          <x:t>Sonstige betriebliche Aufwendungen</x:t>
        </x:is>
      </x:c>
      <x:c r="F2012" s="58">
        <x:v>6600</x:v>
      </x:c>
      <x:c r="G2012" t="inlineStr">
        <x:is>
          <x:t>Werbekosten</x:t>
        </x:is>
      </x:c>
      <x:c r="H2012" s="0" t="inlineStr">
        <x:is>
          <x:t>2024-08</x:t>
        </x:is>
      </x:c>
      <x:c r="I2012" s="0" t="inlineStr">
        <x:is>
          <x:t>2024-08</x:t>
        </x:is>
      </x:c>
      <x:c r="J2012" s="0" t="inlineStr">
        <x:is>
          <x:t>Month</x:t>
        </x:is>
      </x:c>
      <x:c r="K2012" s="58">
        <x:v>1</x:v>
      </x:c>
      <x:c r="L2012" s="12">
        <x:v>-17719.69</x:v>
      </x:c>
    </x:row>
    <x:row r="2013">
      <x:c r="A2013" s="0" t="inlineStr">
        <x:is>
          <x:t>PL|pl.other-opex|6600|2024-09</x:t>
        </x:is>
      </x:c>
      <x:c r="B2013" s="0" t="inlineStr">
        <x:is>
          <x:t>Demo Handel GmbH</x:t>
        </x:is>
      </x:c>
      <x:c r="C2013" s="0" t="inlineStr">
        <x:is>
          <x:t>PL</x:t>
        </x:is>
      </x:c>
      <x:c r="D2013" s="0" t="inlineStr">
        <x:is>
          <x:t>pl.other-opex</x:t>
        </x:is>
      </x:c>
      <x:c r="E2013" s="0" t="inlineStr">
        <x:is>
          <x:t>Sonstige betriebliche Aufwendungen</x:t>
        </x:is>
      </x:c>
      <x:c r="F2013" s="58">
        <x:v>6600</x:v>
      </x:c>
      <x:c r="G2013" t="inlineStr">
        <x:is>
          <x:t>Werbekosten</x:t>
        </x:is>
      </x:c>
      <x:c r="H2013" s="0" t="inlineStr">
        <x:is>
          <x:t>2024-09</x:t>
        </x:is>
      </x:c>
      <x:c r="I2013" s="0" t="inlineStr">
        <x:is>
          <x:t>2024-09</x:t>
        </x:is>
      </x:c>
      <x:c r="J2013" s="0" t="inlineStr">
        <x:is>
          <x:t>Month</x:t>
        </x:is>
      </x:c>
      <x:c r="K2013" s="58">
        <x:v>1</x:v>
      </x:c>
      <x:c r="L2013" s="12">
        <x:v>-16047.01</x:v>
      </x:c>
    </x:row>
    <x:row r="2014">
      <x:c r="A2014" s="0" t="inlineStr">
        <x:is>
          <x:t>PL|pl.other-opex|6600|2024-10</x:t>
        </x:is>
      </x:c>
      <x:c r="B2014" s="0" t="inlineStr">
        <x:is>
          <x:t>Demo Handel GmbH</x:t>
        </x:is>
      </x:c>
      <x:c r="C2014" s="0" t="inlineStr">
        <x:is>
          <x:t>PL</x:t>
        </x:is>
      </x:c>
      <x:c r="D2014" s="0" t="inlineStr">
        <x:is>
          <x:t>pl.other-opex</x:t>
        </x:is>
      </x:c>
      <x:c r="E2014" s="0" t="inlineStr">
        <x:is>
          <x:t>Sonstige betriebliche Aufwendungen</x:t>
        </x:is>
      </x:c>
      <x:c r="F2014" s="58">
        <x:v>6600</x:v>
      </x:c>
      <x:c r="G2014" t="inlineStr">
        <x:is>
          <x:t>Werbekosten</x:t>
        </x:is>
      </x:c>
      <x:c r="H2014" s="0" t="inlineStr">
        <x:is>
          <x:t>2024-10</x:t>
        </x:is>
      </x:c>
      <x:c r="I2014" s="0" t="inlineStr">
        <x:is>
          <x:t>2024-10</x:t>
        </x:is>
      </x:c>
      <x:c r="J2014" s="0" t="inlineStr">
        <x:is>
          <x:t>Month</x:t>
        </x:is>
      </x:c>
      <x:c r="K2014" s="58">
        <x:v>1</x:v>
      </x:c>
      <x:c r="L2014" s="12">
        <x:v>-131808.23</x:v>
      </x:c>
    </x:row>
    <x:row r="2015">
      <x:c r="A2015" s="0" t="inlineStr">
        <x:is>
          <x:t>PL|pl.other-opex|6600|2024-11</x:t>
        </x:is>
      </x:c>
      <x:c r="B2015" s="0" t="inlineStr">
        <x:is>
          <x:t>Demo Handel GmbH</x:t>
        </x:is>
      </x:c>
      <x:c r="C2015" s="0" t="inlineStr">
        <x:is>
          <x:t>PL</x:t>
        </x:is>
      </x:c>
      <x:c r="D2015" s="0" t="inlineStr">
        <x:is>
          <x:t>pl.other-opex</x:t>
        </x:is>
      </x:c>
      <x:c r="E2015" s="0" t="inlineStr">
        <x:is>
          <x:t>Sonstige betriebliche Aufwendungen</x:t>
        </x:is>
      </x:c>
      <x:c r="F2015" s="58">
        <x:v>6600</x:v>
      </x:c>
      <x:c r="G2015" t="inlineStr">
        <x:is>
          <x:t>Werbekosten</x:t>
        </x:is>
      </x:c>
      <x:c r="H2015" s="0" t="inlineStr">
        <x:is>
          <x:t>2024-11</x:t>
        </x:is>
      </x:c>
      <x:c r="I2015" s="0" t="inlineStr">
        <x:is>
          <x:t>2024-11</x:t>
        </x:is>
      </x:c>
      <x:c r="J2015" s="0" t="inlineStr">
        <x:is>
          <x:t>Month</x:t>
        </x:is>
      </x:c>
      <x:c r="K2015" s="58">
        <x:v>1</x:v>
      </x:c>
      <x:c r="L2015" s="12">
        <x:v>-17340.48</x:v>
      </x:c>
    </x:row>
    <x:row r="2016">
      <x:c r="A2016" s="0" t="inlineStr">
        <x:is>
          <x:t>PL|pl.other-opex|6600|2024-12</x:t>
        </x:is>
      </x:c>
      <x:c r="B2016" s="0" t="inlineStr">
        <x:is>
          <x:t>Demo Handel GmbH</x:t>
        </x:is>
      </x:c>
      <x:c r="C2016" s="0" t="inlineStr">
        <x:is>
          <x:t>PL</x:t>
        </x:is>
      </x:c>
      <x:c r="D2016" s="0" t="inlineStr">
        <x:is>
          <x:t>pl.other-opex</x:t>
        </x:is>
      </x:c>
      <x:c r="E2016" s="0" t="inlineStr">
        <x:is>
          <x:t>Sonstige betriebliche Aufwendungen</x:t>
        </x:is>
      </x:c>
      <x:c r="F2016" s="58">
        <x:v>6600</x:v>
      </x:c>
      <x:c r="G2016" t="inlineStr">
        <x:is>
          <x:t>Werbekosten</x:t>
        </x:is>
      </x:c>
      <x:c r="H2016" s="0" t="inlineStr">
        <x:is>
          <x:t>2024-12</x:t>
        </x:is>
      </x:c>
      <x:c r="I2016" s="0" t="inlineStr">
        <x:is>
          <x:t>2024-12</x:t>
        </x:is>
      </x:c>
      <x:c r="J2016" s="0" t="inlineStr">
        <x:is>
          <x:t>Month</x:t>
        </x:is>
      </x:c>
      <x:c r="K2016" s="58">
        <x:v>1</x:v>
      </x:c>
      <x:c r="L2016" s="12">
        <x:v>-16751.06</x:v>
      </x:c>
    </x:row>
    <x:row r="2017">
      <x:c r="A2017" s="0" t="inlineStr">
        <x:is>
          <x:t>PL|pl.other-opex|6610|2022-01</x:t>
        </x:is>
      </x:c>
      <x:c r="B2017" s="0" t="inlineStr">
        <x:is>
          <x:t>Demo Handel GmbH</x:t>
        </x:is>
      </x:c>
      <x:c r="C2017" s="0" t="inlineStr">
        <x:is>
          <x:t>PL</x:t>
        </x:is>
      </x:c>
      <x:c r="D2017" s="0" t="inlineStr">
        <x:is>
          <x:t>pl.other-opex</x:t>
        </x:is>
      </x:c>
      <x:c r="E2017" s="0" t="inlineStr">
        <x:is>
          <x:t>Sonstige betriebliche Aufwendungen</x:t>
        </x:is>
      </x:c>
      <x:c r="F2017" s="58">
        <x:v>6610</x:v>
      </x:c>
      <x:c r="G2017" t="inlineStr">
        <x:is>
          <x:t>Geschenke abzugsfähig</x:t>
        </x:is>
      </x:c>
      <x:c r="H2017" s="0" t="inlineStr">
        <x:is>
          <x:t>2022-01</x:t>
        </x:is>
      </x:c>
      <x:c r="I2017" s="0" t="inlineStr">
        <x:is>
          <x:t>2022-01</x:t>
        </x:is>
      </x:c>
      <x:c r="J2017" s="0" t="inlineStr">
        <x:is>
          <x:t>Month</x:t>
        </x:is>
      </x:c>
      <x:c r="K2017" s="58">
        <x:v>1</x:v>
      </x:c>
      <x:c r="L2017" s="12">
        <x:v>0</x:v>
      </x:c>
    </x:row>
    <x:row r="2018">
      <x:c r="A2018" s="0" t="inlineStr">
        <x:is>
          <x:t>PL|pl.other-opex|6610|2022-02</x:t>
        </x:is>
      </x:c>
      <x:c r="B2018" s="0" t="inlineStr">
        <x:is>
          <x:t>Demo Handel GmbH</x:t>
        </x:is>
      </x:c>
      <x:c r="C2018" s="0" t="inlineStr">
        <x:is>
          <x:t>PL</x:t>
        </x:is>
      </x:c>
      <x:c r="D2018" s="0" t="inlineStr">
        <x:is>
          <x:t>pl.other-opex</x:t>
        </x:is>
      </x:c>
      <x:c r="E2018" s="0" t="inlineStr">
        <x:is>
          <x:t>Sonstige betriebliche Aufwendungen</x:t>
        </x:is>
      </x:c>
      <x:c r="F2018" s="58">
        <x:v>6610</x:v>
      </x:c>
      <x:c r="G2018" t="inlineStr">
        <x:is>
          <x:t>Geschenke abzugsfähig</x:t>
        </x:is>
      </x:c>
      <x:c r="H2018" s="0" t="inlineStr">
        <x:is>
          <x:t>2022-02</x:t>
        </x:is>
      </x:c>
      <x:c r="I2018" s="0" t="inlineStr">
        <x:is>
          <x:t>2022-02</x:t>
        </x:is>
      </x:c>
      <x:c r="J2018" s="0" t="inlineStr">
        <x:is>
          <x:t>Month</x:t>
        </x:is>
      </x:c>
      <x:c r="K2018" s="58">
        <x:v>1</x:v>
      </x:c>
      <x:c r="L2018" s="12">
        <x:v>0</x:v>
      </x:c>
    </x:row>
    <x:row r="2019">
      <x:c r="A2019" s="0" t="inlineStr">
        <x:is>
          <x:t>PL|pl.other-opex|6610|2022-03</x:t>
        </x:is>
      </x:c>
      <x:c r="B2019" s="0" t="inlineStr">
        <x:is>
          <x:t>Demo Handel GmbH</x:t>
        </x:is>
      </x:c>
      <x:c r="C2019" s="0" t="inlineStr">
        <x:is>
          <x:t>PL</x:t>
        </x:is>
      </x:c>
      <x:c r="D2019" s="0" t="inlineStr">
        <x:is>
          <x:t>pl.other-opex</x:t>
        </x:is>
      </x:c>
      <x:c r="E2019" s="0" t="inlineStr">
        <x:is>
          <x:t>Sonstige betriebliche Aufwendungen</x:t>
        </x:is>
      </x:c>
      <x:c r="F2019" s="58">
        <x:v>6610</x:v>
      </x:c>
      <x:c r="G2019" t="inlineStr">
        <x:is>
          <x:t>Geschenke abzugsfähig</x:t>
        </x:is>
      </x:c>
      <x:c r="H2019" s="0" t="inlineStr">
        <x:is>
          <x:t>2022-03</x:t>
        </x:is>
      </x:c>
      <x:c r="I2019" s="0" t="inlineStr">
        <x:is>
          <x:t>2022-03</x:t>
        </x:is>
      </x:c>
      <x:c r="J2019" s="0" t="inlineStr">
        <x:is>
          <x:t>Month</x:t>
        </x:is>
      </x:c>
      <x:c r="K2019" s="58">
        <x:v>1</x:v>
      </x:c>
      <x:c r="L2019" s="12">
        <x:v>0</x:v>
      </x:c>
    </x:row>
    <x:row r="2020">
      <x:c r="A2020" s="0" t="inlineStr">
        <x:is>
          <x:t>PL|pl.other-opex|6610|2022-04</x:t>
        </x:is>
      </x:c>
      <x:c r="B2020" s="0" t="inlineStr">
        <x:is>
          <x:t>Demo Handel GmbH</x:t>
        </x:is>
      </x:c>
      <x:c r="C2020" s="0" t="inlineStr">
        <x:is>
          <x:t>PL</x:t>
        </x:is>
      </x:c>
      <x:c r="D2020" s="0" t="inlineStr">
        <x:is>
          <x:t>pl.other-opex</x:t>
        </x:is>
      </x:c>
      <x:c r="E2020" s="0" t="inlineStr">
        <x:is>
          <x:t>Sonstige betriebliche Aufwendungen</x:t>
        </x:is>
      </x:c>
      <x:c r="F2020" s="58">
        <x:v>6610</x:v>
      </x:c>
      <x:c r="G2020" t="inlineStr">
        <x:is>
          <x:t>Geschenke abzugsfähig</x:t>
        </x:is>
      </x:c>
      <x:c r="H2020" s="0" t="inlineStr">
        <x:is>
          <x:t>2022-04</x:t>
        </x:is>
      </x:c>
      <x:c r="I2020" s="0" t="inlineStr">
        <x:is>
          <x:t>2022-04</x:t>
        </x:is>
      </x:c>
      <x:c r="J2020" s="0" t="inlineStr">
        <x:is>
          <x:t>Month</x:t>
        </x:is>
      </x:c>
      <x:c r="K2020" s="58">
        <x:v>1</x:v>
      </x:c>
      <x:c r="L2020" s="12">
        <x:v>0</x:v>
      </x:c>
    </x:row>
    <x:row r="2021">
      <x:c r="A2021" s="0" t="inlineStr">
        <x:is>
          <x:t>PL|pl.other-opex|6610|2022-05</x:t>
        </x:is>
      </x:c>
      <x:c r="B2021" s="0" t="inlineStr">
        <x:is>
          <x:t>Demo Handel GmbH</x:t>
        </x:is>
      </x:c>
      <x:c r="C2021" s="0" t="inlineStr">
        <x:is>
          <x:t>PL</x:t>
        </x:is>
      </x:c>
      <x:c r="D2021" s="0" t="inlineStr">
        <x:is>
          <x:t>pl.other-opex</x:t>
        </x:is>
      </x:c>
      <x:c r="E2021" s="0" t="inlineStr">
        <x:is>
          <x:t>Sonstige betriebliche Aufwendungen</x:t>
        </x:is>
      </x:c>
      <x:c r="F2021" s="58">
        <x:v>6610</x:v>
      </x:c>
      <x:c r="G2021" t="inlineStr">
        <x:is>
          <x:t>Geschenke abzugsfähig</x:t>
        </x:is>
      </x:c>
      <x:c r="H2021" s="0" t="inlineStr">
        <x:is>
          <x:t>2022-05</x:t>
        </x:is>
      </x:c>
      <x:c r="I2021" s="0" t="inlineStr">
        <x:is>
          <x:t>2022-05</x:t>
        </x:is>
      </x:c>
      <x:c r="J2021" s="0" t="inlineStr">
        <x:is>
          <x:t>Month</x:t>
        </x:is>
      </x:c>
      <x:c r="K2021" s="58">
        <x:v>1</x:v>
      </x:c>
      <x:c r="L2021" s="12">
        <x:v>0</x:v>
      </x:c>
    </x:row>
    <x:row r="2022">
      <x:c r="A2022" s="0" t="inlineStr">
        <x:is>
          <x:t>PL|pl.other-opex|6610|2022-06</x:t>
        </x:is>
      </x:c>
      <x:c r="B2022" s="0" t="inlineStr">
        <x:is>
          <x:t>Demo Handel GmbH</x:t>
        </x:is>
      </x:c>
      <x:c r="C2022" s="0" t="inlineStr">
        <x:is>
          <x:t>PL</x:t>
        </x:is>
      </x:c>
      <x:c r="D2022" s="0" t="inlineStr">
        <x:is>
          <x:t>pl.other-opex</x:t>
        </x:is>
      </x:c>
      <x:c r="E2022" s="0" t="inlineStr">
        <x:is>
          <x:t>Sonstige betriebliche Aufwendungen</x:t>
        </x:is>
      </x:c>
      <x:c r="F2022" s="58">
        <x:v>6610</x:v>
      </x:c>
      <x:c r="G2022" t="inlineStr">
        <x:is>
          <x:t>Geschenke abzugsfähig</x:t>
        </x:is>
      </x:c>
      <x:c r="H2022" s="0" t="inlineStr">
        <x:is>
          <x:t>2022-06</x:t>
        </x:is>
      </x:c>
      <x:c r="I2022" s="0" t="inlineStr">
        <x:is>
          <x:t>2022-06</x:t>
        </x:is>
      </x:c>
      <x:c r="J2022" s="0" t="inlineStr">
        <x:is>
          <x:t>Month</x:t>
        </x:is>
      </x:c>
      <x:c r="K2022" s="58">
        <x:v>1</x:v>
      </x:c>
      <x:c r="L2022" s="12">
        <x:v>0</x:v>
      </x:c>
    </x:row>
    <x:row r="2023">
      <x:c r="A2023" s="0" t="inlineStr">
        <x:is>
          <x:t>PL|pl.other-opex|6610|2022-07</x:t>
        </x:is>
      </x:c>
      <x:c r="B2023" s="0" t="inlineStr">
        <x:is>
          <x:t>Demo Handel GmbH</x:t>
        </x:is>
      </x:c>
      <x:c r="C2023" s="0" t="inlineStr">
        <x:is>
          <x:t>PL</x:t>
        </x:is>
      </x:c>
      <x:c r="D2023" s="0" t="inlineStr">
        <x:is>
          <x:t>pl.other-opex</x:t>
        </x:is>
      </x:c>
      <x:c r="E2023" s="0" t="inlineStr">
        <x:is>
          <x:t>Sonstige betriebliche Aufwendungen</x:t>
        </x:is>
      </x:c>
      <x:c r="F2023" s="58">
        <x:v>6610</x:v>
      </x:c>
      <x:c r="G2023" t="inlineStr">
        <x:is>
          <x:t>Geschenke abzugsfähig</x:t>
        </x:is>
      </x:c>
      <x:c r="H2023" s="0" t="inlineStr">
        <x:is>
          <x:t>2022-07</x:t>
        </x:is>
      </x:c>
      <x:c r="I2023" s="0" t="inlineStr">
        <x:is>
          <x:t>2022-07</x:t>
        </x:is>
      </x:c>
      <x:c r="J2023" s="0" t="inlineStr">
        <x:is>
          <x:t>Month</x:t>
        </x:is>
      </x:c>
      <x:c r="K2023" s="58">
        <x:v>1</x:v>
      </x:c>
      <x:c r="L2023" s="12">
        <x:v>0</x:v>
      </x:c>
    </x:row>
    <x:row r="2024">
      <x:c r="A2024" s="0" t="inlineStr">
        <x:is>
          <x:t>PL|pl.other-opex|6610|2022-08</x:t>
        </x:is>
      </x:c>
      <x:c r="B2024" s="0" t="inlineStr">
        <x:is>
          <x:t>Demo Handel GmbH</x:t>
        </x:is>
      </x:c>
      <x:c r="C2024" s="0" t="inlineStr">
        <x:is>
          <x:t>PL</x:t>
        </x:is>
      </x:c>
      <x:c r="D2024" s="0" t="inlineStr">
        <x:is>
          <x:t>pl.other-opex</x:t>
        </x:is>
      </x:c>
      <x:c r="E2024" s="0" t="inlineStr">
        <x:is>
          <x:t>Sonstige betriebliche Aufwendungen</x:t>
        </x:is>
      </x:c>
      <x:c r="F2024" s="58">
        <x:v>6610</x:v>
      </x:c>
      <x:c r="G2024" t="inlineStr">
        <x:is>
          <x:t>Geschenke abzugsfähig</x:t>
        </x:is>
      </x:c>
      <x:c r="H2024" s="0" t="inlineStr">
        <x:is>
          <x:t>2022-08</x:t>
        </x:is>
      </x:c>
      <x:c r="I2024" s="0" t="inlineStr">
        <x:is>
          <x:t>2022-08</x:t>
        </x:is>
      </x:c>
      <x:c r="J2024" s="0" t="inlineStr">
        <x:is>
          <x:t>Month</x:t>
        </x:is>
      </x:c>
      <x:c r="K2024" s="58">
        <x:v>1</x:v>
      </x:c>
      <x:c r="L2024" s="12">
        <x:v>0</x:v>
      </x:c>
    </x:row>
    <x:row r="2025">
      <x:c r="A2025" s="0" t="inlineStr">
        <x:is>
          <x:t>PL|pl.other-opex|6610|2022-09</x:t>
        </x:is>
      </x:c>
      <x:c r="B2025" s="0" t="inlineStr">
        <x:is>
          <x:t>Demo Handel GmbH</x:t>
        </x:is>
      </x:c>
      <x:c r="C2025" s="0" t="inlineStr">
        <x:is>
          <x:t>PL</x:t>
        </x:is>
      </x:c>
      <x:c r="D2025" s="0" t="inlineStr">
        <x:is>
          <x:t>pl.other-opex</x:t>
        </x:is>
      </x:c>
      <x:c r="E2025" s="0" t="inlineStr">
        <x:is>
          <x:t>Sonstige betriebliche Aufwendungen</x:t>
        </x:is>
      </x:c>
      <x:c r="F2025" s="58">
        <x:v>6610</x:v>
      </x:c>
      <x:c r="G2025" t="inlineStr">
        <x:is>
          <x:t>Geschenke abzugsfähig</x:t>
        </x:is>
      </x:c>
      <x:c r="H2025" s="0" t="inlineStr">
        <x:is>
          <x:t>2022-09</x:t>
        </x:is>
      </x:c>
      <x:c r="I2025" s="0" t="inlineStr">
        <x:is>
          <x:t>2022-09</x:t>
        </x:is>
      </x:c>
      <x:c r="J2025" s="0" t="inlineStr">
        <x:is>
          <x:t>Month</x:t>
        </x:is>
      </x:c>
      <x:c r="K2025" s="58">
        <x:v>1</x:v>
      </x:c>
      <x:c r="L2025" s="12">
        <x:v>0</x:v>
      </x:c>
    </x:row>
    <x:row r="2026">
      <x:c r="A2026" s="0" t="inlineStr">
        <x:is>
          <x:t>PL|pl.other-opex|6610|2022-10</x:t>
        </x:is>
      </x:c>
      <x:c r="B2026" s="0" t="inlineStr">
        <x:is>
          <x:t>Demo Handel GmbH</x:t>
        </x:is>
      </x:c>
      <x:c r="C2026" s="0" t="inlineStr">
        <x:is>
          <x:t>PL</x:t>
        </x:is>
      </x:c>
      <x:c r="D2026" s="0" t="inlineStr">
        <x:is>
          <x:t>pl.other-opex</x:t>
        </x:is>
      </x:c>
      <x:c r="E2026" s="0" t="inlineStr">
        <x:is>
          <x:t>Sonstige betriebliche Aufwendungen</x:t>
        </x:is>
      </x:c>
      <x:c r="F2026" s="58">
        <x:v>6610</x:v>
      </x:c>
      <x:c r="G2026" t="inlineStr">
        <x:is>
          <x:t>Geschenke abzugsfähig</x:t>
        </x:is>
      </x:c>
      <x:c r="H2026" s="0" t="inlineStr">
        <x:is>
          <x:t>2022-10</x:t>
        </x:is>
      </x:c>
      <x:c r="I2026" s="0" t="inlineStr">
        <x:is>
          <x:t>2022-10</x:t>
        </x:is>
      </x:c>
      <x:c r="J2026" s="0" t="inlineStr">
        <x:is>
          <x:t>Month</x:t>
        </x:is>
      </x:c>
      <x:c r="K2026" s="58">
        <x:v>1</x:v>
      </x:c>
      <x:c r="L2026" s="12">
        <x:v>0</x:v>
      </x:c>
    </x:row>
    <x:row r="2027">
      <x:c r="A2027" s="0" t="inlineStr">
        <x:is>
          <x:t>PL|pl.other-opex|6610|2022-11</x:t>
        </x:is>
      </x:c>
      <x:c r="B2027" s="0" t="inlineStr">
        <x:is>
          <x:t>Demo Handel GmbH</x:t>
        </x:is>
      </x:c>
      <x:c r="C2027" s="0" t="inlineStr">
        <x:is>
          <x:t>PL</x:t>
        </x:is>
      </x:c>
      <x:c r="D2027" s="0" t="inlineStr">
        <x:is>
          <x:t>pl.other-opex</x:t>
        </x:is>
      </x:c>
      <x:c r="E2027" s="0" t="inlineStr">
        <x:is>
          <x:t>Sonstige betriebliche Aufwendungen</x:t>
        </x:is>
      </x:c>
      <x:c r="F2027" s="58">
        <x:v>6610</x:v>
      </x:c>
      <x:c r="G2027" t="inlineStr">
        <x:is>
          <x:t>Geschenke abzugsfähig</x:t>
        </x:is>
      </x:c>
      <x:c r="H2027" s="0" t="inlineStr">
        <x:is>
          <x:t>2022-11</x:t>
        </x:is>
      </x:c>
      <x:c r="I2027" s="0" t="inlineStr">
        <x:is>
          <x:t>2022-11</x:t>
        </x:is>
      </x:c>
      <x:c r="J2027" s="0" t="inlineStr">
        <x:is>
          <x:t>Month</x:t>
        </x:is>
      </x:c>
      <x:c r="K2027" s="58">
        <x:v>1</x:v>
      </x:c>
      <x:c r="L2027" s="12">
        <x:v>0</x:v>
      </x:c>
    </x:row>
    <x:row r="2028">
      <x:c r="A2028" s="0" t="inlineStr">
        <x:is>
          <x:t>PL|pl.other-opex|6610|2022-12</x:t>
        </x:is>
      </x:c>
      <x:c r="B2028" s="0" t="inlineStr">
        <x:is>
          <x:t>Demo Handel GmbH</x:t>
        </x:is>
      </x:c>
      <x:c r="C2028" s="0" t="inlineStr">
        <x:is>
          <x:t>PL</x:t>
        </x:is>
      </x:c>
      <x:c r="D2028" s="0" t="inlineStr">
        <x:is>
          <x:t>pl.other-opex</x:t>
        </x:is>
      </x:c>
      <x:c r="E2028" s="0" t="inlineStr">
        <x:is>
          <x:t>Sonstige betriebliche Aufwendungen</x:t>
        </x:is>
      </x:c>
      <x:c r="F2028" s="58">
        <x:v>6610</x:v>
      </x:c>
      <x:c r="G2028" t="inlineStr">
        <x:is>
          <x:t>Geschenke abzugsfähig</x:t>
        </x:is>
      </x:c>
      <x:c r="H2028" s="0" t="inlineStr">
        <x:is>
          <x:t>2022-12</x:t>
        </x:is>
      </x:c>
      <x:c r="I2028" s="0" t="inlineStr">
        <x:is>
          <x:t>2022-12</x:t>
        </x:is>
      </x:c>
      <x:c r="J2028" s="0" t="inlineStr">
        <x:is>
          <x:t>Month</x:t>
        </x:is>
      </x:c>
      <x:c r="K2028" s="58">
        <x:v>1</x:v>
      </x:c>
      <x:c r="L2028" s="12">
        <x:v>-9500</x:v>
      </x:c>
    </x:row>
    <x:row r="2029">
      <x:c r="A2029" s="0" t="inlineStr">
        <x:is>
          <x:t>PL|pl.other-opex|6610|2023-01</x:t>
        </x:is>
      </x:c>
      <x:c r="B2029" s="0" t="inlineStr">
        <x:is>
          <x:t>Demo Handel GmbH</x:t>
        </x:is>
      </x:c>
      <x:c r="C2029" s="0" t="inlineStr">
        <x:is>
          <x:t>PL</x:t>
        </x:is>
      </x:c>
      <x:c r="D2029" s="0" t="inlineStr">
        <x:is>
          <x:t>pl.other-opex</x:t>
        </x:is>
      </x:c>
      <x:c r="E2029" s="0" t="inlineStr">
        <x:is>
          <x:t>Sonstige betriebliche Aufwendungen</x:t>
        </x:is>
      </x:c>
      <x:c r="F2029" s="58">
        <x:v>6610</x:v>
      </x:c>
      <x:c r="G2029" t="inlineStr">
        <x:is>
          <x:t>Geschenke abzugsfähig</x:t>
        </x:is>
      </x:c>
      <x:c r="H2029" s="0" t="inlineStr">
        <x:is>
          <x:t>2023-01</x:t>
        </x:is>
      </x:c>
      <x:c r="I2029" s="0" t="inlineStr">
        <x:is>
          <x:t>2023-01</x:t>
        </x:is>
      </x:c>
      <x:c r="J2029" s="0" t="inlineStr">
        <x:is>
          <x:t>Month</x:t>
        </x:is>
      </x:c>
      <x:c r="K2029" s="58">
        <x:v>1</x:v>
      </x:c>
      <x:c r="L2029" s="12">
        <x:v>0</x:v>
      </x:c>
    </x:row>
    <x:row r="2030">
      <x:c r="A2030" s="0" t="inlineStr">
        <x:is>
          <x:t>PL|pl.other-opex|6610|2023-02</x:t>
        </x:is>
      </x:c>
      <x:c r="B2030" s="0" t="inlineStr">
        <x:is>
          <x:t>Demo Handel GmbH</x:t>
        </x:is>
      </x:c>
      <x:c r="C2030" s="0" t="inlineStr">
        <x:is>
          <x:t>PL</x:t>
        </x:is>
      </x:c>
      <x:c r="D2030" s="0" t="inlineStr">
        <x:is>
          <x:t>pl.other-opex</x:t>
        </x:is>
      </x:c>
      <x:c r="E2030" s="0" t="inlineStr">
        <x:is>
          <x:t>Sonstige betriebliche Aufwendungen</x:t>
        </x:is>
      </x:c>
      <x:c r="F2030" s="58">
        <x:v>6610</x:v>
      </x:c>
      <x:c r="G2030" t="inlineStr">
        <x:is>
          <x:t>Geschenke abzugsfähig</x:t>
        </x:is>
      </x:c>
      <x:c r="H2030" s="0" t="inlineStr">
        <x:is>
          <x:t>2023-02</x:t>
        </x:is>
      </x:c>
      <x:c r="I2030" s="0" t="inlineStr">
        <x:is>
          <x:t>2023-02</x:t>
        </x:is>
      </x:c>
      <x:c r="J2030" s="0" t="inlineStr">
        <x:is>
          <x:t>Month</x:t>
        </x:is>
      </x:c>
      <x:c r="K2030" s="58">
        <x:v>1</x:v>
      </x:c>
      <x:c r="L2030" s="12">
        <x:v>0</x:v>
      </x:c>
    </x:row>
    <x:row r="2031">
      <x:c r="A2031" s="0" t="inlineStr">
        <x:is>
          <x:t>PL|pl.other-opex|6610|2023-03</x:t>
        </x:is>
      </x:c>
      <x:c r="B2031" s="0" t="inlineStr">
        <x:is>
          <x:t>Demo Handel GmbH</x:t>
        </x:is>
      </x:c>
      <x:c r="C2031" s="0" t="inlineStr">
        <x:is>
          <x:t>PL</x:t>
        </x:is>
      </x:c>
      <x:c r="D2031" s="0" t="inlineStr">
        <x:is>
          <x:t>pl.other-opex</x:t>
        </x:is>
      </x:c>
      <x:c r="E2031" s="0" t="inlineStr">
        <x:is>
          <x:t>Sonstige betriebliche Aufwendungen</x:t>
        </x:is>
      </x:c>
      <x:c r="F2031" s="58">
        <x:v>6610</x:v>
      </x:c>
      <x:c r="G2031" t="inlineStr">
        <x:is>
          <x:t>Geschenke abzugsfähig</x:t>
        </x:is>
      </x:c>
      <x:c r="H2031" s="0" t="inlineStr">
        <x:is>
          <x:t>2023-03</x:t>
        </x:is>
      </x:c>
      <x:c r="I2031" s="0" t="inlineStr">
        <x:is>
          <x:t>2023-03</x:t>
        </x:is>
      </x:c>
      <x:c r="J2031" s="0" t="inlineStr">
        <x:is>
          <x:t>Month</x:t>
        </x:is>
      </x:c>
      <x:c r="K2031" s="58">
        <x:v>1</x:v>
      </x:c>
      <x:c r="L2031" s="12">
        <x:v>0</x:v>
      </x:c>
    </x:row>
    <x:row r="2032">
      <x:c r="A2032" s="0" t="inlineStr">
        <x:is>
          <x:t>PL|pl.other-opex|6610|2023-04</x:t>
        </x:is>
      </x:c>
      <x:c r="B2032" s="0" t="inlineStr">
        <x:is>
          <x:t>Demo Handel GmbH</x:t>
        </x:is>
      </x:c>
      <x:c r="C2032" s="0" t="inlineStr">
        <x:is>
          <x:t>PL</x:t>
        </x:is>
      </x:c>
      <x:c r="D2032" s="0" t="inlineStr">
        <x:is>
          <x:t>pl.other-opex</x:t>
        </x:is>
      </x:c>
      <x:c r="E2032" s="0" t="inlineStr">
        <x:is>
          <x:t>Sonstige betriebliche Aufwendungen</x:t>
        </x:is>
      </x:c>
      <x:c r="F2032" s="58">
        <x:v>6610</x:v>
      </x:c>
      <x:c r="G2032" t="inlineStr">
        <x:is>
          <x:t>Geschenke abzugsfähig</x:t>
        </x:is>
      </x:c>
      <x:c r="H2032" s="0" t="inlineStr">
        <x:is>
          <x:t>2023-04</x:t>
        </x:is>
      </x:c>
      <x:c r="I2032" s="0" t="inlineStr">
        <x:is>
          <x:t>2023-04</x:t>
        </x:is>
      </x:c>
      <x:c r="J2032" s="0" t="inlineStr">
        <x:is>
          <x:t>Month</x:t>
        </x:is>
      </x:c>
      <x:c r="K2032" s="58">
        <x:v>1</x:v>
      </x:c>
      <x:c r="L2032" s="12">
        <x:v>0</x:v>
      </x:c>
    </x:row>
    <x:row r="2033">
      <x:c r="A2033" s="0" t="inlineStr">
        <x:is>
          <x:t>PL|pl.other-opex|6610|2023-05</x:t>
        </x:is>
      </x:c>
      <x:c r="B2033" s="0" t="inlineStr">
        <x:is>
          <x:t>Demo Handel GmbH</x:t>
        </x:is>
      </x:c>
      <x:c r="C2033" s="0" t="inlineStr">
        <x:is>
          <x:t>PL</x:t>
        </x:is>
      </x:c>
      <x:c r="D2033" s="0" t="inlineStr">
        <x:is>
          <x:t>pl.other-opex</x:t>
        </x:is>
      </x:c>
      <x:c r="E2033" s="0" t="inlineStr">
        <x:is>
          <x:t>Sonstige betriebliche Aufwendungen</x:t>
        </x:is>
      </x:c>
      <x:c r="F2033" s="58">
        <x:v>6610</x:v>
      </x:c>
      <x:c r="G2033" t="inlineStr">
        <x:is>
          <x:t>Geschenke abzugsfähig</x:t>
        </x:is>
      </x:c>
      <x:c r="H2033" s="0" t="inlineStr">
        <x:is>
          <x:t>2023-05</x:t>
        </x:is>
      </x:c>
      <x:c r="I2033" s="0" t="inlineStr">
        <x:is>
          <x:t>2023-05</x:t>
        </x:is>
      </x:c>
      <x:c r="J2033" s="0" t="inlineStr">
        <x:is>
          <x:t>Month</x:t>
        </x:is>
      </x:c>
      <x:c r="K2033" s="58">
        <x:v>1</x:v>
      </x:c>
      <x:c r="L2033" s="12">
        <x:v>0</x:v>
      </x:c>
    </x:row>
    <x:row r="2034">
      <x:c r="A2034" s="0" t="inlineStr">
        <x:is>
          <x:t>PL|pl.other-opex|6610|2023-06</x:t>
        </x:is>
      </x:c>
      <x:c r="B2034" s="0" t="inlineStr">
        <x:is>
          <x:t>Demo Handel GmbH</x:t>
        </x:is>
      </x:c>
      <x:c r="C2034" s="0" t="inlineStr">
        <x:is>
          <x:t>PL</x:t>
        </x:is>
      </x:c>
      <x:c r="D2034" s="0" t="inlineStr">
        <x:is>
          <x:t>pl.other-opex</x:t>
        </x:is>
      </x:c>
      <x:c r="E2034" s="0" t="inlineStr">
        <x:is>
          <x:t>Sonstige betriebliche Aufwendungen</x:t>
        </x:is>
      </x:c>
      <x:c r="F2034" s="58">
        <x:v>6610</x:v>
      </x:c>
      <x:c r="G2034" t="inlineStr">
        <x:is>
          <x:t>Geschenke abzugsfähig</x:t>
        </x:is>
      </x:c>
      <x:c r="H2034" s="0" t="inlineStr">
        <x:is>
          <x:t>2023-06</x:t>
        </x:is>
      </x:c>
      <x:c r="I2034" s="0" t="inlineStr">
        <x:is>
          <x:t>2023-06</x:t>
        </x:is>
      </x:c>
      <x:c r="J2034" s="0" t="inlineStr">
        <x:is>
          <x:t>Month</x:t>
        </x:is>
      </x:c>
      <x:c r="K2034" s="58">
        <x:v>1</x:v>
      </x:c>
      <x:c r="L2034" s="12">
        <x:v>0</x:v>
      </x:c>
    </x:row>
    <x:row r="2035">
      <x:c r="A2035" s="0" t="inlineStr">
        <x:is>
          <x:t>PL|pl.other-opex|6610|2023-07</x:t>
        </x:is>
      </x:c>
      <x:c r="B2035" s="0" t="inlineStr">
        <x:is>
          <x:t>Demo Handel GmbH</x:t>
        </x:is>
      </x:c>
      <x:c r="C2035" s="0" t="inlineStr">
        <x:is>
          <x:t>PL</x:t>
        </x:is>
      </x:c>
      <x:c r="D2035" s="0" t="inlineStr">
        <x:is>
          <x:t>pl.other-opex</x:t>
        </x:is>
      </x:c>
      <x:c r="E2035" s="0" t="inlineStr">
        <x:is>
          <x:t>Sonstige betriebliche Aufwendungen</x:t>
        </x:is>
      </x:c>
      <x:c r="F2035" s="58">
        <x:v>6610</x:v>
      </x:c>
      <x:c r="G2035" t="inlineStr">
        <x:is>
          <x:t>Geschenke abzugsfähig</x:t>
        </x:is>
      </x:c>
      <x:c r="H2035" s="0" t="inlineStr">
        <x:is>
          <x:t>2023-07</x:t>
        </x:is>
      </x:c>
      <x:c r="I2035" s="0" t="inlineStr">
        <x:is>
          <x:t>2023-07</x:t>
        </x:is>
      </x:c>
      <x:c r="J2035" s="0" t="inlineStr">
        <x:is>
          <x:t>Month</x:t>
        </x:is>
      </x:c>
      <x:c r="K2035" s="58">
        <x:v>1</x:v>
      </x:c>
      <x:c r="L2035" s="12">
        <x:v>0</x:v>
      </x:c>
    </x:row>
    <x:row r="2036">
      <x:c r="A2036" s="0" t="inlineStr">
        <x:is>
          <x:t>PL|pl.other-opex|6610|2023-08</x:t>
        </x:is>
      </x:c>
      <x:c r="B2036" s="0" t="inlineStr">
        <x:is>
          <x:t>Demo Handel GmbH</x:t>
        </x:is>
      </x:c>
      <x:c r="C2036" s="0" t="inlineStr">
        <x:is>
          <x:t>PL</x:t>
        </x:is>
      </x:c>
      <x:c r="D2036" s="0" t="inlineStr">
        <x:is>
          <x:t>pl.other-opex</x:t>
        </x:is>
      </x:c>
      <x:c r="E2036" s="0" t="inlineStr">
        <x:is>
          <x:t>Sonstige betriebliche Aufwendungen</x:t>
        </x:is>
      </x:c>
      <x:c r="F2036" s="58">
        <x:v>6610</x:v>
      </x:c>
      <x:c r="G2036" t="inlineStr">
        <x:is>
          <x:t>Geschenke abzugsfähig</x:t>
        </x:is>
      </x:c>
      <x:c r="H2036" s="0" t="inlineStr">
        <x:is>
          <x:t>2023-08</x:t>
        </x:is>
      </x:c>
      <x:c r="I2036" s="0" t="inlineStr">
        <x:is>
          <x:t>2023-08</x:t>
        </x:is>
      </x:c>
      <x:c r="J2036" s="0" t="inlineStr">
        <x:is>
          <x:t>Month</x:t>
        </x:is>
      </x:c>
      <x:c r="K2036" s="58">
        <x:v>1</x:v>
      </x:c>
      <x:c r="L2036" s="12">
        <x:v>0</x:v>
      </x:c>
    </x:row>
    <x:row r="2037">
      <x:c r="A2037" s="0" t="inlineStr">
        <x:is>
          <x:t>PL|pl.other-opex|6610|2023-09</x:t>
        </x:is>
      </x:c>
      <x:c r="B2037" s="0" t="inlineStr">
        <x:is>
          <x:t>Demo Handel GmbH</x:t>
        </x:is>
      </x:c>
      <x:c r="C2037" s="0" t="inlineStr">
        <x:is>
          <x:t>PL</x:t>
        </x:is>
      </x:c>
      <x:c r="D2037" s="0" t="inlineStr">
        <x:is>
          <x:t>pl.other-opex</x:t>
        </x:is>
      </x:c>
      <x:c r="E2037" s="0" t="inlineStr">
        <x:is>
          <x:t>Sonstige betriebliche Aufwendungen</x:t>
        </x:is>
      </x:c>
      <x:c r="F2037" s="58">
        <x:v>6610</x:v>
      </x:c>
      <x:c r="G2037" t="inlineStr">
        <x:is>
          <x:t>Geschenke abzugsfähig</x:t>
        </x:is>
      </x:c>
      <x:c r="H2037" s="0" t="inlineStr">
        <x:is>
          <x:t>2023-09</x:t>
        </x:is>
      </x:c>
      <x:c r="I2037" s="0" t="inlineStr">
        <x:is>
          <x:t>2023-09</x:t>
        </x:is>
      </x:c>
      <x:c r="J2037" s="0" t="inlineStr">
        <x:is>
          <x:t>Month</x:t>
        </x:is>
      </x:c>
      <x:c r="K2037" s="58">
        <x:v>1</x:v>
      </x:c>
      <x:c r="L2037" s="12">
        <x:v>0</x:v>
      </x:c>
    </x:row>
    <x:row r="2038">
      <x:c r="A2038" s="0" t="inlineStr">
        <x:is>
          <x:t>PL|pl.other-opex|6610|2023-10</x:t>
        </x:is>
      </x:c>
      <x:c r="B2038" s="0" t="inlineStr">
        <x:is>
          <x:t>Demo Handel GmbH</x:t>
        </x:is>
      </x:c>
      <x:c r="C2038" s="0" t="inlineStr">
        <x:is>
          <x:t>PL</x:t>
        </x:is>
      </x:c>
      <x:c r="D2038" s="0" t="inlineStr">
        <x:is>
          <x:t>pl.other-opex</x:t>
        </x:is>
      </x:c>
      <x:c r="E2038" s="0" t="inlineStr">
        <x:is>
          <x:t>Sonstige betriebliche Aufwendungen</x:t>
        </x:is>
      </x:c>
      <x:c r="F2038" s="58">
        <x:v>6610</x:v>
      </x:c>
      <x:c r="G2038" t="inlineStr">
        <x:is>
          <x:t>Geschenke abzugsfähig</x:t>
        </x:is>
      </x:c>
      <x:c r="H2038" s="0" t="inlineStr">
        <x:is>
          <x:t>2023-10</x:t>
        </x:is>
      </x:c>
      <x:c r="I2038" s="0" t="inlineStr">
        <x:is>
          <x:t>2023-10</x:t>
        </x:is>
      </x:c>
      <x:c r="J2038" s="0" t="inlineStr">
        <x:is>
          <x:t>Month</x:t>
        </x:is>
      </x:c>
      <x:c r="K2038" s="58">
        <x:v>1</x:v>
      </x:c>
      <x:c r="L2038" s="12">
        <x:v>0</x:v>
      </x:c>
    </x:row>
    <x:row r="2039">
      <x:c r="A2039" s="0" t="inlineStr">
        <x:is>
          <x:t>PL|pl.other-opex|6610|2023-11</x:t>
        </x:is>
      </x:c>
      <x:c r="B2039" s="0" t="inlineStr">
        <x:is>
          <x:t>Demo Handel GmbH</x:t>
        </x:is>
      </x:c>
      <x:c r="C2039" s="0" t="inlineStr">
        <x:is>
          <x:t>PL</x:t>
        </x:is>
      </x:c>
      <x:c r="D2039" s="0" t="inlineStr">
        <x:is>
          <x:t>pl.other-opex</x:t>
        </x:is>
      </x:c>
      <x:c r="E2039" s="0" t="inlineStr">
        <x:is>
          <x:t>Sonstige betriebliche Aufwendungen</x:t>
        </x:is>
      </x:c>
      <x:c r="F2039" s="58">
        <x:v>6610</x:v>
      </x:c>
      <x:c r="G2039" t="inlineStr">
        <x:is>
          <x:t>Geschenke abzugsfähig</x:t>
        </x:is>
      </x:c>
      <x:c r="H2039" s="0" t="inlineStr">
        <x:is>
          <x:t>2023-11</x:t>
        </x:is>
      </x:c>
      <x:c r="I2039" s="0" t="inlineStr">
        <x:is>
          <x:t>2023-11</x:t>
        </x:is>
      </x:c>
      <x:c r="J2039" s="0" t="inlineStr">
        <x:is>
          <x:t>Month</x:t>
        </x:is>
      </x:c>
      <x:c r="K2039" s="58">
        <x:v>1</x:v>
      </x:c>
      <x:c r="L2039" s="12">
        <x:v>0</x:v>
      </x:c>
    </x:row>
    <x:row r="2040">
      <x:c r="A2040" s="0" t="inlineStr">
        <x:is>
          <x:t>PL|pl.other-opex|6610|2023-12</x:t>
        </x:is>
      </x:c>
      <x:c r="B2040" s="0" t="inlineStr">
        <x:is>
          <x:t>Demo Handel GmbH</x:t>
        </x:is>
      </x:c>
      <x:c r="C2040" s="0" t="inlineStr">
        <x:is>
          <x:t>PL</x:t>
        </x:is>
      </x:c>
      <x:c r="D2040" s="0" t="inlineStr">
        <x:is>
          <x:t>pl.other-opex</x:t>
        </x:is>
      </x:c>
      <x:c r="E2040" s="0" t="inlineStr">
        <x:is>
          <x:t>Sonstige betriebliche Aufwendungen</x:t>
        </x:is>
      </x:c>
      <x:c r="F2040" s="58">
        <x:v>6610</x:v>
      </x:c>
      <x:c r="G2040" t="inlineStr">
        <x:is>
          <x:t>Geschenke abzugsfähig</x:t>
        </x:is>
      </x:c>
      <x:c r="H2040" s="0" t="inlineStr">
        <x:is>
          <x:t>2023-12</x:t>
        </x:is>
      </x:c>
      <x:c r="I2040" s="0" t="inlineStr">
        <x:is>
          <x:t>2023-12</x:t>
        </x:is>
      </x:c>
      <x:c r="J2040" s="0" t="inlineStr">
        <x:is>
          <x:t>Month</x:t>
        </x:is>
      </x:c>
      <x:c r="K2040" s="58">
        <x:v>1</x:v>
      </x:c>
      <x:c r="L2040" s="12">
        <x:v>-9500</x:v>
      </x:c>
    </x:row>
    <x:row r="2041">
      <x:c r="A2041" s="0" t="inlineStr">
        <x:is>
          <x:t>PL|pl.other-opex|6610|2024-01</x:t>
        </x:is>
      </x:c>
      <x:c r="B2041" s="0" t="inlineStr">
        <x:is>
          <x:t>Demo Handel GmbH</x:t>
        </x:is>
      </x:c>
      <x:c r="C2041" s="0" t="inlineStr">
        <x:is>
          <x:t>PL</x:t>
        </x:is>
      </x:c>
      <x:c r="D2041" s="0" t="inlineStr">
        <x:is>
          <x:t>pl.other-opex</x:t>
        </x:is>
      </x:c>
      <x:c r="E2041" s="0" t="inlineStr">
        <x:is>
          <x:t>Sonstige betriebliche Aufwendungen</x:t>
        </x:is>
      </x:c>
      <x:c r="F2041" s="58">
        <x:v>6610</x:v>
      </x:c>
      <x:c r="G2041" t="inlineStr">
        <x:is>
          <x:t>Geschenke abzugsfähig</x:t>
        </x:is>
      </x:c>
      <x:c r="H2041" s="0" t="inlineStr">
        <x:is>
          <x:t>2024-01</x:t>
        </x:is>
      </x:c>
      <x:c r="I2041" s="0" t="inlineStr">
        <x:is>
          <x:t>2024-01</x:t>
        </x:is>
      </x:c>
      <x:c r="J2041" s="0" t="inlineStr">
        <x:is>
          <x:t>Month</x:t>
        </x:is>
      </x:c>
      <x:c r="K2041" s="58">
        <x:v>1</x:v>
      </x:c>
      <x:c r="L2041" s="12">
        <x:v>0</x:v>
      </x:c>
    </x:row>
    <x:row r="2042">
      <x:c r="A2042" s="0" t="inlineStr">
        <x:is>
          <x:t>PL|pl.other-opex|6610|2024-02</x:t>
        </x:is>
      </x:c>
      <x:c r="B2042" s="0" t="inlineStr">
        <x:is>
          <x:t>Demo Handel GmbH</x:t>
        </x:is>
      </x:c>
      <x:c r="C2042" s="0" t="inlineStr">
        <x:is>
          <x:t>PL</x:t>
        </x:is>
      </x:c>
      <x:c r="D2042" s="0" t="inlineStr">
        <x:is>
          <x:t>pl.other-opex</x:t>
        </x:is>
      </x:c>
      <x:c r="E2042" s="0" t="inlineStr">
        <x:is>
          <x:t>Sonstige betriebliche Aufwendungen</x:t>
        </x:is>
      </x:c>
      <x:c r="F2042" s="58">
        <x:v>6610</x:v>
      </x:c>
      <x:c r="G2042" t="inlineStr">
        <x:is>
          <x:t>Geschenke abzugsfähig</x:t>
        </x:is>
      </x:c>
      <x:c r="H2042" s="0" t="inlineStr">
        <x:is>
          <x:t>2024-02</x:t>
        </x:is>
      </x:c>
      <x:c r="I2042" s="0" t="inlineStr">
        <x:is>
          <x:t>2024-02</x:t>
        </x:is>
      </x:c>
      <x:c r="J2042" s="0" t="inlineStr">
        <x:is>
          <x:t>Month</x:t>
        </x:is>
      </x:c>
      <x:c r="K2042" s="58">
        <x:v>1</x:v>
      </x:c>
      <x:c r="L2042" s="12">
        <x:v>0</x:v>
      </x:c>
    </x:row>
    <x:row r="2043">
      <x:c r="A2043" s="0" t="inlineStr">
        <x:is>
          <x:t>PL|pl.other-opex|6610|2024-03</x:t>
        </x:is>
      </x:c>
      <x:c r="B2043" s="0" t="inlineStr">
        <x:is>
          <x:t>Demo Handel GmbH</x:t>
        </x:is>
      </x:c>
      <x:c r="C2043" s="0" t="inlineStr">
        <x:is>
          <x:t>PL</x:t>
        </x:is>
      </x:c>
      <x:c r="D2043" s="0" t="inlineStr">
        <x:is>
          <x:t>pl.other-opex</x:t>
        </x:is>
      </x:c>
      <x:c r="E2043" s="0" t="inlineStr">
        <x:is>
          <x:t>Sonstige betriebliche Aufwendungen</x:t>
        </x:is>
      </x:c>
      <x:c r="F2043" s="58">
        <x:v>6610</x:v>
      </x:c>
      <x:c r="G2043" t="inlineStr">
        <x:is>
          <x:t>Geschenke abzugsfähig</x:t>
        </x:is>
      </x:c>
      <x:c r="H2043" s="0" t="inlineStr">
        <x:is>
          <x:t>2024-03</x:t>
        </x:is>
      </x:c>
      <x:c r="I2043" s="0" t="inlineStr">
        <x:is>
          <x:t>2024-03</x:t>
        </x:is>
      </x:c>
      <x:c r="J2043" s="0" t="inlineStr">
        <x:is>
          <x:t>Month</x:t>
        </x:is>
      </x:c>
      <x:c r="K2043" s="58">
        <x:v>1</x:v>
      </x:c>
      <x:c r="L2043" s="12">
        <x:v>0</x:v>
      </x:c>
    </x:row>
    <x:row r="2044">
      <x:c r="A2044" s="0" t="inlineStr">
        <x:is>
          <x:t>PL|pl.other-opex|6610|2024-04</x:t>
        </x:is>
      </x:c>
      <x:c r="B2044" s="0" t="inlineStr">
        <x:is>
          <x:t>Demo Handel GmbH</x:t>
        </x:is>
      </x:c>
      <x:c r="C2044" s="0" t="inlineStr">
        <x:is>
          <x:t>PL</x:t>
        </x:is>
      </x:c>
      <x:c r="D2044" s="0" t="inlineStr">
        <x:is>
          <x:t>pl.other-opex</x:t>
        </x:is>
      </x:c>
      <x:c r="E2044" s="0" t="inlineStr">
        <x:is>
          <x:t>Sonstige betriebliche Aufwendungen</x:t>
        </x:is>
      </x:c>
      <x:c r="F2044" s="58">
        <x:v>6610</x:v>
      </x:c>
      <x:c r="G2044" t="inlineStr">
        <x:is>
          <x:t>Geschenke abzugsfähig</x:t>
        </x:is>
      </x:c>
      <x:c r="H2044" s="0" t="inlineStr">
        <x:is>
          <x:t>2024-04</x:t>
        </x:is>
      </x:c>
      <x:c r="I2044" s="0" t="inlineStr">
        <x:is>
          <x:t>2024-04</x:t>
        </x:is>
      </x:c>
      <x:c r="J2044" s="0" t="inlineStr">
        <x:is>
          <x:t>Month</x:t>
        </x:is>
      </x:c>
      <x:c r="K2044" s="58">
        <x:v>1</x:v>
      </x:c>
      <x:c r="L2044" s="12">
        <x:v>0</x:v>
      </x:c>
    </x:row>
    <x:row r="2045">
      <x:c r="A2045" s="0" t="inlineStr">
        <x:is>
          <x:t>PL|pl.other-opex|6610|2024-05</x:t>
        </x:is>
      </x:c>
      <x:c r="B2045" s="0" t="inlineStr">
        <x:is>
          <x:t>Demo Handel GmbH</x:t>
        </x:is>
      </x:c>
      <x:c r="C2045" s="0" t="inlineStr">
        <x:is>
          <x:t>PL</x:t>
        </x:is>
      </x:c>
      <x:c r="D2045" s="0" t="inlineStr">
        <x:is>
          <x:t>pl.other-opex</x:t>
        </x:is>
      </x:c>
      <x:c r="E2045" s="0" t="inlineStr">
        <x:is>
          <x:t>Sonstige betriebliche Aufwendungen</x:t>
        </x:is>
      </x:c>
      <x:c r="F2045" s="58">
        <x:v>6610</x:v>
      </x:c>
      <x:c r="G2045" t="inlineStr">
        <x:is>
          <x:t>Geschenke abzugsfähig</x:t>
        </x:is>
      </x:c>
      <x:c r="H2045" s="0" t="inlineStr">
        <x:is>
          <x:t>2024-05</x:t>
        </x:is>
      </x:c>
      <x:c r="I2045" s="0" t="inlineStr">
        <x:is>
          <x:t>2024-05</x:t>
        </x:is>
      </x:c>
      <x:c r="J2045" s="0" t="inlineStr">
        <x:is>
          <x:t>Month</x:t>
        </x:is>
      </x:c>
      <x:c r="K2045" s="58">
        <x:v>1</x:v>
      </x:c>
      <x:c r="L2045" s="12">
        <x:v>0</x:v>
      </x:c>
    </x:row>
    <x:row r="2046">
      <x:c r="A2046" s="0" t="inlineStr">
        <x:is>
          <x:t>PL|pl.other-opex|6610|2024-06</x:t>
        </x:is>
      </x:c>
      <x:c r="B2046" s="0" t="inlineStr">
        <x:is>
          <x:t>Demo Handel GmbH</x:t>
        </x:is>
      </x:c>
      <x:c r="C2046" s="0" t="inlineStr">
        <x:is>
          <x:t>PL</x:t>
        </x:is>
      </x:c>
      <x:c r="D2046" s="0" t="inlineStr">
        <x:is>
          <x:t>pl.other-opex</x:t>
        </x:is>
      </x:c>
      <x:c r="E2046" s="0" t="inlineStr">
        <x:is>
          <x:t>Sonstige betriebliche Aufwendungen</x:t>
        </x:is>
      </x:c>
      <x:c r="F2046" s="58">
        <x:v>6610</x:v>
      </x:c>
      <x:c r="G2046" t="inlineStr">
        <x:is>
          <x:t>Geschenke abzugsfähig</x:t>
        </x:is>
      </x:c>
      <x:c r="H2046" s="0" t="inlineStr">
        <x:is>
          <x:t>2024-06</x:t>
        </x:is>
      </x:c>
      <x:c r="I2046" s="0" t="inlineStr">
        <x:is>
          <x:t>2024-06</x:t>
        </x:is>
      </x:c>
      <x:c r="J2046" s="0" t="inlineStr">
        <x:is>
          <x:t>Month</x:t>
        </x:is>
      </x:c>
      <x:c r="K2046" s="58">
        <x:v>1</x:v>
      </x:c>
      <x:c r="L2046" s="12">
        <x:v>0</x:v>
      </x:c>
    </x:row>
    <x:row r="2047">
      <x:c r="A2047" s="0" t="inlineStr">
        <x:is>
          <x:t>PL|pl.other-opex|6610|2024-07</x:t>
        </x:is>
      </x:c>
      <x:c r="B2047" s="0" t="inlineStr">
        <x:is>
          <x:t>Demo Handel GmbH</x:t>
        </x:is>
      </x:c>
      <x:c r="C2047" s="0" t="inlineStr">
        <x:is>
          <x:t>PL</x:t>
        </x:is>
      </x:c>
      <x:c r="D2047" s="0" t="inlineStr">
        <x:is>
          <x:t>pl.other-opex</x:t>
        </x:is>
      </x:c>
      <x:c r="E2047" s="0" t="inlineStr">
        <x:is>
          <x:t>Sonstige betriebliche Aufwendungen</x:t>
        </x:is>
      </x:c>
      <x:c r="F2047" s="58">
        <x:v>6610</x:v>
      </x:c>
      <x:c r="G2047" t="inlineStr">
        <x:is>
          <x:t>Geschenke abzugsfähig</x:t>
        </x:is>
      </x:c>
      <x:c r="H2047" s="0" t="inlineStr">
        <x:is>
          <x:t>2024-07</x:t>
        </x:is>
      </x:c>
      <x:c r="I2047" s="0" t="inlineStr">
        <x:is>
          <x:t>2024-07</x:t>
        </x:is>
      </x:c>
      <x:c r="J2047" s="0" t="inlineStr">
        <x:is>
          <x:t>Month</x:t>
        </x:is>
      </x:c>
      <x:c r="K2047" s="58">
        <x:v>1</x:v>
      </x:c>
      <x:c r="L2047" s="12">
        <x:v>0</x:v>
      </x:c>
    </x:row>
    <x:row r="2048">
      <x:c r="A2048" s="0" t="inlineStr">
        <x:is>
          <x:t>PL|pl.other-opex|6610|2024-08</x:t>
        </x:is>
      </x:c>
      <x:c r="B2048" s="0" t="inlineStr">
        <x:is>
          <x:t>Demo Handel GmbH</x:t>
        </x:is>
      </x:c>
      <x:c r="C2048" s="0" t="inlineStr">
        <x:is>
          <x:t>PL</x:t>
        </x:is>
      </x:c>
      <x:c r="D2048" s="0" t="inlineStr">
        <x:is>
          <x:t>pl.other-opex</x:t>
        </x:is>
      </x:c>
      <x:c r="E2048" s="0" t="inlineStr">
        <x:is>
          <x:t>Sonstige betriebliche Aufwendungen</x:t>
        </x:is>
      </x:c>
      <x:c r="F2048" s="58">
        <x:v>6610</x:v>
      </x:c>
      <x:c r="G2048" t="inlineStr">
        <x:is>
          <x:t>Geschenke abzugsfähig</x:t>
        </x:is>
      </x:c>
      <x:c r="H2048" s="0" t="inlineStr">
        <x:is>
          <x:t>2024-08</x:t>
        </x:is>
      </x:c>
      <x:c r="I2048" s="0" t="inlineStr">
        <x:is>
          <x:t>2024-08</x:t>
        </x:is>
      </x:c>
      <x:c r="J2048" s="0" t="inlineStr">
        <x:is>
          <x:t>Month</x:t>
        </x:is>
      </x:c>
      <x:c r="K2048" s="58">
        <x:v>1</x:v>
      </x:c>
      <x:c r="L2048" s="12">
        <x:v>0</x:v>
      </x:c>
    </x:row>
    <x:row r="2049">
      <x:c r="A2049" s="0" t="inlineStr">
        <x:is>
          <x:t>PL|pl.other-opex|6610|2024-09</x:t>
        </x:is>
      </x:c>
      <x:c r="B2049" s="0" t="inlineStr">
        <x:is>
          <x:t>Demo Handel GmbH</x:t>
        </x:is>
      </x:c>
      <x:c r="C2049" s="0" t="inlineStr">
        <x:is>
          <x:t>PL</x:t>
        </x:is>
      </x:c>
      <x:c r="D2049" s="0" t="inlineStr">
        <x:is>
          <x:t>pl.other-opex</x:t>
        </x:is>
      </x:c>
      <x:c r="E2049" s="0" t="inlineStr">
        <x:is>
          <x:t>Sonstige betriebliche Aufwendungen</x:t>
        </x:is>
      </x:c>
      <x:c r="F2049" s="58">
        <x:v>6610</x:v>
      </x:c>
      <x:c r="G2049" t="inlineStr">
        <x:is>
          <x:t>Geschenke abzugsfähig</x:t>
        </x:is>
      </x:c>
      <x:c r="H2049" s="0" t="inlineStr">
        <x:is>
          <x:t>2024-09</x:t>
        </x:is>
      </x:c>
      <x:c r="I2049" s="0" t="inlineStr">
        <x:is>
          <x:t>2024-09</x:t>
        </x:is>
      </x:c>
      <x:c r="J2049" s="0" t="inlineStr">
        <x:is>
          <x:t>Month</x:t>
        </x:is>
      </x:c>
      <x:c r="K2049" s="58">
        <x:v>1</x:v>
      </x:c>
      <x:c r="L2049" s="12">
        <x:v>0</x:v>
      </x:c>
    </x:row>
    <x:row r="2050">
      <x:c r="A2050" s="0" t="inlineStr">
        <x:is>
          <x:t>PL|pl.other-opex|6610|2024-10</x:t>
        </x:is>
      </x:c>
      <x:c r="B2050" s="0" t="inlineStr">
        <x:is>
          <x:t>Demo Handel GmbH</x:t>
        </x:is>
      </x:c>
      <x:c r="C2050" s="0" t="inlineStr">
        <x:is>
          <x:t>PL</x:t>
        </x:is>
      </x:c>
      <x:c r="D2050" s="0" t="inlineStr">
        <x:is>
          <x:t>pl.other-opex</x:t>
        </x:is>
      </x:c>
      <x:c r="E2050" s="0" t="inlineStr">
        <x:is>
          <x:t>Sonstige betriebliche Aufwendungen</x:t>
        </x:is>
      </x:c>
      <x:c r="F2050" s="58">
        <x:v>6610</x:v>
      </x:c>
      <x:c r="G2050" t="inlineStr">
        <x:is>
          <x:t>Geschenke abzugsfähig</x:t>
        </x:is>
      </x:c>
      <x:c r="H2050" s="0" t="inlineStr">
        <x:is>
          <x:t>2024-10</x:t>
        </x:is>
      </x:c>
      <x:c r="I2050" s="0" t="inlineStr">
        <x:is>
          <x:t>2024-10</x:t>
        </x:is>
      </x:c>
      <x:c r="J2050" s="0" t="inlineStr">
        <x:is>
          <x:t>Month</x:t>
        </x:is>
      </x:c>
      <x:c r="K2050" s="58">
        <x:v>1</x:v>
      </x:c>
      <x:c r="L2050" s="12">
        <x:v>0</x:v>
      </x:c>
    </x:row>
    <x:row r="2051">
      <x:c r="A2051" s="0" t="inlineStr">
        <x:is>
          <x:t>PL|pl.other-opex|6610|2024-11</x:t>
        </x:is>
      </x:c>
      <x:c r="B2051" s="0" t="inlineStr">
        <x:is>
          <x:t>Demo Handel GmbH</x:t>
        </x:is>
      </x:c>
      <x:c r="C2051" s="0" t="inlineStr">
        <x:is>
          <x:t>PL</x:t>
        </x:is>
      </x:c>
      <x:c r="D2051" s="0" t="inlineStr">
        <x:is>
          <x:t>pl.other-opex</x:t>
        </x:is>
      </x:c>
      <x:c r="E2051" s="0" t="inlineStr">
        <x:is>
          <x:t>Sonstige betriebliche Aufwendungen</x:t>
        </x:is>
      </x:c>
      <x:c r="F2051" s="58">
        <x:v>6610</x:v>
      </x:c>
      <x:c r="G2051" t="inlineStr">
        <x:is>
          <x:t>Geschenke abzugsfähig</x:t>
        </x:is>
      </x:c>
      <x:c r="H2051" s="0" t="inlineStr">
        <x:is>
          <x:t>2024-11</x:t>
        </x:is>
      </x:c>
      <x:c r="I2051" s="0" t="inlineStr">
        <x:is>
          <x:t>2024-11</x:t>
        </x:is>
      </x:c>
      <x:c r="J2051" s="0" t="inlineStr">
        <x:is>
          <x:t>Month</x:t>
        </x:is>
      </x:c>
      <x:c r="K2051" s="58">
        <x:v>1</x:v>
      </x:c>
      <x:c r="L2051" s="12">
        <x:v>0</x:v>
      </x:c>
    </x:row>
    <x:row r="2052">
      <x:c r="A2052" s="0" t="inlineStr">
        <x:is>
          <x:t>PL|pl.other-opex|6610|2024-12</x:t>
        </x:is>
      </x:c>
      <x:c r="B2052" s="0" t="inlineStr">
        <x:is>
          <x:t>Demo Handel GmbH</x:t>
        </x:is>
      </x:c>
      <x:c r="C2052" s="0" t="inlineStr">
        <x:is>
          <x:t>PL</x:t>
        </x:is>
      </x:c>
      <x:c r="D2052" s="0" t="inlineStr">
        <x:is>
          <x:t>pl.other-opex</x:t>
        </x:is>
      </x:c>
      <x:c r="E2052" s="0" t="inlineStr">
        <x:is>
          <x:t>Sonstige betriebliche Aufwendungen</x:t>
        </x:is>
      </x:c>
      <x:c r="F2052" s="58">
        <x:v>6610</x:v>
      </x:c>
      <x:c r="G2052" t="inlineStr">
        <x:is>
          <x:t>Geschenke abzugsfähig</x:t>
        </x:is>
      </x:c>
      <x:c r="H2052" s="0" t="inlineStr">
        <x:is>
          <x:t>2024-12</x:t>
        </x:is>
      </x:c>
      <x:c r="I2052" s="0" t="inlineStr">
        <x:is>
          <x:t>2024-12</x:t>
        </x:is>
      </x:c>
      <x:c r="J2052" s="0" t="inlineStr">
        <x:is>
          <x:t>Month</x:t>
        </x:is>
      </x:c>
      <x:c r="K2052" s="58">
        <x:v>1</x:v>
      </x:c>
      <x:c r="L2052" s="12">
        <x:v>-9500</x:v>
      </x:c>
    </x:row>
    <x:row r="2053">
      <x:c r="A2053" s="0" t="inlineStr">
        <x:is>
          <x:t>PL|pl.other-opex|6620|2022-01</x:t>
        </x:is>
      </x:c>
      <x:c r="B2053" s="0" t="inlineStr">
        <x:is>
          <x:t>Demo Handel GmbH</x:t>
        </x:is>
      </x:c>
      <x:c r="C2053" s="0" t="inlineStr">
        <x:is>
          <x:t>PL</x:t>
        </x:is>
      </x:c>
      <x:c r="D2053" s="0" t="inlineStr">
        <x:is>
          <x:t>pl.other-opex</x:t>
        </x:is>
      </x:c>
      <x:c r="E2053" s="0" t="inlineStr">
        <x:is>
          <x:t>Sonstige betriebliche Aufwendungen</x:t>
        </x:is>
      </x:c>
      <x:c r="F2053" s="58">
        <x:v>6620</x:v>
      </x:c>
      <x:c r="G2053" t="inlineStr">
        <x:is>
          <x:t>Geschenke nicht abzugsfähig</x:t>
        </x:is>
      </x:c>
      <x:c r="H2053" s="0" t="inlineStr">
        <x:is>
          <x:t>2022-01</x:t>
        </x:is>
      </x:c>
      <x:c r="I2053" s="0" t="inlineStr">
        <x:is>
          <x:t>2022-01</x:t>
        </x:is>
      </x:c>
      <x:c r="J2053" s="0" t="inlineStr">
        <x:is>
          <x:t>Month</x:t>
        </x:is>
      </x:c>
      <x:c r="K2053" s="58">
        <x:v>1</x:v>
      </x:c>
      <x:c r="L2053" s="12">
        <x:v>0</x:v>
      </x:c>
    </x:row>
    <x:row r="2054">
      <x:c r="A2054" s="0" t="inlineStr">
        <x:is>
          <x:t>PL|pl.other-opex|6620|2022-02</x:t>
        </x:is>
      </x:c>
      <x:c r="B2054" s="0" t="inlineStr">
        <x:is>
          <x:t>Demo Handel GmbH</x:t>
        </x:is>
      </x:c>
      <x:c r="C2054" s="0" t="inlineStr">
        <x:is>
          <x:t>PL</x:t>
        </x:is>
      </x:c>
      <x:c r="D2054" s="0" t="inlineStr">
        <x:is>
          <x:t>pl.other-opex</x:t>
        </x:is>
      </x:c>
      <x:c r="E2054" s="0" t="inlineStr">
        <x:is>
          <x:t>Sonstige betriebliche Aufwendungen</x:t>
        </x:is>
      </x:c>
      <x:c r="F2054" s="58">
        <x:v>6620</x:v>
      </x:c>
      <x:c r="G2054" t="inlineStr">
        <x:is>
          <x:t>Geschenke nicht abzugsfähig</x:t>
        </x:is>
      </x:c>
      <x:c r="H2054" s="0" t="inlineStr">
        <x:is>
          <x:t>2022-02</x:t>
        </x:is>
      </x:c>
      <x:c r="I2054" s="0" t="inlineStr">
        <x:is>
          <x:t>2022-02</x:t>
        </x:is>
      </x:c>
      <x:c r="J2054" s="0" t="inlineStr">
        <x:is>
          <x:t>Month</x:t>
        </x:is>
      </x:c>
      <x:c r="K2054" s="58">
        <x:v>1</x:v>
      </x:c>
      <x:c r="L2054" s="12">
        <x:v>0</x:v>
      </x:c>
    </x:row>
    <x:row r="2055">
      <x:c r="A2055" s="0" t="inlineStr">
        <x:is>
          <x:t>PL|pl.other-opex|6620|2022-03</x:t>
        </x:is>
      </x:c>
      <x:c r="B2055" s="0" t="inlineStr">
        <x:is>
          <x:t>Demo Handel GmbH</x:t>
        </x:is>
      </x:c>
      <x:c r="C2055" s="0" t="inlineStr">
        <x:is>
          <x:t>PL</x:t>
        </x:is>
      </x:c>
      <x:c r="D2055" s="0" t="inlineStr">
        <x:is>
          <x:t>pl.other-opex</x:t>
        </x:is>
      </x:c>
      <x:c r="E2055" s="0" t="inlineStr">
        <x:is>
          <x:t>Sonstige betriebliche Aufwendungen</x:t>
        </x:is>
      </x:c>
      <x:c r="F2055" s="58">
        <x:v>6620</x:v>
      </x:c>
      <x:c r="G2055" t="inlineStr">
        <x:is>
          <x:t>Geschenke nicht abzugsfähig</x:t>
        </x:is>
      </x:c>
      <x:c r="H2055" s="0" t="inlineStr">
        <x:is>
          <x:t>2022-03</x:t>
        </x:is>
      </x:c>
      <x:c r="I2055" s="0" t="inlineStr">
        <x:is>
          <x:t>2022-03</x:t>
        </x:is>
      </x:c>
      <x:c r="J2055" s="0" t="inlineStr">
        <x:is>
          <x:t>Month</x:t>
        </x:is>
      </x:c>
      <x:c r="K2055" s="58">
        <x:v>1</x:v>
      </x:c>
      <x:c r="L2055" s="12">
        <x:v>0</x:v>
      </x:c>
    </x:row>
    <x:row r="2056">
      <x:c r="A2056" s="0" t="inlineStr">
        <x:is>
          <x:t>PL|pl.other-opex|6620|2022-04</x:t>
        </x:is>
      </x:c>
      <x:c r="B2056" s="0" t="inlineStr">
        <x:is>
          <x:t>Demo Handel GmbH</x:t>
        </x:is>
      </x:c>
      <x:c r="C2056" s="0" t="inlineStr">
        <x:is>
          <x:t>PL</x:t>
        </x:is>
      </x:c>
      <x:c r="D2056" s="0" t="inlineStr">
        <x:is>
          <x:t>pl.other-opex</x:t>
        </x:is>
      </x:c>
      <x:c r="E2056" s="0" t="inlineStr">
        <x:is>
          <x:t>Sonstige betriebliche Aufwendungen</x:t>
        </x:is>
      </x:c>
      <x:c r="F2056" s="58">
        <x:v>6620</x:v>
      </x:c>
      <x:c r="G2056" t="inlineStr">
        <x:is>
          <x:t>Geschenke nicht abzugsfähig</x:t>
        </x:is>
      </x:c>
      <x:c r="H2056" s="0" t="inlineStr">
        <x:is>
          <x:t>2022-04</x:t>
        </x:is>
      </x:c>
      <x:c r="I2056" s="0" t="inlineStr">
        <x:is>
          <x:t>2022-04</x:t>
        </x:is>
      </x:c>
      <x:c r="J2056" s="0" t="inlineStr">
        <x:is>
          <x:t>Month</x:t>
        </x:is>
      </x:c>
      <x:c r="K2056" s="58">
        <x:v>1</x:v>
      </x:c>
      <x:c r="L2056" s="12">
        <x:v>0</x:v>
      </x:c>
    </x:row>
    <x:row r="2057">
      <x:c r="A2057" s="0" t="inlineStr">
        <x:is>
          <x:t>PL|pl.other-opex|6620|2022-05</x:t>
        </x:is>
      </x:c>
      <x:c r="B2057" s="0" t="inlineStr">
        <x:is>
          <x:t>Demo Handel GmbH</x:t>
        </x:is>
      </x:c>
      <x:c r="C2057" s="0" t="inlineStr">
        <x:is>
          <x:t>PL</x:t>
        </x:is>
      </x:c>
      <x:c r="D2057" s="0" t="inlineStr">
        <x:is>
          <x:t>pl.other-opex</x:t>
        </x:is>
      </x:c>
      <x:c r="E2057" s="0" t="inlineStr">
        <x:is>
          <x:t>Sonstige betriebliche Aufwendungen</x:t>
        </x:is>
      </x:c>
      <x:c r="F2057" s="58">
        <x:v>6620</x:v>
      </x:c>
      <x:c r="G2057" t="inlineStr">
        <x:is>
          <x:t>Geschenke nicht abzugsfähig</x:t>
        </x:is>
      </x:c>
      <x:c r="H2057" s="0" t="inlineStr">
        <x:is>
          <x:t>2022-05</x:t>
        </x:is>
      </x:c>
      <x:c r="I2057" s="0" t="inlineStr">
        <x:is>
          <x:t>2022-05</x:t>
        </x:is>
      </x:c>
      <x:c r="J2057" s="0" t="inlineStr">
        <x:is>
          <x:t>Month</x:t>
        </x:is>
      </x:c>
      <x:c r="K2057" s="58">
        <x:v>1</x:v>
      </x:c>
      <x:c r="L2057" s="12">
        <x:v>0</x:v>
      </x:c>
    </x:row>
    <x:row r="2058">
      <x:c r="A2058" s="0" t="inlineStr">
        <x:is>
          <x:t>PL|pl.other-opex|6620|2022-06</x:t>
        </x:is>
      </x:c>
      <x:c r="B2058" s="0" t="inlineStr">
        <x:is>
          <x:t>Demo Handel GmbH</x:t>
        </x:is>
      </x:c>
      <x:c r="C2058" s="0" t="inlineStr">
        <x:is>
          <x:t>PL</x:t>
        </x:is>
      </x:c>
      <x:c r="D2058" s="0" t="inlineStr">
        <x:is>
          <x:t>pl.other-opex</x:t>
        </x:is>
      </x:c>
      <x:c r="E2058" s="0" t="inlineStr">
        <x:is>
          <x:t>Sonstige betriebliche Aufwendungen</x:t>
        </x:is>
      </x:c>
      <x:c r="F2058" s="58">
        <x:v>6620</x:v>
      </x:c>
      <x:c r="G2058" t="inlineStr">
        <x:is>
          <x:t>Geschenke nicht abzugsfähig</x:t>
        </x:is>
      </x:c>
      <x:c r="H2058" s="0" t="inlineStr">
        <x:is>
          <x:t>2022-06</x:t>
        </x:is>
      </x:c>
      <x:c r="I2058" s="0" t="inlineStr">
        <x:is>
          <x:t>2022-06</x:t>
        </x:is>
      </x:c>
      <x:c r="J2058" s="0" t="inlineStr">
        <x:is>
          <x:t>Month</x:t>
        </x:is>
      </x:c>
      <x:c r="K2058" s="58">
        <x:v>1</x:v>
      </x:c>
      <x:c r="L2058" s="12">
        <x:v>0</x:v>
      </x:c>
    </x:row>
    <x:row r="2059">
      <x:c r="A2059" s="0" t="inlineStr">
        <x:is>
          <x:t>PL|pl.other-opex|6620|2022-07</x:t>
        </x:is>
      </x:c>
      <x:c r="B2059" s="0" t="inlineStr">
        <x:is>
          <x:t>Demo Handel GmbH</x:t>
        </x:is>
      </x:c>
      <x:c r="C2059" s="0" t="inlineStr">
        <x:is>
          <x:t>PL</x:t>
        </x:is>
      </x:c>
      <x:c r="D2059" s="0" t="inlineStr">
        <x:is>
          <x:t>pl.other-opex</x:t>
        </x:is>
      </x:c>
      <x:c r="E2059" s="0" t="inlineStr">
        <x:is>
          <x:t>Sonstige betriebliche Aufwendungen</x:t>
        </x:is>
      </x:c>
      <x:c r="F2059" s="58">
        <x:v>6620</x:v>
      </x:c>
      <x:c r="G2059" t="inlineStr">
        <x:is>
          <x:t>Geschenke nicht abzugsfähig</x:t>
        </x:is>
      </x:c>
      <x:c r="H2059" s="0" t="inlineStr">
        <x:is>
          <x:t>2022-07</x:t>
        </x:is>
      </x:c>
      <x:c r="I2059" s="0" t="inlineStr">
        <x:is>
          <x:t>2022-07</x:t>
        </x:is>
      </x:c>
      <x:c r="J2059" s="0" t="inlineStr">
        <x:is>
          <x:t>Month</x:t>
        </x:is>
      </x:c>
      <x:c r="K2059" s="58">
        <x:v>1</x:v>
      </x:c>
      <x:c r="L2059" s="12">
        <x:v>0</x:v>
      </x:c>
    </x:row>
    <x:row r="2060">
      <x:c r="A2060" s="0" t="inlineStr">
        <x:is>
          <x:t>PL|pl.other-opex|6620|2022-08</x:t>
        </x:is>
      </x:c>
      <x:c r="B2060" s="0" t="inlineStr">
        <x:is>
          <x:t>Demo Handel GmbH</x:t>
        </x:is>
      </x:c>
      <x:c r="C2060" s="0" t="inlineStr">
        <x:is>
          <x:t>PL</x:t>
        </x:is>
      </x:c>
      <x:c r="D2060" s="0" t="inlineStr">
        <x:is>
          <x:t>pl.other-opex</x:t>
        </x:is>
      </x:c>
      <x:c r="E2060" s="0" t="inlineStr">
        <x:is>
          <x:t>Sonstige betriebliche Aufwendungen</x:t>
        </x:is>
      </x:c>
      <x:c r="F2060" s="58">
        <x:v>6620</x:v>
      </x:c>
      <x:c r="G2060" t="inlineStr">
        <x:is>
          <x:t>Geschenke nicht abzugsfähig</x:t>
        </x:is>
      </x:c>
      <x:c r="H2060" s="0" t="inlineStr">
        <x:is>
          <x:t>2022-08</x:t>
        </x:is>
      </x:c>
      <x:c r="I2060" s="0" t="inlineStr">
        <x:is>
          <x:t>2022-08</x:t>
        </x:is>
      </x:c>
      <x:c r="J2060" s="0" t="inlineStr">
        <x:is>
          <x:t>Month</x:t>
        </x:is>
      </x:c>
      <x:c r="K2060" s="58">
        <x:v>1</x:v>
      </x:c>
      <x:c r="L2060" s="12">
        <x:v>0</x:v>
      </x:c>
    </x:row>
    <x:row r="2061">
      <x:c r="A2061" s="0" t="inlineStr">
        <x:is>
          <x:t>PL|pl.other-opex|6620|2022-09</x:t>
        </x:is>
      </x:c>
      <x:c r="B2061" s="0" t="inlineStr">
        <x:is>
          <x:t>Demo Handel GmbH</x:t>
        </x:is>
      </x:c>
      <x:c r="C2061" s="0" t="inlineStr">
        <x:is>
          <x:t>PL</x:t>
        </x:is>
      </x:c>
      <x:c r="D2061" s="0" t="inlineStr">
        <x:is>
          <x:t>pl.other-opex</x:t>
        </x:is>
      </x:c>
      <x:c r="E2061" s="0" t="inlineStr">
        <x:is>
          <x:t>Sonstige betriebliche Aufwendungen</x:t>
        </x:is>
      </x:c>
      <x:c r="F2061" s="58">
        <x:v>6620</x:v>
      </x:c>
      <x:c r="G2061" t="inlineStr">
        <x:is>
          <x:t>Geschenke nicht abzugsfähig</x:t>
        </x:is>
      </x:c>
      <x:c r="H2061" s="0" t="inlineStr">
        <x:is>
          <x:t>2022-09</x:t>
        </x:is>
      </x:c>
      <x:c r="I2061" s="0" t="inlineStr">
        <x:is>
          <x:t>2022-09</x:t>
        </x:is>
      </x:c>
      <x:c r="J2061" s="0" t="inlineStr">
        <x:is>
          <x:t>Month</x:t>
        </x:is>
      </x:c>
      <x:c r="K2061" s="58">
        <x:v>1</x:v>
      </x:c>
      <x:c r="L2061" s="12">
        <x:v>0</x:v>
      </x:c>
    </x:row>
    <x:row r="2062">
      <x:c r="A2062" s="0" t="inlineStr">
        <x:is>
          <x:t>PL|pl.other-opex|6620|2022-10</x:t>
        </x:is>
      </x:c>
      <x:c r="B2062" s="0" t="inlineStr">
        <x:is>
          <x:t>Demo Handel GmbH</x:t>
        </x:is>
      </x:c>
      <x:c r="C2062" s="0" t="inlineStr">
        <x:is>
          <x:t>PL</x:t>
        </x:is>
      </x:c>
      <x:c r="D2062" s="0" t="inlineStr">
        <x:is>
          <x:t>pl.other-opex</x:t>
        </x:is>
      </x:c>
      <x:c r="E2062" s="0" t="inlineStr">
        <x:is>
          <x:t>Sonstige betriebliche Aufwendungen</x:t>
        </x:is>
      </x:c>
      <x:c r="F2062" s="58">
        <x:v>6620</x:v>
      </x:c>
      <x:c r="G2062" t="inlineStr">
        <x:is>
          <x:t>Geschenke nicht abzugsfähig</x:t>
        </x:is>
      </x:c>
      <x:c r="H2062" s="0" t="inlineStr">
        <x:is>
          <x:t>2022-10</x:t>
        </x:is>
      </x:c>
      <x:c r="I2062" s="0" t="inlineStr">
        <x:is>
          <x:t>2022-10</x:t>
        </x:is>
      </x:c>
      <x:c r="J2062" s="0" t="inlineStr">
        <x:is>
          <x:t>Month</x:t>
        </x:is>
      </x:c>
      <x:c r="K2062" s="58">
        <x:v>1</x:v>
      </x:c>
      <x:c r="L2062" s="12">
        <x:v>0</x:v>
      </x:c>
    </x:row>
    <x:row r="2063">
      <x:c r="A2063" s="0" t="inlineStr">
        <x:is>
          <x:t>PL|pl.other-opex|6620|2022-11</x:t>
        </x:is>
      </x:c>
      <x:c r="B2063" s="0" t="inlineStr">
        <x:is>
          <x:t>Demo Handel GmbH</x:t>
        </x:is>
      </x:c>
      <x:c r="C2063" s="0" t="inlineStr">
        <x:is>
          <x:t>PL</x:t>
        </x:is>
      </x:c>
      <x:c r="D2063" s="0" t="inlineStr">
        <x:is>
          <x:t>pl.other-opex</x:t>
        </x:is>
      </x:c>
      <x:c r="E2063" s="0" t="inlineStr">
        <x:is>
          <x:t>Sonstige betriebliche Aufwendungen</x:t>
        </x:is>
      </x:c>
      <x:c r="F2063" s="58">
        <x:v>6620</x:v>
      </x:c>
      <x:c r="G2063" t="inlineStr">
        <x:is>
          <x:t>Geschenke nicht abzugsfähig</x:t>
        </x:is>
      </x:c>
      <x:c r="H2063" s="0" t="inlineStr">
        <x:is>
          <x:t>2022-11</x:t>
        </x:is>
      </x:c>
      <x:c r="I2063" s="0" t="inlineStr">
        <x:is>
          <x:t>2022-11</x:t>
        </x:is>
      </x:c>
      <x:c r="J2063" s="0" t="inlineStr">
        <x:is>
          <x:t>Month</x:t>
        </x:is>
      </x:c>
      <x:c r="K2063" s="58">
        <x:v>1</x:v>
      </x:c>
      <x:c r="L2063" s="12">
        <x:v>0</x:v>
      </x:c>
    </x:row>
    <x:row r="2064">
      <x:c r="A2064" s="0" t="inlineStr">
        <x:is>
          <x:t>PL|pl.other-opex|6620|2022-12</x:t>
        </x:is>
      </x:c>
      <x:c r="B2064" s="0" t="inlineStr">
        <x:is>
          <x:t>Demo Handel GmbH</x:t>
        </x:is>
      </x:c>
      <x:c r="C2064" s="0" t="inlineStr">
        <x:is>
          <x:t>PL</x:t>
        </x:is>
      </x:c>
      <x:c r="D2064" s="0" t="inlineStr">
        <x:is>
          <x:t>pl.other-opex</x:t>
        </x:is>
      </x:c>
      <x:c r="E2064" s="0" t="inlineStr">
        <x:is>
          <x:t>Sonstige betriebliche Aufwendungen</x:t>
        </x:is>
      </x:c>
      <x:c r="F2064" s="58">
        <x:v>6620</x:v>
      </x:c>
      <x:c r="G2064" t="inlineStr">
        <x:is>
          <x:t>Geschenke nicht abzugsfähig</x:t>
        </x:is>
      </x:c>
      <x:c r="H2064" s="0" t="inlineStr">
        <x:is>
          <x:t>2022-12</x:t>
        </x:is>
      </x:c>
      <x:c r="I2064" s="0" t="inlineStr">
        <x:is>
          <x:t>2022-12</x:t>
        </x:is>
      </x:c>
      <x:c r="J2064" s="0" t="inlineStr">
        <x:is>
          <x:t>Month</x:t>
        </x:is>
      </x:c>
      <x:c r="K2064" s="58">
        <x:v>1</x:v>
      </x:c>
      <x:c r="L2064" s="12">
        <x:v>-2800</x:v>
      </x:c>
    </x:row>
    <x:row r="2065">
      <x:c r="A2065" s="0" t="inlineStr">
        <x:is>
          <x:t>PL|pl.other-opex|6620|2023-01</x:t>
        </x:is>
      </x:c>
      <x:c r="B2065" s="0" t="inlineStr">
        <x:is>
          <x:t>Demo Handel GmbH</x:t>
        </x:is>
      </x:c>
      <x:c r="C2065" s="0" t="inlineStr">
        <x:is>
          <x:t>PL</x:t>
        </x:is>
      </x:c>
      <x:c r="D2065" s="0" t="inlineStr">
        <x:is>
          <x:t>pl.other-opex</x:t>
        </x:is>
      </x:c>
      <x:c r="E2065" s="0" t="inlineStr">
        <x:is>
          <x:t>Sonstige betriebliche Aufwendungen</x:t>
        </x:is>
      </x:c>
      <x:c r="F2065" s="58">
        <x:v>6620</x:v>
      </x:c>
      <x:c r="G2065" t="inlineStr">
        <x:is>
          <x:t>Geschenke nicht abzugsfähig</x:t>
        </x:is>
      </x:c>
      <x:c r="H2065" s="0" t="inlineStr">
        <x:is>
          <x:t>2023-01</x:t>
        </x:is>
      </x:c>
      <x:c r="I2065" s="0" t="inlineStr">
        <x:is>
          <x:t>2023-01</x:t>
        </x:is>
      </x:c>
      <x:c r="J2065" s="0" t="inlineStr">
        <x:is>
          <x:t>Month</x:t>
        </x:is>
      </x:c>
      <x:c r="K2065" s="58">
        <x:v>1</x:v>
      </x:c>
      <x:c r="L2065" s="12">
        <x:v>0</x:v>
      </x:c>
    </x:row>
    <x:row r="2066">
      <x:c r="A2066" s="0" t="inlineStr">
        <x:is>
          <x:t>PL|pl.other-opex|6620|2023-02</x:t>
        </x:is>
      </x:c>
      <x:c r="B2066" s="0" t="inlineStr">
        <x:is>
          <x:t>Demo Handel GmbH</x:t>
        </x:is>
      </x:c>
      <x:c r="C2066" s="0" t="inlineStr">
        <x:is>
          <x:t>PL</x:t>
        </x:is>
      </x:c>
      <x:c r="D2066" s="0" t="inlineStr">
        <x:is>
          <x:t>pl.other-opex</x:t>
        </x:is>
      </x:c>
      <x:c r="E2066" s="0" t="inlineStr">
        <x:is>
          <x:t>Sonstige betriebliche Aufwendungen</x:t>
        </x:is>
      </x:c>
      <x:c r="F2066" s="58">
        <x:v>6620</x:v>
      </x:c>
      <x:c r="G2066" t="inlineStr">
        <x:is>
          <x:t>Geschenke nicht abzugsfähig</x:t>
        </x:is>
      </x:c>
      <x:c r="H2066" s="0" t="inlineStr">
        <x:is>
          <x:t>2023-02</x:t>
        </x:is>
      </x:c>
      <x:c r="I2066" s="0" t="inlineStr">
        <x:is>
          <x:t>2023-02</x:t>
        </x:is>
      </x:c>
      <x:c r="J2066" s="0" t="inlineStr">
        <x:is>
          <x:t>Month</x:t>
        </x:is>
      </x:c>
      <x:c r="K2066" s="58">
        <x:v>1</x:v>
      </x:c>
      <x:c r="L2066" s="12">
        <x:v>0</x:v>
      </x:c>
    </x:row>
    <x:row r="2067">
      <x:c r="A2067" s="0" t="inlineStr">
        <x:is>
          <x:t>PL|pl.other-opex|6620|2023-03</x:t>
        </x:is>
      </x:c>
      <x:c r="B2067" s="0" t="inlineStr">
        <x:is>
          <x:t>Demo Handel GmbH</x:t>
        </x:is>
      </x:c>
      <x:c r="C2067" s="0" t="inlineStr">
        <x:is>
          <x:t>PL</x:t>
        </x:is>
      </x:c>
      <x:c r="D2067" s="0" t="inlineStr">
        <x:is>
          <x:t>pl.other-opex</x:t>
        </x:is>
      </x:c>
      <x:c r="E2067" s="0" t="inlineStr">
        <x:is>
          <x:t>Sonstige betriebliche Aufwendungen</x:t>
        </x:is>
      </x:c>
      <x:c r="F2067" s="58">
        <x:v>6620</x:v>
      </x:c>
      <x:c r="G2067" t="inlineStr">
        <x:is>
          <x:t>Geschenke nicht abzugsfähig</x:t>
        </x:is>
      </x:c>
      <x:c r="H2067" s="0" t="inlineStr">
        <x:is>
          <x:t>2023-03</x:t>
        </x:is>
      </x:c>
      <x:c r="I2067" s="0" t="inlineStr">
        <x:is>
          <x:t>2023-03</x:t>
        </x:is>
      </x:c>
      <x:c r="J2067" s="0" t="inlineStr">
        <x:is>
          <x:t>Month</x:t>
        </x:is>
      </x:c>
      <x:c r="K2067" s="58">
        <x:v>1</x:v>
      </x:c>
      <x:c r="L2067" s="12">
        <x:v>0</x:v>
      </x:c>
    </x:row>
    <x:row r="2068">
      <x:c r="A2068" s="0" t="inlineStr">
        <x:is>
          <x:t>PL|pl.other-opex|6620|2023-04</x:t>
        </x:is>
      </x:c>
      <x:c r="B2068" s="0" t="inlineStr">
        <x:is>
          <x:t>Demo Handel GmbH</x:t>
        </x:is>
      </x:c>
      <x:c r="C2068" s="0" t="inlineStr">
        <x:is>
          <x:t>PL</x:t>
        </x:is>
      </x:c>
      <x:c r="D2068" s="0" t="inlineStr">
        <x:is>
          <x:t>pl.other-opex</x:t>
        </x:is>
      </x:c>
      <x:c r="E2068" s="0" t="inlineStr">
        <x:is>
          <x:t>Sonstige betriebliche Aufwendungen</x:t>
        </x:is>
      </x:c>
      <x:c r="F2068" s="58">
        <x:v>6620</x:v>
      </x:c>
      <x:c r="G2068" t="inlineStr">
        <x:is>
          <x:t>Geschenke nicht abzugsfähig</x:t>
        </x:is>
      </x:c>
      <x:c r="H2068" s="0" t="inlineStr">
        <x:is>
          <x:t>2023-04</x:t>
        </x:is>
      </x:c>
      <x:c r="I2068" s="0" t="inlineStr">
        <x:is>
          <x:t>2023-04</x:t>
        </x:is>
      </x:c>
      <x:c r="J2068" s="0" t="inlineStr">
        <x:is>
          <x:t>Month</x:t>
        </x:is>
      </x:c>
      <x:c r="K2068" s="58">
        <x:v>1</x:v>
      </x:c>
      <x:c r="L2068" s="12">
        <x:v>0</x:v>
      </x:c>
    </x:row>
    <x:row r="2069">
      <x:c r="A2069" s="0" t="inlineStr">
        <x:is>
          <x:t>PL|pl.other-opex|6620|2023-05</x:t>
        </x:is>
      </x:c>
      <x:c r="B2069" s="0" t="inlineStr">
        <x:is>
          <x:t>Demo Handel GmbH</x:t>
        </x:is>
      </x:c>
      <x:c r="C2069" s="0" t="inlineStr">
        <x:is>
          <x:t>PL</x:t>
        </x:is>
      </x:c>
      <x:c r="D2069" s="0" t="inlineStr">
        <x:is>
          <x:t>pl.other-opex</x:t>
        </x:is>
      </x:c>
      <x:c r="E2069" s="0" t="inlineStr">
        <x:is>
          <x:t>Sonstige betriebliche Aufwendungen</x:t>
        </x:is>
      </x:c>
      <x:c r="F2069" s="58">
        <x:v>6620</x:v>
      </x:c>
      <x:c r="G2069" t="inlineStr">
        <x:is>
          <x:t>Geschenke nicht abzugsfähig</x:t>
        </x:is>
      </x:c>
      <x:c r="H2069" s="0" t="inlineStr">
        <x:is>
          <x:t>2023-05</x:t>
        </x:is>
      </x:c>
      <x:c r="I2069" s="0" t="inlineStr">
        <x:is>
          <x:t>2023-05</x:t>
        </x:is>
      </x:c>
      <x:c r="J2069" s="0" t="inlineStr">
        <x:is>
          <x:t>Month</x:t>
        </x:is>
      </x:c>
      <x:c r="K2069" s="58">
        <x:v>1</x:v>
      </x:c>
      <x:c r="L2069" s="12">
        <x:v>0</x:v>
      </x:c>
    </x:row>
    <x:row r="2070">
      <x:c r="A2070" s="0" t="inlineStr">
        <x:is>
          <x:t>PL|pl.other-opex|6620|2023-06</x:t>
        </x:is>
      </x:c>
      <x:c r="B2070" s="0" t="inlineStr">
        <x:is>
          <x:t>Demo Handel GmbH</x:t>
        </x:is>
      </x:c>
      <x:c r="C2070" s="0" t="inlineStr">
        <x:is>
          <x:t>PL</x:t>
        </x:is>
      </x:c>
      <x:c r="D2070" s="0" t="inlineStr">
        <x:is>
          <x:t>pl.other-opex</x:t>
        </x:is>
      </x:c>
      <x:c r="E2070" s="0" t="inlineStr">
        <x:is>
          <x:t>Sonstige betriebliche Aufwendungen</x:t>
        </x:is>
      </x:c>
      <x:c r="F2070" s="58">
        <x:v>6620</x:v>
      </x:c>
      <x:c r="G2070" t="inlineStr">
        <x:is>
          <x:t>Geschenke nicht abzugsfähig</x:t>
        </x:is>
      </x:c>
      <x:c r="H2070" s="0" t="inlineStr">
        <x:is>
          <x:t>2023-06</x:t>
        </x:is>
      </x:c>
      <x:c r="I2070" s="0" t="inlineStr">
        <x:is>
          <x:t>2023-06</x:t>
        </x:is>
      </x:c>
      <x:c r="J2070" s="0" t="inlineStr">
        <x:is>
          <x:t>Month</x:t>
        </x:is>
      </x:c>
      <x:c r="K2070" s="58">
        <x:v>1</x:v>
      </x:c>
      <x:c r="L2070" s="12">
        <x:v>0</x:v>
      </x:c>
    </x:row>
    <x:row r="2071">
      <x:c r="A2071" s="0" t="inlineStr">
        <x:is>
          <x:t>PL|pl.other-opex|6620|2023-07</x:t>
        </x:is>
      </x:c>
      <x:c r="B2071" s="0" t="inlineStr">
        <x:is>
          <x:t>Demo Handel GmbH</x:t>
        </x:is>
      </x:c>
      <x:c r="C2071" s="0" t="inlineStr">
        <x:is>
          <x:t>PL</x:t>
        </x:is>
      </x:c>
      <x:c r="D2071" s="0" t="inlineStr">
        <x:is>
          <x:t>pl.other-opex</x:t>
        </x:is>
      </x:c>
      <x:c r="E2071" s="0" t="inlineStr">
        <x:is>
          <x:t>Sonstige betriebliche Aufwendungen</x:t>
        </x:is>
      </x:c>
      <x:c r="F2071" s="58">
        <x:v>6620</x:v>
      </x:c>
      <x:c r="G2071" t="inlineStr">
        <x:is>
          <x:t>Geschenke nicht abzugsfähig</x:t>
        </x:is>
      </x:c>
      <x:c r="H2071" s="0" t="inlineStr">
        <x:is>
          <x:t>2023-07</x:t>
        </x:is>
      </x:c>
      <x:c r="I2071" s="0" t="inlineStr">
        <x:is>
          <x:t>2023-07</x:t>
        </x:is>
      </x:c>
      <x:c r="J2071" s="0" t="inlineStr">
        <x:is>
          <x:t>Month</x:t>
        </x:is>
      </x:c>
      <x:c r="K2071" s="58">
        <x:v>1</x:v>
      </x:c>
      <x:c r="L2071" s="12">
        <x:v>0</x:v>
      </x:c>
    </x:row>
    <x:row r="2072">
      <x:c r="A2072" s="0" t="inlineStr">
        <x:is>
          <x:t>PL|pl.other-opex|6620|2023-08</x:t>
        </x:is>
      </x:c>
      <x:c r="B2072" s="0" t="inlineStr">
        <x:is>
          <x:t>Demo Handel GmbH</x:t>
        </x:is>
      </x:c>
      <x:c r="C2072" s="0" t="inlineStr">
        <x:is>
          <x:t>PL</x:t>
        </x:is>
      </x:c>
      <x:c r="D2072" s="0" t="inlineStr">
        <x:is>
          <x:t>pl.other-opex</x:t>
        </x:is>
      </x:c>
      <x:c r="E2072" s="0" t="inlineStr">
        <x:is>
          <x:t>Sonstige betriebliche Aufwendungen</x:t>
        </x:is>
      </x:c>
      <x:c r="F2072" s="58">
        <x:v>6620</x:v>
      </x:c>
      <x:c r="G2072" t="inlineStr">
        <x:is>
          <x:t>Geschenke nicht abzugsfähig</x:t>
        </x:is>
      </x:c>
      <x:c r="H2072" s="0" t="inlineStr">
        <x:is>
          <x:t>2023-08</x:t>
        </x:is>
      </x:c>
      <x:c r="I2072" s="0" t="inlineStr">
        <x:is>
          <x:t>2023-08</x:t>
        </x:is>
      </x:c>
      <x:c r="J2072" s="0" t="inlineStr">
        <x:is>
          <x:t>Month</x:t>
        </x:is>
      </x:c>
      <x:c r="K2072" s="58">
        <x:v>1</x:v>
      </x:c>
      <x:c r="L2072" s="12">
        <x:v>0</x:v>
      </x:c>
    </x:row>
    <x:row r="2073">
      <x:c r="A2073" s="0" t="inlineStr">
        <x:is>
          <x:t>PL|pl.other-opex|6620|2023-09</x:t>
        </x:is>
      </x:c>
      <x:c r="B2073" s="0" t="inlineStr">
        <x:is>
          <x:t>Demo Handel GmbH</x:t>
        </x:is>
      </x:c>
      <x:c r="C2073" s="0" t="inlineStr">
        <x:is>
          <x:t>PL</x:t>
        </x:is>
      </x:c>
      <x:c r="D2073" s="0" t="inlineStr">
        <x:is>
          <x:t>pl.other-opex</x:t>
        </x:is>
      </x:c>
      <x:c r="E2073" s="0" t="inlineStr">
        <x:is>
          <x:t>Sonstige betriebliche Aufwendungen</x:t>
        </x:is>
      </x:c>
      <x:c r="F2073" s="58">
        <x:v>6620</x:v>
      </x:c>
      <x:c r="G2073" t="inlineStr">
        <x:is>
          <x:t>Geschenke nicht abzugsfähig</x:t>
        </x:is>
      </x:c>
      <x:c r="H2073" s="0" t="inlineStr">
        <x:is>
          <x:t>2023-09</x:t>
        </x:is>
      </x:c>
      <x:c r="I2073" s="0" t="inlineStr">
        <x:is>
          <x:t>2023-09</x:t>
        </x:is>
      </x:c>
      <x:c r="J2073" s="0" t="inlineStr">
        <x:is>
          <x:t>Month</x:t>
        </x:is>
      </x:c>
      <x:c r="K2073" s="58">
        <x:v>1</x:v>
      </x:c>
      <x:c r="L2073" s="12">
        <x:v>0</x:v>
      </x:c>
    </x:row>
    <x:row r="2074">
      <x:c r="A2074" s="0" t="inlineStr">
        <x:is>
          <x:t>PL|pl.other-opex|6620|2023-10</x:t>
        </x:is>
      </x:c>
      <x:c r="B2074" s="0" t="inlineStr">
        <x:is>
          <x:t>Demo Handel GmbH</x:t>
        </x:is>
      </x:c>
      <x:c r="C2074" s="0" t="inlineStr">
        <x:is>
          <x:t>PL</x:t>
        </x:is>
      </x:c>
      <x:c r="D2074" s="0" t="inlineStr">
        <x:is>
          <x:t>pl.other-opex</x:t>
        </x:is>
      </x:c>
      <x:c r="E2074" s="0" t="inlineStr">
        <x:is>
          <x:t>Sonstige betriebliche Aufwendungen</x:t>
        </x:is>
      </x:c>
      <x:c r="F2074" s="58">
        <x:v>6620</x:v>
      </x:c>
      <x:c r="G2074" t="inlineStr">
        <x:is>
          <x:t>Geschenke nicht abzugsfähig</x:t>
        </x:is>
      </x:c>
      <x:c r="H2074" s="0" t="inlineStr">
        <x:is>
          <x:t>2023-10</x:t>
        </x:is>
      </x:c>
      <x:c r="I2074" s="0" t="inlineStr">
        <x:is>
          <x:t>2023-10</x:t>
        </x:is>
      </x:c>
      <x:c r="J2074" s="0" t="inlineStr">
        <x:is>
          <x:t>Month</x:t>
        </x:is>
      </x:c>
      <x:c r="K2074" s="58">
        <x:v>1</x:v>
      </x:c>
      <x:c r="L2074" s="12">
        <x:v>0</x:v>
      </x:c>
    </x:row>
    <x:row r="2075">
      <x:c r="A2075" s="0" t="inlineStr">
        <x:is>
          <x:t>PL|pl.other-opex|6620|2023-11</x:t>
        </x:is>
      </x:c>
      <x:c r="B2075" s="0" t="inlineStr">
        <x:is>
          <x:t>Demo Handel GmbH</x:t>
        </x:is>
      </x:c>
      <x:c r="C2075" s="0" t="inlineStr">
        <x:is>
          <x:t>PL</x:t>
        </x:is>
      </x:c>
      <x:c r="D2075" s="0" t="inlineStr">
        <x:is>
          <x:t>pl.other-opex</x:t>
        </x:is>
      </x:c>
      <x:c r="E2075" s="0" t="inlineStr">
        <x:is>
          <x:t>Sonstige betriebliche Aufwendungen</x:t>
        </x:is>
      </x:c>
      <x:c r="F2075" s="58">
        <x:v>6620</x:v>
      </x:c>
      <x:c r="G2075" t="inlineStr">
        <x:is>
          <x:t>Geschenke nicht abzugsfähig</x:t>
        </x:is>
      </x:c>
      <x:c r="H2075" s="0" t="inlineStr">
        <x:is>
          <x:t>2023-11</x:t>
        </x:is>
      </x:c>
      <x:c r="I2075" s="0" t="inlineStr">
        <x:is>
          <x:t>2023-11</x:t>
        </x:is>
      </x:c>
      <x:c r="J2075" s="0" t="inlineStr">
        <x:is>
          <x:t>Month</x:t>
        </x:is>
      </x:c>
      <x:c r="K2075" s="58">
        <x:v>1</x:v>
      </x:c>
      <x:c r="L2075" s="12">
        <x:v>0</x:v>
      </x:c>
    </x:row>
    <x:row r="2076">
      <x:c r="A2076" s="0" t="inlineStr">
        <x:is>
          <x:t>PL|pl.other-opex|6620|2023-12</x:t>
        </x:is>
      </x:c>
      <x:c r="B2076" s="0" t="inlineStr">
        <x:is>
          <x:t>Demo Handel GmbH</x:t>
        </x:is>
      </x:c>
      <x:c r="C2076" s="0" t="inlineStr">
        <x:is>
          <x:t>PL</x:t>
        </x:is>
      </x:c>
      <x:c r="D2076" s="0" t="inlineStr">
        <x:is>
          <x:t>pl.other-opex</x:t>
        </x:is>
      </x:c>
      <x:c r="E2076" s="0" t="inlineStr">
        <x:is>
          <x:t>Sonstige betriebliche Aufwendungen</x:t>
        </x:is>
      </x:c>
      <x:c r="F2076" s="58">
        <x:v>6620</x:v>
      </x:c>
      <x:c r="G2076" t="inlineStr">
        <x:is>
          <x:t>Geschenke nicht abzugsfähig</x:t>
        </x:is>
      </x:c>
      <x:c r="H2076" s="0" t="inlineStr">
        <x:is>
          <x:t>2023-12</x:t>
        </x:is>
      </x:c>
      <x:c r="I2076" s="0" t="inlineStr">
        <x:is>
          <x:t>2023-12</x:t>
        </x:is>
      </x:c>
      <x:c r="J2076" s="0" t="inlineStr">
        <x:is>
          <x:t>Month</x:t>
        </x:is>
      </x:c>
      <x:c r="K2076" s="58">
        <x:v>1</x:v>
      </x:c>
      <x:c r="L2076" s="12">
        <x:v>-2800</x:v>
      </x:c>
    </x:row>
    <x:row r="2077">
      <x:c r="A2077" s="0" t="inlineStr">
        <x:is>
          <x:t>PL|pl.other-opex|6620|2024-01</x:t>
        </x:is>
      </x:c>
      <x:c r="B2077" s="0" t="inlineStr">
        <x:is>
          <x:t>Demo Handel GmbH</x:t>
        </x:is>
      </x:c>
      <x:c r="C2077" s="0" t="inlineStr">
        <x:is>
          <x:t>PL</x:t>
        </x:is>
      </x:c>
      <x:c r="D2077" s="0" t="inlineStr">
        <x:is>
          <x:t>pl.other-opex</x:t>
        </x:is>
      </x:c>
      <x:c r="E2077" s="0" t="inlineStr">
        <x:is>
          <x:t>Sonstige betriebliche Aufwendungen</x:t>
        </x:is>
      </x:c>
      <x:c r="F2077" s="58">
        <x:v>6620</x:v>
      </x:c>
      <x:c r="G2077" t="inlineStr">
        <x:is>
          <x:t>Geschenke nicht abzugsfähig</x:t>
        </x:is>
      </x:c>
      <x:c r="H2077" s="0" t="inlineStr">
        <x:is>
          <x:t>2024-01</x:t>
        </x:is>
      </x:c>
      <x:c r="I2077" s="0" t="inlineStr">
        <x:is>
          <x:t>2024-01</x:t>
        </x:is>
      </x:c>
      <x:c r="J2077" s="0" t="inlineStr">
        <x:is>
          <x:t>Month</x:t>
        </x:is>
      </x:c>
      <x:c r="K2077" s="58">
        <x:v>1</x:v>
      </x:c>
      <x:c r="L2077" s="12">
        <x:v>0</x:v>
      </x:c>
    </x:row>
    <x:row r="2078">
      <x:c r="A2078" s="0" t="inlineStr">
        <x:is>
          <x:t>PL|pl.other-opex|6620|2024-02</x:t>
        </x:is>
      </x:c>
      <x:c r="B2078" s="0" t="inlineStr">
        <x:is>
          <x:t>Demo Handel GmbH</x:t>
        </x:is>
      </x:c>
      <x:c r="C2078" s="0" t="inlineStr">
        <x:is>
          <x:t>PL</x:t>
        </x:is>
      </x:c>
      <x:c r="D2078" s="0" t="inlineStr">
        <x:is>
          <x:t>pl.other-opex</x:t>
        </x:is>
      </x:c>
      <x:c r="E2078" s="0" t="inlineStr">
        <x:is>
          <x:t>Sonstige betriebliche Aufwendungen</x:t>
        </x:is>
      </x:c>
      <x:c r="F2078" s="58">
        <x:v>6620</x:v>
      </x:c>
      <x:c r="G2078" t="inlineStr">
        <x:is>
          <x:t>Geschenke nicht abzugsfähig</x:t>
        </x:is>
      </x:c>
      <x:c r="H2078" s="0" t="inlineStr">
        <x:is>
          <x:t>2024-02</x:t>
        </x:is>
      </x:c>
      <x:c r="I2078" s="0" t="inlineStr">
        <x:is>
          <x:t>2024-02</x:t>
        </x:is>
      </x:c>
      <x:c r="J2078" s="0" t="inlineStr">
        <x:is>
          <x:t>Month</x:t>
        </x:is>
      </x:c>
      <x:c r="K2078" s="58">
        <x:v>1</x:v>
      </x:c>
      <x:c r="L2078" s="12">
        <x:v>0</x:v>
      </x:c>
    </x:row>
    <x:row r="2079">
      <x:c r="A2079" s="0" t="inlineStr">
        <x:is>
          <x:t>PL|pl.other-opex|6620|2024-03</x:t>
        </x:is>
      </x:c>
      <x:c r="B2079" s="0" t="inlineStr">
        <x:is>
          <x:t>Demo Handel GmbH</x:t>
        </x:is>
      </x:c>
      <x:c r="C2079" s="0" t="inlineStr">
        <x:is>
          <x:t>PL</x:t>
        </x:is>
      </x:c>
      <x:c r="D2079" s="0" t="inlineStr">
        <x:is>
          <x:t>pl.other-opex</x:t>
        </x:is>
      </x:c>
      <x:c r="E2079" s="0" t="inlineStr">
        <x:is>
          <x:t>Sonstige betriebliche Aufwendungen</x:t>
        </x:is>
      </x:c>
      <x:c r="F2079" s="58">
        <x:v>6620</x:v>
      </x:c>
      <x:c r="G2079" t="inlineStr">
        <x:is>
          <x:t>Geschenke nicht abzugsfähig</x:t>
        </x:is>
      </x:c>
      <x:c r="H2079" s="0" t="inlineStr">
        <x:is>
          <x:t>2024-03</x:t>
        </x:is>
      </x:c>
      <x:c r="I2079" s="0" t="inlineStr">
        <x:is>
          <x:t>2024-03</x:t>
        </x:is>
      </x:c>
      <x:c r="J2079" s="0" t="inlineStr">
        <x:is>
          <x:t>Month</x:t>
        </x:is>
      </x:c>
      <x:c r="K2079" s="58">
        <x:v>1</x:v>
      </x:c>
      <x:c r="L2079" s="12">
        <x:v>0</x:v>
      </x:c>
    </x:row>
    <x:row r="2080">
      <x:c r="A2080" s="0" t="inlineStr">
        <x:is>
          <x:t>PL|pl.other-opex|6620|2024-04</x:t>
        </x:is>
      </x:c>
      <x:c r="B2080" s="0" t="inlineStr">
        <x:is>
          <x:t>Demo Handel GmbH</x:t>
        </x:is>
      </x:c>
      <x:c r="C2080" s="0" t="inlineStr">
        <x:is>
          <x:t>PL</x:t>
        </x:is>
      </x:c>
      <x:c r="D2080" s="0" t="inlineStr">
        <x:is>
          <x:t>pl.other-opex</x:t>
        </x:is>
      </x:c>
      <x:c r="E2080" s="0" t="inlineStr">
        <x:is>
          <x:t>Sonstige betriebliche Aufwendungen</x:t>
        </x:is>
      </x:c>
      <x:c r="F2080" s="58">
        <x:v>6620</x:v>
      </x:c>
      <x:c r="G2080" t="inlineStr">
        <x:is>
          <x:t>Geschenke nicht abzugsfähig</x:t>
        </x:is>
      </x:c>
      <x:c r="H2080" s="0" t="inlineStr">
        <x:is>
          <x:t>2024-04</x:t>
        </x:is>
      </x:c>
      <x:c r="I2080" s="0" t="inlineStr">
        <x:is>
          <x:t>2024-04</x:t>
        </x:is>
      </x:c>
      <x:c r="J2080" s="0" t="inlineStr">
        <x:is>
          <x:t>Month</x:t>
        </x:is>
      </x:c>
      <x:c r="K2080" s="58">
        <x:v>1</x:v>
      </x:c>
      <x:c r="L2080" s="12">
        <x:v>0</x:v>
      </x:c>
    </x:row>
    <x:row r="2081">
      <x:c r="A2081" s="0" t="inlineStr">
        <x:is>
          <x:t>PL|pl.other-opex|6620|2024-05</x:t>
        </x:is>
      </x:c>
      <x:c r="B2081" s="0" t="inlineStr">
        <x:is>
          <x:t>Demo Handel GmbH</x:t>
        </x:is>
      </x:c>
      <x:c r="C2081" s="0" t="inlineStr">
        <x:is>
          <x:t>PL</x:t>
        </x:is>
      </x:c>
      <x:c r="D2081" s="0" t="inlineStr">
        <x:is>
          <x:t>pl.other-opex</x:t>
        </x:is>
      </x:c>
      <x:c r="E2081" s="0" t="inlineStr">
        <x:is>
          <x:t>Sonstige betriebliche Aufwendungen</x:t>
        </x:is>
      </x:c>
      <x:c r="F2081" s="58">
        <x:v>6620</x:v>
      </x:c>
      <x:c r="G2081" t="inlineStr">
        <x:is>
          <x:t>Geschenke nicht abzugsfähig</x:t>
        </x:is>
      </x:c>
      <x:c r="H2081" s="0" t="inlineStr">
        <x:is>
          <x:t>2024-05</x:t>
        </x:is>
      </x:c>
      <x:c r="I2081" s="0" t="inlineStr">
        <x:is>
          <x:t>2024-05</x:t>
        </x:is>
      </x:c>
      <x:c r="J2081" s="0" t="inlineStr">
        <x:is>
          <x:t>Month</x:t>
        </x:is>
      </x:c>
      <x:c r="K2081" s="58">
        <x:v>1</x:v>
      </x:c>
      <x:c r="L2081" s="12">
        <x:v>0</x:v>
      </x:c>
    </x:row>
    <x:row r="2082">
      <x:c r="A2082" s="0" t="inlineStr">
        <x:is>
          <x:t>PL|pl.other-opex|6620|2024-06</x:t>
        </x:is>
      </x:c>
      <x:c r="B2082" s="0" t="inlineStr">
        <x:is>
          <x:t>Demo Handel GmbH</x:t>
        </x:is>
      </x:c>
      <x:c r="C2082" s="0" t="inlineStr">
        <x:is>
          <x:t>PL</x:t>
        </x:is>
      </x:c>
      <x:c r="D2082" s="0" t="inlineStr">
        <x:is>
          <x:t>pl.other-opex</x:t>
        </x:is>
      </x:c>
      <x:c r="E2082" s="0" t="inlineStr">
        <x:is>
          <x:t>Sonstige betriebliche Aufwendungen</x:t>
        </x:is>
      </x:c>
      <x:c r="F2082" s="58">
        <x:v>6620</x:v>
      </x:c>
      <x:c r="G2082" t="inlineStr">
        <x:is>
          <x:t>Geschenke nicht abzugsfähig</x:t>
        </x:is>
      </x:c>
      <x:c r="H2082" s="0" t="inlineStr">
        <x:is>
          <x:t>2024-06</x:t>
        </x:is>
      </x:c>
      <x:c r="I2082" s="0" t="inlineStr">
        <x:is>
          <x:t>2024-06</x:t>
        </x:is>
      </x:c>
      <x:c r="J2082" s="0" t="inlineStr">
        <x:is>
          <x:t>Month</x:t>
        </x:is>
      </x:c>
      <x:c r="K2082" s="58">
        <x:v>1</x:v>
      </x:c>
      <x:c r="L2082" s="12">
        <x:v>0</x:v>
      </x:c>
    </x:row>
    <x:row r="2083">
      <x:c r="A2083" s="0" t="inlineStr">
        <x:is>
          <x:t>PL|pl.other-opex|6620|2024-07</x:t>
        </x:is>
      </x:c>
      <x:c r="B2083" s="0" t="inlineStr">
        <x:is>
          <x:t>Demo Handel GmbH</x:t>
        </x:is>
      </x:c>
      <x:c r="C2083" s="0" t="inlineStr">
        <x:is>
          <x:t>PL</x:t>
        </x:is>
      </x:c>
      <x:c r="D2083" s="0" t="inlineStr">
        <x:is>
          <x:t>pl.other-opex</x:t>
        </x:is>
      </x:c>
      <x:c r="E2083" s="0" t="inlineStr">
        <x:is>
          <x:t>Sonstige betriebliche Aufwendungen</x:t>
        </x:is>
      </x:c>
      <x:c r="F2083" s="58">
        <x:v>6620</x:v>
      </x:c>
      <x:c r="G2083" t="inlineStr">
        <x:is>
          <x:t>Geschenke nicht abzugsfähig</x:t>
        </x:is>
      </x:c>
      <x:c r="H2083" s="0" t="inlineStr">
        <x:is>
          <x:t>2024-07</x:t>
        </x:is>
      </x:c>
      <x:c r="I2083" s="0" t="inlineStr">
        <x:is>
          <x:t>2024-07</x:t>
        </x:is>
      </x:c>
      <x:c r="J2083" s="0" t="inlineStr">
        <x:is>
          <x:t>Month</x:t>
        </x:is>
      </x:c>
      <x:c r="K2083" s="58">
        <x:v>1</x:v>
      </x:c>
      <x:c r="L2083" s="12">
        <x:v>0</x:v>
      </x:c>
    </x:row>
    <x:row r="2084">
      <x:c r="A2084" s="0" t="inlineStr">
        <x:is>
          <x:t>PL|pl.other-opex|6620|2024-08</x:t>
        </x:is>
      </x:c>
      <x:c r="B2084" s="0" t="inlineStr">
        <x:is>
          <x:t>Demo Handel GmbH</x:t>
        </x:is>
      </x:c>
      <x:c r="C2084" s="0" t="inlineStr">
        <x:is>
          <x:t>PL</x:t>
        </x:is>
      </x:c>
      <x:c r="D2084" s="0" t="inlineStr">
        <x:is>
          <x:t>pl.other-opex</x:t>
        </x:is>
      </x:c>
      <x:c r="E2084" s="0" t="inlineStr">
        <x:is>
          <x:t>Sonstige betriebliche Aufwendungen</x:t>
        </x:is>
      </x:c>
      <x:c r="F2084" s="58">
        <x:v>6620</x:v>
      </x:c>
      <x:c r="G2084" t="inlineStr">
        <x:is>
          <x:t>Geschenke nicht abzugsfähig</x:t>
        </x:is>
      </x:c>
      <x:c r="H2084" s="0" t="inlineStr">
        <x:is>
          <x:t>2024-08</x:t>
        </x:is>
      </x:c>
      <x:c r="I2084" s="0" t="inlineStr">
        <x:is>
          <x:t>2024-08</x:t>
        </x:is>
      </x:c>
      <x:c r="J2084" s="0" t="inlineStr">
        <x:is>
          <x:t>Month</x:t>
        </x:is>
      </x:c>
      <x:c r="K2084" s="58">
        <x:v>1</x:v>
      </x:c>
      <x:c r="L2084" s="12">
        <x:v>0</x:v>
      </x:c>
    </x:row>
    <x:row r="2085">
      <x:c r="A2085" s="0" t="inlineStr">
        <x:is>
          <x:t>PL|pl.other-opex|6620|2024-09</x:t>
        </x:is>
      </x:c>
      <x:c r="B2085" s="0" t="inlineStr">
        <x:is>
          <x:t>Demo Handel GmbH</x:t>
        </x:is>
      </x:c>
      <x:c r="C2085" s="0" t="inlineStr">
        <x:is>
          <x:t>PL</x:t>
        </x:is>
      </x:c>
      <x:c r="D2085" s="0" t="inlineStr">
        <x:is>
          <x:t>pl.other-opex</x:t>
        </x:is>
      </x:c>
      <x:c r="E2085" s="0" t="inlineStr">
        <x:is>
          <x:t>Sonstige betriebliche Aufwendungen</x:t>
        </x:is>
      </x:c>
      <x:c r="F2085" s="58">
        <x:v>6620</x:v>
      </x:c>
      <x:c r="G2085" t="inlineStr">
        <x:is>
          <x:t>Geschenke nicht abzugsfähig</x:t>
        </x:is>
      </x:c>
      <x:c r="H2085" s="0" t="inlineStr">
        <x:is>
          <x:t>2024-09</x:t>
        </x:is>
      </x:c>
      <x:c r="I2085" s="0" t="inlineStr">
        <x:is>
          <x:t>2024-09</x:t>
        </x:is>
      </x:c>
      <x:c r="J2085" s="0" t="inlineStr">
        <x:is>
          <x:t>Month</x:t>
        </x:is>
      </x:c>
      <x:c r="K2085" s="58">
        <x:v>1</x:v>
      </x:c>
      <x:c r="L2085" s="12">
        <x:v>0</x:v>
      </x:c>
    </x:row>
    <x:row r="2086">
      <x:c r="A2086" s="0" t="inlineStr">
        <x:is>
          <x:t>PL|pl.other-opex|6620|2024-10</x:t>
        </x:is>
      </x:c>
      <x:c r="B2086" s="0" t="inlineStr">
        <x:is>
          <x:t>Demo Handel GmbH</x:t>
        </x:is>
      </x:c>
      <x:c r="C2086" s="0" t="inlineStr">
        <x:is>
          <x:t>PL</x:t>
        </x:is>
      </x:c>
      <x:c r="D2086" s="0" t="inlineStr">
        <x:is>
          <x:t>pl.other-opex</x:t>
        </x:is>
      </x:c>
      <x:c r="E2086" s="0" t="inlineStr">
        <x:is>
          <x:t>Sonstige betriebliche Aufwendungen</x:t>
        </x:is>
      </x:c>
      <x:c r="F2086" s="58">
        <x:v>6620</x:v>
      </x:c>
      <x:c r="G2086" t="inlineStr">
        <x:is>
          <x:t>Geschenke nicht abzugsfähig</x:t>
        </x:is>
      </x:c>
      <x:c r="H2086" s="0" t="inlineStr">
        <x:is>
          <x:t>2024-10</x:t>
        </x:is>
      </x:c>
      <x:c r="I2086" s="0" t="inlineStr">
        <x:is>
          <x:t>2024-10</x:t>
        </x:is>
      </x:c>
      <x:c r="J2086" s="0" t="inlineStr">
        <x:is>
          <x:t>Month</x:t>
        </x:is>
      </x:c>
      <x:c r="K2086" s="58">
        <x:v>1</x:v>
      </x:c>
      <x:c r="L2086" s="12">
        <x:v>0</x:v>
      </x:c>
    </x:row>
    <x:row r="2087">
      <x:c r="A2087" s="0" t="inlineStr">
        <x:is>
          <x:t>PL|pl.other-opex|6620|2024-11</x:t>
        </x:is>
      </x:c>
      <x:c r="B2087" s="0" t="inlineStr">
        <x:is>
          <x:t>Demo Handel GmbH</x:t>
        </x:is>
      </x:c>
      <x:c r="C2087" s="0" t="inlineStr">
        <x:is>
          <x:t>PL</x:t>
        </x:is>
      </x:c>
      <x:c r="D2087" s="0" t="inlineStr">
        <x:is>
          <x:t>pl.other-opex</x:t>
        </x:is>
      </x:c>
      <x:c r="E2087" s="0" t="inlineStr">
        <x:is>
          <x:t>Sonstige betriebliche Aufwendungen</x:t>
        </x:is>
      </x:c>
      <x:c r="F2087" s="58">
        <x:v>6620</x:v>
      </x:c>
      <x:c r="G2087" t="inlineStr">
        <x:is>
          <x:t>Geschenke nicht abzugsfähig</x:t>
        </x:is>
      </x:c>
      <x:c r="H2087" s="0" t="inlineStr">
        <x:is>
          <x:t>2024-11</x:t>
        </x:is>
      </x:c>
      <x:c r="I2087" s="0" t="inlineStr">
        <x:is>
          <x:t>2024-11</x:t>
        </x:is>
      </x:c>
      <x:c r="J2087" s="0" t="inlineStr">
        <x:is>
          <x:t>Month</x:t>
        </x:is>
      </x:c>
      <x:c r="K2087" s="58">
        <x:v>1</x:v>
      </x:c>
      <x:c r="L2087" s="12">
        <x:v>0</x:v>
      </x:c>
    </x:row>
    <x:row r="2088">
      <x:c r="A2088" s="0" t="inlineStr">
        <x:is>
          <x:t>PL|pl.other-opex|6620|2024-12</x:t>
        </x:is>
      </x:c>
      <x:c r="B2088" s="0" t="inlineStr">
        <x:is>
          <x:t>Demo Handel GmbH</x:t>
        </x:is>
      </x:c>
      <x:c r="C2088" s="0" t="inlineStr">
        <x:is>
          <x:t>PL</x:t>
        </x:is>
      </x:c>
      <x:c r="D2088" s="0" t="inlineStr">
        <x:is>
          <x:t>pl.other-opex</x:t>
        </x:is>
      </x:c>
      <x:c r="E2088" s="0" t="inlineStr">
        <x:is>
          <x:t>Sonstige betriebliche Aufwendungen</x:t>
        </x:is>
      </x:c>
      <x:c r="F2088" s="58">
        <x:v>6620</x:v>
      </x:c>
      <x:c r="G2088" t="inlineStr">
        <x:is>
          <x:t>Geschenke nicht abzugsfähig</x:t>
        </x:is>
      </x:c>
      <x:c r="H2088" s="0" t="inlineStr">
        <x:is>
          <x:t>2024-12</x:t>
        </x:is>
      </x:c>
      <x:c r="I2088" s="0" t="inlineStr">
        <x:is>
          <x:t>2024-12</x:t>
        </x:is>
      </x:c>
      <x:c r="J2088" s="0" t="inlineStr">
        <x:is>
          <x:t>Month</x:t>
        </x:is>
      </x:c>
      <x:c r="K2088" s="58">
        <x:v>1</x:v>
      </x:c>
      <x:c r="L2088" s="12">
        <x:v>-2800</x:v>
      </x:c>
    </x:row>
    <x:row r="2089">
      <x:c r="A2089" s="0" t="inlineStr">
        <x:is>
          <x:t>PL|pl.other-opex|6640|2022-01</x:t>
        </x:is>
      </x:c>
      <x:c r="B2089" s="0" t="inlineStr">
        <x:is>
          <x:t>Demo Handel GmbH</x:t>
        </x:is>
      </x:c>
      <x:c r="C2089" s="0" t="inlineStr">
        <x:is>
          <x:t>PL</x:t>
        </x:is>
      </x:c>
      <x:c r="D2089" s="0" t="inlineStr">
        <x:is>
          <x:t>pl.other-opex</x:t>
        </x:is>
      </x:c>
      <x:c r="E2089" s="0" t="inlineStr">
        <x:is>
          <x:t>Sonstige betriebliche Aufwendungen</x:t>
        </x:is>
      </x:c>
      <x:c r="F2089" s="58">
        <x:v>6640</x:v>
      </x:c>
      <x:c r="G2089" t="inlineStr">
        <x:is>
          <x:t>Bewirtungskosten</x:t>
        </x:is>
      </x:c>
      <x:c r="H2089" s="0" t="inlineStr">
        <x:is>
          <x:t>2022-01</x:t>
        </x:is>
      </x:c>
      <x:c r="I2089" s="0" t="inlineStr">
        <x:is>
          <x:t>2022-01</x:t>
        </x:is>
      </x:c>
      <x:c r="J2089" s="0" t="inlineStr">
        <x:is>
          <x:t>Month</x:t>
        </x:is>
      </x:c>
      <x:c r="K2089" s="58">
        <x:v>1</x:v>
      </x:c>
      <x:c r="L2089" s="12">
        <x:v>-824.15</x:v>
      </x:c>
    </x:row>
    <x:row r="2090">
      <x:c r="A2090" s="0" t="inlineStr">
        <x:is>
          <x:t>PL|pl.other-opex|6640|2022-02</x:t>
        </x:is>
      </x:c>
      <x:c r="B2090" s="0" t="inlineStr">
        <x:is>
          <x:t>Demo Handel GmbH</x:t>
        </x:is>
      </x:c>
      <x:c r="C2090" s="0" t="inlineStr">
        <x:is>
          <x:t>PL</x:t>
        </x:is>
      </x:c>
      <x:c r="D2090" s="0" t="inlineStr">
        <x:is>
          <x:t>pl.other-opex</x:t>
        </x:is>
      </x:c>
      <x:c r="E2090" s="0" t="inlineStr">
        <x:is>
          <x:t>Sonstige betriebliche Aufwendungen</x:t>
        </x:is>
      </x:c>
      <x:c r="F2090" s="58">
        <x:v>6640</x:v>
      </x:c>
      <x:c r="G2090" t="inlineStr">
        <x:is>
          <x:t>Bewirtungskosten</x:t>
        </x:is>
      </x:c>
      <x:c r="H2090" s="0" t="inlineStr">
        <x:is>
          <x:t>2022-02</x:t>
        </x:is>
      </x:c>
      <x:c r="I2090" s="0" t="inlineStr">
        <x:is>
          <x:t>2022-02</x:t>
        </x:is>
      </x:c>
      <x:c r="J2090" s="0" t="inlineStr">
        <x:is>
          <x:t>Month</x:t>
        </x:is>
      </x:c>
      <x:c r="K2090" s="58">
        <x:v>1</x:v>
      </x:c>
      <x:c r="L2090" s="12">
        <x:v>-477.01</x:v>
      </x:c>
    </x:row>
    <x:row r="2091">
      <x:c r="A2091" s="0" t="inlineStr">
        <x:is>
          <x:t>PL|pl.other-opex|6640|2022-03</x:t>
        </x:is>
      </x:c>
      <x:c r="B2091" s="0" t="inlineStr">
        <x:is>
          <x:t>Demo Handel GmbH</x:t>
        </x:is>
      </x:c>
      <x:c r="C2091" s="0" t="inlineStr">
        <x:is>
          <x:t>PL</x:t>
        </x:is>
      </x:c>
      <x:c r="D2091" s="0" t="inlineStr">
        <x:is>
          <x:t>pl.other-opex</x:t>
        </x:is>
      </x:c>
      <x:c r="E2091" s="0" t="inlineStr">
        <x:is>
          <x:t>Sonstige betriebliche Aufwendungen</x:t>
        </x:is>
      </x:c>
      <x:c r="F2091" s="58">
        <x:v>6640</x:v>
      </x:c>
      <x:c r="G2091" t="inlineStr">
        <x:is>
          <x:t>Bewirtungskosten</x:t>
        </x:is>
      </x:c>
      <x:c r="H2091" s="0" t="inlineStr">
        <x:is>
          <x:t>2022-03</x:t>
        </x:is>
      </x:c>
      <x:c r="I2091" s="0" t="inlineStr">
        <x:is>
          <x:t>2022-03</x:t>
        </x:is>
      </x:c>
      <x:c r="J2091" s="0" t="inlineStr">
        <x:is>
          <x:t>Month</x:t>
        </x:is>
      </x:c>
      <x:c r="K2091" s="58">
        <x:v>1</x:v>
      </x:c>
      <x:c r="L2091" s="12">
        <x:v>-1223.33</x:v>
      </x:c>
    </x:row>
    <x:row r="2092">
      <x:c r="A2092" s="0" t="inlineStr">
        <x:is>
          <x:t>PL|pl.other-opex|6640|2022-04</x:t>
        </x:is>
      </x:c>
      <x:c r="B2092" s="0" t="inlineStr">
        <x:is>
          <x:t>Demo Handel GmbH</x:t>
        </x:is>
      </x:c>
      <x:c r="C2092" s="0" t="inlineStr">
        <x:is>
          <x:t>PL</x:t>
        </x:is>
      </x:c>
      <x:c r="D2092" s="0" t="inlineStr">
        <x:is>
          <x:t>pl.other-opex</x:t>
        </x:is>
      </x:c>
      <x:c r="E2092" s="0" t="inlineStr">
        <x:is>
          <x:t>Sonstige betriebliche Aufwendungen</x:t>
        </x:is>
      </x:c>
      <x:c r="F2092" s="58">
        <x:v>6640</x:v>
      </x:c>
      <x:c r="G2092" t="inlineStr">
        <x:is>
          <x:t>Bewirtungskosten</x:t>
        </x:is>
      </x:c>
      <x:c r="H2092" s="0" t="inlineStr">
        <x:is>
          <x:t>2022-04</x:t>
        </x:is>
      </x:c>
      <x:c r="I2092" s="0" t="inlineStr">
        <x:is>
          <x:t>2022-04</x:t>
        </x:is>
      </x:c>
      <x:c r="J2092" s="0" t="inlineStr">
        <x:is>
          <x:t>Month</x:t>
        </x:is>
      </x:c>
      <x:c r="K2092" s="58">
        <x:v>1</x:v>
      </x:c>
      <x:c r="L2092" s="12">
        <x:v>-1188.51</x:v>
      </x:c>
    </x:row>
    <x:row r="2093">
      <x:c r="A2093" s="0" t="inlineStr">
        <x:is>
          <x:t>PL|pl.other-opex|6640|2022-05</x:t>
        </x:is>
      </x:c>
      <x:c r="B2093" s="0" t="inlineStr">
        <x:is>
          <x:t>Demo Handel GmbH</x:t>
        </x:is>
      </x:c>
      <x:c r="C2093" s="0" t="inlineStr">
        <x:is>
          <x:t>PL</x:t>
        </x:is>
      </x:c>
      <x:c r="D2093" s="0" t="inlineStr">
        <x:is>
          <x:t>pl.other-opex</x:t>
        </x:is>
      </x:c>
      <x:c r="E2093" s="0" t="inlineStr">
        <x:is>
          <x:t>Sonstige betriebliche Aufwendungen</x:t>
        </x:is>
      </x:c>
      <x:c r="F2093" s="58">
        <x:v>6640</x:v>
      </x:c>
      <x:c r="G2093" t="inlineStr">
        <x:is>
          <x:t>Bewirtungskosten</x:t>
        </x:is>
      </x:c>
      <x:c r="H2093" s="0" t="inlineStr">
        <x:is>
          <x:t>2022-05</x:t>
        </x:is>
      </x:c>
      <x:c r="I2093" s="0" t="inlineStr">
        <x:is>
          <x:t>2022-05</x:t>
        </x:is>
      </x:c>
      <x:c r="J2093" s="0" t="inlineStr">
        <x:is>
          <x:t>Month</x:t>
        </x:is>
      </x:c>
      <x:c r="K2093" s="58">
        <x:v>1</x:v>
      </x:c>
      <x:c r="L2093" s="12">
        <x:v>-544.2</x:v>
      </x:c>
    </x:row>
    <x:row r="2094">
      <x:c r="A2094" s="0" t="inlineStr">
        <x:is>
          <x:t>PL|pl.other-opex|6640|2022-06</x:t>
        </x:is>
      </x:c>
      <x:c r="B2094" s="0" t="inlineStr">
        <x:is>
          <x:t>Demo Handel GmbH</x:t>
        </x:is>
      </x:c>
      <x:c r="C2094" s="0" t="inlineStr">
        <x:is>
          <x:t>PL</x:t>
        </x:is>
      </x:c>
      <x:c r="D2094" s="0" t="inlineStr">
        <x:is>
          <x:t>pl.other-opex</x:t>
        </x:is>
      </x:c>
      <x:c r="E2094" s="0" t="inlineStr">
        <x:is>
          <x:t>Sonstige betriebliche Aufwendungen</x:t>
        </x:is>
      </x:c>
      <x:c r="F2094" s="58">
        <x:v>6640</x:v>
      </x:c>
      <x:c r="G2094" t="inlineStr">
        <x:is>
          <x:t>Bewirtungskosten</x:t>
        </x:is>
      </x:c>
      <x:c r="H2094" s="0" t="inlineStr">
        <x:is>
          <x:t>2022-06</x:t>
        </x:is>
      </x:c>
      <x:c r="I2094" s="0" t="inlineStr">
        <x:is>
          <x:t>2022-06</x:t>
        </x:is>
      </x:c>
      <x:c r="J2094" s="0" t="inlineStr">
        <x:is>
          <x:t>Month</x:t>
        </x:is>
      </x:c>
      <x:c r="K2094" s="58">
        <x:v>1</x:v>
      </x:c>
      <x:c r="L2094" s="12">
        <x:v>-621.15</x:v>
      </x:c>
    </x:row>
    <x:row r="2095">
      <x:c r="A2095" s="0" t="inlineStr">
        <x:is>
          <x:t>PL|pl.other-opex|6640|2022-07</x:t>
        </x:is>
      </x:c>
      <x:c r="B2095" s="0" t="inlineStr">
        <x:is>
          <x:t>Demo Handel GmbH</x:t>
        </x:is>
      </x:c>
      <x:c r="C2095" s="0" t="inlineStr">
        <x:is>
          <x:t>PL</x:t>
        </x:is>
      </x:c>
      <x:c r="D2095" s="0" t="inlineStr">
        <x:is>
          <x:t>pl.other-opex</x:t>
        </x:is>
      </x:c>
      <x:c r="E2095" s="0" t="inlineStr">
        <x:is>
          <x:t>Sonstige betriebliche Aufwendungen</x:t>
        </x:is>
      </x:c>
      <x:c r="F2095" s="58">
        <x:v>6640</x:v>
      </x:c>
      <x:c r="G2095" t="inlineStr">
        <x:is>
          <x:t>Bewirtungskosten</x:t>
        </x:is>
      </x:c>
      <x:c r="H2095" s="0" t="inlineStr">
        <x:is>
          <x:t>2022-07</x:t>
        </x:is>
      </x:c>
      <x:c r="I2095" s="0" t="inlineStr">
        <x:is>
          <x:t>2022-07</x:t>
        </x:is>
      </x:c>
      <x:c r="J2095" s="0" t="inlineStr">
        <x:is>
          <x:t>Month</x:t>
        </x:is>
      </x:c>
      <x:c r="K2095" s="58">
        <x:v>1</x:v>
      </x:c>
      <x:c r="L2095" s="12">
        <x:v>-753.86</x:v>
      </x:c>
    </x:row>
    <x:row r="2096">
      <x:c r="A2096" s="0" t="inlineStr">
        <x:is>
          <x:t>PL|pl.other-opex|6640|2022-08</x:t>
        </x:is>
      </x:c>
      <x:c r="B2096" s="0" t="inlineStr">
        <x:is>
          <x:t>Demo Handel GmbH</x:t>
        </x:is>
      </x:c>
      <x:c r="C2096" s="0" t="inlineStr">
        <x:is>
          <x:t>PL</x:t>
        </x:is>
      </x:c>
      <x:c r="D2096" s="0" t="inlineStr">
        <x:is>
          <x:t>pl.other-opex</x:t>
        </x:is>
      </x:c>
      <x:c r="E2096" s="0" t="inlineStr">
        <x:is>
          <x:t>Sonstige betriebliche Aufwendungen</x:t>
        </x:is>
      </x:c>
      <x:c r="F2096" s="58">
        <x:v>6640</x:v>
      </x:c>
      <x:c r="G2096" t="inlineStr">
        <x:is>
          <x:t>Bewirtungskosten</x:t>
        </x:is>
      </x:c>
      <x:c r="H2096" s="0" t="inlineStr">
        <x:is>
          <x:t>2022-08</x:t>
        </x:is>
      </x:c>
      <x:c r="I2096" s="0" t="inlineStr">
        <x:is>
          <x:t>2022-08</x:t>
        </x:is>
      </x:c>
      <x:c r="J2096" s="0" t="inlineStr">
        <x:is>
          <x:t>Month</x:t>
        </x:is>
      </x:c>
      <x:c r="K2096" s="58">
        <x:v>1</x:v>
      </x:c>
      <x:c r="L2096" s="12">
        <x:v>-894.49</x:v>
      </x:c>
    </x:row>
    <x:row r="2097">
      <x:c r="A2097" s="0" t="inlineStr">
        <x:is>
          <x:t>PL|pl.other-opex|6640|2022-09</x:t>
        </x:is>
      </x:c>
      <x:c r="B2097" s="0" t="inlineStr">
        <x:is>
          <x:t>Demo Handel GmbH</x:t>
        </x:is>
      </x:c>
      <x:c r="C2097" s="0" t="inlineStr">
        <x:is>
          <x:t>PL</x:t>
        </x:is>
      </x:c>
      <x:c r="D2097" s="0" t="inlineStr">
        <x:is>
          <x:t>pl.other-opex</x:t>
        </x:is>
      </x:c>
      <x:c r="E2097" s="0" t="inlineStr">
        <x:is>
          <x:t>Sonstige betriebliche Aufwendungen</x:t>
        </x:is>
      </x:c>
      <x:c r="F2097" s="58">
        <x:v>6640</x:v>
      </x:c>
      <x:c r="G2097" t="inlineStr">
        <x:is>
          <x:t>Bewirtungskosten</x:t>
        </x:is>
      </x:c>
      <x:c r="H2097" s="0" t="inlineStr">
        <x:is>
          <x:t>2022-09</x:t>
        </x:is>
      </x:c>
      <x:c r="I2097" s="0" t="inlineStr">
        <x:is>
          <x:t>2022-09</x:t>
        </x:is>
      </x:c>
      <x:c r="J2097" s="0" t="inlineStr">
        <x:is>
          <x:t>Month</x:t>
        </x:is>
      </x:c>
      <x:c r="K2097" s="58">
        <x:v>1</x:v>
      </x:c>
      <x:c r="L2097" s="12">
        <x:v>-840.88</x:v>
      </x:c>
    </x:row>
    <x:row r="2098">
      <x:c r="A2098" s="0" t="inlineStr">
        <x:is>
          <x:t>PL|pl.other-opex|6640|2022-10</x:t>
        </x:is>
      </x:c>
      <x:c r="B2098" s="0" t="inlineStr">
        <x:is>
          <x:t>Demo Handel GmbH</x:t>
        </x:is>
      </x:c>
      <x:c r="C2098" s="0" t="inlineStr">
        <x:is>
          <x:t>PL</x:t>
        </x:is>
      </x:c>
      <x:c r="D2098" s="0" t="inlineStr">
        <x:is>
          <x:t>pl.other-opex</x:t>
        </x:is>
      </x:c>
      <x:c r="E2098" s="0" t="inlineStr">
        <x:is>
          <x:t>Sonstige betriebliche Aufwendungen</x:t>
        </x:is>
      </x:c>
      <x:c r="F2098" s="58">
        <x:v>6640</x:v>
      </x:c>
      <x:c r="G2098" t="inlineStr">
        <x:is>
          <x:t>Bewirtungskosten</x:t>
        </x:is>
      </x:c>
      <x:c r="H2098" s="0" t="inlineStr">
        <x:is>
          <x:t>2022-10</x:t>
        </x:is>
      </x:c>
      <x:c r="I2098" s="0" t="inlineStr">
        <x:is>
          <x:t>2022-10</x:t>
        </x:is>
      </x:c>
      <x:c r="J2098" s="0" t="inlineStr">
        <x:is>
          <x:t>Month</x:t>
        </x:is>
      </x:c>
      <x:c r="K2098" s="58">
        <x:v>1</x:v>
      </x:c>
      <x:c r="L2098" s="12">
        <x:v>-1187.87</x:v>
      </x:c>
    </x:row>
    <x:row r="2099">
      <x:c r="A2099" s="0" t="inlineStr">
        <x:is>
          <x:t>PL|pl.other-opex|6640|2022-11</x:t>
        </x:is>
      </x:c>
      <x:c r="B2099" s="0" t="inlineStr">
        <x:is>
          <x:t>Demo Handel GmbH</x:t>
        </x:is>
      </x:c>
      <x:c r="C2099" s="0" t="inlineStr">
        <x:is>
          <x:t>PL</x:t>
        </x:is>
      </x:c>
      <x:c r="D2099" s="0" t="inlineStr">
        <x:is>
          <x:t>pl.other-opex</x:t>
        </x:is>
      </x:c>
      <x:c r="E2099" s="0" t="inlineStr">
        <x:is>
          <x:t>Sonstige betriebliche Aufwendungen</x:t>
        </x:is>
      </x:c>
      <x:c r="F2099" s="58">
        <x:v>6640</x:v>
      </x:c>
      <x:c r="G2099" t="inlineStr">
        <x:is>
          <x:t>Bewirtungskosten</x:t>
        </x:is>
      </x:c>
      <x:c r="H2099" s="0" t="inlineStr">
        <x:is>
          <x:t>2022-11</x:t>
        </x:is>
      </x:c>
      <x:c r="I2099" s="0" t="inlineStr">
        <x:is>
          <x:t>2022-11</x:t>
        </x:is>
      </x:c>
      <x:c r="J2099" s="0" t="inlineStr">
        <x:is>
          <x:t>Month</x:t>
        </x:is>
      </x:c>
      <x:c r="K2099" s="58">
        <x:v>1</x:v>
      </x:c>
      <x:c r="L2099" s="12">
        <x:v>-1015.22</x:v>
      </x:c>
    </x:row>
    <x:row r="2100">
      <x:c r="A2100" s="0" t="inlineStr">
        <x:is>
          <x:t>PL|pl.other-opex|6640|2022-12</x:t>
        </x:is>
      </x:c>
      <x:c r="B2100" s="0" t="inlineStr">
        <x:is>
          <x:t>Demo Handel GmbH</x:t>
        </x:is>
      </x:c>
      <x:c r="C2100" s="0" t="inlineStr">
        <x:is>
          <x:t>PL</x:t>
        </x:is>
      </x:c>
      <x:c r="D2100" s="0" t="inlineStr">
        <x:is>
          <x:t>pl.other-opex</x:t>
        </x:is>
      </x:c>
      <x:c r="E2100" s="0" t="inlineStr">
        <x:is>
          <x:t>Sonstige betriebliche Aufwendungen</x:t>
        </x:is>
      </x:c>
      <x:c r="F2100" s="58">
        <x:v>6640</x:v>
      </x:c>
      <x:c r="G2100" t="inlineStr">
        <x:is>
          <x:t>Bewirtungskosten</x:t>
        </x:is>
      </x:c>
      <x:c r="H2100" s="0" t="inlineStr">
        <x:is>
          <x:t>2022-12</x:t>
        </x:is>
      </x:c>
      <x:c r="I2100" s="0" t="inlineStr">
        <x:is>
          <x:t>2022-12</x:t>
        </x:is>
      </x:c>
      <x:c r="J2100" s="0" t="inlineStr">
        <x:is>
          <x:t>Month</x:t>
        </x:is>
      </x:c>
      <x:c r="K2100" s="58">
        <x:v>1</x:v>
      </x:c>
      <x:c r="L2100" s="12">
        <x:v>-837.84</x:v>
      </x:c>
    </x:row>
    <x:row r="2101">
      <x:c r="A2101" s="0" t="inlineStr">
        <x:is>
          <x:t>PL|pl.other-opex|6640|2023-01</x:t>
        </x:is>
      </x:c>
      <x:c r="B2101" s="0" t="inlineStr">
        <x:is>
          <x:t>Demo Handel GmbH</x:t>
        </x:is>
      </x:c>
      <x:c r="C2101" s="0" t="inlineStr">
        <x:is>
          <x:t>PL</x:t>
        </x:is>
      </x:c>
      <x:c r="D2101" s="0" t="inlineStr">
        <x:is>
          <x:t>pl.other-opex</x:t>
        </x:is>
      </x:c>
      <x:c r="E2101" s="0" t="inlineStr">
        <x:is>
          <x:t>Sonstige betriebliche Aufwendungen</x:t>
        </x:is>
      </x:c>
      <x:c r="F2101" s="58">
        <x:v>6640</x:v>
      </x:c>
      <x:c r="G2101" t="inlineStr">
        <x:is>
          <x:t>Bewirtungskosten</x:t>
        </x:is>
      </x:c>
      <x:c r="H2101" s="0" t="inlineStr">
        <x:is>
          <x:t>2023-01</x:t>
        </x:is>
      </x:c>
      <x:c r="I2101" s="0" t="inlineStr">
        <x:is>
          <x:t>2023-01</x:t>
        </x:is>
      </x:c>
      <x:c r="J2101" s="0" t="inlineStr">
        <x:is>
          <x:t>Month</x:t>
        </x:is>
      </x:c>
      <x:c r="K2101" s="58">
        <x:v>1</x:v>
      </x:c>
      <x:c r="L2101" s="12">
        <x:v>-1022.02</x:v>
      </x:c>
    </x:row>
    <x:row r="2102">
      <x:c r="A2102" s="0" t="inlineStr">
        <x:is>
          <x:t>PL|pl.other-opex|6640|2023-02</x:t>
        </x:is>
      </x:c>
      <x:c r="B2102" s="0" t="inlineStr">
        <x:is>
          <x:t>Demo Handel GmbH</x:t>
        </x:is>
      </x:c>
      <x:c r="C2102" s="0" t="inlineStr">
        <x:is>
          <x:t>PL</x:t>
        </x:is>
      </x:c>
      <x:c r="D2102" s="0" t="inlineStr">
        <x:is>
          <x:t>pl.other-opex</x:t>
        </x:is>
      </x:c>
      <x:c r="E2102" s="0" t="inlineStr">
        <x:is>
          <x:t>Sonstige betriebliche Aufwendungen</x:t>
        </x:is>
      </x:c>
      <x:c r="F2102" s="58">
        <x:v>6640</x:v>
      </x:c>
      <x:c r="G2102" t="inlineStr">
        <x:is>
          <x:t>Bewirtungskosten</x:t>
        </x:is>
      </x:c>
      <x:c r="H2102" s="0" t="inlineStr">
        <x:is>
          <x:t>2023-02</x:t>
        </x:is>
      </x:c>
      <x:c r="I2102" s="0" t="inlineStr">
        <x:is>
          <x:t>2023-02</x:t>
        </x:is>
      </x:c>
      <x:c r="J2102" s="0" t="inlineStr">
        <x:is>
          <x:t>Month</x:t>
        </x:is>
      </x:c>
      <x:c r="K2102" s="58">
        <x:v>1</x:v>
      </x:c>
      <x:c r="L2102" s="12">
        <x:v>-644.53</x:v>
      </x:c>
    </x:row>
    <x:row r="2103">
      <x:c r="A2103" s="0" t="inlineStr">
        <x:is>
          <x:t>PL|pl.other-opex|6640|2023-03</x:t>
        </x:is>
      </x:c>
      <x:c r="B2103" s="0" t="inlineStr">
        <x:is>
          <x:t>Demo Handel GmbH</x:t>
        </x:is>
      </x:c>
      <x:c r="C2103" s="0" t="inlineStr">
        <x:is>
          <x:t>PL</x:t>
        </x:is>
      </x:c>
      <x:c r="D2103" s="0" t="inlineStr">
        <x:is>
          <x:t>pl.other-opex</x:t>
        </x:is>
      </x:c>
      <x:c r="E2103" s="0" t="inlineStr">
        <x:is>
          <x:t>Sonstige betriebliche Aufwendungen</x:t>
        </x:is>
      </x:c>
      <x:c r="F2103" s="58">
        <x:v>6640</x:v>
      </x:c>
      <x:c r="G2103" t="inlineStr">
        <x:is>
          <x:t>Bewirtungskosten</x:t>
        </x:is>
      </x:c>
      <x:c r="H2103" s="0" t="inlineStr">
        <x:is>
          <x:t>2023-03</x:t>
        </x:is>
      </x:c>
      <x:c r="I2103" s="0" t="inlineStr">
        <x:is>
          <x:t>2023-03</x:t>
        </x:is>
      </x:c>
      <x:c r="J2103" s="0" t="inlineStr">
        <x:is>
          <x:t>Month</x:t>
        </x:is>
      </x:c>
      <x:c r="K2103" s="58">
        <x:v>1</x:v>
      </x:c>
      <x:c r="L2103" s="12">
        <x:v>-954.57</x:v>
      </x:c>
    </x:row>
    <x:row r="2104">
      <x:c r="A2104" s="0" t="inlineStr">
        <x:is>
          <x:t>PL|pl.other-opex|6640|2023-04</x:t>
        </x:is>
      </x:c>
      <x:c r="B2104" s="0" t="inlineStr">
        <x:is>
          <x:t>Demo Handel GmbH</x:t>
        </x:is>
      </x:c>
      <x:c r="C2104" s="0" t="inlineStr">
        <x:is>
          <x:t>PL</x:t>
        </x:is>
      </x:c>
      <x:c r="D2104" s="0" t="inlineStr">
        <x:is>
          <x:t>pl.other-opex</x:t>
        </x:is>
      </x:c>
      <x:c r="E2104" s="0" t="inlineStr">
        <x:is>
          <x:t>Sonstige betriebliche Aufwendungen</x:t>
        </x:is>
      </x:c>
      <x:c r="F2104" s="58">
        <x:v>6640</x:v>
      </x:c>
      <x:c r="G2104" t="inlineStr">
        <x:is>
          <x:t>Bewirtungskosten</x:t>
        </x:is>
      </x:c>
      <x:c r="H2104" s="0" t="inlineStr">
        <x:is>
          <x:t>2023-04</x:t>
        </x:is>
      </x:c>
      <x:c r="I2104" s="0" t="inlineStr">
        <x:is>
          <x:t>2023-04</x:t>
        </x:is>
      </x:c>
      <x:c r="J2104" s="0" t="inlineStr">
        <x:is>
          <x:t>Month</x:t>
        </x:is>
      </x:c>
      <x:c r="K2104" s="58">
        <x:v>1</x:v>
      </x:c>
      <x:c r="L2104" s="12">
        <x:v>-1178.16</x:v>
      </x:c>
    </x:row>
    <x:row r="2105">
      <x:c r="A2105" s="0" t="inlineStr">
        <x:is>
          <x:t>PL|pl.other-opex|6640|2023-05</x:t>
        </x:is>
      </x:c>
      <x:c r="B2105" s="0" t="inlineStr">
        <x:is>
          <x:t>Demo Handel GmbH</x:t>
        </x:is>
      </x:c>
      <x:c r="C2105" s="0" t="inlineStr">
        <x:is>
          <x:t>PL</x:t>
        </x:is>
      </x:c>
      <x:c r="D2105" s="0" t="inlineStr">
        <x:is>
          <x:t>pl.other-opex</x:t>
        </x:is>
      </x:c>
      <x:c r="E2105" s="0" t="inlineStr">
        <x:is>
          <x:t>Sonstige betriebliche Aufwendungen</x:t>
        </x:is>
      </x:c>
      <x:c r="F2105" s="58">
        <x:v>6640</x:v>
      </x:c>
      <x:c r="G2105" t="inlineStr">
        <x:is>
          <x:t>Bewirtungskosten</x:t>
        </x:is>
      </x:c>
      <x:c r="H2105" s="0" t="inlineStr">
        <x:is>
          <x:t>2023-05</x:t>
        </x:is>
      </x:c>
      <x:c r="I2105" s="0" t="inlineStr">
        <x:is>
          <x:t>2023-05</x:t>
        </x:is>
      </x:c>
      <x:c r="J2105" s="0" t="inlineStr">
        <x:is>
          <x:t>Month</x:t>
        </x:is>
      </x:c>
      <x:c r="K2105" s="58">
        <x:v>1</x:v>
      </x:c>
      <x:c r="L2105" s="12">
        <x:v>-470.06</x:v>
      </x:c>
    </x:row>
    <x:row r="2106">
      <x:c r="A2106" s="0" t="inlineStr">
        <x:is>
          <x:t>PL|pl.other-opex|6640|2023-06</x:t>
        </x:is>
      </x:c>
      <x:c r="B2106" s="0" t="inlineStr">
        <x:is>
          <x:t>Demo Handel GmbH</x:t>
        </x:is>
      </x:c>
      <x:c r="C2106" s="0" t="inlineStr">
        <x:is>
          <x:t>PL</x:t>
        </x:is>
      </x:c>
      <x:c r="D2106" s="0" t="inlineStr">
        <x:is>
          <x:t>pl.other-opex</x:t>
        </x:is>
      </x:c>
      <x:c r="E2106" s="0" t="inlineStr">
        <x:is>
          <x:t>Sonstige betriebliche Aufwendungen</x:t>
        </x:is>
      </x:c>
      <x:c r="F2106" s="58">
        <x:v>6640</x:v>
      </x:c>
      <x:c r="G2106" t="inlineStr">
        <x:is>
          <x:t>Bewirtungskosten</x:t>
        </x:is>
      </x:c>
      <x:c r="H2106" s="0" t="inlineStr">
        <x:is>
          <x:t>2023-06</x:t>
        </x:is>
      </x:c>
      <x:c r="I2106" s="0" t="inlineStr">
        <x:is>
          <x:t>2023-06</x:t>
        </x:is>
      </x:c>
      <x:c r="J2106" s="0" t="inlineStr">
        <x:is>
          <x:t>Month</x:t>
        </x:is>
      </x:c>
      <x:c r="K2106" s="58">
        <x:v>1</x:v>
      </x:c>
      <x:c r="L2106" s="12">
        <x:v>-1067.83</x:v>
      </x:c>
    </x:row>
    <x:row r="2107">
      <x:c r="A2107" s="0" t="inlineStr">
        <x:is>
          <x:t>PL|pl.other-opex|6640|2023-07</x:t>
        </x:is>
      </x:c>
      <x:c r="B2107" s="0" t="inlineStr">
        <x:is>
          <x:t>Demo Handel GmbH</x:t>
        </x:is>
      </x:c>
      <x:c r="C2107" s="0" t="inlineStr">
        <x:is>
          <x:t>PL</x:t>
        </x:is>
      </x:c>
      <x:c r="D2107" s="0" t="inlineStr">
        <x:is>
          <x:t>pl.other-opex</x:t>
        </x:is>
      </x:c>
      <x:c r="E2107" s="0" t="inlineStr">
        <x:is>
          <x:t>Sonstige betriebliche Aufwendungen</x:t>
        </x:is>
      </x:c>
      <x:c r="F2107" s="58">
        <x:v>6640</x:v>
      </x:c>
      <x:c r="G2107" t="inlineStr">
        <x:is>
          <x:t>Bewirtungskosten</x:t>
        </x:is>
      </x:c>
      <x:c r="H2107" s="0" t="inlineStr">
        <x:is>
          <x:t>2023-07</x:t>
        </x:is>
      </x:c>
      <x:c r="I2107" s="0" t="inlineStr">
        <x:is>
          <x:t>2023-07</x:t>
        </x:is>
      </x:c>
      <x:c r="J2107" s="0" t="inlineStr">
        <x:is>
          <x:t>Month</x:t>
        </x:is>
      </x:c>
      <x:c r="K2107" s="58">
        <x:v>1</x:v>
      </x:c>
      <x:c r="L2107" s="12">
        <x:v>-529.88</x:v>
      </x:c>
    </x:row>
    <x:row r="2108">
      <x:c r="A2108" s="0" t="inlineStr">
        <x:is>
          <x:t>PL|pl.other-opex|6640|2023-08</x:t>
        </x:is>
      </x:c>
      <x:c r="B2108" s="0" t="inlineStr">
        <x:is>
          <x:t>Demo Handel GmbH</x:t>
        </x:is>
      </x:c>
      <x:c r="C2108" s="0" t="inlineStr">
        <x:is>
          <x:t>PL</x:t>
        </x:is>
      </x:c>
      <x:c r="D2108" s="0" t="inlineStr">
        <x:is>
          <x:t>pl.other-opex</x:t>
        </x:is>
      </x:c>
      <x:c r="E2108" s="0" t="inlineStr">
        <x:is>
          <x:t>Sonstige betriebliche Aufwendungen</x:t>
        </x:is>
      </x:c>
      <x:c r="F2108" s="58">
        <x:v>6640</x:v>
      </x:c>
      <x:c r="G2108" t="inlineStr">
        <x:is>
          <x:t>Bewirtungskosten</x:t>
        </x:is>
      </x:c>
      <x:c r="H2108" s="0" t="inlineStr">
        <x:is>
          <x:t>2023-08</x:t>
        </x:is>
      </x:c>
      <x:c r="I2108" s="0" t="inlineStr">
        <x:is>
          <x:t>2023-08</x:t>
        </x:is>
      </x:c>
      <x:c r="J2108" s="0" t="inlineStr">
        <x:is>
          <x:t>Month</x:t>
        </x:is>
      </x:c>
      <x:c r="K2108" s="58">
        <x:v>1</x:v>
      </x:c>
      <x:c r="L2108" s="12">
        <x:v>-642.17</x:v>
      </x:c>
    </x:row>
    <x:row r="2109">
      <x:c r="A2109" s="0" t="inlineStr">
        <x:is>
          <x:t>PL|pl.other-opex|6640|2023-09</x:t>
        </x:is>
      </x:c>
      <x:c r="B2109" s="0" t="inlineStr">
        <x:is>
          <x:t>Demo Handel GmbH</x:t>
        </x:is>
      </x:c>
      <x:c r="C2109" s="0" t="inlineStr">
        <x:is>
          <x:t>PL</x:t>
        </x:is>
      </x:c>
      <x:c r="D2109" s="0" t="inlineStr">
        <x:is>
          <x:t>pl.other-opex</x:t>
        </x:is>
      </x:c>
      <x:c r="E2109" s="0" t="inlineStr">
        <x:is>
          <x:t>Sonstige betriebliche Aufwendungen</x:t>
        </x:is>
      </x:c>
      <x:c r="F2109" s="58">
        <x:v>6640</x:v>
      </x:c>
      <x:c r="G2109" t="inlineStr">
        <x:is>
          <x:t>Bewirtungskosten</x:t>
        </x:is>
      </x:c>
      <x:c r="H2109" s="0" t="inlineStr">
        <x:is>
          <x:t>2023-09</x:t>
        </x:is>
      </x:c>
      <x:c r="I2109" s="0" t="inlineStr">
        <x:is>
          <x:t>2023-09</x:t>
        </x:is>
      </x:c>
      <x:c r="J2109" s="0" t="inlineStr">
        <x:is>
          <x:t>Month</x:t>
        </x:is>
      </x:c>
      <x:c r="K2109" s="58">
        <x:v>1</x:v>
      </x:c>
      <x:c r="L2109" s="12">
        <x:v>-909.92</x:v>
      </x:c>
    </x:row>
    <x:row r="2110">
      <x:c r="A2110" s="0" t="inlineStr">
        <x:is>
          <x:t>PL|pl.other-opex|6640|2023-10</x:t>
        </x:is>
      </x:c>
      <x:c r="B2110" s="0" t="inlineStr">
        <x:is>
          <x:t>Demo Handel GmbH</x:t>
        </x:is>
      </x:c>
      <x:c r="C2110" s="0" t="inlineStr">
        <x:is>
          <x:t>PL</x:t>
        </x:is>
      </x:c>
      <x:c r="D2110" s="0" t="inlineStr">
        <x:is>
          <x:t>pl.other-opex</x:t>
        </x:is>
      </x:c>
      <x:c r="E2110" s="0" t="inlineStr">
        <x:is>
          <x:t>Sonstige betriebliche Aufwendungen</x:t>
        </x:is>
      </x:c>
      <x:c r="F2110" s="58">
        <x:v>6640</x:v>
      </x:c>
      <x:c r="G2110" t="inlineStr">
        <x:is>
          <x:t>Bewirtungskosten</x:t>
        </x:is>
      </x:c>
      <x:c r="H2110" s="0" t="inlineStr">
        <x:is>
          <x:t>2023-10</x:t>
        </x:is>
      </x:c>
      <x:c r="I2110" s="0" t="inlineStr">
        <x:is>
          <x:t>2023-10</x:t>
        </x:is>
      </x:c>
      <x:c r="J2110" s="0" t="inlineStr">
        <x:is>
          <x:t>Month</x:t>
        </x:is>
      </x:c>
      <x:c r="K2110" s="58">
        <x:v>1</x:v>
      </x:c>
      <x:c r="L2110" s="12">
        <x:v>-894.62</x:v>
      </x:c>
    </x:row>
    <x:row r="2111">
      <x:c r="A2111" s="0" t="inlineStr">
        <x:is>
          <x:t>PL|pl.other-opex|6640|2023-11</x:t>
        </x:is>
      </x:c>
      <x:c r="B2111" s="0" t="inlineStr">
        <x:is>
          <x:t>Demo Handel GmbH</x:t>
        </x:is>
      </x:c>
      <x:c r="C2111" s="0" t="inlineStr">
        <x:is>
          <x:t>PL</x:t>
        </x:is>
      </x:c>
      <x:c r="D2111" s="0" t="inlineStr">
        <x:is>
          <x:t>pl.other-opex</x:t>
        </x:is>
      </x:c>
      <x:c r="E2111" s="0" t="inlineStr">
        <x:is>
          <x:t>Sonstige betriebliche Aufwendungen</x:t>
        </x:is>
      </x:c>
      <x:c r="F2111" s="58">
        <x:v>6640</x:v>
      </x:c>
      <x:c r="G2111" t="inlineStr">
        <x:is>
          <x:t>Bewirtungskosten</x:t>
        </x:is>
      </x:c>
      <x:c r="H2111" s="0" t="inlineStr">
        <x:is>
          <x:t>2023-11</x:t>
        </x:is>
      </x:c>
      <x:c r="I2111" s="0" t="inlineStr">
        <x:is>
          <x:t>2023-11</x:t>
        </x:is>
      </x:c>
      <x:c r="J2111" s="0" t="inlineStr">
        <x:is>
          <x:t>Month</x:t>
        </x:is>
      </x:c>
      <x:c r="K2111" s="58">
        <x:v>1</x:v>
      </x:c>
      <x:c r="L2111" s="12">
        <x:v>-475.52</x:v>
      </x:c>
    </x:row>
    <x:row r="2112">
      <x:c r="A2112" s="0" t="inlineStr">
        <x:is>
          <x:t>PL|pl.other-opex|6640|2023-12</x:t>
        </x:is>
      </x:c>
      <x:c r="B2112" s="0" t="inlineStr">
        <x:is>
          <x:t>Demo Handel GmbH</x:t>
        </x:is>
      </x:c>
      <x:c r="C2112" s="0" t="inlineStr">
        <x:is>
          <x:t>PL</x:t>
        </x:is>
      </x:c>
      <x:c r="D2112" s="0" t="inlineStr">
        <x:is>
          <x:t>pl.other-opex</x:t>
        </x:is>
      </x:c>
      <x:c r="E2112" s="0" t="inlineStr">
        <x:is>
          <x:t>Sonstige betriebliche Aufwendungen</x:t>
        </x:is>
      </x:c>
      <x:c r="F2112" s="58">
        <x:v>6640</x:v>
      </x:c>
      <x:c r="G2112" t="inlineStr">
        <x:is>
          <x:t>Bewirtungskosten</x:t>
        </x:is>
      </x:c>
      <x:c r="H2112" s="0" t="inlineStr">
        <x:is>
          <x:t>2023-12</x:t>
        </x:is>
      </x:c>
      <x:c r="I2112" s="0" t="inlineStr">
        <x:is>
          <x:t>2023-12</x:t>
        </x:is>
      </x:c>
      <x:c r="J2112" s="0" t="inlineStr">
        <x:is>
          <x:t>Month</x:t>
        </x:is>
      </x:c>
      <x:c r="K2112" s="58">
        <x:v>1</x:v>
      </x:c>
      <x:c r="L2112" s="12">
        <x:v>-1162.5</x:v>
      </x:c>
    </x:row>
    <x:row r="2113">
      <x:c r="A2113" s="0" t="inlineStr">
        <x:is>
          <x:t>PL|pl.other-opex|6640|2024-01</x:t>
        </x:is>
      </x:c>
      <x:c r="B2113" s="0" t="inlineStr">
        <x:is>
          <x:t>Demo Handel GmbH</x:t>
        </x:is>
      </x:c>
      <x:c r="C2113" s="0" t="inlineStr">
        <x:is>
          <x:t>PL</x:t>
        </x:is>
      </x:c>
      <x:c r="D2113" s="0" t="inlineStr">
        <x:is>
          <x:t>pl.other-opex</x:t>
        </x:is>
      </x:c>
      <x:c r="E2113" s="0" t="inlineStr">
        <x:is>
          <x:t>Sonstige betriebliche Aufwendungen</x:t>
        </x:is>
      </x:c>
      <x:c r="F2113" s="58">
        <x:v>6640</x:v>
      </x:c>
      <x:c r="G2113" t="inlineStr">
        <x:is>
          <x:t>Bewirtungskosten</x:t>
        </x:is>
      </x:c>
      <x:c r="H2113" s="0" t="inlineStr">
        <x:is>
          <x:t>2024-01</x:t>
        </x:is>
      </x:c>
      <x:c r="I2113" s="0" t="inlineStr">
        <x:is>
          <x:t>2024-01</x:t>
        </x:is>
      </x:c>
      <x:c r="J2113" s="0" t="inlineStr">
        <x:is>
          <x:t>Month</x:t>
        </x:is>
      </x:c>
      <x:c r="K2113" s="58">
        <x:v>1</x:v>
      </x:c>
      <x:c r="L2113" s="12">
        <x:v>-742.55</x:v>
      </x:c>
    </x:row>
    <x:row r="2114">
      <x:c r="A2114" s="0" t="inlineStr">
        <x:is>
          <x:t>PL|pl.other-opex|6640|2024-02</x:t>
        </x:is>
      </x:c>
      <x:c r="B2114" s="0" t="inlineStr">
        <x:is>
          <x:t>Demo Handel GmbH</x:t>
        </x:is>
      </x:c>
      <x:c r="C2114" s="0" t="inlineStr">
        <x:is>
          <x:t>PL</x:t>
        </x:is>
      </x:c>
      <x:c r="D2114" s="0" t="inlineStr">
        <x:is>
          <x:t>pl.other-opex</x:t>
        </x:is>
      </x:c>
      <x:c r="E2114" s="0" t="inlineStr">
        <x:is>
          <x:t>Sonstige betriebliche Aufwendungen</x:t>
        </x:is>
      </x:c>
      <x:c r="F2114" s="58">
        <x:v>6640</x:v>
      </x:c>
      <x:c r="G2114" t="inlineStr">
        <x:is>
          <x:t>Bewirtungskosten</x:t>
        </x:is>
      </x:c>
      <x:c r="H2114" s="0" t="inlineStr">
        <x:is>
          <x:t>2024-02</x:t>
        </x:is>
      </x:c>
      <x:c r="I2114" s="0" t="inlineStr">
        <x:is>
          <x:t>2024-02</x:t>
        </x:is>
      </x:c>
      <x:c r="J2114" s="0" t="inlineStr">
        <x:is>
          <x:t>Month</x:t>
        </x:is>
      </x:c>
      <x:c r="K2114" s="58">
        <x:v>1</x:v>
      </x:c>
      <x:c r="L2114" s="12">
        <x:v>-614.94</x:v>
      </x:c>
    </x:row>
    <x:row r="2115">
      <x:c r="A2115" s="0" t="inlineStr">
        <x:is>
          <x:t>PL|pl.other-opex|6640|2024-03</x:t>
        </x:is>
      </x:c>
      <x:c r="B2115" s="0" t="inlineStr">
        <x:is>
          <x:t>Demo Handel GmbH</x:t>
        </x:is>
      </x:c>
      <x:c r="C2115" s="0" t="inlineStr">
        <x:is>
          <x:t>PL</x:t>
        </x:is>
      </x:c>
      <x:c r="D2115" s="0" t="inlineStr">
        <x:is>
          <x:t>pl.other-opex</x:t>
        </x:is>
      </x:c>
      <x:c r="E2115" s="0" t="inlineStr">
        <x:is>
          <x:t>Sonstige betriebliche Aufwendungen</x:t>
        </x:is>
      </x:c>
      <x:c r="F2115" s="58">
        <x:v>6640</x:v>
      </x:c>
      <x:c r="G2115" t="inlineStr">
        <x:is>
          <x:t>Bewirtungskosten</x:t>
        </x:is>
      </x:c>
      <x:c r="H2115" s="0" t="inlineStr">
        <x:is>
          <x:t>2024-03</x:t>
        </x:is>
      </x:c>
      <x:c r="I2115" s="0" t="inlineStr">
        <x:is>
          <x:t>2024-03</x:t>
        </x:is>
      </x:c>
      <x:c r="J2115" s="0" t="inlineStr">
        <x:is>
          <x:t>Month</x:t>
        </x:is>
      </x:c>
      <x:c r="K2115" s="58">
        <x:v>1</x:v>
      </x:c>
      <x:c r="L2115" s="12">
        <x:v>-738.96</x:v>
      </x:c>
    </x:row>
    <x:row r="2116">
      <x:c r="A2116" s="0" t="inlineStr">
        <x:is>
          <x:t>PL|pl.other-opex|6640|2024-04</x:t>
        </x:is>
      </x:c>
      <x:c r="B2116" s="0" t="inlineStr">
        <x:is>
          <x:t>Demo Handel GmbH</x:t>
        </x:is>
      </x:c>
      <x:c r="C2116" s="0" t="inlineStr">
        <x:is>
          <x:t>PL</x:t>
        </x:is>
      </x:c>
      <x:c r="D2116" s="0" t="inlineStr">
        <x:is>
          <x:t>pl.other-opex</x:t>
        </x:is>
      </x:c>
      <x:c r="E2116" s="0" t="inlineStr">
        <x:is>
          <x:t>Sonstige betriebliche Aufwendungen</x:t>
        </x:is>
      </x:c>
      <x:c r="F2116" s="58">
        <x:v>6640</x:v>
      </x:c>
      <x:c r="G2116" t="inlineStr">
        <x:is>
          <x:t>Bewirtungskosten</x:t>
        </x:is>
      </x:c>
      <x:c r="H2116" s="0" t="inlineStr">
        <x:is>
          <x:t>2024-04</x:t>
        </x:is>
      </x:c>
      <x:c r="I2116" s="0" t="inlineStr">
        <x:is>
          <x:t>2024-04</x:t>
        </x:is>
      </x:c>
      <x:c r="J2116" s="0" t="inlineStr">
        <x:is>
          <x:t>Month</x:t>
        </x:is>
      </x:c>
      <x:c r="K2116" s="58">
        <x:v>1</x:v>
      </x:c>
      <x:c r="L2116" s="12">
        <x:v>-744.25</x:v>
      </x:c>
    </x:row>
    <x:row r="2117">
      <x:c r="A2117" s="0" t="inlineStr">
        <x:is>
          <x:t>PL|pl.other-opex|6640|2024-05</x:t>
        </x:is>
      </x:c>
      <x:c r="B2117" s="0" t="inlineStr">
        <x:is>
          <x:t>Demo Handel GmbH</x:t>
        </x:is>
      </x:c>
      <x:c r="C2117" s="0" t="inlineStr">
        <x:is>
          <x:t>PL</x:t>
        </x:is>
      </x:c>
      <x:c r="D2117" s="0" t="inlineStr">
        <x:is>
          <x:t>pl.other-opex</x:t>
        </x:is>
      </x:c>
      <x:c r="E2117" s="0" t="inlineStr">
        <x:is>
          <x:t>Sonstige betriebliche Aufwendungen</x:t>
        </x:is>
      </x:c>
      <x:c r="F2117" s="58">
        <x:v>6640</x:v>
      </x:c>
      <x:c r="G2117" t="inlineStr">
        <x:is>
          <x:t>Bewirtungskosten</x:t>
        </x:is>
      </x:c>
      <x:c r="H2117" s="0" t="inlineStr">
        <x:is>
          <x:t>2024-05</x:t>
        </x:is>
      </x:c>
      <x:c r="I2117" s="0" t="inlineStr">
        <x:is>
          <x:t>2024-05</x:t>
        </x:is>
      </x:c>
      <x:c r="J2117" s="0" t="inlineStr">
        <x:is>
          <x:t>Month</x:t>
        </x:is>
      </x:c>
      <x:c r="K2117" s="58">
        <x:v>1</x:v>
      </x:c>
      <x:c r="L2117" s="12">
        <x:v>-1012.7</x:v>
      </x:c>
    </x:row>
    <x:row r="2118">
      <x:c r="A2118" s="0" t="inlineStr">
        <x:is>
          <x:t>PL|pl.other-opex|6640|2024-06</x:t>
        </x:is>
      </x:c>
      <x:c r="B2118" s="0" t="inlineStr">
        <x:is>
          <x:t>Demo Handel GmbH</x:t>
        </x:is>
      </x:c>
      <x:c r="C2118" s="0" t="inlineStr">
        <x:is>
          <x:t>PL</x:t>
        </x:is>
      </x:c>
      <x:c r="D2118" s="0" t="inlineStr">
        <x:is>
          <x:t>pl.other-opex</x:t>
        </x:is>
      </x:c>
      <x:c r="E2118" s="0" t="inlineStr">
        <x:is>
          <x:t>Sonstige betriebliche Aufwendungen</x:t>
        </x:is>
      </x:c>
      <x:c r="F2118" s="58">
        <x:v>6640</x:v>
      </x:c>
      <x:c r="G2118" t="inlineStr">
        <x:is>
          <x:t>Bewirtungskosten</x:t>
        </x:is>
      </x:c>
      <x:c r="H2118" s="0" t="inlineStr">
        <x:is>
          <x:t>2024-06</x:t>
        </x:is>
      </x:c>
      <x:c r="I2118" s="0" t="inlineStr">
        <x:is>
          <x:t>2024-06</x:t>
        </x:is>
      </x:c>
      <x:c r="J2118" s="0" t="inlineStr">
        <x:is>
          <x:t>Month</x:t>
        </x:is>
      </x:c>
      <x:c r="K2118" s="58">
        <x:v>1</x:v>
      </x:c>
      <x:c r="L2118" s="12">
        <x:v>-1153.57</x:v>
      </x:c>
    </x:row>
    <x:row r="2119">
      <x:c r="A2119" s="0" t="inlineStr">
        <x:is>
          <x:t>PL|pl.other-opex|6640|2024-07</x:t>
        </x:is>
      </x:c>
      <x:c r="B2119" s="0" t="inlineStr">
        <x:is>
          <x:t>Demo Handel GmbH</x:t>
        </x:is>
      </x:c>
      <x:c r="C2119" s="0" t="inlineStr">
        <x:is>
          <x:t>PL</x:t>
        </x:is>
      </x:c>
      <x:c r="D2119" s="0" t="inlineStr">
        <x:is>
          <x:t>pl.other-opex</x:t>
        </x:is>
      </x:c>
      <x:c r="E2119" s="0" t="inlineStr">
        <x:is>
          <x:t>Sonstige betriebliche Aufwendungen</x:t>
        </x:is>
      </x:c>
      <x:c r="F2119" s="58">
        <x:v>6640</x:v>
      </x:c>
      <x:c r="G2119" t="inlineStr">
        <x:is>
          <x:t>Bewirtungskosten</x:t>
        </x:is>
      </x:c>
      <x:c r="H2119" s="0" t="inlineStr">
        <x:is>
          <x:t>2024-07</x:t>
        </x:is>
      </x:c>
      <x:c r="I2119" s="0" t="inlineStr">
        <x:is>
          <x:t>2024-07</x:t>
        </x:is>
      </x:c>
      <x:c r="J2119" s="0" t="inlineStr">
        <x:is>
          <x:t>Month</x:t>
        </x:is>
      </x:c>
      <x:c r="K2119" s="58">
        <x:v>1</x:v>
      </x:c>
      <x:c r="L2119" s="12">
        <x:v>-723.06</x:v>
      </x:c>
    </x:row>
    <x:row r="2120">
      <x:c r="A2120" s="0" t="inlineStr">
        <x:is>
          <x:t>PL|pl.other-opex|6640|2024-08</x:t>
        </x:is>
      </x:c>
      <x:c r="B2120" s="0" t="inlineStr">
        <x:is>
          <x:t>Demo Handel GmbH</x:t>
        </x:is>
      </x:c>
      <x:c r="C2120" s="0" t="inlineStr">
        <x:is>
          <x:t>PL</x:t>
        </x:is>
      </x:c>
      <x:c r="D2120" s="0" t="inlineStr">
        <x:is>
          <x:t>pl.other-opex</x:t>
        </x:is>
      </x:c>
      <x:c r="E2120" s="0" t="inlineStr">
        <x:is>
          <x:t>Sonstige betriebliche Aufwendungen</x:t>
        </x:is>
      </x:c>
      <x:c r="F2120" s="58">
        <x:v>6640</x:v>
      </x:c>
      <x:c r="G2120" t="inlineStr">
        <x:is>
          <x:t>Bewirtungskosten</x:t>
        </x:is>
      </x:c>
      <x:c r="H2120" s="0" t="inlineStr">
        <x:is>
          <x:t>2024-08</x:t>
        </x:is>
      </x:c>
      <x:c r="I2120" s="0" t="inlineStr">
        <x:is>
          <x:t>2024-08</x:t>
        </x:is>
      </x:c>
      <x:c r="J2120" s="0" t="inlineStr">
        <x:is>
          <x:t>Month</x:t>
        </x:is>
      </x:c>
      <x:c r="K2120" s="58">
        <x:v>1</x:v>
      </x:c>
      <x:c r="L2120" s="12">
        <x:v>-1155.65</x:v>
      </x:c>
    </x:row>
    <x:row r="2121">
      <x:c r="A2121" s="0" t="inlineStr">
        <x:is>
          <x:t>PL|pl.other-opex|6640|2024-09</x:t>
        </x:is>
      </x:c>
      <x:c r="B2121" s="0" t="inlineStr">
        <x:is>
          <x:t>Demo Handel GmbH</x:t>
        </x:is>
      </x:c>
      <x:c r="C2121" s="0" t="inlineStr">
        <x:is>
          <x:t>PL</x:t>
        </x:is>
      </x:c>
      <x:c r="D2121" s="0" t="inlineStr">
        <x:is>
          <x:t>pl.other-opex</x:t>
        </x:is>
      </x:c>
      <x:c r="E2121" s="0" t="inlineStr">
        <x:is>
          <x:t>Sonstige betriebliche Aufwendungen</x:t>
        </x:is>
      </x:c>
      <x:c r="F2121" s="58">
        <x:v>6640</x:v>
      </x:c>
      <x:c r="G2121" t="inlineStr">
        <x:is>
          <x:t>Bewirtungskosten</x:t>
        </x:is>
      </x:c>
      <x:c r="H2121" s="0" t="inlineStr">
        <x:is>
          <x:t>2024-09</x:t>
        </x:is>
      </x:c>
      <x:c r="I2121" s="0" t="inlineStr">
        <x:is>
          <x:t>2024-09</x:t>
        </x:is>
      </x:c>
      <x:c r="J2121" s="0" t="inlineStr">
        <x:is>
          <x:t>Month</x:t>
        </x:is>
      </x:c>
      <x:c r="K2121" s="58">
        <x:v>1</x:v>
      </x:c>
      <x:c r="L2121" s="12">
        <x:v>-1120.26</x:v>
      </x:c>
    </x:row>
    <x:row r="2122">
      <x:c r="A2122" s="0" t="inlineStr">
        <x:is>
          <x:t>PL|pl.other-opex|6640|2024-10</x:t>
        </x:is>
      </x:c>
      <x:c r="B2122" s="0" t="inlineStr">
        <x:is>
          <x:t>Demo Handel GmbH</x:t>
        </x:is>
      </x:c>
      <x:c r="C2122" s="0" t="inlineStr">
        <x:is>
          <x:t>PL</x:t>
        </x:is>
      </x:c>
      <x:c r="D2122" s="0" t="inlineStr">
        <x:is>
          <x:t>pl.other-opex</x:t>
        </x:is>
      </x:c>
      <x:c r="E2122" s="0" t="inlineStr">
        <x:is>
          <x:t>Sonstige betriebliche Aufwendungen</x:t>
        </x:is>
      </x:c>
      <x:c r="F2122" s="58">
        <x:v>6640</x:v>
      </x:c>
      <x:c r="G2122" t="inlineStr">
        <x:is>
          <x:t>Bewirtungskosten</x:t>
        </x:is>
      </x:c>
      <x:c r="H2122" s="0" t="inlineStr">
        <x:is>
          <x:t>2024-10</x:t>
        </x:is>
      </x:c>
      <x:c r="I2122" s="0" t="inlineStr">
        <x:is>
          <x:t>2024-10</x:t>
        </x:is>
      </x:c>
      <x:c r="J2122" s="0" t="inlineStr">
        <x:is>
          <x:t>Month</x:t>
        </x:is>
      </x:c>
      <x:c r="K2122" s="58">
        <x:v>1</x:v>
      </x:c>
      <x:c r="L2122" s="12">
        <x:v>-744.74</x:v>
      </x:c>
    </x:row>
    <x:row r="2123">
      <x:c r="A2123" s="0" t="inlineStr">
        <x:is>
          <x:t>PL|pl.other-opex|6640|2024-11</x:t>
        </x:is>
      </x:c>
      <x:c r="B2123" s="0" t="inlineStr">
        <x:is>
          <x:t>Demo Handel GmbH</x:t>
        </x:is>
      </x:c>
      <x:c r="C2123" s="0" t="inlineStr">
        <x:is>
          <x:t>PL</x:t>
        </x:is>
      </x:c>
      <x:c r="D2123" s="0" t="inlineStr">
        <x:is>
          <x:t>pl.other-opex</x:t>
        </x:is>
      </x:c>
      <x:c r="E2123" s="0" t="inlineStr">
        <x:is>
          <x:t>Sonstige betriebliche Aufwendungen</x:t>
        </x:is>
      </x:c>
      <x:c r="F2123" s="58">
        <x:v>6640</x:v>
      </x:c>
      <x:c r="G2123" t="inlineStr">
        <x:is>
          <x:t>Bewirtungskosten</x:t>
        </x:is>
      </x:c>
      <x:c r="H2123" s="0" t="inlineStr">
        <x:is>
          <x:t>2024-11</x:t>
        </x:is>
      </x:c>
      <x:c r="I2123" s="0" t="inlineStr">
        <x:is>
          <x:t>2024-11</x:t>
        </x:is>
      </x:c>
      <x:c r="J2123" s="0" t="inlineStr">
        <x:is>
          <x:t>Month</x:t>
        </x:is>
      </x:c>
      <x:c r="K2123" s="58">
        <x:v>1</x:v>
      </x:c>
      <x:c r="L2123" s="12">
        <x:v>-678.62</x:v>
      </x:c>
    </x:row>
    <x:row r="2124">
      <x:c r="A2124" s="0" t="inlineStr">
        <x:is>
          <x:t>PL|pl.other-opex|6640|2024-12</x:t>
        </x:is>
      </x:c>
      <x:c r="B2124" s="0" t="inlineStr">
        <x:is>
          <x:t>Demo Handel GmbH</x:t>
        </x:is>
      </x:c>
      <x:c r="C2124" s="0" t="inlineStr">
        <x:is>
          <x:t>PL</x:t>
        </x:is>
      </x:c>
      <x:c r="D2124" s="0" t="inlineStr">
        <x:is>
          <x:t>pl.other-opex</x:t>
        </x:is>
      </x:c>
      <x:c r="E2124" s="0" t="inlineStr">
        <x:is>
          <x:t>Sonstige betriebliche Aufwendungen</x:t>
        </x:is>
      </x:c>
      <x:c r="F2124" s="58">
        <x:v>6640</x:v>
      </x:c>
      <x:c r="G2124" t="inlineStr">
        <x:is>
          <x:t>Bewirtungskosten</x:t>
        </x:is>
      </x:c>
      <x:c r="H2124" s="0" t="inlineStr">
        <x:is>
          <x:t>2024-12</x:t>
        </x:is>
      </x:c>
      <x:c r="I2124" s="0" t="inlineStr">
        <x:is>
          <x:t>2024-12</x:t>
        </x:is>
      </x:c>
      <x:c r="J2124" s="0" t="inlineStr">
        <x:is>
          <x:t>Month</x:t>
        </x:is>
      </x:c>
      <x:c r="K2124" s="58">
        <x:v>1</x:v>
      </x:c>
      <x:c r="L2124" s="12">
        <x:v>-715.07</x:v>
      </x:c>
    </x:row>
    <x:row r="2125">
      <x:c r="A2125" s="0" t="inlineStr">
        <x:is>
          <x:t>PL|pl.other-opex|6644|2022-01</x:t>
        </x:is>
      </x:c>
      <x:c r="B2125" s="0" t="inlineStr">
        <x:is>
          <x:t>Demo Handel GmbH</x:t>
        </x:is>
      </x:c>
      <x:c r="C2125" s="0" t="inlineStr">
        <x:is>
          <x:t>PL</x:t>
        </x:is>
      </x:c>
      <x:c r="D2125" s="0" t="inlineStr">
        <x:is>
          <x:t>pl.other-opex</x:t>
        </x:is>
      </x:c>
      <x:c r="E2125" s="0" t="inlineStr">
        <x:is>
          <x:t>Sonstige betriebliche Aufwendungen</x:t>
        </x:is>
      </x:c>
      <x:c r="F2125" s="58">
        <x:v>6644</x:v>
      </x:c>
      <x:c r="G2125" t="inlineStr">
        <x:is>
          <x:t>Nicht abzugsfähige Bewirtungskosten</x:t>
        </x:is>
      </x:c>
      <x:c r="H2125" s="0" t="inlineStr">
        <x:is>
          <x:t>2022-01</x:t>
        </x:is>
      </x:c>
      <x:c r="I2125" s="0" t="inlineStr">
        <x:is>
          <x:t>2022-01</x:t>
        </x:is>
      </x:c>
      <x:c r="J2125" s="0" t="inlineStr">
        <x:is>
          <x:t>Month</x:t>
        </x:is>
      </x:c>
      <x:c r="K2125" s="58">
        <x:v>1</x:v>
      </x:c>
      <x:c r="L2125" s="12">
        <x:v>-353.21</x:v>
      </x:c>
    </x:row>
    <x:row r="2126">
      <x:c r="A2126" s="0" t="inlineStr">
        <x:is>
          <x:t>PL|pl.other-opex|6644|2022-02</x:t>
        </x:is>
      </x:c>
      <x:c r="B2126" s="0" t="inlineStr">
        <x:is>
          <x:t>Demo Handel GmbH</x:t>
        </x:is>
      </x:c>
      <x:c r="C2126" s="0" t="inlineStr">
        <x:is>
          <x:t>PL</x:t>
        </x:is>
      </x:c>
      <x:c r="D2126" s="0" t="inlineStr">
        <x:is>
          <x:t>pl.other-opex</x:t>
        </x:is>
      </x:c>
      <x:c r="E2126" s="0" t="inlineStr">
        <x:is>
          <x:t>Sonstige betriebliche Aufwendungen</x:t>
        </x:is>
      </x:c>
      <x:c r="F2126" s="58">
        <x:v>6644</x:v>
      </x:c>
      <x:c r="G2126" t="inlineStr">
        <x:is>
          <x:t>Nicht abzugsfähige Bewirtungskosten</x:t>
        </x:is>
      </x:c>
      <x:c r="H2126" s="0" t="inlineStr">
        <x:is>
          <x:t>2022-02</x:t>
        </x:is>
      </x:c>
      <x:c r="I2126" s="0" t="inlineStr">
        <x:is>
          <x:t>2022-02</x:t>
        </x:is>
      </x:c>
      <x:c r="J2126" s="0" t="inlineStr">
        <x:is>
          <x:t>Month</x:t>
        </x:is>
      </x:c>
      <x:c r="K2126" s="58">
        <x:v>1</x:v>
      </x:c>
      <x:c r="L2126" s="12">
        <x:v>-204.43</x:v>
      </x:c>
    </x:row>
    <x:row r="2127">
      <x:c r="A2127" s="0" t="inlineStr">
        <x:is>
          <x:t>PL|pl.other-opex|6644|2022-03</x:t>
        </x:is>
      </x:c>
      <x:c r="B2127" s="0" t="inlineStr">
        <x:is>
          <x:t>Demo Handel GmbH</x:t>
        </x:is>
      </x:c>
      <x:c r="C2127" s="0" t="inlineStr">
        <x:is>
          <x:t>PL</x:t>
        </x:is>
      </x:c>
      <x:c r="D2127" s="0" t="inlineStr">
        <x:is>
          <x:t>pl.other-opex</x:t>
        </x:is>
      </x:c>
      <x:c r="E2127" s="0" t="inlineStr">
        <x:is>
          <x:t>Sonstige betriebliche Aufwendungen</x:t>
        </x:is>
      </x:c>
      <x:c r="F2127" s="58">
        <x:v>6644</x:v>
      </x:c>
      <x:c r="G2127" t="inlineStr">
        <x:is>
          <x:t>Nicht abzugsfähige Bewirtungskosten</x:t>
        </x:is>
      </x:c>
      <x:c r="H2127" s="0" t="inlineStr">
        <x:is>
          <x:t>2022-03</x:t>
        </x:is>
      </x:c>
      <x:c r="I2127" s="0" t="inlineStr">
        <x:is>
          <x:t>2022-03</x:t>
        </x:is>
      </x:c>
      <x:c r="J2127" s="0" t="inlineStr">
        <x:is>
          <x:t>Month</x:t>
        </x:is>
      </x:c>
      <x:c r="K2127" s="58">
        <x:v>1</x:v>
      </x:c>
      <x:c r="L2127" s="12">
        <x:v>-524.29</x:v>
      </x:c>
    </x:row>
    <x:row r="2128">
      <x:c r="A2128" s="0" t="inlineStr">
        <x:is>
          <x:t>PL|pl.other-opex|6644|2022-04</x:t>
        </x:is>
      </x:c>
      <x:c r="B2128" s="0" t="inlineStr">
        <x:is>
          <x:t>Demo Handel GmbH</x:t>
        </x:is>
      </x:c>
      <x:c r="C2128" s="0" t="inlineStr">
        <x:is>
          <x:t>PL</x:t>
        </x:is>
      </x:c>
      <x:c r="D2128" s="0" t="inlineStr">
        <x:is>
          <x:t>pl.other-opex</x:t>
        </x:is>
      </x:c>
      <x:c r="E2128" s="0" t="inlineStr">
        <x:is>
          <x:t>Sonstige betriebliche Aufwendungen</x:t>
        </x:is>
      </x:c>
      <x:c r="F2128" s="58">
        <x:v>6644</x:v>
      </x:c>
      <x:c r="G2128" t="inlineStr">
        <x:is>
          <x:t>Nicht abzugsfähige Bewirtungskosten</x:t>
        </x:is>
      </x:c>
      <x:c r="H2128" s="0" t="inlineStr">
        <x:is>
          <x:t>2022-04</x:t>
        </x:is>
      </x:c>
      <x:c r="I2128" s="0" t="inlineStr">
        <x:is>
          <x:t>2022-04</x:t>
        </x:is>
      </x:c>
      <x:c r="J2128" s="0" t="inlineStr">
        <x:is>
          <x:t>Month</x:t>
        </x:is>
      </x:c>
      <x:c r="K2128" s="58">
        <x:v>1</x:v>
      </x:c>
      <x:c r="L2128" s="12">
        <x:v>-509.36</x:v>
      </x:c>
    </x:row>
    <x:row r="2129">
      <x:c r="A2129" s="0" t="inlineStr">
        <x:is>
          <x:t>PL|pl.other-opex|6644|2022-05</x:t>
        </x:is>
      </x:c>
      <x:c r="B2129" s="0" t="inlineStr">
        <x:is>
          <x:t>Demo Handel GmbH</x:t>
        </x:is>
      </x:c>
      <x:c r="C2129" s="0" t="inlineStr">
        <x:is>
          <x:t>PL</x:t>
        </x:is>
      </x:c>
      <x:c r="D2129" s="0" t="inlineStr">
        <x:is>
          <x:t>pl.other-opex</x:t>
        </x:is>
      </x:c>
      <x:c r="E2129" s="0" t="inlineStr">
        <x:is>
          <x:t>Sonstige betriebliche Aufwendungen</x:t>
        </x:is>
      </x:c>
      <x:c r="F2129" s="58">
        <x:v>6644</x:v>
      </x:c>
      <x:c r="G2129" t="inlineStr">
        <x:is>
          <x:t>Nicht abzugsfähige Bewirtungskosten</x:t>
        </x:is>
      </x:c>
      <x:c r="H2129" s="0" t="inlineStr">
        <x:is>
          <x:t>2022-05</x:t>
        </x:is>
      </x:c>
      <x:c r="I2129" s="0" t="inlineStr">
        <x:is>
          <x:t>2022-05</x:t>
        </x:is>
      </x:c>
      <x:c r="J2129" s="0" t="inlineStr">
        <x:is>
          <x:t>Month</x:t>
        </x:is>
      </x:c>
      <x:c r="K2129" s="58">
        <x:v>1</x:v>
      </x:c>
      <x:c r="L2129" s="12">
        <x:v>-233.23</x:v>
      </x:c>
    </x:row>
    <x:row r="2130">
      <x:c r="A2130" s="0" t="inlineStr">
        <x:is>
          <x:t>PL|pl.other-opex|6644|2022-06</x:t>
        </x:is>
      </x:c>
      <x:c r="B2130" s="0" t="inlineStr">
        <x:is>
          <x:t>Demo Handel GmbH</x:t>
        </x:is>
      </x:c>
      <x:c r="C2130" s="0" t="inlineStr">
        <x:is>
          <x:t>PL</x:t>
        </x:is>
      </x:c>
      <x:c r="D2130" s="0" t="inlineStr">
        <x:is>
          <x:t>pl.other-opex</x:t>
        </x:is>
      </x:c>
      <x:c r="E2130" s="0" t="inlineStr">
        <x:is>
          <x:t>Sonstige betriebliche Aufwendungen</x:t>
        </x:is>
      </x:c>
      <x:c r="F2130" s="58">
        <x:v>6644</x:v>
      </x:c>
      <x:c r="G2130" t="inlineStr">
        <x:is>
          <x:t>Nicht abzugsfähige Bewirtungskosten</x:t>
        </x:is>
      </x:c>
      <x:c r="H2130" s="0" t="inlineStr">
        <x:is>
          <x:t>2022-06</x:t>
        </x:is>
      </x:c>
      <x:c r="I2130" s="0" t="inlineStr">
        <x:is>
          <x:t>2022-06</x:t>
        </x:is>
      </x:c>
      <x:c r="J2130" s="0" t="inlineStr">
        <x:is>
          <x:t>Month</x:t>
        </x:is>
      </x:c>
      <x:c r="K2130" s="58">
        <x:v>1</x:v>
      </x:c>
      <x:c r="L2130" s="12">
        <x:v>-266.21</x:v>
      </x:c>
    </x:row>
    <x:row r="2131">
      <x:c r="A2131" s="0" t="inlineStr">
        <x:is>
          <x:t>PL|pl.other-opex|6644|2022-07</x:t>
        </x:is>
      </x:c>
      <x:c r="B2131" s="0" t="inlineStr">
        <x:is>
          <x:t>Demo Handel GmbH</x:t>
        </x:is>
      </x:c>
      <x:c r="C2131" s="0" t="inlineStr">
        <x:is>
          <x:t>PL</x:t>
        </x:is>
      </x:c>
      <x:c r="D2131" s="0" t="inlineStr">
        <x:is>
          <x:t>pl.other-opex</x:t>
        </x:is>
      </x:c>
      <x:c r="E2131" s="0" t="inlineStr">
        <x:is>
          <x:t>Sonstige betriebliche Aufwendungen</x:t>
        </x:is>
      </x:c>
      <x:c r="F2131" s="58">
        <x:v>6644</x:v>
      </x:c>
      <x:c r="G2131" t="inlineStr">
        <x:is>
          <x:t>Nicht abzugsfähige Bewirtungskosten</x:t>
        </x:is>
      </x:c>
      <x:c r="H2131" s="0" t="inlineStr">
        <x:is>
          <x:t>2022-07</x:t>
        </x:is>
      </x:c>
      <x:c r="I2131" s="0" t="inlineStr">
        <x:is>
          <x:t>2022-07</x:t>
        </x:is>
      </x:c>
      <x:c r="J2131" s="0" t="inlineStr">
        <x:is>
          <x:t>Month</x:t>
        </x:is>
      </x:c>
      <x:c r="K2131" s="58">
        <x:v>1</x:v>
      </x:c>
      <x:c r="L2131" s="12">
        <x:v>-323.08</x:v>
      </x:c>
    </x:row>
    <x:row r="2132">
      <x:c r="A2132" s="0" t="inlineStr">
        <x:is>
          <x:t>PL|pl.other-opex|6644|2022-08</x:t>
        </x:is>
      </x:c>
      <x:c r="B2132" s="0" t="inlineStr">
        <x:is>
          <x:t>Demo Handel GmbH</x:t>
        </x:is>
      </x:c>
      <x:c r="C2132" s="0" t="inlineStr">
        <x:is>
          <x:t>PL</x:t>
        </x:is>
      </x:c>
      <x:c r="D2132" s="0" t="inlineStr">
        <x:is>
          <x:t>pl.other-opex</x:t>
        </x:is>
      </x:c>
      <x:c r="E2132" s="0" t="inlineStr">
        <x:is>
          <x:t>Sonstige betriebliche Aufwendungen</x:t>
        </x:is>
      </x:c>
      <x:c r="F2132" s="58">
        <x:v>6644</x:v>
      </x:c>
      <x:c r="G2132" t="inlineStr">
        <x:is>
          <x:t>Nicht abzugsfähige Bewirtungskosten</x:t>
        </x:is>
      </x:c>
      <x:c r="H2132" s="0" t="inlineStr">
        <x:is>
          <x:t>2022-08</x:t>
        </x:is>
      </x:c>
      <x:c r="I2132" s="0" t="inlineStr">
        <x:is>
          <x:t>2022-08</x:t>
        </x:is>
      </x:c>
      <x:c r="J2132" s="0" t="inlineStr">
        <x:is>
          <x:t>Month</x:t>
        </x:is>
      </x:c>
      <x:c r="K2132" s="58">
        <x:v>1</x:v>
      </x:c>
      <x:c r="L2132" s="12">
        <x:v>-383.35</x:v>
      </x:c>
    </x:row>
    <x:row r="2133">
      <x:c r="A2133" s="0" t="inlineStr">
        <x:is>
          <x:t>PL|pl.other-opex|6644|2022-09</x:t>
        </x:is>
      </x:c>
      <x:c r="B2133" s="0" t="inlineStr">
        <x:is>
          <x:t>Demo Handel GmbH</x:t>
        </x:is>
      </x:c>
      <x:c r="C2133" s="0" t="inlineStr">
        <x:is>
          <x:t>PL</x:t>
        </x:is>
      </x:c>
      <x:c r="D2133" s="0" t="inlineStr">
        <x:is>
          <x:t>pl.other-opex</x:t>
        </x:is>
      </x:c>
      <x:c r="E2133" s="0" t="inlineStr">
        <x:is>
          <x:t>Sonstige betriebliche Aufwendungen</x:t>
        </x:is>
      </x:c>
      <x:c r="F2133" s="58">
        <x:v>6644</x:v>
      </x:c>
      <x:c r="G2133" t="inlineStr">
        <x:is>
          <x:t>Nicht abzugsfähige Bewirtungskosten</x:t>
        </x:is>
      </x:c>
      <x:c r="H2133" s="0" t="inlineStr">
        <x:is>
          <x:t>2022-09</x:t>
        </x:is>
      </x:c>
      <x:c r="I2133" s="0" t="inlineStr">
        <x:is>
          <x:t>2022-09</x:t>
        </x:is>
      </x:c>
      <x:c r="J2133" s="0" t="inlineStr">
        <x:is>
          <x:t>Month</x:t>
        </x:is>
      </x:c>
      <x:c r="K2133" s="58">
        <x:v>1</x:v>
      </x:c>
      <x:c r="L2133" s="12">
        <x:v>-360.37</x:v>
      </x:c>
    </x:row>
    <x:row r="2134">
      <x:c r="A2134" s="0" t="inlineStr">
        <x:is>
          <x:t>PL|pl.other-opex|6644|2022-10</x:t>
        </x:is>
      </x:c>
      <x:c r="B2134" s="0" t="inlineStr">
        <x:is>
          <x:t>Demo Handel GmbH</x:t>
        </x:is>
      </x:c>
      <x:c r="C2134" s="0" t="inlineStr">
        <x:is>
          <x:t>PL</x:t>
        </x:is>
      </x:c>
      <x:c r="D2134" s="0" t="inlineStr">
        <x:is>
          <x:t>pl.other-opex</x:t>
        </x:is>
      </x:c>
      <x:c r="E2134" s="0" t="inlineStr">
        <x:is>
          <x:t>Sonstige betriebliche Aufwendungen</x:t>
        </x:is>
      </x:c>
      <x:c r="F2134" s="58">
        <x:v>6644</x:v>
      </x:c>
      <x:c r="G2134" t="inlineStr">
        <x:is>
          <x:t>Nicht abzugsfähige Bewirtungskosten</x:t>
        </x:is>
      </x:c>
      <x:c r="H2134" s="0" t="inlineStr">
        <x:is>
          <x:t>2022-10</x:t>
        </x:is>
      </x:c>
      <x:c r="I2134" s="0" t="inlineStr">
        <x:is>
          <x:t>2022-10</x:t>
        </x:is>
      </x:c>
      <x:c r="J2134" s="0" t="inlineStr">
        <x:is>
          <x:t>Month</x:t>
        </x:is>
      </x:c>
      <x:c r="K2134" s="58">
        <x:v>1</x:v>
      </x:c>
      <x:c r="L2134" s="12">
        <x:v>-509.09</x:v>
      </x:c>
    </x:row>
    <x:row r="2135">
      <x:c r="A2135" s="0" t="inlineStr">
        <x:is>
          <x:t>PL|pl.other-opex|6644|2022-11</x:t>
        </x:is>
      </x:c>
      <x:c r="B2135" s="0" t="inlineStr">
        <x:is>
          <x:t>Demo Handel GmbH</x:t>
        </x:is>
      </x:c>
      <x:c r="C2135" s="0" t="inlineStr">
        <x:is>
          <x:t>PL</x:t>
        </x:is>
      </x:c>
      <x:c r="D2135" s="0" t="inlineStr">
        <x:is>
          <x:t>pl.other-opex</x:t>
        </x:is>
      </x:c>
      <x:c r="E2135" s="0" t="inlineStr">
        <x:is>
          <x:t>Sonstige betriebliche Aufwendungen</x:t>
        </x:is>
      </x:c>
      <x:c r="F2135" s="58">
        <x:v>6644</x:v>
      </x:c>
      <x:c r="G2135" t="inlineStr">
        <x:is>
          <x:t>Nicht abzugsfähige Bewirtungskosten</x:t>
        </x:is>
      </x:c>
      <x:c r="H2135" s="0" t="inlineStr">
        <x:is>
          <x:t>2022-11</x:t>
        </x:is>
      </x:c>
      <x:c r="I2135" s="0" t="inlineStr">
        <x:is>
          <x:t>2022-11</x:t>
        </x:is>
      </x:c>
      <x:c r="J2135" s="0" t="inlineStr">
        <x:is>
          <x:t>Month</x:t>
        </x:is>
      </x:c>
      <x:c r="K2135" s="58">
        <x:v>1</x:v>
      </x:c>
      <x:c r="L2135" s="12">
        <x:v>-435.1</x:v>
      </x:c>
    </x:row>
    <x:row r="2136">
      <x:c r="A2136" s="0" t="inlineStr">
        <x:is>
          <x:t>PL|pl.other-opex|6644|2022-12</x:t>
        </x:is>
      </x:c>
      <x:c r="B2136" s="0" t="inlineStr">
        <x:is>
          <x:t>Demo Handel GmbH</x:t>
        </x:is>
      </x:c>
      <x:c r="C2136" s="0" t="inlineStr">
        <x:is>
          <x:t>PL</x:t>
        </x:is>
      </x:c>
      <x:c r="D2136" s="0" t="inlineStr">
        <x:is>
          <x:t>pl.other-opex</x:t>
        </x:is>
      </x:c>
      <x:c r="E2136" s="0" t="inlineStr">
        <x:is>
          <x:t>Sonstige betriebliche Aufwendungen</x:t>
        </x:is>
      </x:c>
      <x:c r="F2136" s="58">
        <x:v>6644</x:v>
      </x:c>
      <x:c r="G2136" t="inlineStr">
        <x:is>
          <x:t>Nicht abzugsfähige Bewirtungskosten</x:t>
        </x:is>
      </x:c>
      <x:c r="H2136" s="0" t="inlineStr">
        <x:is>
          <x:t>2022-12</x:t>
        </x:is>
      </x:c>
      <x:c r="I2136" s="0" t="inlineStr">
        <x:is>
          <x:t>2022-12</x:t>
        </x:is>
      </x:c>
      <x:c r="J2136" s="0" t="inlineStr">
        <x:is>
          <x:t>Month</x:t>
        </x:is>
      </x:c>
      <x:c r="K2136" s="58">
        <x:v>1</x:v>
      </x:c>
      <x:c r="L2136" s="12">
        <x:v>-359.08</x:v>
      </x:c>
    </x:row>
    <x:row r="2137">
      <x:c r="A2137" s="0" t="inlineStr">
        <x:is>
          <x:t>PL|pl.other-opex|6644|2023-01</x:t>
        </x:is>
      </x:c>
      <x:c r="B2137" s="0" t="inlineStr">
        <x:is>
          <x:t>Demo Handel GmbH</x:t>
        </x:is>
      </x:c>
      <x:c r="C2137" s="0" t="inlineStr">
        <x:is>
          <x:t>PL</x:t>
        </x:is>
      </x:c>
      <x:c r="D2137" s="0" t="inlineStr">
        <x:is>
          <x:t>pl.other-opex</x:t>
        </x:is>
      </x:c>
      <x:c r="E2137" s="0" t="inlineStr">
        <x:is>
          <x:t>Sonstige betriebliche Aufwendungen</x:t>
        </x:is>
      </x:c>
      <x:c r="F2137" s="58">
        <x:v>6644</x:v>
      </x:c>
      <x:c r="G2137" t="inlineStr">
        <x:is>
          <x:t>Nicht abzugsfähige Bewirtungskosten</x:t>
        </x:is>
      </x:c>
      <x:c r="H2137" s="0" t="inlineStr">
        <x:is>
          <x:t>2023-01</x:t>
        </x:is>
      </x:c>
      <x:c r="I2137" s="0" t="inlineStr">
        <x:is>
          <x:t>2023-01</x:t>
        </x:is>
      </x:c>
      <x:c r="J2137" s="0" t="inlineStr">
        <x:is>
          <x:t>Month</x:t>
        </x:is>
      </x:c>
      <x:c r="K2137" s="58">
        <x:v>1</x:v>
      </x:c>
      <x:c r="L2137" s="12">
        <x:v>-438.01</x:v>
      </x:c>
    </x:row>
    <x:row r="2138">
      <x:c r="A2138" s="0" t="inlineStr">
        <x:is>
          <x:t>PL|pl.other-opex|6644|2023-02</x:t>
        </x:is>
      </x:c>
      <x:c r="B2138" s="0" t="inlineStr">
        <x:is>
          <x:t>Demo Handel GmbH</x:t>
        </x:is>
      </x:c>
      <x:c r="C2138" s="0" t="inlineStr">
        <x:is>
          <x:t>PL</x:t>
        </x:is>
      </x:c>
      <x:c r="D2138" s="0" t="inlineStr">
        <x:is>
          <x:t>pl.other-opex</x:t>
        </x:is>
      </x:c>
      <x:c r="E2138" s="0" t="inlineStr">
        <x:is>
          <x:t>Sonstige betriebliche Aufwendungen</x:t>
        </x:is>
      </x:c>
      <x:c r="F2138" s="58">
        <x:v>6644</x:v>
      </x:c>
      <x:c r="G2138" t="inlineStr">
        <x:is>
          <x:t>Nicht abzugsfähige Bewirtungskosten</x:t>
        </x:is>
      </x:c>
      <x:c r="H2138" s="0" t="inlineStr">
        <x:is>
          <x:t>2023-02</x:t>
        </x:is>
      </x:c>
      <x:c r="I2138" s="0" t="inlineStr">
        <x:is>
          <x:t>2023-02</x:t>
        </x:is>
      </x:c>
      <x:c r="J2138" s="0" t="inlineStr">
        <x:is>
          <x:t>Month</x:t>
        </x:is>
      </x:c>
      <x:c r="K2138" s="58">
        <x:v>1</x:v>
      </x:c>
      <x:c r="L2138" s="12">
        <x:v>-276.22</x:v>
      </x:c>
    </x:row>
    <x:row r="2139">
      <x:c r="A2139" s="0" t="inlineStr">
        <x:is>
          <x:t>PL|pl.other-opex|6644|2023-03</x:t>
        </x:is>
      </x:c>
      <x:c r="B2139" s="0" t="inlineStr">
        <x:is>
          <x:t>Demo Handel GmbH</x:t>
        </x:is>
      </x:c>
      <x:c r="C2139" s="0" t="inlineStr">
        <x:is>
          <x:t>PL</x:t>
        </x:is>
      </x:c>
      <x:c r="D2139" s="0" t="inlineStr">
        <x:is>
          <x:t>pl.other-opex</x:t>
        </x:is>
      </x:c>
      <x:c r="E2139" s="0" t="inlineStr">
        <x:is>
          <x:t>Sonstige betriebliche Aufwendungen</x:t>
        </x:is>
      </x:c>
      <x:c r="F2139" s="58">
        <x:v>6644</x:v>
      </x:c>
      <x:c r="G2139" t="inlineStr">
        <x:is>
          <x:t>Nicht abzugsfähige Bewirtungskosten</x:t>
        </x:is>
      </x:c>
      <x:c r="H2139" s="0" t="inlineStr">
        <x:is>
          <x:t>2023-03</x:t>
        </x:is>
      </x:c>
      <x:c r="I2139" s="0" t="inlineStr">
        <x:is>
          <x:t>2023-03</x:t>
        </x:is>
      </x:c>
      <x:c r="J2139" s="0" t="inlineStr">
        <x:is>
          <x:t>Month</x:t>
        </x:is>
      </x:c>
      <x:c r="K2139" s="58">
        <x:v>1</x:v>
      </x:c>
      <x:c r="L2139" s="12">
        <x:v>-409.1</x:v>
      </x:c>
    </x:row>
    <x:row r="2140">
      <x:c r="A2140" s="0" t="inlineStr">
        <x:is>
          <x:t>PL|pl.other-opex|6644|2023-04</x:t>
        </x:is>
      </x:c>
      <x:c r="B2140" s="0" t="inlineStr">
        <x:is>
          <x:t>Demo Handel GmbH</x:t>
        </x:is>
      </x:c>
      <x:c r="C2140" s="0" t="inlineStr">
        <x:is>
          <x:t>PL</x:t>
        </x:is>
      </x:c>
      <x:c r="D2140" s="0" t="inlineStr">
        <x:is>
          <x:t>pl.other-opex</x:t>
        </x:is>
      </x:c>
      <x:c r="E2140" s="0" t="inlineStr">
        <x:is>
          <x:t>Sonstige betriebliche Aufwendungen</x:t>
        </x:is>
      </x:c>
      <x:c r="F2140" s="58">
        <x:v>6644</x:v>
      </x:c>
      <x:c r="G2140" t="inlineStr">
        <x:is>
          <x:t>Nicht abzugsfähige Bewirtungskosten</x:t>
        </x:is>
      </x:c>
      <x:c r="H2140" s="0" t="inlineStr">
        <x:is>
          <x:t>2023-04</x:t>
        </x:is>
      </x:c>
      <x:c r="I2140" s="0" t="inlineStr">
        <x:is>
          <x:t>2023-04</x:t>
        </x:is>
      </x:c>
      <x:c r="J2140" s="0" t="inlineStr">
        <x:is>
          <x:t>Month</x:t>
        </x:is>
      </x:c>
      <x:c r="K2140" s="58">
        <x:v>1</x:v>
      </x:c>
      <x:c r="L2140" s="12">
        <x:v>-504.93</x:v>
      </x:c>
    </x:row>
    <x:row r="2141">
      <x:c r="A2141" s="0" t="inlineStr">
        <x:is>
          <x:t>PL|pl.other-opex|6644|2023-05</x:t>
        </x:is>
      </x:c>
      <x:c r="B2141" s="0" t="inlineStr">
        <x:is>
          <x:t>Demo Handel GmbH</x:t>
        </x:is>
      </x:c>
      <x:c r="C2141" s="0" t="inlineStr">
        <x:is>
          <x:t>PL</x:t>
        </x:is>
      </x:c>
      <x:c r="D2141" s="0" t="inlineStr">
        <x:is>
          <x:t>pl.other-opex</x:t>
        </x:is>
      </x:c>
      <x:c r="E2141" s="0" t="inlineStr">
        <x:is>
          <x:t>Sonstige betriebliche Aufwendungen</x:t>
        </x:is>
      </x:c>
      <x:c r="F2141" s="58">
        <x:v>6644</x:v>
      </x:c>
      <x:c r="G2141" t="inlineStr">
        <x:is>
          <x:t>Nicht abzugsfähige Bewirtungskosten</x:t>
        </x:is>
      </x:c>
      <x:c r="H2141" s="0" t="inlineStr">
        <x:is>
          <x:t>2023-05</x:t>
        </x:is>
      </x:c>
      <x:c r="I2141" s="0" t="inlineStr">
        <x:is>
          <x:t>2023-05</x:t>
        </x:is>
      </x:c>
      <x:c r="J2141" s="0" t="inlineStr">
        <x:is>
          <x:t>Month</x:t>
        </x:is>
      </x:c>
      <x:c r="K2141" s="58">
        <x:v>1</x:v>
      </x:c>
      <x:c r="L2141" s="12">
        <x:v>-201.46</x:v>
      </x:c>
    </x:row>
    <x:row r="2142">
      <x:c r="A2142" s="0" t="inlineStr">
        <x:is>
          <x:t>PL|pl.other-opex|6644|2023-06</x:t>
        </x:is>
      </x:c>
      <x:c r="B2142" s="0" t="inlineStr">
        <x:is>
          <x:t>Demo Handel GmbH</x:t>
        </x:is>
      </x:c>
      <x:c r="C2142" s="0" t="inlineStr">
        <x:is>
          <x:t>PL</x:t>
        </x:is>
      </x:c>
      <x:c r="D2142" s="0" t="inlineStr">
        <x:is>
          <x:t>pl.other-opex</x:t>
        </x:is>
      </x:c>
      <x:c r="E2142" s="0" t="inlineStr">
        <x:is>
          <x:t>Sonstige betriebliche Aufwendungen</x:t>
        </x:is>
      </x:c>
      <x:c r="F2142" s="58">
        <x:v>6644</x:v>
      </x:c>
      <x:c r="G2142" t="inlineStr">
        <x:is>
          <x:t>Nicht abzugsfähige Bewirtungskosten</x:t>
        </x:is>
      </x:c>
      <x:c r="H2142" s="0" t="inlineStr">
        <x:is>
          <x:t>2023-06</x:t>
        </x:is>
      </x:c>
      <x:c r="I2142" s="0" t="inlineStr">
        <x:is>
          <x:t>2023-06</x:t>
        </x:is>
      </x:c>
      <x:c r="J2142" s="0" t="inlineStr">
        <x:is>
          <x:t>Month</x:t>
        </x:is>
      </x:c>
      <x:c r="K2142" s="58">
        <x:v>1</x:v>
      </x:c>
      <x:c r="L2142" s="12">
        <x:v>-457.64</x:v>
      </x:c>
    </x:row>
    <x:row r="2143">
      <x:c r="A2143" s="0" t="inlineStr">
        <x:is>
          <x:t>PL|pl.other-opex|6644|2023-07</x:t>
        </x:is>
      </x:c>
      <x:c r="B2143" s="0" t="inlineStr">
        <x:is>
          <x:t>Demo Handel GmbH</x:t>
        </x:is>
      </x:c>
      <x:c r="C2143" s="0" t="inlineStr">
        <x:is>
          <x:t>PL</x:t>
        </x:is>
      </x:c>
      <x:c r="D2143" s="0" t="inlineStr">
        <x:is>
          <x:t>pl.other-opex</x:t>
        </x:is>
      </x:c>
      <x:c r="E2143" s="0" t="inlineStr">
        <x:is>
          <x:t>Sonstige betriebliche Aufwendungen</x:t>
        </x:is>
      </x:c>
      <x:c r="F2143" s="58">
        <x:v>6644</x:v>
      </x:c>
      <x:c r="G2143" t="inlineStr">
        <x:is>
          <x:t>Nicht abzugsfähige Bewirtungskosten</x:t>
        </x:is>
      </x:c>
      <x:c r="H2143" s="0" t="inlineStr">
        <x:is>
          <x:t>2023-07</x:t>
        </x:is>
      </x:c>
      <x:c r="I2143" s="0" t="inlineStr">
        <x:is>
          <x:t>2023-07</x:t>
        </x:is>
      </x:c>
      <x:c r="J2143" s="0" t="inlineStr">
        <x:is>
          <x:t>Month</x:t>
        </x:is>
      </x:c>
      <x:c r="K2143" s="58">
        <x:v>1</x:v>
      </x:c>
      <x:c r="L2143" s="12">
        <x:v>-227.09</x:v>
      </x:c>
    </x:row>
    <x:row r="2144">
      <x:c r="A2144" s="0" t="inlineStr">
        <x:is>
          <x:t>PL|pl.other-opex|6644|2023-08</x:t>
        </x:is>
      </x:c>
      <x:c r="B2144" s="0" t="inlineStr">
        <x:is>
          <x:t>Demo Handel GmbH</x:t>
        </x:is>
      </x:c>
      <x:c r="C2144" s="0" t="inlineStr">
        <x:is>
          <x:t>PL</x:t>
        </x:is>
      </x:c>
      <x:c r="D2144" s="0" t="inlineStr">
        <x:is>
          <x:t>pl.other-opex</x:t>
        </x:is>
      </x:c>
      <x:c r="E2144" s="0" t="inlineStr">
        <x:is>
          <x:t>Sonstige betriebliche Aufwendungen</x:t>
        </x:is>
      </x:c>
      <x:c r="F2144" s="58">
        <x:v>6644</x:v>
      </x:c>
      <x:c r="G2144" t="inlineStr">
        <x:is>
          <x:t>Nicht abzugsfähige Bewirtungskosten</x:t>
        </x:is>
      </x:c>
      <x:c r="H2144" s="0" t="inlineStr">
        <x:is>
          <x:t>2023-08</x:t>
        </x:is>
      </x:c>
      <x:c r="I2144" s="0" t="inlineStr">
        <x:is>
          <x:t>2023-08</x:t>
        </x:is>
      </x:c>
      <x:c r="J2144" s="0" t="inlineStr">
        <x:is>
          <x:t>Month</x:t>
        </x:is>
      </x:c>
      <x:c r="K2144" s="58">
        <x:v>1</x:v>
      </x:c>
      <x:c r="L2144" s="12">
        <x:v>-275.21</x:v>
      </x:c>
    </x:row>
    <x:row r="2145">
      <x:c r="A2145" s="0" t="inlineStr">
        <x:is>
          <x:t>PL|pl.other-opex|6644|2023-09</x:t>
        </x:is>
      </x:c>
      <x:c r="B2145" s="0" t="inlineStr">
        <x:is>
          <x:t>Demo Handel GmbH</x:t>
        </x:is>
      </x:c>
      <x:c r="C2145" s="0" t="inlineStr">
        <x:is>
          <x:t>PL</x:t>
        </x:is>
      </x:c>
      <x:c r="D2145" s="0" t="inlineStr">
        <x:is>
          <x:t>pl.other-opex</x:t>
        </x:is>
      </x:c>
      <x:c r="E2145" s="0" t="inlineStr">
        <x:is>
          <x:t>Sonstige betriebliche Aufwendungen</x:t>
        </x:is>
      </x:c>
      <x:c r="F2145" s="58">
        <x:v>6644</x:v>
      </x:c>
      <x:c r="G2145" t="inlineStr">
        <x:is>
          <x:t>Nicht abzugsfähige Bewirtungskosten</x:t>
        </x:is>
      </x:c>
      <x:c r="H2145" s="0" t="inlineStr">
        <x:is>
          <x:t>2023-09</x:t>
        </x:is>
      </x:c>
      <x:c r="I2145" s="0" t="inlineStr">
        <x:is>
          <x:t>2023-09</x:t>
        </x:is>
      </x:c>
      <x:c r="J2145" s="0" t="inlineStr">
        <x:is>
          <x:t>Month</x:t>
        </x:is>
      </x:c>
      <x:c r="K2145" s="58">
        <x:v>1</x:v>
      </x:c>
      <x:c r="L2145" s="12">
        <x:v>-389.97</x:v>
      </x:c>
    </x:row>
    <x:row r="2146">
      <x:c r="A2146" s="0" t="inlineStr">
        <x:is>
          <x:t>PL|pl.other-opex|6644|2023-10</x:t>
        </x:is>
      </x:c>
      <x:c r="B2146" s="0" t="inlineStr">
        <x:is>
          <x:t>Demo Handel GmbH</x:t>
        </x:is>
      </x:c>
      <x:c r="C2146" s="0" t="inlineStr">
        <x:is>
          <x:t>PL</x:t>
        </x:is>
      </x:c>
      <x:c r="D2146" s="0" t="inlineStr">
        <x:is>
          <x:t>pl.other-opex</x:t>
        </x:is>
      </x:c>
      <x:c r="E2146" s="0" t="inlineStr">
        <x:is>
          <x:t>Sonstige betriebliche Aufwendungen</x:t>
        </x:is>
      </x:c>
      <x:c r="F2146" s="58">
        <x:v>6644</x:v>
      </x:c>
      <x:c r="G2146" t="inlineStr">
        <x:is>
          <x:t>Nicht abzugsfähige Bewirtungskosten</x:t>
        </x:is>
      </x:c>
      <x:c r="H2146" s="0" t="inlineStr">
        <x:is>
          <x:t>2023-10</x:t>
        </x:is>
      </x:c>
      <x:c r="I2146" s="0" t="inlineStr">
        <x:is>
          <x:t>2023-10</x:t>
        </x:is>
      </x:c>
      <x:c r="J2146" s="0" t="inlineStr">
        <x:is>
          <x:t>Month</x:t>
        </x:is>
      </x:c>
      <x:c r="K2146" s="58">
        <x:v>1</x:v>
      </x:c>
      <x:c r="L2146" s="12">
        <x:v>-383.41</x:v>
      </x:c>
    </x:row>
    <x:row r="2147">
      <x:c r="A2147" s="0" t="inlineStr">
        <x:is>
          <x:t>PL|pl.other-opex|6644|2023-11</x:t>
        </x:is>
      </x:c>
      <x:c r="B2147" s="0" t="inlineStr">
        <x:is>
          <x:t>Demo Handel GmbH</x:t>
        </x:is>
      </x:c>
      <x:c r="C2147" s="0" t="inlineStr">
        <x:is>
          <x:t>PL</x:t>
        </x:is>
      </x:c>
      <x:c r="D2147" s="0" t="inlineStr">
        <x:is>
          <x:t>pl.other-opex</x:t>
        </x:is>
      </x:c>
      <x:c r="E2147" s="0" t="inlineStr">
        <x:is>
          <x:t>Sonstige betriebliche Aufwendungen</x:t>
        </x:is>
      </x:c>
      <x:c r="F2147" s="58">
        <x:v>6644</x:v>
      </x:c>
      <x:c r="G2147" t="inlineStr">
        <x:is>
          <x:t>Nicht abzugsfähige Bewirtungskosten</x:t>
        </x:is>
      </x:c>
      <x:c r="H2147" s="0" t="inlineStr">
        <x:is>
          <x:t>2023-11</x:t>
        </x:is>
      </x:c>
      <x:c r="I2147" s="0" t="inlineStr">
        <x:is>
          <x:t>2023-11</x:t>
        </x:is>
      </x:c>
      <x:c r="J2147" s="0" t="inlineStr">
        <x:is>
          <x:t>Month</x:t>
        </x:is>
      </x:c>
      <x:c r="K2147" s="58">
        <x:v>1</x:v>
      </x:c>
      <x:c r="L2147" s="12">
        <x:v>-203.79</x:v>
      </x:c>
    </x:row>
    <x:row r="2148">
      <x:c r="A2148" s="0" t="inlineStr">
        <x:is>
          <x:t>PL|pl.other-opex|6644|2023-12</x:t>
        </x:is>
      </x:c>
      <x:c r="B2148" s="0" t="inlineStr">
        <x:is>
          <x:t>Demo Handel GmbH</x:t>
        </x:is>
      </x:c>
      <x:c r="C2148" s="0" t="inlineStr">
        <x:is>
          <x:t>PL</x:t>
        </x:is>
      </x:c>
      <x:c r="D2148" s="0" t="inlineStr">
        <x:is>
          <x:t>pl.other-opex</x:t>
        </x:is>
      </x:c>
      <x:c r="E2148" s="0" t="inlineStr">
        <x:is>
          <x:t>Sonstige betriebliche Aufwendungen</x:t>
        </x:is>
      </x:c>
      <x:c r="F2148" s="58">
        <x:v>6644</x:v>
      </x:c>
      <x:c r="G2148" t="inlineStr">
        <x:is>
          <x:t>Nicht abzugsfähige Bewirtungskosten</x:t>
        </x:is>
      </x:c>
      <x:c r="H2148" s="0" t="inlineStr">
        <x:is>
          <x:t>2023-12</x:t>
        </x:is>
      </x:c>
      <x:c r="I2148" s="0" t="inlineStr">
        <x:is>
          <x:t>2023-12</x:t>
        </x:is>
      </x:c>
      <x:c r="J2148" s="0" t="inlineStr">
        <x:is>
          <x:t>Month</x:t>
        </x:is>
      </x:c>
      <x:c r="K2148" s="58">
        <x:v>1</x:v>
      </x:c>
      <x:c r="L2148" s="12">
        <x:v>-498.21</x:v>
      </x:c>
    </x:row>
    <x:row r="2149">
      <x:c r="A2149" s="0" t="inlineStr">
        <x:is>
          <x:t>PL|pl.other-opex|6644|2024-01</x:t>
        </x:is>
      </x:c>
      <x:c r="B2149" s="0" t="inlineStr">
        <x:is>
          <x:t>Demo Handel GmbH</x:t>
        </x:is>
      </x:c>
      <x:c r="C2149" s="0" t="inlineStr">
        <x:is>
          <x:t>PL</x:t>
        </x:is>
      </x:c>
      <x:c r="D2149" s="0" t="inlineStr">
        <x:is>
          <x:t>pl.other-opex</x:t>
        </x:is>
      </x:c>
      <x:c r="E2149" s="0" t="inlineStr">
        <x:is>
          <x:t>Sonstige betriebliche Aufwendungen</x:t>
        </x:is>
      </x:c>
      <x:c r="F2149" s="58">
        <x:v>6644</x:v>
      </x:c>
      <x:c r="G2149" t="inlineStr">
        <x:is>
          <x:t>Nicht abzugsfähige Bewirtungskosten</x:t>
        </x:is>
      </x:c>
      <x:c r="H2149" s="0" t="inlineStr">
        <x:is>
          <x:t>2024-01</x:t>
        </x:is>
      </x:c>
      <x:c r="I2149" s="0" t="inlineStr">
        <x:is>
          <x:t>2024-01</x:t>
        </x:is>
      </x:c>
      <x:c r="J2149" s="0" t="inlineStr">
        <x:is>
          <x:t>Month</x:t>
        </x:is>
      </x:c>
      <x:c r="K2149" s="58">
        <x:v>1</x:v>
      </x:c>
      <x:c r="L2149" s="12">
        <x:v>-318.23</x:v>
      </x:c>
    </x:row>
    <x:row r="2150">
      <x:c r="A2150" s="0" t="inlineStr">
        <x:is>
          <x:t>PL|pl.other-opex|6644|2024-02</x:t>
        </x:is>
      </x:c>
      <x:c r="B2150" s="0" t="inlineStr">
        <x:is>
          <x:t>Demo Handel GmbH</x:t>
        </x:is>
      </x:c>
      <x:c r="C2150" s="0" t="inlineStr">
        <x:is>
          <x:t>PL</x:t>
        </x:is>
      </x:c>
      <x:c r="D2150" s="0" t="inlineStr">
        <x:is>
          <x:t>pl.other-opex</x:t>
        </x:is>
      </x:c>
      <x:c r="E2150" s="0" t="inlineStr">
        <x:is>
          <x:t>Sonstige betriebliche Aufwendungen</x:t>
        </x:is>
      </x:c>
      <x:c r="F2150" s="58">
        <x:v>6644</x:v>
      </x:c>
      <x:c r="G2150" t="inlineStr">
        <x:is>
          <x:t>Nicht abzugsfähige Bewirtungskosten</x:t>
        </x:is>
      </x:c>
      <x:c r="H2150" s="0" t="inlineStr">
        <x:is>
          <x:t>2024-02</x:t>
        </x:is>
      </x:c>
      <x:c r="I2150" s="0" t="inlineStr">
        <x:is>
          <x:t>2024-02</x:t>
        </x:is>
      </x:c>
      <x:c r="J2150" s="0" t="inlineStr">
        <x:is>
          <x:t>Month</x:t>
        </x:is>
      </x:c>
      <x:c r="K2150" s="58">
        <x:v>1</x:v>
      </x:c>
      <x:c r="L2150" s="12">
        <x:v>-263.54</x:v>
      </x:c>
    </x:row>
    <x:row r="2151">
      <x:c r="A2151" s="0" t="inlineStr">
        <x:is>
          <x:t>PL|pl.other-opex|6644|2024-03</x:t>
        </x:is>
      </x:c>
      <x:c r="B2151" s="0" t="inlineStr">
        <x:is>
          <x:t>Demo Handel GmbH</x:t>
        </x:is>
      </x:c>
      <x:c r="C2151" s="0" t="inlineStr">
        <x:is>
          <x:t>PL</x:t>
        </x:is>
      </x:c>
      <x:c r="D2151" s="0" t="inlineStr">
        <x:is>
          <x:t>pl.other-opex</x:t>
        </x:is>
      </x:c>
      <x:c r="E2151" s="0" t="inlineStr">
        <x:is>
          <x:t>Sonstige betriebliche Aufwendungen</x:t>
        </x:is>
      </x:c>
      <x:c r="F2151" s="58">
        <x:v>6644</x:v>
      </x:c>
      <x:c r="G2151" t="inlineStr">
        <x:is>
          <x:t>Nicht abzugsfähige Bewirtungskosten</x:t>
        </x:is>
      </x:c>
      <x:c r="H2151" s="0" t="inlineStr">
        <x:is>
          <x:t>2024-03</x:t>
        </x:is>
      </x:c>
      <x:c r="I2151" s="0" t="inlineStr">
        <x:is>
          <x:t>2024-03</x:t>
        </x:is>
      </x:c>
      <x:c r="J2151" s="0" t="inlineStr">
        <x:is>
          <x:t>Month</x:t>
        </x:is>
      </x:c>
      <x:c r="K2151" s="58">
        <x:v>1</x:v>
      </x:c>
      <x:c r="L2151" s="12">
        <x:v>-316.69</x:v>
      </x:c>
    </x:row>
    <x:row r="2152">
      <x:c r="A2152" s="0" t="inlineStr">
        <x:is>
          <x:t>PL|pl.other-opex|6644|2024-04</x:t>
        </x:is>
      </x:c>
      <x:c r="B2152" s="0" t="inlineStr">
        <x:is>
          <x:t>Demo Handel GmbH</x:t>
        </x:is>
      </x:c>
      <x:c r="C2152" s="0" t="inlineStr">
        <x:is>
          <x:t>PL</x:t>
        </x:is>
      </x:c>
      <x:c r="D2152" s="0" t="inlineStr">
        <x:is>
          <x:t>pl.other-opex</x:t>
        </x:is>
      </x:c>
      <x:c r="E2152" s="0" t="inlineStr">
        <x:is>
          <x:t>Sonstige betriebliche Aufwendungen</x:t>
        </x:is>
      </x:c>
      <x:c r="F2152" s="58">
        <x:v>6644</x:v>
      </x:c>
      <x:c r="G2152" t="inlineStr">
        <x:is>
          <x:t>Nicht abzugsfähige Bewirtungskosten</x:t>
        </x:is>
      </x:c>
      <x:c r="H2152" s="0" t="inlineStr">
        <x:is>
          <x:t>2024-04</x:t>
        </x:is>
      </x:c>
      <x:c r="I2152" s="0" t="inlineStr">
        <x:is>
          <x:t>2024-04</x:t>
        </x:is>
      </x:c>
      <x:c r="J2152" s="0" t="inlineStr">
        <x:is>
          <x:t>Month</x:t>
        </x:is>
      </x:c>
      <x:c r="K2152" s="58">
        <x:v>1</x:v>
      </x:c>
      <x:c r="L2152" s="12">
        <x:v>-318.96</x:v>
      </x:c>
    </x:row>
    <x:row r="2153">
      <x:c r="A2153" s="0" t="inlineStr">
        <x:is>
          <x:t>PL|pl.other-opex|6644|2024-05</x:t>
        </x:is>
      </x:c>
      <x:c r="B2153" s="0" t="inlineStr">
        <x:is>
          <x:t>Demo Handel GmbH</x:t>
        </x:is>
      </x:c>
      <x:c r="C2153" s="0" t="inlineStr">
        <x:is>
          <x:t>PL</x:t>
        </x:is>
      </x:c>
      <x:c r="D2153" s="0" t="inlineStr">
        <x:is>
          <x:t>pl.other-opex</x:t>
        </x:is>
      </x:c>
      <x:c r="E2153" s="0" t="inlineStr">
        <x:is>
          <x:t>Sonstige betriebliche Aufwendungen</x:t>
        </x:is>
      </x:c>
      <x:c r="F2153" s="58">
        <x:v>6644</x:v>
      </x:c>
      <x:c r="G2153" t="inlineStr">
        <x:is>
          <x:t>Nicht abzugsfähige Bewirtungskosten</x:t>
        </x:is>
      </x:c>
      <x:c r="H2153" s="0" t="inlineStr">
        <x:is>
          <x:t>2024-05</x:t>
        </x:is>
      </x:c>
      <x:c r="I2153" s="0" t="inlineStr">
        <x:is>
          <x:t>2024-05</x:t>
        </x:is>
      </x:c>
      <x:c r="J2153" s="0" t="inlineStr">
        <x:is>
          <x:t>Month</x:t>
        </x:is>
      </x:c>
      <x:c r="K2153" s="58">
        <x:v>1</x:v>
      </x:c>
      <x:c r="L2153" s="12">
        <x:v>-434.01</x:v>
      </x:c>
    </x:row>
    <x:row r="2154">
      <x:c r="A2154" s="0" t="inlineStr">
        <x:is>
          <x:t>PL|pl.other-opex|6644|2024-06</x:t>
        </x:is>
      </x:c>
      <x:c r="B2154" s="0" t="inlineStr">
        <x:is>
          <x:t>Demo Handel GmbH</x:t>
        </x:is>
      </x:c>
      <x:c r="C2154" s="0" t="inlineStr">
        <x:is>
          <x:t>PL</x:t>
        </x:is>
      </x:c>
      <x:c r="D2154" s="0" t="inlineStr">
        <x:is>
          <x:t>pl.other-opex</x:t>
        </x:is>
      </x:c>
      <x:c r="E2154" s="0" t="inlineStr">
        <x:is>
          <x:t>Sonstige betriebliche Aufwendungen</x:t>
        </x:is>
      </x:c>
      <x:c r="F2154" s="58">
        <x:v>6644</x:v>
      </x:c>
      <x:c r="G2154" t="inlineStr">
        <x:is>
          <x:t>Nicht abzugsfähige Bewirtungskosten</x:t>
        </x:is>
      </x:c>
      <x:c r="H2154" s="0" t="inlineStr">
        <x:is>
          <x:t>2024-06</x:t>
        </x:is>
      </x:c>
      <x:c r="I2154" s="0" t="inlineStr">
        <x:is>
          <x:t>2024-06</x:t>
        </x:is>
      </x:c>
      <x:c r="J2154" s="0" t="inlineStr">
        <x:is>
          <x:t>Month</x:t>
        </x:is>
      </x:c>
      <x:c r="K2154" s="58">
        <x:v>1</x:v>
      </x:c>
      <x:c r="L2154" s="12">
        <x:v>-494.39</x:v>
      </x:c>
    </x:row>
    <x:row r="2155">
      <x:c r="A2155" s="0" t="inlineStr">
        <x:is>
          <x:t>PL|pl.other-opex|6644|2024-07</x:t>
        </x:is>
      </x:c>
      <x:c r="B2155" s="0" t="inlineStr">
        <x:is>
          <x:t>Demo Handel GmbH</x:t>
        </x:is>
      </x:c>
      <x:c r="C2155" s="0" t="inlineStr">
        <x:is>
          <x:t>PL</x:t>
        </x:is>
      </x:c>
      <x:c r="D2155" s="0" t="inlineStr">
        <x:is>
          <x:t>pl.other-opex</x:t>
        </x:is>
      </x:c>
      <x:c r="E2155" s="0" t="inlineStr">
        <x:is>
          <x:t>Sonstige betriebliche Aufwendungen</x:t>
        </x:is>
      </x:c>
      <x:c r="F2155" s="58">
        <x:v>6644</x:v>
      </x:c>
      <x:c r="G2155" t="inlineStr">
        <x:is>
          <x:t>Nicht abzugsfähige Bewirtungskosten</x:t>
        </x:is>
      </x:c>
      <x:c r="H2155" s="0" t="inlineStr">
        <x:is>
          <x:t>2024-07</x:t>
        </x:is>
      </x:c>
      <x:c r="I2155" s="0" t="inlineStr">
        <x:is>
          <x:t>2024-07</x:t>
        </x:is>
      </x:c>
      <x:c r="J2155" s="0" t="inlineStr">
        <x:is>
          <x:t>Month</x:t>
        </x:is>
      </x:c>
      <x:c r="K2155" s="58">
        <x:v>1</x:v>
      </x:c>
      <x:c r="L2155" s="12">
        <x:v>-309.88</x:v>
      </x:c>
    </x:row>
    <x:row r="2156">
      <x:c r="A2156" s="0" t="inlineStr">
        <x:is>
          <x:t>PL|pl.other-opex|6644|2024-08</x:t>
        </x:is>
      </x:c>
      <x:c r="B2156" s="0" t="inlineStr">
        <x:is>
          <x:t>Demo Handel GmbH</x:t>
        </x:is>
      </x:c>
      <x:c r="C2156" s="0" t="inlineStr">
        <x:is>
          <x:t>PL</x:t>
        </x:is>
      </x:c>
      <x:c r="D2156" s="0" t="inlineStr">
        <x:is>
          <x:t>pl.other-opex</x:t>
        </x:is>
      </x:c>
      <x:c r="E2156" s="0" t="inlineStr">
        <x:is>
          <x:t>Sonstige betriebliche Aufwendungen</x:t>
        </x:is>
      </x:c>
      <x:c r="F2156" s="58">
        <x:v>6644</x:v>
      </x:c>
      <x:c r="G2156" t="inlineStr">
        <x:is>
          <x:t>Nicht abzugsfähige Bewirtungskosten</x:t>
        </x:is>
      </x:c>
      <x:c r="H2156" s="0" t="inlineStr">
        <x:is>
          <x:t>2024-08</x:t>
        </x:is>
      </x:c>
      <x:c r="I2156" s="0" t="inlineStr">
        <x:is>
          <x:t>2024-08</x:t>
        </x:is>
      </x:c>
      <x:c r="J2156" s="0" t="inlineStr">
        <x:is>
          <x:t>Month</x:t>
        </x:is>
      </x:c>
      <x:c r="K2156" s="58">
        <x:v>1</x:v>
      </x:c>
      <x:c r="L2156" s="12">
        <x:v>-495.28</x:v>
      </x:c>
    </x:row>
    <x:row r="2157">
      <x:c r="A2157" s="0" t="inlineStr">
        <x:is>
          <x:t>PL|pl.other-opex|6644|2024-09</x:t>
        </x:is>
      </x:c>
      <x:c r="B2157" s="0" t="inlineStr">
        <x:is>
          <x:t>Demo Handel GmbH</x:t>
        </x:is>
      </x:c>
      <x:c r="C2157" s="0" t="inlineStr">
        <x:is>
          <x:t>PL</x:t>
        </x:is>
      </x:c>
      <x:c r="D2157" s="0" t="inlineStr">
        <x:is>
          <x:t>pl.other-opex</x:t>
        </x:is>
      </x:c>
      <x:c r="E2157" s="0" t="inlineStr">
        <x:is>
          <x:t>Sonstige betriebliche Aufwendungen</x:t>
        </x:is>
      </x:c>
      <x:c r="F2157" s="58">
        <x:v>6644</x:v>
      </x:c>
      <x:c r="G2157" t="inlineStr">
        <x:is>
          <x:t>Nicht abzugsfähige Bewirtungskosten</x:t>
        </x:is>
      </x:c>
      <x:c r="H2157" s="0" t="inlineStr">
        <x:is>
          <x:t>2024-09</x:t>
        </x:is>
      </x:c>
      <x:c r="I2157" s="0" t="inlineStr">
        <x:is>
          <x:t>2024-09</x:t>
        </x:is>
      </x:c>
      <x:c r="J2157" s="0" t="inlineStr">
        <x:is>
          <x:t>Month</x:t>
        </x:is>
      </x:c>
      <x:c r="K2157" s="58">
        <x:v>1</x:v>
      </x:c>
      <x:c r="L2157" s="12">
        <x:v>-480.11</x:v>
      </x:c>
    </x:row>
    <x:row r="2158">
      <x:c r="A2158" s="0" t="inlineStr">
        <x:is>
          <x:t>PL|pl.other-opex|6644|2024-10</x:t>
        </x:is>
      </x:c>
      <x:c r="B2158" s="0" t="inlineStr">
        <x:is>
          <x:t>Demo Handel GmbH</x:t>
        </x:is>
      </x:c>
      <x:c r="C2158" s="0" t="inlineStr">
        <x:is>
          <x:t>PL</x:t>
        </x:is>
      </x:c>
      <x:c r="D2158" s="0" t="inlineStr">
        <x:is>
          <x:t>pl.other-opex</x:t>
        </x:is>
      </x:c>
      <x:c r="E2158" s="0" t="inlineStr">
        <x:is>
          <x:t>Sonstige betriebliche Aufwendungen</x:t>
        </x:is>
      </x:c>
      <x:c r="F2158" s="58">
        <x:v>6644</x:v>
      </x:c>
      <x:c r="G2158" t="inlineStr">
        <x:is>
          <x:t>Nicht abzugsfähige Bewirtungskosten</x:t>
        </x:is>
      </x:c>
      <x:c r="H2158" s="0" t="inlineStr">
        <x:is>
          <x:t>2024-10</x:t>
        </x:is>
      </x:c>
      <x:c r="I2158" s="0" t="inlineStr">
        <x:is>
          <x:t>2024-10</x:t>
        </x:is>
      </x:c>
      <x:c r="J2158" s="0" t="inlineStr">
        <x:is>
          <x:t>Month</x:t>
        </x:is>
      </x:c>
      <x:c r="K2158" s="58">
        <x:v>1</x:v>
      </x:c>
      <x:c r="L2158" s="12">
        <x:v>-319.18</x:v>
      </x:c>
    </x:row>
    <x:row r="2159">
      <x:c r="A2159" s="0" t="inlineStr">
        <x:is>
          <x:t>PL|pl.other-opex|6644|2024-11</x:t>
        </x:is>
      </x:c>
      <x:c r="B2159" s="0" t="inlineStr">
        <x:is>
          <x:t>Demo Handel GmbH</x:t>
        </x:is>
      </x:c>
      <x:c r="C2159" s="0" t="inlineStr">
        <x:is>
          <x:t>PL</x:t>
        </x:is>
      </x:c>
      <x:c r="D2159" s="0" t="inlineStr">
        <x:is>
          <x:t>pl.other-opex</x:t>
        </x:is>
      </x:c>
      <x:c r="E2159" s="0" t="inlineStr">
        <x:is>
          <x:t>Sonstige betriebliche Aufwendungen</x:t>
        </x:is>
      </x:c>
      <x:c r="F2159" s="58">
        <x:v>6644</x:v>
      </x:c>
      <x:c r="G2159" t="inlineStr">
        <x:is>
          <x:t>Nicht abzugsfähige Bewirtungskosten</x:t>
        </x:is>
      </x:c>
      <x:c r="H2159" s="0" t="inlineStr">
        <x:is>
          <x:t>2024-11</x:t>
        </x:is>
      </x:c>
      <x:c r="I2159" s="0" t="inlineStr">
        <x:is>
          <x:t>2024-11</x:t>
        </x:is>
      </x:c>
      <x:c r="J2159" s="0" t="inlineStr">
        <x:is>
          <x:t>Month</x:t>
        </x:is>
      </x:c>
      <x:c r="K2159" s="58">
        <x:v>1</x:v>
      </x:c>
      <x:c r="L2159" s="12">
        <x:v>-290.84</x:v>
      </x:c>
    </x:row>
    <x:row r="2160">
      <x:c r="A2160" s="0" t="inlineStr">
        <x:is>
          <x:t>PL|pl.other-opex|6644|2024-12</x:t>
        </x:is>
      </x:c>
      <x:c r="B2160" s="0" t="inlineStr">
        <x:is>
          <x:t>Demo Handel GmbH</x:t>
        </x:is>
      </x:c>
      <x:c r="C2160" s="0" t="inlineStr">
        <x:is>
          <x:t>PL</x:t>
        </x:is>
      </x:c>
      <x:c r="D2160" s="0" t="inlineStr">
        <x:is>
          <x:t>pl.other-opex</x:t>
        </x:is>
      </x:c>
      <x:c r="E2160" s="0" t="inlineStr">
        <x:is>
          <x:t>Sonstige betriebliche Aufwendungen</x:t>
        </x:is>
      </x:c>
      <x:c r="F2160" s="58">
        <x:v>6644</x:v>
      </x:c>
      <x:c r="G2160" t="inlineStr">
        <x:is>
          <x:t>Nicht abzugsfähige Bewirtungskosten</x:t>
        </x:is>
      </x:c>
      <x:c r="H2160" s="0" t="inlineStr">
        <x:is>
          <x:t>2024-12</x:t>
        </x:is>
      </x:c>
      <x:c r="I2160" s="0" t="inlineStr">
        <x:is>
          <x:t>2024-12</x:t>
        </x:is>
      </x:c>
      <x:c r="J2160" s="0" t="inlineStr">
        <x:is>
          <x:t>Month</x:t>
        </x:is>
      </x:c>
      <x:c r="K2160" s="58">
        <x:v>1</x:v>
      </x:c>
      <x:c r="L2160" s="12">
        <x:v>-306.46</x:v>
      </x:c>
    </x:row>
    <x:row r="2161">
      <x:c r="A2161" s="0" t="inlineStr">
        <x:is>
          <x:t>PL|pl.other-opex|6650|2022-01</x:t>
        </x:is>
      </x:c>
      <x:c r="B2161" s="0" t="inlineStr">
        <x:is>
          <x:t>Demo Handel GmbH</x:t>
        </x:is>
      </x:c>
      <x:c r="C2161" s="0" t="inlineStr">
        <x:is>
          <x:t>PL</x:t>
        </x:is>
      </x:c>
      <x:c r="D2161" s="0" t="inlineStr">
        <x:is>
          <x:t>pl.other-opex</x:t>
        </x:is>
      </x:c>
      <x:c r="E2161" s="0" t="inlineStr">
        <x:is>
          <x:t>Sonstige betriebliche Aufwendungen</x:t>
        </x:is>
      </x:c>
      <x:c r="F2161" s="58">
        <x:v>6650</x:v>
      </x:c>
      <x:c r="G2161" t="inlineStr">
        <x:is>
          <x:t>Reisekosten Arbeitnehmer</x:t>
        </x:is>
      </x:c>
      <x:c r="H2161" s="0" t="inlineStr">
        <x:is>
          <x:t>2022-01</x:t>
        </x:is>
      </x:c>
      <x:c r="I2161" s="0" t="inlineStr">
        <x:is>
          <x:t>2022-01</x:t>
        </x:is>
      </x:c>
      <x:c r="J2161" s="0" t="inlineStr">
        <x:is>
          <x:t>Month</x:t>
        </x:is>
      </x:c>
      <x:c r="K2161" s="58">
        <x:v>1</x:v>
      </x:c>
      <x:c r="L2161" s="12">
        <x:v>-6189.48</x:v>
      </x:c>
    </x:row>
    <x:row r="2162">
      <x:c r="A2162" s="0" t="inlineStr">
        <x:is>
          <x:t>PL|pl.other-opex|6650|2022-02</x:t>
        </x:is>
      </x:c>
      <x:c r="B2162" s="0" t="inlineStr">
        <x:is>
          <x:t>Demo Handel GmbH</x:t>
        </x:is>
      </x:c>
      <x:c r="C2162" s="0" t="inlineStr">
        <x:is>
          <x:t>PL</x:t>
        </x:is>
      </x:c>
      <x:c r="D2162" s="0" t="inlineStr">
        <x:is>
          <x:t>pl.other-opex</x:t>
        </x:is>
      </x:c>
      <x:c r="E2162" s="0" t="inlineStr">
        <x:is>
          <x:t>Sonstige betriebliche Aufwendungen</x:t>
        </x:is>
      </x:c>
      <x:c r="F2162" s="58">
        <x:v>6650</x:v>
      </x:c>
      <x:c r="G2162" t="inlineStr">
        <x:is>
          <x:t>Reisekosten Arbeitnehmer</x:t>
        </x:is>
      </x:c>
      <x:c r="H2162" s="0" t="inlineStr">
        <x:is>
          <x:t>2022-02</x:t>
        </x:is>
      </x:c>
      <x:c r="I2162" s="0" t="inlineStr">
        <x:is>
          <x:t>2022-02</x:t>
        </x:is>
      </x:c>
      <x:c r="J2162" s="0" t="inlineStr">
        <x:is>
          <x:t>Month</x:t>
        </x:is>
      </x:c>
      <x:c r="K2162" s="58">
        <x:v>1</x:v>
      </x:c>
      <x:c r="L2162" s="12">
        <x:v>-6928.38</x:v>
      </x:c>
    </x:row>
    <x:row r="2163">
      <x:c r="A2163" s="0" t="inlineStr">
        <x:is>
          <x:t>PL|pl.other-opex|6650|2022-03</x:t>
        </x:is>
      </x:c>
      <x:c r="B2163" s="0" t="inlineStr">
        <x:is>
          <x:t>Demo Handel GmbH</x:t>
        </x:is>
      </x:c>
      <x:c r="C2163" s="0" t="inlineStr">
        <x:is>
          <x:t>PL</x:t>
        </x:is>
      </x:c>
      <x:c r="D2163" s="0" t="inlineStr">
        <x:is>
          <x:t>pl.other-opex</x:t>
        </x:is>
      </x:c>
      <x:c r="E2163" s="0" t="inlineStr">
        <x:is>
          <x:t>Sonstige betriebliche Aufwendungen</x:t>
        </x:is>
      </x:c>
      <x:c r="F2163" s="58">
        <x:v>6650</x:v>
      </x:c>
      <x:c r="G2163" t="inlineStr">
        <x:is>
          <x:t>Reisekosten Arbeitnehmer</x:t>
        </x:is>
      </x:c>
      <x:c r="H2163" s="0" t="inlineStr">
        <x:is>
          <x:t>2022-03</x:t>
        </x:is>
      </x:c>
      <x:c r="I2163" s="0" t="inlineStr">
        <x:is>
          <x:t>2022-03</x:t>
        </x:is>
      </x:c>
      <x:c r="J2163" s="0" t="inlineStr">
        <x:is>
          <x:t>Month</x:t>
        </x:is>
      </x:c>
      <x:c r="K2163" s="58">
        <x:v>1</x:v>
      </x:c>
      <x:c r="L2163" s="12">
        <x:v>-4154.46</x:v>
      </x:c>
    </x:row>
    <x:row r="2164">
      <x:c r="A2164" s="0" t="inlineStr">
        <x:is>
          <x:t>PL|pl.other-opex|6650|2022-04</x:t>
        </x:is>
      </x:c>
      <x:c r="B2164" s="0" t="inlineStr">
        <x:is>
          <x:t>Demo Handel GmbH</x:t>
        </x:is>
      </x:c>
      <x:c r="C2164" s="0" t="inlineStr">
        <x:is>
          <x:t>PL</x:t>
        </x:is>
      </x:c>
      <x:c r="D2164" s="0" t="inlineStr">
        <x:is>
          <x:t>pl.other-opex</x:t>
        </x:is>
      </x:c>
      <x:c r="E2164" s="0" t="inlineStr">
        <x:is>
          <x:t>Sonstige betriebliche Aufwendungen</x:t>
        </x:is>
      </x:c>
      <x:c r="F2164" s="58">
        <x:v>6650</x:v>
      </x:c>
      <x:c r="G2164" t="inlineStr">
        <x:is>
          <x:t>Reisekosten Arbeitnehmer</x:t>
        </x:is>
      </x:c>
      <x:c r="H2164" s="0" t="inlineStr">
        <x:is>
          <x:t>2022-04</x:t>
        </x:is>
      </x:c>
      <x:c r="I2164" s="0" t="inlineStr">
        <x:is>
          <x:t>2022-04</x:t>
        </x:is>
      </x:c>
      <x:c r="J2164" s="0" t="inlineStr">
        <x:is>
          <x:t>Month</x:t>
        </x:is>
      </x:c>
      <x:c r="K2164" s="58">
        <x:v>1</x:v>
      </x:c>
      <x:c r="L2164" s="12">
        <x:v>-5579.86</x:v>
      </x:c>
    </x:row>
    <x:row r="2165">
      <x:c r="A2165" s="0" t="inlineStr">
        <x:is>
          <x:t>PL|pl.other-opex|6650|2022-05</x:t>
        </x:is>
      </x:c>
      <x:c r="B2165" s="0" t="inlineStr">
        <x:is>
          <x:t>Demo Handel GmbH</x:t>
        </x:is>
      </x:c>
      <x:c r="C2165" s="0" t="inlineStr">
        <x:is>
          <x:t>PL</x:t>
        </x:is>
      </x:c>
      <x:c r="D2165" s="0" t="inlineStr">
        <x:is>
          <x:t>pl.other-opex</x:t>
        </x:is>
      </x:c>
      <x:c r="E2165" s="0" t="inlineStr">
        <x:is>
          <x:t>Sonstige betriebliche Aufwendungen</x:t>
        </x:is>
      </x:c>
      <x:c r="F2165" s="58">
        <x:v>6650</x:v>
      </x:c>
      <x:c r="G2165" t="inlineStr">
        <x:is>
          <x:t>Reisekosten Arbeitnehmer</x:t>
        </x:is>
      </x:c>
      <x:c r="H2165" s="0" t="inlineStr">
        <x:is>
          <x:t>2022-05</x:t>
        </x:is>
      </x:c>
      <x:c r="I2165" s="0" t="inlineStr">
        <x:is>
          <x:t>2022-05</x:t>
        </x:is>
      </x:c>
      <x:c r="J2165" s="0" t="inlineStr">
        <x:is>
          <x:t>Month</x:t>
        </x:is>
      </x:c>
      <x:c r="K2165" s="58">
        <x:v>1</x:v>
      </x:c>
      <x:c r="L2165" s="12">
        <x:v>-9013.33</x:v>
      </x:c>
    </x:row>
    <x:row r="2166">
      <x:c r="A2166" s="0" t="inlineStr">
        <x:is>
          <x:t>PL|pl.other-opex|6650|2022-06</x:t>
        </x:is>
      </x:c>
      <x:c r="B2166" s="0" t="inlineStr">
        <x:is>
          <x:t>Demo Handel GmbH</x:t>
        </x:is>
      </x:c>
      <x:c r="C2166" s="0" t="inlineStr">
        <x:is>
          <x:t>PL</x:t>
        </x:is>
      </x:c>
      <x:c r="D2166" s="0" t="inlineStr">
        <x:is>
          <x:t>pl.other-opex</x:t>
        </x:is>
      </x:c>
      <x:c r="E2166" s="0" t="inlineStr">
        <x:is>
          <x:t>Sonstige betriebliche Aufwendungen</x:t>
        </x:is>
      </x:c>
      <x:c r="F2166" s="58">
        <x:v>6650</x:v>
      </x:c>
      <x:c r="G2166" t="inlineStr">
        <x:is>
          <x:t>Reisekosten Arbeitnehmer</x:t>
        </x:is>
      </x:c>
      <x:c r="H2166" s="0" t="inlineStr">
        <x:is>
          <x:t>2022-06</x:t>
        </x:is>
      </x:c>
      <x:c r="I2166" s="0" t="inlineStr">
        <x:is>
          <x:t>2022-06</x:t>
        </x:is>
      </x:c>
      <x:c r="J2166" s="0" t="inlineStr">
        <x:is>
          <x:t>Month</x:t>
        </x:is>
      </x:c>
      <x:c r="K2166" s="58">
        <x:v>1</x:v>
      </x:c>
      <x:c r="L2166" s="12">
        <x:v>-7452.36</x:v>
      </x:c>
    </x:row>
    <x:row r="2167">
      <x:c r="A2167" s="0" t="inlineStr">
        <x:is>
          <x:t>PL|pl.other-opex|6650|2022-07</x:t>
        </x:is>
      </x:c>
      <x:c r="B2167" s="0" t="inlineStr">
        <x:is>
          <x:t>Demo Handel GmbH</x:t>
        </x:is>
      </x:c>
      <x:c r="C2167" s="0" t="inlineStr">
        <x:is>
          <x:t>PL</x:t>
        </x:is>
      </x:c>
      <x:c r="D2167" s="0" t="inlineStr">
        <x:is>
          <x:t>pl.other-opex</x:t>
        </x:is>
      </x:c>
      <x:c r="E2167" s="0" t="inlineStr">
        <x:is>
          <x:t>Sonstige betriebliche Aufwendungen</x:t>
        </x:is>
      </x:c>
      <x:c r="F2167" s="58">
        <x:v>6650</x:v>
      </x:c>
      <x:c r="G2167" t="inlineStr">
        <x:is>
          <x:t>Reisekosten Arbeitnehmer</x:t>
        </x:is>
      </x:c>
      <x:c r="H2167" s="0" t="inlineStr">
        <x:is>
          <x:t>2022-07</x:t>
        </x:is>
      </x:c>
      <x:c r="I2167" s="0" t="inlineStr">
        <x:is>
          <x:t>2022-07</x:t>
        </x:is>
      </x:c>
      <x:c r="J2167" s="0" t="inlineStr">
        <x:is>
          <x:t>Month</x:t>
        </x:is>
      </x:c>
      <x:c r="K2167" s="58">
        <x:v>1</x:v>
      </x:c>
      <x:c r="L2167" s="12">
        <x:v>-5036.23</x:v>
      </x:c>
    </x:row>
    <x:row r="2168">
      <x:c r="A2168" s="0" t="inlineStr">
        <x:is>
          <x:t>PL|pl.other-opex|6650|2022-08</x:t>
        </x:is>
      </x:c>
      <x:c r="B2168" s="0" t="inlineStr">
        <x:is>
          <x:t>Demo Handel GmbH</x:t>
        </x:is>
      </x:c>
      <x:c r="C2168" s="0" t="inlineStr">
        <x:is>
          <x:t>PL</x:t>
        </x:is>
      </x:c>
      <x:c r="D2168" s="0" t="inlineStr">
        <x:is>
          <x:t>pl.other-opex</x:t>
        </x:is>
      </x:c>
      <x:c r="E2168" s="0" t="inlineStr">
        <x:is>
          <x:t>Sonstige betriebliche Aufwendungen</x:t>
        </x:is>
      </x:c>
      <x:c r="F2168" s="58">
        <x:v>6650</x:v>
      </x:c>
      <x:c r="G2168" t="inlineStr">
        <x:is>
          <x:t>Reisekosten Arbeitnehmer</x:t>
        </x:is>
      </x:c>
      <x:c r="H2168" s="0" t="inlineStr">
        <x:is>
          <x:t>2022-08</x:t>
        </x:is>
      </x:c>
      <x:c r="I2168" s="0" t="inlineStr">
        <x:is>
          <x:t>2022-08</x:t>
        </x:is>
      </x:c>
      <x:c r="J2168" s="0" t="inlineStr">
        <x:is>
          <x:t>Month</x:t>
        </x:is>
      </x:c>
      <x:c r="K2168" s="58">
        <x:v>1</x:v>
      </x:c>
      <x:c r="L2168" s="12">
        <x:v>-9569.65</x:v>
      </x:c>
    </x:row>
    <x:row r="2169">
      <x:c r="A2169" s="0" t="inlineStr">
        <x:is>
          <x:t>PL|pl.other-opex|6650|2022-09</x:t>
        </x:is>
      </x:c>
      <x:c r="B2169" s="0" t="inlineStr">
        <x:is>
          <x:t>Demo Handel GmbH</x:t>
        </x:is>
      </x:c>
      <x:c r="C2169" s="0" t="inlineStr">
        <x:is>
          <x:t>PL</x:t>
        </x:is>
      </x:c>
      <x:c r="D2169" s="0" t="inlineStr">
        <x:is>
          <x:t>pl.other-opex</x:t>
        </x:is>
      </x:c>
      <x:c r="E2169" s="0" t="inlineStr">
        <x:is>
          <x:t>Sonstige betriebliche Aufwendungen</x:t>
        </x:is>
      </x:c>
      <x:c r="F2169" s="58">
        <x:v>6650</x:v>
      </x:c>
      <x:c r="G2169" t="inlineStr">
        <x:is>
          <x:t>Reisekosten Arbeitnehmer</x:t>
        </x:is>
      </x:c>
      <x:c r="H2169" s="0" t="inlineStr">
        <x:is>
          <x:t>2022-09</x:t>
        </x:is>
      </x:c>
      <x:c r="I2169" s="0" t="inlineStr">
        <x:is>
          <x:t>2022-09</x:t>
        </x:is>
      </x:c>
      <x:c r="J2169" s="0" t="inlineStr">
        <x:is>
          <x:t>Month</x:t>
        </x:is>
      </x:c>
      <x:c r="K2169" s="58">
        <x:v>1</x:v>
      </x:c>
      <x:c r="L2169" s="12">
        <x:v>-5198.38</x:v>
      </x:c>
    </x:row>
    <x:row r="2170">
      <x:c r="A2170" s="0" t="inlineStr">
        <x:is>
          <x:t>PL|pl.other-opex|6650|2022-10</x:t>
        </x:is>
      </x:c>
      <x:c r="B2170" s="0" t="inlineStr">
        <x:is>
          <x:t>Demo Handel GmbH</x:t>
        </x:is>
      </x:c>
      <x:c r="C2170" s="0" t="inlineStr">
        <x:is>
          <x:t>PL</x:t>
        </x:is>
      </x:c>
      <x:c r="D2170" s="0" t="inlineStr">
        <x:is>
          <x:t>pl.other-opex</x:t>
        </x:is>
      </x:c>
      <x:c r="E2170" s="0" t="inlineStr">
        <x:is>
          <x:t>Sonstige betriebliche Aufwendungen</x:t>
        </x:is>
      </x:c>
      <x:c r="F2170" s="58">
        <x:v>6650</x:v>
      </x:c>
      <x:c r="G2170" t="inlineStr">
        <x:is>
          <x:t>Reisekosten Arbeitnehmer</x:t>
        </x:is>
      </x:c>
      <x:c r="H2170" s="0" t="inlineStr">
        <x:is>
          <x:t>2022-10</x:t>
        </x:is>
      </x:c>
      <x:c r="I2170" s="0" t="inlineStr">
        <x:is>
          <x:t>2022-10</x:t>
        </x:is>
      </x:c>
      <x:c r="J2170" s="0" t="inlineStr">
        <x:is>
          <x:t>Month</x:t>
        </x:is>
      </x:c>
      <x:c r="K2170" s="58">
        <x:v>1</x:v>
      </x:c>
      <x:c r="L2170" s="12">
        <x:v>-7935.68</x:v>
      </x:c>
    </x:row>
    <x:row r="2171">
      <x:c r="A2171" s="0" t="inlineStr">
        <x:is>
          <x:t>PL|pl.other-opex|6650|2022-11</x:t>
        </x:is>
      </x:c>
      <x:c r="B2171" s="0" t="inlineStr">
        <x:is>
          <x:t>Demo Handel GmbH</x:t>
        </x:is>
      </x:c>
      <x:c r="C2171" s="0" t="inlineStr">
        <x:is>
          <x:t>PL</x:t>
        </x:is>
      </x:c>
      <x:c r="D2171" s="0" t="inlineStr">
        <x:is>
          <x:t>pl.other-opex</x:t>
        </x:is>
      </x:c>
      <x:c r="E2171" s="0" t="inlineStr">
        <x:is>
          <x:t>Sonstige betriebliche Aufwendungen</x:t>
        </x:is>
      </x:c>
      <x:c r="F2171" s="58">
        <x:v>6650</x:v>
      </x:c>
      <x:c r="G2171" t="inlineStr">
        <x:is>
          <x:t>Reisekosten Arbeitnehmer</x:t>
        </x:is>
      </x:c>
      <x:c r="H2171" s="0" t="inlineStr">
        <x:is>
          <x:t>2022-11</x:t>
        </x:is>
      </x:c>
      <x:c r="I2171" s="0" t="inlineStr">
        <x:is>
          <x:t>2022-11</x:t>
        </x:is>
      </x:c>
      <x:c r="J2171" s="0" t="inlineStr">
        <x:is>
          <x:t>Month</x:t>
        </x:is>
      </x:c>
      <x:c r="K2171" s="58">
        <x:v>1</x:v>
      </x:c>
      <x:c r="L2171" s="12">
        <x:v>-6827.44</x:v>
      </x:c>
    </x:row>
    <x:row r="2172">
      <x:c r="A2172" s="0" t="inlineStr">
        <x:is>
          <x:t>PL|pl.other-opex|6650|2022-12</x:t>
        </x:is>
      </x:c>
      <x:c r="B2172" s="0" t="inlineStr">
        <x:is>
          <x:t>Demo Handel GmbH</x:t>
        </x:is>
      </x:c>
      <x:c r="C2172" s="0" t="inlineStr">
        <x:is>
          <x:t>PL</x:t>
        </x:is>
      </x:c>
      <x:c r="D2172" s="0" t="inlineStr">
        <x:is>
          <x:t>pl.other-opex</x:t>
        </x:is>
      </x:c>
      <x:c r="E2172" s="0" t="inlineStr">
        <x:is>
          <x:t>Sonstige betriebliche Aufwendungen</x:t>
        </x:is>
      </x:c>
      <x:c r="F2172" s="58">
        <x:v>6650</x:v>
      </x:c>
      <x:c r="G2172" t="inlineStr">
        <x:is>
          <x:t>Reisekosten Arbeitnehmer</x:t>
        </x:is>
      </x:c>
      <x:c r="H2172" s="0" t="inlineStr">
        <x:is>
          <x:t>2022-12</x:t>
        </x:is>
      </x:c>
      <x:c r="I2172" s="0" t="inlineStr">
        <x:is>
          <x:t>2022-12</x:t>
        </x:is>
      </x:c>
      <x:c r="J2172" s="0" t="inlineStr">
        <x:is>
          <x:t>Month</x:t>
        </x:is>
      </x:c>
      <x:c r="K2172" s="58">
        <x:v>1</x:v>
      </x:c>
      <x:c r="L2172" s="12">
        <x:v>-8693.68</x:v>
      </x:c>
    </x:row>
    <x:row r="2173">
      <x:c r="A2173" s="0" t="inlineStr">
        <x:is>
          <x:t>PL|pl.other-opex|6650|2023-01</x:t>
        </x:is>
      </x:c>
      <x:c r="B2173" s="0" t="inlineStr">
        <x:is>
          <x:t>Demo Handel GmbH</x:t>
        </x:is>
      </x:c>
      <x:c r="C2173" s="0" t="inlineStr">
        <x:is>
          <x:t>PL</x:t>
        </x:is>
      </x:c>
      <x:c r="D2173" s="0" t="inlineStr">
        <x:is>
          <x:t>pl.other-opex</x:t>
        </x:is>
      </x:c>
      <x:c r="E2173" s="0" t="inlineStr">
        <x:is>
          <x:t>Sonstige betriebliche Aufwendungen</x:t>
        </x:is>
      </x:c>
      <x:c r="F2173" s="58">
        <x:v>6650</x:v>
      </x:c>
      <x:c r="G2173" t="inlineStr">
        <x:is>
          <x:t>Reisekosten Arbeitnehmer</x:t>
        </x:is>
      </x:c>
      <x:c r="H2173" s="0" t="inlineStr">
        <x:is>
          <x:t>2023-01</x:t>
        </x:is>
      </x:c>
      <x:c r="I2173" s="0" t="inlineStr">
        <x:is>
          <x:t>2023-01</x:t>
        </x:is>
      </x:c>
      <x:c r="J2173" s="0" t="inlineStr">
        <x:is>
          <x:t>Month</x:t>
        </x:is>
      </x:c>
      <x:c r="K2173" s="58">
        <x:v>1</x:v>
      </x:c>
      <x:c r="L2173" s="12">
        <x:v>-10652.81</x:v>
      </x:c>
    </x:row>
    <x:row r="2174">
      <x:c r="A2174" s="0" t="inlineStr">
        <x:is>
          <x:t>PL|pl.other-opex|6650|2023-02</x:t>
        </x:is>
      </x:c>
      <x:c r="B2174" s="0" t="inlineStr">
        <x:is>
          <x:t>Demo Handel GmbH</x:t>
        </x:is>
      </x:c>
      <x:c r="C2174" s="0" t="inlineStr">
        <x:is>
          <x:t>PL</x:t>
        </x:is>
      </x:c>
      <x:c r="D2174" s="0" t="inlineStr">
        <x:is>
          <x:t>pl.other-opex</x:t>
        </x:is>
      </x:c>
      <x:c r="E2174" s="0" t="inlineStr">
        <x:is>
          <x:t>Sonstige betriebliche Aufwendungen</x:t>
        </x:is>
      </x:c>
      <x:c r="F2174" s="58">
        <x:v>6650</x:v>
      </x:c>
      <x:c r="G2174" t="inlineStr">
        <x:is>
          <x:t>Reisekosten Arbeitnehmer</x:t>
        </x:is>
      </x:c>
      <x:c r="H2174" s="0" t="inlineStr">
        <x:is>
          <x:t>2023-02</x:t>
        </x:is>
      </x:c>
      <x:c r="I2174" s="0" t="inlineStr">
        <x:is>
          <x:t>2023-02</x:t>
        </x:is>
      </x:c>
      <x:c r="J2174" s="0" t="inlineStr">
        <x:is>
          <x:t>Month</x:t>
        </x:is>
      </x:c>
      <x:c r="K2174" s="58">
        <x:v>1</x:v>
      </x:c>
      <x:c r="L2174" s="12">
        <x:v>-9935.32</x:v>
      </x:c>
    </x:row>
    <x:row r="2175">
      <x:c r="A2175" s="0" t="inlineStr">
        <x:is>
          <x:t>PL|pl.other-opex|6650|2023-03</x:t>
        </x:is>
      </x:c>
      <x:c r="B2175" s="0" t="inlineStr">
        <x:is>
          <x:t>Demo Handel GmbH</x:t>
        </x:is>
      </x:c>
      <x:c r="C2175" s="0" t="inlineStr">
        <x:is>
          <x:t>PL</x:t>
        </x:is>
      </x:c>
      <x:c r="D2175" s="0" t="inlineStr">
        <x:is>
          <x:t>pl.other-opex</x:t>
        </x:is>
      </x:c>
      <x:c r="E2175" s="0" t="inlineStr">
        <x:is>
          <x:t>Sonstige betriebliche Aufwendungen</x:t>
        </x:is>
      </x:c>
      <x:c r="F2175" s="58">
        <x:v>6650</x:v>
      </x:c>
      <x:c r="G2175" t="inlineStr">
        <x:is>
          <x:t>Reisekosten Arbeitnehmer</x:t>
        </x:is>
      </x:c>
      <x:c r="H2175" s="0" t="inlineStr">
        <x:is>
          <x:t>2023-03</x:t>
        </x:is>
      </x:c>
      <x:c r="I2175" s="0" t="inlineStr">
        <x:is>
          <x:t>2023-03</x:t>
        </x:is>
      </x:c>
      <x:c r="J2175" s="0" t="inlineStr">
        <x:is>
          <x:t>Month</x:t>
        </x:is>
      </x:c>
      <x:c r="K2175" s="58">
        <x:v>1</x:v>
      </x:c>
      <x:c r="L2175" s="12">
        <x:v>-8561.54</x:v>
      </x:c>
    </x:row>
    <x:row r="2176">
      <x:c r="A2176" s="0" t="inlineStr">
        <x:is>
          <x:t>PL|pl.other-opex|6650|2023-04</x:t>
        </x:is>
      </x:c>
      <x:c r="B2176" s="0" t="inlineStr">
        <x:is>
          <x:t>Demo Handel GmbH</x:t>
        </x:is>
      </x:c>
      <x:c r="C2176" s="0" t="inlineStr">
        <x:is>
          <x:t>PL</x:t>
        </x:is>
      </x:c>
      <x:c r="D2176" s="0" t="inlineStr">
        <x:is>
          <x:t>pl.other-opex</x:t>
        </x:is>
      </x:c>
      <x:c r="E2176" s="0" t="inlineStr">
        <x:is>
          <x:t>Sonstige betriebliche Aufwendungen</x:t>
        </x:is>
      </x:c>
      <x:c r="F2176" s="58">
        <x:v>6650</x:v>
      </x:c>
      <x:c r="G2176" t="inlineStr">
        <x:is>
          <x:t>Reisekosten Arbeitnehmer</x:t>
        </x:is>
      </x:c>
      <x:c r="H2176" s="0" t="inlineStr">
        <x:is>
          <x:t>2023-04</x:t>
        </x:is>
      </x:c>
      <x:c r="I2176" s="0" t="inlineStr">
        <x:is>
          <x:t>2023-04</x:t>
        </x:is>
      </x:c>
      <x:c r="J2176" s="0" t="inlineStr">
        <x:is>
          <x:t>Month</x:t>
        </x:is>
      </x:c>
      <x:c r="K2176" s="58">
        <x:v>1</x:v>
      </x:c>
      <x:c r="L2176" s="12">
        <x:v>-5644.56</x:v>
      </x:c>
    </x:row>
    <x:row r="2177">
      <x:c r="A2177" s="0" t="inlineStr">
        <x:is>
          <x:t>PL|pl.other-opex|6650|2023-05</x:t>
        </x:is>
      </x:c>
      <x:c r="B2177" s="0" t="inlineStr">
        <x:is>
          <x:t>Demo Handel GmbH</x:t>
        </x:is>
      </x:c>
      <x:c r="C2177" s="0" t="inlineStr">
        <x:is>
          <x:t>PL</x:t>
        </x:is>
      </x:c>
      <x:c r="D2177" s="0" t="inlineStr">
        <x:is>
          <x:t>pl.other-opex</x:t>
        </x:is>
      </x:c>
      <x:c r="E2177" s="0" t="inlineStr">
        <x:is>
          <x:t>Sonstige betriebliche Aufwendungen</x:t>
        </x:is>
      </x:c>
      <x:c r="F2177" s="58">
        <x:v>6650</x:v>
      </x:c>
      <x:c r="G2177" t="inlineStr">
        <x:is>
          <x:t>Reisekosten Arbeitnehmer</x:t>
        </x:is>
      </x:c>
      <x:c r="H2177" s="0" t="inlineStr">
        <x:is>
          <x:t>2023-05</x:t>
        </x:is>
      </x:c>
      <x:c r="I2177" s="0" t="inlineStr">
        <x:is>
          <x:t>2023-05</x:t>
        </x:is>
      </x:c>
      <x:c r="J2177" s="0" t="inlineStr">
        <x:is>
          <x:t>Month</x:t>
        </x:is>
      </x:c>
      <x:c r="K2177" s="58">
        <x:v>1</x:v>
      </x:c>
      <x:c r="L2177" s="12">
        <x:v>-8712.49</x:v>
      </x:c>
    </x:row>
    <x:row r="2178">
      <x:c r="A2178" s="0" t="inlineStr">
        <x:is>
          <x:t>PL|pl.other-opex|6650|2023-06</x:t>
        </x:is>
      </x:c>
      <x:c r="B2178" s="0" t="inlineStr">
        <x:is>
          <x:t>Demo Handel GmbH</x:t>
        </x:is>
      </x:c>
      <x:c r="C2178" s="0" t="inlineStr">
        <x:is>
          <x:t>PL</x:t>
        </x:is>
      </x:c>
      <x:c r="D2178" s="0" t="inlineStr">
        <x:is>
          <x:t>pl.other-opex</x:t>
        </x:is>
      </x:c>
      <x:c r="E2178" s="0" t="inlineStr">
        <x:is>
          <x:t>Sonstige betriebliche Aufwendungen</x:t>
        </x:is>
      </x:c>
      <x:c r="F2178" s="58">
        <x:v>6650</x:v>
      </x:c>
      <x:c r="G2178" t="inlineStr">
        <x:is>
          <x:t>Reisekosten Arbeitnehmer</x:t>
        </x:is>
      </x:c>
      <x:c r="H2178" s="0" t="inlineStr">
        <x:is>
          <x:t>2023-06</x:t>
        </x:is>
      </x:c>
      <x:c r="I2178" s="0" t="inlineStr">
        <x:is>
          <x:t>2023-06</x:t>
        </x:is>
      </x:c>
      <x:c r="J2178" s="0" t="inlineStr">
        <x:is>
          <x:t>Month</x:t>
        </x:is>
      </x:c>
      <x:c r="K2178" s="58">
        <x:v>1</x:v>
      </x:c>
      <x:c r="L2178" s="12">
        <x:v>-5338.57</x:v>
      </x:c>
    </x:row>
    <x:row r="2179">
      <x:c r="A2179" s="0" t="inlineStr">
        <x:is>
          <x:t>PL|pl.other-opex|6650|2023-07</x:t>
        </x:is>
      </x:c>
      <x:c r="B2179" s="0" t="inlineStr">
        <x:is>
          <x:t>Demo Handel GmbH</x:t>
        </x:is>
      </x:c>
      <x:c r="C2179" s="0" t="inlineStr">
        <x:is>
          <x:t>PL</x:t>
        </x:is>
      </x:c>
      <x:c r="D2179" s="0" t="inlineStr">
        <x:is>
          <x:t>pl.other-opex</x:t>
        </x:is>
      </x:c>
      <x:c r="E2179" s="0" t="inlineStr">
        <x:is>
          <x:t>Sonstige betriebliche Aufwendungen</x:t>
        </x:is>
      </x:c>
      <x:c r="F2179" s="58">
        <x:v>6650</x:v>
      </x:c>
      <x:c r="G2179" t="inlineStr">
        <x:is>
          <x:t>Reisekosten Arbeitnehmer</x:t>
        </x:is>
      </x:c>
      <x:c r="H2179" s="0" t="inlineStr">
        <x:is>
          <x:t>2023-07</x:t>
        </x:is>
      </x:c>
      <x:c r="I2179" s="0" t="inlineStr">
        <x:is>
          <x:t>2023-07</x:t>
        </x:is>
      </x:c>
      <x:c r="J2179" s="0" t="inlineStr">
        <x:is>
          <x:t>Month</x:t>
        </x:is>
      </x:c>
      <x:c r="K2179" s="58">
        <x:v>1</x:v>
      </x:c>
      <x:c r="L2179" s="12">
        <x:v>-10125.52</x:v>
      </x:c>
    </x:row>
    <x:row r="2180">
      <x:c r="A2180" s="0" t="inlineStr">
        <x:is>
          <x:t>PL|pl.other-opex|6650|2023-08</x:t>
        </x:is>
      </x:c>
      <x:c r="B2180" s="0" t="inlineStr">
        <x:is>
          <x:t>Demo Handel GmbH</x:t>
        </x:is>
      </x:c>
      <x:c r="C2180" s="0" t="inlineStr">
        <x:is>
          <x:t>PL</x:t>
        </x:is>
      </x:c>
      <x:c r="D2180" s="0" t="inlineStr">
        <x:is>
          <x:t>pl.other-opex</x:t>
        </x:is>
      </x:c>
      <x:c r="E2180" s="0" t="inlineStr">
        <x:is>
          <x:t>Sonstige betriebliche Aufwendungen</x:t>
        </x:is>
      </x:c>
      <x:c r="F2180" s="58">
        <x:v>6650</x:v>
      </x:c>
      <x:c r="G2180" t="inlineStr">
        <x:is>
          <x:t>Reisekosten Arbeitnehmer</x:t>
        </x:is>
      </x:c>
      <x:c r="H2180" s="0" t="inlineStr">
        <x:is>
          <x:t>2023-08</x:t>
        </x:is>
      </x:c>
      <x:c r="I2180" s="0" t="inlineStr">
        <x:is>
          <x:t>2023-08</x:t>
        </x:is>
      </x:c>
      <x:c r="J2180" s="0" t="inlineStr">
        <x:is>
          <x:t>Month</x:t>
        </x:is>
      </x:c>
      <x:c r="K2180" s="58">
        <x:v>1</x:v>
      </x:c>
      <x:c r="L2180" s="12">
        <x:v>-6586.33</x:v>
      </x:c>
    </x:row>
    <x:row r="2181">
      <x:c r="A2181" s="0" t="inlineStr">
        <x:is>
          <x:t>PL|pl.other-opex|6650|2023-09</x:t>
        </x:is>
      </x:c>
      <x:c r="B2181" s="0" t="inlineStr">
        <x:is>
          <x:t>Demo Handel GmbH</x:t>
        </x:is>
      </x:c>
      <x:c r="C2181" s="0" t="inlineStr">
        <x:is>
          <x:t>PL</x:t>
        </x:is>
      </x:c>
      <x:c r="D2181" s="0" t="inlineStr">
        <x:is>
          <x:t>pl.other-opex</x:t>
        </x:is>
      </x:c>
      <x:c r="E2181" s="0" t="inlineStr">
        <x:is>
          <x:t>Sonstige betriebliche Aufwendungen</x:t>
        </x:is>
      </x:c>
      <x:c r="F2181" s="58">
        <x:v>6650</x:v>
      </x:c>
      <x:c r="G2181" t="inlineStr">
        <x:is>
          <x:t>Reisekosten Arbeitnehmer</x:t>
        </x:is>
      </x:c>
      <x:c r="H2181" s="0" t="inlineStr">
        <x:is>
          <x:t>2023-09</x:t>
        </x:is>
      </x:c>
      <x:c r="I2181" s="0" t="inlineStr">
        <x:is>
          <x:t>2023-09</x:t>
        </x:is>
      </x:c>
      <x:c r="J2181" s="0" t="inlineStr">
        <x:is>
          <x:t>Month</x:t>
        </x:is>
      </x:c>
      <x:c r="K2181" s="58">
        <x:v>1</x:v>
      </x:c>
      <x:c r="L2181" s="12">
        <x:v>-7763.19</x:v>
      </x:c>
    </x:row>
    <x:row r="2182">
      <x:c r="A2182" s="0" t="inlineStr">
        <x:is>
          <x:t>PL|pl.other-opex|6650|2023-10</x:t>
        </x:is>
      </x:c>
      <x:c r="B2182" s="0" t="inlineStr">
        <x:is>
          <x:t>Demo Handel GmbH</x:t>
        </x:is>
      </x:c>
      <x:c r="C2182" s="0" t="inlineStr">
        <x:is>
          <x:t>PL</x:t>
        </x:is>
      </x:c>
      <x:c r="D2182" s="0" t="inlineStr">
        <x:is>
          <x:t>pl.other-opex</x:t>
        </x:is>
      </x:c>
      <x:c r="E2182" s="0" t="inlineStr">
        <x:is>
          <x:t>Sonstige betriebliche Aufwendungen</x:t>
        </x:is>
      </x:c>
      <x:c r="F2182" s="58">
        <x:v>6650</x:v>
      </x:c>
      <x:c r="G2182" t="inlineStr">
        <x:is>
          <x:t>Reisekosten Arbeitnehmer</x:t>
        </x:is>
      </x:c>
      <x:c r="H2182" s="0" t="inlineStr">
        <x:is>
          <x:t>2023-10</x:t>
        </x:is>
      </x:c>
      <x:c r="I2182" s="0" t="inlineStr">
        <x:is>
          <x:t>2023-10</x:t>
        </x:is>
      </x:c>
      <x:c r="J2182" s="0" t="inlineStr">
        <x:is>
          <x:t>Month</x:t>
        </x:is>
      </x:c>
      <x:c r="K2182" s="58">
        <x:v>1</x:v>
      </x:c>
      <x:c r="L2182" s="12">
        <x:v>-7454.6</x:v>
      </x:c>
    </x:row>
    <x:row r="2183">
      <x:c r="A2183" s="0" t="inlineStr">
        <x:is>
          <x:t>PL|pl.other-opex|6650|2023-11</x:t>
        </x:is>
      </x:c>
      <x:c r="B2183" s="0" t="inlineStr">
        <x:is>
          <x:t>Demo Handel GmbH</x:t>
        </x:is>
      </x:c>
      <x:c r="C2183" s="0" t="inlineStr">
        <x:is>
          <x:t>PL</x:t>
        </x:is>
      </x:c>
      <x:c r="D2183" s="0" t="inlineStr">
        <x:is>
          <x:t>pl.other-opex</x:t>
        </x:is>
      </x:c>
      <x:c r="E2183" s="0" t="inlineStr">
        <x:is>
          <x:t>Sonstige betriebliche Aufwendungen</x:t>
        </x:is>
      </x:c>
      <x:c r="F2183" s="58">
        <x:v>6650</x:v>
      </x:c>
      <x:c r="G2183" t="inlineStr">
        <x:is>
          <x:t>Reisekosten Arbeitnehmer</x:t>
        </x:is>
      </x:c>
      <x:c r="H2183" s="0" t="inlineStr">
        <x:is>
          <x:t>2023-11</x:t>
        </x:is>
      </x:c>
      <x:c r="I2183" s="0" t="inlineStr">
        <x:is>
          <x:t>2023-11</x:t>
        </x:is>
      </x:c>
      <x:c r="J2183" s="0" t="inlineStr">
        <x:is>
          <x:t>Month</x:t>
        </x:is>
      </x:c>
      <x:c r="K2183" s="58">
        <x:v>1</x:v>
      </x:c>
      <x:c r="L2183" s="12">
        <x:v>-9193.49</x:v>
      </x:c>
    </x:row>
    <x:row r="2184">
      <x:c r="A2184" s="0" t="inlineStr">
        <x:is>
          <x:t>PL|pl.other-opex|6650|2023-12</x:t>
        </x:is>
      </x:c>
      <x:c r="B2184" s="0" t="inlineStr">
        <x:is>
          <x:t>Demo Handel GmbH</x:t>
        </x:is>
      </x:c>
      <x:c r="C2184" s="0" t="inlineStr">
        <x:is>
          <x:t>PL</x:t>
        </x:is>
      </x:c>
      <x:c r="D2184" s="0" t="inlineStr">
        <x:is>
          <x:t>pl.other-opex</x:t>
        </x:is>
      </x:c>
      <x:c r="E2184" s="0" t="inlineStr">
        <x:is>
          <x:t>Sonstige betriebliche Aufwendungen</x:t>
        </x:is>
      </x:c>
      <x:c r="F2184" s="58">
        <x:v>6650</x:v>
      </x:c>
      <x:c r="G2184" t="inlineStr">
        <x:is>
          <x:t>Reisekosten Arbeitnehmer</x:t>
        </x:is>
      </x:c>
      <x:c r="H2184" s="0" t="inlineStr">
        <x:is>
          <x:t>2023-12</x:t>
        </x:is>
      </x:c>
      <x:c r="I2184" s="0" t="inlineStr">
        <x:is>
          <x:t>2023-12</x:t>
        </x:is>
      </x:c>
      <x:c r="J2184" s="0" t="inlineStr">
        <x:is>
          <x:t>Month</x:t>
        </x:is>
      </x:c>
      <x:c r="K2184" s="58">
        <x:v>1</x:v>
      </x:c>
      <x:c r="L2184" s="12">
        <x:v>-6701.18</x:v>
      </x:c>
    </x:row>
    <x:row r="2185">
      <x:c r="A2185" s="0" t="inlineStr">
        <x:is>
          <x:t>PL|pl.other-opex|6650|2024-01</x:t>
        </x:is>
      </x:c>
      <x:c r="B2185" s="0" t="inlineStr">
        <x:is>
          <x:t>Demo Handel GmbH</x:t>
        </x:is>
      </x:c>
      <x:c r="C2185" s="0" t="inlineStr">
        <x:is>
          <x:t>PL</x:t>
        </x:is>
      </x:c>
      <x:c r="D2185" s="0" t="inlineStr">
        <x:is>
          <x:t>pl.other-opex</x:t>
        </x:is>
      </x:c>
      <x:c r="E2185" s="0" t="inlineStr">
        <x:is>
          <x:t>Sonstige betriebliche Aufwendungen</x:t>
        </x:is>
      </x:c>
      <x:c r="F2185" s="58">
        <x:v>6650</x:v>
      </x:c>
      <x:c r="G2185" t="inlineStr">
        <x:is>
          <x:t>Reisekosten Arbeitnehmer</x:t>
        </x:is>
      </x:c>
      <x:c r="H2185" s="0" t="inlineStr">
        <x:is>
          <x:t>2024-01</x:t>
        </x:is>
      </x:c>
      <x:c r="I2185" s="0" t="inlineStr">
        <x:is>
          <x:t>2024-01</x:t>
        </x:is>
      </x:c>
      <x:c r="J2185" s="0" t="inlineStr">
        <x:is>
          <x:t>Month</x:t>
        </x:is>
      </x:c>
      <x:c r="K2185" s="58">
        <x:v>1</x:v>
      </x:c>
      <x:c r="L2185" s="12">
        <x:v>-10796.32</x:v>
      </x:c>
    </x:row>
    <x:row r="2186">
      <x:c r="A2186" s="0" t="inlineStr">
        <x:is>
          <x:t>PL|pl.other-opex|6650|2024-02</x:t>
        </x:is>
      </x:c>
      <x:c r="B2186" s="0" t="inlineStr">
        <x:is>
          <x:t>Demo Handel GmbH</x:t>
        </x:is>
      </x:c>
      <x:c r="C2186" s="0" t="inlineStr">
        <x:is>
          <x:t>PL</x:t>
        </x:is>
      </x:c>
      <x:c r="D2186" s="0" t="inlineStr">
        <x:is>
          <x:t>pl.other-opex</x:t>
        </x:is>
      </x:c>
      <x:c r="E2186" s="0" t="inlineStr">
        <x:is>
          <x:t>Sonstige betriebliche Aufwendungen</x:t>
        </x:is>
      </x:c>
      <x:c r="F2186" s="58">
        <x:v>6650</x:v>
      </x:c>
      <x:c r="G2186" t="inlineStr">
        <x:is>
          <x:t>Reisekosten Arbeitnehmer</x:t>
        </x:is>
      </x:c>
      <x:c r="H2186" s="0" t="inlineStr">
        <x:is>
          <x:t>2024-02</x:t>
        </x:is>
      </x:c>
      <x:c r="I2186" s="0" t="inlineStr">
        <x:is>
          <x:t>2024-02</x:t>
        </x:is>
      </x:c>
      <x:c r="J2186" s="0" t="inlineStr">
        <x:is>
          <x:t>Month</x:t>
        </x:is>
      </x:c>
      <x:c r="K2186" s="58">
        <x:v>1</x:v>
      </x:c>
      <x:c r="L2186" s="12">
        <x:v>-7605.86</x:v>
      </x:c>
    </x:row>
    <x:row r="2187">
      <x:c r="A2187" s="0" t="inlineStr">
        <x:is>
          <x:t>PL|pl.other-opex|6650|2024-03</x:t>
        </x:is>
      </x:c>
      <x:c r="B2187" s="0" t="inlineStr">
        <x:is>
          <x:t>Demo Handel GmbH</x:t>
        </x:is>
      </x:c>
      <x:c r="C2187" s="0" t="inlineStr">
        <x:is>
          <x:t>PL</x:t>
        </x:is>
      </x:c>
      <x:c r="D2187" s="0" t="inlineStr">
        <x:is>
          <x:t>pl.other-opex</x:t>
        </x:is>
      </x:c>
      <x:c r="E2187" s="0" t="inlineStr">
        <x:is>
          <x:t>Sonstige betriebliche Aufwendungen</x:t>
        </x:is>
      </x:c>
      <x:c r="F2187" s="58">
        <x:v>6650</x:v>
      </x:c>
      <x:c r="G2187" t="inlineStr">
        <x:is>
          <x:t>Reisekosten Arbeitnehmer</x:t>
        </x:is>
      </x:c>
      <x:c r="H2187" s="0" t="inlineStr">
        <x:is>
          <x:t>2024-03</x:t>
        </x:is>
      </x:c>
      <x:c r="I2187" s="0" t="inlineStr">
        <x:is>
          <x:t>2024-03</x:t>
        </x:is>
      </x:c>
      <x:c r="J2187" s="0" t="inlineStr">
        <x:is>
          <x:t>Month</x:t>
        </x:is>
      </x:c>
      <x:c r="K2187" s="58">
        <x:v>1</x:v>
      </x:c>
      <x:c r="L2187" s="12">
        <x:v>-5760.06</x:v>
      </x:c>
    </x:row>
    <x:row r="2188">
      <x:c r="A2188" s="0" t="inlineStr">
        <x:is>
          <x:t>PL|pl.other-opex|6650|2024-04</x:t>
        </x:is>
      </x:c>
      <x:c r="B2188" s="0" t="inlineStr">
        <x:is>
          <x:t>Demo Handel GmbH</x:t>
        </x:is>
      </x:c>
      <x:c r="C2188" s="0" t="inlineStr">
        <x:is>
          <x:t>PL</x:t>
        </x:is>
      </x:c>
      <x:c r="D2188" s="0" t="inlineStr">
        <x:is>
          <x:t>pl.other-opex</x:t>
        </x:is>
      </x:c>
      <x:c r="E2188" s="0" t="inlineStr">
        <x:is>
          <x:t>Sonstige betriebliche Aufwendungen</x:t>
        </x:is>
      </x:c>
      <x:c r="F2188" s="58">
        <x:v>6650</x:v>
      </x:c>
      <x:c r="G2188" t="inlineStr">
        <x:is>
          <x:t>Reisekosten Arbeitnehmer</x:t>
        </x:is>
      </x:c>
      <x:c r="H2188" s="0" t="inlineStr">
        <x:is>
          <x:t>2024-04</x:t>
        </x:is>
      </x:c>
      <x:c r="I2188" s="0" t="inlineStr">
        <x:is>
          <x:t>2024-04</x:t>
        </x:is>
      </x:c>
      <x:c r="J2188" s="0" t="inlineStr">
        <x:is>
          <x:t>Month</x:t>
        </x:is>
      </x:c>
      <x:c r="K2188" s="58">
        <x:v>1</x:v>
      </x:c>
      <x:c r="L2188" s="12">
        <x:v>-10115.68</x:v>
      </x:c>
    </x:row>
    <x:row r="2189">
      <x:c r="A2189" s="0" t="inlineStr">
        <x:is>
          <x:t>PL|pl.other-opex|6650|2024-05</x:t>
        </x:is>
      </x:c>
      <x:c r="B2189" s="0" t="inlineStr">
        <x:is>
          <x:t>Demo Handel GmbH</x:t>
        </x:is>
      </x:c>
      <x:c r="C2189" s="0" t="inlineStr">
        <x:is>
          <x:t>PL</x:t>
        </x:is>
      </x:c>
      <x:c r="D2189" s="0" t="inlineStr">
        <x:is>
          <x:t>pl.other-opex</x:t>
        </x:is>
      </x:c>
      <x:c r="E2189" s="0" t="inlineStr">
        <x:is>
          <x:t>Sonstige betriebliche Aufwendungen</x:t>
        </x:is>
      </x:c>
      <x:c r="F2189" s="58">
        <x:v>6650</x:v>
      </x:c>
      <x:c r="G2189" t="inlineStr">
        <x:is>
          <x:t>Reisekosten Arbeitnehmer</x:t>
        </x:is>
      </x:c>
      <x:c r="H2189" s="0" t="inlineStr">
        <x:is>
          <x:t>2024-05</x:t>
        </x:is>
      </x:c>
      <x:c r="I2189" s="0" t="inlineStr">
        <x:is>
          <x:t>2024-05</x:t>
        </x:is>
      </x:c>
      <x:c r="J2189" s="0" t="inlineStr">
        <x:is>
          <x:t>Month</x:t>
        </x:is>
      </x:c>
      <x:c r="K2189" s="58">
        <x:v>1</x:v>
      </x:c>
      <x:c r="L2189" s="12">
        <x:v>-7532.13</x:v>
      </x:c>
    </x:row>
    <x:row r="2190">
      <x:c r="A2190" s="0" t="inlineStr">
        <x:is>
          <x:t>PL|pl.other-opex|6650|2024-06</x:t>
        </x:is>
      </x:c>
      <x:c r="B2190" s="0" t="inlineStr">
        <x:is>
          <x:t>Demo Handel GmbH</x:t>
        </x:is>
      </x:c>
      <x:c r="C2190" s="0" t="inlineStr">
        <x:is>
          <x:t>PL</x:t>
        </x:is>
      </x:c>
      <x:c r="D2190" s="0" t="inlineStr">
        <x:is>
          <x:t>pl.other-opex</x:t>
        </x:is>
      </x:c>
      <x:c r="E2190" s="0" t="inlineStr">
        <x:is>
          <x:t>Sonstige betriebliche Aufwendungen</x:t>
        </x:is>
      </x:c>
      <x:c r="F2190" s="58">
        <x:v>6650</x:v>
      </x:c>
      <x:c r="G2190" t="inlineStr">
        <x:is>
          <x:t>Reisekosten Arbeitnehmer</x:t>
        </x:is>
      </x:c>
      <x:c r="H2190" s="0" t="inlineStr">
        <x:is>
          <x:t>2024-06</x:t>
        </x:is>
      </x:c>
      <x:c r="I2190" s="0" t="inlineStr">
        <x:is>
          <x:t>2024-06</x:t>
        </x:is>
      </x:c>
      <x:c r="J2190" s="0" t="inlineStr">
        <x:is>
          <x:t>Month</x:t>
        </x:is>
      </x:c>
      <x:c r="K2190" s="58">
        <x:v>1</x:v>
      </x:c>
      <x:c r="L2190" s="12">
        <x:v>-5004.22</x:v>
      </x:c>
    </x:row>
    <x:row r="2191">
      <x:c r="A2191" s="0" t="inlineStr">
        <x:is>
          <x:t>PL|pl.other-opex|6650|2024-07</x:t>
        </x:is>
      </x:c>
      <x:c r="B2191" s="0" t="inlineStr">
        <x:is>
          <x:t>Demo Handel GmbH</x:t>
        </x:is>
      </x:c>
      <x:c r="C2191" s="0" t="inlineStr">
        <x:is>
          <x:t>PL</x:t>
        </x:is>
      </x:c>
      <x:c r="D2191" s="0" t="inlineStr">
        <x:is>
          <x:t>pl.other-opex</x:t>
        </x:is>
      </x:c>
      <x:c r="E2191" s="0" t="inlineStr">
        <x:is>
          <x:t>Sonstige betriebliche Aufwendungen</x:t>
        </x:is>
      </x:c>
      <x:c r="F2191" s="58">
        <x:v>6650</x:v>
      </x:c>
      <x:c r="G2191" t="inlineStr">
        <x:is>
          <x:t>Reisekosten Arbeitnehmer</x:t>
        </x:is>
      </x:c>
      <x:c r="H2191" s="0" t="inlineStr">
        <x:is>
          <x:t>2024-07</x:t>
        </x:is>
      </x:c>
      <x:c r="I2191" s="0" t="inlineStr">
        <x:is>
          <x:t>2024-07</x:t>
        </x:is>
      </x:c>
      <x:c r="J2191" s="0" t="inlineStr">
        <x:is>
          <x:t>Month</x:t>
        </x:is>
      </x:c>
      <x:c r="K2191" s="58">
        <x:v>1</x:v>
      </x:c>
      <x:c r="L2191" s="12">
        <x:v>-7351.25</x:v>
      </x:c>
    </x:row>
    <x:row r="2192">
      <x:c r="A2192" s="0" t="inlineStr">
        <x:is>
          <x:t>PL|pl.other-opex|6650|2024-08</x:t>
        </x:is>
      </x:c>
      <x:c r="B2192" s="0" t="inlineStr">
        <x:is>
          <x:t>Demo Handel GmbH</x:t>
        </x:is>
      </x:c>
      <x:c r="C2192" s="0" t="inlineStr">
        <x:is>
          <x:t>PL</x:t>
        </x:is>
      </x:c>
      <x:c r="D2192" s="0" t="inlineStr">
        <x:is>
          <x:t>pl.other-opex</x:t>
        </x:is>
      </x:c>
      <x:c r="E2192" s="0" t="inlineStr">
        <x:is>
          <x:t>Sonstige betriebliche Aufwendungen</x:t>
        </x:is>
      </x:c>
      <x:c r="F2192" s="58">
        <x:v>6650</x:v>
      </x:c>
      <x:c r="G2192" t="inlineStr">
        <x:is>
          <x:t>Reisekosten Arbeitnehmer</x:t>
        </x:is>
      </x:c>
      <x:c r="H2192" s="0" t="inlineStr">
        <x:is>
          <x:t>2024-08</x:t>
        </x:is>
      </x:c>
      <x:c r="I2192" s="0" t="inlineStr">
        <x:is>
          <x:t>2024-08</x:t>
        </x:is>
      </x:c>
      <x:c r="J2192" s="0" t="inlineStr">
        <x:is>
          <x:t>Month</x:t>
        </x:is>
      </x:c>
      <x:c r="K2192" s="58">
        <x:v>1</x:v>
      </x:c>
      <x:c r="L2192" s="12">
        <x:v>-8260.49</x:v>
      </x:c>
    </x:row>
    <x:row r="2193">
      <x:c r="A2193" s="0" t="inlineStr">
        <x:is>
          <x:t>PL|pl.other-opex|6650|2024-09</x:t>
        </x:is>
      </x:c>
      <x:c r="B2193" s="0" t="inlineStr">
        <x:is>
          <x:t>Demo Handel GmbH</x:t>
        </x:is>
      </x:c>
      <x:c r="C2193" s="0" t="inlineStr">
        <x:is>
          <x:t>PL</x:t>
        </x:is>
      </x:c>
      <x:c r="D2193" s="0" t="inlineStr">
        <x:is>
          <x:t>pl.other-opex</x:t>
        </x:is>
      </x:c>
      <x:c r="E2193" s="0" t="inlineStr">
        <x:is>
          <x:t>Sonstige betriebliche Aufwendungen</x:t>
        </x:is>
      </x:c>
      <x:c r="F2193" s="58">
        <x:v>6650</x:v>
      </x:c>
      <x:c r="G2193" t="inlineStr">
        <x:is>
          <x:t>Reisekosten Arbeitnehmer</x:t>
        </x:is>
      </x:c>
      <x:c r="H2193" s="0" t="inlineStr">
        <x:is>
          <x:t>2024-09</x:t>
        </x:is>
      </x:c>
      <x:c r="I2193" s="0" t="inlineStr">
        <x:is>
          <x:t>2024-09</x:t>
        </x:is>
      </x:c>
      <x:c r="J2193" s="0" t="inlineStr">
        <x:is>
          <x:t>Month</x:t>
        </x:is>
      </x:c>
      <x:c r="K2193" s="58">
        <x:v>1</x:v>
      </x:c>
      <x:c r="L2193" s="12">
        <x:v>-9934</x:v>
      </x:c>
    </x:row>
    <x:row r="2194">
      <x:c r="A2194" s="0" t="inlineStr">
        <x:is>
          <x:t>PL|pl.other-opex|6650|2024-10</x:t>
        </x:is>
      </x:c>
      <x:c r="B2194" s="0" t="inlineStr">
        <x:is>
          <x:t>Demo Handel GmbH</x:t>
        </x:is>
      </x:c>
      <x:c r="C2194" s="0" t="inlineStr">
        <x:is>
          <x:t>PL</x:t>
        </x:is>
      </x:c>
      <x:c r="D2194" s="0" t="inlineStr">
        <x:is>
          <x:t>pl.other-opex</x:t>
        </x:is>
      </x:c>
      <x:c r="E2194" s="0" t="inlineStr">
        <x:is>
          <x:t>Sonstige betriebliche Aufwendungen</x:t>
        </x:is>
      </x:c>
      <x:c r="F2194" s="58">
        <x:v>6650</x:v>
      </x:c>
      <x:c r="G2194" t="inlineStr">
        <x:is>
          <x:t>Reisekosten Arbeitnehmer</x:t>
        </x:is>
      </x:c>
      <x:c r="H2194" s="0" t="inlineStr">
        <x:is>
          <x:t>2024-10</x:t>
        </x:is>
      </x:c>
      <x:c r="I2194" s="0" t="inlineStr">
        <x:is>
          <x:t>2024-10</x:t>
        </x:is>
      </x:c>
      <x:c r="J2194" s="0" t="inlineStr">
        <x:is>
          <x:t>Month</x:t>
        </x:is>
      </x:c>
      <x:c r="K2194" s="58">
        <x:v>1</x:v>
      </x:c>
      <x:c r="L2194" s="12">
        <x:v>-6918.63</x:v>
      </x:c>
    </x:row>
    <x:row r="2195">
      <x:c r="A2195" s="0" t="inlineStr">
        <x:is>
          <x:t>PL|pl.other-opex|6650|2024-11</x:t>
        </x:is>
      </x:c>
      <x:c r="B2195" s="0" t="inlineStr">
        <x:is>
          <x:t>Demo Handel GmbH</x:t>
        </x:is>
      </x:c>
      <x:c r="C2195" s="0" t="inlineStr">
        <x:is>
          <x:t>PL</x:t>
        </x:is>
      </x:c>
      <x:c r="D2195" s="0" t="inlineStr">
        <x:is>
          <x:t>pl.other-opex</x:t>
        </x:is>
      </x:c>
      <x:c r="E2195" s="0" t="inlineStr">
        <x:is>
          <x:t>Sonstige betriebliche Aufwendungen</x:t>
        </x:is>
      </x:c>
      <x:c r="F2195" s="58">
        <x:v>6650</x:v>
      </x:c>
      <x:c r="G2195" t="inlineStr">
        <x:is>
          <x:t>Reisekosten Arbeitnehmer</x:t>
        </x:is>
      </x:c>
      <x:c r="H2195" s="0" t="inlineStr">
        <x:is>
          <x:t>2024-11</x:t>
        </x:is>
      </x:c>
      <x:c r="I2195" s="0" t="inlineStr">
        <x:is>
          <x:t>2024-11</x:t>
        </x:is>
      </x:c>
      <x:c r="J2195" s="0" t="inlineStr">
        <x:is>
          <x:t>Month</x:t>
        </x:is>
      </x:c>
      <x:c r="K2195" s="58">
        <x:v>1</x:v>
      </x:c>
      <x:c r="L2195" s="12">
        <x:v>-7137.18</x:v>
      </x:c>
    </x:row>
    <x:row r="2196">
      <x:c r="A2196" s="0" t="inlineStr">
        <x:is>
          <x:t>PL|pl.other-opex|6650|2024-12</x:t>
        </x:is>
      </x:c>
      <x:c r="B2196" s="0" t="inlineStr">
        <x:is>
          <x:t>Demo Handel GmbH</x:t>
        </x:is>
      </x:c>
      <x:c r="C2196" s="0" t="inlineStr">
        <x:is>
          <x:t>PL</x:t>
        </x:is>
      </x:c>
      <x:c r="D2196" s="0" t="inlineStr">
        <x:is>
          <x:t>pl.other-opex</x:t>
        </x:is>
      </x:c>
      <x:c r="E2196" s="0" t="inlineStr">
        <x:is>
          <x:t>Sonstige betriebliche Aufwendungen</x:t>
        </x:is>
      </x:c>
      <x:c r="F2196" s="58">
        <x:v>6650</x:v>
      </x:c>
      <x:c r="G2196" t="inlineStr">
        <x:is>
          <x:t>Reisekosten Arbeitnehmer</x:t>
        </x:is>
      </x:c>
      <x:c r="H2196" s="0" t="inlineStr">
        <x:is>
          <x:t>2024-12</x:t>
        </x:is>
      </x:c>
      <x:c r="I2196" s="0" t="inlineStr">
        <x:is>
          <x:t>2024-12</x:t>
        </x:is>
      </x:c>
      <x:c r="J2196" s="0" t="inlineStr">
        <x:is>
          <x:t>Month</x:t>
        </x:is>
      </x:c>
      <x:c r="K2196" s="58">
        <x:v>1</x:v>
      </x:c>
      <x:c r="L2196" s="12">
        <x:v>-4364.97</x:v>
      </x:c>
    </x:row>
    <x:row r="2197">
      <x:c r="A2197" s="0" t="inlineStr">
        <x:is>
          <x:t>PL|pl.other-opex|6670|2022-01</x:t>
        </x:is>
      </x:c>
      <x:c r="B2197" s="0" t="inlineStr">
        <x:is>
          <x:t>Demo Handel GmbH</x:t>
        </x:is>
      </x:c>
      <x:c r="C2197" s="0" t="inlineStr">
        <x:is>
          <x:t>PL</x:t>
        </x:is>
      </x:c>
      <x:c r="D2197" s="0" t="inlineStr">
        <x:is>
          <x:t>pl.other-opex</x:t>
        </x:is>
      </x:c>
      <x:c r="E2197" s="0" t="inlineStr">
        <x:is>
          <x:t>Sonstige betriebliche Aufwendungen</x:t>
        </x:is>
      </x:c>
      <x:c r="F2197" s="58">
        <x:v>6670</x:v>
      </x:c>
      <x:c r="G2197" t="inlineStr">
        <x:is>
          <x:t>Reisekosten Unternehmer</x:t>
        </x:is>
      </x:c>
      <x:c r="H2197" s="0" t="inlineStr">
        <x:is>
          <x:t>2022-01</x:t>
        </x:is>
      </x:c>
      <x:c r="I2197" s="0" t="inlineStr">
        <x:is>
          <x:t>2022-01</x:t>
        </x:is>
      </x:c>
      <x:c r="J2197" s="0" t="inlineStr">
        <x:is>
          <x:t>Month</x:t>
        </x:is>
      </x:c>
      <x:c r="K2197" s="58">
        <x:v>1</x:v>
      </x:c>
      <x:c r="L2197" s="12">
        <x:v>-1923.52</x:v>
      </x:c>
    </x:row>
    <x:row r="2198">
      <x:c r="A2198" s="0" t="inlineStr">
        <x:is>
          <x:t>PL|pl.other-opex|6670|2022-02</x:t>
        </x:is>
      </x:c>
      <x:c r="B2198" s="0" t="inlineStr">
        <x:is>
          <x:t>Demo Handel GmbH</x:t>
        </x:is>
      </x:c>
      <x:c r="C2198" s="0" t="inlineStr">
        <x:is>
          <x:t>PL</x:t>
        </x:is>
      </x:c>
      <x:c r="D2198" s="0" t="inlineStr">
        <x:is>
          <x:t>pl.other-opex</x:t>
        </x:is>
      </x:c>
      <x:c r="E2198" s="0" t="inlineStr">
        <x:is>
          <x:t>Sonstige betriebliche Aufwendungen</x:t>
        </x:is>
      </x:c>
      <x:c r="F2198" s="58">
        <x:v>6670</x:v>
      </x:c>
      <x:c r="G2198" t="inlineStr">
        <x:is>
          <x:t>Reisekosten Unternehmer</x:t>
        </x:is>
      </x:c>
      <x:c r="H2198" s="0" t="inlineStr">
        <x:is>
          <x:t>2022-02</x:t>
        </x:is>
      </x:c>
      <x:c r="I2198" s="0" t="inlineStr">
        <x:is>
          <x:t>2022-02</x:t>
        </x:is>
      </x:c>
      <x:c r="J2198" s="0" t="inlineStr">
        <x:is>
          <x:t>Month</x:t>
        </x:is>
      </x:c>
      <x:c r="K2198" s="58">
        <x:v>1</x:v>
      </x:c>
      <x:c r="L2198" s="12">
        <x:v>-659.61</x:v>
      </x:c>
    </x:row>
    <x:row r="2199">
      <x:c r="A2199" s="0" t="inlineStr">
        <x:is>
          <x:t>PL|pl.other-opex|6670|2022-03</x:t>
        </x:is>
      </x:c>
      <x:c r="B2199" s="0" t="inlineStr">
        <x:is>
          <x:t>Demo Handel GmbH</x:t>
        </x:is>
      </x:c>
      <x:c r="C2199" s="0" t="inlineStr">
        <x:is>
          <x:t>PL</x:t>
        </x:is>
      </x:c>
      <x:c r="D2199" s="0" t="inlineStr">
        <x:is>
          <x:t>pl.other-opex</x:t>
        </x:is>
      </x:c>
      <x:c r="E2199" s="0" t="inlineStr">
        <x:is>
          <x:t>Sonstige betriebliche Aufwendungen</x:t>
        </x:is>
      </x:c>
      <x:c r="F2199" s="58">
        <x:v>6670</x:v>
      </x:c>
      <x:c r="G2199" t="inlineStr">
        <x:is>
          <x:t>Reisekosten Unternehmer</x:t>
        </x:is>
      </x:c>
      <x:c r="H2199" s="0" t="inlineStr">
        <x:is>
          <x:t>2022-03</x:t>
        </x:is>
      </x:c>
      <x:c r="I2199" s="0" t="inlineStr">
        <x:is>
          <x:t>2022-03</x:t>
        </x:is>
      </x:c>
      <x:c r="J2199" s="0" t="inlineStr">
        <x:is>
          <x:t>Month</x:t>
        </x:is>
      </x:c>
      <x:c r="K2199" s="58">
        <x:v>1</x:v>
      </x:c>
      <x:c r="L2199" s="12">
        <x:v>-949.93</x:v>
      </x:c>
    </x:row>
    <x:row r="2200">
      <x:c r="A2200" s="0" t="inlineStr">
        <x:is>
          <x:t>PL|pl.other-opex|6670|2022-04</x:t>
        </x:is>
      </x:c>
      <x:c r="B2200" s="0" t="inlineStr">
        <x:is>
          <x:t>Demo Handel GmbH</x:t>
        </x:is>
      </x:c>
      <x:c r="C2200" s="0" t="inlineStr">
        <x:is>
          <x:t>PL</x:t>
        </x:is>
      </x:c>
      <x:c r="D2200" s="0" t="inlineStr">
        <x:is>
          <x:t>pl.other-opex</x:t>
        </x:is>
      </x:c>
      <x:c r="E2200" s="0" t="inlineStr">
        <x:is>
          <x:t>Sonstige betriebliche Aufwendungen</x:t>
        </x:is>
      </x:c>
      <x:c r="F2200" s="58">
        <x:v>6670</x:v>
      </x:c>
      <x:c r="G2200" t="inlineStr">
        <x:is>
          <x:t>Reisekosten Unternehmer</x:t>
        </x:is>
      </x:c>
      <x:c r="H2200" s="0" t="inlineStr">
        <x:is>
          <x:t>2022-04</x:t>
        </x:is>
      </x:c>
      <x:c r="I2200" s="0" t="inlineStr">
        <x:is>
          <x:t>2022-04</x:t>
        </x:is>
      </x:c>
      <x:c r="J2200" s="0" t="inlineStr">
        <x:is>
          <x:t>Month</x:t>
        </x:is>
      </x:c>
      <x:c r="K2200" s="58">
        <x:v>1</x:v>
      </x:c>
      <x:c r="L2200" s="12">
        <x:v>-720.56</x:v>
      </x:c>
    </x:row>
    <x:row r="2201">
      <x:c r="A2201" s="0" t="inlineStr">
        <x:is>
          <x:t>PL|pl.other-opex|6670|2022-05</x:t>
        </x:is>
      </x:c>
      <x:c r="B2201" s="0" t="inlineStr">
        <x:is>
          <x:t>Demo Handel GmbH</x:t>
        </x:is>
      </x:c>
      <x:c r="C2201" s="0" t="inlineStr">
        <x:is>
          <x:t>PL</x:t>
        </x:is>
      </x:c>
      <x:c r="D2201" s="0" t="inlineStr">
        <x:is>
          <x:t>pl.other-opex</x:t>
        </x:is>
      </x:c>
      <x:c r="E2201" s="0" t="inlineStr">
        <x:is>
          <x:t>Sonstige betriebliche Aufwendungen</x:t>
        </x:is>
      </x:c>
      <x:c r="F2201" s="58">
        <x:v>6670</x:v>
      </x:c>
      <x:c r="G2201" t="inlineStr">
        <x:is>
          <x:t>Reisekosten Unternehmer</x:t>
        </x:is>
      </x:c>
      <x:c r="H2201" s="0" t="inlineStr">
        <x:is>
          <x:t>2022-05</x:t>
        </x:is>
      </x:c>
      <x:c r="I2201" s="0" t="inlineStr">
        <x:is>
          <x:t>2022-05</x:t>
        </x:is>
      </x:c>
      <x:c r="J2201" s="0" t="inlineStr">
        <x:is>
          <x:t>Month</x:t>
        </x:is>
      </x:c>
      <x:c r="K2201" s="58">
        <x:v>1</x:v>
      </x:c>
      <x:c r="L2201" s="12">
        <x:v>-890.78</x:v>
      </x:c>
    </x:row>
    <x:row r="2202">
      <x:c r="A2202" s="0" t="inlineStr">
        <x:is>
          <x:t>PL|pl.other-opex|6670|2022-06</x:t>
        </x:is>
      </x:c>
      <x:c r="B2202" s="0" t="inlineStr">
        <x:is>
          <x:t>Demo Handel GmbH</x:t>
        </x:is>
      </x:c>
      <x:c r="C2202" s="0" t="inlineStr">
        <x:is>
          <x:t>PL</x:t>
        </x:is>
      </x:c>
      <x:c r="D2202" s="0" t="inlineStr">
        <x:is>
          <x:t>pl.other-opex</x:t>
        </x:is>
      </x:c>
      <x:c r="E2202" s="0" t="inlineStr">
        <x:is>
          <x:t>Sonstige betriebliche Aufwendungen</x:t>
        </x:is>
      </x:c>
      <x:c r="F2202" s="58">
        <x:v>6670</x:v>
      </x:c>
      <x:c r="G2202" t="inlineStr">
        <x:is>
          <x:t>Reisekosten Unternehmer</x:t>
        </x:is>
      </x:c>
      <x:c r="H2202" s="0" t="inlineStr">
        <x:is>
          <x:t>2022-06</x:t>
        </x:is>
      </x:c>
      <x:c r="I2202" s="0" t="inlineStr">
        <x:is>
          <x:t>2022-06</x:t>
        </x:is>
      </x:c>
      <x:c r="J2202" s="0" t="inlineStr">
        <x:is>
          <x:t>Month</x:t>
        </x:is>
      </x:c>
      <x:c r="K2202" s="58">
        <x:v>1</x:v>
      </x:c>
      <x:c r="L2202" s="12">
        <x:v>-1132.13</x:v>
      </x:c>
    </x:row>
    <x:row r="2203">
      <x:c r="A2203" s="0" t="inlineStr">
        <x:is>
          <x:t>PL|pl.other-opex|6670|2022-07</x:t>
        </x:is>
      </x:c>
      <x:c r="B2203" s="0" t="inlineStr">
        <x:is>
          <x:t>Demo Handel GmbH</x:t>
        </x:is>
      </x:c>
      <x:c r="C2203" s="0" t="inlineStr">
        <x:is>
          <x:t>PL</x:t>
        </x:is>
      </x:c>
      <x:c r="D2203" s="0" t="inlineStr">
        <x:is>
          <x:t>pl.other-opex</x:t>
        </x:is>
      </x:c>
      <x:c r="E2203" s="0" t="inlineStr">
        <x:is>
          <x:t>Sonstige betriebliche Aufwendungen</x:t>
        </x:is>
      </x:c>
      <x:c r="F2203" s="58">
        <x:v>6670</x:v>
      </x:c>
      <x:c r="G2203" t="inlineStr">
        <x:is>
          <x:t>Reisekosten Unternehmer</x:t>
        </x:is>
      </x:c>
      <x:c r="H2203" s="0" t="inlineStr">
        <x:is>
          <x:t>2022-07</x:t>
        </x:is>
      </x:c>
      <x:c r="I2203" s="0" t="inlineStr">
        <x:is>
          <x:t>2022-07</x:t>
        </x:is>
      </x:c>
      <x:c r="J2203" s="0" t="inlineStr">
        <x:is>
          <x:t>Month</x:t>
        </x:is>
      </x:c>
      <x:c r="K2203" s="58">
        <x:v>1</x:v>
      </x:c>
      <x:c r="L2203" s="12">
        <x:v>-585.38</x:v>
      </x:c>
    </x:row>
    <x:row r="2204">
      <x:c r="A2204" s="0" t="inlineStr">
        <x:is>
          <x:t>PL|pl.other-opex|6670|2022-08</x:t>
        </x:is>
      </x:c>
      <x:c r="B2204" s="0" t="inlineStr">
        <x:is>
          <x:t>Demo Handel GmbH</x:t>
        </x:is>
      </x:c>
      <x:c r="C2204" s="0" t="inlineStr">
        <x:is>
          <x:t>PL</x:t>
        </x:is>
      </x:c>
      <x:c r="D2204" s="0" t="inlineStr">
        <x:is>
          <x:t>pl.other-opex</x:t>
        </x:is>
      </x:c>
      <x:c r="E2204" s="0" t="inlineStr">
        <x:is>
          <x:t>Sonstige betriebliche Aufwendungen</x:t>
        </x:is>
      </x:c>
      <x:c r="F2204" s="58">
        <x:v>6670</x:v>
      </x:c>
      <x:c r="G2204" t="inlineStr">
        <x:is>
          <x:t>Reisekosten Unternehmer</x:t>
        </x:is>
      </x:c>
      <x:c r="H2204" s="0" t="inlineStr">
        <x:is>
          <x:t>2022-08</x:t>
        </x:is>
      </x:c>
      <x:c r="I2204" s="0" t="inlineStr">
        <x:is>
          <x:t>2022-08</x:t>
        </x:is>
      </x:c>
      <x:c r="J2204" s="0" t="inlineStr">
        <x:is>
          <x:t>Month</x:t>
        </x:is>
      </x:c>
      <x:c r="K2204" s="58">
        <x:v>1</x:v>
      </x:c>
      <x:c r="L2204" s="12">
        <x:v>-1907.15</x:v>
      </x:c>
    </x:row>
    <x:row r="2205">
      <x:c r="A2205" s="0" t="inlineStr">
        <x:is>
          <x:t>PL|pl.other-opex|6670|2022-09</x:t>
        </x:is>
      </x:c>
      <x:c r="B2205" s="0" t="inlineStr">
        <x:is>
          <x:t>Demo Handel GmbH</x:t>
        </x:is>
      </x:c>
      <x:c r="C2205" s="0" t="inlineStr">
        <x:is>
          <x:t>PL</x:t>
        </x:is>
      </x:c>
      <x:c r="D2205" s="0" t="inlineStr">
        <x:is>
          <x:t>pl.other-opex</x:t>
        </x:is>
      </x:c>
      <x:c r="E2205" s="0" t="inlineStr">
        <x:is>
          <x:t>Sonstige betriebliche Aufwendungen</x:t>
        </x:is>
      </x:c>
      <x:c r="F2205" s="58">
        <x:v>6670</x:v>
      </x:c>
      <x:c r="G2205" t="inlineStr">
        <x:is>
          <x:t>Reisekosten Unternehmer</x:t>
        </x:is>
      </x:c>
      <x:c r="H2205" s="0" t="inlineStr">
        <x:is>
          <x:t>2022-09</x:t>
        </x:is>
      </x:c>
      <x:c r="I2205" s="0" t="inlineStr">
        <x:is>
          <x:t>2022-09</x:t>
        </x:is>
      </x:c>
      <x:c r="J2205" s="0" t="inlineStr">
        <x:is>
          <x:t>Month</x:t>
        </x:is>
      </x:c>
      <x:c r="K2205" s="58">
        <x:v>1</x:v>
      </x:c>
      <x:c r="L2205" s="12">
        <x:v>-721.6</x:v>
      </x:c>
    </x:row>
    <x:row r="2206">
      <x:c r="A2206" s="0" t="inlineStr">
        <x:is>
          <x:t>PL|pl.other-opex|6670|2022-10</x:t>
        </x:is>
      </x:c>
      <x:c r="B2206" s="0" t="inlineStr">
        <x:is>
          <x:t>Demo Handel GmbH</x:t>
        </x:is>
      </x:c>
      <x:c r="C2206" s="0" t="inlineStr">
        <x:is>
          <x:t>PL</x:t>
        </x:is>
      </x:c>
      <x:c r="D2206" s="0" t="inlineStr">
        <x:is>
          <x:t>pl.other-opex</x:t>
        </x:is>
      </x:c>
      <x:c r="E2206" s="0" t="inlineStr">
        <x:is>
          <x:t>Sonstige betriebliche Aufwendungen</x:t>
        </x:is>
      </x:c>
      <x:c r="F2206" s="58">
        <x:v>6670</x:v>
      </x:c>
      <x:c r="G2206" t="inlineStr">
        <x:is>
          <x:t>Reisekosten Unternehmer</x:t>
        </x:is>
      </x:c>
      <x:c r="H2206" s="0" t="inlineStr">
        <x:is>
          <x:t>2022-10</x:t>
        </x:is>
      </x:c>
      <x:c r="I2206" s="0" t="inlineStr">
        <x:is>
          <x:t>2022-10</x:t>
        </x:is>
      </x:c>
      <x:c r="J2206" s="0" t="inlineStr">
        <x:is>
          <x:t>Month</x:t>
        </x:is>
      </x:c>
      <x:c r="K2206" s="58">
        <x:v>1</x:v>
      </x:c>
      <x:c r="L2206" s="12">
        <x:v>-1542.76</x:v>
      </x:c>
    </x:row>
    <x:row r="2207">
      <x:c r="A2207" s="0" t="inlineStr">
        <x:is>
          <x:t>PL|pl.other-opex|6670|2022-11</x:t>
        </x:is>
      </x:c>
      <x:c r="B2207" s="0" t="inlineStr">
        <x:is>
          <x:t>Demo Handel GmbH</x:t>
        </x:is>
      </x:c>
      <x:c r="C2207" s="0" t="inlineStr">
        <x:is>
          <x:t>PL</x:t>
        </x:is>
      </x:c>
      <x:c r="D2207" s="0" t="inlineStr">
        <x:is>
          <x:t>pl.other-opex</x:t>
        </x:is>
      </x:c>
      <x:c r="E2207" s="0" t="inlineStr">
        <x:is>
          <x:t>Sonstige betriebliche Aufwendungen</x:t>
        </x:is>
      </x:c>
      <x:c r="F2207" s="58">
        <x:v>6670</x:v>
      </x:c>
      <x:c r="G2207" t="inlineStr">
        <x:is>
          <x:t>Reisekosten Unternehmer</x:t>
        </x:is>
      </x:c>
      <x:c r="H2207" s="0" t="inlineStr">
        <x:is>
          <x:t>2022-11</x:t>
        </x:is>
      </x:c>
      <x:c r="I2207" s="0" t="inlineStr">
        <x:is>
          <x:t>2022-11</x:t>
        </x:is>
      </x:c>
      <x:c r="J2207" s="0" t="inlineStr">
        <x:is>
          <x:t>Month</x:t>
        </x:is>
      </x:c>
      <x:c r="K2207" s="58">
        <x:v>1</x:v>
      </x:c>
      <x:c r="L2207" s="12">
        <x:v>-777.72</x:v>
      </x:c>
    </x:row>
    <x:row r="2208">
      <x:c r="A2208" s="0" t="inlineStr">
        <x:is>
          <x:t>PL|pl.other-opex|6670|2022-12</x:t>
        </x:is>
      </x:c>
      <x:c r="B2208" s="0" t="inlineStr">
        <x:is>
          <x:t>Demo Handel GmbH</x:t>
        </x:is>
      </x:c>
      <x:c r="C2208" s="0" t="inlineStr">
        <x:is>
          <x:t>PL</x:t>
        </x:is>
      </x:c>
      <x:c r="D2208" s="0" t="inlineStr">
        <x:is>
          <x:t>pl.other-opex</x:t>
        </x:is>
      </x:c>
      <x:c r="E2208" s="0" t="inlineStr">
        <x:is>
          <x:t>Sonstige betriebliche Aufwendungen</x:t>
        </x:is>
      </x:c>
      <x:c r="F2208" s="58">
        <x:v>6670</x:v>
      </x:c>
      <x:c r="G2208" t="inlineStr">
        <x:is>
          <x:t>Reisekosten Unternehmer</x:t>
        </x:is>
      </x:c>
      <x:c r="H2208" s="0" t="inlineStr">
        <x:is>
          <x:t>2022-12</x:t>
        </x:is>
      </x:c>
      <x:c r="I2208" s="0" t="inlineStr">
        <x:is>
          <x:t>2022-12</x:t>
        </x:is>
      </x:c>
      <x:c r="J2208" s="0" t="inlineStr">
        <x:is>
          <x:t>Month</x:t>
        </x:is>
      </x:c>
      <x:c r="K2208" s="58">
        <x:v>1</x:v>
      </x:c>
      <x:c r="L2208" s="12">
        <x:v>-1984.59</x:v>
      </x:c>
    </x:row>
    <x:row r="2209">
      <x:c r="A2209" s="0" t="inlineStr">
        <x:is>
          <x:t>PL|pl.other-opex|6670|2023-01</x:t>
        </x:is>
      </x:c>
      <x:c r="B2209" s="0" t="inlineStr">
        <x:is>
          <x:t>Demo Handel GmbH</x:t>
        </x:is>
      </x:c>
      <x:c r="C2209" s="0" t="inlineStr">
        <x:is>
          <x:t>PL</x:t>
        </x:is>
      </x:c>
      <x:c r="D2209" s="0" t="inlineStr">
        <x:is>
          <x:t>pl.other-opex</x:t>
        </x:is>
      </x:c>
      <x:c r="E2209" s="0" t="inlineStr">
        <x:is>
          <x:t>Sonstige betriebliche Aufwendungen</x:t>
        </x:is>
      </x:c>
      <x:c r="F2209" s="58">
        <x:v>6670</x:v>
      </x:c>
      <x:c r="G2209" t="inlineStr">
        <x:is>
          <x:t>Reisekosten Unternehmer</x:t>
        </x:is>
      </x:c>
      <x:c r="H2209" s="0" t="inlineStr">
        <x:is>
          <x:t>2023-01</x:t>
        </x:is>
      </x:c>
      <x:c r="I2209" s="0" t="inlineStr">
        <x:is>
          <x:t>2023-01</x:t>
        </x:is>
      </x:c>
      <x:c r="J2209" s="0" t="inlineStr">
        <x:is>
          <x:t>Month</x:t>
        </x:is>
      </x:c>
      <x:c r="K2209" s="58">
        <x:v>1</x:v>
      </x:c>
      <x:c r="L2209" s="12">
        <x:v>-1334.59</x:v>
      </x:c>
    </x:row>
    <x:row r="2210">
      <x:c r="A2210" s="0" t="inlineStr">
        <x:is>
          <x:t>PL|pl.other-opex|6670|2023-02</x:t>
        </x:is>
      </x:c>
      <x:c r="B2210" s="0" t="inlineStr">
        <x:is>
          <x:t>Demo Handel GmbH</x:t>
        </x:is>
      </x:c>
      <x:c r="C2210" s="0" t="inlineStr">
        <x:is>
          <x:t>PL</x:t>
        </x:is>
      </x:c>
      <x:c r="D2210" s="0" t="inlineStr">
        <x:is>
          <x:t>pl.other-opex</x:t>
        </x:is>
      </x:c>
      <x:c r="E2210" s="0" t="inlineStr">
        <x:is>
          <x:t>Sonstige betriebliche Aufwendungen</x:t>
        </x:is>
      </x:c>
      <x:c r="F2210" s="58">
        <x:v>6670</x:v>
      </x:c>
      <x:c r="G2210" t="inlineStr">
        <x:is>
          <x:t>Reisekosten Unternehmer</x:t>
        </x:is>
      </x:c>
      <x:c r="H2210" s="0" t="inlineStr">
        <x:is>
          <x:t>2023-02</x:t>
        </x:is>
      </x:c>
      <x:c r="I2210" s="0" t="inlineStr">
        <x:is>
          <x:t>2023-02</x:t>
        </x:is>
      </x:c>
      <x:c r="J2210" s="0" t="inlineStr">
        <x:is>
          <x:t>Month</x:t>
        </x:is>
      </x:c>
      <x:c r="K2210" s="58">
        <x:v>1</x:v>
      </x:c>
      <x:c r="L2210" s="12">
        <x:v>-1950.27</x:v>
      </x:c>
    </x:row>
    <x:row r="2211">
      <x:c r="A2211" s="0" t="inlineStr">
        <x:is>
          <x:t>PL|pl.other-opex|6670|2023-03</x:t>
        </x:is>
      </x:c>
      <x:c r="B2211" s="0" t="inlineStr">
        <x:is>
          <x:t>Demo Handel GmbH</x:t>
        </x:is>
      </x:c>
      <x:c r="C2211" s="0" t="inlineStr">
        <x:is>
          <x:t>PL</x:t>
        </x:is>
      </x:c>
      <x:c r="D2211" s="0" t="inlineStr">
        <x:is>
          <x:t>pl.other-opex</x:t>
        </x:is>
      </x:c>
      <x:c r="E2211" s="0" t="inlineStr">
        <x:is>
          <x:t>Sonstige betriebliche Aufwendungen</x:t>
        </x:is>
      </x:c>
      <x:c r="F2211" s="58">
        <x:v>6670</x:v>
      </x:c>
      <x:c r="G2211" t="inlineStr">
        <x:is>
          <x:t>Reisekosten Unternehmer</x:t>
        </x:is>
      </x:c>
      <x:c r="H2211" s="0" t="inlineStr">
        <x:is>
          <x:t>2023-03</x:t>
        </x:is>
      </x:c>
      <x:c r="I2211" s="0" t="inlineStr">
        <x:is>
          <x:t>2023-03</x:t>
        </x:is>
      </x:c>
      <x:c r="J2211" s="0" t="inlineStr">
        <x:is>
          <x:t>Month</x:t>
        </x:is>
      </x:c>
      <x:c r="K2211" s="58">
        <x:v>1</x:v>
      </x:c>
      <x:c r="L2211" s="12">
        <x:v>-660.05</x:v>
      </x:c>
    </x:row>
    <x:row r="2212">
      <x:c r="A2212" s="0" t="inlineStr">
        <x:is>
          <x:t>PL|pl.other-opex|6670|2023-04</x:t>
        </x:is>
      </x:c>
      <x:c r="B2212" s="0" t="inlineStr">
        <x:is>
          <x:t>Demo Handel GmbH</x:t>
        </x:is>
      </x:c>
      <x:c r="C2212" s="0" t="inlineStr">
        <x:is>
          <x:t>PL</x:t>
        </x:is>
      </x:c>
      <x:c r="D2212" s="0" t="inlineStr">
        <x:is>
          <x:t>pl.other-opex</x:t>
        </x:is>
      </x:c>
      <x:c r="E2212" s="0" t="inlineStr">
        <x:is>
          <x:t>Sonstige betriebliche Aufwendungen</x:t>
        </x:is>
      </x:c>
      <x:c r="F2212" s="58">
        <x:v>6670</x:v>
      </x:c>
      <x:c r="G2212" t="inlineStr">
        <x:is>
          <x:t>Reisekosten Unternehmer</x:t>
        </x:is>
      </x:c>
      <x:c r="H2212" s="0" t="inlineStr">
        <x:is>
          <x:t>2023-04</x:t>
        </x:is>
      </x:c>
      <x:c r="I2212" s="0" t="inlineStr">
        <x:is>
          <x:t>2023-04</x:t>
        </x:is>
      </x:c>
      <x:c r="J2212" s="0" t="inlineStr">
        <x:is>
          <x:t>Month</x:t>
        </x:is>
      </x:c>
      <x:c r="K2212" s="58">
        <x:v>1</x:v>
      </x:c>
      <x:c r="L2212" s="12">
        <x:v>-1152.25</x:v>
      </x:c>
    </x:row>
    <x:row r="2213">
      <x:c r="A2213" s="0" t="inlineStr">
        <x:is>
          <x:t>PL|pl.other-opex|6670|2023-05</x:t>
        </x:is>
      </x:c>
      <x:c r="B2213" s="0" t="inlineStr">
        <x:is>
          <x:t>Demo Handel GmbH</x:t>
        </x:is>
      </x:c>
      <x:c r="C2213" s="0" t="inlineStr">
        <x:is>
          <x:t>PL</x:t>
        </x:is>
      </x:c>
      <x:c r="D2213" s="0" t="inlineStr">
        <x:is>
          <x:t>pl.other-opex</x:t>
        </x:is>
      </x:c>
      <x:c r="E2213" s="0" t="inlineStr">
        <x:is>
          <x:t>Sonstige betriebliche Aufwendungen</x:t>
        </x:is>
      </x:c>
      <x:c r="F2213" s="58">
        <x:v>6670</x:v>
      </x:c>
      <x:c r="G2213" t="inlineStr">
        <x:is>
          <x:t>Reisekosten Unternehmer</x:t>
        </x:is>
      </x:c>
      <x:c r="H2213" s="0" t="inlineStr">
        <x:is>
          <x:t>2023-05</x:t>
        </x:is>
      </x:c>
      <x:c r="I2213" s="0" t="inlineStr">
        <x:is>
          <x:t>2023-05</x:t>
        </x:is>
      </x:c>
      <x:c r="J2213" s="0" t="inlineStr">
        <x:is>
          <x:t>Month</x:t>
        </x:is>
      </x:c>
      <x:c r="K2213" s="58">
        <x:v>1</x:v>
      </x:c>
      <x:c r="L2213" s="12">
        <x:v>-2012.01</x:v>
      </x:c>
    </x:row>
    <x:row r="2214">
      <x:c r="A2214" s="0" t="inlineStr">
        <x:is>
          <x:t>PL|pl.other-opex|6670|2023-06</x:t>
        </x:is>
      </x:c>
      <x:c r="B2214" s="0" t="inlineStr">
        <x:is>
          <x:t>Demo Handel GmbH</x:t>
        </x:is>
      </x:c>
      <x:c r="C2214" s="0" t="inlineStr">
        <x:is>
          <x:t>PL</x:t>
        </x:is>
      </x:c>
      <x:c r="D2214" s="0" t="inlineStr">
        <x:is>
          <x:t>pl.other-opex</x:t>
        </x:is>
      </x:c>
      <x:c r="E2214" s="0" t="inlineStr">
        <x:is>
          <x:t>Sonstige betriebliche Aufwendungen</x:t>
        </x:is>
      </x:c>
      <x:c r="F2214" s="58">
        <x:v>6670</x:v>
      </x:c>
      <x:c r="G2214" t="inlineStr">
        <x:is>
          <x:t>Reisekosten Unternehmer</x:t>
        </x:is>
      </x:c>
      <x:c r="H2214" s="0" t="inlineStr">
        <x:is>
          <x:t>2023-06</x:t>
        </x:is>
      </x:c>
      <x:c r="I2214" s="0" t="inlineStr">
        <x:is>
          <x:t>2023-06</x:t>
        </x:is>
      </x:c>
      <x:c r="J2214" s="0" t="inlineStr">
        <x:is>
          <x:t>Month</x:t>
        </x:is>
      </x:c>
      <x:c r="K2214" s="58">
        <x:v>1</x:v>
      </x:c>
      <x:c r="L2214" s="12">
        <x:v>-2048.32</x:v>
      </x:c>
    </x:row>
    <x:row r="2215">
      <x:c r="A2215" s="0" t="inlineStr">
        <x:is>
          <x:t>PL|pl.other-opex|6670|2023-07</x:t>
        </x:is>
      </x:c>
      <x:c r="B2215" s="0" t="inlineStr">
        <x:is>
          <x:t>Demo Handel GmbH</x:t>
        </x:is>
      </x:c>
      <x:c r="C2215" s="0" t="inlineStr">
        <x:is>
          <x:t>PL</x:t>
        </x:is>
      </x:c>
      <x:c r="D2215" s="0" t="inlineStr">
        <x:is>
          <x:t>pl.other-opex</x:t>
        </x:is>
      </x:c>
      <x:c r="E2215" s="0" t="inlineStr">
        <x:is>
          <x:t>Sonstige betriebliche Aufwendungen</x:t>
        </x:is>
      </x:c>
      <x:c r="F2215" s="58">
        <x:v>6670</x:v>
      </x:c>
      <x:c r="G2215" t="inlineStr">
        <x:is>
          <x:t>Reisekosten Unternehmer</x:t>
        </x:is>
      </x:c>
      <x:c r="H2215" s="0" t="inlineStr">
        <x:is>
          <x:t>2023-07</x:t>
        </x:is>
      </x:c>
      <x:c r="I2215" s="0" t="inlineStr">
        <x:is>
          <x:t>2023-07</x:t>
        </x:is>
      </x:c>
      <x:c r="J2215" s="0" t="inlineStr">
        <x:is>
          <x:t>Month</x:t>
        </x:is>
      </x:c>
      <x:c r="K2215" s="58">
        <x:v>1</x:v>
      </x:c>
      <x:c r="L2215" s="12">
        <x:v>-1353.66</x:v>
      </x:c>
    </x:row>
    <x:row r="2216">
      <x:c r="A2216" s="0" t="inlineStr">
        <x:is>
          <x:t>PL|pl.other-opex|6670|2023-08</x:t>
        </x:is>
      </x:c>
      <x:c r="B2216" s="0" t="inlineStr">
        <x:is>
          <x:t>Demo Handel GmbH</x:t>
        </x:is>
      </x:c>
      <x:c r="C2216" s="0" t="inlineStr">
        <x:is>
          <x:t>PL</x:t>
        </x:is>
      </x:c>
      <x:c r="D2216" s="0" t="inlineStr">
        <x:is>
          <x:t>pl.other-opex</x:t>
        </x:is>
      </x:c>
      <x:c r="E2216" s="0" t="inlineStr">
        <x:is>
          <x:t>Sonstige betriebliche Aufwendungen</x:t>
        </x:is>
      </x:c>
      <x:c r="F2216" s="58">
        <x:v>6670</x:v>
      </x:c>
      <x:c r="G2216" t="inlineStr">
        <x:is>
          <x:t>Reisekosten Unternehmer</x:t>
        </x:is>
      </x:c>
      <x:c r="H2216" s="0" t="inlineStr">
        <x:is>
          <x:t>2023-08</x:t>
        </x:is>
      </x:c>
      <x:c r="I2216" s="0" t="inlineStr">
        <x:is>
          <x:t>2023-08</x:t>
        </x:is>
      </x:c>
      <x:c r="J2216" s="0" t="inlineStr">
        <x:is>
          <x:t>Month</x:t>
        </x:is>
      </x:c>
      <x:c r="K2216" s="58">
        <x:v>1</x:v>
      </x:c>
      <x:c r="L2216" s="12">
        <x:v>-2027.79</x:v>
      </x:c>
    </x:row>
    <x:row r="2217">
      <x:c r="A2217" s="0" t="inlineStr">
        <x:is>
          <x:t>PL|pl.other-opex|6670|2023-09</x:t>
        </x:is>
      </x:c>
      <x:c r="B2217" s="0" t="inlineStr">
        <x:is>
          <x:t>Demo Handel GmbH</x:t>
        </x:is>
      </x:c>
      <x:c r="C2217" s="0" t="inlineStr">
        <x:is>
          <x:t>PL</x:t>
        </x:is>
      </x:c>
      <x:c r="D2217" s="0" t="inlineStr">
        <x:is>
          <x:t>pl.other-opex</x:t>
        </x:is>
      </x:c>
      <x:c r="E2217" s="0" t="inlineStr">
        <x:is>
          <x:t>Sonstige betriebliche Aufwendungen</x:t>
        </x:is>
      </x:c>
      <x:c r="F2217" s="58">
        <x:v>6670</x:v>
      </x:c>
      <x:c r="G2217" t="inlineStr">
        <x:is>
          <x:t>Reisekosten Unternehmer</x:t>
        </x:is>
      </x:c>
      <x:c r="H2217" s="0" t="inlineStr">
        <x:is>
          <x:t>2023-09</x:t>
        </x:is>
      </x:c>
      <x:c r="I2217" s="0" t="inlineStr">
        <x:is>
          <x:t>2023-09</x:t>
        </x:is>
      </x:c>
      <x:c r="J2217" s="0" t="inlineStr">
        <x:is>
          <x:t>Month</x:t>
        </x:is>
      </x:c>
      <x:c r="K2217" s="58">
        <x:v>1</x:v>
      </x:c>
      <x:c r="L2217" s="12">
        <x:v>-2053.3</x:v>
      </x:c>
    </x:row>
    <x:row r="2218">
      <x:c r="A2218" s="0" t="inlineStr">
        <x:is>
          <x:t>PL|pl.other-opex|6670|2023-10</x:t>
        </x:is>
      </x:c>
      <x:c r="B2218" s="0" t="inlineStr">
        <x:is>
          <x:t>Demo Handel GmbH</x:t>
        </x:is>
      </x:c>
      <x:c r="C2218" s="0" t="inlineStr">
        <x:is>
          <x:t>PL</x:t>
        </x:is>
      </x:c>
      <x:c r="D2218" s="0" t="inlineStr">
        <x:is>
          <x:t>pl.other-opex</x:t>
        </x:is>
      </x:c>
      <x:c r="E2218" s="0" t="inlineStr">
        <x:is>
          <x:t>Sonstige betriebliche Aufwendungen</x:t>
        </x:is>
      </x:c>
      <x:c r="F2218" s="58">
        <x:v>6670</x:v>
      </x:c>
      <x:c r="G2218" t="inlineStr">
        <x:is>
          <x:t>Reisekosten Unternehmer</x:t>
        </x:is>
      </x:c>
      <x:c r="H2218" s="0" t="inlineStr">
        <x:is>
          <x:t>2023-10</x:t>
        </x:is>
      </x:c>
      <x:c r="I2218" s="0" t="inlineStr">
        <x:is>
          <x:t>2023-10</x:t>
        </x:is>
      </x:c>
      <x:c r="J2218" s="0" t="inlineStr">
        <x:is>
          <x:t>Month</x:t>
        </x:is>
      </x:c>
      <x:c r="K2218" s="58">
        <x:v>1</x:v>
      </x:c>
      <x:c r="L2218" s="12">
        <x:v>-2039.39</x:v>
      </x:c>
    </x:row>
    <x:row r="2219">
      <x:c r="A2219" s="0" t="inlineStr">
        <x:is>
          <x:t>PL|pl.other-opex|6670|2023-11</x:t>
        </x:is>
      </x:c>
      <x:c r="B2219" s="0" t="inlineStr">
        <x:is>
          <x:t>Demo Handel GmbH</x:t>
        </x:is>
      </x:c>
      <x:c r="C2219" s="0" t="inlineStr">
        <x:is>
          <x:t>PL</x:t>
        </x:is>
      </x:c>
      <x:c r="D2219" s="0" t="inlineStr">
        <x:is>
          <x:t>pl.other-opex</x:t>
        </x:is>
      </x:c>
      <x:c r="E2219" s="0" t="inlineStr">
        <x:is>
          <x:t>Sonstige betriebliche Aufwendungen</x:t>
        </x:is>
      </x:c>
      <x:c r="F2219" s="58">
        <x:v>6670</x:v>
      </x:c>
      <x:c r="G2219" t="inlineStr">
        <x:is>
          <x:t>Reisekosten Unternehmer</x:t>
        </x:is>
      </x:c>
      <x:c r="H2219" s="0" t="inlineStr">
        <x:is>
          <x:t>2023-11</x:t>
        </x:is>
      </x:c>
      <x:c r="I2219" s="0" t="inlineStr">
        <x:is>
          <x:t>2023-11</x:t>
        </x:is>
      </x:c>
      <x:c r="J2219" s="0" t="inlineStr">
        <x:is>
          <x:t>Month</x:t>
        </x:is>
      </x:c>
      <x:c r="K2219" s="58">
        <x:v>1</x:v>
      </x:c>
      <x:c r="L2219" s="12">
        <x:v>-1800.16</x:v>
      </x:c>
    </x:row>
    <x:row r="2220">
      <x:c r="A2220" s="0" t="inlineStr">
        <x:is>
          <x:t>PL|pl.other-opex|6670|2023-12</x:t>
        </x:is>
      </x:c>
      <x:c r="B2220" s="0" t="inlineStr">
        <x:is>
          <x:t>Demo Handel GmbH</x:t>
        </x:is>
      </x:c>
      <x:c r="C2220" s="0" t="inlineStr">
        <x:is>
          <x:t>PL</x:t>
        </x:is>
      </x:c>
      <x:c r="D2220" s="0" t="inlineStr">
        <x:is>
          <x:t>pl.other-opex</x:t>
        </x:is>
      </x:c>
      <x:c r="E2220" s="0" t="inlineStr">
        <x:is>
          <x:t>Sonstige betriebliche Aufwendungen</x:t>
        </x:is>
      </x:c>
      <x:c r="F2220" s="58">
        <x:v>6670</x:v>
      </x:c>
      <x:c r="G2220" t="inlineStr">
        <x:is>
          <x:t>Reisekosten Unternehmer</x:t>
        </x:is>
      </x:c>
      <x:c r="H2220" s="0" t="inlineStr">
        <x:is>
          <x:t>2023-12</x:t>
        </x:is>
      </x:c>
      <x:c r="I2220" s="0" t="inlineStr">
        <x:is>
          <x:t>2023-12</x:t>
        </x:is>
      </x:c>
      <x:c r="J2220" s="0" t="inlineStr">
        <x:is>
          <x:t>Month</x:t>
        </x:is>
      </x:c>
      <x:c r="K2220" s="58">
        <x:v>1</x:v>
      </x:c>
      <x:c r="L2220" s="12">
        <x:v>-995.58</x:v>
      </x:c>
    </x:row>
    <x:row r="2221">
      <x:c r="A2221" s="0" t="inlineStr">
        <x:is>
          <x:t>PL|pl.other-opex|6670|2024-01</x:t>
        </x:is>
      </x:c>
      <x:c r="B2221" s="0" t="inlineStr">
        <x:is>
          <x:t>Demo Handel GmbH</x:t>
        </x:is>
      </x:c>
      <x:c r="C2221" s="0" t="inlineStr">
        <x:is>
          <x:t>PL</x:t>
        </x:is>
      </x:c>
      <x:c r="D2221" s="0" t="inlineStr">
        <x:is>
          <x:t>pl.other-opex</x:t>
        </x:is>
      </x:c>
      <x:c r="E2221" s="0" t="inlineStr">
        <x:is>
          <x:t>Sonstige betriebliche Aufwendungen</x:t>
        </x:is>
      </x:c>
      <x:c r="F2221" s="58">
        <x:v>6670</x:v>
      </x:c>
      <x:c r="G2221" t="inlineStr">
        <x:is>
          <x:t>Reisekosten Unternehmer</x:t>
        </x:is>
      </x:c>
      <x:c r="H2221" s="0" t="inlineStr">
        <x:is>
          <x:t>2024-01</x:t>
        </x:is>
      </x:c>
      <x:c r="I2221" s="0" t="inlineStr">
        <x:is>
          <x:t>2024-01</x:t>
        </x:is>
      </x:c>
      <x:c r="J2221" s="0" t="inlineStr">
        <x:is>
          <x:t>Month</x:t>
        </x:is>
      </x:c>
      <x:c r="K2221" s="58">
        <x:v>1</x:v>
      </x:c>
      <x:c r="L2221" s="12">
        <x:v>-1506.4</x:v>
      </x:c>
    </x:row>
    <x:row r="2222">
      <x:c r="A2222" s="0" t="inlineStr">
        <x:is>
          <x:t>PL|pl.other-opex|6670|2024-02</x:t>
        </x:is>
      </x:c>
      <x:c r="B2222" s="0" t="inlineStr">
        <x:is>
          <x:t>Demo Handel GmbH</x:t>
        </x:is>
      </x:c>
      <x:c r="C2222" s="0" t="inlineStr">
        <x:is>
          <x:t>PL</x:t>
        </x:is>
      </x:c>
      <x:c r="D2222" s="0" t="inlineStr">
        <x:is>
          <x:t>pl.other-opex</x:t>
        </x:is>
      </x:c>
      <x:c r="E2222" s="0" t="inlineStr">
        <x:is>
          <x:t>Sonstige betriebliche Aufwendungen</x:t>
        </x:is>
      </x:c>
      <x:c r="F2222" s="58">
        <x:v>6670</x:v>
      </x:c>
      <x:c r="G2222" t="inlineStr">
        <x:is>
          <x:t>Reisekosten Unternehmer</x:t>
        </x:is>
      </x:c>
      <x:c r="H2222" s="0" t="inlineStr">
        <x:is>
          <x:t>2024-02</x:t>
        </x:is>
      </x:c>
      <x:c r="I2222" s="0" t="inlineStr">
        <x:is>
          <x:t>2024-02</x:t>
        </x:is>
      </x:c>
      <x:c r="J2222" s="0" t="inlineStr">
        <x:is>
          <x:t>Month</x:t>
        </x:is>
      </x:c>
      <x:c r="K2222" s="58">
        <x:v>1</x:v>
      </x:c>
      <x:c r="L2222" s="12">
        <x:v>-1378.56</x:v>
      </x:c>
    </x:row>
    <x:row r="2223">
      <x:c r="A2223" s="0" t="inlineStr">
        <x:is>
          <x:t>PL|pl.other-opex|6670|2024-03</x:t>
        </x:is>
      </x:c>
      <x:c r="B2223" s="0" t="inlineStr">
        <x:is>
          <x:t>Demo Handel GmbH</x:t>
        </x:is>
      </x:c>
      <x:c r="C2223" s="0" t="inlineStr">
        <x:is>
          <x:t>PL</x:t>
        </x:is>
      </x:c>
      <x:c r="D2223" s="0" t="inlineStr">
        <x:is>
          <x:t>pl.other-opex</x:t>
        </x:is>
      </x:c>
      <x:c r="E2223" s="0" t="inlineStr">
        <x:is>
          <x:t>Sonstige betriebliche Aufwendungen</x:t>
        </x:is>
      </x:c>
      <x:c r="F2223" s="58">
        <x:v>6670</x:v>
      </x:c>
      <x:c r="G2223" t="inlineStr">
        <x:is>
          <x:t>Reisekosten Unternehmer</x:t>
        </x:is>
      </x:c>
      <x:c r="H2223" s="0" t="inlineStr">
        <x:is>
          <x:t>2024-03</x:t>
        </x:is>
      </x:c>
      <x:c r="I2223" s="0" t="inlineStr">
        <x:is>
          <x:t>2024-03</x:t>
        </x:is>
      </x:c>
      <x:c r="J2223" s="0" t="inlineStr">
        <x:is>
          <x:t>Month</x:t>
        </x:is>
      </x:c>
      <x:c r="K2223" s="58">
        <x:v>1</x:v>
      </x:c>
      <x:c r="L2223" s="12">
        <x:v>-1554.89</x:v>
      </x:c>
    </x:row>
    <x:row r="2224">
      <x:c r="A2224" s="0" t="inlineStr">
        <x:is>
          <x:t>PL|pl.other-opex|6670|2024-04</x:t>
        </x:is>
      </x:c>
      <x:c r="B2224" s="0" t="inlineStr">
        <x:is>
          <x:t>Demo Handel GmbH</x:t>
        </x:is>
      </x:c>
      <x:c r="C2224" s="0" t="inlineStr">
        <x:is>
          <x:t>PL</x:t>
        </x:is>
      </x:c>
      <x:c r="D2224" s="0" t="inlineStr">
        <x:is>
          <x:t>pl.other-opex</x:t>
        </x:is>
      </x:c>
      <x:c r="E2224" s="0" t="inlineStr">
        <x:is>
          <x:t>Sonstige betriebliche Aufwendungen</x:t>
        </x:is>
      </x:c>
      <x:c r="F2224" s="58">
        <x:v>6670</x:v>
      </x:c>
      <x:c r="G2224" t="inlineStr">
        <x:is>
          <x:t>Reisekosten Unternehmer</x:t>
        </x:is>
      </x:c>
      <x:c r="H2224" s="0" t="inlineStr">
        <x:is>
          <x:t>2024-04</x:t>
        </x:is>
      </x:c>
      <x:c r="I2224" s="0" t="inlineStr">
        <x:is>
          <x:t>2024-04</x:t>
        </x:is>
      </x:c>
      <x:c r="J2224" s="0" t="inlineStr">
        <x:is>
          <x:t>Month</x:t>
        </x:is>
      </x:c>
      <x:c r="K2224" s="58">
        <x:v>1</x:v>
      </x:c>
      <x:c r="L2224" s="12">
        <x:v>-2018.4</x:v>
      </x:c>
    </x:row>
    <x:row r="2225">
      <x:c r="A2225" s="0" t="inlineStr">
        <x:is>
          <x:t>PL|pl.other-opex|6670|2024-05</x:t>
        </x:is>
      </x:c>
      <x:c r="B2225" s="0" t="inlineStr">
        <x:is>
          <x:t>Demo Handel GmbH</x:t>
        </x:is>
      </x:c>
      <x:c r="C2225" s="0" t="inlineStr">
        <x:is>
          <x:t>PL</x:t>
        </x:is>
      </x:c>
      <x:c r="D2225" s="0" t="inlineStr">
        <x:is>
          <x:t>pl.other-opex</x:t>
        </x:is>
      </x:c>
      <x:c r="E2225" s="0" t="inlineStr">
        <x:is>
          <x:t>Sonstige betriebliche Aufwendungen</x:t>
        </x:is>
      </x:c>
      <x:c r="F2225" s="58">
        <x:v>6670</x:v>
      </x:c>
      <x:c r="G2225" t="inlineStr">
        <x:is>
          <x:t>Reisekosten Unternehmer</x:t>
        </x:is>
      </x:c>
      <x:c r="H2225" s="0" t="inlineStr">
        <x:is>
          <x:t>2024-05</x:t>
        </x:is>
      </x:c>
      <x:c r="I2225" s="0" t="inlineStr">
        <x:is>
          <x:t>2024-05</x:t>
        </x:is>
      </x:c>
      <x:c r="J2225" s="0" t="inlineStr">
        <x:is>
          <x:t>Month</x:t>
        </x:is>
      </x:c>
      <x:c r="K2225" s="58">
        <x:v>1</x:v>
      </x:c>
      <x:c r="L2225" s="12">
        <x:v>-1650.59</x:v>
      </x:c>
    </x:row>
    <x:row r="2226">
      <x:c r="A2226" s="0" t="inlineStr">
        <x:is>
          <x:t>PL|pl.other-opex|6670|2024-06</x:t>
        </x:is>
      </x:c>
      <x:c r="B2226" s="0" t="inlineStr">
        <x:is>
          <x:t>Demo Handel GmbH</x:t>
        </x:is>
      </x:c>
      <x:c r="C2226" s="0" t="inlineStr">
        <x:is>
          <x:t>PL</x:t>
        </x:is>
      </x:c>
      <x:c r="D2226" s="0" t="inlineStr">
        <x:is>
          <x:t>pl.other-opex</x:t>
        </x:is>
      </x:c>
      <x:c r="E2226" s="0" t="inlineStr">
        <x:is>
          <x:t>Sonstige betriebliche Aufwendungen</x:t>
        </x:is>
      </x:c>
      <x:c r="F2226" s="58">
        <x:v>6670</x:v>
      </x:c>
      <x:c r="G2226" t="inlineStr">
        <x:is>
          <x:t>Reisekosten Unternehmer</x:t>
        </x:is>
      </x:c>
      <x:c r="H2226" s="0" t="inlineStr">
        <x:is>
          <x:t>2024-06</x:t>
        </x:is>
      </x:c>
      <x:c r="I2226" s="0" t="inlineStr">
        <x:is>
          <x:t>2024-06</x:t>
        </x:is>
      </x:c>
      <x:c r="J2226" s="0" t="inlineStr">
        <x:is>
          <x:t>Month</x:t>
        </x:is>
      </x:c>
      <x:c r="K2226" s="58">
        <x:v>1</x:v>
      </x:c>
      <x:c r="L2226" s="12">
        <x:v>-996.28</x:v>
      </x:c>
    </x:row>
    <x:row r="2227">
      <x:c r="A2227" s="0" t="inlineStr">
        <x:is>
          <x:t>PL|pl.other-opex|6670|2024-07</x:t>
        </x:is>
      </x:c>
      <x:c r="B2227" s="0" t="inlineStr">
        <x:is>
          <x:t>Demo Handel GmbH</x:t>
        </x:is>
      </x:c>
      <x:c r="C2227" s="0" t="inlineStr">
        <x:is>
          <x:t>PL</x:t>
        </x:is>
      </x:c>
      <x:c r="D2227" s="0" t="inlineStr">
        <x:is>
          <x:t>pl.other-opex</x:t>
        </x:is>
      </x:c>
      <x:c r="E2227" s="0" t="inlineStr">
        <x:is>
          <x:t>Sonstige betriebliche Aufwendungen</x:t>
        </x:is>
      </x:c>
      <x:c r="F2227" s="58">
        <x:v>6670</x:v>
      </x:c>
      <x:c r="G2227" t="inlineStr">
        <x:is>
          <x:t>Reisekosten Unternehmer</x:t>
        </x:is>
      </x:c>
      <x:c r="H2227" s="0" t="inlineStr">
        <x:is>
          <x:t>2024-07</x:t>
        </x:is>
      </x:c>
      <x:c r="I2227" s="0" t="inlineStr">
        <x:is>
          <x:t>2024-07</x:t>
        </x:is>
      </x:c>
      <x:c r="J2227" s="0" t="inlineStr">
        <x:is>
          <x:t>Month</x:t>
        </x:is>
      </x:c>
      <x:c r="K2227" s="58">
        <x:v>1</x:v>
      </x:c>
      <x:c r="L2227" s="12">
        <x:v>-2122.41</x:v>
      </x:c>
    </x:row>
    <x:row r="2228">
      <x:c r="A2228" s="0" t="inlineStr">
        <x:is>
          <x:t>PL|pl.other-opex|6670|2024-08</x:t>
        </x:is>
      </x:c>
      <x:c r="B2228" s="0" t="inlineStr">
        <x:is>
          <x:t>Demo Handel GmbH</x:t>
        </x:is>
      </x:c>
      <x:c r="C2228" s="0" t="inlineStr">
        <x:is>
          <x:t>PL</x:t>
        </x:is>
      </x:c>
      <x:c r="D2228" s="0" t="inlineStr">
        <x:is>
          <x:t>pl.other-opex</x:t>
        </x:is>
      </x:c>
      <x:c r="E2228" s="0" t="inlineStr">
        <x:is>
          <x:t>Sonstige betriebliche Aufwendungen</x:t>
        </x:is>
      </x:c>
      <x:c r="F2228" s="58">
        <x:v>6670</x:v>
      </x:c>
      <x:c r="G2228" t="inlineStr">
        <x:is>
          <x:t>Reisekosten Unternehmer</x:t>
        </x:is>
      </x:c>
      <x:c r="H2228" s="0" t="inlineStr">
        <x:is>
          <x:t>2024-08</x:t>
        </x:is>
      </x:c>
      <x:c r="I2228" s="0" t="inlineStr">
        <x:is>
          <x:t>2024-08</x:t>
        </x:is>
      </x:c>
      <x:c r="J2228" s="0" t="inlineStr">
        <x:is>
          <x:t>Month</x:t>
        </x:is>
      </x:c>
      <x:c r="K2228" s="58">
        <x:v>1</x:v>
      </x:c>
      <x:c r="L2228" s="12">
        <x:v>-2085.42</x:v>
      </x:c>
    </x:row>
    <x:row r="2229">
      <x:c r="A2229" s="0" t="inlineStr">
        <x:is>
          <x:t>PL|pl.other-opex|6670|2024-09</x:t>
        </x:is>
      </x:c>
      <x:c r="B2229" s="0" t="inlineStr">
        <x:is>
          <x:t>Demo Handel GmbH</x:t>
        </x:is>
      </x:c>
      <x:c r="C2229" s="0" t="inlineStr">
        <x:is>
          <x:t>PL</x:t>
        </x:is>
      </x:c>
      <x:c r="D2229" s="0" t="inlineStr">
        <x:is>
          <x:t>pl.other-opex</x:t>
        </x:is>
      </x:c>
      <x:c r="E2229" s="0" t="inlineStr">
        <x:is>
          <x:t>Sonstige betriebliche Aufwendungen</x:t>
        </x:is>
      </x:c>
      <x:c r="F2229" s="58">
        <x:v>6670</x:v>
      </x:c>
      <x:c r="G2229" t="inlineStr">
        <x:is>
          <x:t>Reisekosten Unternehmer</x:t>
        </x:is>
      </x:c>
      <x:c r="H2229" s="0" t="inlineStr">
        <x:is>
          <x:t>2024-09</x:t>
        </x:is>
      </x:c>
      <x:c r="I2229" s="0" t="inlineStr">
        <x:is>
          <x:t>2024-09</x:t>
        </x:is>
      </x:c>
      <x:c r="J2229" s="0" t="inlineStr">
        <x:is>
          <x:t>Month</x:t>
        </x:is>
      </x:c>
      <x:c r="K2229" s="58">
        <x:v>1</x:v>
      </x:c>
      <x:c r="L2229" s="12">
        <x:v>-842.3</x:v>
      </x:c>
    </x:row>
    <x:row r="2230">
      <x:c r="A2230" s="0" t="inlineStr">
        <x:is>
          <x:t>PL|pl.other-opex|6670|2024-10</x:t>
        </x:is>
      </x:c>
      <x:c r="B2230" s="0" t="inlineStr">
        <x:is>
          <x:t>Demo Handel GmbH</x:t>
        </x:is>
      </x:c>
      <x:c r="C2230" s="0" t="inlineStr">
        <x:is>
          <x:t>PL</x:t>
        </x:is>
      </x:c>
      <x:c r="D2230" s="0" t="inlineStr">
        <x:is>
          <x:t>pl.other-opex</x:t>
        </x:is>
      </x:c>
      <x:c r="E2230" s="0" t="inlineStr">
        <x:is>
          <x:t>Sonstige betriebliche Aufwendungen</x:t>
        </x:is>
      </x:c>
      <x:c r="F2230" s="58">
        <x:v>6670</x:v>
      </x:c>
      <x:c r="G2230" t="inlineStr">
        <x:is>
          <x:t>Reisekosten Unternehmer</x:t>
        </x:is>
      </x:c>
      <x:c r="H2230" s="0" t="inlineStr">
        <x:is>
          <x:t>2024-10</x:t>
        </x:is>
      </x:c>
      <x:c r="I2230" s="0" t="inlineStr">
        <x:is>
          <x:t>2024-10</x:t>
        </x:is>
      </x:c>
      <x:c r="J2230" s="0" t="inlineStr">
        <x:is>
          <x:t>Month</x:t>
        </x:is>
      </x:c>
      <x:c r="K2230" s="58">
        <x:v>1</x:v>
      </x:c>
      <x:c r="L2230" s="12">
        <x:v>-2053.88</x:v>
      </x:c>
    </x:row>
    <x:row r="2231">
      <x:c r="A2231" s="0" t="inlineStr">
        <x:is>
          <x:t>PL|pl.other-opex|6670|2024-11</x:t>
        </x:is>
      </x:c>
      <x:c r="B2231" s="0" t="inlineStr">
        <x:is>
          <x:t>Demo Handel GmbH</x:t>
        </x:is>
      </x:c>
      <x:c r="C2231" s="0" t="inlineStr">
        <x:is>
          <x:t>PL</x:t>
        </x:is>
      </x:c>
      <x:c r="D2231" s="0" t="inlineStr">
        <x:is>
          <x:t>pl.other-opex</x:t>
        </x:is>
      </x:c>
      <x:c r="E2231" s="0" t="inlineStr">
        <x:is>
          <x:t>Sonstige betriebliche Aufwendungen</x:t>
        </x:is>
      </x:c>
      <x:c r="F2231" s="58">
        <x:v>6670</x:v>
      </x:c>
      <x:c r="G2231" t="inlineStr">
        <x:is>
          <x:t>Reisekosten Unternehmer</x:t>
        </x:is>
      </x:c>
      <x:c r="H2231" s="0" t="inlineStr">
        <x:is>
          <x:t>2024-11</x:t>
        </x:is>
      </x:c>
      <x:c r="I2231" s="0" t="inlineStr">
        <x:is>
          <x:t>2024-11</x:t>
        </x:is>
      </x:c>
      <x:c r="J2231" s="0" t="inlineStr">
        <x:is>
          <x:t>Month</x:t>
        </x:is>
      </x:c>
      <x:c r="K2231" s="58">
        <x:v>1</x:v>
      </x:c>
      <x:c r="L2231" s="12">
        <x:v>-1906.12</x:v>
      </x:c>
    </x:row>
    <x:row r="2232">
      <x:c r="A2232" s="0" t="inlineStr">
        <x:is>
          <x:t>PL|pl.other-opex|6670|2024-12</x:t>
        </x:is>
      </x:c>
      <x:c r="B2232" s="0" t="inlineStr">
        <x:is>
          <x:t>Demo Handel GmbH</x:t>
        </x:is>
      </x:c>
      <x:c r="C2232" s="0" t="inlineStr">
        <x:is>
          <x:t>PL</x:t>
        </x:is>
      </x:c>
      <x:c r="D2232" s="0" t="inlineStr">
        <x:is>
          <x:t>pl.other-opex</x:t>
        </x:is>
      </x:c>
      <x:c r="E2232" s="0" t="inlineStr">
        <x:is>
          <x:t>Sonstige betriebliche Aufwendungen</x:t>
        </x:is>
      </x:c>
      <x:c r="F2232" s="58">
        <x:v>6670</x:v>
      </x:c>
      <x:c r="G2232" t="inlineStr">
        <x:is>
          <x:t>Reisekosten Unternehmer</x:t>
        </x:is>
      </x:c>
      <x:c r="H2232" s="0" t="inlineStr">
        <x:is>
          <x:t>2024-12</x:t>
        </x:is>
      </x:c>
      <x:c r="I2232" s="0" t="inlineStr">
        <x:is>
          <x:t>2024-12</x:t>
        </x:is>
      </x:c>
      <x:c r="J2232" s="0" t="inlineStr">
        <x:is>
          <x:t>Month</x:t>
        </x:is>
      </x:c>
      <x:c r="K2232" s="58">
        <x:v>1</x:v>
      </x:c>
      <x:c r="L2232" s="12">
        <x:v>-1842.81</x:v>
      </x:c>
    </x:row>
    <x:row r="2233">
      <x:c r="A2233" s="0" t="inlineStr">
        <x:is>
          <x:t>PL|pl.other-opex|6710|2022-01</x:t>
        </x:is>
      </x:c>
      <x:c r="B2233" s="0" t="inlineStr">
        <x:is>
          <x:t>Demo Handel GmbH</x:t>
        </x:is>
      </x:c>
      <x:c r="C2233" s="0" t="inlineStr">
        <x:is>
          <x:t>PL</x:t>
        </x:is>
      </x:c>
      <x:c r="D2233" s="0" t="inlineStr">
        <x:is>
          <x:t>pl.other-opex</x:t>
        </x:is>
      </x:c>
      <x:c r="E2233" s="0" t="inlineStr">
        <x:is>
          <x:t>Sonstige betriebliche Aufwendungen</x:t>
        </x:is>
      </x:c>
      <x:c r="F2233" s="58">
        <x:v>6710</x:v>
      </x:c>
      <x:c r="G2233" t="inlineStr">
        <x:is>
          <x:t>Verpackungsmaterial</x:t>
        </x:is>
      </x:c>
      <x:c r="H2233" s="0" t="inlineStr">
        <x:is>
          <x:t>2022-01</x:t>
        </x:is>
      </x:c>
      <x:c r="I2233" s="0" t="inlineStr">
        <x:is>
          <x:t>2022-01</x:t>
        </x:is>
      </x:c>
      <x:c r="J2233" s="0" t="inlineStr">
        <x:is>
          <x:t>Month</x:t>
        </x:is>
      </x:c>
      <x:c r="K2233" s="58">
        <x:v>1</x:v>
      </x:c>
      <x:c r="L2233" s="12">
        <x:v>-23127.55</x:v>
      </x:c>
    </x:row>
    <x:row r="2234">
      <x:c r="A2234" s="0" t="inlineStr">
        <x:is>
          <x:t>PL|pl.other-opex|6710|2022-02</x:t>
        </x:is>
      </x:c>
      <x:c r="B2234" s="0" t="inlineStr">
        <x:is>
          <x:t>Demo Handel GmbH</x:t>
        </x:is>
      </x:c>
      <x:c r="C2234" s="0" t="inlineStr">
        <x:is>
          <x:t>PL</x:t>
        </x:is>
      </x:c>
      <x:c r="D2234" s="0" t="inlineStr">
        <x:is>
          <x:t>pl.other-opex</x:t>
        </x:is>
      </x:c>
      <x:c r="E2234" s="0" t="inlineStr">
        <x:is>
          <x:t>Sonstige betriebliche Aufwendungen</x:t>
        </x:is>
      </x:c>
      <x:c r="F2234" s="58">
        <x:v>6710</x:v>
      </x:c>
      <x:c r="G2234" t="inlineStr">
        <x:is>
          <x:t>Verpackungsmaterial</x:t>
        </x:is>
      </x:c>
      <x:c r="H2234" s="0" t="inlineStr">
        <x:is>
          <x:t>2022-02</x:t>
        </x:is>
      </x:c>
      <x:c r="I2234" s="0" t="inlineStr">
        <x:is>
          <x:t>2022-02</x:t>
        </x:is>
      </x:c>
      <x:c r="J2234" s="0" t="inlineStr">
        <x:is>
          <x:t>Month</x:t>
        </x:is>
      </x:c>
      <x:c r="K2234" s="58">
        <x:v>1</x:v>
      </x:c>
      <x:c r="L2234" s="12">
        <x:v>-23227.08</x:v>
      </x:c>
    </x:row>
    <x:row r="2235">
      <x:c r="A2235" s="0" t="inlineStr">
        <x:is>
          <x:t>PL|pl.other-opex|6710|2022-03</x:t>
        </x:is>
      </x:c>
      <x:c r="B2235" s="0" t="inlineStr">
        <x:is>
          <x:t>Demo Handel GmbH</x:t>
        </x:is>
      </x:c>
      <x:c r="C2235" s="0" t="inlineStr">
        <x:is>
          <x:t>PL</x:t>
        </x:is>
      </x:c>
      <x:c r="D2235" s="0" t="inlineStr">
        <x:is>
          <x:t>pl.other-opex</x:t>
        </x:is>
      </x:c>
      <x:c r="E2235" s="0" t="inlineStr">
        <x:is>
          <x:t>Sonstige betriebliche Aufwendungen</x:t>
        </x:is>
      </x:c>
      <x:c r="F2235" s="58">
        <x:v>6710</x:v>
      </x:c>
      <x:c r="G2235" t="inlineStr">
        <x:is>
          <x:t>Verpackungsmaterial</x:t>
        </x:is>
      </x:c>
      <x:c r="H2235" s="0" t="inlineStr">
        <x:is>
          <x:t>2022-03</x:t>
        </x:is>
      </x:c>
      <x:c r="I2235" s="0" t="inlineStr">
        <x:is>
          <x:t>2022-03</x:t>
        </x:is>
      </x:c>
      <x:c r="J2235" s="0" t="inlineStr">
        <x:is>
          <x:t>Month</x:t>
        </x:is>
      </x:c>
      <x:c r="K2235" s="58">
        <x:v>1</x:v>
      </x:c>
      <x:c r="L2235" s="12">
        <x:v>-25753.52</x:v>
      </x:c>
    </x:row>
    <x:row r="2236">
      <x:c r="A2236" s="0" t="inlineStr">
        <x:is>
          <x:t>PL|pl.other-opex|6710|2022-04</x:t>
        </x:is>
      </x:c>
      <x:c r="B2236" s="0" t="inlineStr">
        <x:is>
          <x:t>Demo Handel GmbH</x:t>
        </x:is>
      </x:c>
      <x:c r="C2236" s="0" t="inlineStr">
        <x:is>
          <x:t>PL</x:t>
        </x:is>
      </x:c>
      <x:c r="D2236" s="0" t="inlineStr">
        <x:is>
          <x:t>pl.other-opex</x:t>
        </x:is>
      </x:c>
      <x:c r="E2236" s="0" t="inlineStr">
        <x:is>
          <x:t>Sonstige betriebliche Aufwendungen</x:t>
        </x:is>
      </x:c>
      <x:c r="F2236" s="58">
        <x:v>6710</x:v>
      </x:c>
      <x:c r="G2236" t="inlineStr">
        <x:is>
          <x:t>Verpackungsmaterial</x:t>
        </x:is>
      </x:c>
      <x:c r="H2236" s="0" t="inlineStr">
        <x:is>
          <x:t>2022-04</x:t>
        </x:is>
      </x:c>
      <x:c r="I2236" s="0" t="inlineStr">
        <x:is>
          <x:t>2022-04</x:t>
        </x:is>
      </x:c>
      <x:c r="J2236" s="0" t="inlineStr">
        <x:is>
          <x:t>Month</x:t>
        </x:is>
      </x:c>
      <x:c r="K2236" s="58">
        <x:v>1</x:v>
      </x:c>
      <x:c r="L2236" s="12">
        <x:v>-21356.82</x:v>
      </x:c>
    </x:row>
    <x:row r="2237">
      <x:c r="A2237" s="0" t="inlineStr">
        <x:is>
          <x:t>PL|pl.other-opex|6710|2022-05</x:t>
        </x:is>
      </x:c>
      <x:c r="B2237" s="0" t="inlineStr">
        <x:is>
          <x:t>Demo Handel GmbH</x:t>
        </x:is>
      </x:c>
      <x:c r="C2237" s="0" t="inlineStr">
        <x:is>
          <x:t>PL</x:t>
        </x:is>
      </x:c>
      <x:c r="D2237" s="0" t="inlineStr">
        <x:is>
          <x:t>pl.other-opex</x:t>
        </x:is>
      </x:c>
      <x:c r="E2237" s="0" t="inlineStr">
        <x:is>
          <x:t>Sonstige betriebliche Aufwendungen</x:t>
        </x:is>
      </x:c>
      <x:c r="F2237" s="58">
        <x:v>6710</x:v>
      </x:c>
      <x:c r="G2237" t="inlineStr">
        <x:is>
          <x:t>Verpackungsmaterial</x:t>
        </x:is>
      </x:c>
      <x:c r="H2237" s="0" t="inlineStr">
        <x:is>
          <x:t>2022-05</x:t>
        </x:is>
      </x:c>
      <x:c r="I2237" s="0" t="inlineStr">
        <x:is>
          <x:t>2022-05</x:t>
        </x:is>
      </x:c>
      <x:c r="J2237" s="0" t="inlineStr">
        <x:is>
          <x:t>Month</x:t>
        </x:is>
      </x:c>
      <x:c r="K2237" s="58">
        <x:v>1</x:v>
      </x:c>
      <x:c r="L2237" s="12">
        <x:v>-24340.19</x:v>
      </x:c>
    </x:row>
    <x:row r="2238">
      <x:c r="A2238" s="0" t="inlineStr">
        <x:is>
          <x:t>PL|pl.other-opex|6710|2022-06</x:t>
        </x:is>
      </x:c>
      <x:c r="B2238" s="0" t="inlineStr">
        <x:is>
          <x:t>Demo Handel GmbH</x:t>
        </x:is>
      </x:c>
      <x:c r="C2238" s="0" t="inlineStr">
        <x:is>
          <x:t>PL</x:t>
        </x:is>
      </x:c>
      <x:c r="D2238" s="0" t="inlineStr">
        <x:is>
          <x:t>pl.other-opex</x:t>
        </x:is>
      </x:c>
      <x:c r="E2238" s="0" t="inlineStr">
        <x:is>
          <x:t>Sonstige betriebliche Aufwendungen</x:t>
        </x:is>
      </x:c>
      <x:c r="F2238" s="58">
        <x:v>6710</x:v>
      </x:c>
      <x:c r="G2238" t="inlineStr">
        <x:is>
          <x:t>Verpackungsmaterial</x:t>
        </x:is>
      </x:c>
      <x:c r="H2238" s="0" t="inlineStr">
        <x:is>
          <x:t>2022-06</x:t>
        </x:is>
      </x:c>
      <x:c r="I2238" s="0" t="inlineStr">
        <x:is>
          <x:t>2022-06</x:t>
        </x:is>
      </x:c>
      <x:c r="J2238" s="0" t="inlineStr">
        <x:is>
          <x:t>Month</x:t>
        </x:is>
      </x:c>
      <x:c r="K2238" s="58">
        <x:v>1</x:v>
      </x:c>
      <x:c r="L2238" s="12">
        <x:v>-21457.97</x:v>
      </x:c>
    </x:row>
    <x:row r="2239">
      <x:c r="A2239" s="0" t="inlineStr">
        <x:is>
          <x:t>PL|pl.other-opex|6710|2022-07</x:t>
        </x:is>
      </x:c>
      <x:c r="B2239" s="0" t="inlineStr">
        <x:is>
          <x:t>Demo Handel GmbH</x:t>
        </x:is>
      </x:c>
      <x:c r="C2239" s="0" t="inlineStr">
        <x:is>
          <x:t>PL</x:t>
        </x:is>
      </x:c>
      <x:c r="D2239" s="0" t="inlineStr">
        <x:is>
          <x:t>pl.other-opex</x:t>
        </x:is>
      </x:c>
      <x:c r="E2239" s="0" t="inlineStr">
        <x:is>
          <x:t>Sonstige betriebliche Aufwendungen</x:t>
        </x:is>
      </x:c>
      <x:c r="F2239" s="58">
        <x:v>6710</x:v>
      </x:c>
      <x:c r="G2239" t="inlineStr">
        <x:is>
          <x:t>Verpackungsmaterial</x:t>
        </x:is>
      </x:c>
      <x:c r="H2239" s="0" t="inlineStr">
        <x:is>
          <x:t>2022-07</x:t>
        </x:is>
      </x:c>
      <x:c r="I2239" s="0" t="inlineStr">
        <x:is>
          <x:t>2022-07</x:t>
        </x:is>
      </x:c>
      <x:c r="J2239" s="0" t="inlineStr">
        <x:is>
          <x:t>Month</x:t>
        </x:is>
      </x:c>
      <x:c r="K2239" s="58">
        <x:v>1</x:v>
      </x:c>
      <x:c r="L2239" s="12">
        <x:v>-20973.26</x:v>
      </x:c>
    </x:row>
    <x:row r="2240">
      <x:c r="A2240" s="0" t="inlineStr">
        <x:is>
          <x:t>PL|pl.other-opex|6710|2022-08</x:t>
        </x:is>
      </x:c>
      <x:c r="B2240" s="0" t="inlineStr">
        <x:is>
          <x:t>Demo Handel GmbH</x:t>
        </x:is>
      </x:c>
      <x:c r="C2240" s="0" t="inlineStr">
        <x:is>
          <x:t>PL</x:t>
        </x:is>
      </x:c>
      <x:c r="D2240" s="0" t="inlineStr">
        <x:is>
          <x:t>pl.other-opex</x:t>
        </x:is>
      </x:c>
      <x:c r="E2240" s="0" t="inlineStr">
        <x:is>
          <x:t>Sonstige betriebliche Aufwendungen</x:t>
        </x:is>
      </x:c>
      <x:c r="F2240" s="58">
        <x:v>6710</x:v>
      </x:c>
      <x:c r="G2240" t="inlineStr">
        <x:is>
          <x:t>Verpackungsmaterial</x:t>
        </x:is>
      </x:c>
      <x:c r="H2240" s="0" t="inlineStr">
        <x:is>
          <x:t>2022-08</x:t>
        </x:is>
      </x:c>
      <x:c r="I2240" s="0" t="inlineStr">
        <x:is>
          <x:t>2022-08</x:t>
        </x:is>
      </x:c>
      <x:c r="J2240" s="0" t="inlineStr">
        <x:is>
          <x:t>Month</x:t>
        </x:is>
      </x:c>
      <x:c r="K2240" s="58">
        <x:v>1</x:v>
      </x:c>
      <x:c r="L2240" s="12">
        <x:v>-26039.45</x:v>
      </x:c>
    </x:row>
    <x:row r="2241">
      <x:c r="A2241" s="0" t="inlineStr">
        <x:is>
          <x:t>PL|pl.other-opex|6710|2022-09</x:t>
        </x:is>
      </x:c>
      <x:c r="B2241" s="0" t="inlineStr">
        <x:is>
          <x:t>Demo Handel GmbH</x:t>
        </x:is>
      </x:c>
      <x:c r="C2241" s="0" t="inlineStr">
        <x:is>
          <x:t>PL</x:t>
        </x:is>
      </x:c>
      <x:c r="D2241" s="0" t="inlineStr">
        <x:is>
          <x:t>pl.other-opex</x:t>
        </x:is>
      </x:c>
      <x:c r="E2241" s="0" t="inlineStr">
        <x:is>
          <x:t>Sonstige betriebliche Aufwendungen</x:t>
        </x:is>
      </x:c>
      <x:c r="F2241" s="58">
        <x:v>6710</x:v>
      </x:c>
      <x:c r="G2241" t="inlineStr">
        <x:is>
          <x:t>Verpackungsmaterial</x:t>
        </x:is>
      </x:c>
      <x:c r="H2241" s="0" t="inlineStr">
        <x:is>
          <x:t>2022-09</x:t>
        </x:is>
      </x:c>
      <x:c r="I2241" s="0" t="inlineStr">
        <x:is>
          <x:t>2022-09</x:t>
        </x:is>
      </x:c>
      <x:c r="J2241" s="0" t="inlineStr">
        <x:is>
          <x:t>Month</x:t>
        </x:is>
      </x:c>
      <x:c r="K2241" s="58">
        <x:v>1</x:v>
      </x:c>
      <x:c r="L2241" s="12">
        <x:v>-26888.08</x:v>
      </x:c>
    </x:row>
    <x:row r="2242">
      <x:c r="A2242" s="0" t="inlineStr">
        <x:is>
          <x:t>PL|pl.other-opex|6710|2022-10</x:t>
        </x:is>
      </x:c>
      <x:c r="B2242" s="0" t="inlineStr">
        <x:is>
          <x:t>Demo Handel GmbH</x:t>
        </x:is>
      </x:c>
      <x:c r="C2242" s="0" t="inlineStr">
        <x:is>
          <x:t>PL</x:t>
        </x:is>
      </x:c>
      <x:c r="D2242" s="0" t="inlineStr">
        <x:is>
          <x:t>pl.other-opex</x:t>
        </x:is>
      </x:c>
      <x:c r="E2242" s="0" t="inlineStr">
        <x:is>
          <x:t>Sonstige betriebliche Aufwendungen</x:t>
        </x:is>
      </x:c>
      <x:c r="F2242" s="58">
        <x:v>6710</x:v>
      </x:c>
      <x:c r="G2242" t="inlineStr">
        <x:is>
          <x:t>Verpackungsmaterial</x:t>
        </x:is>
      </x:c>
      <x:c r="H2242" s="0" t="inlineStr">
        <x:is>
          <x:t>2022-10</x:t>
        </x:is>
      </x:c>
      <x:c r="I2242" s="0" t="inlineStr">
        <x:is>
          <x:t>2022-10</x:t>
        </x:is>
      </x:c>
      <x:c r="J2242" s="0" t="inlineStr">
        <x:is>
          <x:t>Month</x:t>
        </x:is>
      </x:c>
      <x:c r="K2242" s="58">
        <x:v>1</x:v>
      </x:c>
      <x:c r="L2242" s="12">
        <x:v>-29298.72</x:v>
      </x:c>
    </x:row>
    <x:row r="2243">
      <x:c r="A2243" s="0" t="inlineStr">
        <x:is>
          <x:t>PL|pl.other-opex|6710|2022-11</x:t>
        </x:is>
      </x:c>
      <x:c r="B2243" s="0" t="inlineStr">
        <x:is>
          <x:t>Demo Handel GmbH</x:t>
        </x:is>
      </x:c>
      <x:c r="C2243" s="0" t="inlineStr">
        <x:is>
          <x:t>PL</x:t>
        </x:is>
      </x:c>
      <x:c r="D2243" s="0" t="inlineStr">
        <x:is>
          <x:t>pl.other-opex</x:t>
        </x:is>
      </x:c>
      <x:c r="E2243" s="0" t="inlineStr">
        <x:is>
          <x:t>Sonstige betriebliche Aufwendungen</x:t>
        </x:is>
      </x:c>
      <x:c r="F2243" s="58">
        <x:v>6710</x:v>
      </x:c>
      <x:c r="G2243" t="inlineStr">
        <x:is>
          <x:t>Verpackungsmaterial</x:t>
        </x:is>
      </x:c>
      <x:c r="H2243" s="0" t="inlineStr">
        <x:is>
          <x:t>2022-11</x:t>
        </x:is>
      </x:c>
      <x:c r="I2243" s="0" t="inlineStr">
        <x:is>
          <x:t>2022-11</x:t>
        </x:is>
      </x:c>
      <x:c r="J2243" s="0" t="inlineStr">
        <x:is>
          <x:t>Month</x:t>
        </x:is>
      </x:c>
      <x:c r="K2243" s="58">
        <x:v>1</x:v>
      </x:c>
      <x:c r="L2243" s="12">
        <x:v>-30652.61</x:v>
      </x:c>
    </x:row>
    <x:row r="2244">
      <x:c r="A2244" s="0" t="inlineStr">
        <x:is>
          <x:t>PL|pl.other-opex|6710|2022-12</x:t>
        </x:is>
      </x:c>
      <x:c r="B2244" s="0" t="inlineStr">
        <x:is>
          <x:t>Demo Handel GmbH</x:t>
        </x:is>
      </x:c>
      <x:c r="C2244" s="0" t="inlineStr">
        <x:is>
          <x:t>PL</x:t>
        </x:is>
      </x:c>
      <x:c r="D2244" s="0" t="inlineStr">
        <x:is>
          <x:t>pl.other-opex</x:t>
        </x:is>
      </x:c>
      <x:c r="E2244" s="0" t="inlineStr">
        <x:is>
          <x:t>Sonstige betriebliche Aufwendungen</x:t>
        </x:is>
      </x:c>
      <x:c r="F2244" s="58">
        <x:v>6710</x:v>
      </x:c>
      <x:c r="G2244" t="inlineStr">
        <x:is>
          <x:t>Verpackungsmaterial</x:t>
        </x:is>
      </x:c>
      <x:c r="H2244" s="0" t="inlineStr">
        <x:is>
          <x:t>2022-12</x:t>
        </x:is>
      </x:c>
      <x:c r="I2244" s="0" t="inlineStr">
        <x:is>
          <x:t>2022-12</x:t>
        </x:is>
      </x:c>
      <x:c r="J2244" s="0" t="inlineStr">
        <x:is>
          <x:t>Month</x:t>
        </x:is>
      </x:c>
      <x:c r="K2244" s="58">
        <x:v>1</x:v>
      </x:c>
      <x:c r="L2244" s="12">
        <x:v>-26595.15</x:v>
      </x:c>
    </x:row>
    <x:row r="2245">
      <x:c r="A2245" s="0" t="inlineStr">
        <x:is>
          <x:t>PL|pl.other-opex|6710|2023-01</x:t>
        </x:is>
      </x:c>
      <x:c r="B2245" s="0" t="inlineStr">
        <x:is>
          <x:t>Demo Handel GmbH</x:t>
        </x:is>
      </x:c>
      <x:c r="C2245" s="0" t="inlineStr">
        <x:is>
          <x:t>PL</x:t>
        </x:is>
      </x:c>
      <x:c r="D2245" s="0" t="inlineStr">
        <x:is>
          <x:t>pl.other-opex</x:t>
        </x:is>
      </x:c>
      <x:c r="E2245" s="0" t="inlineStr">
        <x:is>
          <x:t>Sonstige betriebliche Aufwendungen</x:t>
        </x:is>
      </x:c>
      <x:c r="F2245" s="58">
        <x:v>6710</x:v>
      </x:c>
      <x:c r="G2245" t="inlineStr">
        <x:is>
          <x:t>Verpackungsmaterial</x:t>
        </x:is>
      </x:c>
      <x:c r="H2245" s="0" t="inlineStr">
        <x:is>
          <x:t>2023-01</x:t>
        </x:is>
      </x:c>
      <x:c r="I2245" s="0" t="inlineStr">
        <x:is>
          <x:t>2023-01</x:t>
        </x:is>
      </x:c>
      <x:c r="J2245" s="0" t="inlineStr">
        <x:is>
          <x:t>Month</x:t>
        </x:is>
      </x:c>
      <x:c r="K2245" s="58">
        <x:v>1</x:v>
      </x:c>
      <x:c r="L2245" s="12">
        <x:v>-20774.17</x:v>
      </x:c>
    </x:row>
    <x:row r="2246">
      <x:c r="A2246" s="0" t="inlineStr">
        <x:is>
          <x:t>PL|pl.other-opex|6710|2023-02</x:t>
        </x:is>
      </x:c>
      <x:c r="B2246" s="0" t="inlineStr">
        <x:is>
          <x:t>Demo Handel GmbH</x:t>
        </x:is>
      </x:c>
      <x:c r="C2246" s="0" t="inlineStr">
        <x:is>
          <x:t>PL</x:t>
        </x:is>
      </x:c>
      <x:c r="D2246" s="0" t="inlineStr">
        <x:is>
          <x:t>pl.other-opex</x:t>
        </x:is>
      </x:c>
      <x:c r="E2246" s="0" t="inlineStr">
        <x:is>
          <x:t>Sonstige betriebliche Aufwendungen</x:t>
        </x:is>
      </x:c>
      <x:c r="F2246" s="58">
        <x:v>6710</x:v>
      </x:c>
      <x:c r="G2246" t="inlineStr">
        <x:is>
          <x:t>Verpackungsmaterial</x:t>
        </x:is>
      </x:c>
      <x:c r="H2246" s="0" t="inlineStr">
        <x:is>
          <x:t>2023-02</x:t>
        </x:is>
      </x:c>
      <x:c r="I2246" s="0" t="inlineStr">
        <x:is>
          <x:t>2023-02</x:t>
        </x:is>
      </x:c>
      <x:c r="J2246" s="0" t="inlineStr">
        <x:is>
          <x:t>Month</x:t>
        </x:is>
      </x:c>
      <x:c r="K2246" s="58">
        <x:v>1</x:v>
      </x:c>
      <x:c r="L2246" s="12">
        <x:v>-24073.02</x:v>
      </x:c>
    </x:row>
    <x:row r="2247">
      <x:c r="A2247" s="0" t="inlineStr">
        <x:is>
          <x:t>PL|pl.other-opex|6710|2023-03</x:t>
        </x:is>
      </x:c>
      <x:c r="B2247" s="0" t="inlineStr">
        <x:is>
          <x:t>Demo Handel GmbH</x:t>
        </x:is>
      </x:c>
      <x:c r="C2247" s="0" t="inlineStr">
        <x:is>
          <x:t>PL</x:t>
        </x:is>
      </x:c>
      <x:c r="D2247" s="0" t="inlineStr">
        <x:is>
          <x:t>pl.other-opex</x:t>
        </x:is>
      </x:c>
      <x:c r="E2247" s="0" t="inlineStr">
        <x:is>
          <x:t>Sonstige betriebliche Aufwendungen</x:t>
        </x:is>
      </x:c>
      <x:c r="F2247" s="58">
        <x:v>6710</x:v>
      </x:c>
      <x:c r="G2247" t="inlineStr">
        <x:is>
          <x:t>Verpackungsmaterial</x:t>
        </x:is>
      </x:c>
      <x:c r="H2247" s="0" t="inlineStr">
        <x:is>
          <x:t>2023-03</x:t>
        </x:is>
      </x:c>
      <x:c r="I2247" s="0" t="inlineStr">
        <x:is>
          <x:t>2023-03</x:t>
        </x:is>
      </x:c>
      <x:c r="J2247" s="0" t="inlineStr">
        <x:is>
          <x:t>Month</x:t>
        </x:is>
      </x:c>
      <x:c r="K2247" s="58">
        <x:v>1</x:v>
      </x:c>
      <x:c r="L2247" s="12">
        <x:v>-28716.02</x:v>
      </x:c>
    </x:row>
    <x:row r="2248">
      <x:c r="A2248" s="0" t="inlineStr">
        <x:is>
          <x:t>PL|pl.other-opex|6710|2023-04</x:t>
        </x:is>
      </x:c>
      <x:c r="B2248" s="0" t="inlineStr">
        <x:is>
          <x:t>Demo Handel GmbH</x:t>
        </x:is>
      </x:c>
      <x:c r="C2248" s="0" t="inlineStr">
        <x:is>
          <x:t>PL</x:t>
        </x:is>
      </x:c>
      <x:c r="D2248" s="0" t="inlineStr">
        <x:is>
          <x:t>pl.other-opex</x:t>
        </x:is>
      </x:c>
      <x:c r="E2248" s="0" t="inlineStr">
        <x:is>
          <x:t>Sonstige betriebliche Aufwendungen</x:t>
        </x:is>
      </x:c>
      <x:c r="F2248" s="58">
        <x:v>6710</x:v>
      </x:c>
      <x:c r="G2248" t="inlineStr">
        <x:is>
          <x:t>Verpackungsmaterial</x:t>
        </x:is>
      </x:c>
      <x:c r="H2248" s="0" t="inlineStr">
        <x:is>
          <x:t>2023-04</x:t>
        </x:is>
      </x:c>
      <x:c r="I2248" s="0" t="inlineStr">
        <x:is>
          <x:t>2023-04</x:t>
        </x:is>
      </x:c>
      <x:c r="J2248" s="0" t="inlineStr">
        <x:is>
          <x:t>Month</x:t>
        </x:is>
      </x:c>
      <x:c r="K2248" s="58">
        <x:v>1</x:v>
      </x:c>
      <x:c r="L2248" s="12">
        <x:v>-25276.56</x:v>
      </x:c>
    </x:row>
    <x:row r="2249">
      <x:c r="A2249" s="0" t="inlineStr">
        <x:is>
          <x:t>PL|pl.other-opex|6710|2023-05</x:t>
        </x:is>
      </x:c>
      <x:c r="B2249" s="0" t="inlineStr">
        <x:is>
          <x:t>Demo Handel GmbH</x:t>
        </x:is>
      </x:c>
      <x:c r="C2249" s="0" t="inlineStr">
        <x:is>
          <x:t>PL</x:t>
        </x:is>
      </x:c>
      <x:c r="D2249" s="0" t="inlineStr">
        <x:is>
          <x:t>pl.other-opex</x:t>
        </x:is>
      </x:c>
      <x:c r="E2249" s="0" t="inlineStr">
        <x:is>
          <x:t>Sonstige betriebliche Aufwendungen</x:t>
        </x:is>
      </x:c>
      <x:c r="F2249" s="58">
        <x:v>6710</x:v>
      </x:c>
      <x:c r="G2249" t="inlineStr">
        <x:is>
          <x:t>Verpackungsmaterial</x:t>
        </x:is>
      </x:c>
      <x:c r="H2249" s="0" t="inlineStr">
        <x:is>
          <x:t>2023-05</x:t>
        </x:is>
      </x:c>
      <x:c r="I2249" s="0" t="inlineStr">
        <x:is>
          <x:t>2023-05</x:t>
        </x:is>
      </x:c>
      <x:c r="J2249" s="0" t="inlineStr">
        <x:is>
          <x:t>Month</x:t>
        </x:is>
      </x:c>
      <x:c r="K2249" s="58">
        <x:v>1</x:v>
      </x:c>
      <x:c r="L2249" s="12">
        <x:v>-24701.18</x:v>
      </x:c>
    </x:row>
    <x:row r="2250">
      <x:c r="A2250" s="0" t="inlineStr">
        <x:is>
          <x:t>PL|pl.other-opex|6710|2023-06</x:t>
        </x:is>
      </x:c>
      <x:c r="B2250" s="0" t="inlineStr">
        <x:is>
          <x:t>Demo Handel GmbH</x:t>
        </x:is>
      </x:c>
      <x:c r="C2250" s="0" t="inlineStr">
        <x:is>
          <x:t>PL</x:t>
        </x:is>
      </x:c>
      <x:c r="D2250" s="0" t="inlineStr">
        <x:is>
          <x:t>pl.other-opex</x:t>
        </x:is>
      </x:c>
      <x:c r="E2250" s="0" t="inlineStr">
        <x:is>
          <x:t>Sonstige betriebliche Aufwendungen</x:t>
        </x:is>
      </x:c>
      <x:c r="F2250" s="58">
        <x:v>6710</x:v>
      </x:c>
      <x:c r="G2250" t="inlineStr">
        <x:is>
          <x:t>Verpackungsmaterial</x:t>
        </x:is>
      </x:c>
      <x:c r="H2250" s="0" t="inlineStr">
        <x:is>
          <x:t>2023-06</x:t>
        </x:is>
      </x:c>
      <x:c r="I2250" s="0" t="inlineStr">
        <x:is>
          <x:t>2023-06</x:t>
        </x:is>
      </x:c>
      <x:c r="J2250" s="0" t="inlineStr">
        <x:is>
          <x:t>Month</x:t>
        </x:is>
      </x:c>
      <x:c r="K2250" s="58">
        <x:v>1</x:v>
      </x:c>
      <x:c r="L2250" s="12">
        <x:v>-22643.8</x:v>
      </x:c>
    </x:row>
    <x:row r="2251">
      <x:c r="A2251" s="0" t="inlineStr">
        <x:is>
          <x:t>PL|pl.other-opex|6710|2023-07</x:t>
        </x:is>
      </x:c>
      <x:c r="B2251" s="0" t="inlineStr">
        <x:is>
          <x:t>Demo Handel GmbH</x:t>
        </x:is>
      </x:c>
      <x:c r="C2251" s="0" t="inlineStr">
        <x:is>
          <x:t>PL</x:t>
        </x:is>
      </x:c>
      <x:c r="D2251" s="0" t="inlineStr">
        <x:is>
          <x:t>pl.other-opex</x:t>
        </x:is>
      </x:c>
      <x:c r="E2251" s="0" t="inlineStr">
        <x:is>
          <x:t>Sonstige betriebliche Aufwendungen</x:t>
        </x:is>
      </x:c>
      <x:c r="F2251" s="58">
        <x:v>6710</x:v>
      </x:c>
      <x:c r="G2251" t="inlineStr">
        <x:is>
          <x:t>Verpackungsmaterial</x:t>
        </x:is>
      </x:c>
      <x:c r="H2251" s="0" t="inlineStr">
        <x:is>
          <x:t>2023-07</x:t>
        </x:is>
      </x:c>
      <x:c r="I2251" s="0" t="inlineStr">
        <x:is>
          <x:t>2023-07</x:t>
        </x:is>
      </x:c>
      <x:c r="J2251" s="0" t="inlineStr">
        <x:is>
          <x:t>Month</x:t>
        </x:is>
      </x:c>
      <x:c r="K2251" s="58">
        <x:v>1</x:v>
      </x:c>
      <x:c r="L2251" s="12">
        <x:v>-20153.8</x:v>
      </x:c>
    </x:row>
    <x:row r="2252">
      <x:c r="A2252" s="0" t="inlineStr">
        <x:is>
          <x:t>PL|pl.other-opex|6710|2023-08</x:t>
        </x:is>
      </x:c>
      <x:c r="B2252" s="0" t="inlineStr">
        <x:is>
          <x:t>Demo Handel GmbH</x:t>
        </x:is>
      </x:c>
      <x:c r="C2252" s="0" t="inlineStr">
        <x:is>
          <x:t>PL</x:t>
        </x:is>
      </x:c>
      <x:c r="D2252" s="0" t="inlineStr">
        <x:is>
          <x:t>pl.other-opex</x:t>
        </x:is>
      </x:c>
      <x:c r="E2252" s="0" t="inlineStr">
        <x:is>
          <x:t>Sonstige betriebliche Aufwendungen</x:t>
        </x:is>
      </x:c>
      <x:c r="F2252" s="58">
        <x:v>6710</x:v>
      </x:c>
      <x:c r="G2252" t="inlineStr">
        <x:is>
          <x:t>Verpackungsmaterial</x:t>
        </x:is>
      </x:c>
      <x:c r="H2252" s="0" t="inlineStr">
        <x:is>
          <x:t>2023-08</x:t>
        </x:is>
      </x:c>
      <x:c r="I2252" s="0" t="inlineStr">
        <x:is>
          <x:t>2023-08</x:t>
        </x:is>
      </x:c>
      <x:c r="J2252" s="0" t="inlineStr">
        <x:is>
          <x:t>Month</x:t>
        </x:is>
      </x:c>
      <x:c r="K2252" s="58">
        <x:v>1</x:v>
      </x:c>
      <x:c r="L2252" s="12">
        <x:v>-25797.16</x:v>
      </x:c>
    </x:row>
    <x:row r="2253">
      <x:c r="A2253" s="0" t="inlineStr">
        <x:is>
          <x:t>PL|pl.other-opex|6710|2023-09</x:t>
        </x:is>
      </x:c>
      <x:c r="B2253" s="0" t="inlineStr">
        <x:is>
          <x:t>Demo Handel GmbH</x:t>
        </x:is>
      </x:c>
      <x:c r="C2253" s="0" t="inlineStr">
        <x:is>
          <x:t>PL</x:t>
        </x:is>
      </x:c>
      <x:c r="D2253" s="0" t="inlineStr">
        <x:is>
          <x:t>pl.other-opex</x:t>
        </x:is>
      </x:c>
      <x:c r="E2253" s="0" t="inlineStr">
        <x:is>
          <x:t>Sonstige betriebliche Aufwendungen</x:t>
        </x:is>
      </x:c>
      <x:c r="F2253" s="58">
        <x:v>6710</x:v>
      </x:c>
      <x:c r="G2253" t="inlineStr">
        <x:is>
          <x:t>Verpackungsmaterial</x:t>
        </x:is>
      </x:c>
      <x:c r="H2253" s="0" t="inlineStr">
        <x:is>
          <x:t>2023-09</x:t>
        </x:is>
      </x:c>
      <x:c r="I2253" s="0" t="inlineStr">
        <x:is>
          <x:t>2023-09</x:t>
        </x:is>
      </x:c>
      <x:c r="J2253" s="0" t="inlineStr">
        <x:is>
          <x:t>Month</x:t>
        </x:is>
      </x:c>
      <x:c r="K2253" s="58">
        <x:v>1</x:v>
      </x:c>
      <x:c r="L2253" s="12">
        <x:v>-26603.51</x:v>
      </x:c>
    </x:row>
    <x:row r="2254">
      <x:c r="A2254" s="0" t="inlineStr">
        <x:is>
          <x:t>PL|pl.other-opex|6710|2023-10</x:t>
        </x:is>
      </x:c>
      <x:c r="B2254" s="0" t="inlineStr">
        <x:is>
          <x:t>Demo Handel GmbH</x:t>
        </x:is>
      </x:c>
      <x:c r="C2254" s="0" t="inlineStr">
        <x:is>
          <x:t>PL</x:t>
        </x:is>
      </x:c>
      <x:c r="D2254" s="0" t="inlineStr">
        <x:is>
          <x:t>pl.other-opex</x:t>
        </x:is>
      </x:c>
      <x:c r="E2254" s="0" t="inlineStr">
        <x:is>
          <x:t>Sonstige betriebliche Aufwendungen</x:t>
        </x:is>
      </x:c>
      <x:c r="F2254" s="58">
        <x:v>6710</x:v>
      </x:c>
      <x:c r="G2254" t="inlineStr">
        <x:is>
          <x:t>Verpackungsmaterial</x:t>
        </x:is>
      </x:c>
      <x:c r="H2254" s="0" t="inlineStr">
        <x:is>
          <x:t>2023-10</x:t>
        </x:is>
      </x:c>
      <x:c r="I2254" s="0" t="inlineStr">
        <x:is>
          <x:t>2023-10</x:t>
        </x:is>
      </x:c>
      <x:c r="J2254" s="0" t="inlineStr">
        <x:is>
          <x:t>Month</x:t>
        </x:is>
      </x:c>
      <x:c r="K2254" s="58">
        <x:v>1</x:v>
      </x:c>
      <x:c r="L2254" s="12">
        <x:v>-29659.26</x:v>
      </x:c>
    </x:row>
    <x:row r="2255">
      <x:c r="A2255" s="0" t="inlineStr">
        <x:is>
          <x:t>PL|pl.other-opex|6710|2023-11</x:t>
        </x:is>
      </x:c>
      <x:c r="B2255" s="0" t="inlineStr">
        <x:is>
          <x:t>Demo Handel GmbH</x:t>
        </x:is>
      </x:c>
      <x:c r="C2255" s="0" t="inlineStr">
        <x:is>
          <x:t>PL</x:t>
        </x:is>
      </x:c>
      <x:c r="D2255" s="0" t="inlineStr">
        <x:is>
          <x:t>pl.other-opex</x:t>
        </x:is>
      </x:c>
      <x:c r="E2255" s="0" t="inlineStr">
        <x:is>
          <x:t>Sonstige betriebliche Aufwendungen</x:t>
        </x:is>
      </x:c>
      <x:c r="F2255" s="58">
        <x:v>6710</x:v>
      </x:c>
      <x:c r="G2255" t="inlineStr">
        <x:is>
          <x:t>Verpackungsmaterial</x:t>
        </x:is>
      </x:c>
      <x:c r="H2255" s="0" t="inlineStr">
        <x:is>
          <x:t>2023-11</x:t>
        </x:is>
      </x:c>
      <x:c r="I2255" s="0" t="inlineStr">
        <x:is>
          <x:t>2023-11</x:t>
        </x:is>
      </x:c>
      <x:c r="J2255" s="0" t="inlineStr">
        <x:is>
          <x:t>Month</x:t>
        </x:is>
      </x:c>
      <x:c r="K2255" s="58">
        <x:v>1</x:v>
      </x:c>
      <x:c r="L2255" s="12">
        <x:v>-27775.59</x:v>
      </x:c>
    </x:row>
    <x:row r="2256">
      <x:c r="A2256" s="0" t="inlineStr">
        <x:is>
          <x:t>PL|pl.other-opex|6710|2023-12</x:t>
        </x:is>
      </x:c>
      <x:c r="B2256" s="0" t="inlineStr">
        <x:is>
          <x:t>Demo Handel GmbH</x:t>
        </x:is>
      </x:c>
      <x:c r="C2256" s="0" t="inlineStr">
        <x:is>
          <x:t>PL</x:t>
        </x:is>
      </x:c>
      <x:c r="D2256" s="0" t="inlineStr">
        <x:is>
          <x:t>pl.other-opex</x:t>
        </x:is>
      </x:c>
      <x:c r="E2256" s="0" t="inlineStr">
        <x:is>
          <x:t>Sonstige betriebliche Aufwendungen</x:t>
        </x:is>
      </x:c>
      <x:c r="F2256" s="58">
        <x:v>6710</x:v>
      </x:c>
      <x:c r="G2256" t="inlineStr">
        <x:is>
          <x:t>Verpackungsmaterial</x:t>
        </x:is>
      </x:c>
      <x:c r="H2256" s="0" t="inlineStr">
        <x:is>
          <x:t>2023-12</x:t>
        </x:is>
      </x:c>
      <x:c r="I2256" s="0" t="inlineStr">
        <x:is>
          <x:t>2023-12</x:t>
        </x:is>
      </x:c>
      <x:c r="J2256" s="0" t="inlineStr">
        <x:is>
          <x:t>Month</x:t>
        </x:is>
      </x:c>
      <x:c r="K2256" s="58">
        <x:v>1</x:v>
      </x:c>
      <x:c r="L2256" s="12">
        <x:v>-30426.08</x:v>
      </x:c>
    </x:row>
    <x:row r="2257">
      <x:c r="A2257" s="0" t="inlineStr">
        <x:is>
          <x:t>PL|pl.other-opex|6710|2024-01</x:t>
        </x:is>
      </x:c>
      <x:c r="B2257" s="0" t="inlineStr">
        <x:is>
          <x:t>Demo Handel GmbH</x:t>
        </x:is>
      </x:c>
      <x:c r="C2257" s="0" t="inlineStr">
        <x:is>
          <x:t>PL</x:t>
        </x:is>
      </x:c>
      <x:c r="D2257" s="0" t="inlineStr">
        <x:is>
          <x:t>pl.other-opex</x:t>
        </x:is>
      </x:c>
      <x:c r="E2257" s="0" t="inlineStr">
        <x:is>
          <x:t>Sonstige betriebliche Aufwendungen</x:t>
        </x:is>
      </x:c>
      <x:c r="F2257" s="58">
        <x:v>6710</x:v>
      </x:c>
      <x:c r="G2257" t="inlineStr">
        <x:is>
          <x:t>Verpackungsmaterial</x:t>
        </x:is>
      </x:c>
      <x:c r="H2257" s="0" t="inlineStr">
        <x:is>
          <x:t>2024-01</x:t>
        </x:is>
      </x:c>
      <x:c r="I2257" s="0" t="inlineStr">
        <x:is>
          <x:t>2024-01</x:t>
        </x:is>
      </x:c>
      <x:c r="J2257" s="0" t="inlineStr">
        <x:is>
          <x:t>Month</x:t>
        </x:is>
      </x:c>
      <x:c r="K2257" s="58">
        <x:v>1</x:v>
      </x:c>
      <x:c r="L2257" s="12">
        <x:v>-20882.91</x:v>
      </x:c>
    </x:row>
    <x:row r="2258">
      <x:c r="A2258" s="0" t="inlineStr">
        <x:is>
          <x:t>PL|pl.other-opex|6710|2024-02</x:t>
        </x:is>
      </x:c>
      <x:c r="B2258" s="0" t="inlineStr">
        <x:is>
          <x:t>Demo Handel GmbH</x:t>
        </x:is>
      </x:c>
      <x:c r="C2258" s="0" t="inlineStr">
        <x:is>
          <x:t>PL</x:t>
        </x:is>
      </x:c>
      <x:c r="D2258" s="0" t="inlineStr">
        <x:is>
          <x:t>pl.other-opex</x:t>
        </x:is>
      </x:c>
      <x:c r="E2258" s="0" t="inlineStr">
        <x:is>
          <x:t>Sonstige betriebliche Aufwendungen</x:t>
        </x:is>
      </x:c>
      <x:c r="F2258" s="58">
        <x:v>6710</x:v>
      </x:c>
      <x:c r="G2258" t="inlineStr">
        <x:is>
          <x:t>Verpackungsmaterial</x:t>
        </x:is>
      </x:c>
      <x:c r="H2258" s="0" t="inlineStr">
        <x:is>
          <x:t>2024-02</x:t>
        </x:is>
      </x:c>
      <x:c r="I2258" s="0" t="inlineStr">
        <x:is>
          <x:t>2024-02</x:t>
        </x:is>
      </x:c>
      <x:c r="J2258" s="0" t="inlineStr">
        <x:is>
          <x:t>Month</x:t>
        </x:is>
      </x:c>
      <x:c r="K2258" s="58">
        <x:v>1</x:v>
      </x:c>
      <x:c r="L2258" s="12">
        <x:v>-28854.45</x:v>
      </x:c>
    </x:row>
    <x:row r="2259">
      <x:c r="A2259" s="0" t="inlineStr">
        <x:is>
          <x:t>PL|pl.other-opex|6710|2024-03</x:t>
        </x:is>
      </x:c>
      <x:c r="B2259" s="0" t="inlineStr">
        <x:is>
          <x:t>Demo Handel GmbH</x:t>
        </x:is>
      </x:c>
      <x:c r="C2259" s="0" t="inlineStr">
        <x:is>
          <x:t>PL</x:t>
        </x:is>
      </x:c>
      <x:c r="D2259" s="0" t="inlineStr">
        <x:is>
          <x:t>pl.other-opex</x:t>
        </x:is>
      </x:c>
      <x:c r="E2259" s="0" t="inlineStr">
        <x:is>
          <x:t>Sonstige betriebliche Aufwendungen</x:t>
        </x:is>
      </x:c>
      <x:c r="F2259" s="58">
        <x:v>6710</x:v>
      </x:c>
      <x:c r="G2259" t="inlineStr">
        <x:is>
          <x:t>Verpackungsmaterial</x:t>
        </x:is>
      </x:c>
      <x:c r="H2259" s="0" t="inlineStr">
        <x:is>
          <x:t>2024-03</x:t>
        </x:is>
      </x:c>
      <x:c r="I2259" s="0" t="inlineStr">
        <x:is>
          <x:t>2024-03</x:t>
        </x:is>
      </x:c>
      <x:c r="J2259" s="0" t="inlineStr">
        <x:is>
          <x:t>Month</x:t>
        </x:is>
      </x:c>
      <x:c r="K2259" s="58">
        <x:v>1</x:v>
      </x:c>
      <x:c r="L2259" s="12">
        <x:v>-26261.07</x:v>
      </x:c>
    </x:row>
    <x:row r="2260">
      <x:c r="A2260" s="0" t="inlineStr">
        <x:is>
          <x:t>PL|pl.other-opex|6710|2024-04</x:t>
        </x:is>
      </x:c>
      <x:c r="B2260" s="0" t="inlineStr">
        <x:is>
          <x:t>Demo Handel GmbH</x:t>
        </x:is>
      </x:c>
      <x:c r="C2260" s="0" t="inlineStr">
        <x:is>
          <x:t>PL</x:t>
        </x:is>
      </x:c>
      <x:c r="D2260" s="0" t="inlineStr">
        <x:is>
          <x:t>pl.other-opex</x:t>
        </x:is>
      </x:c>
      <x:c r="E2260" s="0" t="inlineStr">
        <x:is>
          <x:t>Sonstige betriebliche Aufwendungen</x:t>
        </x:is>
      </x:c>
      <x:c r="F2260" s="58">
        <x:v>6710</x:v>
      </x:c>
      <x:c r="G2260" t="inlineStr">
        <x:is>
          <x:t>Verpackungsmaterial</x:t>
        </x:is>
      </x:c>
      <x:c r="H2260" s="0" t="inlineStr">
        <x:is>
          <x:t>2024-04</x:t>
        </x:is>
      </x:c>
      <x:c r="I2260" s="0" t="inlineStr">
        <x:is>
          <x:t>2024-04</x:t>
        </x:is>
      </x:c>
      <x:c r="J2260" s="0" t="inlineStr">
        <x:is>
          <x:t>Month</x:t>
        </x:is>
      </x:c>
      <x:c r="K2260" s="58">
        <x:v>1</x:v>
      </x:c>
      <x:c r="L2260" s="12">
        <x:v>-27374.41</x:v>
      </x:c>
    </x:row>
    <x:row r="2261">
      <x:c r="A2261" s="0" t="inlineStr">
        <x:is>
          <x:t>PL|pl.other-opex|6710|2024-05</x:t>
        </x:is>
      </x:c>
      <x:c r="B2261" s="0" t="inlineStr">
        <x:is>
          <x:t>Demo Handel GmbH</x:t>
        </x:is>
      </x:c>
      <x:c r="C2261" s="0" t="inlineStr">
        <x:is>
          <x:t>PL</x:t>
        </x:is>
      </x:c>
      <x:c r="D2261" s="0" t="inlineStr">
        <x:is>
          <x:t>pl.other-opex</x:t>
        </x:is>
      </x:c>
      <x:c r="E2261" s="0" t="inlineStr">
        <x:is>
          <x:t>Sonstige betriebliche Aufwendungen</x:t>
        </x:is>
      </x:c>
      <x:c r="F2261" s="58">
        <x:v>6710</x:v>
      </x:c>
      <x:c r="G2261" t="inlineStr">
        <x:is>
          <x:t>Verpackungsmaterial</x:t>
        </x:is>
      </x:c>
      <x:c r="H2261" s="0" t="inlineStr">
        <x:is>
          <x:t>2024-05</x:t>
        </x:is>
      </x:c>
      <x:c r="I2261" s="0" t="inlineStr">
        <x:is>
          <x:t>2024-05</x:t>
        </x:is>
      </x:c>
      <x:c r="J2261" s="0" t="inlineStr">
        <x:is>
          <x:t>Month</x:t>
        </x:is>
      </x:c>
      <x:c r="K2261" s="58">
        <x:v>1</x:v>
      </x:c>
      <x:c r="L2261" s="12">
        <x:v>-25437.37</x:v>
      </x:c>
    </x:row>
    <x:row r="2262">
      <x:c r="A2262" s="0" t="inlineStr">
        <x:is>
          <x:t>PL|pl.other-opex|6710|2024-06</x:t>
        </x:is>
      </x:c>
      <x:c r="B2262" s="0" t="inlineStr">
        <x:is>
          <x:t>Demo Handel GmbH</x:t>
        </x:is>
      </x:c>
      <x:c r="C2262" s="0" t="inlineStr">
        <x:is>
          <x:t>PL</x:t>
        </x:is>
      </x:c>
      <x:c r="D2262" s="0" t="inlineStr">
        <x:is>
          <x:t>pl.other-opex</x:t>
        </x:is>
      </x:c>
      <x:c r="E2262" s="0" t="inlineStr">
        <x:is>
          <x:t>Sonstige betriebliche Aufwendungen</x:t>
        </x:is>
      </x:c>
      <x:c r="F2262" s="58">
        <x:v>6710</x:v>
      </x:c>
      <x:c r="G2262" t="inlineStr">
        <x:is>
          <x:t>Verpackungsmaterial</x:t>
        </x:is>
      </x:c>
      <x:c r="H2262" s="0" t="inlineStr">
        <x:is>
          <x:t>2024-06</x:t>
        </x:is>
      </x:c>
      <x:c r="I2262" s="0" t="inlineStr">
        <x:is>
          <x:t>2024-06</x:t>
        </x:is>
      </x:c>
      <x:c r="J2262" s="0" t="inlineStr">
        <x:is>
          <x:t>Month</x:t>
        </x:is>
      </x:c>
      <x:c r="K2262" s="58">
        <x:v>1</x:v>
      </x:c>
      <x:c r="L2262" s="12">
        <x:v>-26802.77</x:v>
      </x:c>
    </x:row>
    <x:row r="2263">
      <x:c r="A2263" s="0" t="inlineStr">
        <x:is>
          <x:t>PL|pl.other-opex|6710|2024-07</x:t>
        </x:is>
      </x:c>
      <x:c r="B2263" s="0" t="inlineStr">
        <x:is>
          <x:t>Demo Handel GmbH</x:t>
        </x:is>
      </x:c>
      <x:c r="C2263" s="0" t="inlineStr">
        <x:is>
          <x:t>PL</x:t>
        </x:is>
      </x:c>
      <x:c r="D2263" s="0" t="inlineStr">
        <x:is>
          <x:t>pl.other-opex</x:t>
        </x:is>
      </x:c>
      <x:c r="E2263" s="0" t="inlineStr">
        <x:is>
          <x:t>Sonstige betriebliche Aufwendungen</x:t>
        </x:is>
      </x:c>
      <x:c r="F2263" s="58">
        <x:v>6710</x:v>
      </x:c>
      <x:c r="G2263" t="inlineStr">
        <x:is>
          <x:t>Verpackungsmaterial</x:t>
        </x:is>
      </x:c>
      <x:c r="H2263" s="0" t="inlineStr">
        <x:is>
          <x:t>2024-07</x:t>
        </x:is>
      </x:c>
      <x:c r="I2263" s="0" t="inlineStr">
        <x:is>
          <x:t>2024-07</x:t>
        </x:is>
      </x:c>
      <x:c r="J2263" s="0" t="inlineStr">
        <x:is>
          <x:t>Month</x:t>
        </x:is>
      </x:c>
      <x:c r="K2263" s="58">
        <x:v>1</x:v>
      </x:c>
      <x:c r="L2263" s="12">
        <x:v>-23831.57</x:v>
      </x:c>
    </x:row>
    <x:row r="2264">
      <x:c r="A2264" s="0" t="inlineStr">
        <x:is>
          <x:t>PL|pl.other-opex|6710|2024-08</x:t>
        </x:is>
      </x:c>
      <x:c r="B2264" s="0" t="inlineStr">
        <x:is>
          <x:t>Demo Handel GmbH</x:t>
        </x:is>
      </x:c>
      <x:c r="C2264" s="0" t="inlineStr">
        <x:is>
          <x:t>PL</x:t>
        </x:is>
      </x:c>
      <x:c r="D2264" s="0" t="inlineStr">
        <x:is>
          <x:t>pl.other-opex</x:t>
        </x:is>
      </x:c>
      <x:c r="E2264" s="0" t="inlineStr">
        <x:is>
          <x:t>Sonstige betriebliche Aufwendungen</x:t>
        </x:is>
      </x:c>
      <x:c r="F2264" s="58">
        <x:v>6710</x:v>
      </x:c>
      <x:c r="G2264" t="inlineStr">
        <x:is>
          <x:t>Verpackungsmaterial</x:t>
        </x:is>
      </x:c>
      <x:c r="H2264" s="0" t="inlineStr">
        <x:is>
          <x:t>2024-08</x:t>
        </x:is>
      </x:c>
      <x:c r="I2264" s="0" t="inlineStr">
        <x:is>
          <x:t>2024-08</x:t>
        </x:is>
      </x:c>
      <x:c r="J2264" s="0" t="inlineStr">
        <x:is>
          <x:t>Month</x:t>
        </x:is>
      </x:c>
      <x:c r="K2264" s="58">
        <x:v>1</x:v>
      </x:c>
      <x:c r="L2264" s="12">
        <x:v>-29733.82</x:v>
      </x:c>
    </x:row>
    <x:row r="2265">
      <x:c r="A2265" s="0" t="inlineStr">
        <x:is>
          <x:t>PL|pl.other-opex|6710|2024-09</x:t>
        </x:is>
      </x:c>
      <x:c r="B2265" s="0" t="inlineStr">
        <x:is>
          <x:t>Demo Handel GmbH</x:t>
        </x:is>
      </x:c>
      <x:c r="C2265" s="0" t="inlineStr">
        <x:is>
          <x:t>PL</x:t>
        </x:is>
      </x:c>
      <x:c r="D2265" s="0" t="inlineStr">
        <x:is>
          <x:t>pl.other-opex</x:t>
        </x:is>
      </x:c>
      <x:c r="E2265" s="0" t="inlineStr">
        <x:is>
          <x:t>Sonstige betriebliche Aufwendungen</x:t>
        </x:is>
      </x:c>
      <x:c r="F2265" s="58">
        <x:v>6710</x:v>
      </x:c>
      <x:c r="G2265" t="inlineStr">
        <x:is>
          <x:t>Verpackungsmaterial</x:t>
        </x:is>
      </x:c>
      <x:c r="H2265" s="0" t="inlineStr">
        <x:is>
          <x:t>2024-09</x:t>
        </x:is>
      </x:c>
      <x:c r="I2265" s="0" t="inlineStr">
        <x:is>
          <x:t>2024-09</x:t>
        </x:is>
      </x:c>
      <x:c r="J2265" s="0" t="inlineStr">
        <x:is>
          <x:t>Month</x:t>
        </x:is>
      </x:c>
      <x:c r="K2265" s="58">
        <x:v>1</x:v>
      </x:c>
      <x:c r="L2265" s="12">
        <x:v>-31124.59</x:v>
      </x:c>
    </x:row>
    <x:row r="2266">
      <x:c r="A2266" s="0" t="inlineStr">
        <x:is>
          <x:t>PL|pl.other-opex|6710|2024-10</x:t>
        </x:is>
      </x:c>
      <x:c r="B2266" s="0" t="inlineStr">
        <x:is>
          <x:t>Demo Handel GmbH</x:t>
        </x:is>
      </x:c>
      <x:c r="C2266" s="0" t="inlineStr">
        <x:is>
          <x:t>PL</x:t>
        </x:is>
      </x:c>
      <x:c r="D2266" s="0" t="inlineStr">
        <x:is>
          <x:t>pl.other-opex</x:t>
        </x:is>
      </x:c>
      <x:c r="E2266" s="0" t="inlineStr">
        <x:is>
          <x:t>Sonstige betriebliche Aufwendungen</x:t>
        </x:is>
      </x:c>
      <x:c r="F2266" s="58">
        <x:v>6710</x:v>
      </x:c>
      <x:c r="G2266" t="inlineStr">
        <x:is>
          <x:t>Verpackungsmaterial</x:t>
        </x:is>
      </x:c>
      <x:c r="H2266" s="0" t="inlineStr">
        <x:is>
          <x:t>2024-10</x:t>
        </x:is>
      </x:c>
      <x:c r="I2266" s="0" t="inlineStr">
        <x:is>
          <x:t>2024-10</x:t>
        </x:is>
      </x:c>
      <x:c r="J2266" s="0" t="inlineStr">
        <x:is>
          <x:t>Month</x:t>
        </x:is>
      </x:c>
      <x:c r="K2266" s="58">
        <x:v>1</x:v>
      </x:c>
      <x:c r="L2266" s="12">
        <x:v>-33156.79</x:v>
      </x:c>
    </x:row>
    <x:row r="2267">
      <x:c r="A2267" s="0" t="inlineStr">
        <x:is>
          <x:t>PL|pl.other-opex|6710|2024-11</x:t>
        </x:is>
      </x:c>
      <x:c r="B2267" s="0" t="inlineStr">
        <x:is>
          <x:t>Demo Handel GmbH</x:t>
        </x:is>
      </x:c>
      <x:c r="C2267" s="0" t="inlineStr">
        <x:is>
          <x:t>PL</x:t>
        </x:is>
      </x:c>
      <x:c r="D2267" s="0" t="inlineStr">
        <x:is>
          <x:t>pl.other-opex</x:t>
        </x:is>
      </x:c>
      <x:c r="E2267" s="0" t="inlineStr">
        <x:is>
          <x:t>Sonstige betriebliche Aufwendungen</x:t>
        </x:is>
      </x:c>
      <x:c r="F2267" s="58">
        <x:v>6710</x:v>
      </x:c>
      <x:c r="G2267" t="inlineStr">
        <x:is>
          <x:t>Verpackungsmaterial</x:t>
        </x:is>
      </x:c>
      <x:c r="H2267" s="0" t="inlineStr">
        <x:is>
          <x:t>2024-11</x:t>
        </x:is>
      </x:c>
      <x:c r="I2267" s="0" t="inlineStr">
        <x:is>
          <x:t>2024-11</x:t>
        </x:is>
      </x:c>
      <x:c r="J2267" s="0" t="inlineStr">
        <x:is>
          <x:t>Month</x:t>
        </x:is>
      </x:c>
      <x:c r="K2267" s="58">
        <x:v>1</x:v>
      </x:c>
      <x:c r="L2267" s="12">
        <x:v>-33388.38</x:v>
      </x:c>
    </x:row>
    <x:row r="2268">
      <x:c r="A2268" s="0" t="inlineStr">
        <x:is>
          <x:t>PL|pl.other-opex|6710|2024-12</x:t>
        </x:is>
      </x:c>
      <x:c r="B2268" s="0" t="inlineStr">
        <x:is>
          <x:t>Demo Handel GmbH</x:t>
        </x:is>
      </x:c>
      <x:c r="C2268" s="0" t="inlineStr">
        <x:is>
          <x:t>PL</x:t>
        </x:is>
      </x:c>
      <x:c r="D2268" s="0" t="inlineStr">
        <x:is>
          <x:t>pl.other-opex</x:t>
        </x:is>
      </x:c>
      <x:c r="E2268" s="0" t="inlineStr">
        <x:is>
          <x:t>Sonstige betriebliche Aufwendungen</x:t>
        </x:is>
      </x:c>
      <x:c r="F2268" s="58">
        <x:v>6710</x:v>
      </x:c>
      <x:c r="G2268" t="inlineStr">
        <x:is>
          <x:t>Verpackungsmaterial</x:t>
        </x:is>
      </x:c>
      <x:c r="H2268" s="0" t="inlineStr">
        <x:is>
          <x:t>2024-12</x:t>
        </x:is>
      </x:c>
      <x:c r="I2268" s="0" t="inlineStr">
        <x:is>
          <x:t>2024-12</x:t>
        </x:is>
      </x:c>
      <x:c r="J2268" s="0" t="inlineStr">
        <x:is>
          <x:t>Month</x:t>
        </x:is>
      </x:c>
      <x:c r="K2268" s="58">
        <x:v>1</x:v>
      </x:c>
      <x:c r="L2268" s="12">
        <x:v>-28205.68</x:v>
      </x:c>
    </x:row>
    <x:row r="2269">
      <x:c r="A2269" s="0" t="inlineStr">
        <x:is>
          <x:t>PL|pl.other-opex|6740|2022-01</x:t>
        </x:is>
      </x:c>
      <x:c r="B2269" s="0" t="inlineStr">
        <x:is>
          <x:t>Demo Handel GmbH</x:t>
        </x:is>
      </x:c>
      <x:c r="C2269" s="0" t="inlineStr">
        <x:is>
          <x:t>PL</x:t>
        </x:is>
      </x:c>
      <x:c r="D2269" s="0" t="inlineStr">
        <x:is>
          <x:t>pl.other-opex</x:t>
        </x:is>
      </x:c>
      <x:c r="E2269" s="0" t="inlineStr">
        <x:is>
          <x:t>Sonstige betriebliche Aufwendungen</x:t>
        </x:is>
      </x:c>
      <x:c r="F2269" s="58">
        <x:v>6740</x:v>
      </x:c>
      <x:c r="G2269" t="inlineStr">
        <x:is>
          <x:t>Ausgangsfrachten</x:t>
        </x:is>
      </x:c>
      <x:c r="H2269" s="0" t="inlineStr">
        <x:is>
          <x:t>2022-01</x:t>
        </x:is>
      </x:c>
      <x:c r="I2269" s="0" t="inlineStr">
        <x:is>
          <x:t>2022-01</x:t>
        </x:is>
      </x:c>
      <x:c r="J2269" s="0" t="inlineStr">
        <x:is>
          <x:t>Month</x:t>
        </x:is>
      </x:c>
      <x:c r="K2269" s="58">
        <x:v>1</x:v>
      </x:c>
      <x:c r="L2269" s="12">
        <x:v>-40533.72</x:v>
      </x:c>
    </x:row>
    <x:row r="2270">
      <x:c r="A2270" s="0" t="inlineStr">
        <x:is>
          <x:t>PL|pl.other-opex|6740|2022-02</x:t>
        </x:is>
      </x:c>
      <x:c r="B2270" s="0" t="inlineStr">
        <x:is>
          <x:t>Demo Handel GmbH</x:t>
        </x:is>
      </x:c>
      <x:c r="C2270" s="0" t="inlineStr">
        <x:is>
          <x:t>PL</x:t>
        </x:is>
      </x:c>
      <x:c r="D2270" s="0" t="inlineStr">
        <x:is>
          <x:t>pl.other-opex</x:t>
        </x:is>
      </x:c>
      <x:c r="E2270" s="0" t="inlineStr">
        <x:is>
          <x:t>Sonstige betriebliche Aufwendungen</x:t>
        </x:is>
      </x:c>
      <x:c r="F2270" s="58">
        <x:v>6740</x:v>
      </x:c>
      <x:c r="G2270" t="inlineStr">
        <x:is>
          <x:t>Ausgangsfrachten</x:t>
        </x:is>
      </x:c>
      <x:c r="H2270" s="0" t="inlineStr">
        <x:is>
          <x:t>2022-02</x:t>
        </x:is>
      </x:c>
      <x:c r="I2270" s="0" t="inlineStr">
        <x:is>
          <x:t>2022-02</x:t>
        </x:is>
      </x:c>
      <x:c r="J2270" s="0" t="inlineStr">
        <x:is>
          <x:t>Month</x:t>
        </x:is>
      </x:c>
      <x:c r="K2270" s="58">
        <x:v>1</x:v>
      </x:c>
      <x:c r="L2270" s="12">
        <x:v>-49378.29</x:v>
      </x:c>
    </x:row>
    <x:row r="2271">
      <x:c r="A2271" s="0" t="inlineStr">
        <x:is>
          <x:t>PL|pl.other-opex|6740|2022-03</x:t>
        </x:is>
      </x:c>
      <x:c r="B2271" s="0" t="inlineStr">
        <x:is>
          <x:t>Demo Handel GmbH</x:t>
        </x:is>
      </x:c>
      <x:c r="C2271" s="0" t="inlineStr">
        <x:is>
          <x:t>PL</x:t>
        </x:is>
      </x:c>
      <x:c r="D2271" s="0" t="inlineStr">
        <x:is>
          <x:t>pl.other-opex</x:t>
        </x:is>
      </x:c>
      <x:c r="E2271" s="0" t="inlineStr">
        <x:is>
          <x:t>Sonstige betriebliche Aufwendungen</x:t>
        </x:is>
      </x:c>
      <x:c r="F2271" s="58">
        <x:v>6740</x:v>
      </x:c>
      <x:c r="G2271" t="inlineStr">
        <x:is>
          <x:t>Ausgangsfrachten</x:t>
        </x:is>
      </x:c>
      <x:c r="H2271" s="0" t="inlineStr">
        <x:is>
          <x:t>2022-03</x:t>
        </x:is>
      </x:c>
      <x:c r="I2271" s="0" t="inlineStr">
        <x:is>
          <x:t>2022-03</x:t>
        </x:is>
      </x:c>
      <x:c r="J2271" s="0" t="inlineStr">
        <x:is>
          <x:t>Month</x:t>
        </x:is>
      </x:c>
      <x:c r="K2271" s="58">
        <x:v>1</x:v>
      </x:c>
      <x:c r="L2271" s="12">
        <x:v>-45700.65</x:v>
      </x:c>
    </x:row>
    <x:row r="2272">
      <x:c r="A2272" s="0" t="inlineStr">
        <x:is>
          <x:t>PL|pl.other-opex|6740|2022-04</x:t>
        </x:is>
      </x:c>
      <x:c r="B2272" s="0" t="inlineStr">
        <x:is>
          <x:t>Demo Handel GmbH</x:t>
        </x:is>
      </x:c>
      <x:c r="C2272" s="0" t="inlineStr">
        <x:is>
          <x:t>PL</x:t>
        </x:is>
      </x:c>
      <x:c r="D2272" s="0" t="inlineStr">
        <x:is>
          <x:t>pl.other-opex</x:t>
        </x:is>
      </x:c>
      <x:c r="E2272" s="0" t="inlineStr">
        <x:is>
          <x:t>Sonstige betriebliche Aufwendungen</x:t>
        </x:is>
      </x:c>
      <x:c r="F2272" s="58">
        <x:v>6740</x:v>
      </x:c>
      <x:c r="G2272" t="inlineStr">
        <x:is>
          <x:t>Ausgangsfrachten</x:t>
        </x:is>
      </x:c>
      <x:c r="H2272" s="0" t="inlineStr">
        <x:is>
          <x:t>2022-04</x:t>
        </x:is>
      </x:c>
      <x:c r="I2272" s="0" t="inlineStr">
        <x:is>
          <x:t>2022-04</x:t>
        </x:is>
      </x:c>
      <x:c r="J2272" s="0" t="inlineStr">
        <x:is>
          <x:t>Month</x:t>
        </x:is>
      </x:c>
      <x:c r="K2272" s="58">
        <x:v>1</x:v>
      </x:c>
      <x:c r="L2272" s="12">
        <x:v>-54217.17</x:v>
      </x:c>
    </x:row>
    <x:row r="2273">
      <x:c r="A2273" s="0" t="inlineStr">
        <x:is>
          <x:t>PL|pl.other-opex|6740|2022-05</x:t>
        </x:is>
      </x:c>
      <x:c r="B2273" s="0" t="inlineStr">
        <x:is>
          <x:t>Demo Handel GmbH</x:t>
        </x:is>
      </x:c>
      <x:c r="C2273" s="0" t="inlineStr">
        <x:is>
          <x:t>PL</x:t>
        </x:is>
      </x:c>
      <x:c r="D2273" s="0" t="inlineStr">
        <x:is>
          <x:t>pl.other-opex</x:t>
        </x:is>
      </x:c>
      <x:c r="E2273" s="0" t="inlineStr">
        <x:is>
          <x:t>Sonstige betriebliche Aufwendungen</x:t>
        </x:is>
      </x:c>
      <x:c r="F2273" s="58">
        <x:v>6740</x:v>
      </x:c>
      <x:c r="G2273" t="inlineStr">
        <x:is>
          <x:t>Ausgangsfrachten</x:t>
        </x:is>
      </x:c>
      <x:c r="H2273" s="0" t="inlineStr">
        <x:is>
          <x:t>2022-05</x:t>
        </x:is>
      </x:c>
      <x:c r="I2273" s="0" t="inlineStr">
        <x:is>
          <x:t>2022-05</x:t>
        </x:is>
      </x:c>
      <x:c r="J2273" s="0" t="inlineStr">
        <x:is>
          <x:t>Month</x:t>
        </x:is>
      </x:c>
      <x:c r="K2273" s="58">
        <x:v>1</x:v>
      </x:c>
      <x:c r="L2273" s="12">
        <x:v>-52323.36</x:v>
      </x:c>
    </x:row>
    <x:row r="2274">
      <x:c r="A2274" s="0" t="inlineStr">
        <x:is>
          <x:t>PL|pl.other-opex|6740|2022-06</x:t>
        </x:is>
      </x:c>
      <x:c r="B2274" s="0" t="inlineStr">
        <x:is>
          <x:t>Demo Handel GmbH</x:t>
        </x:is>
      </x:c>
      <x:c r="C2274" s="0" t="inlineStr">
        <x:is>
          <x:t>PL</x:t>
        </x:is>
      </x:c>
      <x:c r="D2274" s="0" t="inlineStr">
        <x:is>
          <x:t>pl.other-opex</x:t>
        </x:is>
      </x:c>
      <x:c r="E2274" s="0" t="inlineStr">
        <x:is>
          <x:t>Sonstige betriebliche Aufwendungen</x:t>
        </x:is>
      </x:c>
      <x:c r="F2274" s="58">
        <x:v>6740</x:v>
      </x:c>
      <x:c r="G2274" t="inlineStr">
        <x:is>
          <x:t>Ausgangsfrachten</x:t>
        </x:is>
      </x:c>
      <x:c r="H2274" s="0" t="inlineStr">
        <x:is>
          <x:t>2022-06</x:t>
        </x:is>
      </x:c>
      <x:c r="I2274" s="0" t="inlineStr">
        <x:is>
          <x:t>2022-06</x:t>
        </x:is>
      </x:c>
      <x:c r="J2274" s="0" t="inlineStr">
        <x:is>
          <x:t>Month</x:t>
        </x:is>
      </x:c>
      <x:c r="K2274" s="58">
        <x:v>1</x:v>
      </x:c>
      <x:c r="L2274" s="12">
        <x:v>-42159.71</x:v>
      </x:c>
    </x:row>
    <x:row r="2275">
      <x:c r="A2275" s="0" t="inlineStr">
        <x:is>
          <x:t>PL|pl.other-opex|6740|2022-07</x:t>
        </x:is>
      </x:c>
      <x:c r="B2275" s="0" t="inlineStr">
        <x:is>
          <x:t>Demo Handel GmbH</x:t>
        </x:is>
      </x:c>
      <x:c r="C2275" s="0" t="inlineStr">
        <x:is>
          <x:t>PL</x:t>
        </x:is>
      </x:c>
      <x:c r="D2275" s="0" t="inlineStr">
        <x:is>
          <x:t>pl.other-opex</x:t>
        </x:is>
      </x:c>
      <x:c r="E2275" s="0" t="inlineStr">
        <x:is>
          <x:t>Sonstige betriebliche Aufwendungen</x:t>
        </x:is>
      </x:c>
      <x:c r="F2275" s="58">
        <x:v>6740</x:v>
      </x:c>
      <x:c r="G2275" t="inlineStr">
        <x:is>
          <x:t>Ausgangsfrachten</x:t>
        </x:is>
      </x:c>
      <x:c r="H2275" s="0" t="inlineStr">
        <x:is>
          <x:t>2022-07</x:t>
        </x:is>
      </x:c>
      <x:c r="I2275" s="0" t="inlineStr">
        <x:is>
          <x:t>2022-07</x:t>
        </x:is>
      </x:c>
      <x:c r="J2275" s="0" t="inlineStr">
        <x:is>
          <x:t>Month</x:t>
        </x:is>
      </x:c>
      <x:c r="K2275" s="58">
        <x:v>1</x:v>
      </x:c>
      <x:c r="L2275" s="12">
        <x:v>-42700.14</x:v>
      </x:c>
    </x:row>
    <x:row r="2276">
      <x:c r="A2276" s="0" t="inlineStr">
        <x:is>
          <x:t>PL|pl.other-opex|6740|2022-08</x:t>
        </x:is>
      </x:c>
      <x:c r="B2276" s="0" t="inlineStr">
        <x:is>
          <x:t>Demo Handel GmbH</x:t>
        </x:is>
      </x:c>
      <x:c r="C2276" s="0" t="inlineStr">
        <x:is>
          <x:t>PL</x:t>
        </x:is>
      </x:c>
      <x:c r="D2276" s="0" t="inlineStr">
        <x:is>
          <x:t>pl.other-opex</x:t>
        </x:is>
      </x:c>
      <x:c r="E2276" s="0" t="inlineStr">
        <x:is>
          <x:t>Sonstige betriebliche Aufwendungen</x:t>
        </x:is>
      </x:c>
      <x:c r="F2276" s="58">
        <x:v>6740</x:v>
      </x:c>
      <x:c r="G2276" t="inlineStr">
        <x:is>
          <x:t>Ausgangsfrachten</x:t>
        </x:is>
      </x:c>
      <x:c r="H2276" s="0" t="inlineStr">
        <x:is>
          <x:t>2022-08</x:t>
        </x:is>
      </x:c>
      <x:c r="I2276" s="0" t="inlineStr">
        <x:is>
          <x:t>2022-08</x:t>
        </x:is>
      </x:c>
      <x:c r="J2276" s="0" t="inlineStr">
        <x:is>
          <x:t>Month</x:t>
        </x:is>
      </x:c>
      <x:c r="K2276" s="58">
        <x:v>1</x:v>
      </x:c>
      <x:c r="L2276" s="12">
        <x:v>-55585.6</x:v>
      </x:c>
    </x:row>
    <x:row r="2277">
      <x:c r="A2277" s="0" t="inlineStr">
        <x:is>
          <x:t>PL|pl.other-opex|6740|2022-09</x:t>
        </x:is>
      </x:c>
      <x:c r="B2277" s="0" t="inlineStr">
        <x:is>
          <x:t>Demo Handel GmbH</x:t>
        </x:is>
      </x:c>
      <x:c r="C2277" s="0" t="inlineStr">
        <x:is>
          <x:t>PL</x:t>
        </x:is>
      </x:c>
      <x:c r="D2277" s="0" t="inlineStr">
        <x:is>
          <x:t>pl.other-opex</x:t>
        </x:is>
      </x:c>
      <x:c r="E2277" s="0" t="inlineStr">
        <x:is>
          <x:t>Sonstige betriebliche Aufwendungen</x:t>
        </x:is>
      </x:c>
      <x:c r="F2277" s="58">
        <x:v>6740</x:v>
      </x:c>
      <x:c r="G2277" t="inlineStr">
        <x:is>
          <x:t>Ausgangsfrachten</x:t>
        </x:is>
      </x:c>
      <x:c r="H2277" s="0" t="inlineStr">
        <x:is>
          <x:t>2022-09</x:t>
        </x:is>
      </x:c>
      <x:c r="I2277" s="0" t="inlineStr">
        <x:is>
          <x:t>2022-09</x:t>
        </x:is>
      </x:c>
      <x:c r="J2277" s="0" t="inlineStr">
        <x:is>
          <x:t>Month</x:t>
        </x:is>
      </x:c>
      <x:c r="K2277" s="58">
        <x:v>1</x:v>
      </x:c>
      <x:c r="L2277" s="12">
        <x:v>-50981.23</x:v>
      </x:c>
    </x:row>
    <x:row r="2278">
      <x:c r="A2278" s="0" t="inlineStr">
        <x:is>
          <x:t>PL|pl.other-opex|6740|2022-10</x:t>
        </x:is>
      </x:c>
      <x:c r="B2278" s="0" t="inlineStr">
        <x:is>
          <x:t>Demo Handel GmbH</x:t>
        </x:is>
      </x:c>
      <x:c r="C2278" s="0" t="inlineStr">
        <x:is>
          <x:t>PL</x:t>
        </x:is>
      </x:c>
      <x:c r="D2278" s="0" t="inlineStr">
        <x:is>
          <x:t>pl.other-opex</x:t>
        </x:is>
      </x:c>
      <x:c r="E2278" s="0" t="inlineStr">
        <x:is>
          <x:t>Sonstige betriebliche Aufwendungen</x:t>
        </x:is>
      </x:c>
      <x:c r="F2278" s="58">
        <x:v>6740</x:v>
      </x:c>
      <x:c r="G2278" t="inlineStr">
        <x:is>
          <x:t>Ausgangsfrachten</x:t>
        </x:is>
      </x:c>
      <x:c r="H2278" s="0" t="inlineStr">
        <x:is>
          <x:t>2022-10</x:t>
        </x:is>
      </x:c>
      <x:c r="I2278" s="0" t="inlineStr">
        <x:is>
          <x:t>2022-10</x:t>
        </x:is>
      </x:c>
      <x:c r="J2278" s="0" t="inlineStr">
        <x:is>
          <x:t>Month</x:t>
        </x:is>
      </x:c>
      <x:c r="K2278" s="58">
        <x:v>1</x:v>
      </x:c>
      <x:c r="L2278" s="12">
        <x:v>-56229.37</x:v>
      </x:c>
    </x:row>
    <x:row r="2279">
      <x:c r="A2279" s="0" t="inlineStr">
        <x:is>
          <x:t>PL|pl.other-opex|6740|2022-11</x:t>
        </x:is>
      </x:c>
      <x:c r="B2279" s="0" t="inlineStr">
        <x:is>
          <x:t>Demo Handel GmbH</x:t>
        </x:is>
      </x:c>
      <x:c r="C2279" s="0" t="inlineStr">
        <x:is>
          <x:t>PL</x:t>
        </x:is>
      </x:c>
      <x:c r="D2279" s="0" t="inlineStr">
        <x:is>
          <x:t>pl.other-opex</x:t>
        </x:is>
      </x:c>
      <x:c r="E2279" s="0" t="inlineStr">
        <x:is>
          <x:t>Sonstige betriebliche Aufwendungen</x:t>
        </x:is>
      </x:c>
      <x:c r="F2279" s="58">
        <x:v>6740</x:v>
      </x:c>
      <x:c r="G2279" t="inlineStr">
        <x:is>
          <x:t>Ausgangsfrachten</x:t>
        </x:is>
      </x:c>
      <x:c r="H2279" s="0" t="inlineStr">
        <x:is>
          <x:t>2022-11</x:t>
        </x:is>
      </x:c>
      <x:c r="I2279" s="0" t="inlineStr">
        <x:is>
          <x:t>2022-11</x:t>
        </x:is>
      </x:c>
      <x:c r="J2279" s="0" t="inlineStr">
        <x:is>
          <x:t>Month</x:t>
        </x:is>
      </x:c>
      <x:c r="K2279" s="58">
        <x:v>1</x:v>
      </x:c>
      <x:c r="L2279" s="12">
        <x:v>-59336.71</x:v>
      </x:c>
    </x:row>
    <x:row r="2280">
      <x:c r="A2280" s="0" t="inlineStr">
        <x:is>
          <x:t>PL|pl.other-opex|6740|2022-12</x:t>
        </x:is>
      </x:c>
      <x:c r="B2280" s="0" t="inlineStr">
        <x:is>
          <x:t>Demo Handel GmbH</x:t>
        </x:is>
      </x:c>
      <x:c r="C2280" s="0" t="inlineStr">
        <x:is>
          <x:t>PL</x:t>
        </x:is>
      </x:c>
      <x:c r="D2280" s="0" t="inlineStr">
        <x:is>
          <x:t>pl.other-opex</x:t>
        </x:is>
      </x:c>
      <x:c r="E2280" s="0" t="inlineStr">
        <x:is>
          <x:t>Sonstige betriebliche Aufwendungen</x:t>
        </x:is>
      </x:c>
      <x:c r="F2280" s="58">
        <x:v>6740</x:v>
      </x:c>
      <x:c r="G2280" t="inlineStr">
        <x:is>
          <x:t>Ausgangsfrachten</x:t>
        </x:is>
      </x:c>
      <x:c r="H2280" s="0" t="inlineStr">
        <x:is>
          <x:t>2022-12</x:t>
        </x:is>
      </x:c>
      <x:c r="I2280" s="0" t="inlineStr">
        <x:is>
          <x:t>2022-12</x:t>
        </x:is>
      </x:c>
      <x:c r="J2280" s="0" t="inlineStr">
        <x:is>
          <x:t>Month</x:t>
        </x:is>
      </x:c>
      <x:c r="K2280" s="58">
        <x:v>1</x:v>
      </x:c>
      <x:c r="L2280" s="12">
        <x:v>-57380.53</x:v>
      </x:c>
    </x:row>
    <x:row r="2281">
      <x:c r="A2281" s="0" t="inlineStr">
        <x:is>
          <x:t>PL|pl.other-opex|6740|2023-01</x:t>
        </x:is>
      </x:c>
      <x:c r="B2281" s="0" t="inlineStr">
        <x:is>
          <x:t>Demo Handel GmbH</x:t>
        </x:is>
      </x:c>
      <x:c r="C2281" s="0" t="inlineStr">
        <x:is>
          <x:t>PL</x:t>
        </x:is>
      </x:c>
      <x:c r="D2281" s="0" t="inlineStr">
        <x:is>
          <x:t>pl.other-opex</x:t>
        </x:is>
      </x:c>
      <x:c r="E2281" s="0" t="inlineStr">
        <x:is>
          <x:t>Sonstige betriebliche Aufwendungen</x:t>
        </x:is>
      </x:c>
      <x:c r="F2281" s="58">
        <x:v>6740</x:v>
      </x:c>
      <x:c r="G2281" t="inlineStr">
        <x:is>
          <x:t>Ausgangsfrachten</x:t>
        </x:is>
      </x:c>
      <x:c r="H2281" s="0" t="inlineStr">
        <x:is>
          <x:t>2023-01</x:t>
        </x:is>
      </x:c>
      <x:c r="I2281" s="0" t="inlineStr">
        <x:is>
          <x:t>2023-01</x:t>
        </x:is>
      </x:c>
      <x:c r="J2281" s="0" t="inlineStr">
        <x:is>
          <x:t>Month</x:t>
        </x:is>
      </x:c>
      <x:c r="K2281" s="58">
        <x:v>1</x:v>
      </x:c>
      <x:c r="L2281" s="12">
        <x:v>-49891.99</x:v>
      </x:c>
    </x:row>
    <x:row r="2282">
      <x:c r="A2282" s="0" t="inlineStr">
        <x:is>
          <x:t>PL|pl.other-opex|6740|2023-02</x:t>
        </x:is>
      </x:c>
      <x:c r="B2282" s="0" t="inlineStr">
        <x:is>
          <x:t>Demo Handel GmbH</x:t>
        </x:is>
      </x:c>
      <x:c r="C2282" s="0" t="inlineStr">
        <x:is>
          <x:t>PL</x:t>
        </x:is>
      </x:c>
      <x:c r="D2282" s="0" t="inlineStr">
        <x:is>
          <x:t>pl.other-opex</x:t>
        </x:is>
      </x:c>
      <x:c r="E2282" s="0" t="inlineStr">
        <x:is>
          <x:t>Sonstige betriebliche Aufwendungen</x:t>
        </x:is>
      </x:c>
      <x:c r="F2282" s="58">
        <x:v>6740</x:v>
      </x:c>
      <x:c r="G2282" t="inlineStr">
        <x:is>
          <x:t>Ausgangsfrachten</x:t>
        </x:is>
      </x:c>
      <x:c r="H2282" s="0" t="inlineStr">
        <x:is>
          <x:t>2023-02</x:t>
        </x:is>
      </x:c>
      <x:c r="I2282" s="0" t="inlineStr">
        <x:is>
          <x:t>2023-02</x:t>
        </x:is>
      </x:c>
      <x:c r="J2282" s="0" t="inlineStr">
        <x:is>
          <x:t>Month</x:t>
        </x:is>
      </x:c>
      <x:c r="K2282" s="58">
        <x:v>1</x:v>
      </x:c>
      <x:c r="L2282" s="12">
        <x:v>-58656.2</x:v>
      </x:c>
    </x:row>
    <x:row r="2283">
      <x:c r="A2283" s="0" t="inlineStr">
        <x:is>
          <x:t>PL|pl.other-opex|6740|2023-03</x:t>
        </x:is>
      </x:c>
      <x:c r="B2283" s="0" t="inlineStr">
        <x:is>
          <x:t>Demo Handel GmbH</x:t>
        </x:is>
      </x:c>
      <x:c r="C2283" s="0" t="inlineStr">
        <x:is>
          <x:t>PL</x:t>
        </x:is>
      </x:c>
      <x:c r="D2283" s="0" t="inlineStr">
        <x:is>
          <x:t>pl.other-opex</x:t>
        </x:is>
      </x:c>
      <x:c r="E2283" s="0" t="inlineStr">
        <x:is>
          <x:t>Sonstige betriebliche Aufwendungen</x:t>
        </x:is>
      </x:c>
      <x:c r="F2283" s="58">
        <x:v>6740</x:v>
      </x:c>
      <x:c r="G2283" t="inlineStr">
        <x:is>
          <x:t>Ausgangsfrachten</x:t>
        </x:is>
      </x:c>
      <x:c r="H2283" s="0" t="inlineStr">
        <x:is>
          <x:t>2023-03</x:t>
        </x:is>
      </x:c>
      <x:c r="I2283" s="0" t="inlineStr">
        <x:is>
          <x:t>2023-03</x:t>
        </x:is>
      </x:c>
      <x:c r="J2283" s="0" t="inlineStr">
        <x:is>
          <x:t>Month</x:t>
        </x:is>
      </x:c>
      <x:c r="K2283" s="58">
        <x:v>1</x:v>
      </x:c>
      <x:c r="L2283" s="12">
        <x:v>-55942.77</x:v>
      </x:c>
    </x:row>
    <x:row r="2284">
      <x:c r="A2284" s="0" t="inlineStr">
        <x:is>
          <x:t>PL|pl.other-opex|6740|2023-04</x:t>
        </x:is>
      </x:c>
      <x:c r="B2284" s="0" t="inlineStr">
        <x:is>
          <x:t>Demo Handel GmbH</x:t>
        </x:is>
      </x:c>
      <x:c r="C2284" s="0" t="inlineStr">
        <x:is>
          <x:t>PL</x:t>
        </x:is>
      </x:c>
      <x:c r="D2284" s="0" t="inlineStr">
        <x:is>
          <x:t>pl.other-opex</x:t>
        </x:is>
      </x:c>
      <x:c r="E2284" s="0" t="inlineStr">
        <x:is>
          <x:t>Sonstige betriebliche Aufwendungen</x:t>
        </x:is>
      </x:c>
      <x:c r="F2284" s="58">
        <x:v>6740</x:v>
      </x:c>
      <x:c r="G2284" t="inlineStr">
        <x:is>
          <x:t>Ausgangsfrachten</x:t>
        </x:is>
      </x:c>
      <x:c r="H2284" s="0" t="inlineStr">
        <x:is>
          <x:t>2023-04</x:t>
        </x:is>
      </x:c>
      <x:c r="I2284" s="0" t="inlineStr">
        <x:is>
          <x:t>2023-04</x:t>
        </x:is>
      </x:c>
      <x:c r="J2284" s="0" t="inlineStr">
        <x:is>
          <x:t>Month</x:t>
        </x:is>
      </x:c>
      <x:c r="K2284" s="58">
        <x:v>1</x:v>
      </x:c>
      <x:c r="L2284" s="12">
        <x:v>-58473.54</x:v>
      </x:c>
    </x:row>
    <x:row r="2285">
      <x:c r="A2285" s="0" t="inlineStr">
        <x:is>
          <x:t>PL|pl.other-opex|6740|2023-05</x:t>
        </x:is>
      </x:c>
      <x:c r="B2285" s="0" t="inlineStr">
        <x:is>
          <x:t>Demo Handel GmbH</x:t>
        </x:is>
      </x:c>
      <x:c r="C2285" s="0" t="inlineStr">
        <x:is>
          <x:t>PL</x:t>
        </x:is>
      </x:c>
      <x:c r="D2285" s="0" t="inlineStr">
        <x:is>
          <x:t>pl.other-opex</x:t>
        </x:is>
      </x:c>
      <x:c r="E2285" s="0" t="inlineStr">
        <x:is>
          <x:t>Sonstige betriebliche Aufwendungen</x:t>
        </x:is>
      </x:c>
      <x:c r="F2285" s="58">
        <x:v>6740</x:v>
      </x:c>
      <x:c r="G2285" t="inlineStr">
        <x:is>
          <x:t>Ausgangsfrachten</x:t>
        </x:is>
      </x:c>
      <x:c r="H2285" s="0" t="inlineStr">
        <x:is>
          <x:t>2023-05</x:t>
        </x:is>
      </x:c>
      <x:c r="I2285" s="0" t="inlineStr">
        <x:is>
          <x:t>2023-05</x:t>
        </x:is>
      </x:c>
      <x:c r="J2285" s="0" t="inlineStr">
        <x:is>
          <x:t>Month</x:t>
        </x:is>
      </x:c>
      <x:c r="K2285" s="58">
        <x:v>1</x:v>
      </x:c>
      <x:c r="L2285" s="12">
        <x:v>-52480.56</x:v>
      </x:c>
    </x:row>
    <x:row r="2286">
      <x:c r="A2286" s="0" t="inlineStr">
        <x:is>
          <x:t>PL|pl.other-opex|6740|2023-06</x:t>
        </x:is>
      </x:c>
      <x:c r="B2286" s="0" t="inlineStr">
        <x:is>
          <x:t>Demo Handel GmbH</x:t>
        </x:is>
      </x:c>
      <x:c r="C2286" s="0" t="inlineStr">
        <x:is>
          <x:t>PL</x:t>
        </x:is>
      </x:c>
      <x:c r="D2286" s="0" t="inlineStr">
        <x:is>
          <x:t>pl.other-opex</x:t>
        </x:is>
      </x:c>
      <x:c r="E2286" s="0" t="inlineStr">
        <x:is>
          <x:t>Sonstige betriebliche Aufwendungen</x:t>
        </x:is>
      </x:c>
      <x:c r="F2286" s="58">
        <x:v>6740</x:v>
      </x:c>
      <x:c r="G2286" t="inlineStr">
        <x:is>
          <x:t>Ausgangsfrachten</x:t>
        </x:is>
      </x:c>
      <x:c r="H2286" s="0" t="inlineStr">
        <x:is>
          <x:t>2023-06</x:t>
        </x:is>
      </x:c>
      <x:c r="I2286" s="0" t="inlineStr">
        <x:is>
          <x:t>2023-06</x:t>
        </x:is>
      </x:c>
      <x:c r="J2286" s="0" t="inlineStr">
        <x:is>
          <x:t>Month</x:t>
        </x:is>
      </x:c>
      <x:c r="K2286" s="58">
        <x:v>1</x:v>
      </x:c>
      <x:c r="L2286" s="12">
        <x:v>-52213.7</x:v>
      </x:c>
    </x:row>
    <x:row r="2287">
      <x:c r="A2287" s="0" t="inlineStr">
        <x:is>
          <x:t>PL|pl.other-opex|6740|2023-07</x:t>
        </x:is>
      </x:c>
      <x:c r="B2287" s="0" t="inlineStr">
        <x:is>
          <x:t>Demo Handel GmbH</x:t>
        </x:is>
      </x:c>
      <x:c r="C2287" s="0" t="inlineStr">
        <x:is>
          <x:t>PL</x:t>
        </x:is>
      </x:c>
      <x:c r="D2287" s="0" t="inlineStr">
        <x:is>
          <x:t>pl.other-opex</x:t>
        </x:is>
      </x:c>
      <x:c r="E2287" s="0" t="inlineStr">
        <x:is>
          <x:t>Sonstige betriebliche Aufwendungen</x:t>
        </x:is>
      </x:c>
      <x:c r="F2287" s="58">
        <x:v>6740</x:v>
      </x:c>
      <x:c r="G2287" t="inlineStr">
        <x:is>
          <x:t>Ausgangsfrachten</x:t>
        </x:is>
      </x:c>
      <x:c r="H2287" s="0" t="inlineStr">
        <x:is>
          <x:t>2023-07</x:t>
        </x:is>
      </x:c>
      <x:c r="I2287" s="0" t="inlineStr">
        <x:is>
          <x:t>2023-07</x:t>
        </x:is>
      </x:c>
      <x:c r="J2287" s="0" t="inlineStr">
        <x:is>
          <x:t>Month</x:t>
        </x:is>
      </x:c>
      <x:c r="K2287" s="58">
        <x:v>1</x:v>
      </x:c>
      <x:c r="L2287" s="12">
        <x:v>-43522.49</x:v>
      </x:c>
    </x:row>
    <x:row r="2288">
      <x:c r="A2288" s="0" t="inlineStr">
        <x:is>
          <x:t>PL|pl.other-opex|6740|2023-08</x:t>
        </x:is>
      </x:c>
      <x:c r="B2288" s="0" t="inlineStr">
        <x:is>
          <x:t>Demo Handel GmbH</x:t>
        </x:is>
      </x:c>
      <x:c r="C2288" s="0" t="inlineStr">
        <x:is>
          <x:t>PL</x:t>
        </x:is>
      </x:c>
      <x:c r="D2288" s="0" t="inlineStr">
        <x:is>
          <x:t>pl.other-opex</x:t>
        </x:is>
      </x:c>
      <x:c r="E2288" s="0" t="inlineStr">
        <x:is>
          <x:t>Sonstige betriebliche Aufwendungen</x:t>
        </x:is>
      </x:c>
      <x:c r="F2288" s="58">
        <x:v>6740</x:v>
      </x:c>
      <x:c r="G2288" t="inlineStr">
        <x:is>
          <x:t>Ausgangsfrachten</x:t>
        </x:is>
      </x:c>
      <x:c r="H2288" s="0" t="inlineStr">
        <x:is>
          <x:t>2023-08</x:t>
        </x:is>
      </x:c>
      <x:c r="I2288" s="0" t="inlineStr">
        <x:is>
          <x:t>2023-08</x:t>
        </x:is>
      </x:c>
      <x:c r="J2288" s="0" t="inlineStr">
        <x:is>
          <x:t>Month</x:t>
        </x:is>
      </x:c>
      <x:c r="K2288" s="58">
        <x:v>1</x:v>
      </x:c>
      <x:c r="L2288" s="12">
        <x:v>-59684.02</x:v>
      </x:c>
    </x:row>
    <x:row r="2289">
      <x:c r="A2289" s="0" t="inlineStr">
        <x:is>
          <x:t>PL|pl.other-opex|6740|2023-09</x:t>
        </x:is>
      </x:c>
      <x:c r="B2289" s="0" t="inlineStr">
        <x:is>
          <x:t>Demo Handel GmbH</x:t>
        </x:is>
      </x:c>
      <x:c r="C2289" s="0" t="inlineStr">
        <x:is>
          <x:t>PL</x:t>
        </x:is>
      </x:c>
      <x:c r="D2289" s="0" t="inlineStr">
        <x:is>
          <x:t>pl.other-opex</x:t>
        </x:is>
      </x:c>
      <x:c r="E2289" s="0" t="inlineStr">
        <x:is>
          <x:t>Sonstige betriebliche Aufwendungen</x:t>
        </x:is>
      </x:c>
      <x:c r="F2289" s="58">
        <x:v>6740</x:v>
      </x:c>
      <x:c r="G2289" t="inlineStr">
        <x:is>
          <x:t>Ausgangsfrachten</x:t>
        </x:is>
      </x:c>
      <x:c r="H2289" s="0" t="inlineStr">
        <x:is>
          <x:t>2023-09</x:t>
        </x:is>
      </x:c>
      <x:c r="I2289" s="0" t="inlineStr">
        <x:is>
          <x:t>2023-09</x:t>
        </x:is>
      </x:c>
      <x:c r="J2289" s="0" t="inlineStr">
        <x:is>
          <x:t>Month</x:t>
        </x:is>
      </x:c>
      <x:c r="K2289" s="58">
        <x:v>1</x:v>
      </x:c>
      <x:c r="L2289" s="12">
        <x:v>-64786.55</x:v>
      </x:c>
    </x:row>
    <x:row r="2290">
      <x:c r="A2290" s="0" t="inlineStr">
        <x:is>
          <x:t>PL|pl.other-opex|6740|2023-10</x:t>
        </x:is>
      </x:c>
      <x:c r="B2290" s="0" t="inlineStr">
        <x:is>
          <x:t>Demo Handel GmbH</x:t>
        </x:is>
      </x:c>
      <x:c r="C2290" s="0" t="inlineStr">
        <x:is>
          <x:t>PL</x:t>
        </x:is>
      </x:c>
      <x:c r="D2290" s="0" t="inlineStr">
        <x:is>
          <x:t>pl.other-opex</x:t>
        </x:is>
      </x:c>
      <x:c r="E2290" s="0" t="inlineStr">
        <x:is>
          <x:t>Sonstige betriebliche Aufwendungen</x:t>
        </x:is>
      </x:c>
      <x:c r="F2290" s="58">
        <x:v>6740</x:v>
      </x:c>
      <x:c r="G2290" t="inlineStr">
        <x:is>
          <x:t>Ausgangsfrachten</x:t>
        </x:is>
      </x:c>
      <x:c r="H2290" s="0" t="inlineStr">
        <x:is>
          <x:t>2023-10</x:t>
        </x:is>
      </x:c>
      <x:c r="I2290" s="0" t="inlineStr">
        <x:is>
          <x:t>2023-10</x:t>
        </x:is>
      </x:c>
      <x:c r="J2290" s="0" t="inlineStr">
        <x:is>
          <x:t>Month</x:t>
        </x:is>
      </x:c>
      <x:c r="K2290" s="58">
        <x:v>1</x:v>
      </x:c>
      <x:c r="L2290" s="12">
        <x:v>-58304.74</x:v>
      </x:c>
    </x:row>
    <x:row r="2291">
      <x:c r="A2291" s="0" t="inlineStr">
        <x:is>
          <x:t>PL|pl.other-opex|6740|2023-11</x:t>
        </x:is>
      </x:c>
      <x:c r="B2291" s="0" t="inlineStr">
        <x:is>
          <x:t>Demo Handel GmbH</x:t>
        </x:is>
      </x:c>
      <x:c r="C2291" s="0" t="inlineStr">
        <x:is>
          <x:t>PL</x:t>
        </x:is>
      </x:c>
      <x:c r="D2291" s="0" t="inlineStr">
        <x:is>
          <x:t>pl.other-opex</x:t>
        </x:is>
      </x:c>
      <x:c r="E2291" s="0" t="inlineStr">
        <x:is>
          <x:t>Sonstige betriebliche Aufwendungen</x:t>
        </x:is>
      </x:c>
      <x:c r="F2291" s="58">
        <x:v>6740</x:v>
      </x:c>
      <x:c r="G2291" t="inlineStr">
        <x:is>
          <x:t>Ausgangsfrachten</x:t>
        </x:is>
      </x:c>
      <x:c r="H2291" s="0" t="inlineStr">
        <x:is>
          <x:t>2023-11</x:t>
        </x:is>
      </x:c>
      <x:c r="I2291" s="0" t="inlineStr">
        <x:is>
          <x:t>2023-11</x:t>
        </x:is>
      </x:c>
      <x:c r="J2291" s="0" t="inlineStr">
        <x:is>
          <x:t>Month</x:t>
        </x:is>
      </x:c>
      <x:c r="K2291" s="58">
        <x:v>1</x:v>
      </x:c>
      <x:c r="L2291" s="12">
        <x:v>-69246.23</x:v>
      </x:c>
    </x:row>
    <x:row r="2292">
      <x:c r="A2292" s="0" t="inlineStr">
        <x:is>
          <x:t>PL|pl.other-opex|6740|2023-12</x:t>
        </x:is>
      </x:c>
      <x:c r="B2292" s="0" t="inlineStr">
        <x:is>
          <x:t>Demo Handel GmbH</x:t>
        </x:is>
      </x:c>
      <x:c r="C2292" s="0" t="inlineStr">
        <x:is>
          <x:t>PL</x:t>
        </x:is>
      </x:c>
      <x:c r="D2292" s="0" t="inlineStr">
        <x:is>
          <x:t>pl.other-opex</x:t>
        </x:is>
      </x:c>
      <x:c r="E2292" s="0" t="inlineStr">
        <x:is>
          <x:t>Sonstige betriebliche Aufwendungen</x:t>
        </x:is>
      </x:c>
      <x:c r="F2292" s="58">
        <x:v>6740</x:v>
      </x:c>
      <x:c r="G2292" t="inlineStr">
        <x:is>
          <x:t>Ausgangsfrachten</x:t>
        </x:is>
      </x:c>
      <x:c r="H2292" s="0" t="inlineStr">
        <x:is>
          <x:t>2023-12</x:t>
        </x:is>
      </x:c>
      <x:c r="I2292" s="0" t="inlineStr">
        <x:is>
          <x:t>2023-12</x:t>
        </x:is>
      </x:c>
      <x:c r="J2292" s="0" t="inlineStr">
        <x:is>
          <x:t>Month</x:t>
        </x:is>
      </x:c>
      <x:c r="K2292" s="58">
        <x:v>1</x:v>
      </x:c>
      <x:c r="L2292" s="12">
        <x:v>-73448.87</x:v>
      </x:c>
    </x:row>
    <x:row r="2293">
      <x:c r="A2293" s="0" t="inlineStr">
        <x:is>
          <x:t>PL|pl.other-opex|6740|2024-01</x:t>
        </x:is>
      </x:c>
      <x:c r="B2293" s="0" t="inlineStr">
        <x:is>
          <x:t>Demo Handel GmbH</x:t>
        </x:is>
      </x:c>
      <x:c r="C2293" s="0" t="inlineStr">
        <x:is>
          <x:t>PL</x:t>
        </x:is>
      </x:c>
      <x:c r="D2293" s="0" t="inlineStr">
        <x:is>
          <x:t>pl.other-opex</x:t>
        </x:is>
      </x:c>
      <x:c r="E2293" s="0" t="inlineStr">
        <x:is>
          <x:t>Sonstige betriebliche Aufwendungen</x:t>
        </x:is>
      </x:c>
      <x:c r="F2293" s="58">
        <x:v>6740</x:v>
      </x:c>
      <x:c r="G2293" t="inlineStr">
        <x:is>
          <x:t>Ausgangsfrachten</x:t>
        </x:is>
      </x:c>
      <x:c r="H2293" s="0" t="inlineStr">
        <x:is>
          <x:t>2024-01</x:t>
        </x:is>
      </x:c>
      <x:c r="I2293" s="0" t="inlineStr">
        <x:is>
          <x:t>2024-01</x:t>
        </x:is>
      </x:c>
      <x:c r="J2293" s="0" t="inlineStr">
        <x:is>
          <x:t>Month</x:t>
        </x:is>
      </x:c>
      <x:c r="K2293" s="58">
        <x:v>1</x:v>
      </x:c>
      <x:c r="L2293" s="12">
        <x:v>-50162.07</x:v>
      </x:c>
    </x:row>
    <x:row r="2294">
      <x:c r="A2294" s="0" t="inlineStr">
        <x:is>
          <x:t>PL|pl.other-opex|6740|2024-02</x:t>
        </x:is>
      </x:c>
      <x:c r="B2294" s="0" t="inlineStr">
        <x:is>
          <x:t>Demo Handel GmbH</x:t>
        </x:is>
      </x:c>
      <x:c r="C2294" s="0" t="inlineStr">
        <x:is>
          <x:t>PL</x:t>
        </x:is>
      </x:c>
      <x:c r="D2294" s="0" t="inlineStr">
        <x:is>
          <x:t>pl.other-opex</x:t>
        </x:is>
      </x:c>
      <x:c r="E2294" s="0" t="inlineStr">
        <x:is>
          <x:t>Sonstige betriebliche Aufwendungen</x:t>
        </x:is>
      </x:c>
      <x:c r="F2294" s="58">
        <x:v>6740</x:v>
      </x:c>
      <x:c r="G2294" t="inlineStr">
        <x:is>
          <x:t>Ausgangsfrachten</x:t>
        </x:is>
      </x:c>
      <x:c r="H2294" s="0" t="inlineStr">
        <x:is>
          <x:t>2024-02</x:t>
        </x:is>
      </x:c>
      <x:c r="I2294" s="0" t="inlineStr">
        <x:is>
          <x:t>2024-02</x:t>
        </x:is>
      </x:c>
      <x:c r="J2294" s="0" t="inlineStr">
        <x:is>
          <x:t>Month</x:t>
        </x:is>
      </x:c>
      <x:c r="K2294" s="58">
        <x:v>1</x:v>
      </x:c>
      <x:c r="L2294" s="12">
        <x:v>-61528.52</x:v>
      </x:c>
    </x:row>
    <x:row r="2295">
      <x:c r="A2295" s="0" t="inlineStr">
        <x:is>
          <x:t>PL|pl.other-opex|6740|2024-03</x:t>
        </x:is>
      </x:c>
      <x:c r="B2295" s="0" t="inlineStr">
        <x:is>
          <x:t>Demo Handel GmbH</x:t>
        </x:is>
      </x:c>
      <x:c r="C2295" s="0" t="inlineStr">
        <x:is>
          <x:t>PL</x:t>
        </x:is>
      </x:c>
      <x:c r="D2295" s="0" t="inlineStr">
        <x:is>
          <x:t>pl.other-opex</x:t>
        </x:is>
      </x:c>
      <x:c r="E2295" s="0" t="inlineStr">
        <x:is>
          <x:t>Sonstige betriebliche Aufwendungen</x:t>
        </x:is>
      </x:c>
      <x:c r="F2295" s="58">
        <x:v>6740</x:v>
      </x:c>
      <x:c r="G2295" t="inlineStr">
        <x:is>
          <x:t>Ausgangsfrachten</x:t>
        </x:is>
      </x:c>
      <x:c r="H2295" s="0" t="inlineStr">
        <x:is>
          <x:t>2024-03</x:t>
        </x:is>
      </x:c>
      <x:c r="I2295" s="0" t="inlineStr">
        <x:is>
          <x:t>2024-03</x:t>
        </x:is>
      </x:c>
      <x:c r="J2295" s="0" t="inlineStr">
        <x:is>
          <x:t>Month</x:t>
        </x:is>
      </x:c>
      <x:c r="K2295" s="58">
        <x:v>1</x:v>
      </x:c>
      <x:c r="L2295" s="12">
        <x:v>-56034.03</x:v>
      </x:c>
    </x:row>
    <x:row r="2296">
      <x:c r="A2296" s="0" t="inlineStr">
        <x:is>
          <x:t>PL|pl.other-opex|6740|2024-04</x:t>
        </x:is>
      </x:c>
      <x:c r="B2296" s="0" t="inlineStr">
        <x:is>
          <x:t>Demo Handel GmbH</x:t>
        </x:is>
      </x:c>
      <x:c r="C2296" s="0" t="inlineStr">
        <x:is>
          <x:t>PL</x:t>
        </x:is>
      </x:c>
      <x:c r="D2296" s="0" t="inlineStr">
        <x:is>
          <x:t>pl.other-opex</x:t>
        </x:is>
      </x:c>
      <x:c r="E2296" s="0" t="inlineStr">
        <x:is>
          <x:t>Sonstige betriebliche Aufwendungen</x:t>
        </x:is>
      </x:c>
      <x:c r="F2296" s="58">
        <x:v>6740</x:v>
      </x:c>
      <x:c r="G2296" t="inlineStr">
        <x:is>
          <x:t>Ausgangsfrachten</x:t>
        </x:is>
      </x:c>
      <x:c r="H2296" s="0" t="inlineStr">
        <x:is>
          <x:t>2024-04</x:t>
        </x:is>
      </x:c>
      <x:c r="I2296" s="0" t="inlineStr">
        <x:is>
          <x:t>2024-04</x:t>
        </x:is>
      </x:c>
      <x:c r="J2296" s="0" t="inlineStr">
        <x:is>
          <x:t>Month</x:t>
        </x:is>
      </x:c>
      <x:c r="K2296" s="58">
        <x:v>1</x:v>
      </x:c>
      <x:c r="L2296" s="12">
        <x:v>-52847.61</x:v>
      </x:c>
    </x:row>
    <x:row r="2297">
      <x:c r="A2297" s="0" t="inlineStr">
        <x:is>
          <x:t>PL|pl.other-opex|6740|2024-05</x:t>
        </x:is>
      </x:c>
      <x:c r="B2297" s="0" t="inlineStr">
        <x:is>
          <x:t>Demo Handel GmbH</x:t>
        </x:is>
      </x:c>
      <x:c r="C2297" s="0" t="inlineStr">
        <x:is>
          <x:t>PL</x:t>
        </x:is>
      </x:c>
      <x:c r="D2297" s="0" t="inlineStr">
        <x:is>
          <x:t>pl.other-opex</x:t>
        </x:is>
      </x:c>
      <x:c r="E2297" s="0" t="inlineStr">
        <x:is>
          <x:t>Sonstige betriebliche Aufwendungen</x:t>
        </x:is>
      </x:c>
      <x:c r="F2297" s="58">
        <x:v>6740</x:v>
      </x:c>
      <x:c r="G2297" t="inlineStr">
        <x:is>
          <x:t>Ausgangsfrachten</x:t>
        </x:is>
      </x:c>
      <x:c r="H2297" s="0" t="inlineStr">
        <x:is>
          <x:t>2024-05</x:t>
        </x:is>
      </x:c>
      <x:c r="I2297" s="0" t="inlineStr">
        <x:is>
          <x:t>2024-05</x:t>
        </x:is>
      </x:c>
      <x:c r="J2297" s="0" t="inlineStr">
        <x:is>
          <x:t>Month</x:t>
        </x:is>
      </x:c>
      <x:c r="K2297" s="58">
        <x:v>1</x:v>
      </x:c>
      <x:c r="L2297" s="12">
        <x:v>-49808.78</x:v>
      </x:c>
    </x:row>
    <x:row r="2298">
      <x:c r="A2298" s="0" t="inlineStr">
        <x:is>
          <x:t>PL|pl.other-opex|6740|2024-06</x:t>
        </x:is>
      </x:c>
      <x:c r="B2298" s="0" t="inlineStr">
        <x:is>
          <x:t>Demo Handel GmbH</x:t>
        </x:is>
      </x:c>
      <x:c r="C2298" s="0" t="inlineStr">
        <x:is>
          <x:t>PL</x:t>
        </x:is>
      </x:c>
      <x:c r="D2298" s="0" t="inlineStr">
        <x:is>
          <x:t>pl.other-opex</x:t>
        </x:is>
      </x:c>
      <x:c r="E2298" s="0" t="inlineStr">
        <x:is>
          <x:t>Sonstige betriebliche Aufwendungen</x:t>
        </x:is>
      </x:c>
      <x:c r="F2298" s="58">
        <x:v>6740</x:v>
      </x:c>
      <x:c r="G2298" t="inlineStr">
        <x:is>
          <x:t>Ausgangsfrachten</x:t>
        </x:is>
      </x:c>
      <x:c r="H2298" s="0" t="inlineStr">
        <x:is>
          <x:t>2024-06</x:t>
        </x:is>
      </x:c>
      <x:c r="I2298" s="0" t="inlineStr">
        <x:is>
          <x:t>2024-06</x:t>
        </x:is>
      </x:c>
      <x:c r="J2298" s="0" t="inlineStr">
        <x:is>
          <x:t>Month</x:t>
        </x:is>
      </x:c>
      <x:c r="K2298" s="58">
        <x:v>1</x:v>
      </x:c>
      <x:c r="L2298" s="12">
        <x:v>-50215.19</x:v>
      </x:c>
    </x:row>
    <x:row r="2299">
      <x:c r="A2299" s="0" t="inlineStr">
        <x:is>
          <x:t>PL|pl.other-opex|6740|2024-07</x:t>
        </x:is>
      </x:c>
      <x:c r="B2299" s="0" t="inlineStr">
        <x:is>
          <x:t>Demo Handel GmbH</x:t>
        </x:is>
      </x:c>
      <x:c r="C2299" s="0" t="inlineStr">
        <x:is>
          <x:t>PL</x:t>
        </x:is>
      </x:c>
      <x:c r="D2299" s="0" t="inlineStr">
        <x:is>
          <x:t>pl.other-opex</x:t>
        </x:is>
      </x:c>
      <x:c r="E2299" s="0" t="inlineStr">
        <x:is>
          <x:t>Sonstige betriebliche Aufwendungen</x:t>
        </x:is>
      </x:c>
      <x:c r="F2299" s="58">
        <x:v>6740</x:v>
      </x:c>
      <x:c r="G2299" t="inlineStr">
        <x:is>
          <x:t>Ausgangsfrachten</x:t>
        </x:is>
      </x:c>
      <x:c r="H2299" s="0" t="inlineStr">
        <x:is>
          <x:t>2024-07</x:t>
        </x:is>
      </x:c>
      <x:c r="I2299" s="0" t="inlineStr">
        <x:is>
          <x:t>2024-07</x:t>
        </x:is>
      </x:c>
      <x:c r="J2299" s="0" t="inlineStr">
        <x:is>
          <x:t>Month</x:t>
        </x:is>
      </x:c>
      <x:c r="K2299" s="58">
        <x:v>1</x:v>
      </x:c>
      <x:c r="L2299" s="12">
        <x:v>-46766.07</x:v>
      </x:c>
    </x:row>
    <x:row r="2300">
      <x:c r="A2300" s="0" t="inlineStr">
        <x:is>
          <x:t>PL|pl.other-opex|6740|2024-08</x:t>
        </x:is>
      </x:c>
      <x:c r="B2300" s="0" t="inlineStr">
        <x:is>
          <x:t>Demo Handel GmbH</x:t>
        </x:is>
      </x:c>
      <x:c r="C2300" s="0" t="inlineStr">
        <x:is>
          <x:t>PL</x:t>
        </x:is>
      </x:c>
      <x:c r="D2300" s="0" t="inlineStr">
        <x:is>
          <x:t>pl.other-opex</x:t>
        </x:is>
      </x:c>
      <x:c r="E2300" s="0" t="inlineStr">
        <x:is>
          <x:t>Sonstige betriebliche Aufwendungen</x:t>
        </x:is>
      </x:c>
      <x:c r="F2300" s="58">
        <x:v>6740</x:v>
      </x:c>
      <x:c r="G2300" t="inlineStr">
        <x:is>
          <x:t>Ausgangsfrachten</x:t>
        </x:is>
      </x:c>
      <x:c r="H2300" s="0" t="inlineStr">
        <x:is>
          <x:t>2024-08</x:t>
        </x:is>
      </x:c>
      <x:c r="I2300" s="0" t="inlineStr">
        <x:is>
          <x:t>2024-08</x:t>
        </x:is>
      </x:c>
      <x:c r="J2300" s="0" t="inlineStr">
        <x:is>
          <x:t>Month</x:t>
        </x:is>
      </x:c>
      <x:c r="K2300" s="58">
        <x:v>1</x:v>
      </x:c>
      <x:c r="L2300" s="12">
        <x:v>-58328.48</x:v>
      </x:c>
    </x:row>
    <x:row r="2301">
      <x:c r="A2301" s="0" t="inlineStr">
        <x:is>
          <x:t>PL|pl.other-opex|6740|2024-09</x:t>
        </x:is>
      </x:c>
      <x:c r="B2301" s="0" t="inlineStr">
        <x:is>
          <x:t>Demo Handel GmbH</x:t>
        </x:is>
      </x:c>
      <x:c r="C2301" s="0" t="inlineStr">
        <x:is>
          <x:t>PL</x:t>
        </x:is>
      </x:c>
      <x:c r="D2301" s="0" t="inlineStr">
        <x:is>
          <x:t>pl.other-opex</x:t>
        </x:is>
      </x:c>
      <x:c r="E2301" s="0" t="inlineStr">
        <x:is>
          <x:t>Sonstige betriebliche Aufwendungen</x:t>
        </x:is>
      </x:c>
      <x:c r="F2301" s="58">
        <x:v>6740</x:v>
      </x:c>
      <x:c r="G2301" t="inlineStr">
        <x:is>
          <x:t>Ausgangsfrachten</x:t>
        </x:is>
      </x:c>
      <x:c r="H2301" s="0" t="inlineStr">
        <x:is>
          <x:t>2024-09</x:t>
        </x:is>
      </x:c>
      <x:c r="I2301" s="0" t="inlineStr">
        <x:is>
          <x:t>2024-09</x:t>
        </x:is>
      </x:c>
      <x:c r="J2301" s="0" t="inlineStr">
        <x:is>
          <x:t>Month</x:t>
        </x:is>
      </x:c>
      <x:c r="K2301" s="58">
        <x:v>1</x:v>
      </x:c>
      <x:c r="L2301" s="12">
        <x:v>-63616.45</x:v>
      </x:c>
    </x:row>
    <x:row r="2302">
      <x:c r="A2302" s="0" t="inlineStr">
        <x:is>
          <x:t>PL|pl.other-opex|6740|2024-10</x:t>
        </x:is>
      </x:c>
      <x:c r="B2302" s="0" t="inlineStr">
        <x:is>
          <x:t>Demo Handel GmbH</x:t>
        </x:is>
      </x:c>
      <x:c r="C2302" s="0" t="inlineStr">
        <x:is>
          <x:t>PL</x:t>
        </x:is>
      </x:c>
      <x:c r="D2302" s="0" t="inlineStr">
        <x:is>
          <x:t>pl.other-opex</x:t>
        </x:is>
      </x:c>
      <x:c r="E2302" s="0" t="inlineStr">
        <x:is>
          <x:t>Sonstige betriebliche Aufwendungen</x:t>
        </x:is>
      </x:c>
      <x:c r="F2302" s="58">
        <x:v>6740</x:v>
      </x:c>
      <x:c r="G2302" t="inlineStr">
        <x:is>
          <x:t>Ausgangsfrachten</x:t>
        </x:is>
      </x:c>
      <x:c r="H2302" s="0" t="inlineStr">
        <x:is>
          <x:t>2024-10</x:t>
        </x:is>
      </x:c>
      <x:c r="I2302" s="0" t="inlineStr">
        <x:is>
          <x:t>2024-10</x:t>
        </x:is>
      </x:c>
      <x:c r="J2302" s="0" t="inlineStr">
        <x:is>
          <x:t>Month</x:t>
        </x:is>
      </x:c>
      <x:c r="K2302" s="58">
        <x:v>1</x:v>
      </x:c>
      <x:c r="L2302" s="12">
        <x:v>-59625.86</x:v>
      </x:c>
    </x:row>
    <x:row r="2303">
      <x:c r="A2303" s="0" t="inlineStr">
        <x:is>
          <x:t>PL|pl.other-opex|6740|2024-11</x:t>
        </x:is>
      </x:c>
      <x:c r="B2303" s="0" t="inlineStr">
        <x:is>
          <x:t>Demo Handel GmbH</x:t>
        </x:is>
      </x:c>
      <x:c r="C2303" s="0" t="inlineStr">
        <x:is>
          <x:t>PL</x:t>
        </x:is>
      </x:c>
      <x:c r="D2303" s="0" t="inlineStr">
        <x:is>
          <x:t>pl.other-opex</x:t>
        </x:is>
      </x:c>
      <x:c r="E2303" s="0" t="inlineStr">
        <x:is>
          <x:t>Sonstige betriebliche Aufwendungen</x:t>
        </x:is>
      </x:c>
      <x:c r="F2303" s="58">
        <x:v>6740</x:v>
      </x:c>
      <x:c r="G2303" t="inlineStr">
        <x:is>
          <x:t>Ausgangsfrachten</x:t>
        </x:is>
      </x:c>
      <x:c r="H2303" s="0" t="inlineStr">
        <x:is>
          <x:t>2024-11</x:t>
        </x:is>
      </x:c>
      <x:c r="I2303" s="0" t="inlineStr">
        <x:is>
          <x:t>2024-11</x:t>
        </x:is>
      </x:c>
      <x:c r="J2303" s="0" t="inlineStr">
        <x:is>
          <x:t>Month</x:t>
        </x:is>
      </x:c>
      <x:c r="K2303" s="58">
        <x:v>1</x:v>
      </x:c>
      <x:c r="L2303" s="12">
        <x:v>-64254.34</x:v>
      </x:c>
    </x:row>
    <x:row r="2304">
      <x:c r="A2304" s="0" t="inlineStr">
        <x:is>
          <x:t>PL|pl.other-opex|6740|2024-12</x:t>
        </x:is>
      </x:c>
      <x:c r="B2304" s="0" t="inlineStr">
        <x:is>
          <x:t>Demo Handel GmbH</x:t>
        </x:is>
      </x:c>
      <x:c r="C2304" s="0" t="inlineStr">
        <x:is>
          <x:t>PL</x:t>
        </x:is>
      </x:c>
      <x:c r="D2304" s="0" t="inlineStr">
        <x:is>
          <x:t>pl.other-opex</x:t>
        </x:is>
      </x:c>
      <x:c r="E2304" s="0" t="inlineStr">
        <x:is>
          <x:t>Sonstige betriebliche Aufwendungen</x:t>
        </x:is>
      </x:c>
      <x:c r="F2304" s="58">
        <x:v>6740</x:v>
      </x:c>
      <x:c r="G2304" t="inlineStr">
        <x:is>
          <x:t>Ausgangsfrachten</x:t>
        </x:is>
      </x:c>
      <x:c r="H2304" s="0" t="inlineStr">
        <x:is>
          <x:t>2024-12</x:t>
        </x:is>
      </x:c>
      <x:c r="I2304" s="0" t="inlineStr">
        <x:is>
          <x:t>2024-12</x:t>
        </x:is>
      </x:c>
      <x:c r="J2304" s="0" t="inlineStr">
        <x:is>
          <x:t>Month</x:t>
        </x:is>
      </x:c>
      <x:c r="K2304" s="58">
        <x:v>1</x:v>
      </x:c>
      <x:c r="L2304" s="12">
        <x:v>-65887.64</x:v>
      </x:c>
    </x:row>
    <x:row r="2305">
      <x:c r="A2305" s="0" t="inlineStr">
        <x:is>
          <x:t>PL|pl.other-opex|6800|2022-01</x:t>
        </x:is>
      </x:c>
      <x:c r="B2305" s="0" t="inlineStr">
        <x:is>
          <x:t>Demo Handel GmbH</x:t>
        </x:is>
      </x:c>
      <x:c r="C2305" s="0" t="inlineStr">
        <x:is>
          <x:t>PL</x:t>
        </x:is>
      </x:c>
      <x:c r="D2305" s="0" t="inlineStr">
        <x:is>
          <x:t>pl.other-opex</x:t>
        </x:is>
      </x:c>
      <x:c r="E2305" s="0" t="inlineStr">
        <x:is>
          <x:t>Sonstige betriebliche Aufwendungen</x:t>
        </x:is>
      </x:c>
      <x:c r="F2305" s="58">
        <x:v>6800</x:v>
      </x:c>
      <x:c r="G2305" t="inlineStr">
        <x:is>
          <x:t>Porto</x:t>
        </x:is>
      </x:c>
      <x:c r="H2305" s="0" t="inlineStr">
        <x:is>
          <x:t>2022-01</x:t>
        </x:is>
      </x:c>
      <x:c r="I2305" s="0" t="inlineStr">
        <x:is>
          <x:t>2022-01</x:t>
        </x:is>
      </x:c>
      <x:c r="J2305" s="0" t="inlineStr">
        <x:is>
          <x:t>Month</x:t>
        </x:is>
      </x:c>
      <x:c r="K2305" s="58">
        <x:v>1</x:v>
      </x:c>
      <x:c r="L2305" s="12">
        <x:v>-579.24</x:v>
      </x:c>
    </x:row>
    <x:row r="2306">
      <x:c r="A2306" s="0" t="inlineStr">
        <x:is>
          <x:t>PL|pl.other-opex|6800|2022-02</x:t>
        </x:is>
      </x:c>
      <x:c r="B2306" s="0" t="inlineStr">
        <x:is>
          <x:t>Demo Handel GmbH</x:t>
        </x:is>
      </x:c>
      <x:c r="C2306" s="0" t="inlineStr">
        <x:is>
          <x:t>PL</x:t>
        </x:is>
      </x:c>
      <x:c r="D2306" s="0" t="inlineStr">
        <x:is>
          <x:t>pl.other-opex</x:t>
        </x:is>
      </x:c>
      <x:c r="E2306" s="0" t="inlineStr">
        <x:is>
          <x:t>Sonstige betriebliche Aufwendungen</x:t>
        </x:is>
      </x:c>
      <x:c r="F2306" s="58">
        <x:v>6800</x:v>
      </x:c>
      <x:c r="G2306" t="inlineStr">
        <x:is>
          <x:t>Porto</x:t>
        </x:is>
      </x:c>
      <x:c r="H2306" s="0" t="inlineStr">
        <x:is>
          <x:t>2022-02</x:t>
        </x:is>
      </x:c>
      <x:c r="I2306" s="0" t="inlineStr">
        <x:is>
          <x:t>2022-02</x:t>
        </x:is>
      </x:c>
      <x:c r="J2306" s="0" t="inlineStr">
        <x:is>
          <x:t>Month</x:t>
        </x:is>
      </x:c>
      <x:c r="K2306" s="58">
        <x:v>1</x:v>
      </x:c>
      <x:c r="L2306" s="12">
        <x:v>-650.82</x:v>
      </x:c>
    </x:row>
    <x:row r="2307">
      <x:c r="A2307" s="0" t="inlineStr">
        <x:is>
          <x:t>PL|pl.other-opex|6800|2022-03</x:t>
        </x:is>
      </x:c>
      <x:c r="B2307" s="0" t="inlineStr">
        <x:is>
          <x:t>Demo Handel GmbH</x:t>
        </x:is>
      </x:c>
      <x:c r="C2307" s="0" t="inlineStr">
        <x:is>
          <x:t>PL</x:t>
        </x:is>
      </x:c>
      <x:c r="D2307" s="0" t="inlineStr">
        <x:is>
          <x:t>pl.other-opex</x:t>
        </x:is>
      </x:c>
      <x:c r="E2307" s="0" t="inlineStr">
        <x:is>
          <x:t>Sonstige betriebliche Aufwendungen</x:t>
        </x:is>
      </x:c>
      <x:c r="F2307" s="58">
        <x:v>6800</x:v>
      </x:c>
      <x:c r="G2307" t="inlineStr">
        <x:is>
          <x:t>Porto</x:t>
        </x:is>
      </x:c>
      <x:c r="H2307" s="0" t="inlineStr">
        <x:is>
          <x:t>2022-03</x:t>
        </x:is>
      </x:c>
      <x:c r="I2307" s="0" t="inlineStr">
        <x:is>
          <x:t>2022-03</x:t>
        </x:is>
      </x:c>
      <x:c r="J2307" s="0" t="inlineStr">
        <x:is>
          <x:t>Month</x:t>
        </x:is>
      </x:c>
      <x:c r="K2307" s="58">
        <x:v>1</x:v>
      </x:c>
      <x:c r="L2307" s="12">
        <x:v>-684.84</x:v>
      </x:c>
    </x:row>
    <x:row r="2308">
      <x:c r="A2308" s="0" t="inlineStr">
        <x:is>
          <x:t>PL|pl.other-opex|6800|2022-04</x:t>
        </x:is>
      </x:c>
      <x:c r="B2308" s="0" t="inlineStr">
        <x:is>
          <x:t>Demo Handel GmbH</x:t>
        </x:is>
      </x:c>
      <x:c r="C2308" s="0" t="inlineStr">
        <x:is>
          <x:t>PL</x:t>
        </x:is>
      </x:c>
      <x:c r="D2308" s="0" t="inlineStr">
        <x:is>
          <x:t>pl.other-opex</x:t>
        </x:is>
      </x:c>
      <x:c r="E2308" s="0" t="inlineStr">
        <x:is>
          <x:t>Sonstige betriebliche Aufwendungen</x:t>
        </x:is>
      </x:c>
      <x:c r="F2308" s="58">
        <x:v>6800</x:v>
      </x:c>
      <x:c r="G2308" t="inlineStr">
        <x:is>
          <x:t>Porto</x:t>
        </x:is>
      </x:c>
      <x:c r="H2308" s="0" t="inlineStr">
        <x:is>
          <x:t>2022-04</x:t>
        </x:is>
      </x:c>
      <x:c r="I2308" s="0" t="inlineStr">
        <x:is>
          <x:t>2022-04</x:t>
        </x:is>
      </x:c>
      <x:c r="J2308" s="0" t="inlineStr">
        <x:is>
          <x:t>Month</x:t>
        </x:is>
      </x:c>
      <x:c r="K2308" s="58">
        <x:v>1</x:v>
      </x:c>
      <x:c r="L2308" s="12">
        <x:v>-650.7</x:v>
      </x:c>
    </x:row>
    <x:row r="2309">
      <x:c r="A2309" s="0" t="inlineStr">
        <x:is>
          <x:t>PL|pl.other-opex|6800|2022-05</x:t>
        </x:is>
      </x:c>
      <x:c r="B2309" s="0" t="inlineStr">
        <x:is>
          <x:t>Demo Handel GmbH</x:t>
        </x:is>
      </x:c>
      <x:c r="C2309" s="0" t="inlineStr">
        <x:is>
          <x:t>PL</x:t>
        </x:is>
      </x:c>
      <x:c r="D2309" s="0" t="inlineStr">
        <x:is>
          <x:t>pl.other-opex</x:t>
        </x:is>
      </x:c>
      <x:c r="E2309" s="0" t="inlineStr">
        <x:is>
          <x:t>Sonstige betriebliche Aufwendungen</x:t>
        </x:is>
      </x:c>
      <x:c r="F2309" s="58">
        <x:v>6800</x:v>
      </x:c>
      <x:c r="G2309" t="inlineStr">
        <x:is>
          <x:t>Porto</x:t>
        </x:is>
      </x:c>
      <x:c r="H2309" s="0" t="inlineStr">
        <x:is>
          <x:t>2022-05</x:t>
        </x:is>
      </x:c>
      <x:c r="I2309" s="0" t="inlineStr">
        <x:is>
          <x:t>2022-05</x:t>
        </x:is>
      </x:c>
      <x:c r="J2309" s="0" t="inlineStr">
        <x:is>
          <x:t>Month</x:t>
        </x:is>
      </x:c>
      <x:c r="K2309" s="58">
        <x:v>1</x:v>
      </x:c>
      <x:c r="L2309" s="12">
        <x:v>-579.21</x:v>
      </x:c>
    </x:row>
    <x:row r="2310">
      <x:c r="A2310" s="0" t="inlineStr">
        <x:is>
          <x:t>PL|pl.other-opex|6800|2022-06</x:t>
        </x:is>
      </x:c>
      <x:c r="B2310" s="0" t="inlineStr">
        <x:is>
          <x:t>Demo Handel GmbH</x:t>
        </x:is>
      </x:c>
      <x:c r="C2310" s="0" t="inlineStr">
        <x:is>
          <x:t>PL</x:t>
        </x:is>
      </x:c>
      <x:c r="D2310" s="0" t="inlineStr">
        <x:is>
          <x:t>pl.other-opex</x:t>
        </x:is>
      </x:c>
      <x:c r="E2310" s="0" t="inlineStr">
        <x:is>
          <x:t>Sonstige betriebliche Aufwendungen</x:t>
        </x:is>
      </x:c>
      <x:c r="F2310" s="58">
        <x:v>6800</x:v>
      </x:c>
      <x:c r="G2310" t="inlineStr">
        <x:is>
          <x:t>Porto</x:t>
        </x:is>
      </x:c>
      <x:c r="H2310" s="0" t="inlineStr">
        <x:is>
          <x:t>2022-06</x:t>
        </x:is>
      </x:c>
      <x:c r="I2310" s="0" t="inlineStr">
        <x:is>
          <x:t>2022-06</x:t>
        </x:is>
      </x:c>
      <x:c r="J2310" s="0" t="inlineStr">
        <x:is>
          <x:t>Month</x:t>
        </x:is>
      </x:c>
      <x:c r="K2310" s="58">
        <x:v>1</x:v>
      </x:c>
      <x:c r="L2310" s="12">
        <x:v>-681.04</x:v>
      </x:c>
    </x:row>
    <x:row r="2311">
      <x:c r="A2311" s="0" t="inlineStr">
        <x:is>
          <x:t>PL|pl.other-opex|6800|2022-07</x:t>
        </x:is>
      </x:c>
      <x:c r="B2311" s="0" t="inlineStr">
        <x:is>
          <x:t>Demo Handel GmbH</x:t>
        </x:is>
      </x:c>
      <x:c r="C2311" s="0" t="inlineStr">
        <x:is>
          <x:t>PL</x:t>
        </x:is>
      </x:c>
      <x:c r="D2311" s="0" t="inlineStr">
        <x:is>
          <x:t>pl.other-opex</x:t>
        </x:is>
      </x:c>
      <x:c r="E2311" s="0" t="inlineStr">
        <x:is>
          <x:t>Sonstige betriebliche Aufwendungen</x:t>
        </x:is>
      </x:c>
      <x:c r="F2311" s="58">
        <x:v>6800</x:v>
      </x:c>
      <x:c r="G2311" t="inlineStr">
        <x:is>
          <x:t>Porto</x:t>
        </x:is>
      </x:c>
      <x:c r="H2311" s="0" t="inlineStr">
        <x:is>
          <x:t>2022-07</x:t>
        </x:is>
      </x:c>
      <x:c r="I2311" s="0" t="inlineStr">
        <x:is>
          <x:t>2022-07</x:t>
        </x:is>
      </x:c>
      <x:c r="J2311" s="0" t="inlineStr">
        <x:is>
          <x:t>Month</x:t>
        </x:is>
      </x:c>
      <x:c r="K2311" s="58">
        <x:v>1</x:v>
      </x:c>
      <x:c r="L2311" s="12">
        <x:v>-678.73</x:v>
      </x:c>
    </x:row>
    <x:row r="2312">
      <x:c r="A2312" s="0" t="inlineStr">
        <x:is>
          <x:t>PL|pl.other-opex|6800|2022-08</x:t>
        </x:is>
      </x:c>
      <x:c r="B2312" s="0" t="inlineStr">
        <x:is>
          <x:t>Demo Handel GmbH</x:t>
        </x:is>
      </x:c>
      <x:c r="C2312" s="0" t="inlineStr">
        <x:is>
          <x:t>PL</x:t>
        </x:is>
      </x:c>
      <x:c r="D2312" s="0" t="inlineStr">
        <x:is>
          <x:t>pl.other-opex</x:t>
        </x:is>
      </x:c>
      <x:c r="E2312" s="0" t="inlineStr">
        <x:is>
          <x:t>Sonstige betriebliche Aufwendungen</x:t>
        </x:is>
      </x:c>
      <x:c r="F2312" s="58">
        <x:v>6800</x:v>
      </x:c>
      <x:c r="G2312" t="inlineStr">
        <x:is>
          <x:t>Porto</x:t>
        </x:is>
      </x:c>
      <x:c r="H2312" s="0" t="inlineStr">
        <x:is>
          <x:t>2022-08</x:t>
        </x:is>
      </x:c>
      <x:c r="I2312" s="0" t="inlineStr">
        <x:is>
          <x:t>2022-08</x:t>
        </x:is>
      </x:c>
      <x:c r="J2312" s="0" t="inlineStr">
        <x:is>
          <x:t>Month</x:t>
        </x:is>
      </x:c>
      <x:c r="K2312" s="58">
        <x:v>1</x:v>
      </x:c>
      <x:c r="L2312" s="12">
        <x:v>-581.57</x:v>
      </x:c>
    </x:row>
    <x:row r="2313">
      <x:c r="A2313" s="0" t="inlineStr">
        <x:is>
          <x:t>PL|pl.other-opex|6800|2022-09</x:t>
        </x:is>
      </x:c>
      <x:c r="B2313" s="0" t="inlineStr">
        <x:is>
          <x:t>Demo Handel GmbH</x:t>
        </x:is>
      </x:c>
      <x:c r="C2313" s="0" t="inlineStr">
        <x:is>
          <x:t>PL</x:t>
        </x:is>
      </x:c>
      <x:c r="D2313" s="0" t="inlineStr">
        <x:is>
          <x:t>pl.other-opex</x:t>
        </x:is>
      </x:c>
      <x:c r="E2313" s="0" t="inlineStr">
        <x:is>
          <x:t>Sonstige betriebliche Aufwendungen</x:t>
        </x:is>
      </x:c>
      <x:c r="F2313" s="58">
        <x:v>6800</x:v>
      </x:c>
      <x:c r="G2313" t="inlineStr">
        <x:is>
          <x:t>Porto</x:t>
        </x:is>
      </x:c>
      <x:c r="H2313" s="0" t="inlineStr">
        <x:is>
          <x:t>2022-09</x:t>
        </x:is>
      </x:c>
      <x:c r="I2313" s="0" t="inlineStr">
        <x:is>
          <x:t>2022-09</x:t>
        </x:is>
      </x:c>
      <x:c r="J2313" s="0" t="inlineStr">
        <x:is>
          <x:t>Month</x:t>
        </x:is>
      </x:c>
      <x:c r="K2313" s="58">
        <x:v>1</x:v>
      </x:c>
      <x:c r="L2313" s="12">
        <x:v>-618.66</x:v>
      </x:c>
    </x:row>
    <x:row r="2314">
      <x:c r="A2314" s="0" t="inlineStr">
        <x:is>
          <x:t>PL|pl.other-opex|6800|2022-10</x:t>
        </x:is>
      </x:c>
      <x:c r="B2314" s="0" t="inlineStr">
        <x:is>
          <x:t>Demo Handel GmbH</x:t>
        </x:is>
      </x:c>
      <x:c r="C2314" s="0" t="inlineStr">
        <x:is>
          <x:t>PL</x:t>
        </x:is>
      </x:c>
      <x:c r="D2314" s="0" t="inlineStr">
        <x:is>
          <x:t>pl.other-opex</x:t>
        </x:is>
      </x:c>
      <x:c r="E2314" s="0" t="inlineStr">
        <x:is>
          <x:t>Sonstige betriebliche Aufwendungen</x:t>
        </x:is>
      </x:c>
      <x:c r="F2314" s="58">
        <x:v>6800</x:v>
      </x:c>
      <x:c r="G2314" t="inlineStr">
        <x:is>
          <x:t>Porto</x:t>
        </x:is>
      </x:c>
      <x:c r="H2314" s="0" t="inlineStr">
        <x:is>
          <x:t>2022-10</x:t>
        </x:is>
      </x:c>
      <x:c r="I2314" s="0" t="inlineStr">
        <x:is>
          <x:t>2022-10</x:t>
        </x:is>
      </x:c>
      <x:c r="J2314" s="0" t="inlineStr">
        <x:is>
          <x:t>Month</x:t>
        </x:is>
      </x:c>
      <x:c r="K2314" s="58">
        <x:v>1</x:v>
      </x:c>
      <x:c r="L2314" s="12">
        <x:v>-586.62</x:v>
      </x:c>
    </x:row>
    <x:row r="2315">
      <x:c r="A2315" s="0" t="inlineStr">
        <x:is>
          <x:t>PL|pl.other-opex|6800|2022-11</x:t>
        </x:is>
      </x:c>
      <x:c r="B2315" s="0" t="inlineStr">
        <x:is>
          <x:t>Demo Handel GmbH</x:t>
        </x:is>
      </x:c>
      <x:c r="C2315" s="0" t="inlineStr">
        <x:is>
          <x:t>PL</x:t>
        </x:is>
      </x:c>
      <x:c r="D2315" s="0" t="inlineStr">
        <x:is>
          <x:t>pl.other-opex</x:t>
        </x:is>
      </x:c>
      <x:c r="E2315" s="0" t="inlineStr">
        <x:is>
          <x:t>Sonstige betriebliche Aufwendungen</x:t>
        </x:is>
      </x:c>
      <x:c r="F2315" s="58">
        <x:v>6800</x:v>
      </x:c>
      <x:c r="G2315" t="inlineStr">
        <x:is>
          <x:t>Porto</x:t>
        </x:is>
      </x:c>
      <x:c r="H2315" s="0" t="inlineStr">
        <x:is>
          <x:t>2022-11</x:t>
        </x:is>
      </x:c>
      <x:c r="I2315" s="0" t="inlineStr">
        <x:is>
          <x:t>2022-11</x:t>
        </x:is>
      </x:c>
      <x:c r="J2315" s="0" t="inlineStr">
        <x:is>
          <x:t>Month</x:t>
        </x:is>
      </x:c>
      <x:c r="K2315" s="58">
        <x:v>1</x:v>
      </x:c>
      <x:c r="L2315" s="12">
        <x:v>-532.25</x:v>
      </x:c>
    </x:row>
    <x:row r="2316">
      <x:c r="A2316" s="0" t="inlineStr">
        <x:is>
          <x:t>PL|pl.other-opex|6800|2022-12</x:t>
        </x:is>
      </x:c>
      <x:c r="B2316" s="0" t="inlineStr">
        <x:is>
          <x:t>Demo Handel GmbH</x:t>
        </x:is>
      </x:c>
      <x:c r="C2316" s="0" t="inlineStr">
        <x:is>
          <x:t>PL</x:t>
        </x:is>
      </x:c>
      <x:c r="D2316" s="0" t="inlineStr">
        <x:is>
          <x:t>pl.other-opex</x:t>
        </x:is>
      </x:c>
      <x:c r="E2316" s="0" t="inlineStr">
        <x:is>
          <x:t>Sonstige betriebliche Aufwendungen</x:t>
        </x:is>
      </x:c>
      <x:c r="F2316" s="58">
        <x:v>6800</x:v>
      </x:c>
      <x:c r="G2316" t="inlineStr">
        <x:is>
          <x:t>Porto</x:t>
        </x:is>
      </x:c>
      <x:c r="H2316" s="0" t="inlineStr">
        <x:is>
          <x:t>2022-12</x:t>
        </x:is>
      </x:c>
      <x:c r="I2316" s="0" t="inlineStr">
        <x:is>
          <x:t>2022-12</x:t>
        </x:is>
      </x:c>
      <x:c r="J2316" s="0" t="inlineStr">
        <x:is>
          <x:t>Month</x:t>
        </x:is>
      </x:c>
      <x:c r="K2316" s="58">
        <x:v>1</x:v>
      </x:c>
      <x:c r="L2316" s="12">
        <x:v>-540.56</x:v>
      </x:c>
    </x:row>
    <x:row r="2317">
      <x:c r="A2317" s="0" t="inlineStr">
        <x:is>
          <x:t>PL|pl.other-opex|6800|2023-01</x:t>
        </x:is>
      </x:c>
      <x:c r="B2317" s="0" t="inlineStr">
        <x:is>
          <x:t>Demo Handel GmbH</x:t>
        </x:is>
      </x:c>
      <x:c r="C2317" s="0" t="inlineStr">
        <x:is>
          <x:t>PL</x:t>
        </x:is>
      </x:c>
      <x:c r="D2317" s="0" t="inlineStr">
        <x:is>
          <x:t>pl.other-opex</x:t>
        </x:is>
      </x:c>
      <x:c r="E2317" s="0" t="inlineStr">
        <x:is>
          <x:t>Sonstige betriebliche Aufwendungen</x:t>
        </x:is>
      </x:c>
      <x:c r="F2317" s="58">
        <x:v>6800</x:v>
      </x:c>
      <x:c r="G2317" t="inlineStr">
        <x:is>
          <x:t>Porto</x:t>
        </x:is>
      </x:c>
      <x:c r="H2317" s="0" t="inlineStr">
        <x:is>
          <x:t>2023-01</x:t>
        </x:is>
      </x:c>
      <x:c r="I2317" s="0" t="inlineStr">
        <x:is>
          <x:t>2023-01</x:t>
        </x:is>
      </x:c>
      <x:c r="J2317" s="0" t="inlineStr">
        <x:is>
          <x:t>Month</x:t>
        </x:is>
      </x:c>
      <x:c r="K2317" s="58">
        <x:v>1</x:v>
      </x:c>
      <x:c r="L2317" s="12">
        <x:v>-555</x:v>
      </x:c>
    </x:row>
    <x:row r="2318">
      <x:c r="A2318" s="0" t="inlineStr">
        <x:is>
          <x:t>PL|pl.other-opex|6800|2023-02</x:t>
        </x:is>
      </x:c>
      <x:c r="B2318" s="0" t="inlineStr">
        <x:is>
          <x:t>Demo Handel GmbH</x:t>
        </x:is>
      </x:c>
      <x:c r="C2318" s="0" t="inlineStr">
        <x:is>
          <x:t>PL</x:t>
        </x:is>
      </x:c>
      <x:c r="D2318" s="0" t="inlineStr">
        <x:is>
          <x:t>pl.other-opex</x:t>
        </x:is>
      </x:c>
      <x:c r="E2318" s="0" t="inlineStr">
        <x:is>
          <x:t>Sonstige betriebliche Aufwendungen</x:t>
        </x:is>
      </x:c>
      <x:c r="F2318" s="58">
        <x:v>6800</x:v>
      </x:c>
      <x:c r="G2318" t="inlineStr">
        <x:is>
          <x:t>Porto</x:t>
        </x:is>
      </x:c>
      <x:c r="H2318" s="0" t="inlineStr">
        <x:is>
          <x:t>2023-02</x:t>
        </x:is>
      </x:c>
      <x:c r="I2318" s="0" t="inlineStr">
        <x:is>
          <x:t>2023-02</x:t>
        </x:is>
      </x:c>
      <x:c r="J2318" s="0" t="inlineStr">
        <x:is>
          <x:t>Month</x:t>
        </x:is>
      </x:c>
      <x:c r="K2318" s="58">
        <x:v>1</x:v>
      </x:c>
      <x:c r="L2318" s="12">
        <x:v>-547.34</x:v>
      </x:c>
    </x:row>
    <x:row r="2319">
      <x:c r="A2319" s="0" t="inlineStr">
        <x:is>
          <x:t>PL|pl.other-opex|6800|2023-03</x:t>
        </x:is>
      </x:c>
      <x:c r="B2319" s="0" t="inlineStr">
        <x:is>
          <x:t>Demo Handel GmbH</x:t>
        </x:is>
      </x:c>
      <x:c r="C2319" s="0" t="inlineStr">
        <x:is>
          <x:t>PL</x:t>
        </x:is>
      </x:c>
      <x:c r="D2319" s="0" t="inlineStr">
        <x:is>
          <x:t>pl.other-opex</x:t>
        </x:is>
      </x:c>
      <x:c r="E2319" s="0" t="inlineStr">
        <x:is>
          <x:t>Sonstige betriebliche Aufwendungen</x:t>
        </x:is>
      </x:c>
      <x:c r="F2319" s="58">
        <x:v>6800</x:v>
      </x:c>
      <x:c r="G2319" t="inlineStr">
        <x:is>
          <x:t>Porto</x:t>
        </x:is>
      </x:c>
      <x:c r="H2319" s="0" t="inlineStr">
        <x:is>
          <x:t>2023-03</x:t>
        </x:is>
      </x:c>
      <x:c r="I2319" s="0" t="inlineStr">
        <x:is>
          <x:t>2023-03</x:t>
        </x:is>
      </x:c>
      <x:c r="J2319" s="0" t="inlineStr">
        <x:is>
          <x:t>Month</x:t>
        </x:is>
      </x:c>
      <x:c r="K2319" s="58">
        <x:v>1</x:v>
      </x:c>
      <x:c r="L2319" s="12">
        <x:v>-550.26</x:v>
      </x:c>
    </x:row>
    <x:row r="2320">
      <x:c r="A2320" s="0" t="inlineStr">
        <x:is>
          <x:t>PL|pl.other-opex|6800|2023-04</x:t>
        </x:is>
      </x:c>
      <x:c r="B2320" s="0" t="inlineStr">
        <x:is>
          <x:t>Demo Handel GmbH</x:t>
        </x:is>
      </x:c>
      <x:c r="C2320" s="0" t="inlineStr">
        <x:is>
          <x:t>PL</x:t>
        </x:is>
      </x:c>
      <x:c r="D2320" s="0" t="inlineStr">
        <x:is>
          <x:t>pl.other-opex</x:t>
        </x:is>
      </x:c>
      <x:c r="E2320" s="0" t="inlineStr">
        <x:is>
          <x:t>Sonstige betriebliche Aufwendungen</x:t>
        </x:is>
      </x:c>
      <x:c r="F2320" s="58">
        <x:v>6800</x:v>
      </x:c>
      <x:c r="G2320" t="inlineStr">
        <x:is>
          <x:t>Porto</x:t>
        </x:is>
      </x:c>
      <x:c r="H2320" s="0" t="inlineStr">
        <x:is>
          <x:t>2023-04</x:t>
        </x:is>
      </x:c>
      <x:c r="I2320" s="0" t="inlineStr">
        <x:is>
          <x:t>2023-04</x:t>
        </x:is>
      </x:c>
      <x:c r="J2320" s="0" t="inlineStr">
        <x:is>
          <x:t>Month</x:t>
        </x:is>
      </x:c>
      <x:c r="K2320" s="58">
        <x:v>1</x:v>
      </x:c>
      <x:c r="L2320" s="12">
        <x:v>-634.89</x:v>
      </x:c>
    </x:row>
    <x:row r="2321">
      <x:c r="A2321" s="0" t="inlineStr">
        <x:is>
          <x:t>PL|pl.other-opex|6800|2023-05</x:t>
        </x:is>
      </x:c>
      <x:c r="B2321" s="0" t="inlineStr">
        <x:is>
          <x:t>Demo Handel GmbH</x:t>
        </x:is>
      </x:c>
      <x:c r="C2321" s="0" t="inlineStr">
        <x:is>
          <x:t>PL</x:t>
        </x:is>
      </x:c>
      <x:c r="D2321" s="0" t="inlineStr">
        <x:is>
          <x:t>pl.other-opex</x:t>
        </x:is>
      </x:c>
      <x:c r="E2321" s="0" t="inlineStr">
        <x:is>
          <x:t>Sonstige betriebliche Aufwendungen</x:t>
        </x:is>
      </x:c>
      <x:c r="F2321" s="58">
        <x:v>6800</x:v>
      </x:c>
      <x:c r="G2321" t="inlineStr">
        <x:is>
          <x:t>Porto</x:t>
        </x:is>
      </x:c>
      <x:c r="H2321" s="0" t="inlineStr">
        <x:is>
          <x:t>2023-05</x:t>
        </x:is>
      </x:c>
      <x:c r="I2321" s="0" t="inlineStr">
        <x:is>
          <x:t>2023-05</x:t>
        </x:is>
      </x:c>
      <x:c r="J2321" s="0" t="inlineStr">
        <x:is>
          <x:t>Month</x:t>
        </x:is>
      </x:c>
      <x:c r="K2321" s="58">
        <x:v>1</x:v>
      </x:c>
      <x:c r="L2321" s="12">
        <x:v>-571.11</x:v>
      </x:c>
    </x:row>
    <x:row r="2322">
      <x:c r="A2322" s="0" t="inlineStr">
        <x:is>
          <x:t>PL|pl.other-opex|6800|2023-06</x:t>
        </x:is>
      </x:c>
      <x:c r="B2322" s="0" t="inlineStr">
        <x:is>
          <x:t>Demo Handel GmbH</x:t>
        </x:is>
      </x:c>
      <x:c r="C2322" s="0" t="inlineStr">
        <x:is>
          <x:t>PL</x:t>
        </x:is>
      </x:c>
      <x:c r="D2322" s="0" t="inlineStr">
        <x:is>
          <x:t>pl.other-opex</x:t>
        </x:is>
      </x:c>
      <x:c r="E2322" s="0" t="inlineStr">
        <x:is>
          <x:t>Sonstige betriebliche Aufwendungen</x:t>
        </x:is>
      </x:c>
      <x:c r="F2322" s="58">
        <x:v>6800</x:v>
      </x:c>
      <x:c r="G2322" t="inlineStr">
        <x:is>
          <x:t>Porto</x:t>
        </x:is>
      </x:c>
      <x:c r="H2322" s="0" t="inlineStr">
        <x:is>
          <x:t>2023-06</x:t>
        </x:is>
      </x:c>
      <x:c r="I2322" s="0" t="inlineStr">
        <x:is>
          <x:t>2023-06</x:t>
        </x:is>
      </x:c>
      <x:c r="J2322" s="0" t="inlineStr">
        <x:is>
          <x:t>Month</x:t>
        </x:is>
      </x:c>
      <x:c r="K2322" s="58">
        <x:v>1</x:v>
      </x:c>
      <x:c r="L2322" s="12">
        <x:v>-530.07</x:v>
      </x:c>
    </x:row>
    <x:row r="2323">
      <x:c r="A2323" s="0" t="inlineStr">
        <x:is>
          <x:t>PL|pl.other-opex|6800|2023-07</x:t>
        </x:is>
      </x:c>
      <x:c r="B2323" s="0" t="inlineStr">
        <x:is>
          <x:t>Demo Handel GmbH</x:t>
        </x:is>
      </x:c>
      <x:c r="C2323" s="0" t="inlineStr">
        <x:is>
          <x:t>PL</x:t>
        </x:is>
      </x:c>
      <x:c r="D2323" s="0" t="inlineStr">
        <x:is>
          <x:t>pl.other-opex</x:t>
        </x:is>
      </x:c>
      <x:c r="E2323" s="0" t="inlineStr">
        <x:is>
          <x:t>Sonstige betriebliche Aufwendungen</x:t>
        </x:is>
      </x:c>
      <x:c r="F2323" s="58">
        <x:v>6800</x:v>
      </x:c>
      <x:c r="G2323" t="inlineStr">
        <x:is>
          <x:t>Porto</x:t>
        </x:is>
      </x:c>
      <x:c r="H2323" s="0" t="inlineStr">
        <x:is>
          <x:t>2023-07</x:t>
        </x:is>
      </x:c>
      <x:c r="I2323" s="0" t="inlineStr">
        <x:is>
          <x:t>2023-07</x:t>
        </x:is>
      </x:c>
      <x:c r="J2323" s="0" t="inlineStr">
        <x:is>
          <x:t>Month</x:t>
        </x:is>
      </x:c>
      <x:c r="K2323" s="58">
        <x:v>1</x:v>
      </x:c>
      <x:c r="L2323" s="12">
        <x:v>-511.24</x:v>
      </x:c>
    </x:row>
    <x:row r="2324">
      <x:c r="A2324" s="0" t="inlineStr">
        <x:is>
          <x:t>PL|pl.other-opex|6800|2023-08</x:t>
        </x:is>
      </x:c>
      <x:c r="B2324" s="0" t="inlineStr">
        <x:is>
          <x:t>Demo Handel GmbH</x:t>
        </x:is>
      </x:c>
      <x:c r="C2324" s="0" t="inlineStr">
        <x:is>
          <x:t>PL</x:t>
        </x:is>
      </x:c>
      <x:c r="D2324" s="0" t="inlineStr">
        <x:is>
          <x:t>pl.other-opex</x:t>
        </x:is>
      </x:c>
      <x:c r="E2324" s="0" t="inlineStr">
        <x:is>
          <x:t>Sonstige betriebliche Aufwendungen</x:t>
        </x:is>
      </x:c>
      <x:c r="F2324" s="58">
        <x:v>6800</x:v>
      </x:c>
      <x:c r="G2324" t="inlineStr">
        <x:is>
          <x:t>Porto</x:t>
        </x:is>
      </x:c>
      <x:c r="H2324" s="0" t="inlineStr">
        <x:is>
          <x:t>2023-08</x:t>
        </x:is>
      </x:c>
      <x:c r="I2324" s="0" t="inlineStr">
        <x:is>
          <x:t>2023-08</x:t>
        </x:is>
      </x:c>
      <x:c r="J2324" s="0" t="inlineStr">
        <x:is>
          <x:t>Month</x:t>
        </x:is>
      </x:c>
      <x:c r="K2324" s="58">
        <x:v>1</x:v>
      </x:c>
      <x:c r="L2324" s="12">
        <x:v>-506.29</x:v>
      </x:c>
    </x:row>
    <x:row r="2325">
      <x:c r="A2325" s="0" t="inlineStr">
        <x:is>
          <x:t>PL|pl.other-opex|6800|2023-09</x:t>
        </x:is>
      </x:c>
      <x:c r="B2325" s="0" t="inlineStr">
        <x:is>
          <x:t>Demo Handel GmbH</x:t>
        </x:is>
      </x:c>
      <x:c r="C2325" s="0" t="inlineStr">
        <x:is>
          <x:t>PL</x:t>
        </x:is>
      </x:c>
      <x:c r="D2325" s="0" t="inlineStr">
        <x:is>
          <x:t>pl.other-opex</x:t>
        </x:is>
      </x:c>
      <x:c r="E2325" s="0" t="inlineStr">
        <x:is>
          <x:t>Sonstige betriebliche Aufwendungen</x:t>
        </x:is>
      </x:c>
      <x:c r="F2325" s="58">
        <x:v>6800</x:v>
      </x:c>
      <x:c r="G2325" t="inlineStr">
        <x:is>
          <x:t>Porto</x:t>
        </x:is>
      </x:c>
      <x:c r="H2325" s="0" t="inlineStr">
        <x:is>
          <x:t>2023-09</x:t>
        </x:is>
      </x:c>
      <x:c r="I2325" s="0" t="inlineStr">
        <x:is>
          <x:t>2023-09</x:t>
        </x:is>
      </x:c>
      <x:c r="J2325" s="0" t="inlineStr">
        <x:is>
          <x:t>Month</x:t>
        </x:is>
      </x:c>
      <x:c r="K2325" s="58">
        <x:v>1</x:v>
      </x:c>
      <x:c r="L2325" s="12">
        <x:v>-598.23</x:v>
      </x:c>
    </x:row>
    <x:row r="2326">
      <x:c r="A2326" s="0" t="inlineStr">
        <x:is>
          <x:t>PL|pl.other-opex|6800|2023-10</x:t>
        </x:is>
      </x:c>
      <x:c r="B2326" s="0" t="inlineStr">
        <x:is>
          <x:t>Demo Handel GmbH</x:t>
        </x:is>
      </x:c>
      <x:c r="C2326" s="0" t="inlineStr">
        <x:is>
          <x:t>PL</x:t>
        </x:is>
      </x:c>
      <x:c r="D2326" s="0" t="inlineStr">
        <x:is>
          <x:t>pl.other-opex</x:t>
        </x:is>
      </x:c>
      <x:c r="E2326" s="0" t="inlineStr">
        <x:is>
          <x:t>Sonstige betriebliche Aufwendungen</x:t>
        </x:is>
      </x:c>
      <x:c r="F2326" s="58">
        <x:v>6800</x:v>
      </x:c>
      <x:c r="G2326" t="inlineStr">
        <x:is>
          <x:t>Porto</x:t>
        </x:is>
      </x:c>
      <x:c r="H2326" s="0" t="inlineStr">
        <x:is>
          <x:t>2023-10</x:t>
        </x:is>
      </x:c>
      <x:c r="I2326" s="0" t="inlineStr">
        <x:is>
          <x:t>2023-10</x:t>
        </x:is>
      </x:c>
      <x:c r="J2326" s="0" t="inlineStr">
        <x:is>
          <x:t>Month</x:t>
        </x:is>
      </x:c>
      <x:c r="K2326" s="58">
        <x:v>1</x:v>
      </x:c>
      <x:c r="L2326" s="12">
        <x:v>-559.32</x:v>
      </x:c>
    </x:row>
    <x:row r="2327">
      <x:c r="A2327" s="0" t="inlineStr">
        <x:is>
          <x:t>PL|pl.other-opex|6800|2023-11</x:t>
        </x:is>
      </x:c>
      <x:c r="B2327" s="0" t="inlineStr">
        <x:is>
          <x:t>Demo Handel GmbH</x:t>
        </x:is>
      </x:c>
      <x:c r="C2327" s="0" t="inlineStr">
        <x:is>
          <x:t>PL</x:t>
        </x:is>
      </x:c>
      <x:c r="D2327" s="0" t="inlineStr">
        <x:is>
          <x:t>pl.other-opex</x:t>
        </x:is>
      </x:c>
      <x:c r="E2327" s="0" t="inlineStr">
        <x:is>
          <x:t>Sonstige betriebliche Aufwendungen</x:t>
        </x:is>
      </x:c>
      <x:c r="F2327" s="58">
        <x:v>6800</x:v>
      </x:c>
      <x:c r="G2327" t="inlineStr">
        <x:is>
          <x:t>Porto</x:t>
        </x:is>
      </x:c>
      <x:c r="H2327" s="0" t="inlineStr">
        <x:is>
          <x:t>2023-11</x:t>
        </x:is>
      </x:c>
      <x:c r="I2327" s="0" t="inlineStr">
        <x:is>
          <x:t>2023-11</x:t>
        </x:is>
      </x:c>
      <x:c r="J2327" s="0" t="inlineStr">
        <x:is>
          <x:t>Month</x:t>
        </x:is>
      </x:c>
      <x:c r="K2327" s="58">
        <x:v>1</x:v>
      </x:c>
      <x:c r="L2327" s="12">
        <x:v>-718.29</x:v>
      </x:c>
    </x:row>
    <x:row r="2328">
      <x:c r="A2328" s="0" t="inlineStr">
        <x:is>
          <x:t>PL|pl.other-opex|6800|2023-12</x:t>
        </x:is>
      </x:c>
      <x:c r="B2328" s="0" t="inlineStr">
        <x:is>
          <x:t>Demo Handel GmbH</x:t>
        </x:is>
      </x:c>
      <x:c r="C2328" s="0" t="inlineStr">
        <x:is>
          <x:t>PL</x:t>
        </x:is>
      </x:c>
      <x:c r="D2328" s="0" t="inlineStr">
        <x:is>
          <x:t>pl.other-opex</x:t>
        </x:is>
      </x:c>
      <x:c r="E2328" s="0" t="inlineStr">
        <x:is>
          <x:t>Sonstige betriebliche Aufwendungen</x:t>
        </x:is>
      </x:c>
      <x:c r="F2328" s="58">
        <x:v>6800</x:v>
      </x:c>
      <x:c r="G2328" t="inlineStr">
        <x:is>
          <x:t>Porto</x:t>
        </x:is>
      </x:c>
      <x:c r="H2328" s="0" t="inlineStr">
        <x:is>
          <x:t>2023-12</x:t>
        </x:is>
      </x:c>
      <x:c r="I2328" s="0" t="inlineStr">
        <x:is>
          <x:t>2023-12</x:t>
        </x:is>
      </x:c>
      <x:c r="J2328" s="0" t="inlineStr">
        <x:is>
          <x:t>Month</x:t>
        </x:is>
      </x:c>
      <x:c r="K2328" s="58">
        <x:v>1</x:v>
      </x:c>
      <x:c r="L2328" s="12">
        <x:v>-557.36</x:v>
      </x:c>
    </x:row>
    <x:row r="2329">
      <x:c r="A2329" s="0" t="inlineStr">
        <x:is>
          <x:t>PL|pl.other-opex|6800|2024-01</x:t>
        </x:is>
      </x:c>
      <x:c r="B2329" s="0" t="inlineStr">
        <x:is>
          <x:t>Demo Handel GmbH</x:t>
        </x:is>
      </x:c>
      <x:c r="C2329" s="0" t="inlineStr">
        <x:is>
          <x:t>PL</x:t>
        </x:is>
      </x:c>
      <x:c r="D2329" s="0" t="inlineStr">
        <x:is>
          <x:t>pl.other-opex</x:t>
        </x:is>
      </x:c>
      <x:c r="E2329" s="0" t="inlineStr">
        <x:is>
          <x:t>Sonstige betriebliche Aufwendungen</x:t>
        </x:is>
      </x:c>
      <x:c r="F2329" s="58">
        <x:v>6800</x:v>
      </x:c>
      <x:c r="G2329" t="inlineStr">
        <x:is>
          <x:t>Porto</x:t>
        </x:is>
      </x:c>
      <x:c r="H2329" s="0" t="inlineStr">
        <x:is>
          <x:t>2024-01</x:t>
        </x:is>
      </x:c>
      <x:c r="I2329" s="0" t="inlineStr">
        <x:is>
          <x:t>2024-01</x:t>
        </x:is>
      </x:c>
      <x:c r="J2329" s="0" t="inlineStr">
        <x:is>
          <x:t>Month</x:t>
        </x:is>
      </x:c>
      <x:c r="K2329" s="58">
        <x:v>1</x:v>
      </x:c>
      <x:c r="L2329" s="12">
        <x:v>-560.48</x:v>
      </x:c>
    </x:row>
    <x:row r="2330">
      <x:c r="A2330" s="0" t="inlineStr">
        <x:is>
          <x:t>PL|pl.other-opex|6800|2024-02</x:t>
        </x:is>
      </x:c>
      <x:c r="B2330" s="0" t="inlineStr">
        <x:is>
          <x:t>Demo Handel GmbH</x:t>
        </x:is>
      </x:c>
      <x:c r="C2330" s="0" t="inlineStr">
        <x:is>
          <x:t>PL</x:t>
        </x:is>
      </x:c>
      <x:c r="D2330" s="0" t="inlineStr">
        <x:is>
          <x:t>pl.other-opex</x:t>
        </x:is>
      </x:c>
      <x:c r="E2330" s="0" t="inlineStr">
        <x:is>
          <x:t>Sonstige betriebliche Aufwendungen</x:t>
        </x:is>
      </x:c>
      <x:c r="F2330" s="58">
        <x:v>6800</x:v>
      </x:c>
      <x:c r="G2330" t="inlineStr">
        <x:is>
          <x:t>Porto</x:t>
        </x:is>
      </x:c>
      <x:c r="H2330" s="0" t="inlineStr">
        <x:is>
          <x:t>2024-02</x:t>
        </x:is>
      </x:c>
      <x:c r="I2330" s="0" t="inlineStr">
        <x:is>
          <x:t>2024-02</x:t>
        </x:is>
      </x:c>
      <x:c r="J2330" s="0" t="inlineStr">
        <x:is>
          <x:t>Month</x:t>
        </x:is>
      </x:c>
      <x:c r="K2330" s="58">
        <x:v>1</x:v>
      </x:c>
      <x:c r="L2330" s="12">
        <x:v>-543.24</x:v>
      </x:c>
    </x:row>
    <x:row r="2331">
      <x:c r="A2331" s="0" t="inlineStr">
        <x:is>
          <x:t>PL|pl.other-opex|6800|2024-03</x:t>
        </x:is>
      </x:c>
      <x:c r="B2331" s="0" t="inlineStr">
        <x:is>
          <x:t>Demo Handel GmbH</x:t>
        </x:is>
      </x:c>
      <x:c r="C2331" s="0" t="inlineStr">
        <x:is>
          <x:t>PL</x:t>
        </x:is>
      </x:c>
      <x:c r="D2331" s="0" t="inlineStr">
        <x:is>
          <x:t>pl.other-opex</x:t>
        </x:is>
      </x:c>
      <x:c r="E2331" s="0" t="inlineStr">
        <x:is>
          <x:t>Sonstige betriebliche Aufwendungen</x:t>
        </x:is>
      </x:c>
      <x:c r="F2331" s="58">
        <x:v>6800</x:v>
      </x:c>
      <x:c r="G2331" t="inlineStr">
        <x:is>
          <x:t>Porto</x:t>
        </x:is>
      </x:c>
      <x:c r="H2331" s="0" t="inlineStr">
        <x:is>
          <x:t>2024-03</x:t>
        </x:is>
      </x:c>
      <x:c r="I2331" s="0" t="inlineStr">
        <x:is>
          <x:t>2024-03</x:t>
        </x:is>
      </x:c>
      <x:c r="J2331" s="0" t="inlineStr">
        <x:is>
          <x:t>Month</x:t>
        </x:is>
      </x:c>
      <x:c r="K2331" s="58">
        <x:v>1</x:v>
      </x:c>
      <x:c r="L2331" s="12">
        <x:v>-601.44</x:v>
      </x:c>
    </x:row>
    <x:row r="2332">
      <x:c r="A2332" s="0" t="inlineStr">
        <x:is>
          <x:t>PL|pl.other-opex|6800|2024-04</x:t>
        </x:is>
      </x:c>
      <x:c r="B2332" s="0" t="inlineStr">
        <x:is>
          <x:t>Demo Handel GmbH</x:t>
        </x:is>
      </x:c>
      <x:c r="C2332" s="0" t="inlineStr">
        <x:is>
          <x:t>PL</x:t>
        </x:is>
      </x:c>
      <x:c r="D2332" s="0" t="inlineStr">
        <x:is>
          <x:t>pl.other-opex</x:t>
        </x:is>
      </x:c>
      <x:c r="E2332" s="0" t="inlineStr">
        <x:is>
          <x:t>Sonstige betriebliche Aufwendungen</x:t>
        </x:is>
      </x:c>
      <x:c r="F2332" s="58">
        <x:v>6800</x:v>
      </x:c>
      <x:c r="G2332" t="inlineStr">
        <x:is>
          <x:t>Porto</x:t>
        </x:is>
      </x:c>
      <x:c r="H2332" s="0" t="inlineStr">
        <x:is>
          <x:t>2024-04</x:t>
        </x:is>
      </x:c>
      <x:c r="I2332" s="0" t="inlineStr">
        <x:is>
          <x:t>2024-04</x:t>
        </x:is>
      </x:c>
      <x:c r="J2332" s="0" t="inlineStr">
        <x:is>
          <x:t>Month</x:t>
        </x:is>
      </x:c>
      <x:c r="K2332" s="58">
        <x:v>1</x:v>
      </x:c>
      <x:c r="L2332" s="12">
        <x:v>-673.78</x:v>
      </x:c>
    </x:row>
    <x:row r="2333">
      <x:c r="A2333" s="0" t="inlineStr">
        <x:is>
          <x:t>PL|pl.other-opex|6800|2024-05</x:t>
        </x:is>
      </x:c>
      <x:c r="B2333" s="0" t="inlineStr">
        <x:is>
          <x:t>Demo Handel GmbH</x:t>
        </x:is>
      </x:c>
      <x:c r="C2333" s="0" t="inlineStr">
        <x:is>
          <x:t>PL</x:t>
        </x:is>
      </x:c>
      <x:c r="D2333" s="0" t="inlineStr">
        <x:is>
          <x:t>pl.other-opex</x:t>
        </x:is>
      </x:c>
      <x:c r="E2333" s="0" t="inlineStr">
        <x:is>
          <x:t>Sonstige betriebliche Aufwendungen</x:t>
        </x:is>
      </x:c>
      <x:c r="F2333" s="58">
        <x:v>6800</x:v>
      </x:c>
      <x:c r="G2333" t="inlineStr">
        <x:is>
          <x:t>Porto</x:t>
        </x:is>
      </x:c>
      <x:c r="H2333" s="0" t="inlineStr">
        <x:is>
          <x:t>2024-05</x:t>
        </x:is>
      </x:c>
      <x:c r="I2333" s="0" t="inlineStr">
        <x:is>
          <x:t>2024-05</x:t>
        </x:is>
      </x:c>
      <x:c r="J2333" s="0" t="inlineStr">
        <x:is>
          <x:t>Month</x:t>
        </x:is>
      </x:c>
      <x:c r="K2333" s="58">
        <x:v>1</x:v>
      </x:c>
      <x:c r="L2333" s="12">
        <x:v>-586.53</x:v>
      </x:c>
    </x:row>
    <x:row r="2334">
      <x:c r="A2334" s="0" t="inlineStr">
        <x:is>
          <x:t>PL|pl.other-opex|6800|2024-06</x:t>
        </x:is>
      </x:c>
      <x:c r="B2334" s="0" t="inlineStr">
        <x:is>
          <x:t>Demo Handel GmbH</x:t>
        </x:is>
      </x:c>
      <x:c r="C2334" s="0" t="inlineStr">
        <x:is>
          <x:t>PL</x:t>
        </x:is>
      </x:c>
      <x:c r="D2334" s="0" t="inlineStr">
        <x:is>
          <x:t>pl.other-opex</x:t>
        </x:is>
      </x:c>
      <x:c r="E2334" s="0" t="inlineStr">
        <x:is>
          <x:t>Sonstige betriebliche Aufwendungen</x:t>
        </x:is>
      </x:c>
      <x:c r="F2334" s="58">
        <x:v>6800</x:v>
      </x:c>
      <x:c r="G2334" t="inlineStr">
        <x:is>
          <x:t>Porto</x:t>
        </x:is>
      </x:c>
      <x:c r="H2334" s="0" t="inlineStr">
        <x:is>
          <x:t>2024-06</x:t>
        </x:is>
      </x:c>
      <x:c r="I2334" s="0" t="inlineStr">
        <x:is>
          <x:t>2024-06</x:t>
        </x:is>
      </x:c>
      <x:c r="J2334" s="0" t="inlineStr">
        <x:is>
          <x:t>Month</x:t>
        </x:is>
      </x:c>
      <x:c r="K2334" s="58">
        <x:v>1</x:v>
      </x:c>
      <x:c r="L2334" s="12">
        <x:v>-570.69</x:v>
      </x:c>
    </x:row>
    <x:row r="2335">
      <x:c r="A2335" s="0" t="inlineStr">
        <x:is>
          <x:t>PL|pl.other-opex|6800|2024-07</x:t>
        </x:is>
      </x:c>
      <x:c r="B2335" s="0" t="inlineStr">
        <x:is>
          <x:t>Demo Handel GmbH</x:t>
        </x:is>
      </x:c>
      <x:c r="C2335" s="0" t="inlineStr">
        <x:is>
          <x:t>PL</x:t>
        </x:is>
      </x:c>
      <x:c r="D2335" s="0" t="inlineStr">
        <x:is>
          <x:t>pl.other-opex</x:t>
        </x:is>
      </x:c>
      <x:c r="E2335" s="0" t="inlineStr">
        <x:is>
          <x:t>Sonstige betriebliche Aufwendungen</x:t>
        </x:is>
      </x:c>
      <x:c r="F2335" s="58">
        <x:v>6800</x:v>
      </x:c>
      <x:c r="G2335" t="inlineStr">
        <x:is>
          <x:t>Porto</x:t>
        </x:is>
      </x:c>
      <x:c r="H2335" s="0" t="inlineStr">
        <x:is>
          <x:t>2024-07</x:t>
        </x:is>
      </x:c>
      <x:c r="I2335" s="0" t="inlineStr">
        <x:is>
          <x:t>2024-07</x:t>
        </x:is>
      </x:c>
      <x:c r="J2335" s="0" t="inlineStr">
        <x:is>
          <x:t>Month</x:t>
        </x:is>
      </x:c>
      <x:c r="K2335" s="58">
        <x:v>1</x:v>
      </x:c>
      <x:c r="L2335" s="12">
        <x:v>-628.95</x:v>
      </x:c>
    </x:row>
    <x:row r="2336">
      <x:c r="A2336" s="0" t="inlineStr">
        <x:is>
          <x:t>PL|pl.other-opex|6800|2024-08</x:t>
        </x:is>
      </x:c>
      <x:c r="B2336" s="0" t="inlineStr">
        <x:is>
          <x:t>Demo Handel GmbH</x:t>
        </x:is>
      </x:c>
      <x:c r="C2336" s="0" t="inlineStr">
        <x:is>
          <x:t>PL</x:t>
        </x:is>
      </x:c>
      <x:c r="D2336" s="0" t="inlineStr">
        <x:is>
          <x:t>pl.other-opex</x:t>
        </x:is>
      </x:c>
      <x:c r="E2336" s="0" t="inlineStr">
        <x:is>
          <x:t>Sonstige betriebliche Aufwendungen</x:t>
        </x:is>
      </x:c>
      <x:c r="F2336" s="58">
        <x:v>6800</x:v>
      </x:c>
      <x:c r="G2336" t="inlineStr">
        <x:is>
          <x:t>Porto</x:t>
        </x:is>
      </x:c>
      <x:c r="H2336" s="0" t="inlineStr">
        <x:is>
          <x:t>2024-08</x:t>
        </x:is>
      </x:c>
      <x:c r="I2336" s="0" t="inlineStr">
        <x:is>
          <x:t>2024-08</x:t>
        </x:is>
      </x:c>
      <x:c r="J2336" s="0" t="inlineStr">
        <x:is>
          <x:t>Month</x:t>
        </x:is>
      </x:c>
      <x:c r="K2336" s="58">
        <x:v>1</x:v>
      </x:c>
      <x:c r="L2336" s="12">
        <x:v>-526.01</x:v>
      </x:c>
    </x:row>
    <x:row r="2337">
      <x:c r="A2337" s="0" t="inlineStr">
        <x:is>
          <x:t>PL|pl.other-opex|6800|2024-09</x:t>
        </x:is>
      </x:c>
      <x:c r="B2337" s="0" t="inlineStr">
        <x:is>
          <x:t>Demo Handel GmbH</x:t>
        </x:is>
      </x:c>
      <x:c r="C2337" s="0" t="inlineStr">
        <x:is>
          <x:t>PL</x:t>
        </x:is>
      </x:c>
      <x:c r="D2337" s="0" t="inlineStr">
        <x:is>
          <x:t>pl.other-opex</x:t>
        </x:is>
      </x:c>
      <x:c r="E2337" s="0" t="inlineStr">
        <x:is>
          <x:t>Sonstige betriebliche Aufwendungen</x:t>
        </x:is>
      </x:c>
      <x:c r="F2337" s="58">
        <x:v>6800</x:v>
      </x:c>
      <x:c r="G2337" t="inlineStr">
        <x:is>
          <x:t>Porto</x:t>
        </x:is>
      </x:c>
      <x:c r="H2337" s="0" t="inlineStr">
        <x:is>
          <x:t>2024-09</x:t>
        </x:is>
      </x:c>
      <x:c r="I2337" s="0" t="inlineStr">
        <x:is>
          <x:t>2024-09</x:t>
        </x:is>
      </x:c>
      <x:c r="J2337" s="0" t="inlineStr">
        <x:is>
          <x:t>Month</x:t>
        </x:is>
      </x:c>
      <x:c r="K2337" s="58">
        <x:v>1</x:v>
      </x:c>
      <x:c r="L2337" s="12">
        <x:v>-619.45</x:v>
      </x:c>
    </x:row>
    <x:row r="2338">
      <x:c r="A2338" s="0" t="inlineStr">
        <x:is>
          <x:t>PL|pl.other-opex|6800|2024-10</x:t>
        </x:is>
      </x:c>
      <x:c r="B2338" s="0" t="inlineStr">
        <x:is>
          <x:t>Demo Handel GmbH</x:t>
        </x:is>
      </x:c>
      <x:c r="C2338" s="0" t="inlineStr">
        <x:is>
          <x:t>PL</x:t>
        </x:is>
      </x:c>
      <x:c r="D2338" s="0" t="inlineStr">
        <x:is>
          <x:t>pl.other-opex</x:t>
        </x:is>
      </x:c>
      <x:c r="E2338" s="0" t="inlineStr">
        <x:is>
          <x:t>Sonstige betriebliche Aufwendungen</x:t>
        </x:is>
      </x:c>
      <x:c r="F2338" s="58">
        <x:v>6800</x:v>
      </x:c>
      <x:c r="G2338" t="inlineStr">
        <x:is>
          <x:t>Porto</x:t>
        </x:is>
      </x:c>
      <x:c r="H2338" s="0" t="inlineStr">
        <x:is>
          <x:t>2024-10</x:t>
        </x:is>
      </x:c>
      <x:c r="I2338" s="0" t="inlineStr">
        <x:is>
          <x:t>2024-10</x:t>
        </x:is>
      </x:c>
      <x:c r="J2338" s="0" t="inlineStr">
        <x:is>
          <x:t>Month</x:t>
        </x:is>
      </x:c>
      <x:c r="K2338" s="58">
        <x:v>1</x:v>
      </x:c>
      <x:c r="L2338" s="12">
        <x:v>-490.03</x:v>
      </x:c>
    </x:row>
    <x:row r="2339">
      <x:c r="A2339" s="0" t="inlineStr">
        <x:is>
          <x:t>PL|pl.other-opex|6800|2024-11</x:t>
        </x:is>
      </x:c>
      <x:c r="B2339" s="0" t="inlineStr">
        <x:is>
          <x:t>Demo Handel GmbH</x:t>
        </x:is>
      </x:c>
      <x:c r="C2339" s="0" t="inlineStr">
        <x:is>
          <x:t>PL</x:t>
        </x:is>
      </x:c>
      <x:c r="D2339" s="0" t="inlineStr">
        <x:is>
          <x:t>pl.other-opex</x:t>
        </x:is>
      </x:c>
      <x:c r="E2339" s="0" t="inlineStr">
        <x:is>
          <x:t>Sonstige betriebliche Aufwendungen</x:t>
        </x:is>
      </x:c>
      <x:c r="F2339" s="58">
        <x:v>6800</x:v>
      </x:c>
      <x:c r="G2339" t="inlineStr">
        <x:is>
          <x:t>Porto</x:t>
        </x:is>
      </x:c>
      <x:c r="H2339" s="0" t="inlineStr">
        <x:is>
          <x:t>2024-11</x:t>
        </x:is>
      </x:c>
      <x:c r="I2339" s="0" t="inlineStr">
        <x:is>
          <x:t>2024-11</x:t>
        </x:is>
      </x:c>
      <x:c r="J2339" s="0" t="inlineStr">
        <x:is>
          <x:t>Month</x:t>
        </x:is>
      </x:c>
      <x:c r="K2339" s="58">
        <x:v>1</x:v>
      </x:c>
      <x:c r="L2339" s="12">
        <x:v>-685.51</x:v>
      </x:c>
    </x:row>
    <x:row r="2340">
      <x:c r="A2340" s="0" t="inlineStr">
        <x:is>
          <x:t>PL|pl.other-opex|6800|2024-12</x:t>
        </x:is>
      </x:c>
      <x:c r="B2340" s="0" t="inlineStr">
        <x:is>
          <x:t>Demo Handel GmbH</x:t>
        </x:is>
      </x:c>
      <x:c r="C2340" s="0" t="inlineStr">
        <x:is>
          <x:t>PL</x:t>
        </x:is>
      </x:c>
      <x:c r="D2340" s="0" t="inlineStr">
        <x:is>
          <x:t>pl.other-opex</x:t>
        </x:is>
      </x:c>
      <x:c r="E2340" s="0" t="inlineStr">
        <x:is>
          <x:t>Sonstige betriebliche Aufwendungen</x:t>
        </x:is>
      </x:c>
      <x:c r="F2340" s="58">
        <x:v>6800</x:v>
      </x:c>
      <x:c r="G2340" t="inlineStr">
        <x:is>
          <x:t>Porto</x:t>
        </x:is>
      </x:c>
      <x:c r="H2340" s="0" t="inlineStr">
        <x:is>
          <x:t>2024-12</x:t>
        </x:is>
      </x:c>
      <x:c r="I2340" s="0" t="inlineStr">
        <x:is>
          <x:t>2024-12</x:t>
        </x:is>
      </x:c>
      <x:c r="J2340" s="0" t="inlineStr">
        <x:is>
          <x:t>Month</x:t>
        </x:is>
      </x:c>
      <x:c r="K2340" s="58">
        <x:v>1</x:v>
      </x:c>
      <x:c r="L2340" s="12">
        <x:v>-556.83</x:v>
      </x:c>
    </x:row>
    <x:row r="2341">
      <x:c r="A2341" s="0" t="inlineStr">
        <x:is>
          <x:t>PL|pl.other-opex|6805|2022-01</x:t>
        </x:is>
      </x:c>
      <x:c r="B2341" s="0" t="inlineStr">
        <x:is>
          <x:t>Demo Handel GmbH</x:t>
        </x:is>
      </x:c>
      <x:c r="C2341" s="0" t="inlineStr">
        <x:is>
          <x:t>PL</x:t>
        </x:is>
      </x:c>
      <x:c r="D2341" s="0" t="inlineStr">
        <x:is>
          <x:t>pl.other-opex</x:t>
        </x:is>
      </x:c>
      <x:c r="E2341" s="0" t="inlineStr">
        <x:is>
          <x:t>Sonstige betriebliche Aufwendungen</x:t>
        </x:is>
      </x:c>
      <x:c r="F2341" s="58">
        <x:v>6805</x:v>
      </x:c>
      <x:c r="G2341" t="inlineStr">
        <x:is>
          <x:t>Telefon</x:t>
        </x:is>
      </x:c>
      <x:c r="H2341" s="0" t="inlineStr">
        <x:is>
          <x:t>2022-01</x:t>
        </x:is>
      </x:c>
      <x:c r="I2341" s="0" t="inlineStr">
        <x:is>
          <x:t>2022-01</x:t>
        </x:is>
      </x:c>
      <x:c r="J2341" s="0" t="inlineStr">
        <x:is>
          <x:t>Month</x:t>
        </x:is>
      </x:c>
      <x:c r="K2341" s="58">
        <x:v>1</x:v>
      </x:c>
      <x:c r="L2341" s="12">
        <x:v>-3305.09</x:v>
      </x:c>
    </x:row>
    <x:row r="2342">
      <x:c r="A2342" s="0" t="inlineStr">
        <x:is>
          <x:t>PL|pl.other-opex|6805|2022-02</x:t>
        </x:is>
      </x:c>
      <x:c r="B2342" s="0" t="inlineStr">
        <x:is>
          <x:t>Demo Handel GmbH</x:t>
        </x:is>
      </x:c>
      <x:c r="C2342" s="0" t="inlineStr">
        <x:is>
          <x:t>PL</x:t>
        </x:is>
      </x:c>
      <x:c r="D2342" s="0" t="inlineStr">
        <x:is>
          <x:t>pl.other-opex</x:t>
        </x:is>
      </x:c>
      <x:c r="E2342" s="0" t="inlineStr">
        <x:is>
          <x:t>Sonstige betriebliche Aufwendungen</x:t>
        </x:is>
      </x:c>
      <x:c r="F2342" s="58">
        <x:v>6805</x:v>
      </x:c>
      <x:c r="G2342" t="inlineStr">
        <x:is>
          <x:t>Telefon</x:t>
        </x:is>
      </x:c>
      <x:c r="H2342" s="0" t="inlineStr">
        <x:is>
          <x:t>2022-02</x:t>
        </x:is>
      </x:c>
      <x:c r="I2342" s="0" t="inlineStr">
        <x:is>
          <x:t>2022-02</x:t>
        </x:is>
      </x:c>
      <x:c r="J2342" s="0" t="inlineStr">
        <x:is>
          <x:t>Month</x:t>
        </x:is>
      </x:c>
      <x:c r="K2342" s="58">
        <x:v>1</x:v>
      </x:c>
      <x:c r="L2342" s="12">
        <x:v>-3088.44</x:v>
      </x:c>
    </x:row>
    <x:row r="2343">
      <x:c r="A2343" s="0" t="inlineStr">
        <x:is>
          <x:t>PL|pl.other-opex|6805|2022-03</x:t>
        </x:is>
      </x:c>
      <x:c r="B2343" s="0" t="inlineStr">
        <x:is>
          <x:t>Demo Handel GmbH</x:t>
        </x:is>
      </x:c>
      <x:c r="C2343" s="0" t="inlineStr">
        <x:is>
          <x:t>PL</x:t>
        </x:is>
      </x:c>
      <x:c r="D2343" s="0" t="inlineStr">
        <x:is>
          <x:t>pl.other-opex</x:t>
        </x:is>
      </x:c>
      <x:c r="E2343" s="0" t="inlineStr">
        <x:is>
          <x:t>Sonstige betriebliche Aufwendungen</x:t>
        </x:is>
      </x:c>
      <x:c r="F2343" s="58">
        <x:v>6805</x:v>
      </x:c>
      <x:c r="G2343" t="inlineStr">
        <x:is>
          <x:t>Telefon</x:t>
        </x:is>
      </x:c>
      <x:c r="H2343" s="0" t="inlineStr">
        <x:is>
          <x:t>2022-03</x:t>
        </x:is>
      </x:c>
      <x:c r="I2343" s="0" t="inlineStr">
        <x:is>
          <x:t>2022-03</x:t>
        </x:is>
      </x:c>
      <x:c r="J2343" s="0" t="inlineStr">
        <x:is>
          <x:t>Month</x:t>
        </x:is>
      </x:c>
      <x:c r="K2343" s="58">
        <x:v>1</x:v>
      </x:c>
      <x:c r="L2343" s="12">
        <x:v>-3283.44</x:v>
      </x:c>
    </x:row>
    <x:row r="2344">
      <x:c r="A2344" s="0" t="inlineStr">
        <x:is>
          <x:t>PL|pl.other-opex|6805|2022-04</x:t>
        </x:is>
      </x:c>
      <x:c r="B2344" s="0" t="inlineStr">
        <x:is>
          <x:t>Demo Handel GmbH</x:t>
        </x:is>
      </x:c>
      <x:c r="C2344" s="0" t="inlineStr">
        <x:is>
          <x:t>PL</x:t>
        </x:is>
      </x:c>
      <x:c r="D2344" s="0" t="inlineStr">
        <x:is>
          <x:t>pl.other-opex</x:t>
        </x:is>
      </x:c>
      <x:c r="E2344" s="0" t="inlineStr">
        <x:is>
          <x:t>Sonstige betriebliche Aufwendungen</x:t>
        </x:is>
      </x:c>
      <x:c r="F2344" s="58">
        <x:v>6805</x:v>
      </x:c>
      <x:c r="G2344" t="inlineStr">
        <x:is>
          <x:t>Telefon</x:t>
        </x:is>
      </x:c>
      <x:c r="H2344" s="0" t="inlineStr">
        <x:is>
          <x:t>2022-04</x:t>
        </x:is>
      </x:c>
      <x:c r="I2344" s="0" t="inlineStr">
        <x:is>
          <x:t>2022-04</x:t>
        </x:is>
      </x:c>
      <x:c r="J2344" s="0" t="inlineStr">
        <x:is>
          <x:t>Month</x:t>
        </x:is>
      </x:c>
      <x:c r="K2344" s="58">
        <x:v>1</x:v>
      </x:c>
      <x:c r="L2344" s="12">
        <x:v>-3353.77</x:v>
      </x:c>
    </x:row>
    <x:row r="2345">
      <x:c r="A2345" s="0" t="inlineStr">
        <x:is>
          <x:t>PL|pl.other-opex|6805|2022-05</x:t>
        </x:is>
      </x:c>
      <x:c r="B2345" s="0" t="inlineStr">
        <x:is>
          <x:t>Demo Handel GmbH</x:t>
        </x:is>
      </x:c>
      <x:c r="C2345" s="0" t="inlineStr">
        <x:is>
          <x:t>PL</x:t>
        </x:is>
      </x:c>
      <x:c r="D2345" s="0" t="inlineStr">
        <x:is>
          <x:t>pl.other-opex</x:t>
        </x:is>
      </x:c>
      <x:c r="E2345" s="0" t="inlineStr">
        <x:is>
          <x:t>Sonstige betriebliche Aufwendungen</x:t>
        </x:is>
      </x:c>
      <x:c r="F2345" s="58">
        <x:v>6805</x:v>
      </x:c>
      <x:c r="G2345" t="inlineStr">
        <x:is>
          <x:t>Telefon</x:t>
        </x:is>
      </x:c>
      <x:c r="H2345" s="0" t="inlineStr">
        <x:is>
          <x:t>2022-05</x:t>
        </x:is>
      </x:c>
      <x:c r="I2345" s="0" t="inlineStr">
        <x:is>
          <x:t>2022-05</x:t>
        </x:is>
      </x:c>
      <x:c r="J2345" s="0" t="inlineStr">
        <x:is>
          <x:t>Month</x:t>
        </x:is>
      </x:c>
      <x:c r="K2345" s="58">
        <x:v>1</x:v>
      </x:c>
      <x:c r="L2345" s="12">
        <x:v>-3329.13</x:v>
      </x:c>
    </x:row>
    <x:row r="2346">
      <x:c r="A2346" s="0" t="inlineStr">
        <x:is>
          <x:t>PL|pl.other-opex|6805|2022-06</x:t>
        </x:is>
      </x:c>
      <x:c r="B2346" s="0" t="inlineStr">
        <x:is>
          <x:t>Demo Handel GmbH</x:t>
        </x:is>
      </x:c>
      <x:c r="C2346" s="0" t="inlineStr">
        <x:is>
          <x:t>PL</x:t>
        </x:is>
      </x:c>
      <x:c r="D2346" s="0" t="inlineStr">
        <x:is>
          <x:t>pl.other-opex</x:t>
        </x:is>
      </x:c>
      <x:c r="E2346" s="0" t="inlineStr">
        <x:is>
          <x:t>Sonstige betriebliche Aufwendungen</x:t>
        </x:is>
      </x:c>
      <x:c r="F2346" s="58">
        <x:v>6805</x:v>
      </x:c>
      <x:c r="G2346" t="inlineStr">
        <x:is>
          <x:t>Telefon</x:t>
        </x:is>
      </x:c>
      <x:c r="H2346" s="0" t="inlineStr">
        <x:is>
          <x:t>2022-06</x:t>
        </x:is>
      </x:c>
      <x:c r="I2346" s="0" t="inlineStr">
        <x:is>
          <x:t>2022-06</x:t>
        </x:is>
      </x:c>
      <x:c r="J2346" s="0" t="inlineStr">
        <x:is>
          <x:t>Month</x:t>
        </x:is>
      </x:c>
      <x:c r="K2346" s="58">
        <x:v>1</x:v>
      </x:c>
      <x:c r="L2346" s="12">
        <x:v>-3271.47</x:v>
      </x:c>
    </x:row>
    <x:row r="2347">
      <x:c r="A2347" s="0" t="inlineStr">
        <x:is>
          <x:t>PL|pl.other-opex|6805|2022-07</x:t>
        </x:is>
      </x:c>
      <x:c r="B2347" s="0" t="inlineStr">
        <x:is>
          <x:t>Demo Handel GmbH</x:t>
        </x:is>
      </x:c>
      <x:c r="C2347" s="0" t="inlineStr">
        <x:is>
          <x:t>PL</x:t>
        </x:is>
      </x:c>
      <x:c r="D2347" s="0" t="inlineStr">
        <x:is>
          <x:t>pl.other-opex</x:t>
        </x:is>
      </x:c>
      <x:c r="E2347" s="0" t="inlineStr">
        <x:is>
          <x:t>Sonstige betriebliche Aufwendungen</x:t>
        </x:is>
      </x:c>
      <x:c r="F2347" s="58">
        <x:v>6805</x:v>
      </x:c>
      <x:c r="G2347" t="inlineStr">
        <x:is>
          <x:t>Telefon</x:t>
        </x:is>
      </x:c>
      <x:c r="H2347" s="0" t="inlineStr">
        <x:is>
          <x:t>2022-07</x:t>
        </x:is>
      </x:c>
      <x:c r="I2347" s="0" t="inlineStr">
        <x:is>
          <x:t>2022-07</x:t>
        </x:is>
      </x:c>
      <x:c r="J2347" s="0" t="inlineStr">
        <x:is>
          <x:t>Month</x:t>
        </x:is>
      </x:c>
      <x:c r="K2347" s="58">
        <x:v>1</x:v>
      </x:c>
      <x:c r="L2347" s="12">
        <x:v>-3092.99</x:v>
      </x:c>
    </x:row>
    <x:row r="2348">
      <x:c r="A2348" s="0" t="inlineStr">
        <x:is>
          <x:t>PL|pl.other-opex|6805|2022-08</x:t>
        </x:is>
      </x:c>
      <x:c r="B2348" s="0" t="inlineStr">
        <x:is>
          <x:t>Demo Handel GmbH</x:t>
        </x:is>
      </x:c>
      <x:c r="C2348" s="0" t="inlineStr">
        <x:is>
          <x:t>PL</x:t>
        </x:is>
      </x:c>
      <x:c r="D2348" s="0" t="inlineStr">
        <x:is>
          <x:t>pl.other-opex</x:t>
        </x:is>
      </x:c>
      <x:c r="E2348" s="0" t="inlineStr">
        <x:is>
          <x:t>Sonstige betriebliche Aufwendungen</x:t>
        </x:is>
      </x:c>
      <x:c r="F2348" s="58">
        <x:v>6805</x:v>
      </x:c>
      <x:c r="G2348" t="inlineStr">
        <x:is>
          <x:t>Telefon</x:t>
        </x:is>
      </x:c>
      <x:c r="H2348" s="0" t="inlineStr">
        <x:is>
          <x:t>2022-08</x:t>
        </x:is>
      </x:c>
      <x:c r="I2348" s="0" t="inlineStr">
        <x:is>
          <x:t>2022-08</x:t>
        </x:is>
      </x:c>
      <x:c r="J2348" s="0" t="inlineStr">
        <x:is>
          <x:t>Month</x:t>
        </x:is>
      </x:c>
      <x:c r="K2348" s="58">
        <x:v>1</x:v>
      </x:c>
      <x:c r="L2348" s="12">
        <x:v>-3196.87</x:v>
      </x:c>
    </x:row>
    <x:row r="2349">
      <x:c r="A2349" s="0" t="inlineStr">
        <x:is>
          <x:t>PL|pl.other-opex|6805|2022-09</x:t>
        </x:is>
      </x:c>
      <x:c r="B2349" s="0" t="inlineStr">
        <x:is>
          <x:t>Demo Handel GmbH</x:t>
        </x:is>
      </x:c>
      <x:c r="C2349" s="0" t="inlineStr">
        <x:is>
          <x:t>PL</x:t>
        </x:is>
      </x:c>
      <x:c r="D2349" s="0" t="inlineStr">
        <x:is>
          <x:t>pl.other-opex</x:t>
        </x:is>
      </x:c>
      <x:c r="E2349" s="0" t="inlineStr">
        <x:is>
          <x:t>Sonstige betriebliche Aufwendungen</x:t>
        </x:is>
      </x:c>
      <x:c r="F2349" s="58">
        <x:v>6805</x:v>
      </x:c>
      <x:c r="G2349" t="inlineStr">
        <x:is>
          <x:t>Telefon</x:t>
        </x:is>
      </x:c>
      <x:c r="H2349" s="0" t="inlineStr">
        <x:is>
          <x:t>2022-09</x:t>
        </x:is>
      </x:c>
      <x:c r="I2349" s="0" t="inlineStr">
        <x:is>
          <x:t>2022-09</x:t>
        </x:is>
      </x:c>
      <x:c r="J2349" s="0" t="inlineStr">
        <x:is>
          <x:t>Month</x:t>
        </x:is>
      </x:c>
      <x:c r="K2349" s="58">
        <x:v>1</x:v>
      </x:c>
      <x:c r="L2349" s="12">
        <x:v>-3066.71</x:v>
      </x:c>
    </x:row>
    <x:row r="2350">
      <x:c r="A2350" s="0" t="inlineStr">
        <x:is>
          <x:t>PL|pl.other-opex|6805|2022-10</x:t>
        </x:is>
      </x:c>
      <x:c r="B2350" s="0" t="inlineStr">
        <x:is>
          <x:t>Demo Handel GmbH</x:t>
        </x:is>
      </x:c>
      <x:c r="C2350" s="0" t="inlineStr">
        <x:is>
          <x:t>PL</x:t>
        </x:is>
      </x:c>
      <x:c r="D2350" s="0" t="inlineStr">
        <x:is>
          <x:t>pl.other-opex</x:t>
        </x:is>
      </x:c>
      <x:c r="E2350" s="0" t="inlineStr">
        <x:is>
          <x:t>Sonstige betriebliche Aufwendungen</x:t>
        </x:is>
      </x:c>
      <x:c r="F2350" s="58">
        <x:v>6805</x:v>
      </x:c>
      <x:c r="G2350" t="inlineStr">
        <x:is>
          <x:t>Telefon</x:t>
        </x:is>
      </x:c>
      <x:c r="H2350" s="0" t="inlineStr">
        <x:is>
          <x:t>2022-10</x:t>
        </x:is>
      </x:c>
      <x:c r="I2350" s="0" t="inlineStr">
        <x:is>
          <x:t>2022-10</x:t>
        </x:is>
      </x:c>
      <x:c r="J2350" s="0" t="inlineStr">
        <x:is>
          <x:t>Month</x:t>
        </x:is>
      </x:c>
      <x:c r="K2350" s="58">
        <x:v>1</x:v>
      </x:c>
      <x:c r="L2350" s="12">
        <x:v>-3330.34</x:v>
      </x:c>
    </x:row>
    <x:row r="2351">
      <x:c r="A2351" s="0" t="inlineStr">
        <x:is>
          <x:t>PL|pl.other-opex|6805|2022-11</x:t>
        </x:is>
      </x:c>
      <x:c r="B2351" s="0" t="inlineStr">
        <x:is>
          <x:t>Demo Handel GmbH</x:t>
        </x:is>
      </x:c>
      <x:c r="C2351" s="0" t="inlineStr">
        <x:is>
          <x:t>PL</x:t>
        </x:is>
      </x:c>
      <x:c r="D2351" s="0" t="inlineStr">
        <x:is>
          <x:t>pl.other-opex</x:t>
        </x:is>
      </x:c>
      <x:c r="E2351" s="0" t="inlineStr">
        <x:is>
          <x:t>Sonstige betriebliche Aufwendungen</x:t>
        </x:is>
      </x:c>
      <x:c r="F2351" s="58">
        <x:v>6805</x:v>
      </x:c>
      <x:c r="G2351" t="inlineStr">
        <x:is>
          <x:t>Telefon</x:t>
        </x:is>
      </x:c>
      <x:c r="H2351" s="0" t="inlineStr">
        <x:is>
          <x:t>2022-11</x:t>
        </x:is>
      </x:c>
      <x:c r="I2351" s="0" t="inlineStr">
        <x:is>
          <x:t>2022-11</x:t>
        </x:is>
      </x:c>
      <x:c r="J2351" s="0" t="inlineStr">
        <x:is>
          <x:t>Month</x:t>
        </x:is>
      </x:c>
      <x:c r="K2351" s="58">
        <x:v>1</x:v>
      </x:c>
      <x:c r="L2351" s="12">
        <x:v>-3257.95</x:v>
      </x:c>
    </x:row>
    <x:row r="2352">
      <x:c r="A2352" s="0" t="inlineStr">
        <x:is>
          <x:t>PL|pl.other-opex|6805|2022-12</x:t>
        </x:is>
      </x:c>
      <x:c r="B2352" s="0" t="inlineStr">
        <x:is>
          <x:t>Demo Handel GmbH</x:t>
        </x:is>
      </x:c>
      <x:c r="C2352" s="0" t="inlineStr">
        <x:is>
          <x:t>PL</x:t>
        </x:is>
      </x:c>
      <x:c r="D2352" s="0" t="inlineStr">
        <x:is>
          <x:t>pl.other-opex</x:t>
        </x:is>
      </x:c>
      <x:c r="E2352" s="0" t="inlineStr">
        <x:is>
          <x:t>Sonstige betriebliche Aufwendungen</x:t>
        </x:is>
      </x:c>
      <x:c r="F2352" s="58">
        <x:v>6805</x:v>
      </x:c>
      <x:c r="G2352" t="inlineStr">
        <x:is>
          <x:t>Telefon</x:t>
        </x:is>
      </x:c>
      <x:c r="H2352" s="0" t="inlineStr">
        <x:is>
          <x:t>2022-12</x:t>
        </x:is>
      </x:c>
      <x:c r="I2352" s="0" t="inlineStr">
        <x:is>
          <x:t>2022-12</x:t>
        </x:is>
      </x:c>
      <x:c r="J2352" s="0" t="inlineStr">
        <x:is>
          <x:t>Month</x:t>
        </x:is>
      </x:c>
      <x:c r="K2352" s="58">
        <x:v>1</x:v>
      </x:c>
      <x:c r="L2352" s="12">
        <x:v>-3153.38</x:v>
      </x:c>
    </x:row>
    <x:row r="2353">
      <x:c r="A2353" s="0" t="inlineStr">
        <x:is>
          <x:t>PL|pl.other-opex|6805|2023-01</x:t>
        </x:is>
      </x:c>
      <x:c r="B2353" s="0" t="inlineStr">
        <x:is>
          <x:t>Demo Handel GmbH</x:t>
        </x:is>
      </x:c>
      <x:c r="C2353" s="0" t="inlineStr">
        <x:is>
          <x:t>PL</x:t>
        </x:is>
      </x:c>
      <x:c r="D2353" s="0" t="inlineStr">
        <x:is>
          <x:t>pl.other-opex</x:t>
        </x:is>
      </x:c>
      <x:c r="E2353" s="0" t="inlineStr">
        <x:is>
          <x:t>Sonstige betriebliche Aufwendungen</x:t>
        </x:is>
      </x:c>
      <x:c r="F2353" s="58">
        <x:v>6805</x:v>
      </x:c>
      <x:c r="G2353" t="inlineStr">
        <x:is>
          <x:t>Telefon</x:t>
        </x:is>
      </x:c>
      <x:c r="H2353" s="0" t="inlineStr">
        <x:is>
          <x:t>2023-01</x:t>
        </x:is>
      </x:c>
      <x:c r="I2353" s="0" t="inlineStr">
        <x:is>
          <x:t>2023-01</x:t>
        </x:is>
      </x:c>
      <x:c r="J2353" s="0" t="inlineStr">
        <x:is>
          <x:t>Month</x:t>
        </x:is>
      </x:c>
      <x:c r="K2353" s="58">
        <x:v>1</x:v>
      </x:c>
      <x:c r="L2353" s="12">
        <x:v>-3188.48</x:v>
      </x:c>
    </x:row>
    <x:row r="2354">
      <x:c r="A2354" s="0" t="inlineStr">
        <x:is>
          <x:t>PL|pl.other-opex|6805|2023-02</x:t>
        </x:is>
      </x:c>
      <x:c r="B2354" s="0" t="inlineStr">
        <x:is>
          <x:t>Demo Handel GmbH</x:t>
        </x:is>
      </x:c>
      <x:c r="C2354" s="0" t="inlineStr">
        <x:is>
          <x:t>PL</x:t>
        </x:is>
      </x:c>
      <x:c r="D2354" s="0" t="inlineStr">
        <x:is>
          <x:t>pl.other-opex</x:t>
        </x:is>
      </x:c>
      <x:c r="E2354" s="0" t="inlineStr">
        <x:is>
          <x:t>Sonstige betriebliche Aufwendungen</x:t>
        </x:is>
      </x:c>
      <x:c r="F2354" s="58">
        <x:v>6805</x:v>
      </x:c>
      <x:c r="G2354" t="inlineStr">
        <x:is>
          <x:t>Telefon</x:t>
        </x:is>
      </x:c>
      <x:c r="H2354" s="0" t="inlineStr">
        <x:is>
          <x:t>2023-02</x:t>
        </x:is>
      </x:c>
      <x:c r="I2354" s="0" t="inlineStr">
        <x:is>
          <x:t>2023-02</x:t>
        </x:is>
      </x:c>
      <x:c r="J2354" s="0" t="inlineStr">
        <x:is>
          <x:t>Month</x:t>
        </x:is>
      </x:c>
      <x:c r="K2354" s="58">
        <x:v>1</x:v>
      </x:c>
      <x:c r="L2354" s="12">
        <x:v>-3286.07</x:v>
      </x:c>
    </x:row>
    <x:row r="2355">
      <x:c r="A2355" s="0" t="inlineStr">
        <x:is>
          <x:t>PL|pl.other-opex|6805|2023-03</x:t>
        </x:is>
      </x:c>
      <x:c r="B2355" s="0" t="inlineStr">
        <x:is>
          <x:t>Demo Handel GmbH</x:t>
        </x:is>
      </x:c>
      <x:c r="C2355" s="0" t="inlineStr">
        <x:is>
          <x:t>PL</x:t>
        </x:is>
      </x:c>
      <x:c r="D2355" s="0" t="inlineStr">
        <x:is>
          <x:t>pl.other-opex</x:t>
        </x:is>
      </x:c>
      <x:c r="E2355" s="0" t="inlineStr">
        <x:is>
          <x:t>Sonstige betriebliche Aufwendungen</x:t>
        </x:is>
      </x:c>
      <x:c r="F2355" s="58">
        <x:v>6805</x:v>
      </x:c>
      <x:c r="G2355" t="inlineStr">
        <x:is>
          <x:t>Telefon</x:t>
        </x:is>
      </x:c>
      <x:c r="H2355" s="0" t="inlineStr">
        <x:is>
          <x:t>2023-03</x:t>
        </x:is>
      </x:c>
      <x:c r="I2355" s="0" t="inlineStr">
        <x:is>
          <x:t>2023-03</x:t>
        </x:is>
      </x:c>
      <x:c r="J2355" s="0" t="inlineStr">
        <x:is>
          <x:t>Month</x:t>
        </x:is>
      </x:c>
      <x:c r="K2355" s="58">
        <x:v>1</x:v>
      </x:c>
      <x:c r="L2355" s="12">
        <x:v>-3237.87</x:v>
      </x:c>
    </x:row>
    <x:row r="2356">
      <x:c r="A2356" s="0" t="inlineStr">
        <x:is>
          <x:t>PL|pl.other-opex|6805|2023-04</x:t>
        </x:is>
      </x:c>
      <x:c r="B2356" s="0" t="inlineStr">
        <x:is>
          <x:t>Demo Handel GmbH</x:t>
        </x:is>
      </x:c>
      <x:c r="C2356" s="0" t="inlineStr">
        <x:is>
          <x:t>PL</x:t>
        </x:is>
      </x:c>
      <x:c r="D2356" s="0" t="inlineStr">
        <x:is>
          <x:t>pl.other-opex</x:t>
        </x:is>
      </x:c>
      <x:c r="E2356" s="0" t="inlineStr">
        <x:is>
          <x:t>Sonstige betriebliche Aufwendungen</x:t>
        </x:is>
      </x:c>
      <x:c r="F2356" s="58">
        <x:v>6805</x:v>
      </x:c>
      <x:c r="G2356" t="inlineStr">
        <x:is>
          <x:t>Telefon</x:t>
        </x:is>
      </x:c>
      <x:c r="H2356" s="0" t="inlineStr">
        <x:is>
          <x:t>2023-04</x:t>
        </x:is>
      </x:c>
      <x:c r="I2356" s="0" t="inlineStr">
        <x:is>
          <x:t>2023-04</x:t>
        </x:is>
      </x:c>
      <x:c r="J2356" s="0" t="inlineStr">
        <x:is>
          <x:t>Month</x:t>
        </x:is>
      </x:c>
      <x:c r="K2356" s="58">
        <x:v>1</x:v>
      </x:c>
      <x:c r="L2356" s="12">
        <x:v>-3355.06</x:v>
      </x:c>
    </x:row>
    <x:row r="2357">
      <x:c r="A2357" s="0" t="inlineStr">
        <x:is>
          <x:t>PL|pl.other-opex|6805|2023-05</x:t>
        </x:is>
      </x:c>
      <x:c r="B2357" s="0" t="inlineStr">
        <x:is>
          <x:t>Demo Handel GmbH</x:t>
        </x:is>
      </x:c>
      <x:c r="C2357" s="0" t="inlineStr">
        <x:is>
          <x:t>PL</x:t>
        </x:is>
      </x:c>
      <x:c r="D2357" s="0" t="inlineStr">
        <x:is>
          <x:t>pl.other-opex</x:t>
        </x:is>
      </x:c>
      <x:c r="E2357" s="0" t="inlineStr">
        <x:is>
          <x:t>Sonstige betriebliche Aufwendungen</x:t>
        </x:is>
      </x:c>
      <x:c r="F2357" s="58">
        <x:v>6805</x:v>
      </x:c>
      <x:c r="G2357" t="inlineStr">
        <x:is>
          <x:t>Telefon</x:t>
        </x:is>
      </x:c>
      <x:c r="H2357" s="0" t="inlineStr">
        <x:is>
          <x:t>2023-05</x:t>
        </x:is>
      </x:c>
      <x:c r="I2357" s="0" t="inlineStr">
        <x:is>
          <x:t>2023-05</x:t>
        </x:is>
      </x:c>
      <x:c r="J2357" s="0" t="inlineStr">
        <x:is>
          <x:t>Month</x:t>
        </x:is>
      </x:c>
      <x:c r="K2357" s="58">
        <x:v>1</x:v>
      </x:c>
      <x:c r="L2357" s="12">
        <x:v>-3150.15</x:v>
      </x:c>
    </x:row>
    <x:row r="2358">
      <x:c r="A2358" s="0" t="inlineStr">
        <x:is>
          <x:t>PL|pl.other-opex|6805|2023-06</x:t>
        </x:is>
      </x:c>
      <x:c r="B2358" s="0" t="inlineStr">
        <x:is>
          <x:t>Demo Handel GmbH</x:t>
        </x:is>
      </x:c>
      <x:c r="C2358" s="0" t="inlineStr">
        <x:is>
          <x:t>PL</x:t>
        </x:is>
      </x:c>
      <x:c r="D2358" s="0" t="inlineStr">
        <x:is>
          <x:t>pl.other-opex</x:t>
        </x:is>
      </x:c>
      <x:c r="E2358" s="0" t="inlineStr">
        <x:is>
          <x:t>Sonstige betriebliche Aufwendungen</x:t>
        </x:is>
      </x:c>
      <x:c r="F2358" s="58">
        <x:v>6805</x:v>
      </x:c>
      <x:c r="G2358" t="inlineStr">
        <x:is>
          <x:t>Telefon</x:t>
        </x:is>
      </x:c>
      <x:c r="H2358" s="0" t="inlineStr">
        <x:is>
          <x:t>2023-06</x:t>
        </x:is>
      </x:c>
      <x:c r="I2358" s="0" t="inlineStr">
        <x:is>
          <x:t>2023-06</x:t>
        </x:is>
      </x:c>
      <x:c r="J2358" s="0" t="inlineStr">
        <x:is>
          <x:t>Month</x:t>
        </x:is>
      </x:c>
      <x:c r="K2358" s="58">
        <x:v>1</x:v>
      </x:c>
      <x:c r="L2358" s="12">
        <x:v>-3303.6</x:v>
      </x:c>
    </x:row>
    <x:row r="2359">
      <x:c r="A2359" s="0" t="inlineStr">
        <x:is>
          <x:t>PL|pl.other-opex|6805|2023-07</x:t>
        </x:is>
      </x:c>
      <x:c r="B2359" s="0" t="inlineStr">
        <x:is>
          <x:t>Demo Handel GmbH</x:t>
        </x:is>
      </x:c>
      <x:c r="C2359" s="0" t="inlineStr">
        <x:is>
          <x:t>PL</x:t>
        </x:is>
      </x:c>
      <x:c r="D2359" s="0" t="inlineStr">
        <x:is>
          <x:t>pl.other-opex</x:t>
        </x:is>
      </x:c>
      <x:c r="E2359" s="0" t="inlineStr">
        <x:is>
          <x:t>Sonstige betriebliche Aufwendungen</x:t>
        </x:is>
      </x:c>
      <x:c r="F2359" s="58">
        <x:v>6805</x:v>
      </x:c>
      <x:c r="G2359" t="inlineStr">
        <x:is>
          <x:t>Telefon</x:t>
        </x:is>
      </x:c>
      <x:c r="H2359" s="0" t="inlineStr">
        <x:is>
          <x:t>2023-07</x:t>
        </x:is>
      </x:c>
      <x:c r="I2359" s="0" t="inlineStr">
        <x:is>
          <x:t>2023-07</x:t>
        </x:is>
      </x:c>
      <x:c r="J2359" s="0" t="inlineStr">
        <x:is>
          <x:t>Month</x:t>
        </x:is>
      </x:c>
      <x:c r="K2359" s="58">
        <x:v>1</x:v>
      </x:c>
      <x:c r="L2359" s="12">
        <x:v>-3174.75</x:v>
      </x:c>
    </x:row>
    <x:row r="2360">
      <x:c r="A2360" s="0" t="inlineStr">
        <x:is>
          <x:t>PL|pl.other-opex|6805|2023-08</x:t>
        </x:is>
      </x:c>
      <x:c r="B2360" s="0" t="inlineStr">
        <x:is>
          <x:t>Demo Handel GmbH</x:t>
        </x:is>
      </x:c>
      <x:c r="C2360" s="0" t="inlineStr">
        <x:is>
          <x:t>PL</x:t>
        </x:is>
      </x:c>
      <x:c r="D2360" s="0" t="inlineStr">
        <x:is>
          <x:t>pl.other-opex</x:t>
        </x:is>
      </x:c>
      <x:c r="E2360" s="0" t="inlineStr">
        <x:is>
          <x:t>Sonstige betriebliche Aufwendungen</x:t>
        </x:is>
      </x:c>
      <x:c r="F2360" s="58">
        <x:v>6805</x:v>
      </x:c>
      <x:c r="G2360" t="inlineStr">
        <x:is>
          <x:t>Telefon</x:t>
        </x:is>
      </x:c>
      <x:c r="H2360" s="0" t="inlineStr">
        <x:is>
          <x:t>2023-08</x:t>
        </x:is>
      </x:c>
      <x:c r="I2360" s="0" t="inlineStr">
        <x:is>
          <x:t>2023-08</x:t>
        </x:is>
      </x:c>
      <x:c r="J2360" s="0" t="inlineStr">
        <x:is>
          <x:t>Month</x:t>
        </x:is>
      </x:c>
      <x:c r="K2360" s="58">
        <x:v>1</x:v>
      </x:c>
      <x:c r="L2360" s="12">
        <x:v>-3357.41</x:v>
      </x:c>
    </x:row>
    <x:row r="2361">
      <x:c r="A2361" s="0" t="inlineStr">
        <x:is>
          <x:t>PL|pl.other-opex|6805|2023-09</x:t>
        </x:is>
      </x:c>
      <x:c r="B2361" s="0" t="inlineStr">
        <x:is>
          <x:t>Demo Handel GmbH</x:t>
        </x:is>
      </x:c>
      <x:c r="C2361" s="0" t="inlineStr">
        <x:is>
          <x:t>PL</x:t>
        </x:is>
      </x:c>
      <x:c r="D2361" s="0" t="inlineStr">
        <x:is>
          <x:t>pl.other-opex</x:t>
        </x:is>
      </x:c>
      <x:c r="E2361" s="0" t="inlineStr">
        <x:is>
          <x:t>Sonstige betriebliche Aufwendungen</x:t>
        </x:is>
      </x:c>
      <x:c r="F2361" s="58">
        <x:v>6805</x:v>
      </x:c>
      <x:c r="G2361" t="inlineStr">
        <x:is>
          <x:t>Telefon</x:t>
        </x:is>
      </x:c>
      <x:c r="H2361" s="0" t="inlineStr">
        <x:is>
          <x:t>2023-09</x:t>
        </x:is>
      </x:c>
      <x:c r="I2361" s="0" t="inlineStr">
        <x:is>
          <x:t>2023-09</x:t>
        </x:is>
      </x:c>
      <x:c r="J2361" s="0" t="inlineStr">
        <x:is>
          <x:t>Month</x:t>
        </x:is>
      </x:c>
      <x:c r="K2361" s="58">
        <x:v>1</x:v>
      </x:c>
      <x:c r="L2361" s="12">
        <x:v>-3167.93</x:v>
      </x:c>
    </x:row>
    <x:row r="2362">
      <x:c r="A2362" s="0" t="inlineStr">
        <x:is>
          <x:t>PL|pl.other-opex|6805|2023-10</x:t>
        </x:is>
      </x:c>
      <x:c r="B2362" s="0" t="inlineStr">
        <x:is>
          <x:t>Demo Handel GmbH</x:t>
        </x:is>
      </x:c>
      <x:c r="C2362" s="0" t="inlineStr">
        <x:is>
          <x:t>PL</x:t>
        </x:is>
      </x:c>
      <x:c r="D2362" s="0" t="inlineStr">
        <x:is>
          <x:t>pl.other-opex</x:t>
        </x:is>
      </x:c>
      <x:c r="E2362" s="0" t="inlineStr">
        <x:is>
          <x:t>Sonstige betriebliche Aufwendungen</x:t>
        </x:is>
      </x:c>
      <x:c r="F2362" s="58">
        <x:v>6805</x:v>
      </x:c>
      <x:c r="G2362" t="inlineStr">
        <x:is>
          <x:t>Telefon</x:t>
        </x:is>
      </x:c>
      <x:c r="H2362" s="0" t="inlineStr">
        <x:is>
          <x:t>2023-10</x:t>
        </x:is>
      </x:c>
      <x:c r="I2362" s="0" t="inlineStr">
        <x:is>
          <x:t>2023-10</x:t>
        </x:is>
      </x:c>
      <x:c r="J2362" s="0" t="inlineStr">
        <x:is>
          <x:t>Month</x:t>
        </x:is>
      </x:c>
      <x:c r="K2362" s="58">
        <x:v>1</x:v>
      </x:c>
      <x:c r="L2362" s="12">
        <x:v>-3047.98</x:v>
      </x:c>
    </x:row>
    <x:row r="2363">
      <x:c r="A2363" s="0" t="inlineStr">
        <x:is>
          <x:t>PL|pl.other-opex|6805|2023-11</x:t>
        </x:is>
      </x:c>
      <x:c r="B2363" s="0" t="inlineStr">
        <x:is>
          <x:t>Demo Handel GmbH</x:t>
        </x:is>
      </x:c>
      <x:c r="C2363" s="0" t="inlineStr">
        <x:is>
          <x:t>PL</x:t>
        </x:is>
      </x:c>
      <x:c r="D2363" s="0" t="inlineStr">
        <x:is>
          <x:t>pl.other-opex</x:t>
        </x:is>
      </x:c>
      <x:c r="E2363" s="0" t="inlineStr">
        <x:is>
          <x:t>Sonstige betriebliche Aufwendungen</x:t>
        </x:is>
      </x:c>
      <x:c r="F2363" s="58">
        <x:v>6805</x:v>
      </x:c>
      <x:c r="G2363" t="inlineStr">
        <x:is>
          <x:t>Telefon</x:t>
        </x:is>
      </x:c>
      <x:c r="H2363" s="0" t="inlineStr">
        <x:is>
          <x:t>2023-11</x:t>
        </x:is>
      </x:c>
      <x:c r="I2363" s="0" t="inlineStr">
        <x:is>
          <x:t>2023-11</x:t>
        </x:is>
      </x:c>
      <x:c r="J2363" s="0" t="inlineStr">
        <x:is>
          <x:t>Month</x:t>
        </x:is>
      </x:c>
      <x:c r="K2363" s="58">
        <x:v>1</x:v>
      </x:c>
      <x:c r="L2363" s="12">
        <x:v>-3201.48</x:v>
      </x:c>
    </x:row>
    <x:row r="2364">
      <x:c r="A2364" s="0" t="inlineStr">
        <x:is>
          <x:t>PL|pl.other-opex|6805|2023-12</x:t>
        </x:is>
      </x:c>
      <x:c r="B2364" s="0" t="inlineStr">
        <x:is>
          <x:t>Demo Handel GmbH</x:t>
        </x:is>
      </x:c>
      <x:c r="C2364" s="0" t="inlineStr">
        <x:is>
          <x:t>PL</x:t>
        </x:is>
      </x:c>
      <x:c r="D2364" s="0" t="inlineStr">
        <x:is>
          <x:t>pl.other-opex</x:t>
        </x:is>
      </x:c>
      <x:c r="E2364" s="0" t="inlineStr">
        <x:is>
          <x:t>Sonstige betriebliche Aufwendungen</x:t>
        </x:is>
      </x:c>
      <x:c r="F2364" s="58">
        <x:v>6805</x:v>
      </x:c>
      <x:c r="G2364" t="inlineStr">
        <x:is>
          <x:t>Telefon</x:t>
        </x:is>
      </x:c>
      <x:c r="H2364" s="0" t="inlineStr">
        <x:is>
          <x:t>2023-12</x:t>
        </x:is>
      </x:c>
      <x:c r="I2364" s="0" t="inlineStr">
        <x:is>
          <x:t>2023-12</x:t>
        </x:is>
      </x:c>
      <x:c r="J2364" s="0" t="inlineStr">
        <x:is>
          <x:t>Month</x:t>
        </x:is>
      </x:c>
      <x:c r="K2364" s="58">
        <x:v>1</x:v>
      </x:c>
      <x:c r="L2364" s="12">
        <x:v>-3298.25</x:v>
      </x:c>
    </x:row>
    <x:row r="2365">
      <x:c r="A2365" s="0" t="inlineStr">
        <x:is>
          <x:t>PL|pl.other-opex|6805|2024-01</x:t>
        </x:is>
      </x:c>
      <x:c r="B2365" s="0" t="inlineStr">
        <x:is>
          <x:t>Demo Handel GmbH</x:t>
        </x:is>
      </x:c>
      <x:c r="C2365" s="0" t="inlineStr">
        <x:is>
          <x:t>PL</x:t>
        </x:is>
      </x:c>
      <x:c r="D2365" s="0" t="inlineStr">
        <x:is>
          <x:t>pl.other-opex</x:t>
        </x:is>
      </x:c>
      <x:c r="E2365" s="0" t="inlineStr">
        <x:is>
          <x:t>Sonstige betriebliche Aufwendungen</x:t>
        </x:is>
      </x:c>
      <x:c r="F2365" s="58">
        <x:v>6805</x:v>
      </x:c>
      <x:c r="G2365" t="inlineStr">
        <x:is>
          <x:t>Telefon</x:t>
        </x:is>
      </x:c>
      <x:c r="H2365" s="0" t="inlineStr">
        <x:is>
          <x:t>2024-01</x:t>
        </x:is>
      </x:c>
      <x:c r="I2365" s="0" t="inlineStr">
        <x:is>
          <x:t>2024-01</x:t>
        </x:is>
      </x:c>
      <x:c r="J2365" s="0" t="inlineStr">
        <x:is>
          <x:t>Month</x:t>
        </x:is>
      </x:c>
      <x:c r="K2365" s="58">
        <x:v>1</x:v>
      </x:c>
      <x:c r="L2365" s="12">
        <x:v>-3179.62</x:v>
      </x:c>
    </x:row>
    <x:row r="2366">
      <x:c r="A2366" s="0" t="inlineStr">
        <x:is>
          <x:t>PL|pl.other-opex|6805|2024-02</x:t>
        </x:is>
      </x:c>
      <x:c r="B2366" s="0" t="inlineStr">
        <x:is>
          <x:t>Demo Handel GmbH</x:t>
        </x:is>
      </x:c>
      <x:c r="C2366" s="0" t="inlineStr">
        <x:is>
          <x:t>PL</x:t>
        </x:is>
      </x:c>
      <x:c r="D2366" s="0" t="inlineStr">
        <x:is>
          <x:t>pl.other-opex</x:t>
        </x:is>
      </x:c>
      <x:c r="E2366" s="0" t="inlineStr">
        <x:is>
          <x:t>Sonstige betriebliche Aufwendungen</x:t>
        </x:is>
      </x:c>
      <x:c r="F2366" s="58">
        <x:v>6805</x:v>
      </x:c>
      <x:c r="G2366" t="inlineStr">
        <x:is>
          <x:t>Telefon</x:t>
        </x:is>
      </x:c>
      <x:c r="H2366" s="0" t="inlineStr">
        <x:is>
          <x:t>2024-02</x:t>
        </x:is>
      </x:c>
      <x:c r="I2366" s="0" t="inlineStr">
        <x:is>
          <x:t>2024-02</x:t>
        </x:is>
      </x:c>
      <x:c r="J2366" s="0" t="inlineStr">
        <x:is>
          <x:t>Month</x:t>
        </x:is>
      </x:c>
      <x:c r="K2366" s="58">
        <x:v>1</x:v>
      </x:c>
      <x:c r="L2366" s="12">
        <x:v>-3121.3</x:v>
      </x:c>
    </x:row>
    <x:row r="2367">
      <x:c r="A2367" s="0" t="inlineStr">
        <x:is>
          <x:t>PL|pl.other-opex|6805|2024-03</x:t>
        </x:is>
      </x:c>
      <x:c r="B2367" s="0" t="inlineStr">
        <x:is>
          <x:t>Demo Handel GmbH</x:t>
        </x:is>
      </x:c>
      <x:c r="C2367" s="0" t="inlineStr">
        <x:is>
          <x:t>PL</x:t>
        </x:is>
      </x:c>
      <x:c r="D2367" s="0" t="inlineStr">
        <x:is>
          <x:t>pl.other-opex</x:t>
        </x:is>
      </x:c>
      <x:c r="E2367" s="0" t="inlineStr">
        <x:is>
          <x:t>Sonstige betriebliche Aufwendungen</x:t>
        </x:is>
      </x:c>
      <x:c r="F2367" s="58">
        <x:v>6805</x:v>
      </x:c>
      <x:c r="G2367" t="inlineStr">
        <x:is>
          <x:t>Telefon</x:t>
        </x:is>
      </x:c>
      <x:c r="H2367" s="0" t="inlineStr">
        <x:is>
          <x:t>2024-03</x:t>
        </x:is>
      </x:c>
      <x:c r="I2367" s="0" t="inlineStr">
        <x:is>
          <x:t>2024-03</x:t>
        </x:is>
      </x:c>
      <x:c r="J2367" s="0" t="inlineStr">
        <x:is>
          <x:t>Month</x:t>
        </x:is>
      </x:c>
      <x:c r="K2367" s="58">
        <x:v>1</x:v>
      </x:c>
      <x:c r="L2367" s="12">
        <x:v>-3098.61</x:v>
      </x:c>
    </x:row>
    <x:row r="2368">
      <x:c r="A2368" s="0" t="inlineStr">
        <x:is>
          <x:t>PL|pl.other-opex|6805|2024-04</x:t>
        </x:is>
      </x:c>
      <x:c r="B2368" s="0" t="inlineStr">
        <x:is>
          <x:t>Demo Handel GmbH</x:t>
        </x:is>
      </x:c>
      <x:c r="C2368" s="0" t="inlineStr">
        <x:is>
          <x:t>PL</x:t>
        </x:is>
      </x:c>
      <x:c r="D2368" s="0" t="inlineStr">
        <x:is>
          <x:t>pl.other-opex</x:t>
        </x:is>
      </x:c>
      <x:c r="E2368" s="0" t="inlineStr">
        <x:is>
          <x:t>Sonstige betriebliche Aufwendungen</x:t>
        </x:is>
      </x:c>
      <x:c r="F2368" s="58">
        <x:v>6805</x:v>
      </x:c>
      <x:c r="G2368" t="inlineStr">
        <x:is>
          <x:t>Telefon</x:t>
        </x:is>
      </x:c>
      <x:c r="H2368" s="0" t="inlineStr">
        <x:is>
          <x:t>2024-04</x:t>
        </x:is>
      </x:c>
      <x:c r="I2368" s="0" t="inlineStr">
        <x:is>
          <x:t>2024-04</x:t>
        </x:is>
      </x:c>
      <x:c r="J2368" s="0" t="inlineStr">
        <x:is>
          <x:t>Month</x:t>
        </x:is>
      </x:c>
      <x:c r="K2368" s="58">
        <x:v>1</x:v>
      </x:c>
      <x:c r="L2368" s="12">
        <x:v>-3311.54</x:v>
      </x:c>
    </x:row>
    <x:row r="2369">
      <x:c r="A2369" s="0" t="inlineStr">
        <x:is>
          <x:t>PL|pl.other-opex|6805|2024-05</x:t>
        </x:is>
      </x:c>
      <x:c r="B2369" s="0" t="inlineStr">
        <x:is>
          <x:t>Demo Handel GmbH</x:t>
        </x:is>
      </x:c>
      <x:c r="C2369" s="0" t="inlineStr">
        <x:is>
          <x:t>PL</x:t>
        </x:is>
      </x:c>
      <x:c r="D2369" s="0" t="inlineStr">
        <x:is>
          <x:t>pl.other-opex</x:t>
        </x:is>
      </x:c>
      <x:c r="E2369" s="0" t="inlineStr">
        <x:is>
          <x:t>Sonstige betriebliche Aufwendungen</x:t>
        </x:is>
      </x:c>
      <x:c r="F2369" s="58">
        <x:v>6805</x:v>
      </x:c>
      <x:c r="G2369" t="inlineStr">
        <x:is>
          <x:t>Telefon</x:t>
        </x:is>
      </x:c>
      <x:c r="H2369" s="0" t="inlineStr">
        <x:is>
          <x:t>2024-05</x:t>
        </x:is>
      </x:c>
      <x:c r="I2369" s="0" t="inlineStr">
        <x:is>
          <x:t>2024-05</x:t>
        </x:is>
      </x:c>
      <x:c r="J2369" s="0" t="inlineStr">
        <x:is>
          <x:t>Month</x:t>
        </x:is>
      </x:c>
      <x:c r="K2369" s="58">
        <x:v>1</x:v>
      </x:c>
      <x:c r="L2369" s="12">
        <x:v>-3107.29</x:v>
      </x:c>
    </x:row>
    <x:row r="2370">
      <x:c r="A2370" s="0" t="inlineStr">
        <x:is>
          <x:t>PL|pl.other-opex|6805|2024-06</x:t>
        </x:is>
      </x:c>
      <x:c r="B2370" s="0" t="inlineStr">
        <x:is>
          <x:t>Demo Handel GmbH</x:t>
        </x:is>
      </x:c>
      <x:c r="C2370" s="0" t="inlineStr">
        <x:is>
          <x:t>PL</x:t>
        </x:is>
      </x:c>
      <x:c r="D2370" s="0" t="inlineStr">
        <x:is>
          <x:t>pl.other-opex</x:t>
        </x:is>
      </x:c>
      <x:c r="E2370" s="0" t="inlineStr">
        <x:is>
          <x:t>Sonstige betriebliche Aufwendungen</x:t>
        </x:is>
      </x:c>
      <x:c r="F2370" s="58">
        <x:v>6805</x:v>
      </x:c>
      <x:c r="G2370" t="inlineStr">
        <x:is>
          <x:t>Telefon</x:t>
        </x:is>
      </x:c>
      <x:c r="H2370" s="0" t="inlineStr">
        <x:is>
          <x:t>2024-06</x:t>
        </x:is>
      </x:c>
      <x:c r="I2370" s="0" t="inlineStr">
        <x:is>
          <x:t>2024-06</x:t>
        </x:is>
      </x:c>
      <x:c r="J2370" s="0" t="inlineStr">
        <x:is>
          <x:t>Month</x:t>
        </x:is>
      </x:c>
      <x:c r="K2370" s="58">
        <x:v>1</x:v>
      </x:c>
      <x:c r="L2370" s="12">
        <x:v>-3050.02</x:v>
      </x:c>
    </x:row>
    <x:row r="2371">
      <x:c r="A2371" s="0" t="inlineStr">
        <x:is>
          <x:t>PL|pl.other-opex|6805|2024-07</x:t>
        </x:is>
      </x:c>
      <x:c r="B2371" s="0" t="inlineStr">
        <x:is>
          <x:t>Demo Handel GmbH</x:t>
        </x:is>
      </x:c>
      <x:c r="C2371" s="0" t="inlineStr">
        <x:is>
          <x:t>PL</x:t>
        </x:is>
      </x:c>
      <x:c r="D2371" s="0" t="inlineStr">
        <x:is>
          <x:t>pl.other-opex</x:t>
        </x:is>
      </x:c>
      <x:c r="E2371" s="0" t="inlineStr">
        <x:is>
          <x:t>Sonstige betriebliche Aufwendungen</x:t>
        </x:is>
      </x:c>
      <x:c r="F2371" s="58">
        <x:v>6805</x:v>
      </x:c>
      <x:c r="G2371" t="inlineStr">
        <x:is>
          <x:t>Telefon</x:t>
        </x:is>
      </x:c>
      <x:c r="H2371" s="0" t="inlineStr">
        <x:is>
          <x:t>2024-07</x:t>
        </x:is>
      </x:c>
      <x:c r="I2371" s="0" t="inlineStr">
        <x:is>
          <x:t>2024-07</x:t>
        </x:is>
      </x:c>
      <x:c r="J2371" s="0" t="inlineStr">
        <x:is>
          <x:t>Month</x:t>
        </x:is>
      </x:c>
      <x:c r="K2371" s="58">
        <x:v>1</x:v>
      </x:c>
      <x:c r="L2371" s="12">
        <x:v>-3093.66</x:v>
      </x:c>
    </x:row>
    <x:row r="2372">
      <x:c r="A2372" s="0" t="inlineStr">
        <x:is>
          <x:t>PL|pl.other-opex|6805|2024-08</x:t>
        </x:is>
      </x:c>
      <x:c r="B2372" s="0" t="inlineStr">
        <x:is>
          <x:t>Demo Handel GmbH</x:t>
        </x:is>
      </x:c>
      <x:c r="C2372" s="0" t="inlineStr">
        <x:is>
          <x:t>PL</x:t>
        </x:is>
      </x:c>
      <x:c r="D2372" s="0" t="inlineStr">
        <x:is>
          <x:t>pl.other-opex</x:t>
        </x:is>
      </x:c>
      <x:c r="E2372" s="0" t="inlineStr">
        <x:is>
          <x:t>Sonstige betriebliche Aufwendungen</x:t>
        </x:is>
      </x:c>
      <x:c r="F2372" s="58">
        <x:v>6805</x:v>
      </x:c>
      <x:c r="G2372" t="inlineStr">
        <x:is>
          <x:t>Telefon</x:t>
        </x:is>
      </x:c>
      <x:c r="H2372" s="0" t="inlineStr">
        <x:is>
          <x:t>2024-08</x:t>
        </x:is>
      </x:c>
      <x:c r="I2372" s="0" t="inlineStr">
        <x:is>
          <x:t>2024-08</x:t>
        </x:is>
      </x:c>
      <x:c r="J2372" s="0" t="inlineStr">
        <x:is>
          <x:t>Month</x:t>
        </x:is>
      </x:c>
      <x:c r="K2372" s="58">
        <x:v>1</x:v>
      </x:c>
      <x:c r="L2372" s="12">
        <x:v>-3321.56</x:v>
      </x:c>
    </x:row>
    <x:row r="2373">
      <x:c r="A2373" s="0" t="inlineStr">
        <x:is>
          <x:t>PL|pl.other-opex|6805|2024-09</x:t>
        </x:is>
      </x:c>
      <x:c r="B2373" s="0" t="inlineStr">
        <x:is>
          <x:t>Demo Handel GmbH</x:t>
        </x:is>
      </x:c>
      <x:c r="C2373" s="0" t="inlineStr">
        <x:is>
          <x:t>PL</x:t>
        </x:is>
      </x:c>
      <x:c r="D2373" s="0" t="inlineStr">
        <x:is>
          <x:t>pl.other-opex</x:t>
        </x:is>
      </x:c>
      <x:c r="E2373" s="0" t="inlineStr">
        <x:is>
          <x:t>Sonstige betriebliche Aufwendungen</x:t>
        </x:is>
      </x:c>
      <x:c r="F2373" s="58">
        <x:v>6805</x:v>
      </x:c>
      <x:c r="G2373" t="inlineStr">
        <x:is>
          <x:t>Telefon</x:t>
        </x:is>
      </x:c>
      <x:c r="H2373" s="0" t="inlineStr">
        <x:is>
          <x:t>2024-09</x:t>
        </x:is>
      </x:c>
      <x:c r="I2373" s="0" t="inlineStr">
        <x:is>
          <x:t>2024-09</x:t>
        </x:is>
      </x:c>
      <x:c r="J2373" s="0" t="inlineStr">
        <x:is>
          <x:t>Month</x:t>
        </x:is>
      </x:c>
      <x:c r="K2373" s="58">
        <x:v>1</x:v>
      </x:c>
      <x:c r="L2373" s="12">
        <x:v>-3275.84</x:v>
      </x:c>
    </x:row>
    <x:row r="2374">
      <x:c r="A2374" s="0" t="inlineStr">
        <x:is>
          <x:t>PL|pl.other-opex|6805|2024-10</x:t>
        </x:is>
      </x:c>
      <x:c r="B2374" s="0" t="inlineStr">
        <x:is>
          <x:t>Demo Handel GmbH</x:t>
        </x:is>
      </x:c>
      <x:c r="C2374" s="0" t="inlineStr">
        <x:is>
          <x:t>PL</x:t>
        </x:is>
      </x:c>
      <x:c r="D2374" s="0" t="inlineStr">
        <x:is>
          <x:t>pl.other-opex</x:t>
        </x:is>
      </x:c>
      <x:c r="E2374" s="0" t="inlineStr">
        <x:is>
          <x:t>Sonstige betriebliche Aufwendungen</x:t>
        </x:is>
      </x:c>
      <x:c r="F2374" s="58">
        <x:v>6805</x:v>
      </x:c>
      <x:c r="G2374" t="inlineStr">
        <x:is>
          <x:t>Telefon</x:t>
        </x:is>
      </x:c>
      <x:c r="H2374" s="0" t="inlineStr">
        <x:is>
          <x:t>2024-10</x:t>
        </x:is>
      </x:c>
      <x:c r="I2374" s="0" t="inlineStr">
        <x:is>
          <x:t>2024-10</x:t>
        </x:is>
      </x:c>
      <x:c r="J2374" s="0" t="inlineStr">
        <x:is>
          <x:t>Month</x:t>
        </x:is>
      </x:c>
      <x:c r="K2374" s="58">
        <x:v>1</x:v>
      </x:c>
      <x:c r="L2374" s="12">
        <x:v>-3245.59</x:v>
      </x:c>
    </x:row>
    <x:row r="2375">
      <x:c r="A2375" s="0" t="inlineStr">
        <x:is>
          <x:t>PL|pl.other-opex|6805|2024-11</x:t>
        </x:is>
      </x:c>
      <x:c r="B2375" s="0" t="inlineStr">
        <x:is>
          <x:t>Demo Handel GmbH</x:t>
        </x:is>
      </x:c>
      <x:c r="C2375" s="0" t="inlineStr">
        <x:is>
          <x:t>PL</x:t>
        </x:is>
      </x:c>
      <x:c r="D2375" s="0" t="inlineStr">
        <x:is>
          <x:t>pl.other-opex</x:t>
        </x:is>
      </x:c>
      <x:c r="E2375" s="0" t="inlineStr">
        <x:is>
          <x:t>Sonstige betriebliche Aufwendungen</x:t>
        </x:is>
      </x:c>
      <x:c r="F2375" s="58">
        <x:v>6805</x:v>
      </x:c>
      <x:c r="G2375" t="inlineStr">
        <x:is>
          <x:t>Telefon</x:t>
        </x:is>
      </x:c>
      <x:c r="H2375" s="0" t="inlineStr">
        <x:is>
          <x:t>2024-11</x:t>
        </x:is>
      </x:c>
      <x:c r="I2375" s="0" t="inlineStr">
        <x:is>
          <x:t>2024-11</x:t>
        </x:is>
      </x:c>
      <x:c r="J2375" s="0" t="inlineStr">
        <x:is>
          <x:t>Month</x:t>
        </x:is>
      </x:c>
      <x:c r="K2375" s="58">
        <x:v>1</x:v>
      </x:c>
      <x:c r="L2375" s="12">
        <x:v>-3087.99</x:v>
      </x:c>
    </x:row>
    <x:row r="2376">
      <x:c r="A2376" s="0" t="inlineStr">
        <x:is>
          <x:t>PL|pl.other-opex|6805|2024-12</x:t>
        </x:is>
      </x:c>
      <x:c r="B2376" s="0" t="inlineStr">
        <x:is>
          <x:t>Demo Handel GmbH</x:t>
        </x:is>
      </x:c>
      <x:c r="C2376" s="0" t="inlineStr">
        <x:is>
          <x:t>PL</x:t>
        </x:is>
      </x:c>
      <x:c r="D2376" s="0" t="inlineStr">
        <x:is>
          <x:t>pl.other-opex</x:t>
        </x:is>
      </x:c>
      <x:c r="E2376" s="0" t="inlineStr">
        <x:is>
          <x:t>Sonstige betriebliche Aufwendungen</x:t>
        </x:is>
      </x:c>
      <x:c r="F2376" s="58">
        <x:v>6805</x:v>
      </x:c>
      <x:c r="G2376" t="inlineStr">
        <x:is>
          <x:t>Telefon</x:t>
        </x:is>
      </x:c>
      <x:c r="H2376" s="0" t="inlineStr">
        <x:is>
          <x:t>2024-12</x:t>
        </x:is>
      </x:c>
      <x:c r="I2376" s="0" t="inlineStr">
        <x:is>
          <x:t>2024-12</x:t>
        </x:is>
      </x:c>
      <x:c r="J2376" s="0" t="inlineStr">
        <x:is>
          <x:t>Month</x:t>
        </x:is>
      </x:c>
      <x:c r="K2376" s="58">
        <x:v>1</x:v>
      </x:c>
      <x:c r="L2376" s="12">
        <x:v>-3149.47</x:v>
      </x:c>
    </x:row>
    <x:row r="2377">
      <x:c r="A2377" s="0" t="inlineStr">
        <x:is>
          <x:t>PL|pl.other-opex|6810|2022-01</x:t>
        </x:is>
      </x:c>
      <x:c r="B2377" s="0" t="inlineStr">
        <x:is>
          <x:t>Demo Handel GmbH</x:t>
        </x:is>
      </x:c>
      <x:c r="C2377" s="0" t="inlineStr">
        <x:is>
          <x:t>PL</x:t>
        </x:is>
      </x:c>
      <x:c r="D2377" s="0" t="inlineStr">
        <x:is>
          <x:t>pl.other-opex</x:t>
        </x:is>
      </x:c>
      <x:c r="E2377" s="0" t="inlineStr">
        <x:is>
          <x:t>Sonstige betriebliche Aufwendungen</x:t>
        </x:is>
      </x:c>
      <x:c r="F2377" s="58">
        <x:v>6810</x:v>
      </x:c>
      <x:c r="G2377" t="inlineStr">
        <x:is>
          <x:t>Telefax und Internetkosten</x:t>
        </x:is>
      </x:c>
      <x:c r="H2377" s="0" t="inlineStr">
        <x:is>
          <x:t>2022-01</x:t>
        </x:is>
      </x:c>
      <x:c r="I2377" s="0" t="inlineStr">
        <x:is>
          <x:t>2022-01</x:t>
        </x:is>
      </x:c>
      <x:c r="J2377" s="0" t="inlineStr">
        <x:is>
          <x:t>Month</x:t>
        </x:is>
      </x:c>
      <x:c r="K2377" s="58">
        <x:v>1</x:v>
      </x:c>
      <x:c r="L2377" s="12">
        <x:v>-890</x:v>
      </x:c>
    </x:row>
    <x:row r="2378">
      <x:c r="A2378" s="0" t="inlineStr">
        <x:is>
          <x:t>PL|pl.other-opex|6810|2022-02</x:t>
        </x:is>
      </x:c>
      <x:c r="B2378" s="0" t="inlineStr">
        <x:is>
          <x:t>Demo Handel GmbH</x:t>
        </x:is>
      </x:c>
      <x:c r="C2378" s="0" t="inlineStr">
        <x:is>
          <x:t>PL</x:t>
        </x:is>
      </x:c>
      <x:c r="D2378" s="0" t="inlineStr">
        <x:is>
          <x:t>pl.other-opex</x:t>
        </x:is>
      </x:c>
      <x:c r="E2378" s="0" t="inlineStr">
        <x:is>
          <x:t>Sonstige betriebliche Aufwendungen</x:t>
        </x:is>
      </x:c>
      <x:c r="F2378" s="58">
        <x:v>6810</x:v>
      </x:c>
      <x:c r="G2378" t="inlineStr">
        <x:is>
          <x:t>Telefax und Internetkosten</x:t>
        </x:is>
      </x:c>
      <x:c r="H2378" s="0" t="inlineStr">
        <x:is>
          <x:t>2022-02</x:t>
        </x:is>
      </x:c>
      <x:c r="I2378" s="0" t="inlineStr">
        <x:is>
          <x:t>2022-02</x:t>
        </x:is>
      </x:c>
      <x:c r="J2378" s="0" t="inlineStr">
        <x:is>
          <x:t>Month</x:t>
        </x:is>
      </x:c>
      <x:c r="K2378" s="58">
        <x:v>1</x:v>
      </x:c>
      <x:c r="L2378" s="12">
        <x:v>-890</x:v>
      </x:c>
    </x:row>
    <x:row r="2379">
      <x:c r="A2379" s="0" t="inlineStr">
        <x:is>
          <x:t>PL|pl.other-opex|6810|2022-03</x:t>
        </x:is>
      </x:c>
      <x:c r="B2379" s="0" t="inlineStr">
        <x:is>
          <x:t>Demo Handel GmbH</x:t>
        </x:is>
      </x:c>
      <x:c r="C2379" s="0" t="inlineStr">
        <x:is>
          <x:t>PL</x:t>
        </x:is>
      </x:c>
      <x:c r="D2379" s="0" t="inlineStr">
        <x:is>
          <x:t>pl.other-opex</x:t>
        </x:is>
      </x:c>
      <x:c r="E2379" s="0" t="inlineStr">
        <x:is>
          <x:t>Sonstige betriebliche Aufwendungen</x:t>
        </x:is>
      </x:c>
      <x:c r="F2379" s="58">
        <x:v>6810</x:v>
      </x:c>
      <x:c r="G2379" t="inlineStr">
        <x:is>
          <x:t>Telefax und Internetkosten</x:t>
        </x:is>
      </x:c>
      <x:c r="H2379" s="0" t="inlineStr">
        <x:is>
          <x:t>2022-03</x:t>
        </x:is>
      </x:c>
      <x:c r="I2379" s="0" t="inlineStr">
        <x:is>
          <x:t>2022-03</x:t>
        </x:is>
      </x:c>
      <x:c r="J2379" s="0" t="inlineStr">
        <x:is>
          <x:t>Month</x:t>
        </x:is>
      </x:c>
      <x:c r="K2379" s="58">
        <x:v>1</x:v>
      </x:c>
      <x:c r="L2379" s="12">
        <x:v>-890</x:v>
      </x:c>
    </x:row>
    <x:row r="2380">
      <x:c r="A2380" s="0" t="inlineStr">
        <x:is>
          <x:t>PL|pl.other-opex|6810|2022-04</x:t>
        </x:is>
      </x:c>
      <x:c r="B2380" s="0" t="inlineStr">
        <x:is>
          <x:t>Demo Handel GmbH</x:t>
        </x:is>
      </x:c>
      <x:c r="C2380" s="0" t="inlineStr">
        <x:is>
          <x:t>PL</x:t>
        </x:is>
      </x:c>
      <x:c r="D2380" s="0" t="inlineStr">
        <x:is>
          <x:t>pl.other-opex</x:t>
        </x:is>
      </x:c>
      <x:c r="E2380" s="0" t="inlineStr">
        <x:is>
          <x:t>Sonstige betriebliche Aufwendungen</x:t>
        </x:is>
      </x:c>
      <x:c r="F2380" s="58">
        <x:v>6810</x:v>
      </x:c>
      <x:c r="G2380" t="inlineStr">
        <x:is>
          <x:t>Telefax und Internetkosten</x:t>
        </x:is>
      </x:c>
      <x:c r="H2380" s="0" t="inlineStr">
        <x:is>
          <x:t>2022-04</x:t>
        </x:is>
      </x:c>
      <x:c r="I2380" s="0" t="inlineStr">
        <x:is>
          <x:t>2022-04</x:t>
        </x:is>
      </x:c>
      <x:c r="J2380" s="0" t="inlineStr">
        <x:is>
          <x:t>Month</x:t>
        </x:is>
      </x:c>
      <x:c r="K2380" s="58">
        <x:v>1</x:v>
      </x:c>
      <x:c r="L2380" s="12">
        <x:v>-890</x:v>
      </x:c>
    </x:row>
    <x:row r="2381">
      <x:c r="A2381" s="0" t="inlineStr">
        <x:is>
          <x:t>PL|pl.other-opex|6810|2022-05</x:t>
        </x:is>
      </x:c>
      <x:c r="B2381" s="0" t="inlineStr">
        <x:is>
          <x:t>Demo Handel GmbH</x:t>
        </x:is>
      </x:c>
      <x:c r="C2381" s="0" t="inlineStr">
        <x:is>
          <x:t>PL</x:t>
        </x:is>
      </x:c>
      <x:c r="D2381" s="0" t="inlineStr">
        <x:is>
          <x:t>pl.other-opex</x:t>
        </x:is>
      </x:c>
      <x:c r="E2381" s="0" t="inlineStr">
        <x:is>
          <x:t>Sonstige betriebliche Aufwendungen</x:t>
        </x:is>
      </x:c>
      <x:c r="F2381" s="58">
        <x:v>6810</x:v>
      </x:c>
      <x:c r="G2381" t="inlineStr">
        <x:is>
          <x:t>Telefax und Internetkosten</x:t>
        </x:is>
      </x:c>
      <x:c r="H2381" s="0" t="inlineStr">
        <x:is>
          <x:t>2022-05</x:t>
        </x:is>
      </x:c>
      <x:c r="I2381" s="0" t="inlineStr">
        <x:is>
          <x:t>2022-05</x:t>
        </x:is>
      </x:c>
      <x:c r="J2381" s="0" t="inlineStr">
        <x:is>
          <x:t>Month</x:t>
        </x:is>
      </x:c>
      <x:c r="K2381" s="58">
        <x:v>1</x:v>
      </x:c>
      <x:c r="L2381" s="12">
        <x:v>-890</x:v>
      </x:c>
    </x:row>
    <x:row r="2382">
      <x:c r="A2382" s="0" t="inlineStr">
        <x:is>
          <x:t>PL|pl.other-opex|6810|2022-06</x:t>
        </x:is>
      </x:c>
      <x:c r="B2382" s="0" t="inlineStr">
        <x:is>
          <x:t>Demo Handel GmbH</x:t>
        </x:is>
      </x:c>
      <x:c r="C2382" s="0" t="inlineStr">
        <x:is>
          <x:t>PL</x:t>
        </x:is>
      </x:c>
      <x:c r="D2382" s="0" t="inlineStr">
        <x:is>
          <x:t>pl.other-opex</x:t>
        </x:is>
      </x:c>
      <x:c r="E2382" s="0" t="inlineStr">
        <x:is>
          <x:t>Sonstige betriebliche Aufwendungen</x:t>
        </x:is>
      </x:c>
      <x:c r="F2382" s="58">
        <x:v>6810</x:v>
      </x:c>
      <x:c r="G2382" t="inlineStr">
        <x:is>
          <x:t>Telefax und Internetkosten</x:t>
        </x:is>
      </x:c>
      <x:c r="H2382" s="0" t="inlineStr">
        <x:is>
          <x:t>2022-06</x:t>
        </x:is>
      </x:c>
      <x:c r="I2382" s="0" t="inlineStr">
        <x:is>
          <x:t>2022-06</x:t>
        </x:is>
      </x:c>
      <x:c r="J2382" s="0" t="inlineStr">
        <x:is>
          <x:t>Month</x:t>
        </x:is>
      </x:c>
      <x:c r="K2382" s="58">
        <x:v>1</x:v>
      </x:c>
      <x:c r="L2382" s="12">
        <x:v>-890</x:v>
      </x:c>
    </x:row>
    <x:row r="2383">
      <x:c r="A2383" s="0" t="inlineStr">
        <x:is>
          <x:t>PL|pl.other-opex|6810|2022-07</x:t>
        </x:is>
      </x:c>
      <x:c r="B2383" s="0" t="inlineStr">
        <x:is>
          <x:t>Demo Handel GmbH</x:t>
        </x:is>
      </x:c>
      <x:c r="C2383" s="0" t="inlineStr">
        <x:is>
          <x:t>PL</x:t>
        </x:is>
      </x:c>
      <x:c r="D2383" s="0" t="inlineStr">
        <x:is>
          <x:t>pl.other-opex</x:t>
        </x:is>
      </x:c>
      <x:c r="E2383" s="0" t="inlineStr">
        <x:is>
          <x:t>Sonstige betriebliche Aufwendungen</x:t>
        </x:is>
      </x:c>
      <x:c r="F2383" s="58">
        <x:v>6810</x:v>
      </x:c>
      <x:c r="G2383" t="inlineStr">
        <x:is>
          <x:t>Telefax und Internetkosten</x:t>
        </x:is>
      </x:c>
      <x:c r="H2383" s="0" t="inlineStr">
        <x:is>
          <x:t>2022-07</x:t>
        </x:is>
      </x:c>
      <x:c r="I2383" s="0" t="inlineStr">
        <x:is>
          <x:t>2022-07</x:t>
        </x:is>
      </x:c>
      <x:c r="J2383" s="0" t="inlineStr">
        <x:is>
          <x:t>Month</x:t>
        </x:is>
      </x:c>
      <x:c r="K2383" s="58">
        <x:v>1</x:v>
      </x:c>
      <x:c r="L2383" s="12">
        <x:v>-890</x:v>
      </x:c>
    </x:row>
    <x:row r="2384">
      <x:c r="A2384" s="0" t="inlineStr">
        <x:is>
          <x:t>PL|pl.other-opex|6810|2022-08</x:t>
        </x:is>
      </x:c>
      <x:c r="B2384" s="0" t="inlineStr">
        <x:is>
          <x:t>Demo Handel GmbH</x:t>
        </x:is>
      </x:c>
      <x:c r="C2384" s="0" t="inlineStr">
        <x:is>
          <x:t>PL</x:t>
        </x:is>
      </x:c>
      <x:c r="D2384" s="0" t="inlineStr">
        <x:is>
          <x:t>pl.other-opex</x:t>
        </x:is>
      </x:c>
      <x:c r="E2384" s="0" t="inlineStr">
        <x:is>
          <x:t>Sonstige betriebliche Aufwendungen</x:t>
        </x:is>
      </x:c>
      <x:c r="F2384" s="58">
        <x:v>6810</x:v>
      </x:c>
      <x:c r="G2384" t="inlineStr">
        <x:is>
          <x:t>Telefax und Internetkosten</x:t>
        </x:is>
      </x:c>
      <x:c r="H2384" s="0" t="inlineStr">
        <x:is>
          <x:t>2022-08</x:t>
        </x:is>
      </x:c>
      <x:c r="I2384" s="0" t="inlineStr">
        <x:is>
          <x:t>2022-08</x:t>
        </x:is>
      </x:c>
      <x:c r="J2384" s="0" t="inlineStr">
        <x:is>
          <x:t>Month</x:t>
        </x:is>
      </x:c>
      <x:c r="K2384" s="58">
        <x:v>1</x:v>
      </x:c>
      <x:c r="L2384" s="12">
        <x:v>-890</x:v>
      </x:c>
    </x:row>
    <x:row r="2385">
      <x:c r="A2385" s="0" t="inlineStr">
        <x:is>
          <x:t>PL|pl.other-opex|6810|2022-09</x:t>
        </x:is>
      </x:c>
      <x:c r="B2385" s="0" t="inlineStr">
        <x:is>
          <x:t>Demo Handel GmbH</x:t>
        </x:is>
      </x:c>
      <x:c r="C2385" s="0" t="inlineStr">
        <x:is>
          <x:t>PL</x:t>
        </x:is>
      </x:c>
      <x:c r="D2385" s="0" t="inlineStr">
        <x:is>
          <x:t>pl.other-opex</x:t>
        </x:is>
      </x:c>
      <x:c r="E2385" s="0" t="inlineStr">
        <x:is>
          <x:t>Sonstige betriebliche Aufwendungen</x:t>
        </x:is>
      </x:c>
      <x:c r="F2385" s="58">
        <x:v>6810</x:v>
      </x:c>
      <x:c r="G2385" t="inlineStr">
        <x:is>
          <x:t>Telefax und Internetkosten</x:t>
        </x:is>
      </x:c>
      <x:c r="H2385" s="0" t="inlineStr">
        <x:is>
          <x:t>2022-09</x:t>
        </x:is>
      </x:c>
      <x:c r="I2385" s="0" t="inlineStr">
        <x:is>
          <x:t>2022-09</x:t>
        </x:is>
      </x:c>
      <x:c r="J2385" s="0" t="inlineStr">
        <x:is>
          <x:t>Month</x:t>
        </x:is>
      </x:c>
      <x:c r="K2385" s="58">
        <x:v>1</x:v>
      </x:c>
      <x:c r="L2385" s="12">
        <x:v>-890</x:v>
      </x:c>
    </x:row>
    <x:row r="2386">
      <x:c r="A2386" s="0" t="inlineStr">
        <x:is>
          <x:t>PL|pl.other-opex|6810|2022-10</x:t>
        </x:is>
      </x:c>
      <x:c r="B2386" s="0" t="inlineStr">
        <x:is>
          <x:t>Demo Handel GmbH</x:t>
        </x:is>
      </x:c>
      <x:c r="C2386" s="0" t="inlineStr">
        <x:is>
          <x:t>PL</x:t>
        </x:is>
      </x:c>
      <x:c r="D2386" s="0" t="inlineStr">
        <x:is>
          <x:t>pl.other-opex</x:t>
        </x:is>
      </x:c>
      <x:c r="E2386" s="0" t="inlineStr">
        <x:is>
          <x:t>Sonstige betriebliche Aufwendungen</x:t>
        </x:is>
      </x:c>
      <x:c r="F2386" s="58">
        <x:v>6810</x:v>
      </x:c>
      <x:c r="G2386" t="inlineStr">
        <x:is>
          <x:t>Telefax und Internetkosten</x:t>
        </x:is>
      </x:c>
      <x:c r="H2386" s="0" t="inlineStr">
        <x:is>
          <x:t>2022-10</x:t>
        </x:is>
      </x:c>
      <x:c r="I2386" s="0" t="inlineStr">
        <x:is>
          <x:t>2022-10</x:t>
        </x:is>
      </x:c>
      <x:c r="J2386" s="0" t="inlineStr">
        <x:is>
          <x:t>Month</x:t>
        </x:is>
      </x:c>
      <x:c r="K2386" s="58">
        <x:v>1</x:v>
      </x:c>
      <x:c r="L2386" s="12">
        <x:v>-890</x:v>
      </x:c>
    </x:row>
    <x:row r="2387">
      <x:c r="A2387" s="0" t="inlineStr">
        <x:is>
          <x:t>PL|pl.other-opex|6810|2022-11</x:t>
        </x:is>
      </x:c>
      <x:c r="B2387" s="0" t="inlineStr">
        <x:is>
          <x:t>Demo Handel GmbH</x:t>
        </x:is>
      </x:c>
      <x:c r="C2387" s="0" t="inlineStr">
        <x:is>
          <x:t>PL</x:t>
        </x:is>
      </x:c>
      <x:c r="D2387" s="0" t="inlineStr">
        <x:is>
          <x:t>pl.other-opex</x:t>
        </x:is>
      </x:c>
      <x:c r="E2387" s="0" t="inlineStr">
        <x:is>
          <x:t>Sonstige betriebliche Aufwendungen</x:t>
        </x:is>
      </x:c>
      <x:c r="F2387" s="58">
        <x:v>6810</x:v>
      </x:c>
      <x:c r="G2387" t="inlineStr">
        <x:is>
          <x:t>Telefax und Internetkosten</x:t>
        </x:is>
      </x:c>
      <x:c r="H2387" s="0" t="inlineStr">
        <x:is>
          <x:t>2022-11</x:t>
        </x:is>
      </x:c>
      <x:c r="I2387" s="0" t="inlineStr">
        <x:is>
          <x:t>2022-11</x:t>
        </x:is>
      </x:c>
      <x:c r="J2387" s="0" t="inlineStr">
        <x:is>
          <x:t>Month</x:t>
        </x:is>
      </x:c>
      <x:c r="K2387" s="58">
        <x:v>1</x:v>
      </x:c>
      <x:c r="L2387" s="12">
        <x:v>-890</x:v>
      </x:c>
    </x:row>
    <x:row r="2388">
      <x:c r="A2388" s="0" t="inlineStr">
        <x:is>
          <x:t>PL|pl.other-opex|6810|2022-12</x:t>
        </x:is>
      </x:c>
      <x:c r="B2388" s="0" t="inlineStr">
        <x:is>
          <x:t>Demo Handel GmbH</x:t>
        </x:is>
      </x:c>
      <x:c r="C2388" s="0" t="inlineStr">
        <x:is>
          <x:t>PL</x:t>
        </x:is>
      </x:c>
      <x:c r="D2388" s="0" t="inlineStr">
        <x:is>
          <x:t>pl.other-opex</x:t>
        </x:is>
      </x:c>
      <x:c r="E2388" s="0" t="inlineStr">
        <x:is>
          <x:t>Sonstige betriebliche Aufwendungen</x:t>
        </x:is>
      </x:c>
      <x:c r="F2388" s="58">
        <x:v>6810</x:v>
      </x:c>
      <x:c r="G2388" t="inlineStr">
        <x:is>
          <x:t>Telefax und Internetkosten</x:t>
        </x:is>
      </x:c>
      <x:c r="H2388" s="0" t="inlineStr">
        <x:is>
          <x:t>2022-12</x:t>
        </x:is>
      </x:c>
      <x:c r="I2388" s="0" t="inlineStr">
        <x:is>
          <x:t>2022-12</x:t>
        </x:is>
      </x:c>
      <x:c r="J2388" s="0" t="inlineStr">
        <x:is>
          <x:t>Month</x:t>
        </x:is>
      </x:c>
      <x:c r="K2388" s="58">
        <x:v>1</x:v>
      </x:c>
      <x:c r="L2388" s="12">
        <x:v>-890</x:v>
      </x:c>
    </x:row>
    <x:row r="2389">
      <x:c r="A2389" s="0" t="inlineStr">
        <x:is>
          <x:t>PL|pl.other-opex|6810|2023-01</x:t>
        </x:is>
      </x:c>
      <x:c r="B2389" s="0" t="inlineStr">
        <x:is>
          <x:t>Demo Handel GmbH</x:t>
        </x:is>
      </x:c>
      <x:c r="C2389" s="0" t="inlineStr">
        <x:is>
          <x:t>PL</x:t>
        </x:is>
      </x:c>
      <x:c r="D2389" s="0" t="inlineStr">
        <x:is>
          <x:t>pl.other-opex</x:t>
        </x:is>
      </x:c>
      <x:c r="E2389" s="0" t="inlineStr">
        <x:is>
          <x:t>Sonstige betriebliche Aufwendungen</x:t>
        </x:is>
      </x:c>
      <x:c r="F2389" s="58">
        <x:v>6810</x:v>
      </x:c>
      <x:c r="G2389" t="inlineStr">
        <x:is>
          <x:t>Telefax und Internetkosten</x:t>
        </x:is>
      </x:c>
      <x:c r="H2389" s="0" t="inlineStr">
        <x:is>
          <x:t>2023-01</x:t>
        </x:is>
      </x:c>
      <x:c r="I2389" s="0" t="inlineStr">
        <x:is>
          <x:t>2023-01</x:t>
        </x:is>
      </x:c>
      <x:c r="J2389" s="0" t="inlineStr">
        <x:is>
          <x:t>Month</x:t>
        </x:is>
      </x:c>
      <x:c r="K2389" s="58">
        <x:v>1</x:v>
      </x:c>
      <x:c r="L2389" s="12">
        <x:v>-890</x:v>
      </x:c>
    </x:row>
    <x:row r="2390">
      <x:c r="A2390" s="0" t="inlineStr">
        <x:is>
          <x:t>PL|pl.other-opex|6810|2023-02</x:t>
        </x:is>
      </x:c>
      <x:c r="B2390" s="0" t="inlineStr">
        <x:is>
          <x:t>Demo Handel GmbH</x:t>
        </x:is>
      </x:c>
      <x:c r="C2390" s="0" t="inlineStr">
        <x:is>
          <x:t>PL</x:t>
        </x:is>
      </x:c>
      <x:c r="D2390" s="0" t="inlineStr">
        <x:is>
          <x:t>pl.other-opex</x:t>
        </x:is>
      </x:c>
      <x:c r="E2390" s="0" t="inlineStr">
        <x:is>
          <x:t>Sonstige betriebliche Aufwendungen</x:t>
        </x:is>
      </x:c>
      <x:c r="F2390" s="58">
        <x:v>6810</x:v>
      </x:c>
      <x:c r="G2390" t="inlineStr">
        <x:is>
          <x:t>Telefax und Internetkosten</x:t>
        </x:is>
      </x:c>
      <x:c r="H2390" s="0" t="inlineStr">
        <x:is>
          <x:t>2023-02</x:t>
        </x:is>
      </x:c>
      <x:c r="I2390" s="0" t="inlineStr">
        <x:is>
          <x:t>2023-02</x:t>
        </x:is>
      </x:c>
      <x:c r="J2390" s="0" t="inlineStr">
        <x:is>
          <x:t>Month</x:t>
        </x:is>
      </x:c>
      <x:c r="K2390" s="58">
        <x:v>1</x:v>
      </x:c>
      <x:c r="L2390" s="12">
        <x:v>-890</x:v>
      </x:c>
    </x:row>
    <x:row r="2391">
      <x:c r="A2391" s="0" t="inlineStr">
        <x:is>
          <x:t>PL|pl.other-opex|6810|2023-03</x:t>
        </x:is>
      </x:c>
      <x:c r="B2391" s="0" t="inlineStr">
        <x:is>
          <x:t>Demo Handel GmbH</x:t>
        </x:is>
      </x:c>
      <x:c r="C2391" s="0" t="inlineStr">
        <x:is>
          <x:t>PL</x:t>
        </x:is>
      </x:c>
      <x:c r="D2391" s="0" t="inlineStr">
        <x:is>
          <x:t>pl.other-opex</x:t>
        </x:is>
      </x:c>
      <x:c r="E2391" s="0" t="inlineStr">
        <x:is>
          <x:t>Sonstige betriebliche Aufwendungen</x:t>
        </x:is>
      </x:c>
      <x:c r="F2391" s="58">
        <x:v>6810</x:v>
      </x:c>
      <x:c r="G2391" t="inlineStr">
        <x:is>
          <x:t>Telefax und Internetkosten</x:t>
        </x:is>
      </x:c>
      <x:c r="H2391" s="0" t="inlineStr">
        <x:is>
          <x:t>2023-03</x:t>
        </x:is>
      </x:c>
      <x:c r="I2391" s="0" t="inlineStr">
        <x:is>
          <x:t>2023-03</x:t>
        </x:is>
      </x:c>
      <x:c r="J2391" s="0" t="inlineStr">
        <x:is>
          <x:t>Month</x:t>
        </x:is>
      </x:c>
      <x:c r="K2391" s="58">
        <x:v>1</x:v>
      </x:c>
      <x:c r="L2391" s="12">
        <x:v>-890</x:v>
      </x:c>
    </x:row>
    <x:row r="2392">
      <x:c r="A2392" s="0" t="inlineStr">
        <x:is>
          <x:t>PL|pl.other-opex|6810|2023-04</x:t>
        </x:is>
      </x:c>
      <x:c r="B2392" s="0" t="inlineStr">
        <x:is>
          <x:t>Demo Handel GmbH</x:t>
        </x:is>
      </x:c>
      <x:c r="C2392" s="0" t="inlineStr">
        <x:is>
          <x:t>PL</x:t>
        </x:is>
      </x:c>
      <x:c r="D2392" s="0" t="inlineStr">
        <x:is>
          <x:t>pl.other-opex</x:t>
        </x:is>
      </x:c>
      <x:c r="E2392" s="0" t="inlineStr">
        <x:is>
          <x:t>Sonstige betriebliche Aufwendungen</x:t>
        </x:is>
      </x:c>
      <x:c r="F2392" s="58">
        <x:v>6810</x:v>
      </x:c>
      <x:c r="G2392" t="inlineStr">
        <x:is>
          <x:t>Telefax und Internetkosten</x:t>
        </x:is>
      </x:c>
      <x:c r="H2392" s="0" t="inlineStr">
        <x:is>
          <x:t>2023-04</x:t>
        </x:is>
      </x:c>
      <x:c r="I2392" s="0" t="inlineStr">
        <x:is>
          <x:t>2023-04</x:t>
        </x:is>
      </x:c>
      <x:c r="J2392" s="0" t="inlineStr">
        <x:is>
          <x:t>Month</x:t>
        </x:is>
      </x:c>
      <x:c r="K2392" s="58">
        <x:v>1</x:v>
      </x:c>
      <x:c r="L2392" s="12">
        <x:v>-890</x:v>
      </x:c>
    </x:row>
    <x:row r="2393">
      <x:c r="A2393" s="0" t="inlineStr">
        <x:is>
          <x:t>PL|pl.other-opex|6810|2023-05</x:t>
        </x:is>
      </x:c>
      <x:c r="B2393" s="0" t="inlineStr">
        <x:is>
          <x:t>Demo Handel GmbH</x:t>
        </x:is>
      </x:c>
      <x:c r="C2393" s="0" t="inlineStr">
        <x:is>
          <x:t>PL</x:t>
        </x:is>
      </x:c>
      <x:c r="D2393" s="0" t="inlineStr">
        <x:is>
          <x:t>pl.other-opex</x:t>
        </x:is>
      </x:c>
      <x:c r="E2393" s="0" t="inlineStr">
        <x:is>
          <x:t>Sonstige betriebliche Aufwendungen</x:t>
        </x:is>
      </x:c>
      <x:c r="F2393" s="58">
        <x:v>6810</x:v>
      </x:c>
      <x:c r="G2393" t="inlineStr">
        <x:is>
          <x:t>Telefax und Internetkosten</x:t>
        </x:is>
      </x:c>
      <x:c r="H2393" s="0" t="inlineStr">
        <x:is>
          <x:t>2023-05</x:t>
        </x:is>
      </x:c>
      <x:c r="I2393" s="0" t="inlineStr">
        <x:is>
          <x:t>2023-05</x:t>
        </x:is>
      </x:c>
      <x:c r="J2393" s="0" t="inlineStr">
        <x:is>
          <x:t>Month</x:t>
        </x:is>
      </x:c>
      <x:c r="K2393" s="58">
        <x:v>1</x:v>
      </x:c>
      <x:c r="L2393" s="12">
        <x:v>-890</x:v>
      </x:c>
    </x:row>
    <x:row r="2394">
      <x:c r="A2394" s="0" t="inlineStr">
        <x:is>
          <x:t>PL|pl.other-opex|6810|2023-06</x:t>
        </x:is>
      </x:c>
      <x:c r="B2394" s="0" t="inlineStr">
        <x:is>
          <x:t>Demo Handel GmbH</x:t>
        </x:is>
      </x:c>
      <x:c r="C2394" s="0" t="inlineStr">
        <x:is>
          <x:t>PL</x:t>
        </x:is>
      </x:c>
      <x:c r="D2394" s="0" t="inlineStr">
        <x:is>
          <x:t>pl.other-opex</x:t>
        </x:is>
      </x:c>
      <x:c r="E2394" s="0" t="inlineStr">
        <x:is>
          <x:t>Sonstige betriebliche Aufwendungen</x:t>
        </x:is>
      </x:c>
      <x:c r="F2394" s="58">
        <x:v>6810</x:v>
      </x:c>
      <x:c r="G2394" t="inlineStr">
        <x:is>
          <x:t>Telefax und Internetkosten</x:t>
        </x:is>
      </x:c>
      <x:c r="H2394" s="0" t="inlineStr">
        <x:is>
          <x:t>2023-06</x:t>
        </x:is>
      </x:c>
      <x:c r="I2394" s="0" t="inlineStr">
        <x:is>
          <x:t>2023-06</x:t>
        </x:is>
      </x:c>
      <x:c r="J2394" s="0" t="inlineStr">
        <x:is>
          <x:t>Month</x:t>
        </x:is>
      </x:c>
      <x:c r="K2394" s="58">
        <x:v>1</x:v>
      </x:c>
      <x:c r="L2394" s="12">
        <x:v>-890</x:v>
      </x:c>
    </x:row>
    <x:row r="2395">
      <x:c r="A2395" s="0" t="inlineStr">
        <x:is>
          <x:t>PL|pl.other-opex|6810|2023-07</x:t>
        </x:is>
      </x:c>
      <x:c r="B2395" s="0" t="inlineStr">
        <x:is>
          <x:t>Demo Handel GmbH</x:t>
        </x:is>
      </x:c>
      <x:c r="C2395" s="0" t="inlineStr">
        <x:is>
          <x:t>PL</x:t>
        </x:is>
      </x:c>
      <x:c r="D2395" s="0" t="inlineStr">
        <x:is>
          <x:t>pl.other-opex</x:t>
        </x:is>
      </x:c>
      <x:c r="E2395" s="0" t="inlineStr">
        <x:is>
          <x:t>Sonstige betriebliche Aufwendungen</x:t>
        </x:is>
      </x:c>
      <x:c r="F2395" s="58">
        <x:v>6810</x:v>
      </x:c>
      <x:c r="G2395" t="inlineStr">
        <x:is>
          <x:t>Telefax und Internetkosten</x:t>
        </x:is>
      </x:c>
      <x:c r="H2395" s="0" t="inlineStr">
        <x:is>
          <x:t>2023-07</x:t>
        </x:is>
      </x:c>
      <x:c r="I2395" s="0" t="inlineStr">
        <x:is>
          <x:t>2023-07</x:t>
        </x:is>
      </x:c>
      <x:c r="J2395" s="0" t="inlineStr">
        <x:is>
          <x:t>Month</x:t>
        </x:is>
      </x:c>
      <x:c r="K2395" s="58">
        <x:v>1</x:v>
      </x:c>
      <x:c r="L2395" s="12">
        <x:v>-890</x:v>
      </x:c>
    </x:row>
    <x:row r="2396">
      <x:c r="A2396" s="0" t="inlineStr">
        <x:is>
          <x:t>PL|pl.other-opex|6810|2023-08</x:t>
        </x:is>
      </x:c>
      <x:c r="B2396" s="0" t="inlineStr">
        <x:is>
          <x:t>Demo Handel GmbH</x:t>
        </x:is>
      </x:c>
      <x:c r="C2396" s="0" t="inlineStr">
        <x:is>
          <x:t>PL</x:t>
        </x:is>
      </x:c>
      <x:c r="D2396" s="0" t="inlineStr">
        <x:is>
          <x:t>pl.other-opex</x:t>
        </x:is>
      </x:c>
      <x:c r="E2396" s="0" t="inlineStr">
        <x:is>
          <x:t>Sonstige betriebliche Aufwendungen</x:t>
        </x:is>
      </x:c>
      <x:c r="F2396" s="58">
        <x:v>6810</x:v>
      </x:c>
      <x:c r="G2396" t="inlineStr">
        <x:is>
          <x:t>Telefax und Internetkosten</x:t>
        </x:is>
      </x:c>
      <x:c r="H2396" s="0" t="inlineStr">
        <x:is>
          <x:t>2023-08</x:t>
        </x:is>
      </x:c>
      <x:c r="I2396" s="0" t="inlineStr">
        <x:is>
          <x:t>2023-08</x:t>
        </x:is>
      </x:c>
      <x:c r="J2396" s="0" t="inlineStr">
        <x:is>
          <x:t>Month</x:t>
        </x:is>
      </x:c>
      <x:c r="K2396" s="58">
        <x:v>1</x:v>
      </x:c>
      <x:c r="L2396" s="12">
        <x:v>-890</x:v>
      </x:c>
    </x:row>
    <x:row r="2397">
      <x:c r="A2397" s="0" t="inlineStr">
        <x:is>
          <x:t>PL|pl.other-opex|6810|2023-09</x:t>
        </x:is>
      </x:c>
      <x:c r="B2397" s="0" t="inlineStr">
        <x:is>
          <x:t>Demo Handel GmbH</x:t>
        </x:is>
      </x:c>
      <x:c r="C2397" s="0" t="inlineStr">
        <x:is>
          <x:t>PL</x:t>
        </x:is>
      </x:c>
      <x:c r="D2397" s="0" t="inlineStr">
        <x:is>
          <x:t>pl.other-opex</x:t>
        </x:is>
      </x:c>
      <x:c r="E2397" s="0" t="inlineStr">
        <x:is>
          <x:t>Sonstige betriebliche Aufwendungen</x:t>
        </x:is>
      </x:c>
      <x:c r="F2397" s="58">
        <x:v>6810</x:v>
      </x:c>
      <x:c r="G2397" t="inlineStr">
        <x:is>
          <x:t>Telefax und Internetkosten</x:t>
        </x:is>
      </x:c>
      <x:c r="H2397" s="0" t="inlineStr">
        <x:is>
          <x:t>2023-09</x:t>
        </x:is>
      </x:c>
      <x:c r="I2397" s="0" t="inlineStr">
        <x:is>
          <x:t>2023-09</x:t>
        </x:is>
      </x:c>
      <x:c r="J2397" s="0" t="inlineStr">
        <x:is>
          <x:t>Month</x:t>
        </x:is>
      </x:c>
      <x:c r="K2397" s="58">
        <x:v>1</x:v>
      </x:c>
      <x:c r="L2397" s="12">
        <x:v>-890</x:v>
      </x:c>
    </x:row>
    <x:row r="2398">
      <x:c r="A2398" s="0" t="inlineStr">
        <x:is>
          <x:t>PL|pl.other-opex|6810|2023-10</x:t>
        </x:is>
      </x:c>
      <x:c r="B2398" s="0" t="inlineStr">
        <x:is>
          <x:t>Demo Handel GmbH</x:t>
        </x:is>
      </x:c>
      <x:c r="C2398" s="0" t="inlineStr">
        <x:is>
          <x:t>PL</x:t>
        </x:is>
      </x:c>
      <x:c r="D2398" s="0" t="inlineStr">
        <x:is>
          <x:t>pl.other-opex</x:t>
        </x:is>
      </x:c>
      <x:c r="E2398" s="0" t="inlineStr">
        <x:is>
          <x:t>Sonstige betriebliche Aufwendungen</x:t>
        </x:is>
      </x:c>
      <x:c r="F2398" s="58">
        <x:v>6810</x:v>
      </x:c>
      <x:c r="G2398" t="inlineStr">
        <x:is>
          <x:t>Telefax und Internetkosten</x:t>
        </x:is>
      </x:c>
      <x:c r="H2398" s="0" t="inlineStr">
        <x:is>
          <x:t>2023-10</x:t>
        </x:is>
      </x:c>
      <x:c r="I2398" s="0" t="inlineStr">
        <x:is>
          <x:t>2023-10</x:t>
        </x:is>
      </x:c>
      <x:c r="J2398" s="0" t="inlineStr">
        <x:is>
          <x:t>Month</x:t>
        </x:is>
      </x:c>
      <x:c r="K2398" s="58">
        <x:v>1</x:v>
      </x:c>
      <x:c r="L2398" s="12">
        <x:v>-890</x:v>
      </x:c>
    </x:row>
    <x:row r="2399">
      <x:c r="A2399" s="0" t="inlineStr">
        <x:is>
          <x:t>PL|pl.other-opex|6810|2023-11</x:t>
        </x:is>
      </x:c>
      <x:c r="B2399" s="0" t="inlineStr">
        <x:is>
          <x:t>Demo Handel GmbH</x:t>
        </x:is>
      </x:c>
      <x:c r="C2399" s="0" t="inlineStr">
        <x:is>
          <x:t>PL</x:t>
        </x:is>
      </x:c>
      <x:c r="D2399" s="0" t="inlineStr">
        <x:is>
          <x:t>pl.other-opex</x:t>
        </x:is>
      </x:c>
      <x:c r="E2399" s="0" t="inlineStr">
        <x:is>
          <x:t>Sonstige betriebliche Aufwendungen</x:t>
        </x:is>
      </x:c>
      <x:c r="F2399" s="58">
        <x:v>6810</x:v>
      </x:c>
      <x:c r="G2399" t="inlineStr">
        <x:is>
          <x:t>Telefax und Internetkosten</x:t>
        </x:is>
      </x:c>
      <x:c r="H2399" s="0" t="inlineStr">
        <x:is>
          <x:t>2023-11</x:t>
        </x:is>
      </x:c>
      <x:c r="I2399" s="0" t="inlineStr">
        <x:is>
          <x:t>2023-11</x:t>
        </x:is>
      </x:c>
      <x:c r="J2399" s="0" t="inlineStr">
        <x:is>
          <x:t>Month</x:t>
        </x:is>
      </x:c>
      <x:c r="K2399" s="58">
        <x:v>1</x:v>
      </x:c>
      <x:c r="L2399" s="12">
        <x:v>-890</x:v>
      </x:c>
    </x:row>
    <x:row r="2400">
      <x:c r="A2400" s="0" t="inlineStr">
        <x:is>
          <x:t>PL|pl.other-opex|6810|2023-12</x:t>
        </x:is>
      </x:c>
      <x:c r="B2400" s="0" t="inlineStr">
        <x:is>
          <x:t>Demo Handel GmbH</x:t>
        </x:is>
      </x:c>
      <x:c r="C2400" s="0" t="inlineStr">
        <x:is>
          <x:t>PL</x:t>
        </x:is>
      </x:c>
      <x:c r="D2400" s="0" t="inlineStr">
        <x:is>
          <x:t>pl.other-opex</x:t>
        </x:is>
      </x:c>
      <x:c r="E2400" s="0" t="inlineStr">
        <x:is>
          <x:t>Sonstige betriebliche Aufwendungen</x:t>
        </x:is>
      </x:c>
      <x:c r="F2400" s="58">
        <x:v>6810</x:v>
      </x:c>
      <x:c r="G2400" t="inlineStr">
        <x:is>
          <x:t>Telefax und Internetkosten</x:t>
        </x:is>
      </x:c>
      <x:c r="H2400" s="0" t="inlineStr">
        <x:is>
          <x:t>2023-12</x:t>
        </x:is>
      </x:c>
      <x:c r="I2400" s="0" t="inlineStr">
        <x:is>
          <x:t>2023-12</x:t>
        </x:is>
      </x:c>
      <x:c r="J2400" s="0" t="inlineStr">
        <x:is>
          <x:t>Month</x:t>
        </x:is>
      </x:c>
      <x:c r="K2400" s="58">
        <x:v>1</x:v>
      </x:c>
      <x:c r="L2400" s="12">
        <x:v>-890</x:v>
      </x:c>
    </x:row>
    <x:row r="2401">
      <x:c r="A2401" s="0" t="inlineStr">
        <x:is>
          <x:t>PL|pl.other-opex|6810|2024-01</x:t>
        </x:is>
      </x:c>
      <x:c r="B2401" s="0" t="inlineStr">
        <x:is>
          <x:t>Demo Handel GmbH</x:t>
        </x:is>
      </x:c>
      <x:c r="C2401" s="0" t="inlineStr">
        <x:is>
          <x:t>PL</x:t>
        </x:is>
      </x:c>
      <x:c r="D2401" s="0" t="inlineStr">
        <x:is>
          <x:t>pl.other-opex</x:t>
        </x:is>
      </x:c>
      <x:c r="E2401" s="0" t="inlineStr">
        <x:is>
          <x:t>Sonstige betriebliche Aufwendungen</x:t>
        </x:is>
      </x:c>
      <x:c r="F2401" s="58">
        <x:v>6810</x:v>
      </x:c>
      <x:c r="G2401" t="inlineStr">
        <x:is>
          <x:t>Telefax und Internetkosten</x:t>
        </x:is>
      </x:c>
      <x:c r="H2401" s="0" t="inlineStr">
        <x:is>
          <x:t>2024-01</x:t>
        </x:is>
      </x:c>
      <x:c r="I2401" s="0" t="inlineStr">
        <x:is>
          <x:t>2024-01</x:t>
        </x:is>
      </x:c>
      <x:c r="J2401" s="0" t="inlineStr">
        <x:is>
          <x:t>Month</x:t>
        </x:is>
      </x:c>
      <x:c r="K2401" s="58">
        <x:v>1</x:v>
      </x:c>
      <x:c r="L2401" s="12">
        <x:v>-890</x:v>
      </x:c>
    </x:row>
    <x:row r="2402">
      <x:c r="A2402" s="0" t="inlineStr">
        <x:is>
          <x:t>PL|pl.other-opex|6810|2024-02</x:t>
        </x:is>
      </x:c>
      <x:c r="B2402" s="0" t="inlineStr">
        <x:is>
          <x:t>Demo Handel GmbH</x:t>
        </x:is>
      </x:c>
      <x:c r="C2402" s="0" t="inlineStr">
        <x:is>
          <x:t>PL</x:t>
        </x:is>
      </x:c>
      <x:c r="D2402" s="0" t="inlineStr">
        <x:is>
          <x:t>pl.other-opex</x:t>
        </x:is>
      </x:c>
      <x:c r="E2402" s="0" t="inlineStr">
        <x:is>
          <x:t>Sonstige betriebliche Aufwendungen</x:t>
        </x:is>
      </x:c>
      <x:c r="F2402" s="58">
        <x:v>6810</x:v>
      </x:c>
      <x:c r="G2402" t="inlineStr">
        <x:is>
          <x:t>Telefax und Internetkosten</x:t>
        </x:is>
      </x:c>
      <x:c r="H2402" s="0" t="inlineStr">
        <x:is>
          <x:t>2024-02</x:t>
        </x:is>
      </x:c>
      <x:c r="I2402" s="0" t="inlineStr">
        <x:is>
          <x:t>2024-02</x:t>
        </x:is>
      </x:c>
      <x:c r="J2402" s="0" t="inlineStr">
        <x:is>
          <x:t>Month</x:t>
        </x:is>
      </x:c>
      <x:c r="K2402" s="58">
        <x:v>1</x:v>
      </x:c>
      <x:c r="L2402" s="12">
        <x:v>-890</x:v>
      </x:c>
    </x:row>
    <x:row r="2403">
      <x:c r="A2403" s="0" t="inlineStr">
        <x:is>
          <x:t>PL|pl.other-opex|6810|2024-03</x:t>
        </x:is>
      </x:c>
      <x:c r="B2403" s="0" t="inlineStr">
        <x:is>
          <x:t>Demo Handel GmbH</x:t>
        </x:is>
      </x:c>
      <x:c r="C2403" s="0" t="inlineStr">
        <x:is>
          <x:t>PL</x:t>
        </x:is>
      </x:c>
      <x:c r="D2403" s="0" t="inlineStr">
        <x:is>
          <x:t>pl.other-opex</x:t>
        </x:is>
      </x:c>
      <x:c r="E2403" s="0" t="inlineStr">
        <x:is>
          <x:t>Sonstige betriebliche Aufwendungen</x:t>
        </x:is>
      </x:c>
      <x:c r="F2403" s="58">
        <x:v>6810</x:v>
      </x:c>
      <x:c r="G2403" t="inlineStr">
        <x:is>
          <x:t>Telefax und Internetkosten</x:t>
        </x:is>
      </x:c>
      <x:c r="H2403" s="0" t="inlineStr">
        <x:is>
          <x:t>2024-03</x:t>
        </x:is>
      </x:c>
      <x:c r="I2403" s="0" t="inlineStr">
        <x:is>
          <x:t>2024-03</x:t>
        </x:is>
      </x:c>
      <x:c r="J2403" s="0" t="inlineStr">
        <x:is>
          <x:t>Month</x:t>
        </x:is>
      </x:c>
      <x:c r="K2403" s="58">
        <x:v>1</x:v>
      </x:c>
      <x:c r="L2403" s="12">
        <x:v>-890</x:v>
      </x:c>
    </x:row>
    <x:row r="2404">
      <x:c r="A2404" s="0" t="inlineStr">
        <x:is>
          <x:t>PL|pl.other-opex|6810|2024-04</x:t>
        </x:is>
      </x:c>
      <x:c r="B2404" s="0" t="inlineStr">
        <x:is>
          <x:t>Demo Handel GmbH</x:t>
        </x:is>
      </x:c>
      <x:c r="C2404" s="0" t="inlineStr">
        <x:is>
          <x:t>PL</x:t>
        </x:is>
      </x:c>
      <x:c r="D2404" s="0" t="inlineStr">
        <x:is>
          <x:t>pl.other-opex</x:t>
        </x:is>
      </x:c>
      <x:c r="E2404" s="0" t="inlineStr">
        <x:is>
          <x:t>Sonstige betriebliche Aufwendungen</x:t>
        </x:is>
      </x:c>
      <x:c r="F2404" s="58">
        <x:v>6810</x:v>
      </x:c>
      <x:c r="G2404" t="inlineStr">
        <x:is>
          <x:t>Telefax und Internetkosten</x:t>
        </x:is>
      </x:c>
      <x:c r="H2404" s="0" t="inlineStr">
        <x:is>
          <x:t>2024-04</x:t>
        </x:is>
      </x:c>
      <x:c r="I2404" s="0" t="inlineStr">
        <x:is>
          <x:t>2024-04</x:t>
        </x:is>
      </x:c>
      <x:c r="J2404" s="0" t="inlineStr">
        <x:is>
          <x:t>Month</x:t>
        </x:is>
      </x:c>
      <x:c r="K2404" s="58">
        <x:v>1</x:v>
      </x:c>
      <x:c r="L2404" s="12">
        <x:v>-890</x:v>
      </x:c>
    </x:row>
    <x:row r="2405">
      <x:c r="A2405" s="0" t="inlineStr">
        <x:is>
          <x:t>PL|pl.other-opex|6810|2024-05</x:t>
        </x:is>
      </x:c>
      <x:c r="B2405" s="0" t="inlineStr">
        <x:is>
          <x:t>Demo Handel GmbH</x:t>
        </x:is>
      </x:c>
      <x:c r="C2405" s="0" t="inlineStr">
        <x:is>
          <x:t>PL</x:t>
        </x:is>
      </x:c>
      <x:c r="D2405" s="0" t="inlineStr">
        <x:is>
          <x:t>pl.other-opex</x:t>
        </x:is>
      </x:c>
      <x:c r="E2405" s="0" t="inlineStr">
        <x:is>
          <x:t>Sonstige betriebliche Aufwendungen</x:t>
        </x:is>
      </x:c>
      <x:c r="F2405" s="58">
        <x:v>6810</x:v>
      </x:c>
      <x:c r="G2405" t="inlineStr">
        <x:is>
          <x:t>Telefax und Internetkosten</x:t>
        </x:is>
      </x:c>
      <x:c r="H2405" s="0" t="inlineStr">
        <x:is>
          <x:t>2024-05</x:t>
        </x:is>
      </x:c>
      <x:c r="I2405" s="0" t="inlineStr">
        <x:is>
          <x:t>2024-05</x:t>
        </x:is>
      </x:c>
      <x:c r="J2405" s="0" t="inlineStr">
        <x:is>
          <x:t>Month</x:t>
        </x:is>
      </x:c>
      <x:c r="K2405" s="58">
        <x:v>1</x:v>
      </x:c>
      <x:c r="L2405" s="12">
        <x:v>-890</x:v>
      </x:c>
    </x:row>
    <x:row r="2406">
      <x:c r="A2406" s="0" t="inlineStr">
        <x:is>
          <x:t>PL|pl.other-opex|6810|2024-06</x:t>
        </x:is>
      </x:c>
      <x:c r="B2406" s="0" t="inlineStr">
        <x:is>
          <x:t>Demo Handel GmbH</x:t>
        </x:is>
      </x:c>
      <x:c r="C2406" s="0" t="inlineStr">
        <x:is>
          <x:t>PL</x:t>
        </x:is>
      </x:c>
      <x:c r="D2406" s="0" t="inlineStr">
        <x:is>
          <x:t>pl.other-opex</x:t>
        </x:is>
      </x:c>
      <x:c r="E2406" s="0" t="inlineStr">
        <x:is>
          <x:t>Sonstige betriebliche Aufwendungen</x:t>
        </x:is>
      </x:c>
      <x:c r="F2406" s="58">
        <x:v>6810</x:v>
      </x:c>
      <x:c r="G2406" t="inlineStr">
        <x:is>
          <x:t>Telefax und Internetkosten</x:t>
        </x:is>
      </x:c>
      <x:c r="H2406" s="0" t="inlineStr">
        <x:is>
          <x:t>2024-06</x:t>
        </x:is>
      </x:c>
      <x:c r="I2406" s="0" t="inlineStr">
        <x:is>
          <x:t>2024-06</x:t>
        </x:is>
      </x:c>
      <x:c r="J2406" s="0" t="inlineStr">
        <x:is>
          <x:t>Month</x:t>
        </x:is>
      </x:c>
      <x:c r="K2406" s="58">
        <x:v>1</x:v>
      </x:c>
      <x:c r="L2406" s="12">
        <x:v>-890</x:v>
      </x:c>
    </x:row>
    <x:row r="2407">
      <x:c r="A2407" s="0" t="inlineStr">
        <x:is>
          <x:t>PL|pl.other-opex|6810|2024-07</x:t>
        </x:is>
      </x:c>
      <x:c r="B2407" s="0" t="inlineStr">
        <x:is>
          <x:t>Demo Handel GmbH</x:t>
        </x:is>
      </x:c>
      <x:c r="C2407" s="0" t="inlineStr">
        <x:is>
          <x:t>PL</x:t>
        </x:is>
      </x:c>
      <x:c r="D2407" s="0" t="inlineStr">
        <x:is>
          <x:t>pl.other-opex</x:t>
        </x:is>
      </x:c>
      <x:c r="E2407" s="0" t="inlineStr">
        <x:is>
          <x:t>Sonstige betriebliche Aufwendungen</x:t>
        </x:is>
      </x:c>
      <x:c r="F2407" s="58">
        <x:v>6810</x:v>
      </x:c>
      <x:c r="G2407" t="inlineStr">
        <x:is>
          <x:t>Telefax und Internetkosten</x:t>
        </x:is>
      </x:c>
      <x:c r="H2407" s="0" t="inlineStr">
        <x:is>
          <x:t>2024-07</x:t>
        </x:is>
      </x:c>
      <x:c r="I2407" s="0" t="inlineStr">
        <x:is>
          <x:t>2024-07</x:t>
        </x:is>
      </x:c>
      <x:c r="J2407" s="0" t="inlineStr">
        <x:is>
          <x:t>Month</x:t>
        </x:is>
      </x:c>
      <x:c r="K2407" s="58">
        <x:v>1</x:v>
      </x:c>
      <x:c r="L2407" s="12">
        <x:v>-890</x:v>
      </x:c>
    </x:row>
    <x:row r="2408">
      <x:c r="A2408" s="0" t="inlineStr">
        <x:is>
          <x:t>PL|pl.other-opex|6810|2024-08</x:t>
        </x:is>
      </x:c>
      <x:c r="B2408" s="0" t="inlineStr">
        <x:is>
          <x:t>Demo Handel GmbH</x:t>
        </x:is>
      </x:c>
      <x:c r="C2408" s="0" t="inlineStr">
        <x:is>
          <x:t>PL</x:t>
        </x:is>
      </x:c>
      <x:c r="D2408" s="0" t="inlineStr">
        <x:is>
          <x:t>pl.other-opex</x:t>
        </x:is>
      </x:c>
      <x:c r="E2408" s="0" t="inlineStr">
        <x:is>
          <x:t>Sonstige betriebliche Aufwendungen</x:t>
        </x:is>
      </x:c>
      <x:c r="F2408" s="58">
        <x:v>6810</x:v>
      </x:c>
      <x:c r="G2408" t="inlineStr">
        <x:is>
          <x:t>Telefax und Internetkosten</x:t>
        </x:is>
      </x:c>
      <x:c r="H2408" s="0" t="inlineStr">
        <x:is>
          <x:t>2024-08</x:t>
        </x:is>
      </x:c>
      <x:c r="I2408" s="0" t="inlineStr">
        <x:is>
          <x:t>2024-08</x:t>
        </x:is>
      </x:c>
      <x:c r="J2408" s="0" t="inlineStr">
        <x:is>
          <x:t>Month</x:t>
        </x:is>
      </x:c>
      <x:c r="K2408" s="58">
        <x:v>1</x:v>
      </x:c>
      <x:c r="L2408" s="12">
        <x:v>-890</x:v>
      </x:c>
    </x:row>
    <x:row r="2409">
      <x:c r="A2409" s="0" t="inlineStr">
        <x:is>
          <x:t>PL|pl.other-opex|6810|2024-09</x:t>
        </x:is>
      </x:c>
      <x:c r="B2409" s="0" t="inlineStr">
        <x:is>
          <x:t>Demo Handel GmbH</x:t>
        </x:is>
      </x:c>
      <x:c r="C2409" s="0" t="inlineStr">
        <x:is>
          <x:t>PL</x:t>
        </x:is>
      </x:c>
      <x:c r="D2409" s="0" t="inlineStr">
        <x:is>
          <x:t>pl.other-opex</x:t>
        </x:is>
      </x:c>
      <x:c r="E2409" s="0" t="inlineStr">
        <x:is>
          <x:t>Sonstige betriebliche Aufwendungen</x:t>
        </x:is>
      </x:c>
      <x:c r="F2409" s="58">
        <x:v>6810</x:v>
      </x:c>
      <x:c r="G2409" t="inlineStr">
        <x:is>
          <x:t>Telefax und Internetkosten</x:t>
        </x:is>
      </x:c>
      <x:c r="H2409" s="0" t="inlineStr">
        <x:is>
          <x:t>2024-09</x:t>
        </x:is>
      </x:c>
      <x:c r="I2409" s="0" t="inlineStr">
        <x:is>
          <x:t>2024-09</x:t>
        </x:is>
      </x:c>
      <x:c r="J2409" s="0" t="inlineStr">
        <x:is>
          <x:t>Month</x:t>
        </x:is>
      </x:c>
      <x:c r="K2409" s="58">
        <x:v>1</x:v>
      </x:c>
      <x:c r="L2409" s="12">
        <x:v>-890</x:v>
      </x:c>
    </x:row>
    <x:row r="2410">
      <x:c r="A2410" s="0" t="inlineStr">
        <x:is>
          <x:t>PL|pl.other-opex|6810|2024-10</x:t>
        </x:is>
      </x:c>
      <x:c r="B2410" s="0" t="inlineStr">
        <x:is>
          <x:t>Demo Handel GmbH</x:t>
        </x:is>
      </x:c>
      <x:c r="C2410" s="0" t="inlineStr">
        <x:is>
          <x:t>PL</x:t>
        </x:is>
      </x:c>
      <x:c r="D2410" s="0" t="inlineStr">
        <x:is>
          <x:t>pl.other-opex</x:t>
        </x:is>
      </x:c>
      <x:c r="E2410" s="0" t="inlineStr">
        <x:is>
          <x:t>Sonstige betriebliche Aufwendungen</x:t>
        </x:is>
      </x:c>
      <x:c r="F2410" s="58">
        <x:v>6810</x:v>
      </x:c>
      <x:c r="G2410" t="inlineStr">
        <x:is>
          <x:t>Telefax und Internetkosten</x:t>
        </x:is>
      </x:c>
      <x:c r="H2410" s="0" t="inlineStr">
        <x:is>
          <x:t>2024-10</x:t>
        </x:is>
      </x:c>
      <x:c r="I2410" s="0" t="inlineStr">
        <x:is>
          <x:t>2024-10</x:t>
        </x:is>
      </x:c>
      <x:c r="J2410" s="0" t="inlineStr">
        <x:is>
          <x:t>Month</x:t>
        </x:is>
      </x:c>
      <x:c r="K2410" s="58">
        <x:v>1</x:v>
      </x:c>
      <x:c r="L2410" s="12">
        <x:v>-890</x:v>
      </x:c>
    </x:row>
    <x:row r="2411">
      <x:c r="A2411" s="0" t="inlineStr">
        <x:is>
          <x:t>PL|pl.other-opex|6810|2024-11</x:t>
        </x:is>
      </x:c>
      <x:c r="B2411" s="0" t="inlineStr">
        <x:is>
          <x:t>Demo Handel GmbH</x:t>
        </x:is>
      </x:c>
      <x:c r="C2411" s="0" t="inlineStr">
        <x:is>
          <x:t>PL</x:t>
        </x:is>
      </x:c>
      <x:c r="D2411" s="0" t="inlineStr">
        <x:is>
          <x:t>pl.other-opex</x:t>
        </x:is>
      </x:c>
      <x:c r="E2411" s="0" t="inlineStr">
        <x:is>
          <x:t>Sonstige betriebliche Aufwendungen</x:t>
        </x:is>
      </x:c>
      <x:c r="F2411" s="58">
        <x:v>6810</x:v>
      </x:c>
      <x:c r="G2411" t="inlineStr">
        <x:is>
          <x:t>Telefax und Internetkosten</x:t>
        </x:is>
      </x:c>
      <x:c r="H2411" s="0" t="inlineStr">
        <x:is>
          <x:t>2024-11</x:t>
        </x:is>
      </x:c>
      <x:c r="I2411" s="0" t="inlineStr">
        <x:is>
          <x:t>2024-11</x:t>
        </x:is>
      </x:c>
      <x:c r="J2411" s="0" t="inlineStr">
        <x:is>
          <x:t>Month</x:t>
        </x:is>
      </x:c>
      <x:c r="K2411" s="58">
        <x:v>1</x:v>
      </x:c>
      <x:c r="L2411" s="12">
        <x:v>-890</x:v>
      </x:c>
    </x:row>
    <x:row r="2412">
      <x:c r="A2412" s="0" t="inlineStr">
        <x:is>
          <x:t>PL|pl.other-opex|6810|2024-12</x:t>
        </x:is>
      </x:c>
      <x:c r="B2412" s="0" t="inlineStr">
        <x:is>
          <x:t>Demo Handel GmbH</x:t>
        </x:is>
      </x:c>
      <x:c r="C2412" s="0" t="inlineStr">
        <x:is>
          <x:t>PL</x:t>
        </x:is>
      </x:c>
      <x:c r="D2412" s="0" t="inlineStr">
        <x:is>
          <x:t>pl.other-opex</x:t>
        </x:is>
      </x:c>
      <x:c r="E2412" s="0" t="inlineStr">
        <x:is>
          <x:t>Sonstige betriebliche Aufwendungen</x:t>
        </x:is>
      </x:c>
      <x:c r="F2412" s="58">
        <x:v>6810</x:v>
      </x:c>
      <x:c r="G2412" t="inlineStr">
        <x:is>
          <x:t>Telefax und Internetkosten</x:t>
        </x:is>
      </x:c>
      <x:c r="H2412" s="0" t="inlineStr">
        <x:is>
          <x:t>2024-12</x:t>
        </x:is>
      </x:c>
      <x:c r="I2412" s="0" t="inlineStr">
        <x:is>
          <x:t>2024-12</x:t>
        </x:is>
      </x:c>
      <x:c r="J2412" s="0" t="inlineStr">
        <x:is>
          <x:t>Month</x:t>
        </x:is>
      </x:c>
      <x:c r="K2412" s="58">
        <x:v>1</x:v>
      </x:c>
      <x:c r="L2412" s="12">
        <x:v>-890</x:v>
      </x:c>
    </x:row>
    <x:row r="2413">
      <x:c r="A2413" s="0" t="inlineStr">
        <x:is>
          <x:t>PL|pl.other-opex|6815|2022-01</x:t>
        </x:is>
      </x:c>
      <x:c r="B2413" s="0" t="inlineStr">
        <x:is>
          <x:t>Demo Handel GmbH</x:t>
        </x:is>
      </x:c>
      <x:c r="C2413" s="0" t="inlineStr">
        <x:is>
          <x:t>PL</x:t>
        </x:is>
      </x:c>
      <x:c r="D2413" s="0" t="inlineStr">
        <x:is>
          <x:t>pl.other-opex</x:t>
        </x:is>
      </x:c>
      <x:c r="E2413" s="0" t="inlineStr">
        <x:is>
          <x:t>Sonstige betriebliche Aufwendungen</x:t>
        </x:is>
      </x:c>
      <x:c r="F2413" s="58">
        <x:v>6815</x:v>
      </x:c>
      <x:c r="G2413" t="inlineStr">
        <x:is>
          <x:t>Bürobedarf</x:t>
        </x:is>
      </x:c>
      <x:c r="H2413" s="0" t="inlineStr">
        <x:is>
          <x:t>2022-01</x:t>
        </x:is>
      </x:c>
      <x:c r="I2413" s="0" t="inlineStr">
        <x:is>
          <x:t>2022-01</x:t>
        </x:is>
      </x:c>
      <x:c r="J2413" s="0" t="inlineStr">
        <x:is>
          <x:t>Month</x:t>
        </x:is>
      </x:c>
      <x:c r="K2413" s="58">
        <x:v>1</x:v>
      </x:c>
      <x:c r="L2413" s="12">
        <x:v>-996.47</x:v>
      </x:c>
    </x:row>
    <x:row r="2414">
      <x:c r="A2414" s="0" t="inlineStr">
        <x:is>
          <x:t>PL|pl.other-opex|6815|2022-02</x:t>
        </x:is>
      </x:c>
      <x:c r="B2414" s="0" t="inlineStr">
        <x:is>
          <x:t>Demo Handel GmbH</x:t>
        </x:is>
      </x:c>
      <x:c r="C2414" s="0" t="inlineStr">
        <x:is>
          <x:t>PL</x:t>
        </x:is>
      </x:c>
      <x:c r="D2414" s="0" t="inlineStr">
        <x:is>
          <x:t>pl.other-opex</x:t>
        </x:is>
      </x:c>
      <x:c r="E2414" s="0" t="inlineStr">
        <x:is>
          <x:t>Sonstige betriebliche Aufwendungen</x:t>
        </x:is>
      </x:c>
      <x:c r="F2414" s="58">
        <x:v>6815</x:v>
      </x:c>
      <x:c r="G2414" t="inlineStr">
        <x:is>
          <x:t>Bürobedarf</x:t>
        </x:is>
      </x:c>
      <x:c r="H2414" s="0" t="inlineStr">
        <x:is>
          <x:t>2022-02</x:t>
        </x:is>
      </x:c>
      <x:c r="I2414" s="0" t="inlineStr">
        <x:is>
          <x:t>2022-02</x:t>
        </x:is>
      </x:c>
      <x:c r="J2414" s="0" t="inlineStr">
        <x:is>
          <x:t>Month</x:t>
        </x:is>
      </x:c>
      <x:c r="K2414" s="58">
        <x:v>1</x:v>
      </x:c>
      <x:c r="L2414" s="12">
        <x:v>-820.61</x:v>
      </x:c>
    </x:row>
    <x:row r="2415">
      <x:c r="A2415" s="0" t="inlineStr">
        <x:is>
          <x:t>PL|pl.other-opex|6815|2022-03</x:t>
        </x:is>
      </x:c>
      <x:c r="B2415" s="0" t="inlineStr">
        <x:is>
          <x:t>Demo Handel GmbH</x:t>
        </x:is>
      </x:c>
      <x:c r="C2415" s="0" t="inlineStr">
        <x:is>
          <x:t>PL</x:t>
        </x:is>
      </x:c>
      <x:c r="D2415" s="0" t="inlineStr">
        <x:is>
          <x:t>pl.other-opex</x:t>
        </x:is>
      </x:c>
      <x:c r="E2415" s="0" t="inlineStr">
        <x:is>
          <x:t>Sonstige betriebliche Aufwendungen</x:t>
        </x:is>
      </x:c>
      <x:c r="F2415" s="58">
        <x:v>6815</x:v>
      </x:c>
      <x:c r="G2415" t="inlineStr">
        <x:is>
          <x:t>Bürobedarf</x:t>
        </x:is>
      </x:c>
      <x:c r="H2415" s="0" t="inlineStr">
        <x:is>
          <x:t>2022-03</x:t>
        </x:is>
      </x:c>
      <x:c r="I2415" s="0" t="inlineStr">
        <x:is>
          <x:t>2022-03</x:t>
        </x:is>
      </x:c>
      <x:c r="J2415" s="0" t="inlineStr">
        <x:is>
          <x:t>Month</x:t>
        </x:is>
      </x:c>
      <x:c r="K2415" s="58">
        <x:v>1</x:v>
      </x:c>
      <x:c r="L2415" s="12">
        <x:v>-741.6</x:v>
      </x:c>
    </x:row>
    <x:row r="2416">
      <x:c r="A2416" s="0" t="inlineStr">
        <x:is>
          <x:t>PL|pl.other-opex|6815|2022-04</x:t>
        </x:is>
      </x:c>
      <x:c r="B2416" s="0" t="inlineStr">
        <x:is>
          <x:t>Demo Handel GmbH</x:t>
        </x:is>
      </x:c>
      <x:c r="C2416" s="0" t="inlineStr">
        <x:is>
          <x:t>PL</x:t>
        </x:is>
      </x:c>
      <x:c r="D2416" s="0" t="inlineStr">
        <x:is>
          <x:t>pl.other-opex</x:t>
        </x:is>
      </x:c>
      <x:c r="E2416" s="0" t="inlineStr">
        <x:is>
          <x:t>Sonstige betriebliche Aufwendungen</x:t>
        </x:is>
      </x:c>
      <x:c r="F2416" s="58">
        <x:v>6815</x:v>
      </x:c>
      <x:c r="G2416" t="inlineStr">
        <x:is>
          <x:t>Bürobedarf</x:t>
        </x:is>
      </x:c>
      <x:c r="H2416" s="0" t="inlineStr">
        <x:is>
          <x:t>2022-04</x:t>
        </x:is>
      </x:c>
      <x:c r="I2416" s="0" t="inlineStr">
        <x:is>
          <x:t>2022-04</x:t>
        </x:is>
      </x:c>
      <x:c r="J2416" s="0" t="inlineStr">
        <x:is>
          <x:t>Month</x:t>
        </x:is>
      </x:c>
      <x:c r="K2416" s="58">
        <x:v>1</x:v>
      </x:c>
      <x:c r="L2416" s="12">
        <x:v>-1107.15</x:v>
      </x:c>
    </x:row>
    <x:row r="2417">
      <x:c r="A2417" s="0" t="inlineStr">
        <x:is>
          <x:t>PL|pl.other-opex|6815|2022-05</x:t>
        </x:is>
      </x:c>
      <x:c r="B2417" s="0" t="inlineStr">
        <x:is>
          <x:t>Demo Handel GmbH</x:t>
        </x:is>
      </x:c>
      <x:c r="C2417" s="0" t="inlineStr">
        <x:is>
          <x:t>PL</x:t>
        </x:is>
      </x:c>
      <x:c r="D2417" s="0" t="inlineStr">
        <x:is>
          <x:t>pl.other-opex</x:t>
        </x:is>
      </x:c>
      <x:c r="E2417" s="0" t="inlineStr">
        <x:is>
          <x:t>Sonstige betriebliche Aufwendungen</x:t>
        </x:is>
      </x:c>
      <x:c r="F2417" s="58">
        <x:v>6815</x:v>
      </x:c>
      <x:c r="G2417" t="inlineStr">
        <x:is>
          <x:t>Bürobedarf</x:t>
        </x:is>
      </x:c>
      <x:c r="H2417" s="0" t="inlineStr">
        <x:is>
          <x:t>2022-05</x:t>
        </x:is>
      </x:c>
      <x:c r="I2417" s="0" t="inlineStr">
        <x:is>
          <x:t>2022-05</x:t>
        </x:is>
      </x:c>
      <x:c r="J2417" s="0" t="inlineStr">
        <x:is>
          <x:t>Month</x:t>
        </x:is>
      </x:c>
      <x:c r="K2417" s="58">
        <x:v>1</x:v>
      </x:c>
      <x:c r="L2417" s="12">
        <x:v>-718.73</x:v>
      </x:c>
    </x:row>
    <x:row r="2418">
      <x:c r="A2418" s="0" t="inlineStr">
        <x:is>
          <x:t>PL|pl.other-opex|6815|2022-06</x:t>
        </x:is>
      </x:c>
      <x:c r="B2418" s="0" t="inlineStr">
        <x:is>
          <x:t>Demo Handel GmbH</x:t>
        </x:is>
      </x:c>
      <x:c r="C2418" s="0" t="inlineStr">
        <x:is>
          <x:t>PL</x:t>
        </x:is>
      </x:c>
      <x:c r="D2418" s="0" t="inlineStr">
        <x:is>
          <x:t>pl.other-opex</x:t>
        </x:is>
      </x:c>
      <x:c r="E2418" s="0" t="inlineStr">
        <x:is>
          <x:t>Sonstige betriebliche Aufwendungen</x:t>
        </x:is>
      </x:c>
      <x:c r="F2418" s="58">
        <x:v>6815</x:v>
      </x:c>
      <x:c r="G2418" t="inlineStr">
        <x:is>
          <x:t>Bürobedarf</x:t>
        </x:is>
      </x:c>
      <x:c r="H2418" s="0" t="inlineStr">
        <x:is>
          <x:t>2022-06</x:t>
        </x:is>
      </x:c>
      <x:c r="I2418" s="0" t="inlineStr">
        <x:is>
          <x:t>2022-06</x:t>
        </x:is>
      </x:c>
      <x:c r="J2418" s="0" t="inlineStr">
        <x:is>
          <x:t>Month</x:t>
        </x:is>
      </x:c>
      <x:c r="K2418" s="58">
        <x:v>1</x:v>
      </x:c>
      <x:c r="L2418" s="12">
        <x:v>-697.33</x:v>
      </x:c>
    </x:row>
    <x:row r="2419">
      <x:c r="A2419" s="0" t="inlineStr">
        <x:is>
          <x:t>PL|pl.other-opex|6815|2022-07</x:t>
        </x:is>
      </x:c>
      <x:c r="B2419" s="0" t="inlineStr">
        <x:is>
          <x:t>Demo Handel GmbH</x:t>
        </x:is>
      </x:c>
      <x:c r="C2419" s="0" t="inlineStr">
        <x:is>
          <x:t>PL</x:t>
        </x:is>
      </x:c>
      <x:c r="D2419" s="0" t="inlineStr">
        <x:is>
          <x:t>pl.other-opex</x:t>
        </x:is>
      </x:c>
      <x:c r="E2419" s="0" t="inlineStr">
        <x:is>
          <x:t>Sonstige betriebliche Aufwendungen</x:t>
        </x:is>
      </x:c>
      <x:c r="F2419" s="58">
        <x:v>6815</x:v>
      </x:c>
      <x:c r="G2419" t="inlineStr">
        <x:is>
          <x:t>Bürobedarf</x:t>
        </x:is>
      </x:c>
      <x:c r="H2419" s="0" t="inlineStr">
        <x:is>
          <x:t>2022-07</x:t>
        </x:is>
      </x:c>
      <x:c r="I2419" s="0" t="inlineStr">
        <x:is>
          <x:t>2022-07</x:t>
        </x:is>
      </x:c>
      <x:c r="J2419" s="0" t="inlineStr">
        <x:is>
          <x:t>Month</x:t>
        </x:is>
      </x:c>
      <x:c r="K2419" s="58">
        <x:v>1</x:v>
      </x:c>
      <x:c r="L2419" s="12">
        <x:v>-817.45</x:v>
      </x:c>
    </x:row>
    <x:row r="2420">
      <x:c r="A2420" s="0" t="inlineStr">
        <x:is>
          <x:t>PL|pl.other-opex|6815|2022-08</x:t>
        </x:is>
      </x:c>
      <x:c r="B2420" s="0" t="inlineStr">
        <x:is>
          <x:t>Demo Handel GmbH</x:t>
        </x:is>
      </x:c>
      <x:c r="C2420" s="0" t="inlineStr">
        <x:is>
          <x:t>PL</x:t>
        </x:is>
      </x:c>
      <x:c r="D2420" s="0" t="inlineStr">
        <x:is>
          <x:t>pl.other-opex</x:t>
        </x:is>
      </x:c>
      <x:c r="E2420" s="0" t="inlineStr">
        <x:is>
          <x:t>Sonstige betriebliche Aufwendungen</x:t>
        </x:is>
      </x:c>
      <x:c r="F2420" s="58">
        <x:v>6815</x:v>
      </x:c>
      <x:c r="G2420" t="inlineStr">
        <x:is>
          <x:t>Bürobedarf</x:t>
        </x:is>
      </x:c>
      <x:c r="H2420" s="0" t="inlineStr">
        <x:is>
          <x:t>2022-08</x:t>
        </x:is>
      </x:c>
      <x:c r="I2420" s="0" t="inlineStr">
        <x:is>
          <x:t>2022-08</x:t>
        </x:is>
      </x:c>
      <x:c r="J2420" s="0" t="inlineStr">
        <x:is>
          <x:t>Month</x:t>
        </x:is>
      </x:c>
      <x:c r="K2420" s="58">
        <x:v>1</x:v>
      </x:c>
      <x:c r="L2420" s="12">
        <x:v>-1002.94</x:v>
      </x:c>
    </x:row>
    <x:row r="2421">
      <x:c r="A2421" s="0" t="inlineStr">
        <x:is>
          <x:t>PL|pl.other-opex|6815|2022-09</x:t>
        </x:is>
      </x:c>
      <x:c r="B2421" s="0" t="inlineStr">
        <x:is>
          <x:t>Demo Handel GmbH</x:t>
        </x:is>
      </x:c>
      <x:c r="C2421" s="0" t="inlineStr">
        <x:is>
          <x:t>PL</x:t>
        </x:is>
      </x:c>
      <x:c r="D2421" s="0" t="inlineStr">
        <x:is>
          <x:t>pl.other-opex</x:t>
        </x:is>
      </x:c>
      <x:c r="E2421" s="0" t="inlineStr">
        <x:is>
          <x:t>Sonstige betriebliche Aufwendungen</x:t>
        </x:is>
      </x:c>
      <x:c r="F2421" s="58">
        <x:v>6815</x:v>
      </x:c>
      <x:c r="G2421" t="inlineStr">
        <x:is>
          <x:t>Bürobedarf</x:t>
        </x:is>
      </x:c>
      <x:c r="H2421" s="0" t="inlineStr">
        <x:is>
          <x:t>2022-09</x:t>
        </x:is>
      </x:c>
      <x:c r="I2421" s="0" t="inlineStr">
        <x:is>
          <x:t>2022-09</x:t>
        </x:is>
      </x:c>
      <x:c r="J2421" s="0" t="inlineStr">
        <x:is>
          <x:t>Month</x:t>
        </x:is>
      </x:c>
      <x:c r="K2421" s="58">
        <x:v>1</x:v>
      </x:c>
      <x:c r="L2421" s="12">
        <x:v>-1123.39</x:v>
      </x:c>
    </x:row>
    <x:row r="2422">
      <x:c r="A2422" s="0" t="inlineStr">
        <x:is>
          <x:t>PL|pl.other-opex|6815|2022-10</x:t>
        </x:is>
      </x:c>
      <x:c r="B2422" s="0" t="inlineStr">
        <x:is>
          <x:t>Demo Handel GmbH</x:t>
        </x:is>
      </x:c>
      <x:c r="C2422" s="0" t="inlineStr">
        <x:is>
          <x:t>PL</x:t>
        </x:is>
      </x:c>
      <x:c r="D2422" s="0" t="inlineStr">
        <x:is>
          <x:t>pl.other-opex</x:t>
        </x:is>
      </x:c>
      <x:c r="E2422" s="0" t="inlineStr">
        <x:is>
          <x:t>Sonstige betriebliche Aufwendungen</x:t>
        </x:is>
      </x:c>
      <x:c r="F2422" s="58">
        <x:v>6815</x:v>
      </x:c>
      <x:c r="G2422" t="inlineStr">
        <x:is>
          <x:t>Bürobedarf</x:t>
        </x:is>
      </x:c>
      <x:c r="H2422" s="0" t="inlineStr">
        <x:is>
          <x:t>2022-10</x:t>
        </x:is>
      </x:c>
      <x:c r="I2422" s="0" t="inlineStr">
        <x:is>
          <x:t>2022-10</x:t>
        </x:is>
      </x:c>
      <x:c r="J2422" s="0" t="inlineStr">
        <x:is>
          <x:t>Month</x:t>
        </x:is>
      </x:c>
      <x:c r="K2422" s="58">
        <x:v>1</x:v>
      </x:c>
      <x:c r="L2422" s="12">
        <x:v>-1221.74</x:v>
      </x:c>
    </x:row>
    <x:row r="2423">
      <x:c r="A2423" s="0" t="inlineStr">
        <x:is>
          <x:t>PL|pl.other-opex|6815|2022-11</x:t>
        </x:is>
      </x:c>
      <x:c r="B2423" s="0" t="inlineStr">
        <x:is>
          <x:t>Demo Handel GmbH</x:t>
        </x:is>
      </x:c>
      <x:c r="C2423" s="0" t="inlineStr">
        <x:is>
          <x:t>PL</x:t>
        </x:is>
      </x:c>
      <x:c r="D2423" s="0" t="inlineStr">
        <x:is>
          <x:t>pl.other-opex</x:t>
        </x:is>
      </x:c>
      <x:c r="E2423" s="0" t="inlineStr">
        <x:is>
          <x:t>Sonstige betriebliche Aufwendungen</x:t>
        </x:is>
      </x:c>
      <x:c r="F2423" s="58">
        <x:v>6815</x:v>
      </x:c>
      <x:c r="G2423" t="inlineStr">
        <x:is>
          <x:t>Bürobedarf</x:t>
        </x:is>
      </x:c>
      <x:c r="H2423" s="0" t="inlineStr">
        <x:is>
          <x:t>2022-11</x:t>
        </x:is>
      </x:c>
      <x:c r="I2423" s="0" t="inlineStr">
        <x:is>
          <x:t>2022-11</x:t>
        </x:is>
      </x:c>
      <x:c r="J2423" s="0" t="inlineStr">
        <x:is>
          <x:t>Month</x:t>
        </x:is>
      </x:c>
      <x:c r="K2423" s="58">
        <x:v>1</x:v>
      </x:c>
      <x:c r="L2423" s="12">
        <x:v>-606.16</x:v>
      </x:c>
    </x:row>
    <x:row r="2424">
      <x:c r="A2424" s="0" t="inlineStr">
        <x:is>
          <x:t>PL|pl.other-opex|6815|2022-12</x:t>
        </x:is>
      </x:c>
      <x:c r="B2424" s="0" t="inlineStr">
        <x:is>
          <x:t>Demo Handel GmbH</x:t>
        </x:is>
      </x:c>
      <x:c r="C2424" s="0" t="inlineStr">
        <x:is>
          <x:t>PL</x:t>
        </x:is>
      </x:c>
      <x:c r="D2424" s="0" t="inlineStr">
        <x:is>
          <x:t>pl.other-opex</x:t>
        </x:is>
      </x:c>
      <x:c r="E2424" s="0" t="inlineStr">
        <x:is>
          <x:t>Sonstige betriebliche Aufwendungen</x:t>
        </x:is>
      </x:c>
      <x:c r="F2424" s="58">
        <x:v>6815</x:v>
      </x:c>
      <x:c r="G2424" t="inlineStr">
        <x:is>
          <x:t>Bürobedarf</x:t>
        </x:is>
      </x:c>
      <x:c r="H2424" s="0" t="inlineStr">
        <x:is>
          <x:t>2022-12</x:t>
        </x:is>
      </x:c>
      <x:c r="I2424" s="0" t="inlineStr">
        <x:is>
          <x:t>2022-12</x:t>
        </x:is>
      </x:c>
      <x:c r="J2424" s="0" t="inlineStr">
        <x:is>
          <x:t>Month</x:t>
        </x:is>
      </x:c>
      <x:c r="K2424" s="58">
        <x:v>1</x:v>
      </x:c>
      <x:c r="L2424" s="12">
        <x:v>-859.14</x:v>
      </x:c>
    </x:row>
    <x:row r="2425">
      <x:c r="A2425" s="0" t="inlineStr">
        <x:is>
          <x:t>PL|pl.other-opex|6815|2023-01</x:t>
        </x:is>
      </x:c>
      <x:c r="B2425" s="0" t="inlineStr">
        <x:is>
          <x:t>Demo Handel GmbH</x:t>
        </x:is>
      </x:c>
      <x:c r="C2425" s="0" t="inlineStr">
        <x:is>
          <x:t>PL</x:t>
        </x:is>
      </x:c>
      <x:c r="D2425" s="0" t="inlineStr">
        <x:is>
          <x:t>pl.other-opex</x:t>
        </x:is>
      </x:c>
      <x:c r="E2425" s="0" t="inlineStr">
        <x:is>
          <x:t>Sonstige betriebliche Aufwendungen</x:t>
        </x:is>
      </x:c>
      <x:c r="F2425" s="58">
        <x:v>6815</x:v>
      </x:c>
      <x:c r="G2425" t="inlineStr">
        <x:is>
          <x:t>Bürobedarf</x:t>
        </x:is>
      </x:c>
      <x:c r="H2425" s="0" t="inlineStr">
        <x:is>
          <x:t>2023-01</x:t>
        </x:is>
      </x:c>
      <x:c r="I2425" s="0" t="inlineStr">
        <x:is>
          <x:t>2023-01</x:t>
        </x:is>
      </x:c>
      <x:c r="J2425" s="0" t="inlineStr">
        <x:is>
          <x:t>Month</x:t>
        </x:is>
      </x:c>
      <x:c r="K2425" s="58">
        <x:v>1</x:v>
      </x:c>
      <x:c r="L2425" s="12">
        <x:v>-1077.99</x:v>
      </x:c>
    </x:row>
    <x:row r="2426">
      <x:c r="A2426" s="0" t="inlineStr">
        <x:is>
          <x:t>PL|pl.other-opex|6815|2023-02</x:t>
        </x:is>
      </x:c>
      <x:c r="B2426" s="0" t="inlineStr">
        <x:is>
          <x:t>Demo Handel GmbH</x:t>
        </x:is>
      </x:c>
      <x:c r="C2426" s="0" t="inlineStr">
        <x:is>
          <x:t>PL</x:t>
        </x:is>
      </x:c>
      <x:c r="D2426" s="0" t="inlineStr">
        <x:is>
          <x:t>pl.other-opex</x:t>
        </x:is>
      </x:c>
      <x:c r="E2426" s="0" t="inlineStr">
        <x:is>
          <x:t>Sonstige betriebliche Aufwendungen</x:t>
        </x:is>
      </x:c>
      <x:c r="F2426" s="58">
        <x:v>6815</x:v>
      </x:c>
      <x:c r="G2426" t="inlineStr">
        <x:is>
          <x:t>Bürobedarf</x:t>
        </x:is>
      </x:c>
      <x:c r="H2426" s="0" t="inlineStr">
        <x:is>
          <x:t>2023-02</x:t>
        </x:is>
      </x:c>
      <x:c r="I2426" s="0" t="inlineStr">
        <x:is>
          <x:t>2023-02</x:t>
        </x:is>
      </x:c>
      <x:c r="J2426" s="0" t="inlineStr">
        <x:is>
          <x:t>Month</x:t>
        </x:is>
      </x:c>
      <x:c r="K2426" s="58">
        <x:v>1</x:v>
      </x:c>
      <x:c r="L2426" s="12">
        <x:v>-643.45</x:v>
      </x:c>
    </x:row>
    <x:row r="2427">
      <x:c r="A2427" s="0" t="inlineStr">
        <x:is>
          <x:t>PL|pl.other-opex|6815|2023-03</x:t>
        </x:is>
      </x:c>
      <x:c r="B2427" s="0" t="inlineStr">
        <x:is>
          <x:t>Demo Handel GmbH</x:t>
        </x:is>
      </x:c>
      <x:c r="C2427" s="0" t="inlineStr">
        <x:is>
          <x:t>PL</x:t>
        </x:is>
      </x:c>
      <x:c r="D2427" s="0" t="inlineStr">
        <x:is>
          <x:t>pl.other-opex</x:t>
        </x:is>
      </x:c>
      <x:c r="E2427" s="0" t="inlineStr">
        <x:is>
          <x:t>Sonstige betriebliche Aufwendungen</x:t>
        </x:is>
      </x:c>
      <x:c r="F2427" s="58">
        <x:v>6815</x:v>
      </x:c>
      <x:c r="G2427" t="inlineStr">
        <x:is>
          <x:t>Bürobedarf</x:t>
        </x:is>
      </x:c>
      <x:c r="H2427" s="0" t="inlineStr">
        <x:is>
          <x:t>2023-03</x:t>
        </x:is>
      </x:c>
      <x:c r="I2427" s="0" t="inlineStr">
        <x:is>
          <x:t>2023-03</x:t>
        </x:is>
      </x:c>
      <x:c r="J2427" s="0" t="inlineStr">
        <x:is>
          <x:t>Month</x:t>
        </x:is>
      </x:c>
      <x:c r="K2427" s="58">
        <x:v>1</x:v>
      </x:c>
      <x:c r="L2427" s="12">
        <x:v>-947.03</x:v>
      </x:c>
    </x:row>
    <x:row r="2428">
      <x:c r="A2428" s="0" t="inlineStr">
        <x:is>
          <x:t>PL|pl.other-opex|6815|2023-04</x:t>
        </x:is>
      </x:c>
      <x:c r="B2428" s="0" t="inlineStr">
        <x:is>
          <x:t>Demo Handel GmbH</x:t>
        </x:is>
      </x:c>
      <x:c r="C2428" s="0" t="inlineStr">
        <x:is>
          <x:t>PL</x:t>
        </x:is>
      </x:c>
      <x:c r="D2428" s="0" t="inlineStr">
        <x:is>
          <x:t>pl.other-opex</x:t>
        </x:is>
      </x:c>
      <x:c r="E2428" s="0" t="inlineStr">
        <x:is>
          <x:t>Sonstige betriebliche Aufwendungen</x:t>
        </x:is>
      </x:c>
      <x:c r="F2428" s="58">
        <x:v>6815</x:v>
      </x:c>
      <x:c r="G2428" t="inlineStr">
        <x:is>
          <x:t>Bürobedarf</x:t>
        </x:is>
      </x:c>
      <x:c r="H2428" s="0" t="inlineStr">
        <x:is>
          <x:t>2023-04</x:t>
        </x:is>
      </x:c>
      <x:c r="I2428" s="0" t="inlineStr">
        <x:is>
          <x:t>2023-04</x:t>
        </x:is>
      </x:c>
      <x:c r="J2428" s="0" t="inlineStr">
        <x:is>
          <x:t>Month</x:t>
        </x:is>
      </x:c>
      <x:c r="K2428" s="58">
        <x:v>1</x:v>
      </x:c>
      <x:c r="L2428" s="12">
        <x:v>-924.47</x:v>
      </x:c>
    </x:row>
    <x:row r="2429">
      <x:c r="A2429" s="0" t="inlineStr">
        <x:is>
          <x:t>PL|pl.other-opex|6815|2023-05</x:t>
        </x:is>
      </x:c>
      <x:c r="B2429" s="0" t="inlineStr">
        <x:is>
          <x:t>Demo Handel GmbH</x:t>
        </x:is>
      </x:c>
      <x:c r="C2429" s="0" t="inlineStr">
        <x:is>
          <x:t>PL</x:t>
        </x:is>
      </x:c>
      <x:c r="D2429" s="0" t="inlineStr">
        <x:is>
          <x:t>pl.other-opex</x:t>
        </x:is>
      </x:c>
      <x:c r="E2429" s="0" t="inlineStr">
        <x:is>
          <x:t>Sonstige betriebliche Aufwendungen</x:t>
        </x:is>
      </x:c>
      <x:c r="F2429" s="58">
        <x:v>6815</x:v>
      </x:c>
      <x:c r="G2429" t="inlineStr">
        <x:is>
          <x:t>Bürobedarf</x:t>
        </x:is>
      </x:c>
      <x:c r="H2429" s="0" t="inlineStr">
        <x:is>
          <x:t>2023-05</x:t>
        </x:is>
      </x:c>
      <x:c r="I2429" s="0" t="inlineStr">
        <x:is>
          <x:t>2023-05</x:t>
        </x:is>
      </x:c>
      <x:c r="J2429" s="0" t="inlineStr">
        <x:is>
          <x:t>Month</x:t>
        </x:is>
      </x:c>
      <x:c r="K2429" s="58">
        <x:v>1</x:v>
      </x:c>
      <x:c r="L2429" s="12">
        <x:v>-1093.65</x:v>
      </x:c>
    </x:row>
    <x:row r="2430">
      <x:c r="A2430" s="0" t="inlineStr">
        <x:is>
          <x:t>PL|pl.other-opex|6815|2023-06</x:t>
        </x:is>
      </x:c>
      <x:c r="B2430" s="0" t="inlineStr">
        <x:is>
          <x:t>Demo Handel GmbH</x:t>
        </x:is>
      </x:c>
      <x:c r="C2430" s="0" t="inlineStr">
        <x:is>
          <x:t>PL</x:t>
        </x:is>
      </x:c>
      <x:c r="D2430" s="0" t="inlineStr">
        <x:is>
          <x:t>pl.other-opex</x:t>
        </x:is>
      </x:c>
      <x:c r="E2430" s="0" t="inlineStr">
        <x:is>
          <x:t>Sonstige betriebliche Aufwendungen</x:t>
        </x:is>
      </x:c>
      <x:c r="F2430" s="58">
        <x:v>6815</x:v>
      </x:c>
      <x:c r="G2430" t="inlineStr">
        <x:is>
          <x:t>Bürobedarf</x:t>
        </x:is>
      </x:c>
      <x:c r="H2430" s="0" t="inlineStr">
        <x:is>
          <x:t>2023-06</x:t>
        </x:is>
      </x:c>
      <x:c r="I2430" s="0" t="inlineStr">
        <x:is>
          <x:t>2023-06</x:t>
        </x:is>
      </x:c>
      <x:c r="J2430" s="0" t="inlineStr">
        <x:is>
          <x:t>Month</x:t>
        </x:is>
      </x:c>
      <x:c r="K2430" s="58">
        <x:v>1</x:v>
      </x:c>
      <x:c r="L2430" s="12">
        <x:v>-671.05</x:v>
      </x:c>
    </x:row>
    <x:row r="2431">
      <x:c r="A2431" s="0" t="inlineStr">
        <x:is>
          <x:t>PL|pl.other-opex|6815|2023-07</x:t>
        </x:is>
      </x:c>
      <x:c r="B2431" s="0" t="inlineStr">
        <x:is>
          <x:t>Demo Handel GmbH</x:t>
        </x:is>
      </x:c>
      <x:c r="C2431" s="0" t="inlineStr">
        <x:is>
          <x:t>PL</x:t>
        </x:is>
      </x:c>
      <x:c r="D2431" s="0" t="inlineStr">
        <x:is>
          <x:t>pl.other-opex</x:t>
        </x:is>
      </x:c>
      <x:c r="E2431" s="0" t="inlineStr">
        <x:is>
          <x:t>Sonstige betriebliche Aufwendungen</x:t>
        </x:is>
      </x:c>
      <x:c r="F2431" s="58">
        <x:v>6815</x:v>
      </x:c>
      <x:c r="G2431" t="inlineStr">
        <x:is>
          <x:t>Bürobedarf</x:t>
        </x:is>
      </x:c>
      <x:c r="H2431" s="0" t="inlineStr">
        <x:is>
          <x:t>2023-07</x:t>
        </x:is>
      </x:c>
      <x:c r="I2431" s="0" t="inlineStr">
        <x:is>
          <x:t>2023-07</x:t>
        </x:is>
      </x:c>
      <x:c r="J2431" s="0" t="inlineStr">
        <x:is>
          <x:t>Month</x:t>
        </x:is>
      </x:c>
      <x:c r="K2431" s="58">
        <x:v>1</x:v>
      </x:c>
      <x:c r="L2431" s="12">
        <x:v>-934.86</x:v>
      </x:c>
    </x:row>
    <x:row r="2432">
      <x:c r="A2432" s="0" t="inlineStr">
        <x:is>
          <x:t>PL|pl.other-opex|6815|2023-08</x:t>
        </x:is>
      </x:c>
      <x:c r="B2432" s="0" t="inlineStr">
        <x:is>
          <x:t>Demo Handel GmbH</x:t>
        </x:is>
      </x:c>
      <x:c r="C2432" s="0" t="inlineStr">
        <x:is>
          <x:t>PL</x:t>
        </x:is>
      </x:c>
      <x:c r="D2432" s="0" t="inlineStr">
        <x:is>
          <x:t>pl.other-opex</x:t>
        </x:is>
      </x:c>
      <x:c r="E2432" s="0" t="inlineStr">
        <x:is>
          <x:t>Sonstige betriebliche Aufwendungen</x:t>
        </x:is>
      </x:c>
      <x:c r="F2432" s="58">
        <x:v>6815</x:v>
      </x:c>
      <x:c r="G2432" t="inlineStr">
        <x:is>
          <x:t>Bürobedarf</x:t>
        </x:is>
      </x:c>
      <x:c r="H2432" s="0" t="inlineStr">
        <x:is>
          <x:t>2023-08</x:t>
        </x:is>
      </x:c>
      <x:c r="I2432" s="0" t="inlineStr">
        <x:is>
          <x:t>2023-08</x:t>
        </x:is>
      </x:c>
      <x:c r="J2432" s="0" t="inlineStr">
        <x:is>
          <x:t>Month</x:t>
        </x:is>
      </x:c>
      <x:c r="K2432" s="58">
        <x:v>1</x:v>
      </x:c>
      <x:c r="L2432" s="12">
        <x:v>-560.34</x:v>
      </x:c>
    </x:row>
    <x:row r="2433">
      <x:c r="A2433" s="0" t="inlineStr">
        <x:is>
          <x:t>PL|pl.other-opex|6815|2023-09</x:t>
        </x:is>
      </x:c>
      <x:c r="B2433" s="0" t="inlineStr">
        <x:is>
          <x:t>Demo Handel GmbH</x:t>
        </x:is>
      </x:c>
      <x:c r="C2433" s="0" t="inlineStr">
        <x:is>
          <x:t>PL</x:t>
        </x:is>
      </x:c>
      <x:c r="D2433" s="0" t="inlineStr">
        <x:is>
          <x:t>pl.other-opex</x:t>
        </x:is>
      </x:c>
      <x:c r="E2433" s="0" t="inlineStr">
        <x:is>
          <x:t>Sonstige betriebliche Aufwendungen</x:t>
        </x:is>
      </x:c>
      <x:c r="F2433" s="58">
        <x:v>6815</x:v>
      </x:c>
      <x:c r="G2433" t="inlineStr">
        <x:is>
          <x:t>Bürobedarf</x:t>
        </x:is>
      </x:c>
      <x:c r="H2433" s="0" t="inlineStr">
        <x:is>
          <x:t>2023-09</x:t>
        </x:is>
      </x:c>
      <x:c r="I2433" s="0" t="inlineStr">
        <x:is>
          <x:t>2023-09</x:t>
        </x:is>
      </x:c>
      <x:c r="J2433" s="0" t="inlineStr">
        <x:is>
          <x:t>Month</x:t>
        </x:is>
      </x:c>
      <x:c r="K2433" s="58">
        <x:v>1</x:v>
      </x:c>
      <x:c r="L2433" s="12">
        <x:v>-1197.66</x:v>
      </x:c>
    </x:row>
    <x:row r="2434">
      <x:c r="A2434" s="0" t="inlineStr">
        <x:is>
          <x:t>PL|pl.other-opex|6815|2023-10</x:t>
        </x:is>
      </x:c>
      <x:c r="B2434" s="0" t="inlineStr">
        <x:is>
          <x:t>Demo Handel GmbH</x:t>
        </x:is>
      </x:c>
      <x:c r="C2434" s="0" t="inlineStr">
        <x:is>
          <x:t>PL</x:t>
        </x:is>
      </x:c>
      <x:c r="D2434" s="0" t="inlineStr">
        <x:is>
          <x:t>pl.other-opex</x:t>
        </x:is>
      </x:c>
      <x:c r="E2434" s="0" t="inlineStr">
        <x:is>
          <x:t>Sonstige betriebliche Aufwendungen</x:t>
        </x:is>
      </x:c>
      <x:c r="F2434" s="58">
        <x:v>6815</x:v>
      </x:c>
      <x:c r="G2434" t="inlineStr">
        <x:is>
          <x:t>Bürobedarf</x:t>
        </x:is>
      </x:c>
      <x:c r="H2434" s="0" t="inlineStr">
        <x:is>
          <x:t>2023-10</x:t>
        </x:is>
      </x:c>
      <x:c r="I2434" s="0" t="inlineStr">
        <x:is>
          <x:t>2023-10</x:t>
        </x:is>
      </x:c>
      <x:c r="J2434" s="0" t="inlineStr">
        <x:is>
          <x:t>Month</x:t>
        </x:is>
      </x:c>
      <x:c r="K2434" s="58">
        <x:v>1</x:v>
      </x:c>
      <x:c r="L2434" s="12">
        <x:v>-571.42</x:v>
      </x:c>
    </x:row>
    <x:row r="2435">
      <x:c r="A2435" s="0" t="inlineStr">
        <x:is>
          <x:t>PL|pl.other-opex|6815|2023-11</x:t>
        </x:is>
      </x:c>
      <x:c r="B2435" s="0" t="inlineStr">
        <x:is>
          <x:t>Demo Handel GmbH</x:t>
        </x:is>
      </x:c>
      <x:c r="C2435" s="0" t="inlineStr">
        <x:is>
          <x:t>PL</x:t>
        </x:is>
      </x:c>
      <x:c r="D2435" s="0" t="inlineStr">
        <x:is>
          <x:t>pl.other-opex</x:t>
        </x:is>
      </x:c>
      <x:c r="E2435" s="0" t="inlineStr">
        <x:is>
          <x:t>Sonstige betriebliche Aufwendungen</x:t>
        </x:is>
      </x:c>
      <x:c r="F2435" s="58">
        <x:v>6815</x:v>
      </x:c>
      <x:c r="G2435" t="inlineStr">
        <x:is>
          <x:t>Bürobedarf</x:t>
        </x:is>
      </x:c>
      <x:c r="H2435" s="0" t="inlineStr">
        <x:is>
          <x:t>2023-11</x:t>
        </x:is>
      </x:c>
      <x:c r="I2435" s="0" t="inlineStr">
        <x:is>
          <x:t>2023-11</x:t>
        </x:is>
      </x:c>
      <x:c r="J2435" s="0" t="inlineStr">
        <x:is>
          <x:t>Month</x:t>
        </x:is>
      </x:c>
      <x:c r="K2435" s="58">
        <x:v>1</x:v>
      </x:c>
      <x:c r="L2435" s="12">
        <x:v>-856.89</x:v>
      </x:c>
    </x:row>
    <x:row r="2436">
      <x:c r="A2436" s="0" t="inlineStr">
        <x:is>
          <x:t>PL|pl.other-opex|6815|2023-12</x:t>
        </x:is>
      </x:c>
      <x:c r="B2436" s="0" t="inlineStr">
        <x:is>
          <x:t>Demo Handel GmbH</x:t>
        </x:is>
      </x:c>
      <x:c r="C2436" s="0" t="inlineStr">
        <x:is>
          <x:t>PL</x:t>
        </x:is>
      </x:c>
      <x:c r="D2436" s="0" t="inlineStr">
        <x:is>
          <x:t>pl.other-opex</x:t>
        </x:is>
      </x:c>
      <x:c r="E2436" s="0" t="inlineStr">
        <x:is>
          <x:t>Sonstige betriebliche Aufwendungen</x:t>
        </x:is>
      </x:c>
      <x:c r="F2436" s="58">
        <x:v>6815</x:v>
      </x:c>
      <x:c r="G2436" t="inlineStr">
        <x:is>
          <x:t>Bürobedarf</x:t>
        </x:is>
      </x:c>
      <x:c r="H2436" s="0" t="inlineStr">
        <x:is>
          <x:t>2023-12</x:t>
        </x:is>
      </x:c>
      <x:c r="I2436" s="0" t="inlineStr">
        <x:is>
          <x:t>2023-12</x:t>
        </x:is>
      </x:c>
      <x:c r="J2436" s="0" t="inlineStr">
        <x:is>
          <x:t>Month</x:t>
        </x:is>
      </x:c>
      <x:c r="K2436" s="58">
        <x:v>1</x:v>
      </x:c>
      <x:c r="L2436" s="12">
        <x:v>-575.11</x:v>
      </x:c>
    </x:row>
    <x:row r="2437">
      <x:c r="A2437" s="0" t="inlineStr">
        <x:is>
          <x:t>PL|pl.other-opex|6815|2024-01</x:t>
        </x:is>
      </x:c>
      <x:c r="B2437" s="0" t="inlineStr">
        <x:is>
          <x:t>Demo Handel GmbH</x:t>
        </x:is>
      </x:c>
      <x:c r="C2437" s="0" t="inlineStr">
        <x:is>
          <x:t>PL</x:t>
        </x:is>
      </x:c>
      <x:c r="D2437" s="0" t="inlineStr">
        <x:is>
          <x:t>pl.other-opex</x:t>
        </x:is>
      </x:c>
      <x:c r="E2437" s="0" t="inlineStr">
        <x:is>
          <x:t>Sonstige betriebliche Aufwendungen</x:t>
        </x:is>
      </x:c>
      <x:c r="F2437" s="58">
        <x:v>6815</x:v>
      </x:c>
      <x:c r="G2437" t="inlineStr">
        <x:is>
          <x:t>Bürobedarf</x:t>
        </x:is>
      </x:c>
      <x:c r="H2437" s="0" t="inlineStr">
        <x:is>
          <x:t>2024-01</x:t>
        </x:is>
      </x:c>
      <x:c r="I2437" s="0" t="inlineStr">
        <x:is>
          <x:t>2024-01</x:t>
        </x:is>
      </x:c>
      <x:c r="J2437" s="0" t="inlineStr">
        <x:is>
          <x:t>Month</x:t>
        </x:is>
      </x:c>
      <x:c r="K2437" s="58">
        <x:v>1</x:v>
      </x:c>
      <x:c r="L2437" s="12">
        <x:v>-702.46</x:v>
      </x:c>
    </x:row>
    <x:row r="2438">
      <x:c r="A2438" s="0" t="inlineStr">
        <x:is>
          <x:t>PL|pl.other-opex|6815|2024-02</x:t>
        </x:is>
      </x:c>
      <x:c r="B2438" s="0" t="inlineStr">
        <x:is>
          <x:t>Demo Handel GmbH</x:t>
        </x:is>
      </x:c>
      <x:c r="C2438" s="0" t="inlineStr">
        <x:is>
          <x:t>PL</x:t>
        </x:is>
      </x:c>
      <x:c r="D2438" s="0" t="inlineStr">
        <x:is>
          <x:t>pl.other-opex</x:t>
        </x:is>
      </x:c>
      <x:c r="E2438" s="0" t="inlineStr">
        <x:is>
          <x:t>Sonstige betriebliche Aufwendungen</x:t>
        </x:is>
      </x:c>
      <x:c r="F2438" s="58">
        <x:v>6815</x:v>
      </x:c>
      <x:c r="G2438" t="inlineStr">
        <x:is>
          <x:t>Bürobedarf</x:t>
        </x:is>
      </x:c>
      <x:c r="H2438" s="0" t="inlineStr">
        <x:is>
          <x:t>2024-02</x:t>
        </x:is>
      </x:c>
      <x:c r="I2438" s="0" t="inlineStr">
        <x:is>
          <x:t>2024-02</x:t>
        </x:is>
      </x:c>
      <x:c r="J2438" s="0" t="inlineStr">
        <x:is>
          <x:t>Month</x:t>
        </x:is>
      </x:c>
      <x:c r="K2438" s="58">
        <x:v>1</x:v>
      </x:c>
      <x:c r="L2438" s="12">
        <x:v>-948.99</x:v>
      </x:c>
    </x:row>
    <x:row r="2439">
      <x:c r="A2439" s="0" t="inlineStr">
        <x:is>
          <x:t>PL|pl.other-opex|6815|2024-03</x:t>
        </x:is>
      </x:c>
      <x:c r="B2439" s="0" t="inlineStr">
        <x:is>
          <x:t>Demo Handel GmbH</x:t>
        </x:is>
      </x:c>
      <x:c r="C2439" s="0" t="inlineStr">
        <x:is>
          <x:t>PL</x:t>
        </x:is>
      </x:c>
      <x:c r="D2439" s="0" t="inlineStr">
        <x:is>
          <x:t>pl.other-opex</x:t>
        </x:is>
      </x:c>
      <x:c r="E2439" s="0" t="inlineStr">
        <x:is>
          <x:t>Sonstige betriebliche Aufwendungen</x:t>
        </x:is>
      </x:c>
      <x:c r="F2439" s="58">
        <x:v>6815</x:v>
      </x:c>
      <x:c r="G2439" t="inlineStr">
        <x:is>
          <x:t>Bürobedarf</x:t>
        </x:is>
      </x:c>
      <x:c r="H2439" s="0" t="inlineStr">
        <x:is>
          <x:t>2024-03</x:t>
        </x:is>
      </x:c>
      <x:c r="I2439" s="0" t="inlineStr">
        <x:is>
          <x:t>2024-03</x:t>
        </x:is>
      </x:c>
      <x:c r="J2439" s="0" t="inlineStr">
        <x:is>
          <x:t>Month</x:t>
        </x:is>
      </x:c>
      <x:c r="K2439" s="58">
        <x:v>1</x:v>
      </x:c>
      <x:c r="L2439" s="12">
        <x:v>-621.36</x:v>
      </x:c>
    </x:row>
    <x:row r="2440">
      <x:c r="A2440" s="0" t="inlineStr">
        <x:is>
          <x:t>PL|pl.other-opex|6815|2024-04</x:t>
        </x:is>
      </x:c>
      <x:c r="B2440" s="0" t="inlineStr">
        <x:is>
          <x:t>Demo Handel GmbH</x:t>
        </x:is>
      </x:c>
      <x:c r="C2440" s="0" t="inlineStr">
        <x:is>
          <x:t>PL</x:t>
        </x:is>
      </x:c>
      <x:c r="D2440" s="0" t="inlineStr">
        <x:is>
          <x:t>pl.other-opex</x:t>
        </x:is>
      </x:c>
      <x:c r="E2440" s="0" t="inlineStr">
        <x:is>
          <x:t>Sonstige betriebliche Aufwendungen</x:t>
        </x:is>
      </x:c>
      <x:c r="F2440" s="58">
        <x:v>6815</x:v>
      </x:c>
      <x:c r="G2440" t="inlineStr">
        <x:is>
          <x:t>Bürobedarf</x:t>
        </x:is>
      </x:c>
      <x:c r="H2440" s="0" t="inlineStr">
        <x:is>
          <x:t>2024-04</x:t>
        </x:is>
      </x:c>
      <x:c r="I2440" s="0" t="inlineStr">
        <x:is>
          <x:t>2024-04</x:t>
        </x:is>
      </x:c>
      <x:c r="J2440" s="0" t="inlineStr">
        <x:is>
          <x:t>Month</x:t>
        </x:is>
      </x:c>
      <x:c r="K2440" s="58">
        <x:v>1</x:v>
      </x:c>
      <x:c r="L2440" s="12">
        <x:v>-814.1</x:v>
      </x:c>
    </x:row>
    <x:row r="2441">
      <x:c r="A2441" s="0" t="inlineStr">
        <x:is>
          <x:t>PL|pl.other-opex|6815|2024-05</x:t>
        </x:is>
      </x:c>
      <x:c r="B2441" s="0" t="inlineStr">
        <x:is>
          <x:t>Demo Handel GmbH</x:t>
        </x:is>
      </x:c>
      <x:c r="C2441" s="0" t="inlineStr">
        <x:is>
          <x:t>PL</x:t>
        </x:is>
      </x:c>
      <x:c r="D2441" s="0" t="inlineStr">
        <x:is>
          <x:t>pl.other-opex</x:t>
        </x:is>
      </x:c>
      <x:c r="E2441" s="0" t="inlineStr">
        <x:is>
          <x:t>Sonstige betriebliche Aufwendungen</x:t>
        </x:is>
      </x:c>
      <x:c r="F2441" s="58">
        <x:v>6815</x:v>
      </x:c>
      <x:c r="G2441" t="inlineStr">
        <x:is>
          <x:t>Bürobedarf</x:t>
        </x:is>
      </x:c>
      <x:c r="H2441" s="0" t="inlineStr">
        <x:is>
          <x:t>2024-05</x:t>
        </x:is>
      </x:c>
      <x:c r="I2441" s="0" t="inlineStr">
        <x:is>
          <x:t>2024-05</x:t>
        </x:is>
      </x:c>
      <x:c r="J2441" s="0" t="inlineStr">
        <x:is>
          <x:t>Month</x:t>
        </x:is>
      </x:c>
      <x:c r="K2441" s="58">
        <x:v>1</x:v>
      </x:c>
      <x:c r="L2441" s="12">
        <x:v>-1172.31</x:v>
      </x:c>
    </x:row>
    <x:row r="2442">
      <x:c r="A2442" s="0" t="inlineStr">
        <x:is>
          <x:t>PL|pl.other-opex|6815|2024-06</x:t>
        </x:is>
      </x:c>
      <x:c r="B2442" s="0" t="inlineStr">
        <x:is>
          <x:t>Demo Handel GmbH</x:t>
        </x:is>
      </x:c>
      <x:c r="C2442" s="0" t="inlineStr">
        <x:is>
          <x:t>PL</x:t>
        </x:is>
      </x:c>
      <x:c r="D2442" s="0" t="inlineStr">
        <x:is>
          <x:t>pl.other-opex</x:t>
        </x:is>
      </x:c>
      <x:c r="E2442" s="0" t="inlineStr">
        <x:is>
          <x:t>Sonstige betriebliche Aufwendungen</x:t>
        </x:is>
      </x:c>
      <x:c r="F2442" s="58">
        <x:v>6815</x:v>
      </x:c>
      <x:c r="G2442" t="inlineStr">
        <x:is>
          <x:t>Bürobedarf</x:t>
        </x:is>
      </x:c>
      <x:c r="H2442" s="0" t="inlineStr">
        <x:is>
          <x:t>2024-06</x:t>
        </x:is>
      </x:c>
      <x:c r="I2442" s="0" t="inlineStr">
        <x:is>
          <x:t>2024-06</x:t>
        </x:is>
      </x:c>
      <x:c r="J2442" s="0" t="inlineStr">
        <x:is>
          <x:t>Month</x:t>
        </x:is>
      </x:c>
      <x:c r="K2442" s="58">
        <x:v>1</x:v>
      </x:c>
      <x:c r="L2442" s="12">
        <x:v>-754.92</x:v>
      </x:c>
    </x:row>
    <x:row r="2443">
      <x:c r="A2443" s="0" t="inlineStr">
        <x:is>
          <x:t>PL|pl.other-opex|6815|2024-07</x:t>
        </x:is>
      </x:c>
      <x:c r="B2443" s="0" t="inlineStr">
        <x:is>
          <x:t>Demo Handel GmbH</x:t>
        </x:is>
      </x:c>
      <x:c r="C2443" s="0" t="inlineStr">
        <x:is>
          <x:t>PL</x:t>
        </x:is>
      </x:c>
      <x:c r="D2443" s="0" t="inlineStr">
        <x:is>
          <x:t>pl.other-opex</x:t>
        </x:is>
      </x:c>
      <x:c r="E2443" s="0" t="inlineStr">
        <x:is>
          <x:t>Sonstige betriebliche Aufwendungen</x:t>
        </x:is>
      </x:c>
      <x:c r="F2443" s="58">
        <x:v>6815</x:v>
      </x:c>
      <x:c r="G2443" t="inlineStr">
        <x:is>
          <x:t>Bürobedarf</x:t>
        </x:is>
      </x:c>
      <x:c r="H2443" s="0" t="inlineStr">
        <x:is>
          <x:t>2024-07</x:t>
        </x:is>
      </x:c>
      <x:c r="I2443" s="0" t="inlineStr">
        <x:is>
          <x:t>2024-07</x:t>
        </x:is>
      </x:c>
      <x:c r="J2443" s="0" t="inlineStr">
        <x:is>
          <x:t>Month</x:t>
        </x:is>
      </x:c>
      <x:c r="K2443" s="58">
        <x:v>1</x:v>
      </x:c>
      <x:c r="L2443" s="12">
        <x:v>-1150.76</x:v>
      </x:c>
    </x:row>
    <x:row r="2444">
      <x:c r="A2444" s="0" t="inlineStr">
        <x:is>
          <x:t>PL|pl.other-opex|6815|2024-08</x:t>
        </x:is>
      </x:c>
      <x:c r="B2444" s="0" t="inlineStr">
        <x:is>
          <x:t>Demo Handel GmbH</x:t>
        </x:is>
      </x:c>
      <x:c r="C2444" s="0" t="inlineStr">
        <x:is>
          <x:t>PL</x:t>
        </x:is>
      </x:c>
      <x:c r="D2444" s="0" t="inlineStr">
        <x:is>
          <x:t>pl.other-opex</x:t>
        </x:is>
      </x:c>
      <x:c r="E2444" s="0" t="inlineStr">
        <x:is>
          <x:t>Sonstige betriebliche Aufwendungen</x:t>
        </x:is>
      </x:c>
      <x:c r="F2444" s="58">
        <x:v>6815</x:v>
      </x:c>
      <x:c r="G2444" t="inlineStr">
        <x:is>
          <x:t>Bürobedarf</x:t>
        </x:is>
      </x:c>
      <x:c r="H2444" s="0" t="inlineStr">
        <x:is>
          <x:t>2024-08</x:t>
        </x:is>
      </x:c>
      <x:c r="I2444" s="0" t="inlineStr">
        <x:is>
          <x:t>2024-08</x:t>
        </x:is>
      </x:c>
      <x:c r="J2444" s="0" t="inlineStr">
        <x:is>
          <x:t>Month</x:t>
        </x:is>
      </x:c>
      <x:c r="K2444" s="58">
        <x:v>1</x:v>
      </x:c>
      <x:c r="L2444" s="12">
        <x:v>-1210.68</x:v>
      </x:c>
    </x:row>
    <x:row r="2445">
      <x:c r="A2445" s="0" t="inlineStr">
        <x:is>
          <x:t>PL|pl.other-opex|6815|2024-09</x:t>
        </x:is>
      </x:c>
      <x:c r="B2445" s="0" t="inlineStr">
        <x:is>
          <x:t>Demo Handel GmbH</x:t>
        </x:is>
      </x:c>
      <x:c r="C2445" s="0" t="inlineStr">
        <x:is>
          <x:t>PL</x:t>
        </x:is>
      </x:c>
      <x:c r="D2445" s="0" t="inlineStr">
        <x:is>
          <x:t>pl.other-opex</x:t>
        </x:is>
      </x:c>
      <x:c r="E2445" s="0" t="inlineStr">
        <x:is>
          <x:t>Sonstige betriebliche Aufwendungen</x:t>
        </x:is>
      </x:c>
      <x:c r="F2445" s="58">
        <x:v>6815</x:v>
      </x:c>
      <x:c r="G2445" t="inlineStr">
        <x:is>
          <x:t>Bürobedarf</x:t>
        </x:is>
      </x:c>
      <x:c r="H2445" s="0" t="inlineStr">
        <x:is>
          <x:t>2024-09</x:t>
        </x:is>
      </x:c>
      <x:c r="I2445" s="0" t="inlineStr">
        <x:is>
          <x:t>2024-09</x:t>
        </x:is>
      </x:c>
      <x:c r="J2445" s="0" t="inlineStr">
        <x:is>
          <x:t>Month</x:t>
        </x:is>
      </x:c>
      <x:c r="K2445" s="58">
        <x:v>1</x:v>
      </x:c>
      <x:c r="L2445" s="12">
        <x:v>-697.7</x:v>
      </x:c>
    </x:row>
    <x:row r="2446">
      <x:c r="A2446" s="0" t="inlineStr">
        <x:is>
          <x:t>PL|pl.other-opex|6815|2024-10</x:t>
        </x:is>
      </x:c>
      <x:c r="B2446" s="0" t="inlineStr">
        <x:is>
          <x:t>Demo Handel GmbH</x:t>
        </x:is>
      </x:c>
      <x:c r="C2446" s="0" t="inlineStr">
        <x:is>
          <x:t>PL</x:t>
        </x:is>
      </x:c>
      <x:c r="D2446" s="0" t="inlineStr">
        <x:is>
          <x:t>pl.other-opex</x:t>
        </x:is>
      </x:c>
      <x:c r="E2446" s="0" t="inlineStr">
        <x:is>
          <x:t>Sonstige betriebliche Aufwendungen</x:t>
        </x:is>
      </x:c>
      <x:c r="F2446" s="58">
        <x:v>6815</x:v>
      </x:c>
      <x:c r="G2446" t="inlineStr">
        <x:is>
          <x:t>Bürobedarf</x:t>
        </x:is>
      </x:c>
      <x:c r="H2446" s="0" t="inlineStr">
        <x:is>
          <x:t>2024-10</x:t>
        </x:is>
      </x:c>
      <x:c r="I2446" s="0" t="inlineStr">
        <x:is>
          <x:t>2024-10</x:t>
        </x:is>
      </x:c>
      <x:c r="J2446" s="0" t="inlineStr">
        <x:is>
          <x:t>Month</x:t>
        </x:is>
      </x:c>
      <x:c r="K2446" s="58">
        <x:v>1</x:v>
      </x:c>
      <x:c r="L2446" s="12">
        <x:v>-708.46</x:v>
      </x:c>
    </x:row>
    <x:row r="2447">
      <x:c r="A2447" s="0" t="inlineStr">
        <x:is>
          <x:t>PL|pl.other-opex|6815|2024-11</x:t>
        </x:is>
      </x:c>
      <x:c r="B2447" s="0" t="inlineStr">
        <x:is>
          <x:t>Demo Handel GmbH</x:t>
        </x:is>
      </x:c>
      <x:c r="C2447" s="0" t="inlineStr">
        <x:is>
          <x:t>PL</x:t>
        </x:is>
      </x:c>
      <x:c r="D2447" s="0" t="inlineStr">
        <x:is>
          <x:t>pl.other-opex</x:t>
        </x:is>
      </x:c>
      <x:c r="E2447" s="0" t="inlineStr">
        <x:is>
          <x:t>Sonstige betriebliche Aufwendungen</x:t>
        </x:is>
      </x:c>
      <x:c r="F2447" s="58">
        <x:v>6815</x:v>
      </x:c>
      <x:c r="G2447" t="inlineStr">
        <x:is>
          <x:t>Bürobedarf</x:t>
        </x:is>
      </x:c>
      <x:c r="H2447" s="0" t="inlineStr">
        <x:is>
          <x:t>2024-11</x:t>
        </x:is>
      </x:c>
      <x:c r="I2447" s="0" t="inlineStr">
        <x:is>
          <x:t>2024-11</x:t>
        </x:is>
      </x:c>
      <x:c r="J2447" s="0" t="inlineStr">
        <x:is>
          <x:t>Month</x:t>
        </x:is>
      </x:c>
      <x:c r="K2447" s="58">
        <x:v>1</x:v>
      </x:c>
      <x:c r="L2447" s="12">
        <x:v>-843.32</x:v>
      </x:c>
    </x:row>
    <x:row r="2448">
      <x:c r="A2448" s="0" t="inlineStr">
        <x:is>
          <x:t>PL|pl.other-opex|6815|2024-12</x:t>
        </x:is>
      </x:c>
      <x:c r="B2448" s="0" t="inlineStr">
        <x:is>
          <x:t>Demo Handel GmbH</x:t>
        </x:is>
      </x:c>
      <x:c r="C2448" s="0" t="inlineStr">
        <x:is>
          <x:t>PL</x:t>
        </x:is>
      </x:c>
      <x:c r="D2448" s="0" t="inlineStr">
        <x:is>
          <x:t>pl.other-opex</x:t>
        </x:is>
      </x:c>
      <x:c r="E2448" s="0" t="inlineStr">
        <x:is>
          <x:t>Sonstige betriebliche Aufwendungen</x:t>
        </x:is>
      </x:c>
      <x:c r="F2448" s="58">
        <x:v>6815</x:v>
      </x:c>
      <x:c r="G2448" t="inlineStr">
        <x:is>
          <x:t>Bürobedarf</x:t>
        </x:is>
      </x:c>
      <x:c r="H2448" s="0" t="inlineStr">
        <x:is>
          <x:t>2024-12</x:t>
        </x:is>
      </x:c>
      <x:c r="I2448" s="0" t="inlineStr">
        <x:is>
          <x:t>2024-12</x:t>
        </x:is>
      </x:c>
      <x:c r="J2448" s="0" t="inlineStr">
        <x:is>
          <x:t>Month</x:t>
        </x:is>
      </x:c>
      <x:c r="K2448" s="58">
        <x:v>1</x:v>
      </x:c>
      <x:c r="L2448" s="12">
        <x:v>-801.2</x:v>
      </x:c>
    </x:row>
    <x:row r="2449">
      <x:c r="A2449" s="0" t="inlineStr">
        <x:is>
          <x:t>PL|pl.other-opex|6820|2022-01</x:t>
        </x:is>
      </x:c>
      <x:c r="B2449" s="0" t="inlineStr">
        <x:is>
          <x:t>Demo Handel GmbH</x:t>
        </x:is>
      </x:c>
      <x:c r="C2449" s="0" t="inlineStr">
        <x:is>
          <x:t>PL</x:t>
        </x:is>
      </x:c>
      <x:c r="D2449" s="0" t="inlineStr">
        <x:is>
          <x:t>pl.other-opex</x:t>
        </x:is>
      </x:c>
      <x:c r="E2449" s="0" t="inlineStr">
        <x:is>
          <x:t>Sonstige betriebliche Aufwendungen</x:t>
        </x:is>
      </x:c>
      <x:c r="F2449" s="58">
        <x:v>6820</x:v>
      </x:c>
      <x:c r="G2449" t="inlineStr">
        <x:is>
          <x:t>Zeitschriften, Bücher</x:t>
        </x:is>
      </x:c>
      <x:c r="H2449" s="0" t="inlineStr">
        <x:is>
          <x:t>2022-01</x:t>
        </x:is>
      </x:c>
      <x:c r="I2449" s="0" t="inlineStr">
        <x:is>
          <x:t>2022-01</x:t>
        </x:is>
      </x:c>
      <x:c r="J2449" s="0" t="inlineStr">
        <x:is>
          <x:t>Month</x:t>
        </x:is>
      </x:c>
      <x:c r="K2449" s="58">
        <x:v>1</x:v>
      </x:c>
      <x:c r="L2449" s="12">
        <x:v>-240</x:v>
      </x:c>
    </x:row>
    <x:row r="2450">
      <x:c r="A2450" s="0" t="inlineStr">
        <x:is>
          <x:t>PL|pl.other-opex|6820|2022-02</x:t>
        </x:is>
      </x:c>
      <x:c r="B2450" s="0" t="inlineStr">
        <x:is>
          <x:t>Demo Handel GmbH</x:t>
        </x:is>
      </x:c>
      <x:c r="C2450" s="0" t="inlineStr">
        <x:is>
          <x:t>PL</x:t>
        </x:is>
      </x:c>
      <x:c r="D2450" s="0" t="inlineStr">
        <x:is>
          <x:t>pl.other-opex</x:t>
        </x:is>
      </x:c>
      <x:c r="E2450" s="0" t="inlineStr">
        <x:is>
          <x:t>Sonstige betriebliche Aufwendungen</x:t>
        </x:is>
      </x:c>
      <x:c r="F2450" s="58">
        <x:v>6820</x:v>
      </x:c>
      <x:c r="G2450" t="inlineStr">
        <x:is>
          <x:t>Zeitschriften, Bücher</x:t>
        </x:is>
      </x:c>
      <x:c r="H2450" s="0" t="inlineStr">
        <x:is>
          <x:t>2022-02</x:t>
        </x:is>
      </x:c>
      <x:c r="I2450" s="0" t="inlineStr">
        <x:is>
          <x:t>2022-02</x:t>
        </x:is>
      </x:c>
      <x:c r="J2450" s="0" t="inlineStr">
        <x:is>
          <x:t>Month</x:t>
        </x:is>
      </x:c>
      <x:c r="K2450" s="58">
        <x:v>1</x:v>
      </x:c>
      <x:c r="L2450" s="12">
        <x:v>-240</x:v>
      </x:c>
    </x:row>
    <x:row r="2451">
      <x:c r="A2451" s="0" t="inlineStr">
        <x:is>
          <x:t>PL|pl.other-opex|6820|2022-03</x:t>
        </x:is>
      </x:c>
      <x:c r="B2451" s="0" t="inlineStr">
        <x:is>
          <x:t>Demo Handel GmbH</x:t>
        </x:is>
      </x:c>
      <x:c r="C2451" s="0" t="inlineStr">
        <x:is>
          <x:t>PL</x:t>
        </x:is>
      </x:c>
      <x:c r="D2451" s="0" t="inlineStr">
        <x:is>
          <x:t>pl.other-opex</x:t>
        </x:is>
      </x:c>
      <x:c r="E2451" s="0" t="inlineStr">
        <x:is>
          <x:t>Sonstige betriebliche Aufwendungen</x:t>
        </x:is>
      </x:c>
      <x:c r="F2451" s="58">
        <x:v>6820</x:v>
      </x:c>
      <x:c r="G2451" t="inlineStr">
        <x:is>
          <x:t>Zeitschriften, Bücher</x:t>
        </x:is>
      </x:c>
      <x:c r="H2451" s="0" t="inlineStr">
        <x:is>
          <x:t>2022-03</x:t>
        </x:is>
      </x:c>
      <x:c r="I2451" s="0" t="inlineStr">
        <x:is>
          <x:t>2022-03</x:t>
        </x:is>
      </x:c>
      <x:c r="J2451" s="0" t="inlineStr">
        <x:is>
          <x:t>Month</x:t>
        </x:is>
      </x:c>
      <x:c r="K2451" s="58">
        <x:v>1</x:v>
      </x:c>
      <x:c r="L2451" s="12">
        <x:v>-240</x:v>
      </x:c>
    </x:row>
    <x:row r="2452">
      <x:c r="A2452" s="0" t="inlineStr">
        <x:is>
          <x:t>PL|pl.other-opex|6820|2022-04</x:t>
        </x:is>
      </x:c>
      <x:c r="B2452" s="0" t="inlineStr">
        <x:is>
          <x:t>Demo Handel GmbH</x:t>
        </x:is>
      </x:c>
      <x:c r="C2452" s="0" t="inlineStr">
        <x:is>
          <x:t>PL</x:t>
        </x:is>
      </x:c>
      <x:c r="D2452" s="0" t="inlineStr">
        <x:is>
          <x:t>pl.other-opex</x:t>
        </x:is>
      </x:c>
      <x:c r="E2452" s="0" t="inlineStr">
        <x:is>
          <x:t>Sonstige betriebliche Aufwendungen</x:t>
        </x:is>
      </x:c>
      <x:c r="F2452" s="58">
        <x:v>6820</x:v>
      </x:c>
      <x:c r="G2452" t="inlineStr">
        <x:is>
          <x:t>Zeitschriften, Bücher</x:t>
        </x:is>
      </x:c>
      <x:c r="H2452" s="0" t="inlineStr">
        <x:is>
          <x:t>2022-04</x:t>
        </x:is>
      </x:c>
      <x:c r="I2452" s="0" t="inlineStr">
        <x:is>
          <x:t>2022-04</x:t>
        </x:is>
      </x:c>
      <x:c r="J2452" s="0" t="inlineStr">
        <x:is>
          <x:t>Month</x:t>
        </x:is>
      </x:c>
      <x:c r="K2452" s="58">
        <x:v>1</x:v>
      </x:c>
      <x:c r="L2452" s="12">
        <x:v>-240</x:v>
      </x:c>
    </x:row>
    <x:row r="2453">
      <x:c r="A2453" s="0" t="inlineStr">
        <x:is>
          <x:t>PL|pl.other-opex|6820|2022-05</x:t>
        </x:is>
      </x:c>
      <x:c r="B2453" s="0" t="inlineStr">
        <x:is>
          <x:t>Demo Handel GmbH</x:t>
        </x:is>
      </x:c>
      <x:c r="C2453" s="0" t="inlineStr">
        <x:is>
          <x:t>PL</x:t>
        </x:is>
      </x:c>
      <x:c r="D2453" s="0" t="inlineStr">
        <x:is>
          <x:t>pl.other-opex</x:t>
        </x:is>
      </x:c>
      <x:c r="E2453" s="0" t="inlineStr">
        <x:is>
          <x:t>Sonstige betriebliche Aufwendungen</x:t>
        </x:is>
      </x:c>
      <x:c r="F2453" s="58">
        <x:v>6820</x:v>
      </x:c>
      <x:c r="G2453" t="inlineStr">
        <x:is>
          <x:t>Zeitschriften, Bücher</x:t>
        </x:is>
      </x:c>
      <x:c r="H2453" s="0" t="inlineStr">
        <x:is>
          <x:t>2022-05</x:t>
        </x:is>
      </x:c>
      <x:c r="I2453" s="0" t="inlineStr">
        <x:is>
          <x:t>2022-05</x:t>
        </x:is>
      </x:c>
      <x:c r="J2453" s="0" t="inlineStr">
        <x:is>
          <x:t>Month</x:t>
        </x:is>
      </x:c>
      <x:c r="K2453" s="58">
        <x:v>1</x:v>
      </x:c>
      <x:c r="L2453" s="12">
        <x:v>-240</x:v>
      </x:c>
    </x:row>
    <x:row r="2454">
      <x:c r="A2454" s="0" t="inlineStr">
        <x:is>
          <x:t>PL|pl.other-opex|6820|2022-06</x:t>
        </x:is>
      </x:c>
      <x:c r="B2454" s="0" t="inlineStr">
        <x:is>
          <x:t>Demo Handel GmbH</x:t>
        </x:is>
      </x:c>
      <x:c r="C2454" s="0" t="inlineStr">
        <x:is>
          <x:t>PL</x:t>
        </x:is>
      </x:c>
      <x:c r="D2454" s="0" t="inlineStr">
        <x:is>
          <x:t>pl.other-opex</x:t>
        </x:is>
      </x:c>
      <x:c r="E2454" s="0" t="inlineStr">
        <x:is>
          <x:t>Sonstige betriebliche Aufwendungen</x:t>
        </x:is>
      </x:c>
      <x:c r="F2454" s="58">
        <x:v>6820</x:v>
      </x:c>
      <x:c r="G2454" t="inlineStr">
        <x:is>
          <x:t>Zeitschriften, Bücher</x:t>
        </x:is>
      </x:c>
      <x:c r="H2454" s="0" t="inlineStr">
        <x:is>
          <x:t>2022-06</x:t>
        </x:is>
      </x:c>
      <x:c r="I2454" s="0" t="inlineStr">
        <x:is>
          <x:t>2022-06</x:t>
        </x:is>
      </x:c>
      <x:c r="J2454" s="0" t="inlineStr">
        <x:is>
          <x:t>Month</x:t>
        </x:is>
      </x:c>
      <x:c r="K2454" s="58">
        <x:v>1</x:v>
      </x:c>
      <x:c r="L2454" s="12">
        <x:v>-240</x:v>
      </x:c>
    </x:row>
    <x:row r="2455">
      <x:c r="A2455" s="0" t="inlineStr">
        <x:is>
          <x:t>PL|pl.other-opex|6820|2022-07</x:t>
        </x:is>
      </x:c>
      <x:c r="B2455" s="0" t="inlineStr">
        <x:is>
          <x:t>Demo Handel GmbH</x:t>
        </x:is>
      </x:c>
      <x:c r="C2455" s="0" t="inlineStr">
        <x:is>
          <x:t>PL</x:t>
        </x:is>
      </x:c>
      <x:c r="D2455" s="0" t="inlineStr">
        <x:is>
          <x:t>pl.other-opex</x:t>
        </x:is>
      </x:c>
      <x:c r="E2455" s="0" t="inlineStr">
        <x:is>
          <x:t>Sonstige betriebliche Aufwendungen</x:t>
        </x:is>
      </x:c>
      <x:c r="F2455" s="58">
        <x:v>6820</x:v>
      </x:c>
      <x:c r="G2455" t="inlineStr">
        <x:is>
          <x:t>Zeitschriften, Bücher</x:t>
        </x:is>
      </x:c>
      <x:c r="H2455" s="0" t="inlineStr">
        <x:is>
          <x:t>2022-07</x:t>
        </x:is>
      </x:c>
      <x:c r="I2455" s="0" t="inlineStr">
        <x:is>
          <x:t>2022-07</x:t>
        </x:is>
      </x:c>
      <x:c r="J2455" s="0" t="inlineStr">
        <x:is>
          <x:t>Month</x:t>
        </x:is>
      </x:c>
      <x:c r="K2455" s="58">
        <x:v>1</x:v>
      </x:c>
      <x:c r="L2455" s="12">
        <x:v>-240</x:v>
      </x:c>
    </x:row>
    <x:row r="2456">
      <x:c r="A2456" s="0" t="inlineStr">
        <x:is>
          <x:t>PL|pl.other-opex|6820|2022-08</x:t>
        </x:is>
      </x:c>
      <x:c r="B2456" s="0" t="inlineStr">
        <x:is>
          <x:t>Demo Handel GmbH</x:t>
        </x:is>
      </x:c>
      <x:c r="C2456" s="0" t="inlineStr">
        <x:is>
          <x:t>PL</x:t>
        </x:is>
      </x:c>
      <x:c r="D2456" s="0" t="inlineStr">
        <x:is>
          <x:t>pl.other-opex</x:t>
        </x:is>
      </x:c>
      <x:c r="E2456" s="0" t="inlineStr">
        <x:is>
          <x:t>Sonstige betriebliche Aufwendungen</x:t>
        </x:is>
      </x:c>
      <x:c r="F2456" s="58">
        <x:v>6820</x:v>
      </x:c>
      <x:c r="G2456" t="inlineStr">
        <x:is>
          <x:t>Zeitschriften, Bücher</x:t>
        </x:is>
      </x:c>
      <x:c r="H2456" s="0" t="inlineStr">
        <x:is>
          <x:t>2022-08</x:t>
        </x:is>
      </x:c>
      <x:c r="I2456" s="0" t="inlineStr">
        <x:is>
          <x:t>2022-08</x:t>
        </x:is>
      </x:c>
      <x:c r="J2456" s="0" t="inlineStr">
        <x:is>
          <x:t>Month</x:t>
        </x:is>
      </x:c>
      <x:c r="K2456" s="58">
        <x:v>1</x:v>
      </x:c>
      <x:c r="L2456" s="12">
        <x:v>-240</x:v>
      </x:c>
    </x:row>
    <x:row r="2457">
      <x:c r="A2457" s="0" t="inlineStr">
        <x:is>
          <x:t>PL|pl.other-opex|6820|2022-09</x:t>
        </x:is>
      </x:c>
      <x:c r="B2457" s="0" t="inlineStr">
        <x:is>
          <x:t>Demo Handel GmbH</x:t>
        </x:is>
      </x:c>
      <x:c r="C2457" s="0" t="inlineStr">
        <x:is>
          <x:t>PL</x:t>
        </x:is>
      </x:c>
      <x:c r="D2457" s="0" t="inlineStr">
        <x:is>
          <x:t>pl.other-opex</x:t>
        </x:is>
      </x:c>
      <x:c r="E2457" s="0" t="inlineStr">
        <x:is>
          <x:t>Sonstige betriebliche Aufwendungen</x:t>
        </x:is>
      </x:c>
      <x:c r="F2457" s="58">
        <x:v>6820</x:v>
      </x:c>
      <x:c r="G2457" t="inlineStr">
        <x:is>
          <x:t>Zeitschriften, Bücher</x:t>
        </x:is>
      </x:c>
      <x:c r="H2457" s="0" t="inlineStr">
        <x:is>
          <x:t>2022-09</x:t>
        </x:is>
      </x:c>
      <x:c r="I2457" s="0" t="inlineStr">
        <x:is>
          <x:t>2022-09</x:t>
        </x:is>
      </x:c>
      <x:c r="J2457" s="0" t="inlineStr">
        <x:is>
          <x:t>Month</x:t>
        </x:is>
      </x:c>
      <x:c r="K2457" s="58">
        <x:v>1</x:v>
      </x:c>
      <x:c r="L2457" s="12">
        <x:v>-240</x:v>
      </x:c>
    </x:row>
    <x:row r="2458">
      <x:c r="A2458" s="0" t="inlineStr">
        <x:is>
          <x:t>PL|pl.other-opex|6820|2022-10</x:t>
        </x:is>
      </x:c>
      <x:c r="B2458" s="0" t="inlineStr">
        <x:is>
          <x:t>Demo Handel GmbH</x:t>
        </x:is>
      </x:c>
      <x:c r="C2458" s="0" t="inlineStr">
        <x:is>
          <x:t>PL</x:t>
        </x:is>
      </x:c>
      <x:c r="D2458" s="0" t="inlineStr">
        <x:is>
          <x:t>pl.other-opex</x:t>
        </x:is>
      </x:c>
      <x:c r="E2458" s="0" t="inlineStr">
        <x:is>
          <x:t>Sonstige betriebliche Aufwendungen</x:t>
        </x:is>
      </x:c>
      <x:c r="F2458" s="58">
        <x:v>6820</x:v>
      </x:c>
      <x:c r="G2458" t="inlineStr">
        <x:is>
          <x:t>Zeitschriften, Bücher</x:t>
        </x:is>
      </x:c>
      <x:c r="H2458" s="0" t="inlineStr">
        <x:is>
          <x:t>2022-10</x:t>
        </x:is>
      </x:c>
      <x:c r="I2458" s="0" t="inlineStr">
        <x:is>
          <x:t>2022-10</x:t>
        </x:is>
      </x:c>
      <x:c r="J2458" s="0" t="inlineStr">
        <x:is>
          <x:t>Month</x:t>
        </x:is>
      </x:c>
      <x:c r="K2458" s="58">
        <x:v>1</x:v>
      </x:c>
      <x:c r="L2458" s="12">
        <x:v>-240</x:v>
      </x:c>
    </x:row>
    <x:row r="2459">
      <x:c r="A2459" s="0" t="inlineStr">
        <x:is>
          <x:t>PL|pl.other-opex|6820|2022-11</x:t>
        </x:is>
      </x:c>
      <x:c r="B2459" s="0" t="inlineStr">
        <x:is>
          <x:t>Demo Handel GmbH</x:t>
        </x:is>
      </x:c>
      <x:c r="C2459" s="0" t="inlineStr">
        <x:is>
          <x:t>PL</x:t>
        </x:is>
      </x:c>
      <x:c r="D2459" s="0" t="inlineStr">
        <x:is>
          <x:t>pl.other-opex</x:t>
        </x:is>
      </x:c>
      <x:c r="E2459" s="0" t="inlineStr">
        <x:is>
          <x:t>Sonstige betriebliche Aufwendungen</x:t>
        </x:is>
      </x:c>
      <x:c r="F2459" s="58">
        <x:v>6820</x:v>
      </x:c>
      <x:c r="G2459" t="inlineStr">
        <x:is>
          <x:t>Zeitschriften, Bücher</x:t>
        </x:is>
      </x:c>
      <x:c r="H2459" s="0" t="inlineStr">
        <x:is>
          <x:t>2022-11</x:t>
        </x:is>
      </x:c>
      <x:c r="I2459" s="0" t="inlineStr">
        <x:is>
          <x:t>2022-11</x:t>
        </x:is>
      </x:c>
      <x:c r="J2459" s="0" t="inlineStr">
        <x:is>
          <x:t>Month</x:t>
        </x:is>
      </x:c>
      <x:c r="K2459" s="58">
        <x:v>1</x:v>
      </x:c>
      <x:c r="L2459" s="12">
        <x:v>-240</x:v>
      </x:c>
    </x:row>
    <x:row r="2460">
      <x:c r="A2460" s="0" t="inlineStr">
        <x:is>
          <x:t>PL|pl.other-opex|6820|2022-12</x:t>
        </x:is>
      </x:c>
      <x:c r="B2460" s="0" t="inlineStr">
        <x:is>
          <x:t>Demo Handel GmbH</x:t>
        </x:is>
      </x:c>
      <x:c r="C2460" s="0" t="inlineStr">
        <x:is>
          <x:t>PL</x:t>
        </x:is>
      </x:c>
      <x:c r="D2460" s="0" t="inlineStr">
        <x:is>
          <x:t>pl.other-opex</x:t>
        </x:is>
      </x:c>
      <x:c r="E2460" s="0" t="inlineStr">
        <x:is>
          <x:t>Sonstige betriebliche Aufwendungen</x:t>
        </x:is>
      </x:c>
      <x:c r="F2460" s="58">
        <x:v>6820</x:v>
      </x:c>
      <x:c r="G2460" t="inlineStr">
        <x:is>
          <x:t>Zeitschriften, Bücher</x:t>
        </x:is>
      </x:c>
      <x:c r="H2460" s="0" t="inlineStr">
        <x:is>
          <x:t>2022-12</x:t>
        </x:is>
      </x:c>
      <x:c r="I2460" s="0" t="inlineStr">
        <x:is>
          <x:t>2022-12</x:t>
        </x:is>
      </x:c>
      <x:c r="J2460" s="0" t="inlineStr">
        <x:is>
          <x:t>Month</x:t>
        </x:is>
      </x:c>
      <x:c r="K2460" s="58">
        <x:v>1</x:v>
      </x:c>
      <x:c r="L2460" s="12">
        <x:v>-240</x:v>
      </x:c>
    </x:row>
    <x:row r="2461">
      <x:c r="A2461" s="0" t="inlineStr">
        <x:is>
          <x:t>PL|pl.other-opex|6820|2023-01</x:t>
        </x:is>
      </x:c>
      <x:c r="B2461" s="0" t="inlineStr">
        <x:is>
          <x:t>Demo Handel GmbH</x:t>
        </x:is>
      </x:c>
      <x:c r="C2461" s="0" t="inlineStr">
        <x:is>
          <x:t>PL</x:t>
        </x:is>
      </x:c>
      <x:c r="D2461" s="0" t="inlineStr">
        <x:is>
          <x:t>pl.other-opex</x:t>
        </x:is>
      </x:c>
      <x:c r="E2461" s="0" t="inlineStr">
        <x:is>
          <x:t>Sonstige betriebliche Aufwendungen</x:t>
        </x:is>
      </x:c>
      <x:c r="F2461" s="58">
        <x:v>6820</x:v>
      </x:c>
      <x:c r="G2461" t="inlineStr">
        <x:is>
          <x:t>Zeitschriften, Bücher</x:t>
        </x:is>
      </x:c>
      <x:c r="H2461" s="0" t="inlineStr">
        <x:is>
          <x:t>2023-01</x:t>
        </x:is>
      </x:c>
      <x:c r="I2461" s="0" t="inlineStr">
        <x:is>
          <x:t>2023-01</x:t>
        </x:is>
      </x:c>
      <x:c r="J2461" s="0" t="inlineStr">
        <x:is>
          <x:t>Month</x:t>
        </x:is>
      </x:c>
      <x:c r="K2461" s="58">
        <x:v>1</x:v>
      </x:c>
      <x:c r="L2461" s="12">
        <x:v>-240</x:v>
      </x:c>
    </x:row>
    <x:row r="2462">
      <x:c r="A2462" s="0" t="inlineStr">
        <x:is>
          <x:t>PL|pl.other-opex|6820|2023-02</x:t>
        </x:is>
      </x:c>
      <x:c r="B2462" s="0" t="inlineStr">
        <x:is>
          <x:t>Demo Handel GmbH</x:t>
        </x:is>
      </x:c>
      <x:c r="C2462" s="0" t="inlineStr">
        <x:is>
          <x:t>PL</x:t>
        </x:is>
      </x:c>
      <x:c r="D2462" s="0" t="inlineStr">
        <x:is>
          <x:t>pl.other-opex</x:t>
        </x:is>
      </x:c>
      <x:c r="E2462" s="0" t="inlineStr">
        <x:is>
          <x:t>Sonstige betriebliche Aufwendungen</x:t>
        </x:is>
      </x:c>
      <x:c r="F2462" s="58">
        <x:v>6820</x:v>
      </x:c>
      <x:c r="G2462" t="inlineStr">
        <x:is>
          <x:t>Zeitschriften, Bücher</x:t>
        </x:is>
      </x:c>
      <x:c r="H2462" s="0" t="inlineStr">
        <x:is>
          <x:t>2023-02</x:t>
        </x:is>
      </x:c>
      <x:c r="I2462" s="0" t="inlineStr">
        <x:is>
          <x:t>2023-02</x:t>
        </x:is>
      </x:c>
      <x:c r="J2462" s="0" t="inlineStr">
        <x:is>
          <x:t>Month</x:t>
        </x:is>
      </x:c>
      <x:c r="K2462" s="58">
        <x:v>1</x:v>
      </x:c>
      <x:c r="L2462" s="12">
        <x:v>-240</x:v>
      </x:c>
    </x:row>
    <x:row r="2463">
      <x:c r="A2463" s="0" t="inlineStr">
        <x:is>
          <x:t>PL|pl.other-opex|6820|2023-03</x:t>
        </x:is>
      </x:c>
      <x:c r="B2463" s="0" t="inlineStr">
        <x:is>
          <x:t>Demo Handel GmbH</x:t>
        </x:is>
      </x:c>
      <x:c r="C2463" s="0" t="inlineStr">
        <x:is>
          <x:t>PL</x:t>
        </x:is>
      </x:c>
      <x:c r="D2463" s="0" t="inlineStr">
        <x:is>
          <x:t>pl.other-opex</x:t>
        </x:is>
      </x:c>
      <x:c r="E2463" s="0" t="inlineStr">
        <x:is>
          <x:t>Sonstige betriebliche Aufwendungen</x:t>
        </x:is>
      </x:c>
      <x:c r="F2463" s="58">
        <x:v>6820</x:v>
      </x:c>
      <x:c r="G2463" t="inlineStr">
        <x:is>
          <x:t>Zeitschriften, Bücher</x:t>
        </x:is>
      </x:c>
      <x:c r="H2463" s="0" t="inlineStr">
        <x:is>
          <x:t>2023-03</x:t>
        </x:is>
      </x:c>
      <x:c r="I2463" s="0" t="inlineStr">
        <x:is>
          <x:t>2023-03</x:t>
        </x:is>
      </x:c>
      <x:c r="J2463" s="0" t="inlineStr">
        <x:is>
          <x:t>Month</x:t>
        </x:is>
      </x:c>
      <x:c r="K2463" s="58">
        <x:v>1</x:v>
      </x:c>
      <x:c r="L2463" s="12">
        <x:v>-240</x:v>
      </x:c>
    </x:row>
    <x:row r="2464">
      <x:c r="A2464" s="0" t="inlineStr">
        <x:is>
          <x:t>PL|pl.other-opex|6820|2023-04</x:t>
        </x:is>
      </x:c>
      <x:c r="B2464" s="0" t="inlineStr">
        <x:is>
          <x:t>Demo Handel GmbH</x:t>
        </x:is>
      </x:c>
      <x:c r="C2464" s="0" t="inlineStr">
        <x:is>
          <x:t>PL</x:t>
        </x:is>
      </x:c>
      <x:c r="D2464" s="0" t="inlineStr">
        <x:is>
          <x:t>pl.other-opex</x:t>
        </x:is>
      </x:c>
      <x:c r="E2464" s="0" t="inlineStr">
        <x:is>
          <x:t>Sonstige betriebliche Aufwendungen</x:t>
        </x:is>
      </x:c>
      <x:c r="F2464" s="58">
        <x:v>6820</x:v>
      </x:c>
      <x:c r="G2464" t="inlineStr">
        <x:is>
          <x:t>Zeitschriften, Bücher</x:t>
        </x:is>
      </x:c>
      <x:c r="H2464" s="0" t="inlineStr">
        <x:is>
          <x:t>2023-04</x:t>
        </x:is>
      </x:c>
      <x:c r="I2464" s="0" t="inlineStr">
        <x:is>
          <x:t>2023-04</x:t>
        </x:is>
      </x:c>
      <x:c r="J2464" s="0" t="inlineStr">
        <x:is>
          <x:t>Month</x:t>
        </x:is>
      </x:c>
      <x:c r="K2464" s="58">
        <x:v>1</x:v>
      </x:c>
      <x:c r="L2464" s="12">
        <x:v>-240</x:v>
      </x:c>
    </x:row>
    <x:row r="2465">
      <x:c r="A2465" s="0" t="inlineStr">
        <x:is>
          <x:t>PL|pl.other-opex|6820|2023-05</x:t>
        </x:is>
      </x:c>
      <x:c r="B2465" s="0" t="inlineStr">
        <x:is>
          <x:t>Demo Handel GmbH</x:t>
        </x:is>
      </x:c>
      <x:c r="C2465" s="0" t="inlineStr">
        <x:is>
          <x:t>PL</x:t>
        </x:is>
      </x:c>
      <x:c r="D2465" s="0" t="inlineStr">
        <x:is>
          <x:t>pl.other-opex</x:t>
        </x:is>
      </x:c>
      <x:c r="E2465" s="0" t="inlineStr">
        <x:is>
          <x:t>Sonstige betriebliche Aufwendungen</x:t>
        </x:is>
      </x:c>
      <x:c r="F2465" s="58">
        <x:v>6820</x:v>
      </x:c>
      <x:c r="G2465" t="inlineStr">
        <x:is>
          <x:t>Zeitschriften, Bücher</x:t>
        </x:is>
      </x:c>
      <x:c r="H2465" s="0" t="inlineStr">
        <x:is>
          <x:t>2023-05</x:t>
        </x:is>
      </x:c>
      <x:c r="I2465" s="0" t="inlineStr">
        <x:is>
          <x:t>2023-05</x:t>
        </x:is>
      </x:c>
      <x:c r="J2465" s="0" t="inlineStr">
        <x:is>
          <x:t>Month</x:t>
        </x:is>
      </x:c>
      <x:c r="K2465" s="58">
        <x:v>1</x:v>
      </x:c>
      <x:c r="L2465" s="12">
        <x:v>-240</x:v>
      </x:c>
    </x:row>
    <x:row r="2466">
      <x:c r="A2466" s="0" t="inlineStr">
        <x:is>
          <x:t>PL|pl.other-opex|6820|2023-06</x:t>
        </x:is>
      </x:c>
      <x:c r="B2466" s="0" t="inlineStr">
        <x:is>
          <x:t>Demo Handel GmbH</x:t>
        </x:is>
      </x:c>
      <x:c r="C2466" s="0" t="inlineStr">
        <x:is>
          <x:t>PL</x:t>
        </x:is>
      </x:c>
      <x:c r="D2466" s="0" t="inlineStr">
        <x:is>
          <x:t>pl.other-opex</x:t>
        </x:is>
      </x:c>
      <x:c r="E2466" s="0" t="inlineStr">
        <x:is>
          <x:t>Sonstige betriebliche Aufwendungen</x:t>
        </x:is>
      </x:c>
      <x:c r="F2466" s="58">
        <x:v>6820</x:v>
      </x:c>
      <x:c r="G2466" t="inlineStr">
        <x:is>
          <x:t>Zeitschriften, Bücher</x:t>
        </x:is>
      </x:c>
      <x:c r="H2466" s="0" t="inlineStr">
        <x:is>
          <x:t>2023-06</x:t>
        </x:is>
      </x:c>
      <x:c r="I2466" s="0" t="inlineStr">
        <x:is>
          <x:t>2023-06</x:t>
        </x:is>
      </x:c>
      <x:c r="J2466" s="0" t="inlineStr">
        <x:is>
          <x:t>Month</x:t>
        </x:is>
      </x:c>
      <x:c r="K2466" s="58">
        <x:v>1</x:v>
      </x:c>
      <x:c r="L2466" s="12">
        <x:v>-240</x:v>
      </x:c>
    </x:row>
    <x:row r="2467">
      <x:c r="A2467" s="0" t="inlineStr">
        <x:is>
          <x:t>PL|pl.other-opex|6820|2023-07</x:t>
        </x:is>
      </x:c>
      <x:c r="B2467" s="0" t="inlineStr">
        <x:is>
          <x:t>Demo Handel GmbH</x:t>
        </x:is>
      </x:c>
      <x:c r="C2467" s="0" t="inlineStr">
        <x:is>
          <x:t>PL</x:t>
        </x:is>
      </x:c>
      <x:c r="D2467" s="0" t="inlineStr">
        <x:is>
          <x:t>pl.other-opex</x:t>
        </x:is>
      </x:c>
      <x:c r="E2467" s="0" t="inlineStr">
        <x:is>
          <x:t>Sonstige betriebliche Aufwendungen</x:t>
        </x:is>
      </x:c>
      <x:c r="F2467" s="58">
        <x:v>6820</x:v>
      </x:c>
      <x:c r="G2467" t="inlineStr">
        <x:is>
          <x:t>Zeitschriften, Bücher</x:t>
        </x:is>
      </x:c>
      <x:c r="H2467" s="0" t="inlineStr">
        <x:is>
          <x:t>2023-07</x:t>
        </x:is>
      </x:c>
      <x:c r="I2467" s="0" t="inlineStr">
        <x:is>
          <x:t>2023-07</x:t>
        </x:is>
      </x:c>
      <x:c r="J2467" s="0" t="inlineStr">
        <x:is>
          <x:t>Month</x:t>
        </x:is>
      </x:c>
      <x:c r="K2467" s="58">
        <x:v>1</x:v>
      </x:c>
      <x:c r="L2467" s="12">
        <x:v>-240</x:v>
      </x:c>
    </x:row>
    <x:row r="2468">
      <x:c r="A2468" s="0" t="inlineStr">
        <x:is>
          <x:t>PL|pl.other-opex|6820|2023-08</x:t>
        </x:is>
      </x:c>
      <x:c r="B2468" s="0" t="inlineStr">
        <x:is>
          <x:t>Demo Handel GmbH</x:t>
        </x:is>
      </x:c>
      <x:c r="C2468" s="0" t="inlineStr">
        <x:is>
          <x:t>PL</x:t>
        </x:is>
      </x:c>
      <x:c r="D2468" s="0" t="inlineStr">
        <x:is>
          <x:t>pl.other-opex</x:t>
        </x:is>
      </x:c>
      <x:c r="E2468" s="0" t="inlineStr">
        <x:is>
          <x:t>Sonstige betriebliche Aufwendungen</x:t>
        </x:is>
      </x:c>
      <x:c r="F2468" s="58">
        <x:v>6820</x:v>
      </x:c>
      <x:c r="G2468" t="inlineStr">
        <x:is>
          <x:t>Zeitschriften, Bücher</x:t>
        </x:is>
      </x:c>
      <x:c r="H2468" s="0" t="inlineStr">
        <x:is>
          <x:t>2023-08</x:t>
        </x:is>
      </x:c>
      <x:c r="I2468" s="0" t="inlineStr">
        <x:is>
          <x:t>2023-08</x:t>
        </x:is>
      </x:c>
      <x:c r="J2468" s="0" t="inlineStr">
        <x:is>
          <x:t>Month</x:t>
        </x:is>
      </x:c>
      <x:c r="K2468" s="58">
        <x:v>1</x:v>
      </x:c>
      <x:c r="L2468" s="12">
        <x:v>-240</x:v>
      </x:c>
    </x:row>
    <x:row r="2469">
      <x:c r="A2469" s="0" t="inlineStr">
        <x:is>
          <x:t>PL|pl.other-opex|6820|2023-09</x:t>
        </x:is>
      </x:c>
      <x:c r="B2469" s="0" t="inlineStr">
        <x:is>
          <x:t>Demo Handel GmbH</x:t>
        </x:is>
      </x:c>
      <x:c r="C2469" s="0" t="inlineStr">
        <x:is>
          <x:t>PL</x:t>
        </x:is>
      </x:c>
      <x:c r="D2469" s="0" t="inlineStr">
        <x:is>
          <x:t>pl.other-opex</x:t>
        </x:is>
      </x:c>
      <x:c r="E2469" s="0" t="inlineStr">
        <x:is>
          <x:t>Sonstige betriebliche Aufwendungen</x:t>
        </x:is>
      </x:c>
      <x:c r="F2469" s="58">
        <x:v>6820</x:v>
      </x:c>
      <x:c r="G2469" t="inlineStr">
        <x:is>
          <x:t>Zeitschriften, Bücher</x:t>
        </x:is>
      </x:c>
      <x:c r="H2469" s="0" t="inlineStr">
        <x:is>
          <x:t>2023-09</x:t>
        </x:is>
      </x:c>
      <x:c r="I2469" s="0" t="inlineStr">
        <x:is>
          <x:t>2023-09</x:t>
        </x:is>
      </x:c>
      <x:c r="J2469" s="0" t="inlineStr">
        <x:is>
          <x:t>Month</x:t>
        </x:is>
      </x:c>
      <x:c r="K2469" s="58">
        <x:v>1</x:v>
      </x:c>
      <x:c r="L2469" s="12">
        <x:v>-240</x:v>
      </x:c>
    </x:row>
    <x:row r="2470">
      <x:c r="A2470" s="0" t="inlineStr">
        <x:is>
          <x:t>PL|pl.other-opex|6820|2023-10</x:t>
        </x:is>
      </x:c>
      <x:c r="B2470" s="0" t="inlineStr">
        <x:is>
          <x:t>Demo Handel GmbH</x:t>
        </x:is>
      </x:c>
      <x:c r="C2470" s="0" t="inlineStr">
        <x:is>
          <x:t>PL</x:t>
        </x:is>
      </x:c>
      <x:c r="D2470" s="0" t="inlineStr">
        <x:is>
          <x:t>pl.other-opex</x:t>
        </x:is>
      </x:c>
      <x:c r="E2470" s="0" t="inlineStr">
        <x:is>
          <x:t>Sonstige betriebliche Aufwendungen</x:t>
        </x:is>
      </x:c>
      <x:c r="F2470" s="58">
        <x:v>6820</x:v>
      </x:c>
      <x:c r="G2470" t="inlineStr">
        <x:is>
          <x:t>Zeitschriften, Bücher</x:t>
        </x:is>
      </x:c>
      <x:c r="H2470" s="0" t="inlineStr">
        <x:is>
          <x:t>2023-10</x:t>
        </x:is>
      </x:c>
      <x:c r="I2470" s="0" t="inlineStr">
        <x:is>
          <x:t>2023-10</x:t>
        </x:is>
      </x:c>
      <x:c r="J2470" s="0" t="inlineStr">
        <x:is>
          <x:t>Month</x:t>
        </x:is>
      </x:c>
      <x:c r="K2470" s="58">
        <x:v>1</x:v>
      </x:c>
      <x:c r="L2470" s="12">
        <x:v>-240</x:v>
      </x:c>
    </x:row>
    <x:row r="2471">
      <x:c r="A2471" s="0" t="inlineStr">
        <x:is>
          <x:t>PL|pl.other-opex|6820|2023-11</x:t>
        </x:is>
      </x:c>
      <x:c r="B2471" s="0" t="inlineStr">
        <x:is>
          <x:t>Demo Handel GmbH</x:t>
        </x:is>
      </x:c>
      <x:c r="C2471" s="0" t="inlineStr">
        <x:is>
          <x:t>PL</x:t>
        </x:is>
      </x:c>
      <x:c r="D2471" s="0" t="inlineStr">
        <x:is>
          <x:t>pl.other-opex</x:t>
        </x:is>
      </x:c>
      <x:c r="E2471" s="0" t="inlineStr">
        <x:is>
          <x:t>Sonstige betriebliche Aufwendungen</x:t>
        </x:is>
      </x:c>
      <x:c r="F2471" s="58">
        <x:v>6820</x:v>
      </x:c>
      <x:c r="G2471" t="inlineStr">
        <x:is>
          <x:t>Zeitschriften, Bücher</x:t>
        </x:is>
      </x:c>
      <x:c r="H2471" s="0" t="inlineStr">
        <x:is>
          <x:t>2023-11</x:t>
        </x:is>
      </x:c>
      <x:c r="I2471" s="0" t="inlineStr">
        <x:is>
          <x:t>2023-11</x:t>
        </x:is>
      </x:c>
      <x:c r="J2471" s="0" t="inlineStr">
        <x:is>
          <x:t>Month</x:t>
        </x:is>
      </x:c>
      <x:c r="K2471" s="58">
        <x:v>1</x:v>
      </x:c>
      <x:c r="L2471" s="12">
        <x:v>-240</x:v>
      </x:c>
    </x:row>
    <x:row r="2472">
      <x:c r="A2472" s="0" t="inlineStr">
        <x:is>
          <x:t>PL|pl.other-opex|6820|2023-12</x:t>
        </x:is>
      </x:c>
      <x:c r="B2472" s="0" t="inlineStr">
        <x:is>
          <x:t>Demo Handel GmbH</x:t>
        </x:is>
      </x:c>
      <x:c r="C2472" s="0" t="inlineStr">
        <x:is>
          <x:t>PL</x:t>
        </x:is>
      </x:c>
      <x:c r="D2472" s="0" t="inlineStr">
        <x:is>
          <x:t>pl.other-opex</x:t>
        </x:is>
      </x:c>
      <x:c r="E2472" s="0" t="inlineStr">
        <x:is>
          <x:t>Sonstige betriebliche Aufwendungen</x:t>
        </x:is>
      </x:c>
      <x:c r="F2472" s="58">
        <x:v>6820</x:v>
      </x:c>
      <x:c r="G2472" t="inlineStr">
        <x:is>
          <x:t>Zeitschriften, Bücher</x:t>
        </x:is>
      </x:c>
      <x:c r="H2472" s="0" t="inlineStr">
        <x:is>
          <x:t>2023-12</x:t>
        </x:is>
      </x:c>
      <x:c r="I2472" s="0" t="inlineStr">
        <x:is>
          <x:t>2023-12</x:t>
        </x:is>
      </x:c>
      <x:c r="J2472" s="0" t="inlineStr">
        <x:is>
          <x:t>Month</x:t>
        </x:is>
      </x:c>
      <x:c r="K2472" s="58">
        <x:v>1</x:v>
      </x:c>
      <x:c r="L2472" s="12">
        <x:v>-240</x:v>
      </x:c>
    </x:row>
    <x:row r="2473">
      <x:c r="A2473" s="0" t="inlineStr">
        <x:is>
          <x:t>PL|pl.other-opex|6820|2024-01</x:t>
        </x:is>
      </x:c>
      <x:c r="B2473" s="0" t="inlineStr">
        <x:is>
          <x:t>Demo Handel GmbH</x:t>
        </x:is>
      </x:c>
      <x:c r="C2473" s="0" t="inlineStr">
        <x:is>
          <x:t>PL</x:t>
        </x:is>
      </x:c>
      <x:c r="D2473" s="0" t="inlineStr">
        <x:is>
          <x:t>pl.other-opex</x:t>
        </x:is>
      </x:c>
      <x:c r="E2473" s="0" t="inlineStr">
        <x:is>
          <x:t>Sonstige betriebliche Aufwendungen</x:t>
        </x:is>
      </x:c>
      <x:c r="F2473" s="58">
        <x:v>6820</x:v>
      </x:c>
      <x:c r="G2473" t="inlineStr">
        <x:is>
          <x:t>Zeitschriften, Bücher</x:t>
        </x:is>
      </x:c>
      <x:c r="H2473" s="0" t="inlineStr">
        <x:is>
          <x:t>2024-01</x:t>
        </x:is>
      </x:c>
      <x:c r="I2473" s="0" t="inlineStr">
        <x:is>
          <x:t>2024-01</x:t>
        </x:is>
      </x:c>
      <x:c r="J2473" s="0" t="inlineStr">
        <x:is>
          <x:t>Month</x:t>
        </x:is>
      </x:c>
      <x:c r="K2473" s="58">
        <x:v>1</x:v>
      </x:c>
      <x:c r="L2473" s="12">
        <x:v>-240</x:v>
      </x:c>
    </x:row>
    <x:row r="2474">
      <x:c r="A2474" s="0" t="inlineStr">
        <x:is>
          <x:t>PL|pl.other-opex|6820|2024-02</x:t>
        </x:is>
      </x:c>
      <x:c r="B2474" s="0" t="inlineStr">
        <x:is>
          <x:t>Demo Handel GmbH</x:t>
        </x:is>
      </x:c>
      <x:c r="C2474" s="0" t="inlineStr">
        <x:is>
          <x:t>PL</x:t>
        </x:is>
      </x:c>
      <x:c r="D2474" s="0" t="inlineStr">
        <x:is>
          <x:t>pl.other-opex</x:t>
        </x:is>
      </x:c>
      <x:c r="E2474" s="0" t="inlineStr">
        <x:is>
          <x:t>Sonstige betriebliche Aufwendungen</x:t>
        </x:is>
      </x:c>
      <x:c r="F2474" s="58">
        <x:v>6820</x:v>
      </x:c>
      <x:c r="G2474" t="inlineStr">
        <x:is>
          <x:t>Zeitschriften, Bücher</x:t>
        </x:is>
      </x:c>
      <x:c r="H2474" s="0" t="inlineStr">
        <x:is>
          <x:t>2024-02</x:t>
        </x:is>
      </x:c>
      <x:c r="I2474" s="0" t="inlineStr">
        <x:is>
          <x:t>2024-02</x:t>
        </x:is>
      </x:c>
      <x:c r="J2474" s="0" t="inlineStr">
        <x:is>
          <x:t>Month</x:t>
        </x:is>
      </x:c>
      <x:c r="K2474" s="58">
        <x:v>1</x:v>
      </x:c>
      <x:c r="L2474" s="12">
        <x:v>-240</x:v>
      </x:c>
    </x:row>
    <x:row r="2475">
      <x:c r="A2475" s="0" t="inlineStr">
        <x:is>
          <x:t>PL|pl.other-opex|6820|2024-03</x:t>
        </x:is>
      </x:c>
      <x:c r="B2475" s="0" t="inlineStr">
        <x:is>
          <x:t>Demo Handel GmbH</x:t>
        </x:is>
      </x:c>
      <x:c r="C2475" s="0" t="inlineStr">
        <x:is>
          <x:t>PL</x:t>
        </x:is>
      </x:c>
      <x:c r="D2475" s="0" t="inlineStr">
        <x:is>
          <x:t>pl.other-opex</x:t>
        </x:is>
      </x:c>
      <x:c r="E2475" s="0" t="inlineStr">
        <x:is>
          <x:t>Sonstige betriebliche Aufwendungen</x:t>
        </x:is>
      </x:c>
      <x:c r="F2475" s="58">
        <x:v>6820</x:v>
      </x:c>
      <x:c r="G2475" t="inlineStr">
        <x:is>
          <x:t>Zeitschriften, Bücher</x:t>
        </x:is>
      </x:c>
      <x:c r="H2475" s="0" t="inlineStr">
        <x:is>
          <x:t>2024-03</x:t>
        </x:is>
      </x:c>
      <x:c r="I2475" s="0" t="inlineStr">
        <x:is>
          <x:t>2024-03</x:t>
        </x:is>
      </x:c>
      <x:c r="J2475" s="0" t="inlineStr">
        <x:is>
          <x:t>Month</x:t>
        </x:is>
      </x:c>
      <x:c r="K2475" s="58">
        <x:v>1</x:v>
      </x:c>
      <x:c r="L2475" s="12">
        <x:v>-240</x:v>
      </x:c>
    </x:row>
    <x:row r="2476">
      <x:c r="A2476" s="0" t="inlineStr">
        <x:is>
          <x:t>PL|pl.other-opex|6820|2024-04</x:t>
        </x:is>
      </x:c>
      <x:c r="B2476" s="0" t="inlineStr">
        <x:is>
          <x:t>Demo Handel GmbH</x:t>
        </x:is>
      </x:c>
      <x:c r="C2476" s="0" t="inlineStr">
        <x:is>
          <x:t>PL</x:t>
        </x:is>
      </x:c>
      <x:c r="D2476" s="0" t="inlineStr">
        <x:is>
          <x:t>pl.other-opex</x:t>
        </x:is>
      </x:c>
      <x:c r="E2476" s="0" t="inlineStr">
        <x:is>
          <x:t>Sonstige betriebliche Aufwendungen</x:t>
        </x:is>
      </x:c>
      <x:c r="F2476" s="58">
        <x:v>6820</x:v>
      </x:c>
      <x:c r="G2476" t="inlineStr">
        <x:is>
          <x:t>Zeitschriften, Bücher</x:t>
        </x:is>
      </x:c>
      <x:c r="H2476" s="0" t="inlineStr">
        <x:is>
          <x:t>2024-04</x:t>
        </x:is>
      </x:c>
      <x:c r="I2476" s="0" t="inlineStr">
        <x:is>
          <x:t>2024-04</x:t>
        </x:is>
      </x:c>
      <x:c r="J2476" s="0" t="inlineStr">
        <x:is>
          <x:t>Month</x:t>
        </x:is>
      </x:c>
      <x:c r="K2476" s="58">
        <x:v>1</x:v>
      </x:c>
      <x:c r="L2476" s="12">
        <x:v>-240</x:v>
      </x:c>
    </x:row>
    <x:row r="2477">
      <x:c r="A2477" s="0" t="inlineStr">
        <x:is>
          <x:t>PL|pl.other-opex|6820|2024-05</x:t>
        </x:is>
      </x:c>
      <x:c r="B2477" s="0" t="inlineStr">
        <x:is>
          <x:t>Demo Handel GmbH</x:t>
        </x:is>
      </x:c>
      <x:c r="C2477" s="0" t="inlineStr">
        <x:is>
          <x:t>PL</x:t>
        </x:is>
      </x:c>
      <x:c r="D2477" s="0" t="inlineStr">
        <x:is>
          <x:t>pl.other-opex</x:t>
        </x:is>
      </x:c>
      <x:c r="E2477" s="0" t="inlineStr">
        <x:is>
          <x:t>Sonstige betriebliche Aufwendungen</x:t>
        </x:is>
      </x:c>
      <x:c r="F2477" s="58">
        <x:v>6820</x:v>
      </x:c>
      <x:c r="G2477" t="inlineStr">
        <x:is>
          <x:t>Zeitschriften, Bücher</x:t>
        </x:is>
      </x:c>
      <x:c r="H2477" s="0" t="inlineStr">
        <x:is>
          <x:t>2024-05</x:t>
        </x:is>
      </x:c>
      <x:c r="I2477" s="0" t="inlineStr">
        <x:is>
          <x:t>2024-05</x:t>
        </x:is>
      </x:c>
      <x:c r="J2477" s="0" t="inlineStr">
        <x:is>
          <x:t>Month</x:t>
        </x:is>
      </x:c>
      <x:c r="K2477" s="58">
        <x:v>1</x:v>
      </x:c>
      <x:c r="L2477" s="12">
        <x:v>-240</x:v>
      </x:c>
    </x:row>
    <x:row r="2478">
      <x:c r="A2478" s="0" t="inlineStr">
        <x:is>
          <x:t>PL|pl.other-opex|6820|2024-06</x:t>
        </x:is>
      </x:c>
      <x:c r="B2478" s="0" t="inlineStr">
        <x:is>
          <x:t>Demo Handel GmbH</x:t>
        </x:is>
      </x:c>
      <x:c r="C2478" s="0" t="inlineStr">
        <x:is>
          <x:t>PL</x:t>
        </x:is>
      </x:c>
      <x:c r="D2478" s="0" t="inlineStr">
        <x:is>
          <x:t>pl.other-opex</x:t>
        </x:is>
      </x:c>
      <x:c r="E2478" s="0" t="inlineStr">
        <x:is>
          <x:t>Sonstige betriebliche Aufwendungen</x:t>
        </x:is>
      </x:c>
      <x:c r="F2478" s="58">
        <x:v>6820</x:v>
      </x:c>
      <x:c r="G2478" t="inlineStr">
        <x:is>
          <x:t>Zeitschriften, Bücher</x:t>
        </x:is>
      </x:c>
      <x:c r="H2478" s="0" t="inlineStr">
        <x:is>
          <x:t>2024-06</x:t>
        </x:is>
      </x:c>
      <x:c r="I2478" s="0" t="inlineStr">
        <x:is>
          <x:t>2024-06</x:t>
        </x:is>
      </x:c>
      <x:c r="J2478" s="0" t="inlineStr">
        <x:is>
          <x:t>Month</x:t>
        </x:is>
      </x:c>
      <x:c r="K2478" s="58">
        <x:v>1</x:v>
      </x:c>
      <x:c r="L2478" s="12">
        <x:v>-240</x:v>
      </x:c>
    </x:row>
    <x:row r="2479">
      <x:c r="A2479" s="0" t="inlineStr">
        <x:is>
          <x:t>PL|pl.other-opex|6820|2024-07</x:t>
        </x:is>
      </x:c>
      <x:c r="B2479" s="0" t="inlineStr">
        <x:is>
          <x:t>Demo Handel GmbH</x:t>
        </x:is>
      </x:c>
      <x:c r="C2479" s="0" t="inlineStr">
        <x:is>
          <x:t>PL</x:t>
        </x:is>
      </x:c>
      <x:c r="D2479" s="0" t="inlineStr">
        <x:is>
          <x:t>pl.other-opex</x:t>
        </x:is>
      </x:c>
      <x:c r="E2479" s="0" t="inlineStr">
        <x:is>
          <x:t>Sonstige betriebliche Aufwendungen</x:t>
        </x:is>
      </x:c>
      <x:c r="F2479" s="58">
        <x:v>6820</x:v>
      </x:c>
      <x:c r="G2479" t="inlineStr">
        <x:is>
          <x:t>Zeitschriften, Bücher</x:t>
        </x:is>
      </x:c>
      <x:c r="H2479" s="0" t="inlineStr">
        <x:is>
          <x:t>2024-07</x:t>
        </x:is>
      </x:c>
      <x:c r="I2479" s="0" t="inlineStr">
        <x:is>
          <x:t>2024-07</x:t>
        </x:is>
      </x:c>
      <x:c r="J2479" s="0" t="inlineStr">
        <x:is>
          <x:t>Month</x:t>
        </x:is>
      </x:c>
      <x:c r="K2479" s="58">
        <x:v>1</x:v>
      </x:c>
      <x:c r="L2479" s="12">
        <x:v>-240</x:v>
      </x:c>
    </x:row>
    <x:row r="2480">
      <x:c r="A2480" s="0" t="inlineStr">
        <x:is>
          <x:t>PL|pl.other-opex|6820|2024-08</x:t>
        </x:is>
      </x:c>
      <x:c r="B2480" s="0" t="inlineStr">
        <x:is>
          <x:t>Demo Handel GmbH</x:t>
        </x:is>
      </x:c>
      <x:c r="C2480" s="0" t="inlineStr">
        <x:is>
          <x:t>PL</x:t>
        </x:is>
      </x:c>
      <x:c r="D2480" s="0" t="inlineStr">
        <x:is>
          <x:t>pl.other-opex</x:t>
        </x:is>
      </x:c>
      <x:c r="E2480" s="0" t="inlineStr">
        <x:is>
          <x:t>Sonstige betriebliche Aufwendungen</x:t>
        </x:is>
      </x:c>
      <x:c r="F2480" s="58">
        <x:v>6820</x:v>
      </x:c>
      <x:c r="G2480" t="inlineStr">
        <x:is>
          <x:t>Zeitschriften, Bücher</x:t>
        </x:is>
      </x:c>
      <x:c r="H2480" s="0" t="inlineStr">
        <x:is>
          <x:t>2024-08</x:t>
        </x:is>
      </x:c>
      <x:c r="I2480" s="0" t="inlineStr">
        <x:is>
          <x:t>2024-08</x:t>
        </x:is>
      </x:c>
      <x:c r="J2480" s="0" t="inlineStr">
        <x:is>
          <x:t>Month</x:t>
        </x:is>
      </x:c>
      <x:c r="K2480" s="58">
        <x:v>1</x:v>
      </x:c>
      <x:c r="L2480" s="12">
        <x:v>-240</x:v>
      </x:c>
    </x:row>
    <x:row r="2481">
      <x:c r="A2481" s="0" t="inlineStr">
        <x:is>
          <x:t>PL|pl.other-opex|6820|2024-09</x:t>
        </x:is>
      </x:c>
      <x:c r="B2481" s="0" t="inlineStr">
        <x:is>
          <x:t>Demo Handel GmbH</x:t>
        </x:is>
      </x:c>
      <x:c r="C2481" s="0" t="inlineStr">
        <x:is>
          <x:t>PL</x:t>
        </x:is>
      </x:c>
      <x:c r="D2481" s="0" t="inlineStr">
        <x:is>
          <x:t>pl.other-opex</x:t>
        </x:is>
      </x:c>
      <x:c r="E2481" s="0" t="inlineStr">
        <x:is>
          <x:t>Sonstige betriebliche Aufwendungen</x:t>
        </x:is>
      </x:c>
      <x:c r="F2481" s="58">
        <x:v>6820</x:v>
      </x:c>
      <x:c r="G2481" t="inlineStr">
        <x:is>
          <x:t>Zeitschriften, Bücher</x:t>
        </x:is>
      </x:c>
      <x:c r="H2481" s="0" t="inlineStr">
        <x:is>
          <x:t>2024-09</x:t>
        </x:is>
      </x:c>
      <x:c r="I2481" s="0" t="inlineStr">
        <x:is>
          <x:t>2024-09</x:t>
        </x:is>
      </x:c>
      <x:c r="J2481" s="0" t="inlineStr">
        <x:is>
          <x:t>Month</x:t>
        </x:is>
      </x:c>
      <x:c r="K2481" s="58">
        <x:v>1</x:v>
      </x:c>
      <x:c r="L2481" s="12">
        <x:v>-240</x:v>
      </x:c>
    </x:row>
    <x:row r="2482">
      <x:c r="A2482" s="0" t="inlineStr">
        <x:is>
          <x:t>PL|pl.other-opex|6820|2024-10</x:t>
        </x:is>
      </x:c>
      <x:c r="B2482" s="0" t="inlineStr">
        <x:is>
          <x:t>Demo Handel GmbH</x:t>
        </x:is>
      </x:c>
      <x:c r="C2482" s="0" t="inlineStr">
        <x:is>
          <x:t>PL</x:t>
        </x:is>
      </x:c>
      <x:c r="D2482" s="0" t="inlineStr">
        <x:is>
          <x:t>pl.other-opex</x:t>
        </x:is>
      </x:c>
      <x:c r="E2482" s="0" t="inlineStr">
        <x:is>
          <x:t>Sonstige betriebliche Aufwendungen</x:t>
        </x:is>
      </x:c>
      <x:c r="F2482" s="58">
        <x:v>6820</x:v>
      </x:c>
      <x:c r="G2482" t="inlineStr">
        <x:is>
          <x:t>Zeitschriften, Bücher</x:t>
        </x:is>
      </x:c>
      <x:c r="H2482" s="0" t="inlineStr">
        <x:is>
          <x:t>2024-10</x:t>
        </x:is>
      </x:c>
      <x:c r="I2482" s="0" t="inlineStr">
        <x:is>
          <x:t>2024-10</x:t>
        </x:is>
      </x:c>
      <x:c r="J2482" s="0" t="inlineStr">
        <x:is>
          <x:t>Month</x:t>
        </x:is>
      </x:c>
      <x:c r="K2482" s="58">
        <x:v>1</x:v>
      </x:c>
      <x:c r="L2482" s="12">
        <x:v>-240</x:v>
      </x:c>
    </x:row>
    <x:row r="2483">
      <x:c r="A2483" s="0" t="inlineStr">
        <x:is>
          <x:t>PL|pl.other-opex|6820|2024-11</x:t>
        </x:is>
      </x:c>
      <x:c r="B2483" s="0" t="inlineStr">
        <x:is>
          <x:t>Demo Handel GmbH</x:t>
        </x:is>
      </x:c>
      <x:c r="C2483" s="0" t="inlineStr">
        <x:is>
          <x:t>PL</x:t>
        </x:is>
      </x:c>
      <x:c r="D2483" s="0" t="inlineStr">
        <x:is>
          <x:t>pl.other-opex</x:t>
        </x:is>
      </x:c>
      <x:c r="E2483" s="0" t="inlineStr">
        <x:is>
          <x:t>Sonstige betriebliche Aufwendungen</x:t>
        </x:is>
      </x:c>
      <x:c r="F2483" s="58">
        <x:v>6820</x:v>
      </x:c>
      <x:c r="G2483" t="inlineStr">
        <x:is>
          <x:t>Zeitschriften, Bücher</x:t>
        </x:is>
      </x:c>
      <x:c r="H2483" s="0" t="inlineStr">
        <x:is>
          <x:t>2024-11</x:t>
        </x:is>
      </x:c>
      <x:c r="I2483" s="0" t="inlineStr">
        <x:is>
          <x:t>2024-11</x:t>
        </x:is>
      </x:c>
      <x:c r="J2483" s="0" t="inlineStr">
        <x:is>
          <x:t>Month</x:t>
        </x:is>
      </x:c>
      <x:c r="K2483" s="58">
        <x:v>1</x:v>
      </x:c>
      <x:c r="L2483" s="12">
        <x:v>-240</x:v>
      </x:c>
    </x:row>
    <x:row r="2484">
      <x:c r="A2484" s="0" t="inlineStr">
        <x:is>
          <x:t>PL|pl.other-opex|6820|2024-12</x:t>
        </x:is>
      </x:c>
      <x:c r="B2484" s="0" t="inlineStr">
        <x:is>
          <x:t>Demo Handel GmbH</x:t>
        </x:is>
      </x:c>
      <x:c r="C2484" s="0" t="inlineStr">
        <x:is>
          <x:t>PL</x:t>
        </x:is>
      </x:c>
      <x:c r="D2484" s="0" t="inlineStr">
        <x:is>
          <x:t>pl.other-opex</x:t>
        </x:is>
      </x:c>
      <x:c r="E2484" s="0" t="inlineStr">
        <x:is>
          <x:t>Sonstige betriebliche Aufwendungen</x:t>
        </x:is>
      </x:c>
      <x:c r="F2484" s="58">
        <x:v>6820</x:v>
      </x:c>
      <x:c r="G2484" t="inlineStr">
        <x:is>
          <x:t>Zeitschriften, Bücher</x:t>
        </x:is>
      </x:c>
      <x:c r="H2484" s="0" t="inlineStr">
        <x:is>
          <x:t>2024-12</x:t>
        </x:is>
      </x:c>
      <x:c r="I2484" s="0" t="inlineStr">
        <x:is>
          <x:t>2024-12</x:t>
        </x:is>
      </x:c>
      <x:c r="J2484" s="0" t="inlineStr">
        <x:is>
          <x:t>Month</x:t>
        </x:is>
      </x:c>
      <x:c r="K2484" s="58">
        <x:v>1</x:v>
      </x:c>
      <x:c r="L2484" s="12">
        <x:v>-240</x:v>
      </x:c>
    </x:row>
    <x:row r="2485">
      <x:c r="A2485" s="0" t="inlineStr">
        <x:is>
          <x:t>PL|pl.other-opex|6821|2022-01</x:t>
        </x:is>
      </x:c>
      <x:c r="B2485" s="0" t="inlineStr">
        <x:is>
          <x:t>Demo Handel GmbH</x:t>
        </x:is>
      </x:c>
      <x:c r="C2485" s="0" t="inlineStr">
        <x:is>
          <x:t>PL</x:t>
        </x:is>
      </x:c>
      <x:c r="D2485" s="0" t="inlineStr">
        <x:is>
          <x:t>pl.other-opex</x:t>
        </x:is>
      </x:c>
      <x:c r="E2485" s="0" t="inlineStr">
        <x:is>
          <x:t>Sonstige betriebliche Aufwendungen</x:t>
        </x:is>
      </x:c>
      <x:c r="F2485" s="58">
        <x:v>6821</x:v>
      </x:c>
      <x:c r="G2485" t="inlineStr">
        <x:is>
          <x:t>Fortbildungskosten</x:t>
        </x:is>
      </x:c>
      <x:c r="H2485" s="0" t="inlineStr">
        <x:is>
          <x:t>2022-01</x:t>
        </x:is>
      </x:c>
      <x:c r="I2485" s="0" t="inlineStr">
        <x:is>
          <x:t>2022-01</x:t>
        </x:is>
      </x:c>
      <x:c r="J2485" s="0" t="inlineStr">
        <x:is>
          <x:t>Month</x:t>
        </x:is>
      </x:c>
      <x:c r="K2485" s="58">
        <x:v>1</x:v>
      </x:c>
      <x:c r="L2485" s="12">
        <x:v>0</x:v>
      </x:c>
    </x:row>
    <x:row r="2486">
      <x:c r="A2486" s="0" t="inlineStr">
        <x:is>
          <x:t>PL|pl.other-opex|6821|2022-02</x:t>
        </x:is>
      </x:c>
      <x:c r="B2486" s="0" t="inlineStr">
        <x:is>
          <x:t>Demo Handel GmbH</x:t>
        </x:is>
      </x:c>
      <x:c r="C2486" s="0" t="inlineStr">
        <x:is>
          <x:t>PL</x:t>
        </x:is>
      </x:c>
      <x:c r="D2486" s="0" t="inlineStr">
        <x:is>
          <x:t>pl.other-opex</x:t>
        </x:is>
      </x:c>
      <x:c r="E2486" s="0" t="inlineStr">
        <x:is>
          <x:t>Sonstige betriebliche Aufwendungen</x:t>
        </x:is>
      </x:c>
      <x:c r="F2486" s="58">
        <x:v>6821</x:v>
      </x:c>
      <x:c r="G2486" t="inlineStr">
        <x:is>
          <x:t>Fortbildungskosten</x:t>
        </x:is>
      </x:c>
      <x:c r="H2486" s="0" t="inlineStr">
        <x:is>
          <x:t>2022-02</x:t>
        </x:is>
      </x:c>
      <x:c r="I2486" s="0" t="inlineStr">
        <x:is>
          <x:t>2022-02</x:t>
        </x:is>
      </x:c>
      <x:c r="J2486" s="0" t="inlineStr">
        <x:is>
          <x:t>Month</x:t>
        </x:is>
      </x:c>
      <x:c r="K2486" s="58">
        <x:v>1</x:v>
      </x:c>
      <x:c r="L2486" s="12">
        <x:v>0</x:v>
      </x:c>
    </x:row>
    <x:row r="2487">
      <x:c r="A2487" s="0" t="inlineStr">
        <x:is>
          <x:t>PL|pl.other-opex|6821|2022-03</x:t>
        </x:is>
      </x:c>
      <x:c r="B2487" s="0" t="inlineStr">
        <x:is>
          <x:t>Demo Handel GmbH</x:t>
        </x:is>
      </x:c>
      <x:c r="C2487" s="0" t="inlineStr">
        <x:is>
          <x:t>PL</x:t>
        </x:is>
      </x:c>
      <x:c r="D2487" s="0" t="inlineStr">
        <x:is>
          <x:t>pl.other-opex</x:t>
        </x:is>
      </x:c>
      <x:c r="E2487" s="0" t="inlineStr">
        <x:is>
          <x:t>Sonstige betriebliche Aufwendungen</x:t>
        </x:is>
      </x:c>
      <x:c r="F2487" s="58">
        <x:v>6821</x:v>
      </x:c>
      <x:c r="G2487" t="inlineStr">
        <x:is>
          <x:t>Fortbildungskosten</x:t>
        </x:is>
      </x:c>
      <x:c r="H2487" s="0" t="inlineStr">
        <x:is>
          <x:t>2022-03</x:t>
        </x:is>
      </x:c>
      <x:c r="I2487" s="0" t="inlineStr">
        <x:is>
          <x:t>2022-03</x:t>
        </x:is>
      </x:c>
      <x:c r="J2487" s="0" t="inlineStr">
        <x:is>
          <x:t>Month</x:t>
        </x:is>
      </x:c>
      <x:c r="K2487" s="58">
        <x:v>1</x:v>
      </x:c>
      <x:c r="L2487" s="12">
        <x:v>0</x:v>
      </x:c>
    </x:row>
    <x:row r="2488">
      <x:c r="A2488" s="0" t="inlineStr">
        <x:is>
          <x:t>PL|pl.other-opex|6821|2022-04</x:t>
        </x:is>
      </x:c>
      <x:c r="B2488" s="0" t="inlineStr">
        <x:is>
          <x:t>Demo Handel GmbH</x:t>
        </x:is>
      </x:c>
      <x:c r="C2488" s="0" t="inlineStr">
        <x:is>
          <x:t>PL</x:t>
        </x:is>
      </x:c>
      <x:c r="D2488" s="0" t="inlineStr">
        <x:is>
          <x:t>pl.other-opex</x:t>
        </x:is>
      </x:c>
      <x:c r="E2488" s="0" t="inlineStr">
        <x:is>
          <x:t>Sonstige betriebliche Aufwendungen</x:t>
        </x:is>
      </x:c>
      <x:c r="F2488" s="58">
        <x:v>6821</x:v>
      </x:c>
      <x:c r="G2488" t="inlineStr">
        <x:is>
          <x:t>Fortbildungskosten</x:t>
        </x:is>
      </x:c>
      <x:c r="H2488" s="0" t="inlineStr">
        <x:is>
          <x:t>2022-04</x:t>
        </x:is>
      </x:c>
      <x:c r="I2488" s="0" t="inlineStr">
        <x:is>
          <x:t>2022-04</x:t>
        </x:is>
      </x:c>
      <x:c r="J2488" s="0" t="inlineStr">
        <x:is>
          <x:t>Month</x:t>
        </x:is>
      </x:c>
      <x:c r="K2488" s="58">
        <x:v>1</x:v>
      </x:c>
      <x:c r="L2488" s="12">
        <x:v>0</x:v>
      </x:c>
    </x:row>
    <x:row r="2489">
      <x:c r="A2489" s="0" t="inlineStr">
        <x:is>
          <x:t>PL|pl.other-opex|6821|2022-05</x:t>
        </x:is>
      </x:c>
      <x:c r="B2489" s="0" t="inlineStr">
        <x:is>
          <x:t>Demo Handel GmbH</x:t>
        </x:is>
      </x:c>
      <x:c r="C2489" s="0" t="inlineStr">
        <x:is>
          <x:t>PL</x:t>
        </x:is>
      </x:c>
      <x:c r="D2489" s="0" t="inlineStr">
        <x:is>
          <x:t>pl.other-opex</x:t>
        </x:is>
      </x:c>
      <x:c r="E2489" s="0" t="inlineStr">
        <x:is>
          <x:t>Sonstige betriebliche Aufwendungen</x:t>
        </x:is>
      </x:c>
      <x:c r="F2489" s="58">
        <x:v>6821</x:v>
      </x:c>
      <x:c r="G2489" t="inlineStr">
        <x:is>
          <x:t>Fortbildungskosten</x:t>
        </x:is>
      </x:c>
      <x:c r="H2489" s="0" t="inlineStr">
        <x:is>
          <x:t>2022-05</x:t>
        </x:is>
      </x:c>
      <x:c r="I2489" s="0" t="inlineStr">
        <x:is>
          <x:t>2022-05</x:t>
        </x:is>
      </x:c>
      <x:c r="J2489" s="0" t="inlineStr">
        <x:is>
          <x:t>Month</x:t>
        </x:is>
      </x:c>
      <x:c r="K2489" s="58">
        <x:v>1</x:v>
      </x:c>
      <x:c r="L2489" s="12">
        <x:v>0</x:v>
      </x:c>
    </x:row>
    <x:row r="2490">
      <x:c r="A2490" s="0" t="inlineStr">
        <x:is>
          <x:t>PL|pl.other-opex|6821|2022-06</x:t>
        </x:is>
      </x:c>
      <x:c r="B2490" s="0" t="inlineStr">
        <x:is>
          <x:t>Demo Handel GmbH</x:t>
        </x:is>
      </x:c>
      <x:c r="C2490" s="0" t="inlineStr">
        <x:is>
          <x:t>PL</x:t>
        </x:is>
      </x:c>
      <x:c r="D2490" s="0" t="inlineStr">
        <x:is>
          <x:t>pl.other-opex</x:t>
        </x:is>
      </x:c>
      <x:c r="E2490" s="0" t="inlineStr">
        <x:is>
          <x:t>Sonstige betriebliche Aufwendungen</x:t>
        </x:is>
      </x:c>
      <x:c r="F2490" s="58">
        <x:v>6821</x:v>
      </x:c>
      <x:c r="G2490" t="inlineStr">
        <x:is>
          <x:t>Fortbildungskosten</x:t>
        </x:is>
      </x:c>
      <x:c r="H2490" s="0" t="inlineStr">
        <x:is>
          <x:t>2022-06</x:t>
        </x:is>
      </x:c>
      <x:c r="I2490" s="0" t="inlineStr">
        <x:is>
          <x:t>2022-06</x:t>
        </x:is>
      </x:c>
      <x:c r="J2490" s="0" t="inlineStr">
        <x:is>
          <x:t>Month</x:t>
        </x:is>
      </x:c>
      <x:c r="K2490" s="58">
        <x:v>1</x:v>
      </x:c>
      <x:c r="L2490" s="12">
        <x:v>-5440.9</x:v>
      </x:c>
    </x:row>
    <x:row r="2491">
      <x:c r="A2491" s="0" t="inlineStr">
        <x:is>
          <x:t>PL|pl.other-opex|6821|2022-07</x:t>
        </x:is>
      </x:c>
      <x:c r="B2491" s="0" t="inlineStr">
        <x:is>
          <x:t>Demo Handel GmbH</x:t>
        </x:is>
      </x:c>
      <x:c r="C2491" s="0" t="inlineStr">
        <x:is>
          <x:t>PL</x:t>
        </x:is>
      </x:c>
      <x:c r="D2491" s="0" t="inlineStr">
        <x:is>
          <x:t>pl.other-opex</x:t>
        </x:is>
      </x:c>
      <x:c r="E2491" s="0" t="inlineStr">
        <x:is>
          <x:t>Sonstige betriebliche Aufwendungen</x:t>
        </x:is>
      </x:c>
      <x:c r="F2491" s="58">
        <x:v>6821</x:v>
      </x:c>
      <x:c r="G2491" t="inlineStr">
        <x:is>
          <x:t>Fortbildungskosten</x:t>
        </x:is>
      </x:c>
      <x:c r="H2491" s="0" t="inlineStr">
        <x:is>
          <x:t>2022-07</x:t>
        </x:is>
      </x:c>
      <x:c r="I2491" s="0" t="inlineStr">
        <x:is>
          <x:t>2022-07</x:t>
        </x:is>
      </x:c>
      <x:c r="J2491" s="0" t="inlineStr">
        <x:is>
          <x:t>Month</x:t>
        </x:is>
      </x:c>
      <x:c r="K2491" s="58">
        <x:v>1</x:v>
      </x:c>
      <x:c r="L2491" s="12">
        <x:v>0</x:v>
      </x:c>
    </x:row>
    <x:row r="2492">
      <x:c r="A2492" s="0" t="inlineStr">
        <x:is>
          <x:t>PL|pl.other-opex|6821|2022-08</x:t>
        </x:is>
      </x:c>
      <x:c r="B2492" s="0" t="inlineStr">
        <x:is>
          <x:t>Demo Handel GmbH</x:t>
        </x:is>
      </x:c>
      <x:c r="C2492" s="0" t="inlineStr">
        <x:is>
          <x:t>PL</x:t>
        </x:is>
      </x:c>
      <x:c r="D2492" s="0" t="inlineStr">
        <x:is>
          <x:t>pl.other-opex</x:t>
        </x:is>
      </x:c>
      <x:c r="E2492" s="0" t="inlineStr">
        <x:is>
          <x:t>Sonstige betriebliche Aufwendungen</x:t>
        </x:is>
      </x:c>
      <x:c r="F2492" s="58">
        <x:v>6821</x:v>
      </x:c>
      <x:c r="G2492" t="inlineStr">
        <x:is>
          <x:t>Fortbildungskosten</x:t>
        </x:is>
      </x:c>
      <x:c r="H2492" s="0" t="inlineStr">
        <x:is>
          <x:t>2022-08</x:t>
        </x:is>
      </x:c>
      <x:c r="I2492" s="0" t="inlineStr">
        <x:is>
          <x:t>2022-08</x:t>
        </x:is>
      </x:c>
      <x:c r="J2492" s="0" t="inlineStr">
        <x:is>
          <x:t>Month</x:t>
        </x:is>
      </x:c>
      <x:c r="K2492" s="58">
        <x:v>1</x:v>
      </x:c>
      <x:c r="L2492" s="12">
        <x:v>0</x:v>
      </x:c>
    </x:row>
    <x:row r="2493">
      <x:c r="A2493" s="0" t="inlineStr">
        <x:is>
          <x:t>PL|pl.other-opex|6821|2022-09</x:t>
        </x:is>
      </x:c>
      <x:c r="B2493" s="0" t="inlineStr">
        <x:is>
          <x:t>Demo Handel GmbH</x:t>
        </x:is>
      </x:c>
      <x:c r="C2493" s="0" t="inlineStr">
        <x:is>
          <x:t>PL</x:t>
        </x:is>
      </x:c>
      <x:c r="D2493" s="0" t="inlineStr">
        <x:is>
          <x:t>pl.other-opex</x:t>
        </x:is>
      </x:c>
      <x:c r="E2493" s="0" t="inlineStr">
        <x:is>
          <x:t>Sonstige betriebliche Aufwendungen</x:t>
        </x:is>
      </x:c>
      <x:c r="F2493" s="58">
        <x:v>6821</x:v>
      </x:c>
      <x:c r="G2493" t="inlineStr">
        <x:is>
          <x:t>Fortbildungskosten</x:t>
        </x:is>
      </x:c>
      <x:c r="H2493" s="0" t="inlineStr">
        <x:is>
          <x:t>2022-09</x:t>
        </x:is>
      </x:c>
      <x:c r="I2493" s="0" t="inlineStr">
        <x:is>
          <x:t>2022-09</x:t>
        </x:is>
      </x:c>
      <x:c r="J2493" s="0" t="inlineStr">
        <x:is>
          <x:t>Month</x:t>
        </x:is>
      </x:c>
      <x:c r="K2493" s="58">
        <x:v>1</x:v>
      </x:c>
      <x:c r="L2493" s="12">
        <x:v>0</x:v>
      </x:c>
    </x:row>
    <x:row r="2494">
      <x:c r="A2494" s="0" t="inlineStr">
        <x:is>
          <x:t>PL|pl.other-opex|6821|2022-10</x:t>
        </x:is>
      </x:c>
      <x:c r="B2494" s="0" t="inlineStr">
        <x:is>
          <x:t>Demo Handel GmbH</x:t>
        </x:is>
      </x:c>
      <x:c r="C2494" s="0" t="inlineStr">
        <x:is>
          <x:t>PL</x:t>
        </x:is>
      </x:c>
      <x:c r="D2494" s="0" t="inlineStr">
        <x:is>
          <x:t>pl.other-opex</x:t>
        </x:is>
      </x:c>
      <x:c r="E2494" s="0" t="inlineStr">
        <x:is>
          <x:t>Sonstige betriebliche Aufwendungen</x:t>
        </x:is>
      </x:c>
      <x:c r="F2494" s="58">
        <x:v>6821</x:v>
      </x:c>
      <x:c r="G2494" t="inlineStr">
        <x:is>
          <x:t>Fortbildungskosten</x:t>
        </x:is>
      </x:c>
      <x:c r="H2494" s="0" t="inlineStr">
        <x:is>
          <x:t>2022-10</x:t>
        </x:is>
      </x:c>
      <x:c r="I2494" s="0" t="inlineStr">
        <x:is>
          <x:t>2022-10</x:t>
        </x:is>
      </x:c>
      <x:c r="J2494" s="0" t="inlineStr">
        <x:is>
          <x:t>Month</x:t>
        </x:is>
      </x:c>
      <x:c r="K2494" s="58">
        <x:v>1</x:v>
      </x:c>
      <x:c r="L2494" s="12">
        <x:v>0</x:v>
      </x:c>
    </x:row>
    <x:row r="2495">
      <x:c r="A2495" s="0" t="inlineStr">
        <x:is>
          <x:t>PL|pl.other-opex|6821|2022-11</x:t>
        </x:is>
      </x:c>
      <x:c r="B2495" s="0" t="inlineStr">
        <x:is>
          <x:t>Demo Handel GmbH</x:t>
        </x:is>
      </x:c>
      <x:c r="C2495" s="0" t="inlineStr">
        <x:is>
          <x:t>PL</x:t>
        </x:is>
      </x:c>
      <x:c r="D2495" s="0" t="inlineStr">
        <x:is>
          <x:t>pl.other-opex</x:t>
        </x:is>
      </x:c>
      <x:c r="E2495" s="0" t="inlineStr">
        <x:is>
          <x:t>Sonstige betriebliche Aufwendungen</x:t>
        </x:is>
      </x:c>
      <x:c r="F2495" s="58">
        <x:v>6821</x:v>
      </x:c>
      <x:c r="G2495" t="inlineStr">
        <x:is>
          <x:t>Fortbildungskosten</x:t>
        </x:is>
      </x:c>
      <x:c r="H2495" s="0" t="inlineStr">
        <x:is>
          <x:t>2022-11</x:t>
        </x:is>
      </x:c>
      <x:c r="I2495" s="0" t="inlineStr">
        <x:is>
          <x:t>2022-11</x:t>
        </x:is>
      </x:c>
      <x:c r="J2495" s="0" t="inlineStr">
        <x:is>
          <x:t>Month</x:t>
        </x:is>
      </x:c>
      <x:c r="K2495" s="58">
        <x:v>1</x:v>
      </x:c>
      <x:c r="L2495" s="12">
        <x:v>-6838.82</x:v>
      </x:c>
    </x:row>
    <x:row r="2496">
      <x:c r="A2496" s="0" t="inlineStr">
        <x:is>
          <x:t>PL|pl.other-opex|6821|2022-12</x:t>
        </x:is>
      </x:c>
      <x:c r="B2496" s="0" t="inlineStr">
        <x:is>
          <x:t>Demo Handel GmbH</x:t>
        </x:is>
      </x:c>
      <x:c r="C2496" s="0" t="inlineStr">
        <x:is>
          <x:t>PL</x:t>
        </x:is>
      </x:c>
      <x:c r="D2496" s="0" t="inlineStr">
        <x:is>
          <x:t>pl.other-opex</x:t>
        </x:is>
      </x:c>
      <x:c r="E2496" s="0" t="inlineStr">
        <x:is>
          <x:t>Sonstige betriebliche Aufwendungen</x:t>
        </x:is>
      </x:c>
      <x:c r="F2496" s="58">
        <x:v>6821</x:v>
      </x:c>
      <x:c r="G2496" t="inlineStr">
        <x:is>
          <x:t>Fortbildungskosten</x:t>
        </x:is>
      </x:c>
      <x:c r="H2496" s="0" t="inlineStr">
        <x:is>
          <x:t>2022-12</x:t>
        </x:is>
      </x:c>
      <x:c r="I2496" s="0" t="inlineStr">
        <x:is>
          <x:t>2022-12</x:t>
        </x:is>
      </x:c>
      <x:c r="J2496" s="0" t="inlineStr">
        <x:is>
          <x:t>Month</x:t>
        </x:is>
      </x:c>
      <x:c r="K2496" s="58">
        <x:v>1</x:v>
      </x:c>
      <x:c r="L2496" s="12">
        <x:v>-5045.19</x:v>
      </x:c>
    </x:row>
    <x:row r="2497">
      <x:c r="A2497" s="0" t="inlineStr">
        <x:is>
          <x:t>PL|pl.other-opex|6821|2023-01</x:t>
        </x:is>
      </x:c>
      <x:c r="B2497" s="0" t="inlineStr">
        <x:is>
          <x:t>Demo Handel GmbH</x:t>
        </x:is>
      </x:c>
      <x:c r="C2497" s="0" t="inlineStr">
        <x:is>
          <x:t>PL</x:t>
        </x:is>
      </x:c>
      <x:c r="D2497" s="0" t="inlineStr">
        <x:is>
          <x:t>pl.other-opex</x:t>
        </x:is>
      </x:c>
      <x:c r="E2497" s="0" t="inlineStr">
        <x:is>
          <x:t>Sonstige betriebliche Aufwendungen</x:t>
        </x:is>
      </x:c>
      <x:c r="F2497" s="58">
        <x:v>6821</x:v>
      </x:c>
      <x:c r="G2497" t="inlineStr">
        <x:is>
          <x:t>Fortbildungskosten</x:t>
        </x:is>
      </x:c>
      <x:c r="H2497" s="0" t="inlineStr">
        <x:is>
          <x:t>2023-01</x:t>
        </x:is>
      </x:c>
      <x:c r="I2497" s="0" t="inlineStr">
        <x:is>
          <x:t>2023-01</x:t>
        </x:is>
      </x:c>
      <x:c r="J2497" s="0" t="inlineStr">
        <x:is>
          <x:t>Month</x:t>
        </x:is>
      </x:c>
      <x:c r="K2497" s="58">
        <x:v>1</x:v>
      </x:c>
      <x:c r="L2497" s="12">
        <x:v>0</x:v>
      </x:c>
    </x:row>
    <x:row r="2498">
      <x:c r="A2498" s="0" t="inlineStr">
        <x:is>
          <x:t>PL|pl.other-opex|6821|2023-02</x:t>
        </x:is>
      </x:c>
      <x:c r="B2498" s="0" t="inlineStr">
        <x:is>
          <x:t>Demo Handel GmbH</x:t>
        </x:is>
      </x:c>
      <x:c r="C2498" s="0" t="inlineStr">
        <x:is>
          <x:t>PL</x:t>
        </x:is>
      </x:c>
      <x:c r="D2498" s="0" t="inlineStr">
        <x:is>
          <x:t>pl.other-opex</x:t>
        </x:is>
      </x:c>
      <x:c r="E2498" s="0" t="inlineStr">
        <x:is>
          <x:t>Sonstige betriebliche Aufwendungen</x:t>
        </x:is>
      </x:c>
      <x:c r="F2498" s="58">
        <x:v>6821</x:v>
      </x:c>
      <x:c r="G2498" t="inlineStr">
        <x:is>
          <x:t>Fortbildungskosten</x:t>
        </x:is>
      </x:c>
      <x:c r="H2498" s="0" t="inlineStr">
        <x:is>
          <x:t>2023-02</x:t>
        </x:is>
      </x:c>
      <x:c r="I2498" s="0" t="inlineStr">
        <x:is>
          <x:t>2023-02</x:t>
        </x:is>
      </x:c>
      <x:c r="J2498" s="0" t="inlineStr">
        <x:is>
          <x:t>Month</x:t>
        </x:is>
      </x:c>
      <x:c r="K2498" s="58">
        <x:v>1</x:v>
      </x:c>
      <x:c r="L2498" s="12">
        <x:v>0</x:v>
      </x:c>
    </x:row>
    <x:row r="2499">
      <x:c r="A2499" s="0" t="inlineStr">
        <x:is>
          <x:t>PL|pl.other-opex|6821|2023-03</x:t>
        </x:is>
      </x:c>
      <x:c r="B2499" s="0" t="inlineStr">
        <x:is>
          <x:t>Demo Handel GmbH</x:t>
        </x:is>
      </x:c>
      <x:c r="C2499" s="0" t="inlineStr">
        <x:is>
          <x:t>PL</x:t>
        </x:is>
      </x:c>
      <x:c r="D2499" s="0" t="inlineStr">
        <x:is>
          <x:t>pl.other-opex</x:t>
        </x:is>
      </x:c>
      <x:c r="E2499" s="0" t="inlineStr">
        <x:is>
          <x:t>Sonstige betriebliche Aufwendungen</x:t>
        </x:is>
      </x:c>
      <x:c r="F2499" s="58">
        <x:v>6821</x:v>
      </x:c>
      <x:c r="G2499" t="inlineStr">
        <x:is>
          <x:t>Fortbildungskosten</x:t>
        </x:is>
      </x:c>
      <x:c r="H2499" s="0" t="inlineStr">
        <x:is>
          <x:t>2023-03</x:t>
        </x:is>
      </x:c>
      <x:c r="I2499" s="0" t="inlineStr">
        <x:is>
          <x:t>2023-03</x:t>
        </x:is>
      </x:c>
      <x:c r="J2499" s="0" t="inlineStr">
        <x:is>
          <x:t>Month</x:t>
        </x:is>
      </x:c>
      <x:c r="K2499" s="58">
        <x:v>1</x:v>
      </x:c>
      <x:c r="L2499" s="12">
        <x:v>0</x:v>
      </x:c>
    </x:row>
    <x:row r="2500">
      <x:c r="A2500" s="0" t="inlineStr">
        <x:is>
          <x:t>PL|pl.other-opex|6821|2023-04</x:t>
        </x:is>
      </x:c>
      <x:c r="B2500" s="0" t="inlineStr">
        <x:is>
          <x:t>Demo Handel GmbH</x:t>
        </x:is>
      </x:c>
      <x:c r="C2500" s="0" t="inlineStr">
        <x:is>
          <x:t>PL</x:t>
        </x:is>
      </x:c>
      <x:c r="D2500" s="0" t="inlineStr">
        <x:is>
          <x:t>pl.other-opex</x:t>
        </x:is>
      </x:c>
      <x:c r="E2500" s="0" t="inlineStr">
        <x:is>
          <x:t>Sonstige betriebliche Aufwendungen</x:t>
        </x:is>
      </x:c>
      <x:c r="F2500" s="58">
        <x:v>6821</x:v>
      </x:c>
      <x:c r="G2500" t="inlineStr">
        <x:is>
          <x:t>Fortbildungskosten</x:t>
        </x:is>
      </x:c>
      <x:c r="H2500" s="0" t="inlineStr">
        <x:is>
          <x:t>2023-04</x:t>
        </x:is>
      </x:c>
      <x:c r="I2500" s="0" t="inlineStr">
        <x:is>
          <x:t>2023-04</x:t>
        </x:is>
      </x:c>
      <x:c r="J2500" s="0" t="inlineStr">
        <x:is>
          <x:t>Month</x:t>
        </x:is>
      </x:c>
      <x:c r="K2500" s="58">
        <x:v>1</x:v>
      </x:c>
      <x:c r="L2500" s="12">
        <x:v>0</x:v>
      </x:c>
    </x:row>
    <x:row r="2501">
      <x:c r="A2501" s="0" t="inlineStr">
        <x:is>
          <x:t>PL|pl.other-opex|6821|2023-05</x:t>
        </x:is>
      </x:c>
      <x:c r="B2501" s="0" t="inlineStr">
        <x:is>
          <x:t>Demo Handel GmbH</x:t>
        </x:is>
      </x:c>
      <x:c r="C2501" s="0" t="inlineStr">
        <x:is>
          <x:t>PL</x:t>
        </x:is>
      </x:c>
      <x:c r="D2501" s="0" t="inlineStr">
        <x:is>
          <x:t>pl.other-opex</x:t>
        </x:is>
      </x:c>
      <x:c r="E2501" s="0" t="inlineStr">
        <x:is>
          <x:t>Sonstige betriebliche Aufwendungen</x:t>
        </x:is>
      </x:c>
      <x:c r="F2501" s="58">
        <x:v>6821</x:v>
      </x:c>
      <x:c r="G2501" t="inlineStr">
        <x:is>
          <x:t>Fortbildungskosten</x:t>
        </x:is>
      </x:c>
      <x:c r="H2501" s="0" t="inlineStr">
        <x:is>
          <x:t>2023-05</x:t>
        </x:is>
      </x:c>
      <x:c r="I2501" s="0" t="inlineStr">
        <x:is>
          <x:t>2023-05</x:t>
        </x:is>
      </x:c>
      <x:c r="J2501" s="0" t="inlineStr">
        <x:is>
          <x:t>Month</x:t>
        </x:is>
      </x:c>
      <x:c r="K2501" s="58">
        <x:v>1</x:v>
      </x:c>
      <x:c r="L2501" s="12">
        <x:v>0</x:v>
      </x:c>
    </x:row>
    <x:row r="2502">
      <x:c r="A2502" s="0" t="inlineStr">
        <x:is>
          <x:t>PL|pl.other-opex|6821|2023-06</x:t>
        </x:is>
      </x:c>
      <x:c r="B2502" s="0" t="inlineStr">
        <x:is>
          <x:t>Demo Handel GmbH</x:t>
        </x:is>
      </x:c>
      <x:c r="C2502" s="0" t="inlineStr">
        <x:is>
          <x:t>PL</x:t>
        </x:is>
      </x:c>
      <x:c r="D2502" s="0" t="inlineStr">
        <x:is>
          <x:t>pl.other-opex</x:t>
        </x:is>
      </x:c>
      <x:c r="E2502" s="0" t="inlineStr">
        <x:is>
          <x:t>Sonstige betriebliche Aufwendungen</x:t>
        </x:is>
      </x:c>
      <x:c r="F2502" s="58">
        <x:v>6821</x:v>
      </x:c>
      <x:c r="G2502" t="inlineStr">
        <x:is>
          <x:t>Fortbildungskosten</x:t>
        </x:is>
      </x:c>
      <x:c r="H2502" s="0" t="inlineStr">
        <x:is>
          <x:t>2023-06</x:t>
        </x:is>
      </x:c>
      <x:c r="I2502" s="0" t="inlineStr">
        <x:is>
          <x:t>2023-06</x:t>
        </x:is>
      </x:c>
      <x:c r="J2502" s="0" t="inlineStr">
        <x:is>
          <x:t>Month</x:t>
        </x:is>
      </x:c>
      <x:c r="K2502" s="58">
        <x:v>1</x:v>
      </x:c>
      <x:c r="L2502" s="12">
        <x:v>0</x:v>
      </x:c>
    </x:row>
    <x:row r="2503">
      <x:c r="A2503" s="0" t="inlineStr">
        <x:is>
          <x:t>PL|pl.other-opex|6821|2023-07</x:t>
        </x:is>
      </x:c>
      <x:c r="B2503" s="0" t="inlineStr">
        <x:is>
          <x:t>Demo Handel GmbH</x:t>
        </x:is>
      </x:c>
      <x:c r="C2503" s="0" t="inlineStr">
        <x:is>
          <x:t>PL</x:t>
        </x:is>
      </x:c>
      <x:c r="D2503" s="0" t="inlineStr">
        <x:is>
          <x:t>pl.other-opex</x:t>
        </x:is>
      </x:c>
      <x:c r="E2503" s="0" t="inlineStr">
        <x:is>
          <x:t>Sonstige betriebliche Aufwendungen</x:t>
        </x:is>
      </x:c>
      <x:c r="F2503" s="58">
        <x:v>6821</x:v>
      </x:c>
      <x:c r="G2503" t="inlineStr">
        <x:is>
          <x:t>Fortbildungskosten</x:t>
        </x:is>
      </x:c>
      <x:c r="H2503" s="0" t="inlineStr">
        <x:is>
          <x:t>2023-07</x:t>
        </x:is>
      </x:c>
      <x:c r="I2503" s="0" t="inlineStr">
        <x:is>
          <x:t>2023-07</x:t>
        </x:is>
      </x:c>
      <x:c r="J2503" s="0" t="inlineStr">
        <x:is>
          <x:t>Month</x:t>
        </x:is>
      </x:c>
      <x:c r="K2503" s="58">
        <x:v>1</x:v>
      </x:c>
      <x:c r="L2503" s="12">
        <x:v>0</x:v>
      </x:c>
    </x:row>
    <x:row r="2504">
      <x:c r="A2504" s="0" t="inlineStr">
        <x:is>
          <x:t>PL|pl.other-opex|6821|2023-08</x:t>
        </x:is>
      </x:c>
      <x:c r="B2504" s="0" t="inlineStr">
        <x:is>
          <x:t>Demo Handel GmbH</x:t>
        </x:is>
      </x:c>
      <x:c r="C2504" s="0" t="inlineStr">
        <x:is>
          <x:t>PL</x:t>
        </x:is>
      </x:c>
      <x:c r="D2504" s="0" t="inlineStr">
        <x:is>
          <x:t>pl.other-opex</x:t>
        </x:is>
      </x:c>
      <x:c r="E2504" s="0" t="inlineStr">
        <x:is>
          <x:t>Sonstige betriebliche Aufwendungen</x:t>
        </x:is>
      </x:c>
      <x:c r="F2504" s="58">
        <x:v>6821</x:v>
      </x:c>
      <x:c r="G2504" t="inlineStr">
        <x:is>
          <x:t>Fortbildungskosten</x:t>
        </x:is>
      </x:c>
      <x:c r="H2504" s="0" t="inlineStr">
        <x:is>
          <x:t>2023-08</x:t>
        </x:is>
      </x:c>
      <x:c r="I2504" s="0" t="inlineStr">
        <x:is>
          <x:t>2023-08</x:t>
        </x:is>
      </x:c>
      <x:c r="J2504" s="0" t="inlineStr">
        <x:is>
          <x:t>Month</x:t>
        </x:is>
      </x:c>
      <x:c r="K2504" s="58">
        <x:v>1</x:v>
      </x:c>
      <x:c r="L2504" s="12">
        <x:v>0</x:v>
      </x:c>
    </x:row>
    <x:row r="2505">
      <x:c r="A2505" s="0" t="inlineStr">
        <x:is>
          <x:t>PL|pl.other-opex|6821|2023-09</x:t>
        </x:is>
      </x:c>
      <x:c r="B2505" s="0" t="inlineStr">
        <x:is>
          <x:t>Demo Handel GmbH</x:t>
        </x:is>
      </x:c>
      <x:c r="C2505" s="0" t="inlineStr">
        <x:is>
          <x:t>PL</x:t>
        </x:is>
      </x:c>
      <x:c r="D2505" s="0" t="inlineStr">
        <x:is>
          <x:t>pl.other-opex</x:t>
        </x:is>
      </x:c>
      <x:c r="E2505" s="0" t="inlineStr">
        <x:is>
          <x:t>Sonstige betriebliche Aufwendungen</x:t>
        </x:is>
      </x:c>
      <x:c r="F2505" s="58">
        <x:v>6821</x:v>
      </x:c>
      <x:c r="G2505" t="inlineStr">
        <x:is>
          <x:t>Fortbildungskosten</x:t>
        </x:is>
      </x:c>
      <x:c r="H2505" s="0" t="inlineStr">
        <x:is>
          <x:t>2023-09</x:t>
        </x:is>
      </x:c>
      <x:c r="I2505" s="0" t="inlineStr">
        <x:is>
          <x:t>2023-09</x:t>
        </x:is>
      </x:c>
      <x:c r="J2505" s="0" t="inlineStr">
        <x:is>
          <x:t>Month</x:t>
        </x:is>
      </x:c>
      <x:c r="K2505" s="58">
        <x:v>1</x:v>
      </x:c>
      <x:c r="L2505" s="12">
        <x:v>0</x:v>
      </x:c>
    </x:row>
    <x:row r="2506">
      <x:c r="A2506" s="0" t="inlineStr">
        <x:is>
          <x:t>PL|pl.other-opex|6821|2023-10</x:t>
        </x:is>
      </x:c>
      <x:c r="B2506" s="0" t="inlineStr">
        <x:is>
          <x:t>Demo Handel GmbH</x:t>
        </x:is>
      </x:c>
      <x:c r="C2506" s="0" t="inlineStr">
        <x:is>
          <x:t>PL</x:t>
        </x:is>
      </x:c>
      <x:c r="D2506" s="0" t="inlineStr">
        <x:is>
          <x:t>pl.other-opex</x:t>
        </x:is>
      </x:c>
      <x:c r="E2506" s="0" t="inlineStr">
        <x:is>
          <x:t>Sonstige betriebliche Aufwendungen</x:t>
        </x:is>
      </x:c>
      <x:c r="F2506" s="58">
        <x:v>6821</x:v>
      </x:c>
      <x:c r="G2506" t="inlineStr">
        <x:is>
          <x:t>Fortbildungskosten</x:t>
        </x:is>
      </x:c>
      <x:c r="H2506" s="0" t="inlineStr">
        <x:is>
          <x:t>2023-10</x:t>
        </x:is>
      </x:c>
      <x:c r="I2506" s="0" t="inlineStr">
        <x:is>
          <x:t>2023-10</x:t>
        </x:is>
      </x:c>
      <x:c r="J2506" s="0" t="inlineStr">
        <x:is>
          <x:t>Month</x:t>
        </x:is>
      </x:c>
      <x:c r="K2506" s="58">
        <x:v>1</x:v>
      </x:c>
      <x:c r="L2506" s="12">
        <x:v>0</x:v>
      </x:c>
    </x:row>
    <x:row r="2507">
      <x:c r="A2507" s="0" t="inlineStr">
        <x:is>
          <x:t>PL|pl.other-opex|6821|2023-11</x:t>
        </x:is>
      </x:c>
      <x:c r="B2507" s="0" t="inlineStr">
        <x:is>
          <x:t>Demo Handel GmbH</x:t>
        </x:is>
      </x:c>
      <x:c r="C2507" s="0" t="inlineStr">
        <x:is>
          <x:t>PL</x:t>
        </x:is>
      </x:c>
      <x:c r="D2507" s="0" t="inlineStr">
        <x:is>
          <x:t>pl.other-opex</x:t>
        </x:is>
      </x:c>
      <x:c r="E2507" s="0" t="inlineStr">
        <x:is>
          <x:t>Sonstige betriebliche Aufwendungen</x:t>
        </x:is>
      </x:c>
      <x:c r="F2507" s="58">
        <x:v>6821</x:v>
      </x:c>
      <x:c r="G2507" t="inlineStr">
        <x:is>
          <x:t>Fortbildungskosten</x:t>
        </x:is>
      </x:c>
      <x:c r="H2507" s="0" t="inlineStr">
        <x:is>
          <x:t>2023-11</x:t>
        </x:is>
      </x:c>
      <x:c r="I2507" s="0" t="inlineStr">
        <x:is>
          <x:t>2023-11</x:t>
        </x:is>
      </x:c>
      <x:c r="J2507" s="0" t="inlineStr">
        <x:is>
          <x:t>Month</x:t>
        </x:is>
      </x:c>
      <x:c r="K2507" s="58">
        <x:v>1</x:v>
      </x:c>
      <x:c r="L2507" s="12">
        <x:v>0</x:v>
      </x:c>
    </x:row>
    <x:row r="2508">
      <x:c r="A2508" s="0" t="inlineStr">
        <x:is>
          <x:t>PL|pl.other-opex|6821|2023-12</x:t>
        </x:is>
      </x:c>
      <x:c r="B2508" s="0" t="inlineStr">
        <x:is>
          <x:t>Demo Handel GmbH</x:t>
        </x:is>
      </x:c>
      <x:c r="C2508" s="0" t="inlineStr">
        <x:is>
          <x:t>PL</x:t>
        </x:is>
      </x:c>
      <x:c r="D2508" s="0" t="inlineStr">
        <x:is>
          <x:t>pl.other-opex</x:t>
        </x:is>
      </x:c>
      <x:c r="E2508" s="0" t="inlineStr">
        <x:is>
          <x:t>Sonstige betriebliche Aufwendungen</x:t>
        </x:is>
      </x:c>
      <x:c r="F2508" s="58">
        <x:v>6821</x:v>
      </x:c>
      <x:c r="G2508" t="inlineStr">
        <x:is>
          <x:t>Fortbildungskosten</x:t>
        </x:is>
      </x:c>
      <x:c r="H2508" s="0" t="inlineStr">
        <x:is>
          <x:t>2023-12</x:t>
        </x:is>
      </x:c>
      <x:c r="I2508" s="0" t="inlineStr">
        <x:is>
          <x:t>2023-12</x:t>
        </x:is>
      </x:c>
      <x:c r="J2508" s="0" t="inlineStr">
        <x:is>
          <x:t>Month</x:t>
        </x:is>
      </x:c>
      <x:c r="K2508" s="58">
        <x:v>1</x:v>
      </x:c>
      <x:c r="L2508" s="12">
        <x:v>0</x:v>
      </x:c>
    </x:row>
    <x:row r="2509">
      <x:c r="A2509" s="0" t="inlineStr">
        <x:is>
          <x:t>PL|pl.other-opex|6821|2024-01</x:t>
        </x:is>
      </x:c>
      <x:c r="B2509" s="0" t="inlineStr">
        <x:is>
          <x:t>Demo Handel GmbH</x:t>
        </x:is>
      </x:c>
      <x:c r="C2509" s="0" t="inlineStr">
        <x:is>
          <x:t>PL</x:t>
        </x:is>
      </x:c>
      <x:c r="D2509" s="0" t="inlineStr">
        <x:is>
          <x:t>pl.other-opex</x:t>
        </x:is>
      </x:c>
      <x:c r="E2509" s="0" t="inlineStr">
        <x:is>
          <x:t>Sonstige betriebliche Aufwendungen</x:t>
        </x:is>
      </x:c>
      <x:c r="F2509" s="58">
        <x:v>6821</x:v>
      </x:c>
      <x:c r="G2509" t="inlineStr">
        <x:is>
          <x:t>Fortbildungskosten</x:t>
        </x:is>
      </x:c>
      <x:c r="H2509" s="0" t="inlineStr">
        <x:is>
          <x:t>2024-01</x:t>
        </x:is>
      </x:c>
      <x:c r="I2509" s="0" t="inlineStr">
        <x:is>
          <x:t>2024-01</x:t>
        </x:is>
      </x:c>
      <x:c r="J2509" s="0" t="inlineStr">
        <x:is>
          <x:t>Month</x:t>
        </x:is>
      </x:c>
      <x:c r="K2509" s="58">
        <x:v>1</x:v>
      </x:c>
      <x:c r="L2509" s="12">
        <x:v>-8210.34</x:v>
      </x:c>
    </x:row>
    <x:row r="2510">
      <x:c r="A2510" s="0" t="inlineStr">
        <x:is>
          <x:t>PL|pl.other-opex|6821|2024-02</x:t>
        </x:is>
      </x:c>
      <x:c r="B2510" s="0" t="inlineStr">
        <x:is>
          <x:t>Demo Handel GmbH</x:t>
        </x:is>
      </x:c>
      <x:c r="C2510" s="0" t="inlineStr">
        <x:is>
          <x:t>PL</x:t>
        </x:is>
      </x:c>
      <x:c r="D2510" s="0" t="inlineStr">
        <x:is>
          <x:t>pl.other-opex</x:t>
        </x:is>
      </x:c>
      <x:c r="E2510" s="0" t="inlineStr">
        <x:is>
          <x:t>Sonstige betriebliche Aufwendungen</x:t>
        </x:is>
      </x:c>
      <x:c r="F2510" s="58">
        <x:v>6821</x:v>
      </x:c>
      <x:c r="G2510" t="inlineStr">
        <x:is>
          <x:t>Fortbildungskosten</x:t>
        </x:is>
      </x:c>
      <x:c r="H2510" s="0" t="inlineStr">
        <x:is>
          <x:t>2024-02</x:t>
        </x:is>
      </x:c>
      <x:c r="I2510" s="0" t="inlineStr">
        <x:is>
          <x:t>2024-02</x:t>
        </x:is>
      </x:c>
      <x:c r="J2510" s="0" t="inlineStr">
        <x:is>
          <x:t>Month</x:t>
        </x:is>
      </x:c>
      <x:c r="K2510" s="58">
        <x:v>1</x:v>
      </x:c>
      <x:c r="L2510" s="12">
        <x:v>-8521.46</x:v>
      </x:c>
    </x:row>
    <x:row r="2511">
      <x:c r="A2511" s="0" t="inlineStr">
        <x:is>
          <x:t>PL|pl.other-opex|6821|2024-03</x:t>
        </x:is>
      </x:c>
      <x:c r="B2511" s="0" t="inlineStr">
        <x:is>
          <x:t>Demo Handel GmbH</x:t>
        </x:is>
      </x:c>
      <x:c r="C2511" s="0" t="inlineStr">
        <x:is>
          <x:t>PL</x:t>
        </x:is>
      </x:c>
      <x:c r="D2511" s="0" t="inlineStr">
        <x:is>
          <x:t>pl.other-opex</x:t>
        </x:is>
      </x:c>
      <x:c r="E2511" s="0" t="inlineStr">
        <x:is>
          <x:t>Sonstige betriebliche Aufwendungen</x:t>
        </x:is>
      </x:c>
      <x:c r="F2511" s="58">
        <x:v>6821</x:v>
      </x:c>
      <x:c r="G2511" t="inlineStr">
        <x:is>
          <x:t>Fortbildungskosten</x:t>
        </x:is>
      </x:c>
      <x:c r="H2511" s="0" t="inlineStr">
        <x:is>
          <x:t>2024-03</x:t>
        </x:is>
      </x:c>
      <x:c r="I2511" s="0" t="inlineStr">
        <x:is>
          <x:t>2024-03</x:t>
        </x:is>
      </x:c>
      <x:c r="J2511" s="0" t="inlineStr">
        <x:is>
          <x:t>Month</x:t>
        </x:is>
      </x:c>
      <x:c r="K2511" s="58">
        <x:v>1</x:v>
      </x:c>
      <x:c r="L2511" s="12">
        <x:v>0</x:v>
      </x:c>
    </x:row>
    <x:row r="2512">
      <x:c r="A2512" s="0" t="inlineStr">
        <x:is>
          <x:t>PL|pl.other-opex|6821|2024-04</x:t>
        </x:is>
      </x:c>
      <x:c r="B2512" s="0" t="inlineStr">
        <x:is>
          <x:t>Demo Handel GmbH</x:t>
        </x:is>
      </x:c>
      <x:c r="C2512" s="0" t="inlineStr">
        <x:is>
          <x:t>PL</x:t>
        </x:is>
      </x:c>
      <x:c r="D2512" s="0" t="inlineStr">
        <x:is>
          <x:t>pl.other-opex</x:t>
        </x:is>
      </x:c>
      <x:c r="E2512" s="0" t="inlineStr">
        <x:is>
          <x:t>Sonstige betriebliche Aufwendungen</x:t>
        </x:is>
      </x:c>
      <x:c r="F2512" s="58">
        <x:v>6821</x:v>
      </x:c>
      <x:c r="G2512" t="inlineStr">
        <x:is>
          <x:t>Fortbildungskosten</x:t>
        </x:is>
      </x:c>
      <x:c r="H2512" s="0" t="inlineStr">
        <x:is>
          <x:t>2024-04</x:t>
        </x:is>
      </x:c>
      <x:c r="I2512" s="0" t="inlineStr">
        <x:is>
          <x:t>2024-04</x:t>
        </x:is>
      </x:c>
      <x:c r="J2512" s="0" t="inlineStr">
        <x:is>
          <x:t>Month</x:t>
        </x:is>
      </x:c>
      <x:c r="K2512" s="58">
        <x:v>1</x:v>
      </x:c>
      <x:c r="L2512" s="12">
        <x:v>0</x:v>
      </x:c>
    </x:row>
    <x:row r="2513">
      <x:c r="A2513" s="0" t="inlineStr">
        <x:is>
          <x:t>PL|pl.other-opex|6821|2024-05</x:t>
        </x:is>
      </x:c>
      <x:c r="B2513" s="0" t="inlineStr">
        <x:is>
          <x:t>Demo Handel GmbH</x:t>
        </x:is>
      </x:c>
      <x:c r="C2513" s="0" t="inlineStr">
        <x:is>
          <x:t>PL</x:t>
        </x:is>
      </x:c>
      <x:c r="D2513" s="0" t="inlineStr">
        <x:is>
          <x:t>pl.other-opex</x:t>
        </x:is>
      </x:c>
      <x:c r="E2513" s="0" t="inlineStr">
        <x:is>
          <x:t>Sonstige betriebliche Aufwendungen</x:t>
        </x:is>
      </x:c>
      <x:c r="F2513" s="58">
        <x:v>6821</x:v>
      </x:c>
      <x:c r="G2513" t="inlineStr">
        <x:is>
          <x:t>Fortbildungskosten</x:t>
        </x:is>
      </x:c>
      <x:c r="H2513" s="0" t="inlineStr">
        <x:is>
          <x:t>2024-05</x:t>
        </x:is>
      </x:c>
      <x:c r="I2513" s="0" t="inlineStr">
        <x:is>
          <x:t>2024-05</x:t>
        </x:is>
      </x:c>
      <x:c r="J2513" s="0" t="inlineStr">
        <x:is>
          <x:t>Month</x:t>
        </x:is>
      </x:c>
      <x:c r="K2513" s="58">
        <x:v>1</x:v>
      </x:c>
      <x:c r="L2513" s="12">
        <x:v>0</x:v>
      </x:c>
    </x:row>
    <x:row r="2514">
      <x:c r="A2514" s="0" t="inlineStr">
        <x:is>
          <x:t>PL|pl.other-opex|6821|2024-06</x:t>
        </x:is>
      </x:c>
      <x:c r="B2514" s="0" t="inlineStr">
        <x:is>
          <x:t>Demo Handel GmbH</x:t>
        </x:is>
      </x:c>
      <x:c r="C2514" s="0" t="inlineStr">
        <x:is>
          <x:t>PL</x:t>
        </x:is>
      </x:c>
      <x:c r="D2514" s="0" t="inlineStr">
        <x:is>
          <x:t>pl.other-opex</x:t>
        </x:is>
      </x:c>
      <x:c r="E2514" s="0" t="inlineStr">
        <x:is>
          <x:t>Sonstige betriebliche Aufwendungen</x:t>
        </x:is>
      </x:c>
      <x:c r="F2514" s="58">
        <x:v>6821</x:v>
      </x:c>
      <x:c r="G2514" t="inlineStr">
        <x:is>
          <x:t>Fortbildungskosten</x:t>
        </x:is>
      </x:c>
      <x:c r="H2514" s="0" t="inlineStr">
        <x:is>
          <x:t>2024-06</x:t>
        </x:is>
      </x:c>
      <x:c r="I2514" s="0" t="inlineStr">
        <x:is>
          <x:t>2024-06</x:t>
        </x:is>
      </x:c>
      <x:c r="J2514" s="0" t="inlineStr">
        <x:is>
          <x:t>Month</x:t>
        </x:is>
      </x:c>
      <x:c r="K2514" s="58">
        <x:v>1</x:v>
      </x:c>
      <x:c r="L2514" s="12">
        <x:v>0</x:v>
      </x:c>
    </x:row>
    <x:row r="2515">
      <x:c r="A2515" s="0" t="inlineStr">
        <x:is>
          <x:t>PL|pl.other-opex|6821|2024-07</x:t>
        </x:is>
      </x:c>
      <x:c r="B2515" s="0" t="inlineStr">
        <x:is>
          <x:t>Demo Handel GmbH</x:t>
        </x:is>
      </x:c>
      <x:c r="C2515" s="0" t="inlineStr">
        <x:is>
          <x:t>PL</x:t>
        </x:is>
      </x:c>
      <x:c r="D2515" s="0" t="inlineStr">
        <x:is>
          <x:t>pl.other-opex</x:t>
        </x:is>
      </x:c>
      <x:c r="E2515" s="0" t="inlineStr">
        <x:is>
          <x:t>Sonstige betriebliche Aufwendungen</x:t>
        </x:is>
      </x:c>
      <x:c r="F2515" s="58">
        <x:v>6821</x:v>
      </x:c>
      <x:c r="G2515" t="inlineStr">
        <x:is>
          <x:t>Fortbildungskosten</x:t>
        </x:is>
      </x:c>
      <x:c r="H2515" s="0" t="inlineStr">
        <x:is>
          <x:t>2024-07</x:t>
        </x:is>
      </x:c>
      <x:c r="I2515" s="0" t="inlineStr">
        <x:is>
          <x:t>2024-07</x:t>
        </x:is>
      </x:c>
      <x:c r="J2515" s="0" t="inlineStr">
        <x:is>
          <x:t>Month</x:t>
        </x:is>
      </x:c>
      <x:c r="K2515" s="58">
        <x:v>1</x:v>
      </x:c>
      <x:c r="L2515" s="12">
        <x:v>0</x:v>
      </x:c>
    </x:row>
    <x:row r="2516">
      <x:c r="A2516" s="0" t="inlineStr">
        <x:is>
          <x:t>PL|pl.other-opex|6821|2024-08</x:t>
        </x:is>
      </x:c>
      <x:c r="B2516" s="0" t="inlineStr">
        <x:is>
          <x:t>Demo Handel GmbH</x:t>
        </x:is>
      </x:c>
      <x:c r="C2516" s="0" t="inlineStr">
        <x:is>
          <x:t>PL</x:t>
        </x:is>
      </x:c>
      <x:c r="D2516" s="0" t="inlineStr">
        <x:is>
          <x:t>pl.other-opex</x:t>
        </x:is>
      </x:c>
      <x:c r="E2516" s="0" t="inlineStr">
        <x:is>
          <x:t>Sonstige betriebliche Aufwendungen</x:t>
        </x:is>
      </x:c>
      <x:c r="F2516" s="58">
        <x:v>6821</x:v>
      </x:c>
      <x:c r="G2516" t="inlineStr">
        <x:is>
          <x:t>Fortbildungskosten</x:t>
        </x:is>
      </x:c>
      <x:c r="H2516" s="0" t="inlineStr">
        <x:is>
          <x:t>2024-08</x:t>
        </x:is>
      </x:c>
      <x:c r="I2516" s="0" t="inlineStr">
        <x:is>
          <x:t>2024-08</x:t>
        </x:is>
      </x:c>
      <x:c r="J2516" s="0" t="inlineStr">
        <x:is>
          <x:t>Month</x:t>
        </x:is>
      </x:c>
      <x:c r="K2516" s="58">
        <x:v>1</x:v>
      </x:c>
      <x:c r="L2516" s="12">
        <x:v>0</x:v>
      </x:c>
    </x:row>
    <x:row r="2517">
      <x:c r="A2517" s="0" t="inlineStr">
        <x:is>
          <x:t>PL|pl.other-opex|6821|2024-09</x:t>
        </x:is>
      </x:c>
      <x:c r="B2517" s="0" t="inlineStr">
        <x:is>
          <x:t>Demo Handel GmbH</x:t>
        </x:is>
      </x:c>
      <x:c r="C2517" s="0" t="inlineStr">
        <x:is>
          <x:t>PL</x:t>
        </x:is>
      </x:c>
      <x:c r="D2517" s="0" t="inlineStr">
        <x:is>
          <x:t>pl.other-opex</x:t>
        </x:is>
      </x:c>
      <x:c r="E2517" s="0" t="inlineStr">
        <x:is>
          <x:t>Sonstige betriebliche Aufwendungen</x:t>
        </x:is>
      </x:c>
      <x:c r="F2517" s="58">
        <x:v>6821</x:v>
      </x:c>
      <x:c r="G2517" t="inlineStr">
        <x:is>
          <x:t>Fortbildungskosten</x:t>
        </x:is>
      </x:c>
      <x:c r="H2517" s="0" t="inlineStr">
        <x:is>
          <x:t>2024-09</x:t>
        </x:is>
      </x:c>
      <x:c r="I2517" s="0" t="inlineStr">
        <x:is>
          <x:t>2024-09</x:t>
        </x:is>
      </x:c>
      <x:c r="J2517" s="0" t="inlineStr">
        <x:is>
          <x:t>Month</x:t>
        </x:is>
      </x:c>
      <x:c r="K2517" s="58">
        <x:v>1</x:v>
      </x:c>
      <x:c r="L2517" s="12">
        <x:v>0</x:v>
      </x:c>
    </x:row>
    <x:row r="2518">
      <x:c r="A2518" s="0" t="inlineStr">
        <x:is>
          <x:t>PL|pl.other-opex|6821|2024-10</x:t>
        </x:is>
      </x:c>
      <x:c r="B2518" s="0" t="inlineStr">
        <x:is>
          <x:t>Demo Handel GmbH</x:t>
        </x:is>
      </x:c>
      <x:c r="C2518" s="0" t="inlineStr">
        <x:is>
          <x:t>PL</x:t>
        </x:is>
      </x:c>
      <x:c r="D2518" s="0" t="inlineStr">
        <x:is>
          <x:t>pl.other-opex</x:t>
        </x:is>
      </x:c>
      <x:c r="E2518" s="0" t="inlineStr">
        <x:is>
          <x:t>Sonstige betriebliche Aufwendungen</x:t>
        </x:is>
      </x:c>
      <x:c r="F2518" s="58">
        <x:v>6821</x:v>
      </x:c>
      <x:c r="G2518" t="inlineStr">
        <x:is>
          <x:t>Fortbildungskosten</x:t>
        </x:is>
      </x:c>
      <x:c r="H2518" s="0" t="inlineStr">
        <x:is>
          <x:t>2024-10</x:t>
        </x:is>
      </x:c>
      <x:c r="I2518" s="0" t="inlineStr">
        <x:is>
          <x:t>2024-10</x:t>
        </x:is>
      </x:c>
      <x:c r="J2518" s="0" t="inlineStr">
        <x:is>
          <x:t>Month</x:t>
        </x:is>
      </x:c>
      <x:c r="K2518" s="58">
        <x:v>1</x:v>
      </x:c>
      <x:c r="L2518" s="12">
        <x:v>0</x:v>
      </x:c>
    </x:row>
    <x:row r="2519">
      <x:c r="A2519" s="0" t="inlineStr">
        <x:is>
          <x:t>PL|pl.other-opex|6821|2024-11</x:t>
        </x:is>
      </x:c>
      <x:c r="B2519" s="0" t="inlineStr">
        <x:is>
          <x:t>Demo Handel GmbH</x:t>
        </x:is>
      </x:c>
      <x:c r="C2519" s="0" t="inlineStr">
        <x:is>
          <x:t>PL</x:t>
        </x:is>
      </x:c>
      <x:c r="D2519" s="0" t="inlineStr">
        <x:is>
          <x:t>pl.other-opex</x:t>
        </x:is>
      </x:c>
      <x:c r="E2519" s="0" t="inlineStr">
        <x:is>
          <x:t>Sonstige betriebliche Aufwendungen</x:t>
        </x:is>
      </x:c>
      <x:c r="F2519" s="58">
        <x:v>6821</x:v>
      </x:c>
      <x:c r="G2519" t="inlineStr">
        <x:is>
          <x:t>Fortbildungskosten</x:t>
        </x:is>
      </x:c>
      <x:c r="H2519" s="0" t="inlineStr">
        <x:is>
          <x:t>2024-11</x:t>
        </x:is>
      </x:c>
      <x:c r="I2519" s="0" t="inlineStr">
        <x:is>
          <x:t>2024-11</x:t>
        </x:is>
      </x:c>
      <x:c r="J2519" s="0" t="inlineStr">
        <x:is>
          <x:t>Month</x:t>
        </x:is>
      </x:c>
      <x:c r="K2519" s="58">
        <x:v>1</x:v>
      </x:c>
      <x:c r="L2519" s="12">
        <x:v>0</x:v>
      </x:c>
    </x:row>
    <x:row r="2520">
      <x:c r="A2520" s="0" t="inlineStr">
        <x:is>
          <x:t>PL|pl.other-opex|6821|2024-12</x:t>
        </x:is>
      </x:c>
      <x:c r="B2520" s="0" t="inlineStr">
        <x:is>
          <x:t>Demo Handel GmbH</x:t>
        </x:is>
      </x:c>
      <x:c r="C2520" s="0" t="inlineStr">
        <x:is>
          <x:t>PL</x:t>
        </x:is>
      </x:c>
      <x:c r="D2520" s="0" t="inlineStr">
        <x:is>
          <x:t>pl.other-opex</x:t>
        </x:is>
      </x:c>
      <x:c r="E2520" s="0" t="inlineStr">
        <x:is>
          <x:t>Sonstige betriebliche Aufwendungen</x:t>
        </x:is>
      </x:c>
      <x:c r="F2520" s="58">
        <x:v>6821</x:v>
      </x:c>
      <x:c r="G2520" t="inlineStr">
        <x:is>
          <x:t>Fortbildungskosten</x:t>
        </x:is>
      </x:c>
      <x:c r="H2520" s="0" t="inlineStr">
        <x:is>
          <x:t>2024-12</x:t>
        </x:is>
      </x:c>
      <x:c r="I2520" s="0" t="inlineStr">
        <x:is>
          <x:t>2024-12</x:t>
        </x:is>
      </x:c>
      <x:c r="J2520" s="0" t="inlineStr">
        <x:is>
          <x:t>Month</x:t>
        </x:is>
      </x:c>
      <x:c r="K2520" s="58">
        <x:v>1</x:v>
      </x:c>
      <x:c r="L2520" s="12">
        <x:v>0</x:v>
      </x:c>
    </x:row>
    <x:row r="2521">
      <x:c r="A2521" s="0" t="inlineStr">
        <x:is>
          <x:t>PL|pl.other-opex|6825|2022-01</x:t>
        </x:is>
      </x:c>
      <x:c r="B2521" s="0" t="inlineStr">
        <x:is>
          <x:t>Demo Handel GmbH</x:t>
        </x:is>
      </x:c>
      <x:c r="C2521" s="0" t="inlineStr">
        <x:is>
          <x:t>PL</x:t>
        </x:is>
      </x:c>
      <x:c r="D2521" s="0" t="inlineStr">
        <x:is>
          <x:t>pl.other-opex</x:t>
        </x:is>
      </x:c>
      <x:c r="E2521" s="0" t="inlineStr">
        <x:is>
          <x:t>Sonstige betriebliche Aufwendungen</x:t>
        </x:is>
      </x:c>
      <x:c r="F2521" s="58">
        <x:v>6825</x:v>
      </x:c>
      <x:c r="G2521" t="inlineStr">
        <x:is>
          <x:t>Rechts- und Beratungskosten</x:t>
        </x:is>
      </x:c>
      <x:c r="H2521" s="0" t="inlineStr">
        <x:is>
          <x:t>2022-01</x:t>
        </x:is>
      </x:c>
      <x:c r="I2521" s="0" t="inlineStr">
        <x:is>
          <x:t>2022-01</x:t>
        </x:is>
      </x:c>
      <x:c r="J2521" s="0" t="inlineStr">
        <x:is>
          <x:t>Month</x:t>
        </x:is>
      </x:c>
      <x:c r="K2521" s="58">
        <x:v>1</x:v>
      </x:c>
      <x:c r="L2521" s="12">
        <x:v>-3461.89</x:v>
      </x:c>
    </x:row>
    <x:row r="2522">
      <x:c r="A2522" s="0" t="inlineStr">
        <x:is>
          <x:t>PL|pl.other-opex|6825|2022-02</x:t>
        </x:is>
      </x:c>
      <x:c r="B2522" s="0" t="inlineStr">
        <x:is>
          <x:t>Demo Handel GmbH</x:t>
        </x:is>
      </x:c>
      <x:c r="C2522" s="0" t="inlineStr">
        <x:is>
          <x:t>PL</x:t>
        </x:is>
      </x:c>
      <x:c r="D2522" s="0" t="inlineStr">
        <x:is>
          <x:t>pl.other-opex</x:t>
        </x:is>
      </x:c>
      <x:c r="E2522" s="0" t="inlineStr">
        <x:is>
          <x:t>Sonstige betriebliche Aufwendungen</x:t>
        </x:is>
      </x:c>
      <x:c r="F2522" s="58">
        <x:v>6825</x:v>
      </x:c>
      <x:c r="G2522" t="inlineStr">
        <x:is>
          <x:t>Rechts- und Beratungskosten</x:t>
        </x:is>
      </x:c>
      <x:c r="H2522" s="0" t="inlineStr">
        <x:is>
          <x:t>2022-02</x:t>
        </x:is>
      </x:c>
      <x:c r="I2522" s="0" t="inlineStr">
        <x:is>
          <x:t>2022-02</x:t>
        </x:is>
      </x:c>
      <x:c r="J2522" s="0" t="inlineStr">
        <x:is>
          <x:t>Month</x:t>
        </x:is>
      </x:c>
      <x:c r="K2522" s="58">
        <x:v>1</x:v>
      </x:c>
      <x:c r="L2522" s="12">
        <x:v>0</x:v>
      </x:c>
    </x:row>
    <x:row r="2523">
      <x:c r="A2523" s="0" t="inlineStr">
        <x:is>
          <x:t>PL|pl.other-opex|6825|2022-03</x:t>
        </x:is>
      </x:c>
      <x:c r="B2523" s="0" t="inlineStr">
        <x:is>
          <x:t>Demo Handel GmbH</x:t>
        </x:is>
      </x:c>
      <x:c r="C2523" s="0" t="inlineStr">
        <x:is>
          <x:t>PL</x:t>
        </x:is>
      </x:c>
      <x:c r="D2523" s="0" t="inlineStr">
        <x:is>
          <x:t>pl.other-opex</x:t>
        </x:is>
      </x:c>
      <x:c r="E2523" s="0" t="inlineStr">
        <x:is>
          <x:t>Sonstige betriebliche Aufwendungen</x:t>
        </x:is>
      </x:c>
      <x:c r="F2523" s="58">
        <x:v>6825</x:v>
      </x:c>
      <x:c r="G2523" t="inlineStr">
        <x:is>
          <x:t>Rechts- und Beratungskosten</x:t>
        </x:is>
      </x:c>
      <x:c r="H2523" s="0" t="inlineStr">
        <x:is>
          <x:t>2022-03</x:t>
        </x:is>
      </x:c>
      <x:c r="I2523" s="0" t="inlineStr">
        <x:is>
          <x:t>2022-03</x:t>
        </x:is>
      </x:c>
      <x:c r="J2523" s="0" t="inlineStr">
        <x:is>
          <x:t>Month</x:t>
        </x:is>
      </x:c>
      <x:c r="K2523" s="58">
        <x:v>1</x:v>
      </x:c>
      <x:c r="L2523" s="12">
        <x:v>0</x:v>
      </x:c>
    </x:row>
    <x:row r="2524">
      <x:c r="A2524" s="0" t="inlineStr">
        <x:is>
          <x:t>PL|pl.other-opex|6825|2022-04</x:t>
        </x:is>
      </x:c>
      <x:c r="B2524" s="0" t="inlineStr">
        <x:is>
          <x:t>Demo Handel GmbH</x:t>
        </x:is>
      </x:c>
      <x:c r="C2524" s="0" t="inlineStr">
        <x:is>
          <x:t>PL</x:t>
        </x:is>
      </x:c>
      <x:c r="D2524" s="0" t="inlineStr">
        <x:is>
          <x:t>pl.other-opex</x:t>
        </x:is>
      </x:c>
      <x:c r="E2524" s="0" t="inlineStr">
        <x:is>
          <x:t>Sonstige betriebliche Aufwendungen</x:t>
        </x:is>
      </x:c>
      <x:c r="F2524" s="58">
        <x:v>6825</x:v>
      </x:c>
      <x:c r="G2524" t="inlineStr">
        <x:is>
          <x:t>Rechts- und Beratungskosten</x:t>
        </x:is>
      </x:c>
      <x:c r="H2524" s="0" t="inlineStr">
        <x:is>
          <x:t>2022-04</x:t>
        </x:is>
      </x:c>
      <x:c r="I2524" s="0" t="inlineStr">
        <x:is>
          <x:t>2022-04</x:t>
        </x:is>
      </x:c>
      <x:c r="J2524" s="0" t="inlineStr">
        <x:is>
          <x:t>Month</x:t>
        </x:is>
      </x:c>
      <x:c r="K2524" s="58">
        <x:v>1</x:v>
      </x:c>
      <x:c r="L2524" s="12">
        <x:v>0</x:v>
      </x:c>
    </x:row>
    <x:row r="2525">
      <x:c r="A2525" s="0" t="inlineStr">
        <x:is>
          <x:t>PL|pl.other-opex|6825|2022-05</x:t>
        </x:is>
      </x:c>
      <x:c r="B2525" s="0" t="inlineStr">
        <x:is>
          <x:t>Demo Handel GmbH</x:t>
        </x:is>
      </x:c>
      <x:c r="C2525" s="0" t="inlineStr">
        <x:is>
          <x:t>PL</x:t>
        </x:is>
      </x:c>
      <x:c r="D2525" s="0" t="inlineStr">
        <x:is>
          <x:t>pl.other-opex</x:t>
        </x:is>
      </x:c>
      <x:c r="E2525" s="0" t="inlineStr">
        <x:is>
          <x:t>Sonstige betriebliche Aufwendungen</x:t>
        </x:is>
      </x:c>
      <x:c r="F2525" s="58">
        <x:v>6825</x:v>
      </x:c>
      <x:c r="G2525" t="inlineStr">
        <x:is>
          <x:t>Rechts- und Beratungskosten</x:t>
        </x:is>
      </x:c>
      <x:c r="H2525" s="0" t="inlineStr">
        <x:is>
          <x:t>2022-05</x:t>
        </x:is>
      </x:c>
      <x:c r="I2525" s="0" t="inlineStr">
        <x:is>
          <x:t>2022-05</x:t>
        </x:is>
      </x:c>
      <x:c r="J2525" s="0" t="inlineStr">
        <x:is>
          <x:t>Month</x:t>
        </x:is>
      </x:c>
      <x:c r="K2525" s="58">
        <x:v>1</x:v>
      </x:c>
      <x:c r="L2525" s="12">
        <x:v>0</x:v>
      </x:c>
    </x:row>
    <x:row r="2526">
      <x:c r="A2526" s="0" t="inlineStr">
        <x:is>
          <x:t>PL|pl.other-opex|6825|2022-06</x:t>
        </x:is>
      </x:c>
      <x:c r="B2526" s="0" t="inlineStr">
        <x:is>
          <x:t>Demo Handel GmbH</x:t>
        </x:is>
      </x:c>
      <x:c r="C2526" s="0" t="inlineStr">
        <x:is>
          <x:t>PL</x:t>
        </x:is>
      </x:c>
      <x:c r="D2526" s="0" t="inlineStr">
        <x:is>
          <x:t>pl.other-opex</x:t>
        </x:is>
      </x:c>
      <x:c r="E2526" s="0" t="inlineStr">
        <x:is>
          <x:t>Sonstige betriebliche Aufwendungen</x:t>
        </x:is>
      </x:c>
      <x:c r="F2526" s="58">
        <x:v>6825</x:v>
      </x:c>
      <x:c r="G2526" t="inlineStr">
        <x:is>
          <x:t>Rechts- und Beratungskosten</x:t>
        </x:is>
      </x:c>
      <x:c r="H2526" s="0" t="inlineStr">
        <x:is>
          <x:t>2022-06</x:t>
        </x:is>
      </x:c>
      <x:c r="I2526" s="0" t="inlineStr">
        <x:is>
          <x:t>2022-06</x:t>
        </x:is>
      </x:c>
      <x:c r="J2526" s="0" t="inlineStr">
        <x:is>
          <x:t>Month</x:t>
        </x:is>
      </x:c>
      <x:c r="K2526" s="58">
        <x:v>1</x:v>
      </x:c>
      <x:c r="L2526" s="12">
        <x:v>0</x:v>
      </x:c>
    </x:row>
    <x:row r="2527">
      <x:c r="A2527" s="0" t="inlineStr">
        <x:is>
          <x:t>PL|pl.other-opex|6825|2022-07</x:t>
        </x:is>
      </x:c>
      <x:c r="B2527" s="0" t="inlineStr">
        <x:is>
          <x:t>Demo Handel GmbH</x:t>
        </x:is>
      </x:c>
      <x:c r="C2527" s="0" t="inlineStr">
        <x:is>
          <x:t>PL</x:t>
        </x:is>
      </x:c>
      <x:c r="D2527" s="0" t="inlineStr">
        <x:is>
          <x:t>pl.other-opex</x:t>
        </x:is>
      </x:c>
      <x:c r="E2527" s="0" t="inlineStr">
        <x:is>
          <x:t>Sonstige betriebliche Aufwendungen</x:t>
        </x:is>
      </x:c>
      <x:c r="F2527" s="58">
        <x:v>6825</x:v>
      </x:c>
      <x:c r="G2527" t="inlineStr">
        <x:is>
          <x:t>Rechts- und Beratungskosten</x:t>
        </x:is>
      </x:c>
      <x:c r="H2527" s="0" t="inlineStr">
        <x:is>
          <x:t>2022-07</x:t>
        </x:is>
      </x:c>
      <x:c r="I2527" s="0" t="inlineStr">
        <x:is>
          <x:t>2022-07</x:t>
        </x:is>
      </x:c>
      <x:c r="J2527" s="0" t="inlineStr">
        <x:is>
          <x:t>Month</x:t>
        </x:is>
      </x:c>
      <x:c r="K2527" s="58">
        <x:v>1</x:v>
      </x:c>
      <x:c r="L2527" s="12">
        <x:v>0</x:v>
      </x:c>
    </x:row>
    <x:row r="2528">
      <x:c r="A2528" s="0" t="inlineStr">
        <x:is>
          <x:t>PL|pl.other-opex|6825|2022-08</x:t>
        </x:is>
      </x:c>
      <x:c r="B2528" s="0" t="inlineStr">
        <x:is>
          <x:t>Demo Handel GmbH</x:t>
        </x:is>
      </x:c>
      <x:c r="C2528" s="0" t="inlineStr">
        <x:is>
          <x:t>PL</x:t>
        </x:is>
      </x:c>
      <x:c r="D2528" s="0" t="inlineStr">
        <x:is>
          <x:t>pl.other-opex</x:t>
        </x:is>
      </x:c>
      <x:c r="E2528" s="0" t="inlineStr">
        <x:is>
          <x:t>Sonstige betriebliche Aufwendungen</x:t>
        </x:is>
      </x:c>
      <x:c r="F2528" s="58">
        <x:v>6825</x:v>
      </x:c>
      <x:c r="G2528" t="inlineStr">
        <x:is>
          <x:t>Rechts- und Beratungskosten</x:t>
        </x:is>
      </x:c>
      <x:c r="H2528" s="0" t="inlineStr">
        <x:is>
          <x:t>2022-08</x:t>
        </x:is>
      </x:c>
      <x:c r="I2528" s="0" t="inlineStr">
        <x:is>
          <x:t>2022-08</x:t>
        </x:is>
      </x:c>
      <x:c r="J2528" s="0" t="inlineStr">
        <x:is>
          <x:t>Month</x:t>
        </x:is>
      </x:c>
      <x:c r="K2528" s="58">
        <x:v>1</x:v>
      </x:c>
      <x:c r="L2528" s="12">
        <x:v>0</x:v>
      </x:c>
    </x:row>
    <x:row r="2529">
      <x:c r="A2529" s="0" t="inlineStr">
        <x:is>
          <x:t>PL|pl.other-opex|6825|2022-09</x:t>
        </x:is>
      </x:c>
      <x:c r="B2529" s="0" t="inlineStr">
        <x:is>
          <x:t>Demo Handel GmbH</x:t>
        </x:is>
      </x:c>
      <x:c r="C2529" s="0" t="inlineStr">
        <x:is>
          <x:t>PL</x:t>
        </x:is>
      </x:c>
      <x:c r="D2529" s="0" t="inlineStr">
        <x:is>
          <x:t>pl.other-opex</x:t>
        </x:is>
      </x:c>
      <x:c r="E2529" s="0" t="inlineStr">
        <x:is>
          <x:t>Sonstige betriebliche Aufwendungen</x:t>
        </x:is>
      </x:c>
      <x:c r="F2529" s="58">
        <x:v>6825</x:v>
      </x:c>
      <x:c r="G2529" t="inlineStr">
        <x:is>
          <x:t>Rechts- und Beratungskosten</x:t>
        </x:is>
      </x:c>
      <x:c r="H2529" s="0" t="inlineStr">
        <x:is>
          <x:t>2022-09</x:t>
        </x:is>
      </x:c>
      <x:c r="I2529" s="0" t="inlineStr">
        <x:is>
          <x:t>2022-09</x:t>
        </x:is>
      </x:c>
      <x:c r="J2529" s="0" t="inlineStr">
        <x:is>
          <x:t>Month</x:t>
        </x:is>
      </x:c>
      <x:c r="K2529" s="58">
        <x:v>1</x:v>
      </x:c>
      <x:c r="L2529" s="12">
        <x:v>0</x:v>
      </x:c>
    </x:row>
    <x:row r="2530">
      <x:c r="A2530" s="0" t="inlineStr">
        <x:is>
          <x:t>PL|pl.other-opex|6825|2022-10</x:t>
        </x:is>
      </x:c>
      <x:c r="B2530" s="0" t="inlineStr">
        <x:is>
          <x:t>Demo Handel GmbH</x:t>
        </x:is>
      </x:c>
      <x:c r="C2530" s="0" t="inlineStr">
        <x:is>
          <x:t>PL</x:t>
        </x:is>
      </x:c>
      <x:c r="D2530" s="0" t="inlineStr">
        <x:is>
          <x:t>pl.other-opex</x:t>
        </x:is>
      </x:c>
      <x:c r="E2530" s="0" t="inlineStr">
        <x:is>
          <x:t>Sonstige betriebliche Aufwendungen</x:t>
        </x:is>
      </x:c>
      <x:c r="F2530" s="58">
        <x:v>6825</x:v>
      </x:c>
      <x:c r="G2530" t="inlineStr">
        <x:is>
          <x:t>Rechts- und Beratungskosten</x:t>
        </x:is>
      </x:c>
      <x:c r="H2530" s="0" t="inlineStr">
        <x:is>
          <x:t>2022-10</x:t>
        </x:is>
      </x:c>
      <x:c r="I2530" s="0" t="inlineStr">
        <x:is>
          <x:t>2022-10</x:t>
        </x:is>
      </x:c>
      <x:c r="J2530" s="0" t="inlineStr">
        <x:is>
          <x:t>Month</x:t>
        </x:is>
      </x:c>
      <x:c r="K2530" s="58">
        <x:v>1</x:v>
      </x:c>
      <x:c r="L2530" s="12">
        <x:v>0</x:v>
      </x:c>
    </x:row>
    <x:row r="2531">
      <x:c r="A2531" s="0" t="inlineStr">
        <x:is>
          <x:t>PL|pl.other-opex|6825|2022-11</x:t>
        </x:is>
      </x:c>
      <x:c r="B2531" s="0" t="inlineStr">
        <x:is>
          <x:t>Demo Handel GmbH</x:t>
        </x:is>
      </x:c>
      <x:c r="C2531" s="0" t="inlineStr">
        <x:is>
          <x:t>PL</x:t>
        </x:is>
      </x:c>
      <x:c r="D2531" s="0" t="inlineStr">
        <x:is>
          <x:t>pl.other-opex</x:t>
        </x:is>
      </x:c>
      <x:c r="E2531" s="0" t="inlineStr">
        <x:is>
          <x:t>Sonstige betriebliche Aufwendungen</x:t>
        </x:is>
      </x:c>
      <x:c r="F2531" s="58">
        <x:v>6825</x:v>
      </x:c>
      <x:c r="G2531" t="inlineStr">
        <x:is>
          <x:t>Rechts- und Beratungskosten</x:t>
        </x:is>
      </x:c>
      <x:c r="H2531" s="0" t="inlineStr">
        <x:is>
          <x:t>2022-11</x:t>
        </x:is>
      </x:c>
      <x:c r="I2531" s="0" t="inlineStr">
        <x:is>
          <x:t>2022-11</x:t>
        </x:is>
      </x:c>
      <x:c r="J2531" s="0" t="inlineStr">
        <x:is>
          <x:t>Month</x:t>
        </x:is>
      </x:c>
      <x:c r="K2531" s="58">
        <x:v>1</x:v>
      </x:c>
      <x:c r="L2531" s="12">
        <x:v>0</x:v>
      </x:c>
    </x:row>
    <x:row r="2532">
      <x:c r="A2532" s="0" t="inlineStr">
        <x:is>
          <x:t>PL|pl.other-opex|6825|2022-12</x:t>
        </x:is>
      </x:c>
      <x:c r="B2532" s="0" t="inlineStr">
        <x:is>
          <x:t>Demo Handel GmbH</x:t>
        </x:is>
      </x:c>
      <x:c r="C2532" s="0" t="inlineStr">
        <x:is>
          <x:t>PL</x:t>
        </x:is>
      </x:c>
      <x:c r="D2532" s="0" t="inlineStr">
        <x:is>
          <x:t>pl.other-opex</x:t>
        </x:is>
      </x:c>
      <x:c r="E2532" s="0" t="inlineStr">
        <x:is>
          <x:t>Sonstige betriebliche Aufwendungen</x:t>
        </x:is>
      </x:c>
      <x:c r="F2532" s="58">
        <x:v>6825</x:v>
      </x:c>
      <x:c r="G2532" t="inlineStr">
        <x:is>
          <x:t>Rechts- und Beratungskosten</x:t>
        </x:is>
      </x:c>
      <x:c r="H2532" s="0" t="inlineStr">
        <x:is>
          <x:t>2022-12</x:t>
        </x:is>
      </x:c>
      <x:c r="I2532" s="0" t="inlineStr">
        <x:is>
          <x:t>2022-12</x:t>
        </x:is>
      </x:c>
      <x:c r="J2532" s="0" t="inlineStr">
        <x:is>
          <x:t>Month</x:t>
        </x:is>
      </x:c>
      <x:c r="K2532" s="58">
        <x:v>1</x:v>
      </x:c>
      <x:c r="L2532" s="12">
        <x:v>0</x:v>
      </x:c>
    </x:row>
    <x:row r="2533">
      <x:c r="A2533" s="0" t="inlineStr">
        <x:is>
          <x:t>PL|pl.other-opex|6825|2023-01</x:t>
        </x:is>
      </x:c>
      <x:c r="B2533" s="0" t="inlineStr">
        <x:is>
          <x:t>Demo Handel GmbH</x:t>
        </x:is>
      </x:c>
      <x:c r="C2533" s="0" t="inlineStr">
        <x:is>
          <x:t>PL</x:t>
        </x:is>
      </x:c>
      <x:c r="D2533" s="0" t="inlineStr">
        <x:is>
          <x:t>pl.other-opex</x:t>
        </x:is>
      </x:c>
      <x:c r="E2533" s="0" t="inlineStr">
        <x:is>
          <x:t>Sonstige betriebliche Aufwendungen</x:t>
        </x:is>
      </x:c>
      <x:c r="F2533" s="58">
        <x:v>6825</x:v>
      </x:c>
      <x:c r="G2533" t="inlineStr">
        <x:is>
          <x:t>Rechts- und Beratungskosten</x:t>
        </x:is>
      </x:c>
      <x:c r="H2533" s="0" t="inlineStr">
        <x:is>
          <x:t>2023-01</x:t>
        </x:is>
      </x:c>
      <x:c r="I2533" s="0" t="inlineStr">
        <x:is>
          <x:t>2023-01</x:t>
        </x:is>
      </x:c>
      <x:c r="J2533" s="0" t="inlineStr">
        <x:is>
          <x:t>Month</x:t>
        </x:is>
      </x:c>
      <x:c r="K2533" s="58">
        <x:v>1</x:v>
      </x:c>
      <x:c r="L2533" s="12">
        <x:v>0</x:v>
      </x:c>
    </x:row>
    <x:row r="2534">
      <x:c r="A2534" s="0" t="inlineStr">
        <x:is>
          <x:t>PL|pl.other-opex|6825|2023-02</x:t>
        </x:is>
      </x:c>
      <x:c r="B2534" s="0" t="inlineStr">
        <x:is>
          <x:t>Demo Handel GmbH</x:t>
        </x:is>
      </x:c>
      <x:c r="C2534" s="0" t="inlineStr">
        <x:is>
          <x:t>PL</x:t>
        </x:is>
      </x:c>
      <x:c r="D2534" s="0" t="inlineStr">
        <x:is>
          <x:t>pl.other-opex</x:t>
        </x:is>
      </x:c>
      <x:c r="E2534" s="0" t="inlineStr">
        <x:is>
          <x:t>Sonstige betriebliche Aufwendungen</x:t>
        </x:is>
      </x:c>
      <x:c r="F2534" s="58">
        <x:v>6825</x:v>
      </x:c>
      <x:c r="G2534" t="inlineStr">
        <x:is>
          <x:t>Rechts- und Beratungskosten</x:t>
        </x:is>
      </x:c>
      <x:c r="H2534" s="0" t="inlineStr">
        <x:is>
          <x:t>2023-02</x:t>
        </x:is>
      </x:c>
      <x:c r="I2534" s="0" t="inlineStr">
        <x:is>
          <x:t>2023-02</x:t>
        </x:is>
      </x:c>
      <x:c r="J2534" s="0" t="inlineStr">
        <x:is>
          <x:t>Month</x:t>
        </x:is>
      </x:c>
      <x:c r="K2534" s="58">
        <x:v>1</x:v>
      </x:c>
      <x:c r="L2534" s="12">
        <x:v>0</x:v>
      </x:c>
    </x:row>
    <x:row r="2535">
      <x:c r="A2535" s="0" t="inlineStr">
        <x:is>
          <x:t>PL|pl.other-opex|6825|2023-03</x:t>
        </x:is>
      </x:c>
      <x:c r="B2535" s="0" t="inlineStr">
        <x:is>
          <x:t>Demo Handel GmbH</x:t>
        </x:is>
      </x:c>
      <x:c r="C2535" s="0" t="inlineStr">
        <x:is>
          <x:t>PL</x:t>
        </x:is>
      </x:c>
      <x:c r="D2535" s="0" t="inlineStr">
        <x:is>
          <x:t>pl.other-opex</x:t>
        </x:is>
      </x:c>
      <x:c r="E2535" s="0" t="inlineStr">
        <x:is>
          <x:t>Sonstige betriebliche Aufwendungen</x:t>
        </x:is>
      </x:c>
      <x:c r="F2535" s="58">
        <x:v>6825</x:v>
      </x:c>
      <x:c r="G2535" t="inlineStr">
        <x:is>
          <x:t>Rechts- und Beratungskosten</x:t>
        </x:is>
      </x:c>
      <x:c r="H2535" s="0" t="inlineStr">
        <x:is>
          <x:t>2023-03</x:t>
        </x:is>
      </x:c>
      <x:c r="I2535" s="0" t="inlineStr">
        <x:is>
          <x:t>2023-03</x:t>
        </x:is>
      </x:c>
      <x:c r="J2535" s="0" t="inlineStr">
        <x:is>
          <x:t>Month</x:t>
        </x:is>
      </x:c>
      <x:c r="K2535" s="58">
        <x:v>1</x:v>
      </x:c>
      <x:c r="L2535" s="12">
        <x:v>0</x:v>
      </x:c>
    </x:row>
    <x:row r="2536">
      <x:c r="A2536" s="0" t="inlineStr">
        <x:is>
          <x:t>PL|pl.other-opex|6825|2023-04</x:t>
        </x:is>
      </x:c>
      <x:c r="B2536" s="0" t="inlineStr">
        <x:is>
          <x:t>Demo Handel GmbH</x:t>
        </x:is>
      </x:c>
      <x:c r="C2536" s="0" t="inlineStr">
        <x:is>
          <x:t>PL</x:t>
        </x:is>
      </x:c>
      <x:c r="D2536" s="0" t="inlineStr">
        <x:is>
          <x:t>pl.other-opex</x:t>
        </x:is>
      </x:c>
      <x:c r="E2536" s="0" t="inlineStr">
        <x:is>
          <x:t>Sonstige betriebliche Aufwendungen</x:t>
        </x:is>
      </x:c>
      <x:c r="F2536" s="58">
        <x:v>6825</x:v>
      </x:c>
      <x:c r="G2536" t="inlineStr">
        <x:is>
          <x:t>Rechts- und Beratungskosten</x:t>
        </x:is>
      </x:c>
      <x:c r="H2536" s="0" t="inlineStr">
        <x:is>
          <x:t>2023-04</x:t>
        </x:is>
      </x:c>
      <x:c r="I2536" s="0" t="inlineStr">
        <x:is>
          <x:t>2023-04</x:t>
        </x:is>
      </x:c>
      <x:c r="J2536" s="0" t="inlineStr">
        <x:is>
          <x:t>Month</x:t>
        </x:is>
      </x:c>
      <x:c r="K2536" s="58">
        <x:v>1</x:v>
      </x:c>
      <x:c r="L2536" s="12">
        <x:v>0</x:v>
      </x:c>
    </x:row>
    <x:row r="2537">
      <x:c r="A2537" s="0" t="inlineStr">
        <x:is>
          <x:t>PL|pl.other-opex|6825|2023-05</x:t>
        </x:is>
      </x:c>
      <x:c r="B2537" s="0" t="inlineStr">
        <x:is>
          <x:t>Demo Handel GmbH</x:t>
        </x:is>
      </x:c>
      <x:c r="C2537" s="0" t="inlineStr">
        <x:is>
          <x:t>PL</x:t>
        </x:is>
      </x:c>
      <x:c r="D2537" s="0" t="inlineStr">
        <x:is>
          <x:t>pl.other-opex</x:t>
        </x:is>
      </x:c>
      <x:c r="E2537" s="0" t="inlineStr">
        <x:is>
          <x:t>Sonstige betriebliche Aufwendungen</x:t>
        </x:is>
      </x:c>
      <x:c r="F2537" s="58">
        <x:v>6825</x:v>
      </x:c>
      <x:c r="G2537" t="inlineStr">
        <x:is>
          <x:t>Rechts- und Beratungskosten</x:t>
        </x:is>
      </x:c>
      <x:c r="H2537" s="0" t="inlineStr">
        <x:is>
          <x:t>2023-05</x:t>
        </x:is>
      </x:c>
      <x:c r="I2537" s="0" t="inlineStr">
        <x:is>
          <x:t>2023-05</x:t>
        </x:is>
      </x:c>
      <x:c r="J2537" s="0" t="inlineStr">
        <x:is>
          <x:t>Month</x:t>
        </x:is>
      </x:c>
      <x:c r="K2537" s="58">
        <x:v>1</x:v>
      </x:c>
      <x:c r="L2537" s="12">
        <x:v>-186000</x:v>
      </x:c>
    </x:row>
    <x:row r="2538">
      <x:c r="A2538" s="0" t="inlineStr">
        <x:is>
          <x:t>PL|pl.other-opex|6825|2023-06</x:t>
        </x:is>
      </x:c>
      <x:c r="B2538" s="0" t="inlineStr">
        <x:is>
          <x:t>Demo Handel GmbH</x:t>
        </x:is>
      </x:c>
      <x:c r="C2538" s="0" t="inlineStr">
        <x:is>
          <x:t>PL</x:t>
        </x:is>
      </x:c>
      <x:c r="D2538" s="0" t="inlineStr">
        <x:is>
          <x:t>pl.other-opex</x:t>
        </x:is>
      </x:c>
      <x:c r="E2538" s="0" t="inlineStr">
        <x:is>
          <x:t>Sonstige betriebliche Aufwendungen</x:t>
        </x:is>
      </x:c>
      <x:c r="F2538" s="58">
        <x:v>6825</x:v>
      </x:c>
      <x:c r="G2538" t="inlineStr">
        <x:is>
          <x:t>Rechts- und Beratungskosten</x:t>
        </x:is>
      </x:c>
      <x:c r="H2538" s="0" t="inlineStr">
        <x:is>
          <x:t>2023-06</x:t>
        </x:is>
      </x:c>
      <x:c r="I2538" s="0" t="inlineStr">
        <x:is>
          <x:t>2023-06</x:t>
        </x:is>
      </x:c>
      <x:c r="J2538" s="0" t="inlineStr">
        <x:is>
          <x:t>Month</x:t>
        </x:is>
      </x:c>
      <x:c r="K2538" s="58">
        <x:v>1</x:v>
      </x:c>
      <x:c r="L2538" s="12">
        <x:v>0</x:v>
      </x:c>
    </x:row>
    <x:row r="2539">
      <x:c r="A2539" s="0" t="inlineStr">
        <x:is>
          <x:t>PL|pl.other-opex|6825|2023-07</x:t>
        </x:is>
      </x:c>
      <x:c r="B2539" s="0" t="inlineStr">
        <x:is>
          <x:t>Demo Handel GmbH</x:t>
        </x:is>
      </x:c>
      <x:c r="C2539" s="0" t="inlineStr">
        <x:is>
          <x:t>PL</x:t>
        </x:is>
      </x:c>
      <x:c r="D2539" s="0" t="inlineStr">
        <x:is>
          <x:t>pl.other-opex</x:t>
        </x:is>
      </x:c>
      <x:c r="E2539" s="0" t="inlineStr">
        <x:is>
          <x:t>Sonstige betriebliche Aufwendungen</x:t>
        </x:is>
      </x:c>
      <x:c r="F2539" s="58">
        <x:v>6825</x:v>
      </x:c>
      <x:c r="G2539" t="inlineStr">
        <x:is>
          <x:t>Rechts- und Beratungskosten</x:t>
        </x:is>
      </x:c>
      <x:c r="H2539" s="0" t="inlineStr">
        <x:is>
          <x:t>2023-07</x:t>
        </x:is>
      </x:c>
      <x:c r="I2539" s="0" t="inlineStr">
        <x:is>
          <x:t>2023-07</x:t>
        </x:is>
      </x:c>
      <x:c r="J2539" s="0" t="inlineStr">
        <x:is>
          <x:t>Month</x:t>
        </x:is>
      </x:c>
      <x:c r="K2539" s="58">
        <x:v>1</x:v>
      </x:c>
      <x:c r="L2539" s="12">
        <x:v>0</x:v>
      </x:c>
    </x:row>
    <x:row r="2540">
      <x:c r="A2540" s="0" t="inlineStr">
        <x:is>
          <x:t>PL|pl.other-opex|6825|2023-08</x:t>
        </x:is>
      </x:c>
      <x:c r="B2540" s="0" t="inlineStr">
        <x:is>
          <x:t>Demo Handel GmbH</x:t>
        </x:is>
      </x:c>
      <x:c r="C2540" s="0" t="inlineStr">
        <x:is>
          <x:t>PL</x:t>
        </x:is>
      </x:c>
      <x:c r="D2540" s="0" t="inlineStr">
        <x:is>
          <x:t>pl.other-opex</x:t>
        </x:is>
      </x:c>
      <x:c r="E2540" s="0" t="inlineStr">
        <x:is>
          <x:t>Sonstige betriebliche Aufwendungen</x:t>
        </x:is>
      </x:c>
      <x:c r="F2540" s="58">
        <x:v>6825</x:v>
      </x:c>
      <x:c r="G2540" t="inlineStr">
        <x:is>
          <x:t>Rechts- und Beratungskosten</x:t>
        </x:is>
      </x:c>
      <x:c r="H2540" s="0" t="inlineStr">
        <x:is>
          <x:t>2023-08</x:t>
        </x:is>
      </x:c>
      <x:c r="I2540" s="0" t="inlineStr">
        <x:is>
          <x:t>2023-08</x:t>
        </x:is>
      </x:c>
      <x:c r="J2540" s="0" t="inlineStr">
        <x:is>
          <x:t>Month</x:t>
        </x:is>
      </x:c>
      <x:c r="K2540" s="58">
        <x:v>1</x:v>
      </x:c>
      <x:c r="L2540" s="12">
        <x:v>0</x:v>
      </x:c>
    </x:row>
    <x:row r="2541">
      <x:c r="A2541" s="0" t="inlineStr">
        <x:is>
          <x:t>PL|pl.other-opex|6825|2023-09</x:t>
        </x:is>
      </x:c>
      <x:c r="B2541" s="0" t="inlineStr">
        <x:is>
          <x:t>Demo Handel GmbH</x:t>
        </x:is>
      </x:c>
      <x:c r="C2541" s="0" t="inlineStr">
        <x:is>
          <x:t>PL</x:t>
        </x:is>
      </x:c>
      <x:c r="D2541" s="0" t="inlineStr">
        <x:is>
          <x:t>pl.other-opex</x:t>
        </x:is>
      </x:c>
      <x:c r="E2541" s="0" t="inlineStr">
        <x:is>
          <x:t>Sonstige betriebliche Aufwendungen</x:t>
        </x:is>
      </x:c>
      <x:c r="F2541" s="58">
        <x:v>6825</x:v>
      </x:c>
      <x:c r="G2541" t="inlineStr">
        <x:is>
          <x:t>Rechts- und Beratungskosten</x:t>
        </x:is>
      </x:c>
      <x:c r="H2541" s="0" t="inlineStr">
        <x:is>
          <x:t>2023-09</x:t>
        </x:is>
      </x:c>
      <x:c r="I2541" s="0" t="inlineStr">
        <x:is>
          <x:t>2023-09</x:t>
        </x:is>
      </x:c>
      <x:c r="J2541" s="0" t="inlineStr">
        <x:is>
          <x:t>Month</x:t>
        </x:is>
      </x:c>
      <x:c r="K2541" s="58">
        <x:v>1</x:v>
      </x:c>
      <x:c r="L2541" s="12">
        <x:v>0</x:v>
      </x:c>
    </x:row>
    <x:row r="2542">
      <x:c r="A2542" s="0" t="inlineStr">
        <x:is>
          <x:t>PL|pl.other-opex|6825|2023-10</x:t>
        </x:is>
      </x:c>
      <x:c r="B2542" s="0" t="inlineStr">
        <x:is>
          <x:t>Demo Handel GmbH</x:t>
        </x:is>
      </x:c>
      <x:c r="C2542" s="0" t="inlineStr">
        <x:is>
          <x:t>PL</x:t>
        </x:is>
      </x:c>
      <x:c r="D2542" s="0" t="inlineStr">
        <x:is>
          <x:t>pl.other-opex</x:t>
        </x:is>
      </x:c>
      <x:c r="E2542" s="0" t="inlineStr">
        <x:is>
          <x:t>Sonstige betriebliche Aufwendungen</x:t>
        </x:is>
      </x:c>
      <x:c r="F2542" s="58">
        <x:v>6825</x:v>
      </x:c>
      <x:c r="G2542" t="inlineStr">
        <x:is>
          <x:t>Rechts- und Beratungskosten</x:t>
        </x:is>
      </x:c>
      <x:c r="H2542" s="0" t="inlineStr">
        <x:is>
          <x:t>2023-10</x:t>
        </x:is>
      </x:c>
      <x:c r="I2542" s="0" t="inlineStr">
        <x:is>
          <x:t>2023-10</x:t>
        </x:is>
      </x:c>
      <x:c r="J2542" s="0" t="inlineStr">
        <x:is>
          <x:t>Month</x:t>
        </x:is>
      </x:c>
      <x:c r="K2542" s="58">
        <x:v>1</x:v>
      </x:c>
      <x:c r="L2542" s="12">
        <x:v>0</x:v>
      </x:c>
    </x:row>
    <x:row r="2543">
      <x:c r="A2543" s="0" t="inlineStr">
        <x:is>
          <x:t>PL|pl.other-opex|6825|2023-11</x:t>
        </x:is>
      </x:c>
      <x:c r="B2543" s="0" t="inlineStr">
        <x:is>
          <x:t>Demo Handel GmbH</x:t>
        </x:is>
      </x:c>
      <x:c r="C2543" s="0" t="inlineStr">
        <x:is>
          <x:t>PL</x:t>
        </x:is>
      </x:c>
      <x:c r="D2543" s="0" t="inlineStr">
        <x:is>
          <x:t>pl.other-opex</x:t>
        </x:is>
      </x:c>
      <x:c r="E2543" s="0" t="inlineStr">
        <x:is>
          <x:t>Sonstige betriebliche Aufwendungen</x:t>
        </x:is>
      </x:c>
      <x:c r="F2543" s="58">
        <x:v>6825</x:v>
      </x:c>
      <x:c r="G2543" t="inlineStr">
        <x:is>
          <x:t>Rechts- und Beratungskosten</x:t>
        </x:is>
      </x:c>
      <x:c r="H2543" s="0" t="inlineStr">
        <x:is>
          <x:t>2023-11</x:t>
        </x:is>
      </x:c>
      <x:c r="I2543" s="0" t="inlineStr">
        <x:is>
          <x:t>2023-11</x:t>
        </x:is>
      </x:c>
      <x:c r="J2543" s="0" t="inlineStr">
        <x:is>
          <x:t>Month</x:t>
        </x:is>
      </x:c>
      <x:c r="K2543" s="58">
        <x:v>1</x:v>
      </x:c>
      <x:c r="L2543" s="12">
        <x:v>0</x:v>
      </x:c>
    </x:row>
    <x:row r="2544">
      <x:c r="A2544" s="0" t="inlineStr">
        <x:is>
          <x:t>PL|pl.other-opex|6825|2023-12</x:t>
        </x:is>
      </x:c>
      <x:c r="B2544" s="0" t="inlineStr">
        <x:is>
          <x:t>Demo Handel GmbH</x:t>
        </x:is>
      </x:c>
      <x:c r="C2544" s="0" t="inlineStr">
        <x:is>
          <x:t>PL</x:t>
        </x:is>
      </x:c>
      <x:c r="D2544" s="0" t="inlineStr">
        <x:is>
          <x:t>pl.other-opex</x:t>
        </x:is>
      </x:c>
      <x:c r="E2544" s="0" t="inlineStr">
        <x:is>
          <x:t>Sonstige betriebliche Aufwendungen</x:t>
        </x:is>
      </x:c>
      <x:c r="F2544" s="58">
        <x:v>6825</x:v>
      </x:c>
      <x:c r="G2544" t="inlineStr">
        <x:is>
          <x:t>Rechts- und Beratungskosten</x:t>
        </x:is>
      </x:c>
      <x:c r="H2544" s="0" t="inlineStr">
        <x:is>
          <x:t>2023-12</x:t>
        </x:is>
      </x:c>
      <x:c r="I2544" s="0" t="inlineStr">
        <x:is>
          <x:t>2023-12</x:t>
        </x:is>
      </x:c>
      <x:c r="J2544" s="0" t="inlineStr">
        <x:is>
          <x:t>Month</x:t>
        </x:is>
      </x:c>
      <x:c r="K2544" s="58">
        <x:v>1</x:v>
      </x:c>
      <x:c r="L2544" s="12">
        <x:v>-3211.47</x:v>
      </x:c>
    </x:row>
    <x:row r="2545">
      <x:c r="A2545" s="0" t="inlineStr">
        <x:is>
          <x:t>PL|pl.other-opex|6825|2024-01</x:t>
        </x:is>
      </x:c>
      <x:c r="B2545" s="0" t="inlineStr">
        <x:is>
          <x:t>Demo Handel GmbH</x:t>
        </x:is>
      </x:c>
      <x:c r="C2545" s="0" t="inlineStr">
        <x:is>
          <x:t>PL</x:t>
        </x:is>
      </x:c>
      <x:c r="D2545" s="0" t="inlineStr">
        <x:is>
          <x:t>pl.other-opex</x:t>
        </x:is>
      </x:c>
      <x:c r="E2545" s="0" t="inlineStr">
        <x:is>
          <x:t>Sonstige betriebliche Aufwendungen</x:t>
        </x:is>
      </x:c>
      <x:c r="F2545" s="58">
        <x:v>6825</x:v>
      </x:c>
      <x:c r="G2545" t="inlineStr">
        <x:is>
          <x:t>Rechts- und Beratungskosten</x:t>
        </x:is>
      </x:c>
      <x:c r="H2545" s="0" t="inlineStr">
        <x:is>
          <x:t>2024-01</x:t>
        </x:is>
      </x:c>
      <x:c r="I2545" s="0" t="inlineStr">
        <x:is>
          <x:t>2024-01</x:t>
        </x:is>
      </x:c>
      <x:c r="J2545" s="0" t="inlineStr">
        <x:is>
          <x:t>Month</x:t>
        </x:is>
      </x:c>
      <x:c r="K2545" s="58">
        <x:v>1</x:v>
      </x:c>
      <x:c r="L2545" s="12">
        <x:v>-2974.84</x:v>
      </x:c>
    </x:row>
    <x:row r="2546">
      <x:c r="A2546" s="0" t="inlineStr">
        <x:is>
          <x:t>PL|pl.other-opex|6825|2024-02</x:t>
        </x:is>
      </x:c>
      <x:c r="B2546" s="0" t="inlineStr">
        <x:is>
          <x:t>Demo Handel GmbH</x:t>
        </x:is>
      </x:c>
      <x:c r="C2546" s="0" t="inlineStr">
        <x:is>
          <x:t>PL</x:t>
        </x:is>
      </x:c>
      <x:c r="D2546" s="0" t="inlineStr">
        <x:is>
          <x:t>pl.other-opex</x:t>
        </x:is>
      </x:c>
      <x:c r="E2546" s="0" t="inlineStr">
        <x:is>
          <x:t>Sonstige betriebliche Aufwendungen</x:t>
        </x:is>
      </x:c>
      <x:c r="F2546" s="58">
        <x:v>6825</x:v>
      </x:c>
      <x:c r="G2546" t="inlineStr">
        <x:is>
          <x:t>Rechts- und Beratungskosten</x:t>
        </x:is>
      </x:c>
      <x:c r="H2546" s="0" t="inlineStr">
        <x:is>
          <x:t>2024-02</x:t>
        </x:is>
      </x:c>
      <x:c r="I2546" s="0" t="inlineStr">
        <x:is>
          <x:t>2024-02</x:t>
        </x:is>
      </x:c>
      <x:c r="J2546" s="0" t="inlineStr">
        <x:is>
          <x:t>Month</x:t>
        </x:is>
      </x:c>
      <x:c r="K2546" s="58">
        <x:v>1</x:v>
      </x:c>
      <x:c r="L2546" s="12">
        <x:v>0</x:v>
      </x:c>
    </x:row>
    <x:row r="2547">
      <x:c r="A2547" s="0" t="inlineStr">
        <x:is>
          <x:t>PL|pl.other-opex|6825|2024-03</x:t>
        </x:is>
      </x:c>
      <x:c r="B2547" s="0" t="inlineStr">
        <x:is>
          <x:t>Demo Handel GmbH</x:t>
        </x:is>
      </x:c>
      <x:c r="C2547" s="0" t="inlineStr">
        <x:is>
          <x:t>PL</x:t>
        </x:is>
      </x:c>
      <x:c r="D2547" s="0" t="inlineStr">
        <x:is>
          <x:t>pl.other-opex</x:t>
        </x:is>
      </x:c>
      <x:c r="E2547" s="0" t="inlineStr">
        <x:is>
          <x:t>Sonstige betriebliche Aufwendungen</x:t>
        </x:is>
      </x:c>
      <x:c r="F2547" s="58">
        <x:v>6825</x:v>
      </x:c>
      <x:c r="G2547" t="inlineStr">
        <x:is>
          <x:t>Rechts- und Beratungskosten</x:t>
        </x:is>
      </x:c>
      <x:c r="H2547" s="0" t="inlineStr">
        <x:is>
          <x:t>2024-03</x:t>
        </x:is>
      </x:c>
      <x:c r="I2547" s="0" t="inlineStr">
        <x:is>
          <x:t>2024-03</x:t>
        </x:is>
      </x:c>
      <x:c r="J2547" s="0" t="inlineStr">
        <x:is>
          <x:t>Month</x:t>
        </x:is>
      </x:c>
      <x:c r="K2547" s="58">
        <x:v>1</x:v>
      </x:c>
      <x:c r="L2547" s="12">
        <x:v>0</x:v>
      </x:c>
    </x:row>
    <x:row r="2548">
      <x:c r="A2548" s="0" t="inlineStr">
        <x:is>
          <x:t>PL|pl.other-opex|6825|2024-04</x:t>
        </x:is>
      </x:c>
      <x:c r="B2548" s="0" t="inlineStr">
        <x:is>
          <x:t>Demo Handel GmbH</x:t>
        </x:is>
      </x:c>
      <x:c r="C2548" s="0" t="inlineStr">
        <x:is>
          <x:t>PL</x:t>
        </x:is>
      </x:c>
      <x:c r="D2548" s="0" t="inlineStr">
        <x:is>
          <x:t>pl.other-opex</x:t>
        </x:is>
      </x:c>
      <x:c r="E2548" s="0" t="inlineStr">
        <x:is>
          <x:t>Sonstige betriebliche Aufwendungen</x:t>
        </x:is>
      </x:c>
      <x:c r="F2548" s="58">
        <x:v>6825</x:v>
      </x:c>
      <x:c r="G2548" t="inlineStr">
        <x:is>
          <x:t>Rechts- und Beratungskosten</x:t>
        </x:is>
      </x:c>
      <x:c r="H2548" s="0" t="inlineStr">
        <x:is>
          <x:t>2024-04</x:t>
        </x:is>
      </x:c>
      <x:c r="I2548" s="0" t="inlineStr">
        <x:is>
          <x:t>2024-04</x:t>
        </x:is>
      </x:c>
      <x:c r="J2548" s="0" t="inlineStr">
        <x:is>
          <x:t>Month</x:t>
        </x:is>
      </x:c>
      <x:c r="K2548" s="58">
        <x:v>1</x:v>
      </x:c>
      <x:c r="L2548" s="12">
        <x:v>0</x:v>
      </x:c>
    </x:row>
    <x:row r="2549">
      <x:c r="A2549" s="0" t="inlineStr">
        <x:is>
          <x:t>PL|pl.other-opex|6825|2024-05</x:t>
        </x:is>
      </x:c>
      <x:c r="B2549" s="0" t="inlineStr">
        <x:is>
          <x:t>Demo Handel GmbH</x:t>
        </x:is>
      </x:c>
      <x:c r="C2549" s="0" t="inlineStr">
        <x:is>
          <x:t>PL</x:t>
        </x:is>
      </x:c>
      <x:c r="D2549" s="0" t="inlineStr">
        <x:is>
          <x:t>pl.other-opex</x:t>
        </x:is>
      </x:c>
      <x:c r="E2549" s="0" t="inlineStr">
        <x:is>
          <x:t>Sonstige betriebliche Aufwendungen</x:t>
        </x:is>
      </x:c>
      <x:c r="F2549" s="58">
        <x:v>6825</x:v>
      </x:c>
      <x:c r="G2549" t="inlineStr">
        <x:is>
          <x:t>Rechts- und Beratungskosten</x:t>
        </x:is>
      </x:c>
      <x:c r="H2549" s="0" t="inlineStr">
        <x:is>
          <x:t>2024-05</x:t>
        </x:is>
      </x:c>
      <x:c r="I2549" s="0" t="inlineStr">
        <x:is>
          <x:t>2024-05</x:t>
        </x:is>
      </x:c>
      <x:c r="J2549" s="0" t="inlineStr">
        <x:is>
          <x:t>Month</x:t>
        </x:is>
      </x:c>
      <x:c r="K2549" s="58">
        <x:v>1</x:v>
      </x:c>
      <x:c r="L2549" s="12">
        <x:v>0</x:v>
      </x:c>
    </x:row>
    <x:row r="2550">
      <x:c r="A2550" s="0" t="inlineStr">
        <x:is>
          <x:t>PL|pl.other-opex|6825|2024-06</x:t>
        </x:is>
      </x:c>
      <x:c r="B2550" s="0" t="inlineStr">
        <x:is>
          <x:t>Demo Handel GmbH</x:t>
        </x:is>
      </x:c>
      <x:c r="C2550" s="0" t="inlineStr">
        <x:is>
          <x:t>PL</x:t>
        </x:is>
      </x:c>
      <x:c r="D2550" s="0" t="inlineStr">
        <x:is>
          <x:t>pl.other-opex</x:t>
        </x:is>
      </x:c>
      <x:c r="E2550" s="0" t="inlineStr">
        <x:is>
          <x:t>Sonstige betriebliche Aufwendungen</x:t>
        </x:is>
      </x:c>
      <x:c r="F2550" s="58">
        <x:v>6825</x:v>
      </x:c>
      <x:c r="G2550" t="inlineStr">
        <x:is>
          <x:t>Rechts- und Beratungskosten</x:t>
        </x:is>
      </x:c>
      <x:c r="H2550" s="0" t="inlineStr">
        <x:is>
          <x:t>2024-06</x:t>
        </x:is>
      </x:c>
      <x:c r="I2550" s="0" t="inlineStr">
        <x:is>
          <x:t>2024-06</x:t>
        </x:is>
      </x:c>
      <x:c r="J2550" s="0" t="inlineStr">
        <x:is>
          <x:t>Month</x:t>
        </x:is>
      </x:c>
      <x:c r="K2550" s="58">
        <x:v>1</x:v>
      </x:c>
      <x:c r="L2550" s="12">
        <x:v>0</x:v>
      </x:c>
    </x:row>
    <x:row r="2551">
      <x:c r="A2551" s="0" t="inlineStr">
        <x:is>
          <x:t>PL|pl.other-opex|6825|2024-07</x:t>
        </x:is>
      </x:c>
      <x:c r="B2551" s="0" t="inlineStr">
        <x:is>
          <x:t>Demo Handel GmbH</x:t>
        </x:is>
      </x:c>
      <x:c r="C2551" s="0" t="inlineStr">
        <x:is>
          <x:t>PL</x:t>
        </x:is>
      </x:c>
      <x:c r="D2551" s="0" t="inlineStr">
        <x:is>
          <x:t>pl.other-opex</x:t>
        </x:is>
      </x:c>
      <x:c r="E2551" s="0" t="inlineStr">
        <x:is>
          <x:t>Sonstige betriebliche Aufwendungen</x:t>
        </x:is>
      </x:c>
      <x:c r="F2551" s="58">
        <x:v>6825</x:v>
      </x:c>
      <x:c r="G2551" t="inlineStr">
        <x:is>
          <x:t>Rechts- und Beratungskosten</x:t>
        </x:is>
      </x:c>
      <x:c r="H2551" s="0" t="inlineStr">
        <x:is>
          <x:t>2024-07</x:t>
        </x:is>
      </x:c>
      <x:c r="I2551" s="0" t="inlineStr">
        <x:is>
          <x:t>2024-07</x:t>
        </x:is>
      </x:c>
      <x:c r="J2551" s="0" t="inlineStr">
        <x:is>
          <x:t>Month</x:t>
        </x:is>
      </x:c>
      <x:c r="K2551" s="58">
        <x:v>1</x:v>
      </x:c>
      <x:c r="L2551" s="12">
        <x:v>0</x:v>
      </x:c>
    </x:row>
    <x:row r="2552">
      <x:c r="A2552" s="0" t="inlineStr">
        <x:is>
          <x:t>PL|pl.other-opex|6825|2024-08</x:t>
        </x:is>
      </x:c>
      <x:c r="B2552" s="0" t="inlineStr">
        <x:is>
          <x:t>Demo Handel GmbH</x:t>
        </x:is>
      </x:c>
      <x:c r="C2552" s="0" t="inlineStr">
        <x:is>
          <x:t>PL</x:t>
        </x:is>
      </x:c>
      <x:c r="D2552" s="0" t="inlineStr">
        <x:is>
          <x:t>pl.other-opex</x:t>
        </x:is>
      </x:c>
      <x:c r="E2552" s="0" t="inlineStr">
        <x:is>
          <x:t>Sonstige betriebliche Aufwendungen</x:t>
        </x:is>
      </x:c>
      <x:c r="F2552" s="58">
        <x:v>6825</x:v>
      </x:c>
      <x:c r="G2552" t="inlineStr">
        <x:is>
          <x:t>Rechts- und Beratungskosten</x:t>
        </x:is>
      </x:c>
      <x:c r="H2552" s="0" t="inlineStr">
        <x:is>
          <x:t>2024-08</x:t>
        </x:is>
      </x:c>
      <x:c r="I2552" s="0" t="inlineStr">
        <x:is>
          <x:t>2024-08</x:t>
        </x:is>
      </x:c>
      <x:c r="J2552" s="0" t="inlineStr">
        <x:is>
          <x:t>Month</x:t>
        </x:is>
      </x:c>
      <x:c r="K2552" s="58">
        <x:v>1</x:v>
      </x:c>
      <x:c r="L2552" s="12">
        <x:v>0</x:v>
      </x:c>
    </x:row>
    <x:row r="2553">
      <x:c r="A2553" s="0" t="inlineStr">
        <x:is>
          <x:t>PL|pl.other-opex|6825|2024-09</x:t>
        </x:is>
      </x:c>
      <x:c r="B2553" s="0" t="inlineStr">
        <x:is>
          <x:t>Demo Handel GmbH</x:t>
        </x:is>
      </x:c>
      <x:c r="C2553" s="0" t="inlineStr">
        <x:is>
          <x:t>PL</x:t>
        </x:is>
      </x:c>
      <x:c r="D2553" s="0" t="inlineStr">
        <x:is>
          <x:t>pl.other-opex</x:t>
        </x:is>
      </x:c>
      <x:c r="E2553" s="0" t="inlineStr">
        <x:is>
          <x:t>Sonstige betriebliche Aufwendungen</x:t>
        </x:is>
      </x:c>
      <x:c r="F2553" s="58">
        <x:v>6825</x:v>
      </x:c>
      <x:c r="G2553" t="inlineStr">
        <x:is>
          <x:t>Rechts- und Beratungskosten</x:t>
        </x:is>
      </x:c>
      <x:c r="H2553" s="0" t="inlineStr">
        <x:is>
          <x:t>2024-09</x:t>
        </x:is>
      </x:c>
      <x:c r="I2553" s="0" t="inlineStr">
        <x:is>
          <x:t>2024-09</x:t>
        </x:is>
      </x:c>
      <x:c r="J2553" s="0" t="inlineStr">
        <x:is>
          <x:t>Month</x:t>
        </x:is>
      </x:c>
      <x:c r="K2553" s="58">
        <x:v>1</x:v>
      </x:c>
      <x:c r="L2553" s="12">
        <x:v>0</x:v>
      </x:c>
    </x:row>
    <x:row r="2554">
      <x:c r="A2554" s="0" t="inlineStr">
        <x:is>
          <x:t>PL|pl.other-opex|6825|2024-10</x:t>
        </x:is>
      </x:c>
      <x:c r="B2554" s="0" t="inlineStr">
        <x:is>
          <x:t>Demo Handel GmbH</x:t>
        </x:is>
      </x:c>
      <x:c r="C2554" s="0" t="inlineStr">
        <x:is>
          <x:t>PL</x:t>
        </x:is>
      </x:c>
      <x:c r="D2554" s="0" t="inlineStr">
        <x:is>
          <x:t>pl.other-opex</x:t>
        </x:is>
      </x:c>
      <x:c r="E2554" s="0" t="inlineStr">
        <x:is>
          <x:t>Sonstige betriebliche Aufwendungen</x:t>
        </x:is>
      </x:c>
      <x:c r="F2554" s="58">
        <x:v>6825</x:v>
      </x:c>
      <x:c r="G2554" t="inlineStr">
        <x:is>
          <x:t>Rechts- und Beratungskosten</x:t>
        </x:is>
      </x:c>
      <x:c r="H2554" s="0" t="inlineStr">
        <x:is>
          <x:t>2024-10</x:t>
        </x:is>
      </x:c>
      <x:c r="I2554" s="0" t="inlineStr">
        <x:is>
          <x:t>2024-10</x:t>
        </x:is>
      </x:c>
      <x:c r="J2554" s="0" t="inlineStr">
        <x:is>
          <x:t>Month</x:t>
        </x:is>
      </x:c>
      <x:c r="K2554" s="58">
        <x:v>1</x:v>
      </x:c>
      <x:c r="L2554" s="12">
        <x:v>0</x:v>
      </x:c>
    </x:row>
    <x:row r="2555">
      <x:c r="A2555" s="0" t="inlineStr">
        <x:is>
          <x:t>PL|pl.other-opex|6825|2024-11</x:t>
        </x:is>
      </x:c>
      <x:c r="B2555" s="0" t="inlineStr">
        <x:is>
          <x:t>Demo Handel GmbH</x:t>
        </x:is>
      </x:c>
      <x:c r="C2555" s="0" t="inlineStr">
        <x:is>
          <x:t>PL</x:t>
        </x:is>
      </x:c>
      <x:c r="D2555" s="0" t="inlineStr">
        <x:is>
          <x:t>pl.other-opex</x:t>
        </x:is>
      </x:c>
      <x:c r="E2555" s="0" t="inlineStr">
        <x:is>
          <x:t>Sonstige betriebliche Aufwendungen</x:t>
        </x:is>
      </x:c>
      <x:c r="F2555" s="58">
        <x:v>6825</x:v>
      </x:c>
      <x:c r="G2555" t="inlineStr">
        <x:is>
          <x:t>Rechts- und Beratungskosten</x:t>
        </x:is>
      </x:c>
      <x:c r="H2555" s="0" t="inlineStr">
        <x:is>
          <x:t>2024-11</x:t>
        </x:is>
      </x:c>
      <x:c r="I2555" s="0" t="inlineStr">
        <x:is>
          <x:t>2024-11</x:t>
        </x:is>
      </x:c>
      <x:c r="J2555" s="0" t="inlineStr">
        <x:is>
          <x:t>Month</x:t>
        </x:is>
      </x:c>
      <x:c r="K2555" s="58">
        <x:v>1</x:v>
      </x:c>
      <x:c r="L2555" s="12">
        <x:v>0</x:v>
      </x:c>
    </x:row>
    <x:row r="2556">
      <x:c r="A2556" s="0" t="inlineStr">
        <x:is>
          <x:t>PL|pl.other-opex|6825|2024-12</x:t>
        </x:is>
      </x:c>
      <x:c r="B2556" s="0" t="inlineStr">
        <x:is>
          <x:t>Demo Handel GmbH</x:t>
        </x:is>
      </x:c>
      <x:c r="C2556" s="0" t="inlineStr">
        <x:is>
          <x:t>PL</x:t>
        </x:is>
      </x:c>
      <x:c r="D2556" s="0" t="inlineStr">
        <x:is>
          <x:t>pl.other-opex</x:t>
        </x:is>
      </x:c>
      <x:c r="E2556" s="0" t="inlineStr">
        <x:is>
          <x:t>Sonstige betriebliche Aufwendungen</x:t>
        </x:is>
      </x:c>
      <x:c r="F2556" s="58">
        <x:v>6825</x:v>
      </x:c>
      <x:c r="G2556" t="inlineStr">
        <x:is>
          <x:t>Rechts- und Beratungskosten</x:t>
        </x:is>
      </x:c>
      <x:c r="H2556" s="0" t="inlineStr">
        <x:is>
          <x:t>2024-12</x:t>
        </x:is>
      </x:c>
      <x:c r="I2556" s="0" t="inlineStr">
        <x:is>
          <x:t>2024-12</x:t>
        </x:is>
      </x:c>
      <x:c r="J2556" s="0" t="inlineStr">
        <x:is>
          <x:t>Month</x:t>
        </x:is>
      </x:c>
      <x:c r="K2556" s="58">
        <x:v>1</x:v>
      </x:c>
      <x:c r="L2556" s="12">
        <x:v>0</x:v>
      </x:c>
    </x:row>
    <x:row r="2557">
      <x:c r="A2557" s="0" t="inlineStr">
        <x:is>
          <x:t>PL|pl.other-opex|6827|2022-01</x:t>
        </x:is>
      </x:c>
      <x:c r="B2557" s="0" t="inlineStr">
        <x:is>
          <x:t>Demo Handel GmbH</x:t>
        </x:is>
      </x:c>
      <x:c r="C2557" s="0" t="inlineStr">
        <x:is>
          <x:t>PL</x:t>
        </x:is>
      </x:c>
      <x:c r="D2557" s="0" t="inlineStr">
        <x:is>
          <x:t>pl.other-opex</x:t>
        </x:is>
      </x:c>
      <x:c r="E2557" s="0" t="inlineStr">
        <x:is>
          <x:t>Sonstige betriebliche Aufwendungen</x:t>
        </x:is>
      </x:c>
      <x:c r="F2557" s="58">
        <x:v>6827</x:v>
      </x:c>
      <x:c r="G2557" t="inlineStr">
        <x:is>
          <x:t>Abschluss- und Prüfungskosten</x:t>
        </x:is>
      </x:c>
      <x:c r="H2557" s="0" t="inlineStr">
        <x:is>
          <x:t>2022-01</x:t>
        </x:is>
      </x:c>
      <x:c r="I2557" s="0" t="inlineStr">
        <x:is>
          <x:t>2022-01</x:t>
        </x:is>
      </x:c>
      <x:c r="J2557" s="0" t="inlineStr">
        <x:is>
          <x:t>Month</x:t>
        </x:is>
      </x:c>
      <x:c r="K2557" s="58">
        <x:v>1</x:v>
      </x:c>
      <x:c r="L2557" s="12">
        <x:v>0</x:v>
      </x:c>
    </x:row>
    <x:row r="2558">
      <x:c r="A2558" s="0" t="inlineStr">
        <x:is>
          <x:t>PL|pl.other-opex|6827|2022-02</x:t>
        </x:is>
      </x:c>
      <x:c r="B2558" s="0" t="inlineStr">
        <x:is>
          <x:t>Demo Handel GmbH</x:t>
        </x:is>
      </x:c>
      <x:c r="C2558" s="0" t="inlineStr">
        <x:is>
          <x:t>PL</x:t>
        </x:is>
      </x:c>
      <x:c r="D2558" s="0" t="inlineStr">
        <x:is>
          <x:t>pl.other-opex</x:t>
        </x:is>
      </x:c>
      <x:c r="E2558" s="0" t="inlineStr">
        <x:is>
          <x:t>Sonstige betriebliche Aufwendungen</x:t>
        </x:is>
      </x:c>
      <x:c r="F2558" s="58">
        <x:v>6827</x:v>
      </x:c>
      <x:c r="G2558" t="inlineStr">
        <x:is>
          <x:t>Abschluss- und Prüfungskosten</x:t>
        </x:is>
      </x:c>
      <x:c r="H2558" s="0" t="inlineStr">
        <x:is>
          <x:t>2022-02</x:t>
        </x:is>
      </x:c>
      <x:c r="I2558" s="0" t="inlineStr">
        <x:is>
          <x:t>2022-02</x:t>
        </x:is>
      </x:c>
      <x:c r="J2558" s="0" t="inlineStr">
        <x:is>
          <x:t>Month</x:t>
        </x:is>
      </x:c>
      <x:c r="K2558" s="58">
        <x:v>1</x:v>
      </x:c>
      <x:c r="L2558" s="12">
        <x:v>0</x:v>
      </x:c>
    </x:row>
    <x:row r="2559">
      <x:c r="A2559" s="0" t="inlineStr">
        <x:is>
          <x:t>PL|pl.other-opex|6827|2022-03</x:t>
        </x:is>
      </x:c>
      <x:c r="B2559" s="0" t="inlineStr">
        <x:is>
          <x:t>Demo Handel GmbH</x:t>
        </x:is>
      </x:c>
      <x:c r="C2559" s="0" t="inlineStr">
        <x:is>
          <x:t>PL</x:t>
        </x:is>
      </x:c>
      <x:c r="D2559" s="0" t="inlineStr">
        <x:is>
          <x:t>pl.other-opex</x:t>
        </x:is>
      </x:c>
      <x:c r="E2559" s="0" t="inlineStr">
        <x:is>
          <x:t>Sonstige betriebliche Aufwendungen</x:t>
        </x:is>
      </x:c>
      <x:c r="F2559" s="58">
        <x:v>6827</x:v>
      </x:c>
      <x:c r="G2559" t="inlineStr">
        <x:is>
          <x:t>Abschluss- und Prüfungskosten</x:t>
        </x:is>
      </x:c>
      <x:c r="H2559" s="0" t="inlineStr">
        <x:is>
          <x:t>2022-03</x:t>
        </x:is>
      </x:c>
      <x:c r="I2559" s="0" t="inlineStr">
        <x:is>
          <x:t>2022-03</x:t>
        </x:is>
      </x:c>
      <x:c r="J2559" s="0" t="inlineStr">
        <x:is>
          <x:t>Month</x:t>
        </x:is>
      </x:c>
      <x:c r="K2559" s="58">
        <x:v>1</x:v>
      </x:c>
      <x:c r="L2559" s="12">
        <x:v>0</x:v>
      </x:c>
    </x:row>
    <x:row r="2560">
      <x:c r="A2560" s="0" t="inlineStr">
        <x:is>
          <x:t>PL|pl.other-opex|6827|2022-04</x:t>
        </x:is>
      </x:c>
      <x:c r="B2560" s="0" t="inlineStr">
        <x:is>
          <x:t>Demo Handel GmbH</x:t>
        </x:is>
      </x:c>
      <x:c r="C2560" s="0" t="inlineStr">
        <x:is>
          <x:t>PL</x:t>
        </x:is>
      </x:c>
      <x:c r="D2560" s="0" t="inlineStr">
        <x:is>
          <x:t>pl.other-opex</x:t>
        </x:is>
      </x:c>
      <x:c r="E2560" s="0" t="inlineStr">
        <x:is>
          <x:t>Sonstige betriebliche Aufwendungen</x:t>
        </x:is>
      </x:c>
      <x:c r="F2560" s="58">
        <x:v>6827</x:v>
      </x:c>
      <x:c r="G2560" t="inlineStr">
        <x:is>
          <x:t>Abschluss- und Prüfungskosten</x:t>
        </x:is>
      </x:c>
      <x:c r="H2560" s="0" t="inlineStr">
        <x:is>
          <x:t>2022-04</x:t>
        </x:is>
      </x:c>
      <x:c r="I2560" s="0" t="inlineStr">
        <x:is>
          <x:t>2022-04</x:t>
        </x:is>
      </x:c>
      <x:c r="J2560" s="0" t="inlineStr">
        <x:is>
          <x:t>Month</x:t>
        </x:is>
      </x:c>
      <x:c r="K2560" s="58">
        <x:v>1</x:v>
      </x:c>
      <x:c r="L2560" s="12">
        <x:v>0</x:v>
      </x:c>
    </x:row>
    <x:row r="2561">
      <x:c r="A2561" s="0" t="inlineStr">
        <x:is>
          <x:t>PL|pl.other-opex|6827|2022-05</x:t>
        </x:is>
      </x:c>
      <x:c r="B2561" s="0" t="inlineStr">
        <x:is>
          <x:t>Demo Handel GmbH</x:t>
        </x:is>
      </x:c>
      <x:c r="C2561" s="0" t="inlineStr">
        <x:is>
          <x:t>PL</x:t>
        </x:is>
      </x:c>
      <x:c r="D2561" s="0" t="inlineStr">
        <x:is>
          <x:t>pl.other-opex</x:t>
        </x:is>
      </x:c>
      <x:c r="E2561" s="0" t="inlineStr">
        <x:is>
          <x:t>Sonstige betriebliche Aufwendungen</x:t>
        </x:is>
      </x:c>
      <x:c r="F2561" s="58">
        <x:v>6827</x:v>
      </x:c>
      <x:c r="G2561" t="inlineStr">
        <x:is>
          <x:t>Abschluss- und Prüfungskosten</x:t>
        </x:is>
      </x:c>
      <x:c r="H2561" s="0" t="inlineStr">
        <x:is>
          <x:t>2022-05</x:t>
        </x:is>
      </x:c>
      <x:c r="I2561" s="0" t="inlineStr">
        <x:is>
          <x:t>2022-05</x:t>
        </x:is>
      </x:c>
      <x:c r="J2561" s="0" t="inlineStr">
        <x:is>
          <x:t>Month</x:t>
        </x:is>
      </x:c>
      <x:c r="K2561" s="58">
        <x:v>1</x:v>
      </x:c>
      <x:c r="L2561" s="12">
        <x:v>-2520</x:v>
      </x:c>
    </x:row>
    <x:row r="2562">
      <x:c r="A2562" s="0" t="inlineStr">
        <x:is>
          <x:t>PL|pl.other-opex|6827|2022-06</x:t>
        </x:is>
      </x:c>
      <x:c r="B2562" s="0" t="inlineStr">
        <x:is>
          <x:t>Demo Handel GmbH</x:t>
        </x:is>
      </x:c>
      <x:c r="C2562" s="0" t="inlineStr">
        <x:is>
          <x:t>PL</x:t>
        </x:is>
      </x:c>
      <x:c r="D2562" s="0" t="inlineStr">
        <x:is>
          <x:t>pl.other-opex</x:t>
        </x:is>
      </x:c>
      <x:c r="E2562" s="0" t="inlineStr">
        <x:is>
          <x:t>Sonstige betriebliche Aufwendungen</x:t>
        </x:is>
      </x:c>
      <x:c r="F2562" s="58">
        <x:v>6827</x:v>
      </x:c>
      <x:c r="G2562" t="inlineStr">
        <x:is>
          <x:t>Abschluss- und Prüfungskosten</x:t>
        </x:is>
      </x:c>
      <x:c r="H2562" s="0" t="inlineStr">
        <x:is>
          <x:t>2022-06</x:t>
        </x:is>
      </x:c>
      <x:c r="I2562" s="0" t="inlineStr">
        <x:is>
          <x:t>2022-06</x:t>
        </x:is>
      </x:c>
      <x:c r="J2562" s="0" t="inlineStr">
        <x:is>
          <x:t>Month</x:t>
        </x:is>
      </x:c>
      <x:c r="K2562" s="58">
        <x:v>1</x:v>
      </x:c>
      <x:c r="L2562" s="12">
        <x:v>0</x:v>
      </x:c>
    </x:row>
    <x:row r="2563">
      <x:c r="A2563" s="0" t="inlineStr">
        <x:is>
          <x:t>PL|pl.other-opex|6827|2022-07</x:t>
        </x:is>
      </x:c>
      <x:c r="B2563" s="0" t="inlineStr">
        <x:is>
          <x:t>Demo Handel GmbH</x:t>
        </x:is>
      </x:c>
      <x:c r="C2563" s="0" t="inlineStr">
        <x:is>
          <x:t>PL</x:t>
        </x:is>
      </x:c>
      <x:c r="D2563" s="0" t="inlineStr">
        <x:is>
          <x:t>pl.other-opex</x:t>
        </x:is>
      </x:c>
      <x:c r="E2563" s="0" t="inlineStr">
        <x:is>
          <x:t>Sonstige betriebliche Aufwendungen</x:t>
        </x:is>
      </x:c>
      <x:c r="F2563" s="58">
        <x:v>6827</x:v>
      </x:c>
      <x:c r="G2563" t="inlineStr">
        <x:is>
          <x:t>Abschluss- und Prüfungskosten</x:t>
        </x:is>
      </x:c>
      <x:c r="H2563" s="0" t="inlineStr">
        <x:is>
          <x:t>2022-07</x:t>
        </x:is>
      </x:c>
      <x:c r="I2563" s="0" t="inlineStr">
        <x:is>
          <x:t>2022-07</x:t>
        </x:is>
      </x:c>
      <x:c r="J2563" s="0" t="inlineStr">
        <x:is>
          <x:t>Month</x:t>
        </x:is>
      </x:c>
      <x:c r="K2563" s="58">
        <x:v>1</x:v>
      </x:c>
      <x:c r="L2563" s="12">
        <x:v>0</x:v>
      </x:c>
    </x:row>
    <x:row r="2564">
      <x:c r="A2564" s="0" t="inlineStr">
        <x:is>
          <x:t>PL|pl.other-opex|6827|2022-08</x:t>
        </x:is>
      </x:c>
      <x:c r="B2564" s="0" t="inlineStr">
        <x:is>
          <x:t>Demo Handel GmbH</x:t>
        </x:is>
      </x:c>
      <x:c r="C2564" s="0" t="inlineStr">
        <x:is>
          <x:t>PL</x:t>
        </x:is>
      </x:c>
      <x:c r="D2564" s="0" t="inlineStr">
        <x:is>
          <x:t>pl.other-opex</x:t>
        </x:is>
      </x:c>
      <x:c r="E2564" s="0" t="inlineStr">
        <x:is>
          <x:t>Sonstige betriebliche Aufwendungen</x:t>
        </x:is>
      </x:c>
      <x:c r="F2564" s="58">
        <x:v>6827</x:v>
      </x:c>
      <x:c r="G2564" t="inlineStr">
        <x:is>
          <x:t>Abschluss- und Prüfungskosten</x:t>
        </x:is>
      </x:c>
      <x:c r="H2564" s="0" t="inlineStr">
        <x:is>
          <x:t>2022-08</x:t>
        </x:is>
      </x:c>
      <x:c r="I2564" s="0" t="inlineStr">
        <x:is>
          <x:t>2022-08</x:t>
        </x:is>
      </x:c>
      <x:c r="J2564" s="0" t="inlineStr">
        <x:is>
          <x:t>Month</x:t>
        </x:is>
      </x:c>
      <x:c r="K2564" s="58">
        <x:v>1</x:v>
      </x:c>
      <x:c r="L2564" s="12">
        <x:v>0</x:v>
      </x:c>
    </x:row>
    <x:row r="2565">
      <x:c r="A2565" s="0" t="inlineStr">
        <x:is>
          <x:t>PL|pl.other-opex|6827|2022-09</x:t>
        </x:is>
      </x:c>
      <x:c r="B2565" s="0" t="inlineStr">
        <x:is>
          <x:t>Demo Handel GmbH</x:t>
        </x:is>
      </x:c>
      <x:c r="C2565" s="0" t="inlineStr">
        <x:is>
          <x:t>PL</x:t>
        </x:is>
      </x:c>
      <x:c r="D2565" s="0" t="inlineStr">
        <x:is>
          <x:t>pl.other-opex</x:t>
        </x:is>
      </x:c>
      <x:c r="E2565" s="0" t="inlineStr">
        <x:is>
          <x:t>Sonstige betriebliche Aufwendungen</x:t>
        </x:is>
      </x:c>
      <x:c r="F2565" s="58">
        <x:v>6827</x:v>
      </x:c>
      <x:c r="G2565" t="inlineStr">
        <x:is>
          <x:t>Abschluss- und Prüfungskosten</x:t>
        </x:is>
      </x:c>
      <x:c r="H2565" s="0" t="inlineStr">
        <x:is>
          <x:t>2022-09</x:t>
        </x:is>
      </x:c>
      <x:c r="I2565" s="0" t="inlineStr">
        <x:is>
          <x:t>2022-09</x:t>
        </x:is>
      </x:c>
      <x:c r="J2565" s="0" t="inlineStr">
        <x:is>
          <x:t>Month</x:t>
        </x:is>
      </x:c>
      <x:c r="K2565" s="58">
        <x:v>1</x:v>
      </x:c>
      <x:c r="L2565" s="12">
        <x:v>0</x:v>
      </x:c>
    </x:row>
    <x:row r="2566">
      <x:c r="A2566" s="0" t="inlineStr">
        <x:is>
          <x:t>PL|pl.other-opex|6827|2022-10</x:t>
        </x:is>
      </x:c>
      <x:c r="B2566" s="0" t="inlineStr">
        <x:is>
          <x:t>Demo Handel GmbH</x:t>
        </x:is>
      </x:c>
      <x:c r="C2566" s="0" t="inlineStr">
        <x:is>
          <x:t>PL</x:t>
        </x:is>
      </x:c>
      <x:c r="D2566" s="0" t="inlineStr">
        <x:is>
          <x:t>pl.other-opex</x:t>
        </x:is>
      </x:c>
      <x:c r="E2566" s="0" t="inlineStr">
        <x:is>
          <x:t>Sonstige betriebliche Aufwendungen</x:t>
        </x:is>
      </x:c>
      <x:c r="F2566" s="58">
        <x:v>6827</x:v>
      </x:c>
      <x:c r="G2566" t="inlineStr">
        <x:is>
          <x:t>Abschluss- und Prüfungskosten</x:t>
        </x:is>
      </x:c>
      <x:c r="H2566" s="0" t="inlineStr">
        <x:is>
          <x:t>2022-10</x:t>
        </x:is>
      </x:c>
      <x:c r="I2566" s="0" t="inlineStr">
        <x:is>
          <x:t>2022-10</x:t>
        </x:is>
      </x:c>
      <x:c r="J2566" s="0" t="inlineStr">
        <x:is>
          <x:t>Month</x:t>
        </x:is>
      </x:c>
      <x:c r="K2566" s="58">
        <x:v>1</x:v>
      </x:c>
      <x:c r="L2566" s="12">
        <x:v>0</x:v>
      </x:c>
    </x:row>
    <x:row r="2567">
      <x:c r="A2567" s="0" t="inlineStr">
        <x:is>
          <x:t>PL|pl.other-opex|6827|2022-11</x:t>
        </x:is>
      </x:c>
      <x:c r="B2567" s="0" t="inlineStr">
        <x:is>
          <x:t>Demo Handel GmbH</x:t>
        </x:is>
      </x:c>
      <x:c r="C2567" s="0" t="inlineStr">
        <x:is>
          <x:t>PL</x:t>
        </x:is>
      </x:c>
      <x:c r="D2567" s="0" t="inlineStr">
        <x:is>
          <x:t>pl.other-opex</x:t>
        </x:is>
      </x:c>
      <x:c r="E2567" s="0" t="inlineStr">
        <x:is>
          <x:t>Sonstige betriebliche Aufwendungen</x:t>
        </x:is>
      </x:c>
      <x:c r="F2567" s="58">
        <x:v>6827</x:v>
      </x:c>
      <x:c r="G2567" t="inlineStr">
        <x:is>
          <x:t>Abschluss- und Prüfungskosten</x:t>
        </x:is>
      </x:c>
      <x:c r="H2567" s="0" t="inlineStr">
        <x:is>
          <x:t>2022-11</x:t>
        </x:is>
      </x:c>
      <x:c r="I2567" s="0" t="inlineStr">
        <x:is>
          <x:t>2022-11</x:t>
        </x:is>
      </x:c>
      <x:c r="J2567" s="0" t="inlineStr">
        <x:is>
          <x:t>Month</x:t>
        </x:is>
      </x:c>
      <x:c r="K2567" s="58">
        <x:v>1</x:v>
      </x:c>
      <x:c r="L2567" s="12">
        <x:v>0</x:v>
      </x:c>
    </x:row>
    <x:row r="2568">
      <x:c r="A2568" s="0" t="inlineStr">
        <x:is>
          <x:t>PL|pl.other-opex|6827|2022-12</x:t>
        </x:is>
      </x:c>
      <x:c r="B2568" s="0" t="inlineStr">
        <x:is>
          <x:t>Demo Handel GmbH</x:t>
        </x:is>
      </x:c>
      <x:c r="C2568" s="0" t="inlineStr">
        <x:is>
          <x:t>PL</x:t>
        </x:is>
      </x:c>
      <x:c r="D2568" s="0" t="inlineStr">
        <x:is>
          <x:t>pl.other-opex</x:t>
        </x:is>
      </x:c>
      <x:c r="E2568" s="0" t="inlineStr">
        <x:is>
          <x:t>Sonstige betriebliche Aufwendungen</x:t>
        </x:is>
      </x:c>
      <x:c r="F2568" s="58">
        <x:v>6827</x:v>
      </x:c>
      <x:c r="G2568" t="inlineStr">
        <x:is>
          <x:t>Abschluss- und Prüfungskosten</x:t>
        </x:is>
      </x:c>
      <x:c r="H2568" s="0" t="inlineStr">
        <x:is>
          <x:t>2022-12</x:t>
        </x:is>
      </x:c>
      <x:c r="I2568" s="0" t="inlineStr">
        <x:is>
          <x:t>2022-12</x:t>
        </x:is>
      </x:c>
      <x:c r="J2568" s="0" t="inlineStr">
        <x:is>
          <x:t>Month</x:t>
        </x:is>
      </x:c>
      <x:c r="K2568" s="58">
        <x:v>1</x:v>
      </x:c>
      <x:c r="L2568" s="12">
        <x:v>-44000</x:v>
      </x:c>
    </x:row>
    <x:row r="2569">
      <x:c r="A2569" s="0" t="inlineStr">
        <x:is>
          <x:t>PL|pl.other-opex|6827|2023-01</x:t>
        </x:is>
      </x:c>
      <x:c r="B2569" s="0" t="inlineStr">
        <x:is>
          <x:t>Demo Handel GmbH</x:t>
        </x:is>
      </x:c>
      <x:c r="C2569" s="0" t="inlineStr">
        <x:is>
          <x:t>PL</x:t>
        </x:is>
      </x:c>
      <x:c r="D2569" s="0" t="inlineStr">
        <x:is>
          <x:t>pl.other-opex</x:t>
        </x:is>
      </x:c>
      <x:c r="E2569" s="0" t="inlineStr">
        <x:is>
          <x:t>Sonstige betriebliche Aufwendungen</x:t>
        </x:is>
      </x:c>
      <x:c r="F2569" s="58">
        <x:v>6827</x:v>
      </x:c>
      <x:c r="G2569" t="inlineStr">
        <x:is>
          <x:t>Abschluss- und Prüfungskosten</x:t>
        </x:is>
      </x:c>
      <x:c r="H2569" s="0" t="inlineStr">
        <x:is>
          <x:t>2023-01</x:t>
        </x:is>
      </x:c>
      <x:c r="I2569" s="0" t="inlineStr">
        <x:is>
          <x:t>2023-01</x:t>
        </x:is>
      </x:c>
      <x:c r="J2569" s="0" t="inlineStr">
        <x:is>
          <x:t>Month</x:t>
        </x:is>
      </x:c>
      <x:c r="K2569" s="58">
        <x:v>1</x:v>
      </x:c>
      <x:c r="L2569" s="12">
        <x:v>0</x:v>
      </x:c>
    </x:row>
    <x:row r="2570">
      <x:c r="A2570" s="0" t="inlineStr">
        <x:is>
          <x:t>PL|pl.other-opex|6827|2023-02</x:t>
        </x:is>
      </x:c>
      <x:c r="B2570" s="0" t="inlineStr">
        <x:is>
          <x:t>Demo Handel GmbH</x:t>
        </x:is>
      </x:c>
      <x:c r="C2570" s="0" t="inlineStr">
        <x:is>
          <x:t>PL</x:t>
        </x:is>
      </x:c>
      <x:c r="D2570" s="0" t="inlineStr">
        <x:is>
          <x:t>pl.other-opex</x:t>
        </x:is>
      </x:c>
      <x:c r="E2570" s="0" t="inlineStr">
        <x:is>
          <x:t>Sonstige betriebliche Aufwendungen</x:t>
        </x:is>
      </x:c>
      <x:c r="F2570" s="58">
        <x:v>6827</x:v>
      </x:c>
      <x:c r="G2570" t="inlineStr">
        <x:is>
          <x:t>Abschluss- und Prüfungskosten</x:t>
        </x:is>
      </x:c>
      <x:c r="H2570" s="0" t="inlineStr">
        <x:is>
          <x:t>2023-02</x:t>
        </x:is>
      </x:c>
      <x:c r="I2570" s="0" t="inlineStr">
        <x:is>
          <x:t>2023-02</x:t>
        </x:is>
      </x:c>
      <x:c r="J2570" s="0" t="inlineStr">
        <x:is>
          <x:t>Month</x:t>
        </x:is>
      </x:c>
      <x:c r="K2570" s="58">
        <x:v>1</x:v>
      </x:c>
      <x:c r="L2570" s="12">
        <x:v>0</x:v>
      </x:c>
    </x:row>
    <x:row r="2571">
      <x:c r="A2571" s="0" t="inlineStr">
        <x:is>
          <x:t>PL|pl.other-opex|6827|2023-03</x:t>
        </x:is>
      </x:c>
      <x:c r="B2571" s="0" t="inlineStr">
        <x:is>
          <x:t>Demo Handel GmbH</x:t>
        </x:is>
      </x:c>
      <x:c r="C2571" s="0" t="inlineStr">
        <x:is>
          <x:t>PL</x:t>
        </x:is>
      </x:c>
      <x:c r="D2571" s="0" t="inlineStr">
        <x:is>
          <x:t>pl.other-opex</x:t>
        </x:is>
      </x:c>
      <x:c r="E2571" s="0" t="inlineStr">
        <x:is>
          <x:t>Sonstige betriebliche Aufwendungen</x:t>
        </x:is>
      </x:c>
      <x:c r="F2571" s="58">
        <x:v>6827</x:v>
      </x:c>
      <x:c r="G2571" t="inlineStr">
        <x:is>
          <x:t>Abschluss- und Prüfungskosten</x:t>
        </x:is>
      </x:c>
      <x:c r="H2571" s="0" t="inlineStr">
        <x:is>
          <x:t>2023-03</x:t>
        </x:is>
      </x:c>
      <x:c r="I2571" s="0" t="inlineStr">
        <x:is>
          <x:t>2023-03</x:t>
        </x:is>
      </x:c>
      <x:c r="J2571" s="0" t="inlineStr">
        <x:is>
          <x:t>Month</x:t>
        </x:is>
      </x:c>
      <x:c r="K2571" s="58">
        <x:v>1</x:v>
      </x:c>
      <x:c r="L2571" s="12">
        <x:v>0</x:v>
      </x:c>
    </x:row>
    <x:row r="2572">
      <x:c r="A2572" s="0" t="inlineStr">
        <x:is>
          <x:t>PL|pl.other-opex|6827|2023-04</x:t>
        </x:is>
      </x:c>
      <x:c r="B2572" s="0" t="inlineStr">
        <x:is>
          <x:t>Demo Handel GmbH</x:t>
        </x:is>
      </x:c>
      <x:c r="C2572" s="0" t="inlineStr">
        <x:is>
          <x:t>PL</x:t>
        </x:is>
      </x:c>
      <x:c r="D2572" s="0" t="inlineStr">
        <x:is>
          <x:t>pl.other-opex</x:t>
        </x:is>
      </x:c>
      <x:c r="E2572" s="0" t="inlineStr">
        <x:is>
          <x:t>Sonstige betriebliche Aufwendungen</x:t>
        </x:is>
      </x:c>
      <x:c r="F2572" s="58">
        <x:v>6827</x:v>
      </x:c>
      <x:c r="G2572" t="inlineStr">
        <x:is>
          <x:t>Abschluss- und Prüfungskosten</x:t>
        </x:is>
      </x:c>
      <x:c r="H2572" s="0" t="inlineStr">
        <x:is>
          <x:t>2023-04</x:t>
        </x:is>
      </x:c>
      <x:c r="I2572" s="0" t="inlineStr">
        <x:is>
          <x:t>2023-04</x:t>
        </x:is>
      </x:c>
      <x:c r="J2572" s="0" t="inlineStr">
        <x:is>
          <x:t>Month</x:t>
        </x:is>
      </x:c>
      <x:c r="K2572" s="58">
        <x:v>1</x:v>
      </x:c>
      <x:c r="L2572" s="12">
        <x:v>0</x:v>
      </x:c>
    </x:row>
    <x:row r="2573">
      <x:c r="A2573" s="0" t="inlineStr">
        <x:is>
          <x:t>PL|pl.other-opex|6827|2023-05</x:t>
        </x:is>
      </x:c>
      <x:c r="B2573" s="0" t="inlineStr">
        <x:is>
          <x:t>Demo Handel GmbH</x:t>
        </x:is>
      </x:c>
      <x:c r="C2573" s="0" t="inlineStr">
        <x:is>
          <x:t>PL</x:t>
        </x:is>
      </x:c>
      <x:c r="D2573" s="0" t="inlineStr">
        <x:is>
          <x:t>pl.other-opex</x:t>
        </x:is>
      </x:c>
      <x:c r="E2573" s="0" t="inlineStr">
        <x:is>
          <x:t>Sonstige betriebliche Aufwendungen</x:t>
        </x:is>
      </x:c>
      <x:c r="F2573" s="58">
        <x:v>6827</x:v>
      </x:c>
      <x:c r="G2573" t="inlineStr">
        <x:is>
          <x:t>Abschluss- und Prüfungskosten</x:t>
        </x:is>
      </x:c>
      <x:c r="H2573" s="0" t="inlineStr">
        <x:is>
          <x:t>2023-05</x:t>
        </x:is>
      </x:c>
      <x:c r="I2573" s="0" t="inlineStr">
        <x:is>
          <x:t>2023-05</x:t>
        </x:is>
      </x:c>
      <x:c r="J2573" s="0" t="inlineStr">
        <x:is>
          <x:t>Month</x:t>
        </x:is>
      </x:c>
      <x:c r="K2573" s="58">
        <x:v>1</x:v>
      </x:c>
      <x:c r="L2573" s="12">
        <x:v>0</x:v>
      </x:c>
    </x:row>
    <x:row r="2574">
      <x:c r="A2574" s="0" t="inlineStr">
        <x:is>
          <x:t>PL|pl.other-opex|6827|2023-06</x:t>
        </x:is>
      </x:c>
      <x:c r="B2574" s="0" t="inlineStr">
        <x:is>
          <x:t>Demo Handel GmbH</x:t>
        </x:is>
      </x:c>
      <x:c r="C2574" s="0" t="inlineStr">
        <x:is>
          <x:t>PL</x:t>
        </x:is>
      </x:c>
      <x:c r="D2574" s="0" t="inlineStr">
        <x:is>
          <x:t>pl.other-opex</x:t>
        </x:is>
      </x:c>
      <x:c r="E2574" s="0" t="inlineStr">
        <x:is>
          <x:t>Sonstige betriebliche Aufwendungen</x:t>
        </x:is>
      </x:c>
      <x:c r="F2574" s="58">
        <x:v>6827</x:v>
      </x:c>
      <x:c r="G2574" t="inlineStr">
        <x:is>
          <x:t>Abschluss- und Prüfungskosten</x:t>
        </x:is>
      </x:c>
      <x:c r="H2574" s="0" t="inlineStr">
        <x:is>
          <x:t>2023-06</x:t>
        </x:is>
      </x:c>
      <x:c r="I2574" s="0" t="inlineStr">
        <x:is>
          <x:t>2023-06</x:t>
        </x:is>
      </x:c>
      <x:c r="J2574" s="0" t="inlineStr">
        <x:is>
          <x:t>Month</x:t>
        </x:is>
      </x:c>
      <x:c r="K2574" s="58">
        <x:v>1</x:v>
      </x:c>
      <x:c r="L2574" s="12">
        <x:v>0</x:v>
      </x:c>
    </x:row>
    <x:row r="2575">
      <x:c r="A2575" s="0" t="inlineStr">
        <x:is>
          <x:t>PL|pl.other-opex|6827|2023-07</x:t>
        </x:is>
      </x:c>
      <x:c r="B2575" s="0" t="inlineStr">
        <x:is>
          <x:t>Demo Handel GmbH</x:t>
        </x:is>
      </x:c>
      <x:c r="C2575" s="0" t="inlineStr">
        <x:is>
          <x:t>PL</x:t>
        </x:is>
      </x:c>
      <x:c r="D2575" s="0" t="inlineStr">
        <x:is>
          <x:t>pl.other-opex</x:t>
        </x:is>
      </x:c>
      <x:c r="E2575" s="0" t="inlineStr">
        <x:is>
          <x:t>Sonstige betriebliche Aufwendungen</x:t>
        </x:is>
      </x:c>
      <x:c r="F2575" s="58">
        <x:v>6827</x:v>
      </x:c>
      <x:c r="G2575" t="inlineStr">
        <x:is>
          <x:t>Abschluss- und Prüfungskosten</x:t>
        </x:is>
      </x:c>
      <x:c r="H2575" s="0" t="inlineStr">
        <x:is>
          <x:t>2023-07</x:t>
        </x:is>
      </x:c>
      <x:c r="I2575" s="0" t="inlineStr">
        <x:is>
          <x:t>2023-07</x:t>
        </x:is>
      </x:c>
      <x:c r="J2575" s="0" t="inlineStr">
        <x:is>
          <x:t>Month</x:t>
        </x:is>
      </x:c>
      <x:c r="K2575" s="58">
        <x:v>1</x:v>
      </x:c>
      <x:c r="L2575" s="12">
        <x:v>0</x:v>
      </x:c>
    </x:row>
    <x:row r="2576">
      <x:c r="A2576" s="0" t="inlineStr">
        <x:is>
          <x:t>PL|pl.other-opex|6827|2023-08</x:t>
        </x:is>
      </x:c>
      <x:c r="B2576" s="0" t="inlineStr">
        <x:is>
          <x:t>Demo Handel GmbH</x:t>
        </x:is>
      </x:c>
      <x:c r="C2576" s="0" t="inlineStr">
        <x:is>
          <x:t>PL</x:t>
        </x:is>
      </x:c>
      <x:c r="D2576" s="0" t="inlineStr">
        <x:is>
          <x:t>pl.other-opex</x:t>
        </x:is>
      </x:c>
      <x:c r="E2576" s="0" t="inlineStr">
        <x:is>
          <x:t>Sonstige betriebliche Aufwendungen</x:t>
        </x:is>
      </x:c>
      <x:c r="F2576" s="58">
        <x:v>6827</x:v>
      </x:c>
      <x:c r="G2576" t="inlineStr">
        <x:is>
          <x:t>Abschluss- und Prüfungskosten</x:t>
        </x:is>
      </x:c>
      <x:c r="H2576" s="0" t="inlineStr">
        <x:is>
          <x:t>2023-08</x:t>
        </x:is>
      </x:c>
      <x:c r="I2576" s="0" t="inlineStr">
        <x:is>
          <x:t>2023-08</x:t>
        </x:is>
      </x:c>
      <x:c r="J2576" s="0" t="inlineStr">
        <x:is>
          <x:t>Month</x:t>
        </x:is>
      </x:c>
      <x:c r="K2576" s="58">
        <x:v>1</x:v>
      </x:c>
      <x:c r="L2576" s="12">
        <x:v>0</x:v>
      </x:c>
    </x:row>
    <x:row r="2577">
      <x:c r="A2577" s="0" t="inlineStr">
        <x:is>
          <x:t>PL|pl.other-opex|6827|2023-09</x:t>
        </x:is>
      </x:c>
      <x:c r="B2577" s="0" t="inlineStr">
        <x:is>
          <x:t>Demo Handel GmbH</x:t>
        </x:is>
      </x:c>
      <x:c r="C2577" s="0" t="inlineStr">
        <x:is>
          <x:t>PL</x:t>
        </x:is>
      </x:c>
      <x:c r="D2577" s="0" t="inlineStr">
        <x:is>
          <x:t>pl.other-opex</x:t>
        </x:is>
      </x:c>
      <x:c r="E2577" s="0" t="inlineStr">
        <x:is>
          <x:t>Sonstige betriebliche Aufwendungen</x:t>
        </x:is>
      </x:c>
      <x:c r="F2577" s="58">
        <x:v>6827</x:v>
      </x:c>
      <x:c r="G2577" t="inlineStr">
        <x:is>
          <x:t>Abschluss- und Prüfungskosten</x:t>
        </x:is>
      </x:c>
      <x:c r="H2577" s="0" t="inlineStr">
        <x:is>
          <x:t>2023-09</x:t>
        </x:is>
      </x:c>
      <x:c r="I2577" s="0" t="inlineStr">
        <x:is>
          <x:t>2023-09</x:t>
        </x:is>
      </x:c>
      <x:c r="J2577" s="0" t="inlineStr">
        <x:is>
          <x:t>Month</x:t>
        </x:is>
      </x:c>
      <x:c r="K2577" s="58">
        <x:v>1</x:v>
      </x:c>
      <x:c r="L2577" s="12">
        <x:v>0</x:v>
      </x:c>
    </x:row>
    <x:row r="2578">
      <x:c r="A2578" s="0" t="inlineStr">
        <x:is>
          <x:t>PL|pl.other-opex|6827|2023-10</x:t>
        </x:is>
      </x:c>
      <x:c r="B2578" s="0" t="inlineStr">
        <x:is>
          <x:t>Demo Handel GmbH</x:t>
        </x:is>
      </x:c>
      <x:c r="C2578" s="0" t="inlineStr">
        <x:is>
          <x:t>PL</x:t>
        </x:is>
      </x:c>
      <x:c r="D2578" s="0" t="inlineStr">
        <x:is>
          <x:t>pl.other-opex</x:t>
        </x:is>
      </x:c>
      <x:c r="E2578" s="0" t="inlineStr">
        <x:is>
          <x:t>Sonstige betriebliche Aufwendungen</x:t>
        </x:is>
      </x:c>
      <x:c r="F2578" s="58">
        <x:v>6827</x:v>
      </x:c>
      <x:c r="G2578" t="inlineStr">
        <x:is>
          <x:t>Abschluss- und Prüfungskosten</x:t>
        </x:is>
      </x:c>
      <x:c r="H2578" s="0" t="inlineStr">
        <x:is>
          <x:t>2023-10</x:t>
        </x:is>
      </x:c>
      <x:c r="I2578" s="0" t="inlineStr">
        <x:is>
          <x:t>2023-10</x:t>
        </x:is>
      </x:c>
      <x:c r="J2578" s="0" t="inlineStr">
        <x:is>
          <x:t>Month</x:t>
        </x:is>
      </x:c>
      <x:c r="K2578" s="58">
        <x:v>1</x:v>
      </x:c>
      <x:c r="L2578" s="12">
        <x:v>0</x:v>
      </x:c>
    </x:row>
    <x:row r="2579">
      <x:c r="A2579" s="0" t="inlineStr">
        <x:is>
          <x:t>PL|pl.other-opex|6827|2023-11</x:t>
        </x:is>
      </x:c>
      <x:c r="B2579" s="0" t="inlineStr">
        <x:is>
          <x:t>Demo Handel GmbH</x:t>
        </x:is>
      </x:c>
      <x:c r="C2579" s="0" t="inlineStr">
        <x:is>
          <x:t>PL</x:t>
        </x:is>
      </x:c>
      <x:c r="D2579" s="0" t="inlineStr">
        <x:is>
          <x:t>pl.other-opex</x:t>
        </x:is>
      </x:c>
      <x:c r="E2579" s="0" t="inlineStr">
        <x:is>
          <x:t>Sonstige betriebliche Aufwendungen</x:t>
        </x:is>
      </x:c>
      <x:c r="F2579" s="58">
        <x:v>6827</x:v>
      </x:c>
      <x:c r="G2579" t="inlineStr">
        <x:is>
          <x:t>Abschluss- und Prüfungskosten</x:t>
        </x:is>
      </x:c>
      <x:c r="H2579" s="0" t="inlineStr">
        <x:is>
          <x:t>2023-11</x:t>
        </x:is>
      </x:c>
      <x:c r="I2579" s="0" t="inlineStr">
        <x:is>
          <x:t>2023-11</x:t>
        </x:is>
      </x:c>
      <x:c r="J2579" s="0" t="inlineStr">
        <x:is>
          <x:t>Month</x:t>
        </x:is>
      </x:c>
      <x:c r="K2579" s="58">
        <x:v>1</x:v>
      </x:c>
      <x:c r="L2579" s="12">
        <x:v>0</x:v>
      </x:c>
    </x:row>
    <x:row r="2580">
      <x:c r="A2580" s="0" t="inlineStr">
        <x:is>
          <x:t>PL|pl.other-opex|6827|2023-12</x:t>
        </x:is>
      </x:c>
      <x:c r="B2580" s="0" t="inlineStr">
        <x:is>
          <x:t>Demo Handel GmbH</x:t>
        </x:is>
      </x:c>
      <x:c r="C2580" s="0" t="inlineStr">
        <x:is>
          <x:t>PL</x:t>
        </x:is>
      </x:c>
      <x:c r="D2580" s="0" t="inlineStr">
        <x:is>
          <x:t>pl.other-opex</x:t>
        </x:is>
      </x:c>
      <x:c r="E2580" s="0" t="inlineStr">
        <x:is>
          <x:t>Sonstige betriebliche Aufwendungen</x:t>
        </x:is>
      </x:c>
      <x:c r="F2580" s="58">
        <x:v>6827</x:v>
      </x:c>
      <x:c r="G2580" t="inlineStr">
        <x:is>
          <x:t>Abschluss- und Prüfungskosten</x:t>
        </x:is>
      </x:c>
      <x:c r="H2580" s="0" t="inlineStr">
        <x:is>
          <x:t>2023-12</x:t>
        </x:is>
      </x:c>
      <x:c r="I2580" s="0" t="inlineStr">
        <x:is>
          <x:t>2023-12</x:t>
        </x:is>
      </x:c>
      <x:c r="J2580" s="0" t="inlineStr">
        <x:is>
          <x:t>Month</x:t>
        </x:is>
      </x:c>
      <x:c r="K2580" s="58">
        <x:v>1</x:v>
      </x:c>
      <x:c r="L2580" s="12">
        <x:v>-46500</x:v>
      </x:c>
    </x:row>
    <x:row r="2581">
      <x:c r="A2581" s="0" t="inlineStr">
        <x:is>
          <x:t>PL|pl.other-opex|6827|2024-01</x:t>
        </x:is>
      </x:c>
      <x:c r="B2581" s="0" t="inlineStr">
        <x:is>
          <x:t>Demo Handel GmbH</x:t>
        </x:is>
      </x:c>
      <x:c r="C2581" s="0" t="inlineStr">
        <x:is>
          <x:t>PL</x:t>
        </x:is>
      </x:c>
      <x:c r="D2581" s="0" t="inlineStr">
        <x:is>
          <x:t>pl.other-opex</x:t>
        </x:is>
      </x:c>
      <x:c r="E2581" s="0" t="inlineStr">
        <x:is>
          <x:t>Sonstige betriebliche Aufwendungen</x:t>
        </x:is>
      </x:c>
      <x:c r="F2581" s="58">
        <x:v>6827</x:v>
      </x:c>
      <x:c r="G2581" t="inlineStr">
        <x:is>
          <x:t>Abschluss- und Prüfungskosten</x:t>
        </x:is>
      </x:c>
      <x:c r="H2581" s="0" t="inlineStr">
        <x:is>
          <x:t>2024-01</x:t>
        </x:is>
      </x:c>
      <x:c r="I2581" s="0" t="inlineStr">
        <x:is>
          <x:t>2024-01</x:t>
        </x:is>
      </x:c>
      <x:c r="J2581" s="0" t="inlineStr">
        <x:is>
          <x:t>Month</x:t>
        </x:is>
      </x:c>
      <x:c r="K2581" s="58">
        <x:v>1</x:v>
      </x:c>
      <x:c r="L2581" s="12">
        <x:v>0</x:v>
      </x:c>
    </x:row>
    <x:row r="2582">
      <x:c r="A2582" s="0" t="inlineStr">
        <x:is>
          <x:t>PL|pl.other-opex|6827|2024-02</x:t>
        </x:is>
      </x:c>
      <x:c r="B2582" s="0" t="inlineStr">
        <x:is>
          <x:t>Demo Handel GmbH</x:t>
        </x:is>
      </x:c>
      <x:c r="C2582" s="0" t="inlineStr">
        <x:is>
          <x:t>PL</x:t>
        </x:is>
      </x:c>
      <x:c r="D2582" s="0" t="inlineStr">
        <x:is>
          <x:t>pl.other-opex</x:t>
        </x:is>
      </x:c>
      <x:c r="E2582" s="0" t="inlineStr">
        <x:is>
          <x:t>Sonstige betriebliche Aufwendungen</x:t>
        </x:is>
      </x:c>
      <x:c r="F2582" s="58">
        <x:v>6827</x:v>
      </x:c>
      <x:c r="G2582" t="inlineStr">
        <x:is>
          <x:t>Abschluss- und Prüfungskosten</x:t>
        </x:is>
      </x:c>
      <x:c r="H2582" s="0" t="inlineStr">
        <x:is>
          <x:t>2024-02</x:t>
        </x:is>
      </x:c>
      <x:c r="I2582" s="0" t="inlineStr">
        <x:is>
          <x:t>2024-02</x:t>
        </x:is>
      </x:c>
      <x:c r="J2582" s="0" t="inlineStr">
        <x:is>
          <x:t>Month</x:t>
        </x:is>
      </x:c>
      <x:c r="K2582" s="58">
        <x:v>1</x:v>
      </x:c>
      <x:c r="L2582" s="12">
        <x:v>0</x:v>
      </x:c>
    </x:row>
    <x:row r="2583">
      <x:c r="A2583" s="0" t="inlineStr">
        <x:is>
          <x:t>PL|pl.other-opex|6827|2024-03</x:t>
        </x:is>
      </x:c>
      <x:c r="B2583" s="0" t="inlineStr">
        <x:is>
          <x:t>Demo Handel GmbH</x:t>
        </x:is>
      </x:c>
      <x:c r="C2583" s="0" t="inlineStr">
        <x:is>
          <x:t>PL</x:t>
        </x:is>
      </x:c>
      <x:c r="D2583" s="0" t="inlineStr">
        <x:is>
          <x:t>pl.other-opex</x:t>
        </x:is>
      </x:c>
      <x:c r="E2583" s="0" t="inlineStr">
        <x:is>
          <x:t>Sonstige betriebliche Aufwendungen</x:t>
        </x:is>
      </x:c>
      <x:c r="F2583" s="58">
        <x:v>6827</x:v>
      </x:c>
      <x:c r="G2583" t="inlineStr">
        <x:is>
          <x:t>Abschluss- und Prüfungskosten</x:t>
        </x:is>
      </x:c>
      <x:c r="H2583" s="0" t="inlineStr">
        <x:is>
          <x:t>2024-03</x:t>
        </x:is>
      </x:c>
      <x:c r="I2583" s="0" t="inlineStr">
        <x:is>
          <x:t>2024-03</x:t>
        </x:is>
      </x:c>
      <x:c r="J2583" s="0" t="inlineStr">
        <x:is>
          <x:t>Month</x:t>
        </x:is>
      </x:c>
      <x:c r="K2583" s="58">
        <x:v>1</x:v>
      </x:c>
      <x:c r="L2583" s="12">
        <x:v>0</x:v>
      </x:c>
    </x:row>
    <x:row r="2584">
      <x:c r="A2584" s="0" t="inlineStr">
        <x:is>
          <x:t>PL|pl.other-opex|6827|2024-04</x:t>
        </x:is>
      </x:c>
      <x:c r="B2584" s="0" t="inlineStr">
        <x:is>
          <x:t>Demo Handel GmbH</x:t>
        </x:is>
      </x:c>
      <x:c r="C2584" s="0" t="inlineStr">
        <x:is>
          <x:t>PL</x:t>
        </x:is>
      </x:c>
      <x:c r="D2584" s="0" t="inlineStr">
        <x:is>
          <x:t>pl.other-opex</x:t>
        </x:is>
      </x:c>
      <x:c r="E2584" s="0" t="inlineStr">
        <x:is>
          <x:t>Sonstige betriebliche Aufwendungen</x:t>
        </x:is>
      </x:c>
      <x:c r="F2584" s="58">
        <x:v>6827</x:v>
      </x:c>
      <x:c r="G2584" t="inlineStr">
        <x:is>
          <x:t>Abschluss- und Prüfungskosten</x:t>
        </x:is>
      </x:c>
      <x:c r="H2584" s="0" t="inlineStr">
        <x:is>
          <x:t>2024-04</x:t>
        </x:is>
      </x:c>
      <x:c r="I2584" s="0" t="inlineStr">
        <x:is>
          <x:t>2024-04</x:t>
        </x:is>
      </x:c>
      <x:c r="J2584" s="0" t="inlineStr">
        <x:is>
          <x:t>Month</x:t>
        </x:is>
      </x:c>
      <x:c r="K2584" s="58">
        <x:v>1</x:v>
      </x:c>
      <x:c r="L2584" s="12">
        <x:v>0</x:v>
      </x:c>
    </x:row>
    <x:row r="2585">
      <x:c r="A2585" s="0" t="inlineStr">
        <x:is>
          <x:t>PL|pl.other-opex|6827|2024-05</x:t>
        </x:is>
      </x:c>
      <x:c r="B2585" s="0" t="inlineStr">
        <x:is>
          <x:t>Demo Handel GmbH</x:t>
        </x:is>
      </x:c>
      <x:c r="C2585" s="0" t="inlineStr">
        <x:is>
          <x:t>PL</x:t>
        </x:is>
      </x:c>
      <x:c r="D2585" s="0" t="inlineStr">
        <x:is>
          <x:t>pl.other-opex</x:t>
        </x:is>
      </x:c>
      <x:c r="E2585" s="0" t="inlineStr">
        <x:is>
          <x:t>Sonstige betriebliche Aufwendungen</x:t>
        </x:is>
      </x:c>
      <x:c r="F2585" s="58">
        <x:v>6827</x:v>
      </x:c>
      <x:c r="G2585" t="inlineStr">
        <x:is>
          <x:t>Abschluss- und Prüfungskosten</x:t>
        </x:is>
      </x:c>
      <x:c r="H2585" s="0" t="inlineStr">
        <x:is>
          <x:t>2024-05</x:t>
        </x:is>
      </x:c>
      <x:c r="I2585" s="0" t="inlineStr">
        <x:is>
          <x:t>2024-05</x:t>
        </x:is>
      </x:c>
      <x:c r="J2585" s="0" t="inlineStr">
        <x:is>
          <x:t>Month</x:t>
        </x:is>
      </x:c>
      <x:c r="K2585" s="58">
        <x:v>1</x:v>
      </x:c>
      <x:c r="L2585" s="12">
        <x:v>-2790</x:v>
      </x:c>
    </x:row>
    <x:row r="2586">
      <x:c r="A2586" s="0" t="inlineStr">
        <x:is>
          <x:t>PL|pl.other-opex|6827|2024-06</x:t>
        </x:is>
      </x:c>
      <x:c r="B2586" s="0" t="inlineStr">
        <x:is>
          <x:t>Demo Handel GmbH</x:t>
        </x:is>
      </x:c>
      <x:c r="C2586" s="0" t="inlineStr">
        <x:is>
          <x:t>PL</x:t>
        </x:is>
      </x:c>
      <x:c r="D2586" s="0" t="inlineStr">
        <x:is>
          <x:t>pl.other-opex</x:t>
        </x:is>
      </x:c>
      <x:c r="E2586" s="0" t="inlineStr">
        <x:is>
          <x:t>Sonstige betriebliche Aufwendungen</x:t>
        </x:is>
      </x:c>
      <x:c r="F2586" s="58">
        <x:v>6827</x:v>
      </x:c>
      <x:c r="G2586" t="inlineStr">
        <x:is>
          <x:t>Abschluss- und Prüfungskosten</x:t>
        </x:is>
      </x:c>
      <x:c r="H2586" s="0" t="inlineStr">
        <x:is>
          <x:t>2024-06</x:t>
        </x:is>
      </x:c>
      <x:c r="I2586" s="0" t="inlineStr">
        <x:is>
          <x:t>2024-06</x:t>
        </x:is>
      </x:c>
      <x:c r="J2586" s="0" t="inlineStr">
        <x:is>
          <x:t>Month</x:t>
        </x:is>
      </x:c>
      <x:c r="K2586" s="58">
        <x:v>1</x:v>
      </x:c>
      <x:c r="L2586" s="12">
        <x:v>0</x:v>
      </x:c>
    </x:row>
    <x:row r="2587">
      <x:c r="A2587" s="0" t="inlineStr">
        <x:is>
          <x:t>PL|pl.other-opex|6827|2024-07</x:t>
        </x:is>
      </x:c>
      <x:c r="B2587" s="0" t="inlineStr">
        <x:is>
          <x:t>Demo Handel GmbH</x:t>
        </x:is>
      </x:c>
      <x:c r="C2587" s="0" t="inlineStr">
        <x:is>
          <x:t>PL</x:t>
        </x:is>
      </x:c>
      <x:c r="D2587" s="0" t="inlineStr">
        <x:is>
          <x:t>pl.other-opex</x:t>
        </x:is>
      </x:c>
      <x:c r="E2587" s="0" t="inlineStr">
        <x:is>
          <x:t>Sonstige betriebliche Aufwendungen</x:t>
        </x:is>
      </x:c>
      <x:c r="F2587" s="58">
        <x:v>6827</x:v>
      </x:c>
      <x:c r="G2587" t="inlineStr">
        <x:is>
          <x:t>Abschluss- und Prüfungskosten</x:t>
        </x:is>
      </x:c>
      <x:c r="H2587" s="0" t="inlineStr">
        <x:is>
          <x:t>2024-07</x:t>
        </x:is>
      </x:c>
      <x:c r="I2587" s="0" t="inlineStr">
        <x:is>
          <x:t>2024-07</x:t>
        </x:is>
      </x:c>
      <x:c r="J2587" s="0" t="inlineStr">
        <x:is>
          <x:t>Month</x:t>
        </x:is>
      </x:c>
      <x:c r="K2587" s="58">
        <x:v>1</x:v>
      </x:c>
      <x:c r="L2587" s="12">
        <x:v>0</x:v>
      </x:c>
    </x:row>
    <x:row r="2588">
      <x:c r="A2588" s="0" t="inlineStr">
        <x:is>
          <x:t>PL|pl.other-opex|6827|2024-08</x:t>
        </x:is>
      </x:c>
      <x:c r="B2588" s="0" t="inlineStr">
        <x:is>
          <x:t>Demo Handel GmbH</x:t>
        </x:is>
      </x:c>
      <x:c r="C2588" s="0" t="inlineStr">
        <x:is>
          <x:t>PL</x:t>
        </x:is>
      </x:c>
      <x:c r="D2588" s="0" t="inlineStr">
        <x:is>
          <x:t>pl.other-opex</x:t>
        </x:is>
      </x:c>
      <x:c r="E2588" s="0" t="inlineStr">
        <x:is>
          <x:t>Sonstige betriebliche Aufwendungen</x:t>
        </x:is>
      </x:c>
      <x:c r="F2588" s="58">
        <x:v>6827</x:v>
      </x:c>
      <x:c r="G2588" t="inlineStr">
        <x:is>
          <x:t>Abschluss- und Prüfungskosten</x:t>
        </x:is>
      </x:c>
      <x:c r="H2588" s="0" t="inlineStr">
        <x:is>
          <x:t>2024-08</x:t>
        </x:is>
      </x:c>
      <x:c r="I2588" s="0" t="inlineStr">
        <x:is>
          <x:t>2024-08</x:t>
        </x:is>
      </x:c>
      <x:c r="J2588" s="0" t="inlineStr">
        <x:is>
          <x:t>Month</x:t>
        </x:is>
      </x:c>
      <x:c r="K2588" s="58">
        <x:v>1</x:v>
      </x:c>
      <x:c r="L2588" s="12">
        <x:v>0</x:v>
      </x:c>
    </x:row>
    <x:row r="2589">
      <x:c r="A2589" s="0" t="inlineStr">
        <x:is>
          <x:t>PL|pl.other-opex|6827|2024-09</x:t>
        </x:is>
      </x:c>
      <x:c r="B2589" s="0" t="inlineStr">
        <x:is>
          <x:t>Demo Handel GmbH</x:t>
        </x:is>
      </x:c>
      <x:c r="C2589" s="0" t="inlineStr">
        <x:is>
          <x:t>PL</x:t>
        </x:is>
      </x:c>
      <x:c r="D2589" s="0" t="inlineStr">
        <x:is>
          <x:t>pl.other-opex</x:t>
        </x:is>
      </x:c>
      <x:c r="E2589" s="0" t="inlineStr">
        <x:is>
          <x:t>Sonstige betriebliche Aufwendungen</x:t>
        </x:is>
      </x:c>
      <x:c r="F2589" s="58">
        <x:v>6827</x:v>
      </x:c>
      <x:c r="G2589" t="inlineStr">
        <x:is>
          <x:t>Abschluss- und Prüfungskosten</x:t>
        </x:is>
      </x:c>
      <x:c r="H2589" s="0" t="inlineStr">
        <x:is>
          <x:t>2024-09</x:t>
        </x:is>
      </x:c>
      <x:c r="I2589" s="0" t="inlineStr">
        <x:is>
          <x:t>2024-09</x:t>
        </x:is>
      </x:c>
      <x:c r="J2589" s="0" t="inlineStr">
        <x:is>
          <x:t>Month</x:t>
        </x:is>
      </x:c>
      <x:c r="K2589" s="58">
        <x:v>1</x:v>
      </x:c>
      <x:c r="L2589" s="12">
        <x:v>0</x:v>
      </x:c>
    </x:row>
    <x:row r="2590">
      <x:c r="A2590" s="0" t="inlineStr">
        <x:is>
          <x:t>PL|pl.other-opex|6827|2024-10</x:t>
        </x:is>
      </x:c>
      <x:c r="B2590" s="0" t="inlineStr">
        <x:is>
          <x:t>Demo Handel GmbH</x:t>
        </x:is>
      </x:c>
      <x:c r="C2590" s="0" t="inlineStr">
        <x:is>
          <x:t>PL</x:t>
        </x:is>
      </x:c>
      <x:c r="D2590" s="0" t="inlineStr">
        <x:is>
          <x:t>pl.other-opex</x:t>
        </x:is>
      </x:c>
      <x:c r="E2590" s="0" t="inlineStr">
        <x:is>
          <x:t>Sonstige betriebliche Aufwendungen</x:t>
        </x:is>
      </x:c>
      <x:c r="F2590" s="58">
        <x:v>6827</x:v>
      </x:c>
      <x:c r="G2590" t="inlineStr">
        <x:is>
          <x:t>Abschluss- und Prüfungskosten</x:t>
        </x:is>
      </x:c>
      <x:c r="H2590" s="0" t="inlineStr">
        <x:is>
          <x:t>2024-10</x:t>
        </x:is>
      </x:c>
      <x:c r="I2590" s="0" t="inlineStr">
        <x:is>
          <x:t>2024-10</x:t>
        </x:is>
      </x:c>
      <x:c r="J2590" s="0" t="inlineStr">
        <x:is>
          <x:t>Month</x:t>
        </x:is>
      </x:c>
      <x:c r="K2590" s="58">
        <x:v>1</x:v>
      </x:c>
      <x:c r="L2590" s="12">
        <x:v>0</x:v>
      </x:c>
    </x:row>
    <x:row r="2591">
      <x:c r="A2591" s="0" t="inlineStr">
        <x:is>
          <x:t>PL|pl.other-opex|6827|2024-11</x:t>
        </x:is>
      </x:c>
      <x:c r="B2591" s="0" t="inlineStr">
        <x:is>
          <x:t>Demo Handel GmbH</x:t>
        </x:is>
      </x:c>
      <x:c r="C2591" s="0" t="inlineStr">
        <x:is>
          <x:t>PL</x:t>
        </x:is>
      </x:c>
      <x:c r="D2591" s="0" t="inlineStr">
        <x:is>
          <x:t>pl.other-opex</x:t>
        </x:is>
      </x:c>
      <x:c r="E2591" s="0" t="inlineStr">
        <x:is>
          <x:t>Sonstige betriebliche Aufwendungen</x:t>
        </x:is>
      </x:c>
      <x:c r="F2591" s="58">
        <x:v>6827</x:v>
      </x:c>
      <x:c r="G2591" t="inlineStr">
        <x:is>
          <x:t>Abschluss- und Prüfungskosten</x:t>
        </x:is>
      </x:c>
      <x:c r="H2591" s="0" t="inlineStr">
        <x:is>
          <x:t>2024-11</x:t>
        </x:is>
      </x:c>
      <x:c r="I2591" s="0" t="inlineStr">
        <x:is>
          <x:t>2024-11</x:t>
        </x:is>
      </x:c>
      <x:c r="J2591" s="0" t="inlineStr">
        <x:is>
          <x:t>Month</x:t>
        </x:is>
      </x:c>
      <x:c r="K2591" s="58">
        <x:v>1</x:v>
      </x:c>
      <x:c r="L2591" s="12">
        <x:v>0</x:v>
      </x:c>
    </x:row>
    <x:row r="2592">
      <x:c r="A2592" s="0" t="inlineStr">
        <x:is>
          <x:t>PL|pl.other-opex|6827|2024-12</x:t>
        </x:is>
      </x:c>
      <x:c r="B2592" s="0" t="inlineStr">
        <x:is>
          <x:t>Demo Handel GmbH</x:t>
        </x:is>
      </x:c>
      <x:c r="C2592" s="0" t="inlineStr">
        <x:is>
          <x:t>PL</x:t>
        </x:is>
      </x:c>
      <x:c r="D2592" s="0" t="inlineStr">
        <x:is>
          <x:t>pl.other-opex</x:t>
        </x:is>
      </x:c>
      <x:c r="E2592" s="0" t="inlineStr">
        <x:is>
          <x:t>Sonstige betriebliche Aufwendungen</x:t>
        </x:is>
      </x:c>
      <x:c r="F2592" s="58">
        <x:v>6827</x:v>
      </x:c>
      <x:c r="G2592" t="inlineStr">
        <x:is>
          <x:t>Abschluss- und Prüfungskosten</x:t>
        </x:is>
      </x:c>
      <x:c r="H2592" s="0" t="inlineStr">
        <x:is>
          <x:t>2024-12</x:t>
        </x:is>
      </x:c>
      <x:c r="I2592" s="0" t="inlineStr">
        <x:is>
          <x:t>2024-12</x:t>
        </x:is>
      </x:c>
      <x:c r="J2592" s="0" t="inlineStr">
        <x:is>
          <x:t>Month</x:t>
        </x:is>
      </x:c>
      <x:c r="K2592" s="58">
        <x:v>1</x:v>
      </x:c>
      <x:c r="L2592" s="12">
        <x:v>-49500</x:v>
      </x:c>
    </x:row>
    <x:row r="2593">
      <x:c r="A2593" s="0" t="inlineStr">
        <x:is>
          <x:t>PL|pl.other-opex|6830|2022-01</x:t>
        </x:is>
      </x:c>
      <x:c r="B2593" s="0" t="inlineStr">
        <x:is>
          <x:t>Demo Handel GmbH</x:t>
        </x:is>
      </x:c>
      <x:c r="C2593" s="0" t="inlineStr">
        <x:is>
          <x:t>PL</x:t>
        </x:is>
      </x:c>
      <x:c r="D2593" s="0" t="inlineStr">
        <x:is>
          <x:t>pl.other-opex</x:t>
        </x:is>
      </x:c>
      <x:c r="E2593" s="0" t="inlineStr">
        <x:is>
          <x:t>Sonstige betriebliche Aufwendungen</x:t>
        </x:is>
      </x:c>
      <x:c r="F2593" s="58">
        <x:v>6830</x:v>
      </x:c>
      <x:c r="G2593" t="inlineStr">
        <x:is>
          <x:t>Buchführungskosten</x:t>
        </x:is>
      </x:c>
      <x:c r="H2593" s="0" t="inlineStr">
        <x:is>
          <x:t>2022-01</x:t>
        </x:is>
      </x:c>
      <x:c r="I2593" s="0" t="inlineStr">
        <x:is>
          <x:t>2022-01</x:t>
        </x:is>
      </x:c>
      <x:c r="J2593" s="0" t="inlineStr">
        <x:is>
          <x:t>Month</x:t>
        </x:is>
      </x:c>
      <x:c r="K2593" s="58">
        <x:v>1</x:v>
      </x:c>
      <x:c r="L2593" s="12">
        <x:v>-6200</x:v>
      </x:c>
    </x:row>
    <x:row r="2594">
      <x:c r="A2594" s="0" t="inlineStr">
        <x:is>
          <x:t>PL|pl.other-opex|6830|2022-02</x:t>
        </x:is>
      </x:c>
      <x:c r="B2594" s="0" t="inlineStr">
        <x:is>
          <x:t>Demo Handel GmbH</x:t>
        </x:is>
      </x:c>
      <x:c r="C2594" s="0" t="inlineStr">
        <x:is>
          <x:t>PL</x:t>
        </x:is>
      </x:c>
      <x:c r="D2594" s="0" t="inlineStr">
        <x:is>
          <x:t>pl.other-opex</x:t>
        </x:is>
      </x:c>
      <x:c r="E2594" s="0" t="inlineStr">
        <x:is>
          <x:t>Sonstige betriebliche Aufwendungen</x:t>
        </x:is>
      </x:c>
      <x:c r="F2594" s="58">
        <x:v>6830</x:v>
      </x:c>
      <x:c r="G2594" t="inlineStr">
        <x:is>
          <x:t>Buchführungskosten</x:t>
        </x:is>
      </x:c>
      <x:c r="H2594" s="0" t="inlineStr">
        <x:is>
          <x:t>2022-02</x:t>
        </x:is>
      </x:c>
      <x:c r="I2594" s="0" t="inlineStr">
        <x:is>
          <x:t>2022-02</x:t>
        </x:is>
      </x:c>
      <x:c r="J2594" s="0" t="inlineStr">
        <x:is>
          <x:t>Month</x:t>
        </x:is>
      </x:c>
      <x:c r="K2594" s="58">
        <x:v>1</x:v>
      </x:c>
      <x:c r="L2594" s="12">
        <x:v>-6200</x:v>
      </x:c>
    </x:row>
    <x:row r="2595">
      <x:c r="A2595" s="0" t="inlineStr">
        <x:is>
          <x:t>PL|pl.other-opex|6830|2022-03</x:t>
        </x:is>
      </x:c>
      <x:c r="B2595" s="0" t="inlineStr">
        <x:is>
          <x:t>Demo Handel GmbH</x:t>
        </x:is>
      </x:c>
      <x:c r="C2595" s="0" t="inlineStr">
        <x:is>
          <x:t>PL</x:t>
        </x:is>
      </x:c>
      <x:c r="D2595" s="0" t="inlineStr">
        <x:is>
          <x:t>pl.other-opex</x:t>
        </x:is>
      </x:c>
      <x:c r="E2595" s="0" t="inlineStr">
        <x:is>
          <x:t>Sonstige betriebliche Aufwendungen</x:t>
        </x:is>
      </x:c>
      <x:c r="F2595" s="58">
        <x:v>6830</x:v>
      </x:c>
      <x:c r="G2595" t="inlineStr">
        <x:is>
          <x:t>Buchführungskosten</x:t>
        </x:is>
      </x:c>
      <x:c r="H2595" s="0" t="inlineStr">
        <x:is>
          <x:t>2022-03</x:t>
        </x:is>
      </x:c>
      <x:c r="I2595" s="0" t="inlineStr">
        <x:is>
          <x:t>2022-03</x:t>
        </x:is>
      </x:c>
      <x:c r="J2595" s="0" t="inlineStr">
        <x:is>
          <x:t>Month</x:t>
        </x:is>
      </x:c>
      <x:c r="K2595" s="58">
        <x:v>1</x:v>
      </x:c>
      <x:c r="L2595" s="12">
        <x:v>-6200</x:v>
      </x:c>
    </x:row>
    <x:row r="2596">
      <x:c r="A2596" s="0" t="inlineStr">
        <x:is>
          <x:t>PL|pl.other-opex|6830|2022-04</x:t>
        </x:is>
      </x:c>
      <x:c r="B2596" s="0" t="inlineStr">
        <x:is>
          <x:t>Demo Handel GmbH</x:t>
        </x:is>
      </x:c>
      <x:c r="C2596" s="0" t="inlineStr">
        <x:is>
          <x:t>PL</x:t>
        </x:is>
      </x:c>
      <x:c r="D2596" s="0" t="inlineStr">
        <x:is>
          <x:t>pl.other-opex</x:t>
        </x:is>
      </x:c>
      <x:c r="E2596" s="0" t="inlineStr">
        <x:is>
          <x:t>Sonstige betriebliche Aufwendungen</x:t>
        </x:is>
      </x:c>
      <x:c r="F2596" s="58">
        <x:v>6830</x:v>
      </x:c>
      <x:c r="G2596" t="inlineStr">
        <x:is>
          <x:t>Buchführungskosten</x:t>
        </x:is>
      </x:c>
      <x:c r="H2596" s="0" t="inlineStr">
        <x:is>
          <x:t>2022-04</x:t>
        </x:is>
      </x:c>
      <x:c r="I2596" s="0" t="inlineStr">
        <x:is>
          <x:t>2022-04</x:t>
        </x:is>
      </x:c>
      <x:c r="J2596" s="0" t="inlineStr">
        <x:is>
          <x:t>Month</x:t>
        </x:is>
      </x:c>
      <x:c r="K2596" s="58">
        <x:v>1</x:v>
      </x:c>
      <x:c r="L2596" s="12">
        <x:v>-6200</x:v>
      </x:c>
    </x:row>
    <x:row r="2597">
      <x:c r="A2597" s="0" t="inlineStr">
        <x:is>
          <x:t>PL|pl.other-opex|6830|2022-05</x:t>
        </x:is>
      </x:c>
      <x:c r="B2597" s="0" t="inlineStr">
        <x:is>
          <x:t>Demo Handel GmbH</x:t>
        </x:is>
      </x:c>
      <x:c r="C2597" s="0" t="inlineStr">
        <x:is>
          <x:t>PL</x:t>
        </x:is>
      </x:c>
      <x:c r="D2597" s="0" t="inlineStr">
        <x:is>
          <x:t>pl.other-opex</x:t>
        </x:is>
      </x:c>
      <x:c r="E2597" s="0" t="inlineStr">
        <x:is>
          <x:t>Sonstige betriebliche Aufwendungen</x:t>
        </x:is>
      </x:c>
      <x:c r="F2597" s="58">
        <x:v>6830</x:v>
      </x:c>
      <x:c r="G2597" t="inlineStr">
        <x:is>
          <x:t>Buchführungskosten</x:t>
        </x:is>
      </x:c>
      <x:c r="H2597" s="0" t="inlineStr">
        <x:is>
          <x:t>2022-05</x:t>
        </x:is>
      </x:c>
      <x:c r="I2597" s="0" t="inlineStr">
        <x:is>
          <x:t>2022-05</x:t>
        </x:is>
      </x:c>
      <x:c r="J2597" s="0" t="inlineStr">
        <x:is>
          <x:t>Month</x:t>
        </x:is>
      </x:c>
      <x:c r="K2597" s="58">
        <x:v>1</x:v>
      </x:c>
      <x:c r="L2597" s="12">
        <x:v>-6200</x:v>
      </x:c>
    </x:row>
    <x:row r="2598">
      <x:c r="A2598" s="0" t="inlineStr">
        <x:is>
          <x:t>PL|pl.other-opex|6830|2022-06</x:t>
        </x:is>
      </x:c>
      <x:c r="B2598" s="0" t="inlineStr">
        <x:is>
          <x:t>Demo Handel GmbH</x:t>
        </x:is>
      </x:c>
      <x:c r="C2598" s="0" t="inlineStr">
        <x:is>
          <x:t>PL</x:t>
        </x:is>
      </x:c>
      <x:c r="D2598" s="0" t="inlineStr">
        <x:is>
          <x:t>pl.other-opex</x:t>
        </x:is>
      </x:c>
      <x:c r="E2598" s="0" t="inlineStr">
        <x:is>
          <x:t>Sonstige betriebliche Aufwendungen</x:t>
        </x:is>
      </x:c>
      <x:c r="F2598" s="58">
        <x:v>6830</x:v>
      </x:c>
      <x:c r="G2598" t="inlineStr">
        <x:is>
          <x:t>Buchführungskosten</x:t>
        </x:is>
      </x:c>
      <x:c r="H2598" s="0" t="inlineStr">
        <x:is>
          <x:t>2022-06</x:t>
        </x:is>
      </x:c>
      <x:c r="I2598" s="0" t="inlineStr">
        <x:is>
          <x:t>2022-06</x:t>
        </x:is>
      </x:c>
      <x:c r="J2598" s="0" t="inlineStr">
        <x:is>
          <x:t>Month</x:t>
        </x:is>
      </x:c>
      <x:c r="K2598" s="58">
        <x:v>1</x:v>
      </x:c>
      <x:c r="L2598" s="12">
        <x:v>-6200</x:v>
      </x:c>
    </x:row>
    <x:row r="2599">
      <x:c r="A2599" s="0" t="inlineStr">
        <x:is>
          <x:t>PL|pl.other-opex|6830|2022-07</x:t>
        </x:is>
      </x:c>
      <x:c r="B2599" s="0" t="inlineStr">
        <x:is>
          <x:t>Demo Handel GmbH</x:t>
        </x:is>
      </x:c>
      <x:c r="C2599" s="0" t="inlineStr">
        <x:is>
          <x:t>PL</x:t>
        </x:is>
      </x:c>
      <x:c r="D2599" s="0" t="inlineStr">
        <x:is>
          <x:t>pl.other-opex</x:t>
        </x:is>
      </x:c>
      <x:c r="E2599" s="0" t="inlineStr">
        <x:is>
          <x:t>Sonstige betriebliche Aufwendungen</x:t>
        </x:is>
      </x:c>
      <x:c r="F2599" s="58">
        <x:v>6830</x:v>
      </x:c>
      <x:c r="G2599" t="inlineStr">
        <x:is>
          <x:t>Buchführungskosten</x:t>
        </x:is>
      </x:c>
      <x:c r="H2599" s="0" t="inlineStr">
        <x:is>
          <x:t>2022-07</x:t>
        </x:is>
      </x:c>
      <x:c r="I2599" s="0" t="inlineStr">
        <x:is>
          <x:t>2022-07</x:t>
        </x:is>
      </x:c>
      <x:c r="J2599" s="0" t="inlineStr">
        <x:is>
          <x:t>Month</x:t>
        </x:is>
      </x:c>
      <x:c r="K2599" s="58">
        <x:v>1</x:v>
      </x:c>
      <x:c r="L2599" s="12">
        <x:v>-6200</x:v>
      </x:c>
    </x:row>
    <x:row r="2600">
      <x:c r="A2600" s="0" t="inlineStr">
        <x:is>
          <x:t>PL|pl.other-opex|6830|2022-08</x:t>
        </x:is>
      </x:c>
      <x:c r="B2600" s="0" t="inlineStr">
        <x:is>
          <x:t>Demo Handel GmbH</x:t>
        </x:is>
      </x:c>
      <x:c r="C2600" s="0" t="inlineStr">
        <x:is>
          <x:t>PL</x:t>
        </x:is>
      </x:c>
      <x:c r="D2600" s="0" t="inlineStr">
        <x:is>
          <x:t>pl.other-opex</x:t>
        </x:is>
      </x:c>
      <x:c r="E2600" s="0" t="inlineStr">
        <x:is>
          <x:t>Sonstige betriebliche Aufwendungen</x:t>
        </x:is>
      </x:c>
      <x:c r="F2600" s="58">
        <x:v>6830</x:v>
      </x:c>
      <x:c r="G2600" t="inlineStr">
        <x:is>
          <x:t>Buchführungskosten</x:t>
        </x:is>
      </x:c>
      <x:c r="H2600" s="0" t="inlineStr">
        <x:is>
          <x:t>2022-08</x:t>
        </x:is>
      </x:c>
      <x:c r="I2600" s="0" t="inlineStr">
        <x:is>
          <x:t>2022-08</x:t>
        </x:is>
      </x:c>
      <x:c r="J2600" s="0" t="inlineStr">
        <x:is>
          <x:t>Month</x:t>
        </x:is>
      </x:c>
      <x:c r="K2600" s="58">
        <x:v>1</x:v>
      </x:c>
      <x:c r="L2600" s="12">
        <x:v>-6200</x:v>
      </x:c>
    </x:row>
    <x:row r="2601">
      <x:c r="A2601" s="0" t="inlineStr">
        <x:is>
          <x:t>PL|pl.other-opex|6830|2022-09</x:t>
        </x:is>
      </x:c>
      <x:c r="B2601" s="0" t="inlineStr">
        <x:is>
          <x:t>Demo Handel GmbH</x:t>
        </x:is>
      </x:c>
      <x:c r="C2601" s="0" t="inlineStr">
        <x:is>
          <x:t>PL</x:t>
        </x:is>
      </x:c>
      <x:c r="D2601" s="0" t="inlineStr">
        <x:is>
          <x:t>pl.other-opex</x:t>
        </x:is>
      </x:c>
      <x:c r="E2601" s="0" t="inlineStr">
        <x:is>
          <x:t>Sonstige betriebliche Aufwendungen</x:t>
        </x:is>
      </x:c>
      <x:c r="F2601" s="58">
        <x:v>6830</x:v>
      </x:c>
      <x:c r="G2601" t="inlineStr">
        <x:is>
          <x:t>Buchführungskosten</x:t>
        </x:is>
      </x:c>
      <x:c r="H2601" s="0" t="inlineStr">
        <x:is>
          <x:t>2022-09</x:t>
        </x:is>
      </x:c>
      <x:c r="I2601" s="0" t="inlineStr">
        <x:is>
          <x:t>2022-09</x:t>
        </x:is>
      </x:c>
      <x:c r="J2601" s="0" t="inlineStr">
        <x:is>
          <x:t>Month</x:t>
        </x:is>
      </x:c>
      <x:c r="K2601" s="58">
        <x:v>1</x:v>
      </x:c>
      <x:c r="L2601" s="12">
        <x:v>-6200</x:v>
      </x:c>
    </x:row>
    <x:row r="2602">
      <x:c r="A2602" s="0" t="inlineStr">
        <x:is>
          <x:t>PL|pl.other-opex|6830|2022-10</x:t>
        </x:is>
      </x:c>
      <x:c r="B2602" s="0" t="inlineStr">
        <x:is>
          <x:t>Demo Handel GmbH</x:t>
        </x:is>
      </x:c>
      <x:c r="C2602" s="0" t="inlineStr">
        <x:is>
          <x:t>PL</x:t>
        </x:is>
      </x:c>
      <x:c r="D2602" s="0" t="inlineStr">
        <x:is>
          <x:t>pl.other-opex</x:t>
        </x:is>
      </x:c>
      <x:c r="E2602" s="0" t="inlineStr">
        <x:is>
          <x:t>Sonstige betriebliche Aufwendungen</x:t>
        </x:is>
      </x:c>
      <x:c r="F2602" s="58">
        <x:v>6830</x:v>
      </x:c>
      <x:c r="G2602" t="inlineStr">
        <x:is>
          <x:t>Buchführungskosten</x:t>
        </x:is>
      </x:c>
      <x:c r="H2602" s="0" t="inlineStr">
        <x:is>
          <x:t>2022-10</x:t>
        </x:is>
      </x:c>
      <x:c r="I2602" s="0" t="inlineStr">
        <x:is>
          <x:t>2022-10</x:t>
        </x:is>
      </x:c>
      <x:c r="J2602" s="0" t="inlineStr">
        <x:is>
          <x:t>Month</x:t>
        </x:is>
      </x:c>
      <x:c r="K2602" s="58">
        <x:v>1</x:v>
      </x:c>
      <x:c r="L2602" s="12">
        <x:v>-6200</x:v>
      </x:c>
    </x:row>
    <x:row r="2603">
      <x:c r="A2603" s="0" t="inlineStr">
        <x:is>
          <x:t>PL|pl.other-opex|6830|2022-11</x:t>
        </x:is>
      </x:c>
      <x:c r="B2603" s="0" t="inlineStr">
        <x:is>
          <x:t>Demo Handel GmbH</x:t>
        </x:is>
      </x:c>
      <x:c r="C2603" s="0" t="inlineStr">
        <x:is>
          <x:t>PL</x:t>
        </x:is>
      </x:c>
      <x:c r="D2603" s="0" t="inlineStr">
        <x:is>
          <x:t>pl.other-opex</x:t>
        </x:is>
      </x:c>
      <x:c r="E2603" s="0" t="inlineStr">
        <x:is>
          <x:t>Sonstige betriebliche Aufwendungen</x:t>
        </x:is>
      </x:c>
      <x:c r="F2603" s="58">
        <x:v>6830</x:v>
      </x:c>
      <x:c r="G2603" t="inlineStr">
        <x:is>
          <x:t>Buchführungskosten</x:t>
        </x:is>
      </x:c>
      <x:c r="H2603" s="0" t="inlineStr">
        <x:is>
          <x:t>2022-11</x:t>
        </x:is>
      </x:c>
      <x:c r="I2603" s="0" t="inlineStr">
        <x:is>
          <x:t>2022-11</x:t>
        </x:is>
      </x:c>
      <x:c r="J2603" s="0" t="inlineStr">
        <x:is>
          <x:t>Month</x:t>
        </x:is>
      </x:c>
      <x:c r="K2603" s="58">
        <x:v>1</x:v>
      </x:c>
      <x:c r="L2603" s="12">
        <x:v>-6200</x:v>
      </x:c>
    </x:row>
    <x:row r="2604">
      <x:c r="A2604" s="0" t="inlineStr">
        <x:is>
          <x:t>PL|pl.other-opex|6830|2022-12</x:t>
        </x:is>
      </x:c>
      <x:c r="B2604" s="0" t="inlineStr">
        <x:is>
          <x:t>Demo Handel GmbH</x:t>
        </x:is>
      </x:c>
      <x:c r="C2604" s="0" t="inlineStr">
        <x:is>
          <x:t>PL</x:t>
        </x:is>
      </x:c>
      <x:c r="D2604" s="0" t="inlineStr">
        <x:is>
          <x:t>pl.other-opex</x:t>
        </x:is>
      </x:c>
      <x:c r="E2604" s="0" t="inlineStr">
        <x:is>
          <x:t>Sonstige betriebliche Aufwendungen</x:t>
        </x:is>
      </x:c>
      <x:c r="F2604" s="58">
        <x:v>6830</x:v>
      </x:c>
      <x:c r="G2604" t="inlineStr">
        <x:is>
          <x:t>Buchführungskosten</x:t>
        </x:is>
      </x:c>
      <x:c r="H2604" s="0" t="inlineStr">
        <x:is>
          <x:t>2022-12</x:t>
        </x:is>
      </x:c>
      <x:c r="I2604" s="0" t="inlineStr">
        <x:is>
          <x:t>2022-12</x:t>
        </x:is>
      </x:c>
      <x:c r="J2604" s="0" t="inlineStr">
        <x:is>
          <x:t>Month</x:t>
        </x:is>
      </x:c>
      <x:c r="K2604" s="58">
        <x:v>1</x:v>
      </x:c>
      <x:c r="L2604" s="12">
        <x:v>-6200</x:v>
      </x:c>
    </x:row>
    <x:row r="2605">
      <x:c r="A2605" s="0" t="inlineStr">
        <x:is>
          <x:t>PL|pl.other-opex|6830|2023-01</x:t>
        </x:is>
      </x:c>
      <x:c r="B2605" s="0" t="inlineStr">
        <x:is>
          <x:t>Demo Handel GmbH</x:t>
        </x:is>
      </x:c>
      <x:c r="C2605" s="0" t="inlineStr">
        <x:is>
          <x:t>PL</x:t>
        </x:is>
      </x:c>
      <x:c r="D2605" s="0" t="inlineStr">
        <x:is>
          <x:t>pl.other-opex</x:t>
        </x:is>
      </x:c>
      <x:c r="E2605" s="0" t="inlineStr">
        <x:is>
          <x:t>Sonstige betriebliche Aufwendungen</x:t>
        </x:is>
      </x:c>
      <x:c r="F2605" s="58">
        <x:v>6830</x:v>
      </x:c>
      <x:c r="G2605" t="inlineStr">
        <x:is>
          <x:t>Buchführungskosten</x:t>
        </x:is>
      </x:c>
      <x:c r="H2605" s="0" t="inlineStr">
        <x:is>
          <x:t>2023-01</x:t>
        </x:is>
      </x:c>
      <x:c r="I2605" s="0" t="inlineStr">
        <x:is>
          <x:t>2023-01</x:t>
        </x:is>
      </x:c>
      <x:c r="J2605" s="0" t="inlineStr">
        <x:is>
          <x:t>Month</x:t>
        </x:is>
      </x:c>
      <x:c r="K2605" s="58">
        <x:v>1</x:v>
      </x:c>
      <x:c r="L2605" s="12">
        <x:v>-6600</x:v>
      </x:c>
    </x:row>
    <x:row r="2606">
      <x:c r="A2606" s="0" t="inlineStr">
        <x:is>
          <x:t>PL|pl.other-opex|6830|2023-02</x:t>
        </x:is>
      </x:c>
      <x:c r="B2606" s="0" t="inlineStr">
        <x:is>
          <x:t>Demo Handel GmbH</x:t>
        </x:is>
      </x:c>
      <x:c r="C2606" s="0" t="inlineStr">
        <x:is>
          <x:t>PL</x:t>
        </x:is>
      </x:c>
      <x:c r="D2606" s="0" t="inlineStr">
        <x:is>
          <x:t>pl.other-opex</x:t>
        </x:is>
      </x:c>
      <x:c r="E2606" s="0" t="inlineStr">
        <x:is>
          <x:t>Sonstige betriebliche Aufwendungen</x:t>
        </x:is>
      </x:c>
      <x:c r="F2606" s="58">
        <x:v>6830</x:v>
      </x:c>
      <x:c r="G2606" t="inlineStr">
        <x:is>
          <x:t>Buchführungskosten</x:t>
        </x:is>
      </x:c>
      <x:c r="H2606" s="0" t="inlineStr">
        <x:is>
          <x:t>2023-02</x:t>
        </x:is>
      </x:c>
      <x:c r="I2606" s="0" t="inlineStr">
        <x:is>
          <x:t>2023-02</x:t>
        </x:is>
      </x:c>
      <x:c r="J2606" s="0" t="inlineStr">
        <x:is>
          <x:t>Month</x:t>
        </x:is>
      </x:c>
      <x:c r="K2606" s="58">
        <x:v>1</x:v>
      </x:c>
      <x:c r="L2606" s="12">
        <x:v>-6600</x:v>
      </x:c>
    </x:row>
    <x:row r="2607">
      <x:c r="A2607" s="0" t="inlineStr">
        <x:is>
          <x:t>PL|pl.other-opex|6830|2023-03</x:t>
        </x:is>
      </x:c>
      <x:c r="B2607" s="0" t="inlineStr">
        <x:is>
          <x:t>Demo Handel GmbH</x:t>
        </x:is>
      </x:c>
      <x:c r="C2607" s="0" t="inlineStr">
        <x:is>
          <x:t>PL</x:t>
        </x:is>
      </x:c>
      <x:c r="D2607" s="0" t="inlineStr">
        <x:is>
          <x:t>pl.other-opex</x:t>
        </x:is>
      </x:c>
      <x:c r="E2607" s="0" t="inlineStr">
        <x:is>
          <x:t>Sonstige betriebliche Aufwendungen</x:t>
        </x:is>
      </x:c>
      <x:c r="F2607" s="58">
        <x:v>6830</x:v>
      </x:c>
      <x:c r="G2607" t="inlineStr">
        <x:is>
          <x:t>Buchführungskosten</x:t>
        </x:is>
      </x:c>
      <x:c r="H2607" s="0" t="inlineStr">
        <x:is>
          <x:t>2023-03</x:t>
        </x:is>
      </x:c>
      <x:c r="I2607" s="0" t="inlineStr">
        <x:is>
          <x:t>2023-03</x:t>
        </x:is>
      </x:c>
      <x:c r="J2607" s="0" t="inlineStr">
        <x:is>
          <x:t>Month</x:t>
        </x:is>
      </x:c>
      <x:c r="K2607" s="58">
        <x:v>1</x:v>
      </x:c>
      <x:c r="L2607" s="12">
        <x:v>-6600</x:v>
      </x:c>
    </x:row>
    <x:row r="2608">
      <x:c r="A2608" s="0" t="inlineStr">
        <x:is>
          <x:t>PL|pl.other-opex|6830|2023-04</x:t>
        </x:is>
      </x:c>
      <x:c r="B2608" s="0" t="inlineStr">
        <x:is>
          <x:t>Demo Handel GmbH</x:t>
        </x:is>
      </x:c>
      <x:c r="C2608" s="0" t="inlineStr">
        <x:is>
          <x:t>PL</x:t>
        </x:is>
      </x:c>
      <x:c r="D2608" s="0" t="inlineStr">
        <x:is>
          <x:t>pl.other-opex</x:t>
        </x:is>
      </x:c>
      <x:c r="E2608" s="0" t="inlineStr">
        <x:is>
          <x:t>Sonstige betriebliche Aufwendungen</x:t>
        </x:is>
      </x:c>
      <x:c r="F2608" s="58">
        <x:v>6830</x:v>
      </x:c>
      <x:c r="G2608" t="inlineStr">
        <x:is>
          <x:t>Buchführungskosten</x:t>
        </x:is>
      </x:c>
      <x:c r="H2608" s="0" t="inlineStr">
        <x:is>
          <x:t>2023-04</x:t>
        </x:is>
      </x:c>
      <x:c r="I2608" s="0" t="inlineStr">
        <x:is>
          <x:t>2023-04</x:t>
        </x:is>
      </x:c>
      <x:c r="J2608" s="0" t="inlineStr">
        <x:is>
          <x:t>Month</x:t>
        </x:is>
      </x:c>
      <x:c r="K2608" s="58">
        <x:v>1</x:v>
      </x:c>
      <x:c r="L2608" s="12">
        <x:v>-6600</x:v>
      </x:c>
    </x:row>
    <x:row r="2609">
      <x:c r="A2609" s="0" t="inlineStr">
        <x:is>
          <x:t>PL|pl.other-opex|6830|2023-05</x:t>
        </x:is>
      </x:c>
      <x:c r="B2609" s="0" t="inlineStr">
        <x:is>
          <x:t>Demo Handel GmbH</x:t>
        </x:is>
      </x:c>
      <x:c r="C2609" s="0" t="inlineStr">
        <x:is>
          <x:t>PL</x:t>
        </x:is>
      </x:c>
      <x:c r="D2609" s="0" t="inlineStr">
        <x:is>
          <x:t>pl.other-opex</x:t>
        </x:is>
      </x:c>
      <x:c r="E2609" s="0" t="inlineStr">
        <x:is>
          <x:t>Sonstige betriebliche Aufwendungen</x:t>
        </x:is>
      </x:c>
      <x:c r="F2609" s="58">
        <x:v>6830</x:v>
      </x:c>
      <x:c r="G2609" t="inlineStr">
        <x:is>
          <x:t>Buchführungskosten</x:t>
        </x:is>
      </x:c>
      <x:c r="H2609" s="0" t="inlineStr">
        <x:is>
          <x:t>2023-05</x:t>
        </x:is>
      </x:c>
      <x:c r="I2609" s="0" t="inlineStr">
        <x:is>
          <x:t>2023-05</x:t>
        </x:is>
      </x:c>
      <x:c r="J2609" s="0" t="inlineStr">
        <x:is>
          <x:t>Month</x:t>
        </x:is>
      </x:c>
      <x:c r="K2609" s="58">
        <x:v>1</x:v>
      </x:c>
      <x:c r="L2609" s="12">
        <x:v>-6600</x:v>
      </x:c>
    </x:row>
    <x:row r="2610">
      <x:c r="A2610" s="0" t="inlineStr">
        <x:is>
          <x:t>PL|pl.other-opex|6830|2023-06</x:t>
        </x:is>
      </x:c>
      <x:c r="B2610" s="0" t="inlineStr">
        <x:is>
          <x:t>Demo Handel GmbH</x:t>
        </x:is>
      </x:c>
      <x:c r="C2610" s="0" t="inlineStr">
        <x:is>
          <x:t>PL</x:t>
        </x:is>
      </x:c>
      <x:c r="D2610" s="0" t="inlineStr">
        <x:is>
          <x:t>pl.other-opex</x:t>
        </x:is>
      </x:c>
      <x:c r="E2610" s="0" t="inlineStr">
        <x:is>
          <x:t>Sonstige betriebliche Aufwendungen</x:t>
        </x:is>
      </x:c>
      <x:c r="F2610" s="58">
        <x:v>6830</x:v>
      </x:c>
      <x:c r="G2610" t="inlineStr">
        <x:is>
          <x:t>Buchführungskosten</x:t>
        </x:is>
      </x:c>
      <x:c r="H2610" s="0" t="inlineStr">
        <x:is>
          <x:t>2023-06</x:t>
        </x:is>
      </x:c>
      <x:c r="I2610" s="0" t="inlineStr">
        <x:is>
          <x:t>2023-06</x:t>
        </x:is>
      </x:c>
      <x:c r="J2610" s="0" t="inlineStr">
        <x:is>
          <x:t>Month</x:t>
        </x:is>
      </x:c>
      <x:c r="K2610" s="58">
        <x:v>1</x:v>
      </x:c>
      <x:c r="L2610" s="12">
        <x:v>-6600</x:v>
      </x:c>
    </x:row>
    <x:row r="2611">
      <x:c r="A2611" s="0" t="inlineStr">
        <x:is>
          <x:t>PL|pl.other-opex|6830|2023-07</x:t>
        </x:is>
      </x:c>
      <x:c r="B2611" s="0" t="inlineStr">
        <x:is>
          <x:t>Demo Handel GmbH</x:t>
        </x:is>
      </x:c>
      <x:c r="C2611" s="0" t="inlineStr">
        <x:is>
          <x:t>PL</x:t>
        </x:is>
      </x:c>
      <x:c r="D2611" s="0" t="inlineStr">
        <x:is>
          <x:t>pl.other-opex</x:t>
        </x:is>
      </x:c>
      <x:c r="E2611" s="0" t="inlineStr">
        <x:is>
          <x:t>Sonstige betriebliche Aufwendungen</x:t>
        </x:is>
      </x:c>
      <x:c r="F2611" s="58">
        <x:v>6830</x:v>
      </x:c>
      <x:c r="G2611" t="inlineStr">
        <x:is>
          <x:t>Buchführungskosten</x:t>
        </x:is>
      </x:c>
      <x:c r="H2611" s="0" t="inlineStr">
        <x:is>
          <x:t>2023-07</x:t>
        </x:is>
      </x:c>
      <x:c r="I2611" s="0" t="inlineStr">
        <x:is>
          <x:t>2023-07</x:t>
        </x:is>
      </x:c>
      <x:c r="J2611" s="0" t="inlineStr">
        <x:is>
          <x:t>Month</x:t>
        </x:is>
      </x:c>
      <x:c r="K2611" s="58">
        <x:v>1</x:v>
      </x:c>
      <x:c r="L2611" s="12">
        <x:v>-6600</x:v>
      </x:c>
    </x:row>
    <x:row r="2612">
      <x:c r="A2612" s="0" t="inlineStr">
        <x:is>
          <x:t>PL|pl.other-opex|6830|2023-08</x:t>
        </x:is>
      </x:c>
      <x:c r="B2612" s="0" t="inlineStr">
        <x:is>
          <x:t>Demo Handel GmbH</x:t>
        </x:is>
      </x:c>
      <x:c r="C2612" s="0" t="inlineStr">
        <x:is>
          <x:t>PL</x:t>
        </x:is>
      </x:c>
      <x:c r="D2612" s="0" t="inlineStr">
        <x:is>
          <x:t>pl.other-opex</x:t>
        </x:is>
      </x:c>
      <x:c r="E2612" s="0" t="inlineStr">
        <x:is>
          <x:t>Sonstige betriebliche Aufwendungen</x:t>
        </x:is>
      </x:c>
      <x:c r="F2612" s="58">
        <x:v>6830</x:v>
      </x:c>
      <x:c r="G2612" t="inlineStr">
        <x:is>
          <x:t>Buchführungskosten</x:t>
        </x:is>
      </x:c>
      <x:c r="H2612" s="0" t="inlineStr">
        <x:is>
          <x:t>2023-08</x:t>
        </x:is>
      </x:c>
      <x:c r="I2612" s="0" t="inlineStr">
        <x:is>
          <x:t>2023-08</x:t>
        </x:is>
      </x:c>
      <x:c r="J2612" s="0" t="inlineStr">
        <x:is>
          <x:t>Month</x:t>
        </x:is>
      </x:c>
      <x:c r="K2612" s="58">
        <x:v>1</x:v>
      </x:c>
      <x:c r="L2612" s="12">
        <x:v>-6600</x:v>
      </x:c>
    </x:row>
    <x:row r="2613">
      <x:c r="A2613" s="0" t="inlineStr">
        <x:is>
          <x:t>PL|pl.other-opex|6830|2023-09</x:t>
        </x:is>
      </x:c>
      <x:c r="B2613" s="0" t="inlineStr">
        <x:is>
          <x:t>Demo Handel GmbH</x:t>
        </x:is>
      </x:c>
      <x:c r="C2613" s="0" t="inlineStr">
        <x:is>
          <x:t>PL</x:t>
        </x:is>
      </x:c>
      <x:c r="D2613" s="0" t="inlineStr">
        <x:is>
          <x:t>pl.other-opex</x:t>
        </x:is>
      </x:c>
      <x:c r="E2613" s="0" t="inlineStr">
        <x:is>
          <x:t>Sonstige betriebliche Aufwendungen</x:t>
        </x:is>
      </x:c>
      <x:c r="F2613" s="58">
        <x:v>6830</x:v>
      </x:c>
      <x:c r="G2613" t="inlineStr">
        <x:is>
          <x:t>Buchführungskosten</x:t>
        </x:is>
      </x:c>
      <x:c r="H2613" s="0" t="inlineStr">
        <x:is>
          <x:t>2023-09</x:t>
        </x:is>
      </x:c>
      <x:c r="I2613" s="0" t="inlineStr">
        <x:is>
          <x:t>2023-09</x:t>
        </x:is>
      </x:c>
      <x:c r="J2613" s="0" t="inlineStr">
        <x:is>
          <x:t>Month</x:t>
        </x:is>
      </x:c>
      <x:c r="K2613" s="58">
        <x:v>1</x:v>
      </x:c>
      <x:c r="L2613" s="12">
        <x:v>-6600</x:v>
      </x:c>
    </x:row>
    <x:row r="2614">
      <x:c r="A2614" s="0" t="inlineStr">
        <x:is>
          <x:t>PL|pl.other-opex|6830|2023-10</x:t>
        </x:is>
      </x:c>
      <x:c r="B2614" s="0" t="inlineStr">
        <x:is>
          <x:t>Demo Handel GmbH</x:t>
        </x:is>
      </x:c>
      <x:c r="C2614" s="0" t="inlineStr">
        <x:is>
          <x:t>PL</x:t>
        </x:is>
      </x:c>
      <x:c r="D2614" s="0" t="inlineStr">
        <x:is>
          <x:t>pl.other-opex</x:t>
        </x:is>
      </x:c>
      <x:c r="E2614" s="0" t="inlineStr">
        <x:is>
          <x:t>Sonstige betriebliche Aufwendungen</x:t>
        </x:is>
      </x:c>
      <x:c r="F2614" s="58">
        <x:v>6830</x:v>
      </x:c>
      <x:c r="G2614" t="inlineStr">
        <x:is>
          <x:t>Buchführungskosten</x:t>
        </x:is>
      </x:c>
      <x:c r="H2614" s="0" t="inlineStr">
        <x:is>
          <x:t>2023-10</x:t>
        </x:is>
      </x:c>
      <x:c r="I2614" s="0" t="inlineStr">
        <x:is>
          <x:t>2023-10</x:t>
        </x:is>
      </x:c>
      <x:c r="J2614" s="0" t="inlineStr">
        <x:is>
          <x:t>Month</x:t>
        </x:is>
      </x:c>
      <x:c r="K2614" s="58">
        <x:v>1</x:v>
      </x:c>
      <x:c r="L2614" s="12">
        <x:v>-6600</x:v>
      </x:c>
    </x:row>
    <x:row r="2615">
      <x:c r="A2615" s="0" t="inlineStr">
        <x:is>
          <x:t>PL|pl.other-opex|6830|2023-11</x:t>
        </x:is>
      </x:c>
      <x:c r="B2615" s="0" t="inlineStr">
        <x:is>
          <x:t>Demo Handel GmbH</x:t>
        </x:is>
      </x:c>
      <x:c r="C2615" s="0" t="inlineStr">
        <x:is>
          <x:t>PL</x:t>
        </x:is>
      </x:c>
      <x:c r="D2615" s="0" t="inlineStr">
        <x:is>
          <x:t>pl.other-opex</x:t>
        </x:is>
      </x:c>
      <x:c r="E2615" s="0" t="inlineStr">
        <x:is>
          <x:t>Sonstige betriebliche Aufwendungen</x:t>
        </x:is>
      </x:c>
      <x:c r="F2615" s="58">
        <x:v>6830</x:v>
      </x:c>
      <x:c r="G2615" t="inlineStr">
        <x:is>
          <x:t>Buchführungskosten</x:t>
        </x:is>
      </x:c>
      <x:c r="H2615" s="0" t="inlineStr">
        <x:is>
          <x:t>2023-11</x:t>
        </x:is>
      </x:c>
      <x:c r="I2615" s="0" t="inlineStr">
        <x:is>
          <x:t>2023-11</x:t>
        </x:is>
      </x:c>
      <x:c r="J2615" s="0" t="inlineStr">
        <x:is>
          <x:t>Month</x:t>
        </x:is>
      </x:c>
      <x:c r="K2615" s="58">
        <x:v>1</x:v>
      </x:c>
      <x:c r="L2615" s="12">
        <x:v>-6600</x:v>
      </x:c>
    </x:row>
    <x:row r="2616">
      <x:c r="A2616" s="0" t="inlineStr">
        <x:is>
          <x:t>PL|pl.other-opex|6830|2023-12</x:t>
        </x:is>
      </x:c>
      <x:c r="B2616" s="0" t="inlineStr">
        <x:is>
          <x:t>Demo Handel GmbH</x:t>
        </x:is>
      </x:c>
      <x:c r="C2616" s="0" t="inlineStr">
        <x:is>
          <x:t>PL</x:t>
        </x:is>
      </x:c>
      <x:c r="D2616" s="0" t="inlineStr">
        <x:is>
          <x:t>pl.other-opex</x:t>
        </x:is>
      </x:c>
      <x:c r="E2616" s="0" t="inlineStr">
        <x:is>
          <x:t>Sonstige betriebliche Aufwendungen</x:t>
        </x:is>
      </x:c>
      <x:c r="F2616" s="58">
        <x:v>6830</x:v>
      </x:c>
      <x:c r="G2616" t="inlineStr">
        <x:is>
          <x:t>Buchführungskosten</x:t>
        </x:is>
      </x:c>
      <x:c r="H2616" s="0" t="inlineStr">
        <x:is>
          <x:t>2023-12</x:t>
        </x:is>
      </x:c>
      <x:c r="I2616" s="0" t="inlineStr">
        <x:is>
          <x:t>2023-12</x:t>
        </x:is>
      </x:c>
      <x:c r="J2616" s="0" t="inlineStr">
        <x:is>
          <x:t>Month</x:t>
        </x:is>
      </x:c>
      <x:c r="K2616" s="58">
        <x:v>1</x:v>
      </x:c>
      <x:c r="L2616" s="12">
        <x:v>-6600</x:v>
      </x:c>
    </x:row>
    <x:row r="2617">
      <x:c r="A2617" s="0" t="inlineStr">
        <x:is>
          <x:t>PL|pl.other-opex|6830|2024-01</x:t>
        </x:is>
      </x:c>
      <x:c r="B2617" s="0" t="inlineStr">
        <x:is>
          <x:t>Demo Handel GmbH</x:t>
        </x:is>
      </x:c>
      <x:c r="C2617" s="0" t="inlineStr">
        <x:is>
          <x:t>PL</x:t>
        </x:is>
      </x:c>
      <x:c r="D2617" s="0" t="inlineStr">
        <x:is>
          <x:t>pl.other-opex</x:t>
        </x:is>
      </x:c>
      <x:c r="E2617" s="0" t="inlineStr">
        <x:is>
          <x:t>Sonstige betriebliche Aufwendungen</x:t>
        </x:is>
      </x:c>
      <x:c r="F2617" s="58">
        <x:v>6830</x:v>
      </x:c>
      <x:c r="G2617" t="inlineStr">
        <x:is>
          <x:t>Buchführungskosten</x:t>
        </x:is>
      </x:c>
      <x:c r="H2617" s="0" t="inlineStr">
        <x:is>
          <x:t>2024-01</x:t>
        </x:is>
      </x:c>
      <x:c r="I2617" s="0" t="inlineStr">
        <x:is>
          <x:t>2024-01</x:t>
        </x:is>
      </x:c>
      <x:c r="J2617" s="0" t="inlineStr">
        <x:is>
          <x:t>Month</x:t>
        </x:is>
      </x:c>
      <x:c r="K2617" s="58">
        <x:v>1</x:v>
      </x:c>
      <x:c r="L2617" s="12">
        <x:v>-6600</x:v>
      </x:c>
    </x:row>
    <x:row r="2618">
      <x:c r="A2618" s="0" t="inlineStr">
        <x:is>
          <x:t>PL|pl.other-opex|6830|2024-02</x:t>
        </x:is>
      </x:c>
      <x:c r="B2618" s="0" t="inlineStr">
        <x:is>
          <x:t>Demo Handel GmbH</x:t>
        </x:is>
      </x:c>
      <x:c r="C2618" s="0" t="inlineStr">
        <x:is>
          <x:t>PL</x:t>
        </x:is>
      </x:c>
      <x:c r="D2618" s="0" t="inlineStr">
        <x:is>
          <x:t>pl.other-opex</x:t>
        </x:is>
      </x:c>
      <x:c r="E2618" s="0" t="inlineStr">
        <x:is>
          <x:t>Sonstige betriebliche Aufwendungen</x:t>
        </x:is>
      </x:c>
      <x:c r="F2618" s="58">
        <x:v>6830</x:v>
      </x:c>
      <x:c r="G2618" t="inlineStr">
        <x:is>
          <x:t>Buchführungskosten</x:t>
        </x:is>
      </x:c>
      <x:c r="H2618" s="0" t="inlineStr">
        <x:is>
          <x:t>2024-02</x:t>
        </x:is>
      </x:c>
      <x:c r="I2618" s="0" t="inlineStr">
        <x:is>
          <x:t>2024-02</x:t>
        </x:is>
      </x:c>
      <x:c r="J2618" s="0" t="inlineStr">
        <x:is>
          <x:t>Month</x:t>
        </x:is>
      </x:c>
      <x:c r="K2618" s="58">
        <x:v>1</x:v>
      </x:c>
      <x:c r="L2618" s="12">
        <x:v>-6600</x:v>
      </x:c>
    </x:row>
    <x:row r="2619">
      <x:c r="A2619" s="0" t="inlineStr">
        <x:is>
          <x:t>PL|pl.other-opex|6830|2024-03</x:t>
        </x:is>
      </x:c>
      <x:c r="B2619" s="0" t="inlineStr">
        <x:is>
          <x:t>Demo Handel GmbH</x:t>
        </x:is>
      </x:c>
      <x:c r="C2619" s="0" t="inlineStr">
        <x:is>
          <x:t>PL</x:t>
        </x:is>
      </x:c>
      <x:c r="D2619" s="0" t="inlineStr">
        <x:is>
          <x:t>pl.other-opex</x:t>
        </x:is>
      </x:c>
      <x:c r="E2619" s="0" t="inlineStr">
        <x:is>
          <x:t>Sonstige betriebliche Aufwendungen</x:t>
        </x:is>
      </x:c>
      <x:c r="F2619" s="58">
        <x:v>6830</x:v>
      </x:c>
      <x:c r="G2619" t="inlineStr">
        <x:is>
          <x:t>Buchführungskosten</x:t>
        </x:is>
      </x:c>
      <x:c r="H2619" s="0" t="inlineStr">
        <x:is>
          <x:t>2024-03</x:t>
        </x:is>
      </x:c>
      <x:c r="I2619" s="0" t="inlineStr">
        <x:is>
          <x:t>2024-03</x:t>
        </x:is>
      </x:c>
      <x:c r="J2619" s="0" t="inlineStr">
        <x:is>
          <x:t>Month</x:t>
        </x:is>
      </x:c>
      <x:c r="K2619" s="58">
        <x:v>1</x:v>
      </x:c>
      <x:c r="L2619" s="12">
        <x:v>-6600</x:v>
      </x:c>
    </x:row>
    <x:row r="2620">
      <x:c r="A2620" s="0" t="inlineStr">
        <x:is>
          <x:t>PL|pl.other-opex|6830|2024-04</x:t>
        </x:is>
      </x:c>
      <x:c r="B2620" s="0" t="inlineStr">
        <x:is>
          <x:t>Demo Handel GmbH</x:t>
        </x:is>
      </x:c>
      <x:c r="C2620" s="0" t="inlineStr">
        <x:is>
          <x:t>PL</x:t>
        </x:is>
      </x:c>
      <x:c r="D2620" s="0" t="inlineStr">
        <x:is>
          <x:t>pl.other-opex</x:t>
        </x:is>
      </x:c>
      <x:c r="E2620" s="0" t="inlineStr">
        <x:is>
          <x:t>Sonstige betriebliche Aufwendungen</x:t>
        </x:is>
      </x:c>
      <x:c r="F2620" s="58">
        <x:v>6830</x:v>
      </x:c>
      <x:c r="G2620" t="inlineStr">
        <x:is>
          <x:t>Buchführungskosten</x:t>
        </x:is>
      </x:c>
      <x:c r="H2620" s="0" t="inlineStr">
        <x:is>
          <x:t>2024-04</x:t>
        </x:is>
      </x:c>
      <x:c r="I2620" s="0" t="inlineStr">
        <x:is>
          <x:t>2024-04</x:t>
        </x:is>
      </x:c>
      <x:c r="J2620" s="0" t="inlineStr">
        <x:is>
          <x:t>Month</x:t>
        </x:is>
      </x:c>
      <x:c r="K2620" s="58">
        <x:v>1</x:v>
      </x:c>
      <x:c r="L2620" s="12">
        <x:v>-6600</x:v>
      </x:c>
    </x:row>
    <x:row r="2621">
      <x:c r="A2621" s="0" t="inlineStr">
        <x:is>
          <x:t>PL|pl.other-opex|6830|2024-05</x:t>
        </x:is>
      </x:c>
      <x:c r="B2621" s="0" t="inlineStr">
        <x:is>
          <x:t>Demo Handel GmbH</x:t>
        </x:is>
      </x:c>
      <x:c r="C2621" s="0" t="inlineStr">
        <x:is>
          <x:t>PL</x:t>
        </x:is>
      </x:c>
      <x:c r="D2621" s="0" t="inlineStr">
        <x:is>
          <x:t>pl.other-opex</x:t>
        </x:is>
      </x:c>
      <x:c r="E2621" s="0" t="inlineStr">
        <x:is>
          <x:t>Sonstige betriebliche Aufwendungen</x:t>
        </x:is>
      </x:c>
      <x:c r="F2621" s="58">
        <x:v>6830</x:v>
      </x:c>
      <x:c r="G2621" t="inlineStr">
        <x:is>
          <x:t>Buchführungskosten</x:t>
        </x:is>
      </x:c>
      <x:c r="H2621" s="0" t="inlineStr">
        <x:is>
          <x:t>2024-05</x:t>
        </x:is>
      </x:c>
      <x:c r="I2621" s="0" t="inlineStr">
        <x:is>
          <x:t>2024-05</x:t>
        </x:is>
      </x:c>
      <x:c r="J2621" s="0" t="inlineStr">
        <x:is>
          <x:t>Month</x:t>
        </x:is>
      </x:c>
      <x:c r="K2621" s="58">
        <x:v>1</x:v>
      </x:c>
      <x:c r="L2621" s="12">
        <x:v>-6600</x:v>
      </x:c>
    </x:row>
    <x:row r="2622">
      <x:c r="A2622" s="0" t="inlineStr">
        <x:is>
          <x:t>PL|pl.other-opex|6830|2024-06</x:t>
        </x:is>
      </x:c>
      <x:c r="B2622" s="0" t="inlineStr">
        <x:is>
          <x:t>Demo Handel GmbH</x:t>
        </x:is>
      </x:c>
      <x:c r="C2622" s="0" t="inlineStr">
        <x:is>
          <x:t>PL</x:t>
        </x:is>
      </x:c>
      <x:c r="D2622" s="0" t="inlineStr">
        <x:is>
          <x:t>pl.other-opex</x:t>
        </x:is>
      </x:c>
      <x:c r="E2622" s="0" t="inlineStr">
        <x:is>
          <x:t>Sonstige betriebliche Aufwendungen</x:t>
        </x:is>
      </x:c>
      <x:c r="F2622" s="58">
        <x:v>6830</x:v>
      </x:c>
      <x:c r="G2622" t="inlineStr">
        <x:is>
          <x:t>Buchführungskosten</x:t>
        </x:is>
      </x:c>
      <x:c r="H2622" s="0" t="inlineStr">
        <x:is>
          <x:t>2024-06</x:t>
        </x:is>
      </x:c>
      <x:c r="I2622" s="0" t="inlineStr">
        <x:is>
          <x:t>2024-06</x:t>
        </x:is>
      </x:c>
      <x:c r="J2622" s="0" t="inlineStr">
        <x:is>
          <x:t>Month</x:t>
        </x:is>
      </x:c>
      <x:c r="K2622" s="58">
        <x:v>1</x:v>
      </x:c>
      <x:c r="L2622" s="12">
        <x:v>-6600</x:v>
      </x:c>
    </x:row>
    <x:row r="2623">
      <x:c r="A2623" s="0" t="inlineStr">
        <x:is>
          <x:t>PL|pl.other-opex|6830|2024-07</x:t>
        </x:is>
      </x:c>
      <x:c r="B2623" s="0" t="inlineStr">
        <x:is>
          <x:t>Demo Handel GmbH</x:t>
        </x:is>
      </x:c>
      <x:c r="C2623" s="0" t="inlineStr">
        <x:is>
          <x:t>PL</x:t>
        </x:is>
      </x:c>
      <x:c r="D2623" s="0" t="inlineStr">
        <x:is>
          <x:t>pl.other-opex</x:t>
        </x:is>
      </x:c>
      <x:c r="E2623" s="0" t="inlineStr">
        <x:is>
          <x:t>Sonstige betriebliche Aufwendungen</x:t>
        </x:is>
      </x:c>
      <x:c r="F2623" s="58">
        <x:v>6830</x:v>
      </x:c>
      <x:c r="G2623" t="inlineStr">
        <x:is>
          <x:t>Buchführungskosten</x:t>
        </x:is>
      </x:c>
      <x:c r="H2623" s="0" t="inlineStr">
        <x:is>
          <x:t>2024-07</x:t>
        </x:is>
      </x:c>
      <x:c r="I2623" s="0" t="inlineStr">
        <x:is>
          <x:t>2024-07</x:t>
        </x:is>
      </x:c>
      <x:c r="J2623" s="0" t="inlineStr">
        <x:is>
          <x:t>Month</x:t>
        </x:is>
      </x:c>
      <x:c r="K2623" s="58">
        <x:v>1</x:v>
      </x:c>
      <x:c r="L2623" s="12">
        <x:v>-6600</x:v>
      </x:c>
    </x:row>
    <x:row r="2624">
      <x:c r="A2624" s="0" t="inlineStr">
        <x:is>
          <x:t>PL|pl.other-opex|6830|2024-08</x:t>
        </x:is>
      </x:c>
      <x:c r="B2624" s="0" t="inlineStr">
        <x:is>
          <x:t>Demo Handel GmbH</x:t>
        </x:is>
      </x:c>
      <x:c r="C2624" s="0" t="inlineStr">
        <x:is>
          <x:t>PL</x:t>
        </x:is>
      </x:c>
      <x:c r="D2624" s="0" t="inlineStr">
        <x:is>
          <x:t>pl.other-opex</x:t>
        </x:is>
      </x:c>
      <x:c r="E2624" s="0" t="inlineStr">
        <x:is>
          <x:t>Sonstige betriebliche Aufwendungen</x:t>
        </x:is>
      </x:c>
      <x:c r="F2624" s="58">
        <x:v>6830</x:v>
      </x:c>
      <x:c r="G2624" t="inlineStr">
        <x:is>
          <x:t>Buchführungskosten</x:t>
        </x:is>
      </x:c>
      <x:c r="H2624" s="0" t="inlineStr">
        <x:is>
          <x:t>2024-08</x:t>
        </x:is>
      </x:c>
      <x:c r="I2624" s="0" t="inlineStr">
        <x:is>
          <x:t>2024-08</x:t>
        </x:is>
      </x:c>
      <x:c r="J2624" s="0" t="inlineStr">
        <x:is>
          <x:t>Month</x:t>
        </x:is>
      </x:c>
      <x:c r="K2624" s="58">
        <x:v>1</x:v>
      </x:c>
      <x:c r="L2624" s="12">
        <x:v>-6600</x:v>
      </x:c>
    </x:row>
    <x:row r="2625">
      <x:c r="A2625" s="0" t="inlineStr">
        <x:is>
          <x:t>PL|pl.other-opex|6830|2024-09</x:t>
        </x:is>
      </x:c>
      <x:c r="B2625" s="0" t="inlineStr">
        <x:is>
          <x:t>Demo Handel GmbH</x:t>
        </x:is>
      </x:c>
      <x:c r="C2625" s="0" t="inlineStr">
        <x:is>
          <x:t>PL</x:t>
        </x:is>
      </x:c>
      <x:c r="D2625" s="0" t="inlineStr">
        <x:is>
          <x:t>pl.other-opex</x:t>
        </x:is>
      </x:c>
      <x:c r="E2625" s="0" t="inlineStr">
        <x:is>
          <x:t>Sonstige betriebliche Aufwendungen</x:t>
        </x:is>
      </x:c>
      <x:c r="F2625" s="58">
        <x:v>6830</x:v>
      </x:c>
      <x:c r="G2625" t="inlineStr">
        <x:is>
          <x:t>Buchführungskosten</x:t>
        </x:is>
      </x:c>
      <x:c r="H2625" s="0" t="inlineStr">
        <x:is>
          <x:t>2024-09</x:t>
        </x:is>
      </x:c>
      <x:c r="I2625" s="0" t="inlineStr">
        <x:is>
          <x:t>2024-09</x:t>
        </x:is>
      </x:c>
      <x:c r="J2625" s="0" t="inlineStr">
        <x:is>
          <x:t>Month</x:t>
        </x:is>
      </x:c>
      <x:c r="K2625" s="58">
        <x:v>1</x:v>
      </x:c>
      <x:c r="L2625" s="12">
        <x:v>-6600</x:v>
      </x:c>
    </x:row>
    <x:row r="2626">
      <x:c r="A2626" s="0" t="inlineStr">
        <x:is>
          <x:t>PL|pl.other-opex|6830|2024-10</x:t>
        </x:is>
      </x:c>
      <x:c r="B2626" s="0" t="inlineStr">
        <x:is>
          <x:t>Demo Handel GmbH</x:t>
        </x:is>
      </x:c>
      <x:c r="C2626" s="0" t="inlineStr">
        <x:is>
          <x:t>PL</x:t>
        </x:is>
      </x:c>
      <x:c r="D2626" s="0" t="inlineStr">
        <x:is>
          <x:t>pl.other-opex</x:t>
        </x:is>
      </x:c>
      <x:c r="E2626" s="0" t="inlineStr">
        <x:is>
          <x:t>Sonstige betriebliche Aufwendungen</x:t>
        </x:is>
      </x:c>
      <x:c r="F2626" s="58">
        <x:v>6830</x:v>
      </x:c>
      <x:c r="G2626" t="inlineStr">
        <x:is>
          <x:t>Buchführungskosten</x:t>
        </x:is>
      </x:c>
      <x:c r="H2626" s="0" t="inlineStr">
        <x:is>
          <x:t>2024-10</x:t>
        </x:is>
      </x:c>
      <x:c r="I2626" s="0" t="inlineStr">
        <x:is>
          <x:t>2024-10</x:t>
        </x:is>
      </x:c>
      <x:c r="J2626" s="0" t="inlineStr">
        <x:is>
          <x:t>Month</x:t>
        </x:is>
      </x:c>
      <x:c r="K2626" s="58">
        <x:v>1</x:v>
      </x:c>
      <x:c r="L2626" s="12">
        <x:v>-6600</x:v>
      </x:c>
    </x:row>
    <x:row r="2627">
      <x:c r="A2627" s="0" t="inlineStr">
        <x:is>
          <x:t>PL|pl.other-opex|6830|2024-11</x:t>
        </x:is>
      </x:c>
      <x:c r="B2627" s="0" t="inlineStr">
        <x:is>
          <x:t>Demo Handel GmbH</x:t>
        </x:is>
      </x:c>
      <x:c r="C2627" s="0" t="inlineStr">
        <x:is>
          <x:t>PL</x:t>
        </x:is>
      </x:c>
      <x:c r="D2627" s="0" t="inlineStr">
        <x:is>
          <x:t>pl.other-opex</x:t>
        </x:is>
      </x:c>
      <x:c r="E2627" s="0" t="inlineStr">
        <x:is>
          <x:t>Sonstige betriebliche Aufwendungen</x:t>
        </x:is>
      </x:c>
      <x:c r="F2627" s="58">
        <x:v>6830</x:v>
      </x:c>
      <x:c r="G2627" t="inlineStr">
        <x:is>
          <x:t>Buchführungskosten</x:t>
        </x:is>
      </x:c>
      <x:c r="H2627" s="0" t="inlineStr">
        <x:is>
          <x:t>2024-11</x:t>
        </x:is>
      </x:c>
      <x:c r="I2627" s="0" t="inlineStr">
        <x:is>
          <x:t>2024-11</x:t>
        </x:is>
      </x:c>
      <x:c r="J2627" s="0" t="inlineStr">
        <x:is>
          <x:t>Month</x:t>
        </x:is>
      </x:c>
      <x:c r="K2627" s="58">
        <x:v>1</x:v>
      </x:c>
      <x:c r="L2627" s="12">
        <x:v>-6600</x:v>
      </x:c>
    </x:row>
    <x:row r="2628">
      <x:c r="A2628" s="0" t="inlineStr">
        <x:is>
          <x:t>PL|pl.other-opex|6830|2024-12</x:t>
        </x:is>
      </x:c>
      <x:c r="B2628" s="0" t="inlineStr">
        <x:is>
          <x:t>Demo Handel GmbH</x:t>
        </x:is>
      </x:c>
      <x:c r="C2628" s="0" t="inlineStr">
        <x:is>
          <x:t>PL</x:t>
        </x:is>
      </x:c>
      <x:c r="D2628" s="0" t="inlineStr">
        <x:is>
          <x:t>pl.other-opex</x:t>
        </x:is>
      </x:c>
      <x:c r="E2628" s="0" t="inlineStr">
        <x:is>
          <x:t>Sonstige betriebliche Aufwendungen</x:t>
        </x:is>
      </x:c>
      <x:c r="F2628" s="58">
        <x:v>6830</x:v>
      </x:c>
      <x:c r="G2628" t="inlineStr">
        <x:is>
          <x:t>Buchführungskosten</x:t>
        </x:is>
      </x:c>
      <x:c r="H2628" s="0" t="inlineStr">
        <x:is>
          <x:t>2024-12</x:t>
        </x:is>
      </x:c>
      <x:c r="I2628" s="0" t="inlineStr">
        <x:is>
          <x:t>2024-12</x:t>
        </x:is>
      </x:c>
      <x:c r="J2628" s="0" t="inlineStr">
        <x:is>
          <x:t>Month</x:t>
        </x:is>
      </x:c>
      <x:c r="K2628" s="58">
        <x:v>1</x:v>
      </x:c>
      <x:c r="L2628" s="12">
        <x:v>-6600</x:v>
      </x:c>
    </x:row>
    <x:row r="2629">
      <x:c r="A2629" s="0" t="inlineStr">
        <x:is>
          <x:t>PL|pl.other-opex|6840|2022-01</x:t>
        </x:is>
      </x:c>
      <x:c r="B2629" s="0" t="inlineStr">
        <x:is>
          <x:t>Demo Handel GmbH</x:t>
        </x:is>
      </x:c>
      <x:c r="C2629" s="0" t="inlineStr">
        <x:is>
          <x:t>PL</x:t>
        </x:is>
      </x:c>
      <x:c r="D2629" s="0" t="inlineStr">
        <x:is>
          <x:t>pl.other-opex</x:t>
        </x:is>
      </x:c>
      <x:c r="E2629" s="0" t="inlineStr">
        <x:is>
          <x:t>Sonstige betriebliche Aufwendungen</x:t>
        </x:is>
      </x:c>
      <x:c r="F2629" s="58">
        <x:v>6840</x:v>
      </x:c>
      <x:c r="G2629" t="inlineStr">
        <x:is>
          <x:t>Mietleasing Betriebs- und Geschäftsausstattung</x:t>
        </x:is>
      </x:c>
      <x:c r="H2629" s="0" t="inlineStr">
        <x:is>
          <x:t>2022-01</x:t>
        </x:is>
      </x:c>
      <x:c r="I2629" s="0" t="inlineStr">
        <x:is>
          <x:t>2022-01</x:t>
        </x:is>
      </x:c>
      <x:c r="J2629" s="0" t="inlineStr">
        <x:is>
          <x:t>Month</x:t>
        </x:is>
      </x:c>
      <x:c r="K2629" s="58">
        <x:v>1</x:v>
      </x:c>
      <x:c r="L2629" s="12">
        <x:v>-2890</x:v>
      </x:c>
    </x:row>
    <x:row r="2630">
      <x:c r="A2630" s="0" t="inlineStr">
        <x:is>
          <x:t>PL|pl.other-opex|6840|2022-02</x:t>
        </x:is>
      </x:c>
      <x:c r="B2630" s="0" t="inlineStr">
        <x:is>
          <x:t>Demo Handel GmbH</x:t>
        </x:is>
      </x:c>
      <x:c r="C2630" s="0" t="inlineStr">
        <x:is>
          <x:t>PL</x:t>
        </x:is>
      </x:c>
      <x:c r="D2630" s="0" t="inlineStr">
        <x:is>
          <x:t>pl.other-opex</x:t>
        </x:is>
      </x:c>
      <x:c r="E2630" s="0" t="inlineStr">
        <x:is>
          <x:t>Sonstige betriebliche Aufwendungen</x:t>
        </x:is>
      </x:c>
      <x:c r="F2630" s="58">
        <x:v>6840</x:v>
      </x:c>
      <x:c r="G2630" t="inlineStr">
        <x:is>
          <x:t>Mietleasing Betriebs- und Geschäftsausstattung</x:t>
        </x:is>
      </x:c>
      <x:c r="H2630" s="0" t="inlineStr">
        <x:is>
          <x:t>2022-02</x:t>
        </x:is>
      </x:c>
      <x:c r="I2630" s="0" t="inlineStr">
        <x:is>
          <x:t>2022-02</x:t>
        </x:is>
      </x:c>
      <x:c r="J2630" s="0" t="inlineStr">
        <x:is>
          <x:t>Month</x:t>
        </x:is>
      </x:c>
      <x:c r="K2630" s="58">
        <x:v>1</x:v>
      </x:c>
      <x:c r="L2630" s="12">
        <x:v>-2890</x:v>
      </x:c>
    </x:row>
    <x:row r="2631">
      <x:c r="A2631" s="0" t="inlineStr">
        <x:is>
          <x:t>PL|pl.other-opex|6840|2022-03</x:t>
        </x:is>
      </x:c>
      <x:c r="B2631" s="0" t="inlineStr">
        <x:is>
          <x:t>Demo Handel GmbH</x:t>
        </x:is>
      </x:c>
      <x:c r="C2631" s="0" t="inlineStr">
        <x:is>
          <x:t>PL</x:t>
        </x:is>
      </x:c>
      <x:c r="D2631" s="0" t="inlineStr">
        <x:is>
          <x:t>pl.other-opex</x:t>
        </x:is>
      </x:c>
      <x:c r="E2631" s="0" t="inlineStr">
        <x:is>
          <x:t>Sonstige betriebliche Aufwendungen</x:t>
        </x:is>
      </x:c>
      <x:c r="F2631" s="58">
        <x:v>6840</x:v>
      </x:c>
      <x:c r="G2631" t="inlineStr">
        <x:is>
          <x:t>Mietleasing Betriebs- und Geschäftsausstattung</x:t>
        </x:is>
      </x:c>
      <x:c r="H2631" s="0" t="inlineStr">
        <x:is>
          <x:t>2022-03</x:t>
        </x:is>
      </x:c>
      <x:c r="I2631" s="0" t="inlineStr">
        <x:is>
          <x:t>2022-03</x:t>
        </x:is>
      </x:c>
      <x:c r="J2631" s="0" t="inlineStr">
        <x:is>
          <x:t>Month</x:t>
        </x:is>
      </x:c>
      <x:c r="K2631" s="58">
        <x:v>1</x:v>
      </x:c>
      <x:c r="L2631" s="12">
        <x:v>-2890</x:v>
      </x:c>
    </x:row>
    <x:row r="2632">
      <x:c r="A2632" s="0" t="inlineStr">
        <x:is>
          <x:t>PL|pl.other-opex|6840|2022-04</x:t>
        </x:is>
      </x:c>
      <x:c r="B2632" s="0" t="inlineStr">
        <x:is>
          <x:t>Demo Handel GmbH</x:t>
        </x:is>
      </x:c>
      <x:c r="C2632" s="0" t="inlineStr">
        <x:is>
          <x:t>PL</x:t>
        </x:is>
      </x:c>
      <x:c r="D2632" s="0" t="inlineStr">
        <x:is>
          <x:t>pl.other-opex</x:t>
        </x:is>
      </x:c>
      <x:c r="E2632" s="0" t="inlineStr">
        <x:is>
          <x:t>Sonstige betriebliche Aufwendungen</x:t>
        </x:is>
      </x:c>
      <x:c r="F2632" s="58">
        <x:v>6840</x:v>
      </x:c>
      <x:c r="G2632" t="inlineStr">
        <x:is>
          <x:t>Mietleasing Betriebs- und Geschäftsausstattung</x:t>
        </x:is>
      </x:c>
      <x:c r="H2632" s="0" t="inlineStr">
        <x:is>
          <x:t>2022-04</x:t>
        </x:is>
      </x:c>
      <x:c r="I2632" s="0" t="inlineStr">
        <x:is>
          <x:t>2022-04</x:t>
        </x:is>
      </x:c>
      <x:c r="J2632" s="0" t="inlineStr">
        <x:is>
          <x:t>Month</x:t>
        </x:is>
      </x:c>
      <x:c r="K2632" s="58">
        <x:v>1</x:v>
      </x:c>
      <x:c r="L2632" s="12">
        <x:v>-2890</x:v>
      </x:c>
    </x:row>
    <x:row r="2633">
      <x:c r="A2633" s="0" t="inlineStr">
        <x:is>
          <x:t>PL|pl.other-opex|6840|2022-05</x:t>
        </x:is>
      </x:c>
      <x:c r="B2633" s="0" t="inlineStr">
        <x:is>
          <x:t>Demo Handel GmbH</x:t>
        </x:is>
      </x:c>
      <x:c r="C2633" s="0" t="inlineStr">
        <x:is>
          <x:t>PL</x:t>
        </x:is>
      </x:c>
      <x:c r="D2633" s="0" t="inlineStr">
        <x:is>
          <x:t>pl.other-opex</x:t>
        </x:is>
      </x:c>
      <x:c r="E2633" s="0" t="inlineStr">
        <x:is>
          <x:t>Sonstige betriebliche Aufwendungen</x:t>
        </x:is>
      </x:c>
      <x:c r="F2633" s="58">
        <x:v>6840</x:v>
      </x:c>
      <x:c r="G2633" t="inlineStr">
        <x:is>
          <x:t>Mietleasing Betriebs- und Geschäftsausstattung</x:t>
        </x:is>
      </x:c>
      <x:c r="H2633" s="0" t="inlineStr">
        <x:is>
          <x:t>2022-05</x:t>
        </x:is>
      </x:c>
      <x:c r="I2633" s="0" t="inlineStr">
        <x:is>
          <x:t>2022-05</x:t>
        </x:is>
      </x:c>
      <x:c r="J2633" s="0" t="inlineStr">
        <x:is>
          <x:t>Month</x:t>
        </x:is>
      </x:c>
      <x:c r="K2633" s="58">
        <x:v>1</x:v>
      </x:c>
      <x:c r="L2633" s="12">
        <x:v>-2890</x:v>
      </x:c>
    </x:row>
    <x:row r="2634">
      <x:c r="A2634" s="0" t="inlineStr">
        <x:is>
          <x:t>PL|pl.other-opex|6840|2022-06</x:t>
        </x:is>
      </x:c>
      <x:c r="B2634" s="0" t="inlineStr">
        <x:is>
          <x:t>Demo Handel GmbH</x:t>
        </x:is>
      </x:c>
      <x:c r="C2634" s="0" t="inlineStr">
        <x:is>
          <x:t>PL</x:t>
        </x:is>
      </x:c>
      <x:c r="D2634" s="0" t="inlineStr">
        <x:is>
          <x:t>pl.other-opex</x:t>
        </x:is>
      </x:c>
      <x:c r="E2634" s="0" t="inlineStr">
        <x:is>
          <x:t>Sonstige betriebliche Aufwendungen</x:t>
        </x:is>
      </x:c>
      <x:c r="F2634" s="58">
        <x:v>6840</x:v>
      </x:c>
      <x:c r="G2634" t="inlineStr">
        <x:is>
          <x:t>Mietleasing Betriebs- und Geschäftsausstattung</x:t>
        </x:is>
      </x:c>
      <x:c r="H2634" s="0" t="inlineStr">
        <x:is>
          <x:t>2022-06</x:t>
        </x:is>
      </x:c>
      <x:c r="I2634" s="0" t="inlineStr">
        <x:is>
          <x:t>2022-06</x:t>
        </x:is>
      </x:c>
      <x:c r="J2634" s="0" t="inlineStr">
        <x:is>
          <x:t>Month</x:t>
        </x:is>
      </x:c>
      <x:c r="K2634" s="58">
        <x:v>1</x:v>
      </x:c>
      <x:c r="L2634" s="12">
        <x:v>-2890</x:v>
      </x:c>
    </x:row>
    <x:row r="2635">
      <x:c r="A2635" s="0" t="inlineStr">
        <x:is>
          <x:t>PL|pl.other-opex|6840|2022-07</x:t>
        </x:is>
      </x:c>
      <x:c r="B2635" s="0" t="inlineStr">
        <x:is>
          <x:t>Demo Handel GmbH</x:t>
        </x:is>
      </x:c>
      <x:c r="C2635" s="0" t="inlineStr">
        <x:is>
          <x:t>PL</x:t>
        </x:is>
      </x:c>
      <x:c r="D2635" s="0" t="inlineStr">
        <x:is>
          <x:t>pl.other-opex</x:t>
        </x:is>
      </x:c>
      <x:c r="E2635" s="0" t="inlineStr">
        <x:is>
          <x:t>Sonstige betriebliche Aufwendungen</x:t>
        </x:is>
      </x:c>
      <x:c r="F2635" s="58">
        <x:v>6840</x:v>
      </x:c>
      <x:c r="G2635" t="inlineStr">
        <x:is>
          <x:t>Mietleasing Betriebs- und Geschäftsausstattung</x:t>
        </x:is>
      </x:c>
      <x:c r="H2635" s="0" t="inlineStr">
        <x:is>
          <x:t>2022-07</x:t>
        </x:is>
      </x:c>
      <x:c r="I2635" s="0" t="inlineStr">
        <x:is>
          <x:t>2022-07</x:t>
        </x:is>
      </x:c>
      <x:c r="J2635" s="0" t="inlineStr">
        <x:is>
          <x:t>Month</x:t>
        </x:is>
      </x:c>
      <x:c r="K2635" s="58">
        <x:v>1</x:v>
      </x:c>
      <x:c r="L2635" s="12">
        <x:v>-2890</x:v>
      </x:c>
    </x:row>
    <x:row r="2636">
      <x:c r="A2636" s="0" t="inlineStr">
        <x:is>
          <x:t>PL|pl.other-opex|6840|2022-08</x:t>
        </x:is>
      </x:c>
      <x:c r="B2636" s="0" t="inlineStr">
        <x:is>
          <x:t>Demo Handel GmbH</x:t>
        </x:is>
      </x:c>
      <x:c r="C2636" s="0" t="inlineStr">
        <x:is>
          <x:t>PL</x:t>
        </x:is>
      </x:c>
      <x:c r="D2636" s="0" t="inlineStr">
        <x:is>
          <x:t>pl.other-opex</x:t>
        </x:is>
      </x:c>
      <x:c r="E2636" s="0" t="inlineStr">
        <x:is>
          <x:t>Sonstige betriebliche Aufwendungen</x:t>
        </x:is>
      </x:c>
      <x:c r="F2636" s="58">
        <x:v>6840</x:v>
      </x:c>
      <x:c r="G2636" t="inlineStr">
        <x:is>
          <x:t>Mietleasing Betriebs- und Geschäftsausstattung</x:t>
        </x:is>
      </x:c>
      <x:c r="H2636" s="0" t="inlineStr">
        <x:is>
          <x:t>2022-08</x:t>
        </x:is>
      </x:c>
      <x:c r="I2636" s="0" t="inlineStr">
        <x:is>
          <x:t>2022-08</x:t>
        </x:is>
      </x:c>
      <x:c r="J2636" s="0" t="inlineStr">
        <x:is>
          <x:t>Month</x:t>
        </x:is>
      </x:c>
      <x:c r="K2636" s="58">
        <x:v>1</x:v>
      </x:c>
      <x:c r="L2636" s="12">
        <x:v>-2890</x:v>
      </x:c>
    </x:row>
    <x:row r="2637">
      <x:c r="A2637" s="0" t="inlineStr">
        <x:is>
          <x:t>PL|pl.other-opex|6840|2022-09</x:t>
        </x:is>
      </x:c>
      <x:c r="B2637" s="0" t="inlineStr">
        <x:is>
          <x:t>Demo Handel GmbH</x:t>
        </x:is>
      </x:c>
      <x:c r="C2637" s="0" t="inlineStr">
        <x:is>
          <x:t>PL</x:t>
        </x:is>
      </x:c>
      <x:c r="D2637" s="0" t="inlineStr">
        <x:is>
          <x:t>pl.other-opex</x:t>
        </x:is>
      </x:c>
      <x:c r="E2637" s="0" t="inlineStr">
        <x:is>
          <x:t>Sonstige betriebliche Aufwendungen</x:t>
        </x:is>
      </x:c>
      <x:c r="F2637" s="58">
        <x:v>6840</x:v>
      </x:c>
      <x:c r="G2637" t="inlineStr">
        <x:is>
          <x:t>Mietleasing Betriebs- und Geschäftsausstattung</x:t>
        </x:is>
      </x:c>
      <x:c r="H2637" s="0" t="inlineStr">
        <x:is>
          <x:t>2022-09</x:t>
        </x:is>
      </x:c>
      <x:c r="I2637" s="0" t="inlineStr">
        <x:is>
          <x:t>2022-09</x:t>
        </x:is>
      </x:c>
      <x:c r="J2637" s="0" t="inlineStr">
        <x:is>
          <x:t>Month</x:t>
        </x:is>
      </x:c>
      <x:c r="K2637" s="58">
        <x:v>1</x:v>
      </x:c>
      <x:c r="L2637" s="12">
        <x:v>-2890</x:v>
      </x:c>
    </x:row>
    <x:row r="2638">
      <x:c r="A2638" s="0" t="inlineStr">
        <x:is>
          <x:t>PL|pl.other-opex|6840|2022-10</x:t>
        </x:is>
      </x:c>
      <x:c r="B2638" s="0" t="inlineStr">
        <x:is>
          <x:t>Demo Handel GmbH</x:t>
        </x:is>
      </x:c>
      <x:c r="C2638" s="0" t="inlineStr">
        <x:is>
          <x:t>PL</x:t>
        </x:is>
      </x:c>
      <x:c r="D2638" s="0" t="inlineStr">
        <x:is>
          <x:t>pl.other-opex</x:t>
        </x:is>
      </x:c>
      <x:c r="E2638" s="0" t="inlineStr">
        <x:is>
          <x:t>Sonstige betriebliche Aufwendungen</x:t>
        </x:is>
      </x:c>
      <x:c r="F2638" s="58">
        <x:v>6840</x:v>
      </x:c>
      <x:c r="G2638" t="inlineStr">
        <x:is>
          <x:t>Mietleasing Betriebs- und Geschäftsausstattung</x:t>
        </x:is>
      </x:c>
      <x:c r="H2638" s="0" t="inlineStr">
        <x:is>
          <x:t>2022-10</x:t>
        </x:is>
      </x:c>
      <x:c r="I2638" s="0" t="inlineStr">
        <x:is>
          <x:t>2022-10</x:t>
        </x:is>
      </x:c>
      <x:c r="J2638" s="0" t="inlineStr">
        <x:is>
          <x:t>Month</x:t>
        </x:is>
      </x:c>
      <x:c r="K2638" s="58">
        <x:v>1</x:v>
      </x:c>
      <x:c r="L2638" s="12">
        <x:v>-2890</x:v>
      </x:c>
    </x:row>
    <x:row r="2639">
      <x:c r="A2639" s="0" t="inlineStr">
        <x:is>
          <x:t>PL|pl.other-opex|6840|2022-11</x:t>
        </x:is>
      </x:c>
      <x:c r="B2639" s="0" t="inlineStr">
        <x:is>
          <x:t>Demo Handel GmbH</x:t>
        </x:is>
      </x:c>
      <x:c r="C2639" s="0" t="inlineStr">
        <x:is>
          <x:t>PL</x:t>
        </x:is>
      </x:c>
      <x:c r="D2639" s="0" t="inlineStr">
        <x:is>
          <x:t>pl.other-opex</x:t>
        </x:is>
      </x:c>
      <x:c r="E2639" s="0" t="inlineStr">
        <x:is>
          <x:t>Sonstige betriebliche Aufwendungen</x:t>
        </x:is>
      </x:c>
      <x:c r="F2639" s="58">
        <x:v>6840</x:v>
      </x:c>
      <x:c r="G2639" t="inlineStr">
        <x:is>
          <x:t>Mietleasing Betriebs- und Geschäftsausstattung</x:t>
        </x:is>
      </x:c>
      <x:c r="H2639" s="0" t="inlineStr">
        <x:is>
          <x:t>2022-11</x:t>
        </x:is>
      </x:c>
      <x:c r="I2639" s="0" t="inlineStr">
        <x:is>
          <x:t>2022-11</x:t>
        </x:is>
      </x:c>
      <x:c r="J2639" s="0" t="inlineStr">
        <x:is>
          <x:t>Month</x:t>
        </x:is>
      </x:c>
      <x:c r="K2639" s="58">
        <x:v>1</x:v>
      </x:c>
      <x:c r="L2639" s="12">
        <x:v>-2890</x:v>
      </x:c>
    </x:row>
    <x:row r="2640">
      <x:c r="A2640" s="0" t="inlineStr">
        <x:is>
          <x:t>PL|pl.other-opex|6840|2022-12</x:t>
        </x:is>
      </x:c>
      <x:c r="B2640" s="0" t="inlineStr">
        <x:is>
          <x:t>Demo Handel GmbH</x:t>
        </x:is>
      </x:c>
      <x:c r="C2640" s="0" t="inlineStr">
        <x:is>
          <x:t>PL</x:t>
        </x:is>
      </x:c>
      <x:c r="D2640" s="0" t="inlineStr">
        <x:is>
          <x:t>pl.other-opex</x:t>
        </x:is>
      </x:c>
      <x:c r="E2640" s="0" t="inlineStr">
        <x:is>
          <x:t>Sonstige betriebliche Aufwendungen</x:t>
        </x:is>
      </x:c>
      <x:c r="F2640" s="58">
        <x:v>6840</x:v>
      </x:c>
      <x:c r="G2640" t="inlineStr">
        <x:is>
          <x:t>Mietleasing Betriebs- und Geschäftsausstattung</x:t>
        </x:is>
      </x:c>
      <x:c r="H2640" s="0" t="inlineStr">
        <x:is>
          <x:t>2022-12</x:t>
        </x:is>
      </x:c>
      <x:c r="I2640" s="0" t="inlineStr">
        <x:is>
          <x:t>2022-12</x:t>
        </x:is>
      </x:c>
      <x:c r="J2640" s="0" t="inlineStr">
        <x:is>
          <x:t>Month</x:t>
        </x:is>
      </x:c>
      <x:c r="K2640" s="58">
        <x:v>1</x:v>
      </x:c>
      <x:c r="L2640" s="12">
        <x:v>-2890</x:v>
      </x:c>
    </x:row>
    <x:row r="2641">
      <x:c r="A2641" s="0" t="inlineStr">
        <x:is>
          <x:t>PL|pl.other-opex|6840|2023-01</x:t>
        </x:is>
      </x:c>
      <x:c r="B2641" s="0" t="inlineStr">
        <x:is>
          <x:t>Demo Handel GmbH</x:t>
        </x:is>
      </x:c>
      <x:c r="C2641" s="0" t="inlineStr">
        <x:is>
          <x:t>PL</x:t>
        </x:is>
      </x:c>
      <x:c r="D2641" s="0" t="inlineStr">
        <x:is>
          <x:t>pl.other-opex</x:t>
        </x:is>
      </x:c>
      <x:c r="E2641" s="0" t="inlineStr">
        <x:is>
          <x:t>Sonstige betriebliche Aufwendungen</x:t>
        </x:is>
      </x:c>
      <x:c r="F2641" s="58">
        <x:v>6840</x:v>
      </x:c>
      <x:c r="G2641" t="inlineStr">
        <x:is>
          <x:t>Mietleasing Betriebs- und Geschäftsausstattung</x:t>
        </x:is>
      </x:c>
      <x:c r="H2641" s="0" t="inlineStr">
        <x:is>
          <x:t>2023-01</x:t>
        </x:is>
      </x:c>
      <x:c r="I2641" s="0" t="inlineStr">
        <x:is>
          <x:t>2023-01</x:t>
        </x:is>
      </x:c>
      <x:c r="J2641" s="0" t="inlineStr">
        <x:is>
          <x:t>Month</x:t>
        </x:is>
      </x:c>
      <x:c r="K2641" s="58">
        <x:v>1</x:v>
      </x:c>
      <x:c r="L2641" s="12">
        <x:v>-2890</x:v>
      </x:c>
    </x:row>
    <x:row r="2642">
      <x:c r="A2642" s="0" t="inlineStr">
        <x:is>
          <x:t>PL|pl.other-opex|6840|2023-02</x:t>
        </x:is>
      </x:c>
      <x:c r="B2642" s="0" t="inlineStr">
        <x:is>
          <x:t>Demo Handel GmbH</x:t>
        </x:is>
      </x:c>
      <x:c r="C2642" s="0" t="inlineStr">
        <x:is>
          <x:t>PL</x:t>
        </x:is>
      </x:c>
      <x:c r="D2642" s="0" t="inlineStr">
        <x:is>
          <x:t>pl.other-opex</x:t>
        </x:is>
      </x:c>
      <x:c r="E2642" s="0" t="inlineStr">
        <x:is>
          <x:t>Sonstige betriebliche Aufwendungen</x:t>
        </x:is>
      </x:c>
      <x:c r="F2642" s="58">
        <x:v>6840</x:v>
      </x:c>
      <x:c r="G2642" t="inlineStr">
        <x:is>
          <x:t>Mietleasing Betriebs- und Geschäftsausstattung</x:t>
        </x:is>
      </x:c>
      <x:c r="H2642" s="0" t="inlineStr">
        <x:is>
          <x:t>2023-02</x:t>
        </x:is>
      </x:c>
      <x:c r="I2642" s="0" t="inlineStr">
        <x:is>
          <x:t>2023-02</x:t>
        </x:is>
      </x:c>
      <x:c r="J2642" s="0" t="inlineStr">
        <x:is>
          <x:t>Month</x:t>
        </x:is>
      </x:c>
      <x:c r="K2642" s="58">
        <x:v>1</x:v>
      </x:c>
      <x:c r="L2642" s="12">
        <x:v>-2890</x:v>
      </x:c>
    </x:row>
    <x:row r="2643">
      <x:c r="A2643" s="0" t="inlineStr">
        <x:is>
          <x:t>PL|pl.other-opex|6840|2023-03</x:t>
        </x:is>
      </x:c>
      <x:c r="B2643" s="0" t="inlineStr">
        <x:is>
          <x:t>Demo Handel GmbH</x:t>
        </x:is>
      </x:c>
      <x:c r="C2643" s="0" t="inlineStr">
        <x:is>
          <x:t>PL</x:t>
        </x:is>
      </x:c>
      <x:c r="D2643" s="0" t="inlineStr">
        <x:is>
          <x:t>pl.other-opex</x:t>
        </x:is>
      </x:c>
      <x:c r="E2643" s="0" t="inlineStr">
        <x:is>
          <x:t>Sonstige betriebliche Aufwendungen</x:t>
        </x:is>
      </x:c>
      <x:c r="F2643" s="58">
        <x:v>6840</x:v>
      </x:c>
      <x:c r="G2643" t="inlineStr">
        <x:is>
          <x:t>Mietleasing Betriebs- und Geschäftsausstattung</x:t>
        </x:is>
      </x:c>
      <x:c r="H2643" s="0" t="inlineStr">
        <x:is>
          <x:t>2023-03</x:t>
        </x:is>
      </x:c>
      <x:c r="I2643" s="0" t="inlineStr">
        <x:is>
          <x:t>2023-03</x:t>
        </x:is>
      </x:c>
      <x:c r="J2643" s="0" t="inlineStr">
        <x:is>
          <x:t>Month</x:t>
        </x:is>
      </x:c>
      <x:c r="K2643" s="58">
        <x:v>1</x:v>
      </x:c>
      <x:c r="L2643" s="12">
        <x:v>-2890</x:v>
      </x:c>
    </x:row>
    <x:row r="2644">
      <x:c r="A2644" s="0" t="inlineStr">
        <x:is>
          <x:t>PL|pl.other-opex|6840|2023-04</x:t>
        </x:is>
      </x:c>
      <x:c r="B2644" s="0" t="inlineStr">
        <x:is>
          <x:t>Demo Handel GmbH</x:t>
        </x:is>
      </x:c>
      <x:c r="C2644" s="0" t="inlineStr">
        <x:is>
          <x:t>PL</x:t>
        </x:is>
      </x:c>
      <x:c r="D2644" s="0" t="inlineStr">
        <x:is>
          <x:t>pl.other-opex</x:t>
        </x:is>
      </x:c>
      <x:c r="E2644" s="0" t="inlineStr">
        <x:is>
          <x:t>Sonstige betriebliche Aufwendungen</x:t>
        </x:is>
      </x:c>
      <x:c r="F2644" s="58">
        <x:v>6840</x:v>
      </x:c>
      <x:c r="G2644" t="inlineStr">
        <x:is>
          <x:t>Mietleasing Betriebs- und Geschäftsausstattung</x:t>
        </x:is>
      </x:c>
      <x:c r="H2644" s="0" t="inlineStr">
        <x:is>
          <x:t>2023-04</x:t>
        </x:is>
      </x:c>
      <x:c r="I2644" s="0" t="inlineStr">
        <x:is>
          <x:t>2023-04</x:t>
        </x:is>
      </x:c>
      <x:c r="J2644" s="0" t="inlineStr">
        <x:is>
          <x:t>Month</x:t>
        </x:is>
      </x:c>
      <x:c r="K2644" s="58">
        <x:v>1</x:v>
      </x:c>
      <x:c r="L2644" s="12">
        <x:v>-2890</x:v>
      </x:c>
    </x:row>
    <x:row r="2645">
      <x:c r="A2645" s="0" t="inlineStr">
        <x:is>
          <x:t>PL|pl.other-opex|6840|2023-05</x:t>
        </x:is>
      </x:c>
      <x:c r="B2645" s="0" t="inlineStr">
        <x:is>
          <x:t>Demo Handel GmbH</x:t>
        </x:is>
      </x:c>
      <x:c r="C2645" s="0" t="inlineStr">
        <x:is>
          <x:t>PL</x:t>
        </x:is>
      </x:c>
      <x:c r="D2645" s="0" t="inlineStr">
        <x:is>
          <x:t>pl.other-opex</x:t>
        </x:is>
      </x:c>
      <x:c r="E2645" s="0" t="inlineStr">
        <x:is>
          <x:t>Sonstige betriebliche Aufwendungen</x:t>
        </x:is>
      </x:c>
      <x:c r="F2645" s="58">
        <x:v>6840</x:v>
      </x:c>
      <x:c r="G2645" t="inlineStr">
        <x:is>
          <x:t>Mietleasing Betriebs- und Geschäftsausstattung</x:t>
        </x:is>
      </x:c>
      <x:c r="H2645" s="0" t="inlineStr">
        <x:is>
          <x:t>2023-05</x:t>
        </x:is>
      </x:c>
      <x:c r="I2645" s="0" t="inlineStr">
        <x:is>
          <x:t>2023-05</x:t>
        </x:is>
      </x:c>
      <x:c r="J2645" s="0" t="inlineStr">
        <x:is>
          <x:t>Month</x:t>
        </x:is>
      </x:c>
      <x:c r="K2645" s="58">
        <x:v>1</x:v>
      </x:c>
      <x:c r="L2645" s="12">
        <x:v>-2890</x:v>
      </x:c>
    </x:row>
    <x:row r="2646">
      <x:c r="A2646" s="0" t="inlineStr">
        <x:is>
          <x:t>PL|pl.other-opex|6840|2023-06</x:t>
        </x:is>
      </x:c>
      <x:c r="B2646" s="0" t="inlineStr">
        <x:is>
          <x:t>Demo Handel GmbH</x:t>
        </x:is>
      </x:c>
      <x:c r="C2646" s="0" t="inlineStr">
        <x:is>
          <x:t>PL</x:t>
        </x:is>
      </x:c>
      <x:c r="D2646" s="0" t="inlineStr">
        <x:is>
          <x:t>pl.other-opex</x:t>
        </x:is>
      </x:c>
      <x:c r="E2646" s="0" t="inlineStr">
        <x:is>
          <x:t>Sonstige betriebliche Aufwendungen</x:t>
        </x:is>
      </x:c>
      <x:c r="F2646" s="58">
        <x:v>6840</x:v>
      </x:c>
      <x:c r="G2646" t="inlineStr">
        <x:is>
          <x:t>Mietleasing Betriebs- und Geschäftsausstattung</x:t>
        </x:is>
      </x:c>
      <x:c r="H2646" s="0" t="inlineStr">
        <x:is>
          <x:t>2023-06</x:t>
        </x:is>
      </x:c>
      <x:c r="I2646" s="0" t="inlineStr">
        <x:is>
          <x:t>2023-06</x:t>
        </x:is>
      </x:c>
      <x:c r="J2646" s="0" t="inlineStr">
        <x:is>
          <x:t>Month</x:t>
        </x:is>
      </x:c>
      <x:c r="K2646" s="58">
        <x:v>1</x:v>
      </x:c>
      <x:c r="L2646" s="12">
        <x:v>-2890</x:v>
      </x:c>
    </x:row>
    <x:row r="2647">
      <x:c r="A2647" s="0" t="inlineStr">
        <x:is>
          <x:t>PL|pl.other-opex|6840|2023-07</x:t>
        </x:is>
      </x:c>
      <x:c r="B2647" s="0" t="inlineStr">
        <x:is>
          <x:t>Demo Handel GmbH</x:t>
        </x:is>
      </x:c>
      <x:c r="C2647" s="0" t="inlineStr">
        <x:is>
          <x:t>PL</x:t>
        </x:is>
      </x:c>
      <x:c r="D2647" s="0" t="inlineStr">
        <x:is>
          <x:t>pl.other-opex</x:t>
        </x:is>
      </x:c>
      <x:c r="E2647" s="0" t="inlineStr">
        <x:is>
          <x:t>Sonstige betriebliche Aufwendungen</x:t>
        </x:is>
      </x:c>
      <x:c r="F2647" s="58">
        <x:v>6840</x:v>
      </x:c>
      <x:c r="G2647" t="inlineStr">
        <x:is>
          <x:t>Mietleasing Betriebs- und Geschäftsausstattung</x:t>
        </x:is>
      </x:c>
      <x:c r="H2647" s="0" t="inlineStr">
        <x:is>
          <x:t>2023-07</x:t>
        </x:is>
      </x:c>
      <x:c r="I2647" s="0" t="inlineStr">
        <x:is>
          <x:t>2023-07</x:t>
        </x:is>
      </x:c>
      <x:c r="J2647" s="0" t="inlineStr">
        <x:is>
          <x:t>Month</x:t>
        </x:is>
      </x:c>
      <x:c r="K2647" s="58">
        <x:v>1</x:v>
      </x:c>
      <x:c r="L2647" s="12">
        <x:v>-2890</x:v>
      </x:c>
    </x:row>
    <x:row r="2648">
      <x:c r="A2648" s="0" t="inlineStr">
        <x:is>
          <x:t>PL|pl.other-opex|6840|2023-08</x:t>
        </x:is>
      </x:c>
      <x:c r="B2648" s="0" t="inlineStr">
        <x:is>
          <x:t>Demo Handel GmbH</x:t>
        </x:is>
      </x:c>
      <x:c r="C2648" s="0" t="inlineStr">
        <x:is>
          <x:t>PL</x:t>
        </x:is>
      </x:c>
      <x:c r="D2648" s="0" t="inlineStr">
        <x:is>
          <x:t>pl.other-opex</x:t>
        </x:is>
      </x:c>
      <x:c r="E2648" s="0" t="inlineStr">
        <x:is>
          <x:t>Sonstige betriebliche Aufwendungen</x:t>
        </x:is>
      </x:c>
      <x:c r="F2648" s="58">
        <x:v>6840</x:v>
      </x:c>
      <x:c r="G2648" t="inlineStr">
        <x:is>
          <x:t>Mietleasing Betriebs- und Geschäftsausstattung</x:t>
        </x:is>
      </x:c>
      <x:c r="H2648" s="0" t="inlineStr">
        <x:is>
          <x:t>2023-08</x:t>
        </x:is>
      </x:c>
      <x:c r="I2648" s="0" t="inlineStr">
        <x:is>
          <x:t>2023-08</x:t>
        </x:is>
      </x:c>
      <x:c r="J2648" s="0" t="inlineStr">
        <x:is>
          <x:t>Month</x:t>
        </x:is>
      </x:c>
      <x:c r="K2648" s="58">
        <x:v>1</x:v>
      </x:c>
      <x:c r="L2648" s="12">
        <x:v>-2890</x:v>
      </x:c>
    </x:row>
    <x:row r="2649">
      <x:c r="A2649" s="0" t="inlineStr">
        <x:is>
          <x:t>PL|pl.other-opex|6840|2023-09</x:t>
        </x:is>
      </x:c>
      <x:c r="B2649" s="0" t="inlineStr">
        <x:is>
          <x:t>Demo Handel GmbH</x:t>
        </x:is>
      </x:c>
      <x:c r="C2649" s="0" t="inlineStr">
        <x:is>
          <x:t>PL</x:t>
        </x:is>
      </x:c>
      <x:c r="D2649" s="0" t="inlineStr">
        <x:is>
          <x:t>pl.other-opex</x:t>
        </x:is>
      </x:c>
      <x:c r="E2649" s="0" t="inlineStr">
        <x:is>
          <x:t>Sonstige betriebliche Aufwendungen</x:t>
        </x:is>
      </x:c>
      <x:c r="F2649" s="58">
        <x:v>6840</x:v>
      </x:c>
      <x:c r="G2649" t="inlineStr">
        <x:is>
          <x:t>Mietleasing Betriebs- und Geschäftsausstattung</x:t>
        </x:is>
      </x:c>
      <x:c r="H2649" s="0" t="inlineStr">
        <x:is>
          <x:t>2023-09</x:t>
        </x:is>
      </x:c>
      <x:c r="I2649" s="0" t="inlineStr">
        <x:is>
          <x:t>2023-09</x:t>
        </x:is>
      </x:c>
      <x:c r="J2649" s="0" t="inlineStr">
        <x:is>
          <x:t>Month</x:t>
        </x:is>
      </x:c>
      <x:c r="K2649" s="58">
        <x:v>1</x:v>
      </x:c>
      <x:c r="L2649" s="12">
        <x:v>-2890</x:v>
      </x:c>
    </x:row>
    <x:row r="2650">
      <x:c r="A2650" s="0" t="inlineStr">
        <x:is>
          <x:t>PL|pl.other-opex|6840|2023-10</x:t>
        </x:is>
      </x:c>
      <x:c r="B2650" s="0" t="inlineStr">
        <x:is>
          <x:t>Demo Handel GmbH</x:t>
        </x:is>
      </x:c>
      <x:c r="C2650" s="0" t="inlineStr">
        <x:is>
          <x:t>PL</x:t>
        </x:is>
      </x:c>
      <x:c r="D2650" s="0" t="inlineStr">
        <x:is>
          <x:t>pl.other-opex</x:t>
        </x:is>
      </x:c>
      <x:c r="E2650" s="0" t="inlineStr">
        <x:is>
          <x:t>Sonstige betriebliche Aufwendungen</x:t>
        </x:is>
      </x:c>
      <x:c r="F2650" s="58">
        <x:v>6840</x:v>
      </x:c>
      <x:c r="G2650" t="inlineStr">
        <x:is>
          <x:t>Mietleasing Betriebs- und Geschäftsausstattung</x:t>
        </x:is>
      </x:c>
      <x:c r="H2650" s="0" t="inlineStr">
        <x:is>
          <x:t>2023-10</x:t>
        </x:is>
      </x:c>
      <x:c r="I2650" s="0" t="inlineStr">
        <x:is>
          <x:t>2023-10</x:t>
        </x:is>
      </x:c>
      <x:c r="J2650" s="0" t="inlineStr">
        <x:is>
          <x:t>Month</x:t>
        </x:is>
      </x:c>
      <x:c r="K2650" s="58">
        <x:v>1</x:v>
      </x:c>
      <x:c r="L2650" s="12">
        <x:v>-2890</x:v>
      </x:c>
    </x:row>
    <x:row r="2651">
      <x:c r="A2651" s="0" t="inlineStr">
        <x:is>
          <x:t>PL|pl.other-opex|6840|2023-11</x:t>
        </x:is>
      </x:c>
      <x:c r="B2651" s="0" t="inlineStr">
        <x:is>
          <x:t>Demo Handel GmbH</x:t>
        </x:is>
      </x:c>
      <x:c r="C2651" s="0" t="inlineStr">
        <x:is>
          <x:t>PL</x:t>
        </x:is>
      </x:c>
      <x:c r="D2651" s="0" t="inlineStr">
        <x:is>
          <x:t>pl.other-opex</x:t>
        </x:is>
      </x:c>
      <x:c r="E2651" s="0" t="inlineStr">
        <x:is>
          <x:t>Sonstige betriebliche Aufwendungen</x:t>
        </x:is>
      </x:c>
      <x:c r="F2651" s="58">
        <x:v>6840</x:v>
      </x:c>
      <x:c r="G2651" t="inlineStr">
        <x:is>
          <x:t>Mietleasing Betriebs- und Geschäftsausstattung</x:t>
        </x:is>
      </x:c>
      <x:c r="H2651" s="0" t="inlineStr">
        <x:is>
          <x:t>2023-11</x:t>
        </x:is>
      </x:c>
      <x:c r="I2651" s="0" t="inlineStr">
        <x:is>
          <x:t>2023-11</x:t>
        </x:is>
      </x:c>
      <x:c r="J2651" s="0" t="inlineStr">
        <x:is>
          <x:t>Month</x:t>
        </x:is>
      </x:c>
      <x:c r="K2651" s="58">
        <x:v>1</x:v>
      </x:c>
      <x:c r="L2651" s="12">
        <x:v>-2890</x:v>
      </x:c>
    </x:row>
    <x:row r="2652">
      <x:c r="A2652" s="0" t="inlineStr">
        <x:is>
          <x:t>PL|pl.other-opex|6840|2023-12</x:t>
        </x:is>
      </x:c>
      <x:c r="B2652" s="0" t="inlineStr">
        <x:is>
          <x:t>Demo Handel GmbH</x:t>
        </x:is>
      </x:c>
      <x:c r="C2652" s="0" t="inlineStr">
        <x:is>
          <x:t>PL</x:t>
        </x:is>
      </x:c>
      <x:c r="D2652" s="0" t="inlineStr">
        <x:is>
          <x:t>pl.other-opex</x:t>
        </x:is>
      </x:c>
      <x:c r="E2652" s="0" t="inlineStr">
        <x:is>
          <x:t>Sonstige betriebliche Aufwendungen</x:t>
        </x:is>
      </x:c>
      <x:c r="F2652" s="58">
        <x:v>6840</x:v>
      </x:c>
      <x:c r="G2652" t="inlineStr">
        <x:is>
          <x:t>Mietleasing Betriebs- und Geschäftsausstattung</x:t>
        </x:is>
      </x:c>
      <x:c r="H2652" s="0" t="inlineStr">
        <x:is>
          <x:t>2023-12</x:t>
        </x:is>
      </x:c>
      <x:c r="I2652" s="0" t="inlineStr">
        <x:is>
          <x:t>2023-12</x:t>
        </x:is>
      </x:c>
      <x:c r="J2652" s="0" t="inlineStr">
        <x:is>
          <x:t>Month</x:t>
        </x:is>
      </x:c>
      <x:c r="K2652" s="58">
        <x:v>1</x:v>
      </x:c>
      <x:c r="L2652" s="12">
        <x:v>-2890</x:v>
      </x:c>
    </x:row>
    <x:row r="2653">
      <x:c r="A2653" s="0" t="inlineStr">
        <x:is>
          <x:t>PL|pl.other-opex|6840|2024-01</x:t>
        </x:is>
      </x:c>
      <x:c r="B2653" s="0" t="inlineStr">
        <x:is>
          <x:t>Demo Handel GmbH</x:t>
        </x:is>
      </x:c>
      <x:c r="C2653" s="0" t="inlineStr">
        <x:is>
          <x:t>PL</x:t>
        </x:is>
      </x:c>
      <x:c r="D2653" s="0" t="inlineStr">
        <x:is>
          <x:t>pl.other-opex</x:t>
        </x:is>
      </x:c>
      <x:c r="E2653" s="0" t="inlineStr">
        <x:is>
          <x:t>Sonstige betriebliche Aufwendungen</x:t>
        </x:is>
      </x:c>
      <x:c r="F2653" s="58">
        <x:v>6840</x:v>
      </x:c>
      <x:c r="G2653" t="inlineStr">
        <x:is>
          <x:t>Mietleasing Betriebs- und Geschäftsausstattung</x:t>
        </x:is>
      </x:c>
      <x:c r="H2653" s="0" t="inlineStr">
        <x:is>
          <x:t>2024-01</x:t>
        </x:is>
      </x:c>
      <x:c r="I2653" s="0" t="inlineStr">
        <x:is>
          <x:t>2024-01</x:t>
        </x:is>
      </x:c>
      <x:c r="J2653" s="0" t="inlineStr">
        <x:is>
          <x:t>Month</x:t>
        </x:is>
      </x:c>
      <x:c r="K2653" s="58">
        <x:v>1</x:v>
      </x:c>
      <x:c r="L2653" s="12">
        <x:v>-2890</x:v>
      </x:c>
    </x:row>
    <x:row r="2654">
      <x:c r="A2654" s="0" t="inlineStr">
        <x:is>
          <x:t>PL|pl.other-opex|6840|2024-02</x:t>
        </x:is>
      </x:c>
      <x:c r="B2654" s="0" t="inlineStr">
        <x:is>
          <x:t>Demo Handel GmbH</x:t>
        </x:is>
      </x:c>
      <x:c r="C2654" s="0" t="inlineStr">
        <x:is>
          <x:t>PL</x:t>
        </x:is>
      </x:c>
      <x:c r="D2654" s="0" t="inlineStr">
        <x:is>
          <x:t>pl.other-opex</x:t>
        </x:is>
      </x:c>
      <x:c r="E2654" s="0" t="inlineStr">
        <x:is>
          <x:t>Sonstige betriebliche Aufwendungen</x:t>
        </x:is>
      </x:c>
      <x:c r="F2654" s="58">
        <x:v>6840</x:v>
      </x:c>
      <x:c r="G2654" t="inlineStr">
        <x:is>
          <x:t>Mietleasing Betriebs- und Geschäftsausstattung</x:t>
        </x:is>
      </x:c>
      <x:c r="H2654" s="0" t="inlineStr">
        <x:is>
          <x:t>2024-02</x:t>
        </x:is>
      </x:c>
      <x:c r="I2654" s="0" t="inlineStr">
        <x:is>
          <x:t>2024-02</x:t>
        </x:is>
      </x:c>
      <x:c r="J2654" s="0" t="inlineStr">
        <x:is>
          <x:t>Month</x:t>
        </x:is>
      </x:c>
      <x:c r="K2654" s="58">
        <x:v>1</x:v>
      </x:c>
      <x:c r="L2654" s="12">
        <x:v>-2890</x:v>
      </x:c>
    </x:row>
    <x:row r="2655">
      <x:c r="A2655" s="0" t="inlineStr">
        <x:is>
          <x:t>PL|pl.other-opex|6840|2024-03</x:t>
        </x:is>
      </x:c>
      <x:c r="B2655" s="0" t="inlineStr">
        <x:is>
          <x:t>Demo Handel GmbH</x:t>
        </x:is>
      </x:c>
      <x:c r="C2655" s="0" t="inlineStr">
        <x:is>
          <x:t>PL</x:t>
        </x:is>
      </x:c>
      <x:c r="D2655" s="0" t="inlineStr">
        <x:is>
          <x:t>pl.other-opex</x:t>
        </x:is>
      </x:c>
      <x:c r="E2655" s="0" t="inlineStr">
        <x:is>
          <x:t>Sonstige betriebliche Aufwendungen</x:t>
        </x:is>
      </x:c>
      <x:c r="F2655" s="58">
        <x:v>6840</x:v>
      </x:c>
      <x:c r="G2655" t="inlineStr">
        <x:is>
          <x:t>Mietleasing Betriebs- und Geschäftsausstattung</x:t>
        </x:is>
      </x:c>
      <x:c r="H2655" s="0" t="inlineStr">
        <x:is>
          <x:t>2024-03</x:t>
        </x:is>
      </x:c>
      <x:c r="I2655" s="0" t="inlineStr">
        <x:is>
          <x:t>2024-03</x:t>
        </x:is>
      </x:c>
      <x:c r="J2655" s="0" t="inlineStr">
        <x:is>
          <x:t>Month</x:t>
        </x:is>
      </x:c>
      <x:c r="K2655" s="58">
        <x:v>1</x:v>
      </x:c>
      <x:c r="L2655" s="12">
        <x:v>-2890</x:v>
      </x:c>
    </x:row>
    <x:row r="2656">
      <x:c r="A2656" s="0" t="inlineStr">
        <x:is>
          <x:t>PL|pl.other-opex|6840|2024-04</x:t>
        </x:is>
      </x:c>
      <x:c r="B2656" s="0" t="inlineStr">
        <x:is>
          <x:t>Demo Handel GmbH</x:t>
        </x:is>
      </x:c>
      <x:c r="C2656" s="0" t="inlineStr">
        <x:is>
          <x:t>PL</x:t>
        </x:is>
      </x:c>
      <x:c r="D2656" s="0" t="inlineStr">
        <x:is>
          <x:t>pl.other-opex</x:t>
        </x:is>
      </x:c>
      <x:c r="E2656" s="0" t="inlineStr">
        <x:is>
          <x:t>Sonstige betriebliche Aufwendungen</x:t>
        </x:is>
      </x:c>
      <x:c r="F2656" s="58">
        <x:v>6840</x:v>
      </x:c>
      <x:c r="G2656" t="inlineStr">
        <x:is>
          <x:t>Mietleasing Betriebs- und Geschäftsausstattung</x:t>
        </x:is>
      </x:c>
      <x:c r="H2656" s="0" t="inlineStr">
        <x:is>
          <x:t>2024-04</x:t>
        </x:is>
      </x:c>
      <x:c r="I2656" s="0" t="inlineStr">
        <x:is>
          <x:t>2024-04</x:t>
        </x:is>
      </x:c>
      <x:c r="J2656" s="0" t="inlineStr">
        <x:is>
          <x:t>Month</x:t>
        </x:is>
      </x:c>
      <x:c r="K2656" s="58">
        <x:v>1</x:v>
      </x:c>
      <x:c r="L2656" s="12">
        <x:v>-2890</x:v>
      </x:c>
    </x:row>
    <x:row r="2657">
      <x:c r="A2657" s="0" t="inlineStr">
        <x:is>
          <x:t>PL|pl.other-opex|6840|2024-05</x:t>
        </x:is>
      </x:c>
      <x:c r="B2657" s="0" t="inlineStr">
        <x:is>
          <x:t>Demo Handel GmbH</x:t>
        </x:is>
      </x:c>
      <x:c r="C2657" s="0" t="inlineStr">
        <x:is>
          <x:t>PL</x:t>
        </x:is>
      </x:c>
      <x:c r="D2657" s="0" t="inlineStr">
        <x:is>
          <x:t>pl.other-opex</x:t>
        </x:is>
      </x:c>
      <x:c r="E2657" s="0" t="inlineStr">
        <x:is>
          <x:t>Sonstige betriebliche Aufwendungen</x:t>
        </x:is>
      </x:c>
      <x:c r="F2657" s="58">
        <x:v>6840</x:v>
      </x:c>
      <x:c r="G2657" t="inlineStr">
        <x:is>
          <x:t>Mietleasing Betriebs- und Geschäftsausstattung</x:t>
        </x:is>
      </x:c>
      <x:c r="H2657" s="0" t="inlineStr">
        <x:is>
          <x:t>2024-05</x:t>
        </x:is>
      </x:c>
      <x:c r="I2657" s="0" t="inlineStr">
        <x:is>
          <x:t>2024-05</x:t>
        </x:is>
      </x:c>
      <x:c r="J2657" s="0" t="inlineStr">
        <x:is>
          <x:t>Month</x:t>
        </x:is>
      </x:c>
      <x:c r="K2657" s="58">
        <x:v>1</x:v>
      </x:c>
      <x:c r="L2657" s="12">
        <x:v>-2890</x:v>
      </x:c>
    </x:row>
    <x:row r="2658">
      <x:c r="A2658" s="0" t="inlineStr">
        <x:is>
          <x:t>PL|pl.other-opex|6840|2024-06</x:t>
        </x:is>
      </x:c>
      <x:c r="B2658" s="0" t="inlineStr">
        <x:is>
          <x:t>Demo Handel GmbH</x:t>
        </x:is>
      </x:c>
      <x:c r="C2658" s="0" t="inlineStr">
        <x:is>
          <x:t>PL</x:t>
        </x:is>
      </x:c>
      <x:c r="D2658" s="0" t="inlineStr">
        <x:is>
          <x:t>pl.other-opex</x:t>
        </x:is>
      </x:c>
      <x:c r="E2658" s="0" t="inlineStr">
        <x:is>
          <x:t>Sonstige betriebliche Aufwendungen</x:t>
        </x:is>
      </x:c>
      <x:c r="F2658" s="58">
        <x:v>6840</x:v>
      </x:c>
      <x:c r="G2658" t="inlineStr">
        <x:is>
          <x:t>Mietleasing Betriebs- und Geschäftsausstattung</x:t>
        </x:is>
      </x:c>
      <x:c r="H2658" s="0" t="inlineStr">
        <x:is>
          <x:t>2024-06</x:t>
        </x:is>
      </x:c>
      <x:c r="I2658" s="0" t="inlineStr">
        <x:is>
          <x:t>2024-06</x:t>
        </x:is>
      </x:c>
      <x:c r="J2658" s="0" t="inlineStr">
        <x:is>
          <x:t>Month</x:t>
        </x:is>
      </x:c>
      <x:c r="K2658" s="58">
        <x:v>1</x:v>
      </x:c>
      <x:c r="L2658" s="12">
        <x:v>-2890</x:v>
      </x:c>
    </x:row>
    <x:row r="2659">
      <x:c r="A2659" s="0" t="inlineStr">
        <x:is>
          <x:t>PL|pl.other-opex|6840|2024-07</x:t>
        </x:is>
      </x:c>
      <x:c r="B2659" s="0" t="inlineStr">
        <x:is>
          <x:t>Demo Handel GmbH</x:t>
        </x:is>
      </x:c>
      <x:c r="C2659" s="0" t="inlineStr">
        <x:is>
          <x:t>PL</x:t>
        </x:is>
      </x:c>
      <x:c r="D2659" s="0" t="inlineStr">
        <x:is>
          <x:t>pl.other-opex</x:t>
        </x:is>
      </x:c>
      <x:c r="E2659" s="0" t="inlineStr">
        <x:is>
          <x:t>Sonstige betriebliche Aufwendungen</x:t>
        </x:is>
      </x:c>
      <x:c r="F2659" s="58">
        <x:v>6840</x:v>
      </x:c>
      <x:c r="G2659" t="inlineStr">
        <x:is>
          <x:t>Mietleasing Betriebs- und Geschäftsausstattung</x:t>
        </x:is>
      </x:c>
      <x:c r="H2659" s="0" t="inlineStr">
        <x:is>
          <x:t>2024-07</x:t>
        </x:is>
      </x:c>
      <x:c r="I2659" s="0" t="inlineStr">
        <x:is>
          <x:t>2024-07</x:t>
        </x:is>
      </x:c>
      <x:c r="J2659" s="0" t="inlineStr">
        <x:is>
          <x:t>Month</x:t>
        </x:is>
      </x:c>
      <x:c r="K2659" s="58">
        <x:v>1</x:v>
      </x:c>
      <x:c r="L2659" s="12">
        <x:v>-2890</x:v>
      </x:c>
    </x:row>
    <x:row r="2660">
      <x:c r="A2660" s="0" t="inlineStr">
        <x:is>
          <x:t>PL|pl.other-opex|6840|2024-08</x:t>
        </x:is>
      </x:c>
      <x:c r="B2660" s="0" t="inlineStr">
        <x:is>
          <x:t>Demo Handel GmbH</x:t>
        </x:is>
      </x:c>
      <x:c r="C2660" s="0" t="inlineStr">
        <x:is>
          <x:t>PL</x:t>
        </x:is>
      </x:c>
      <x:c r="D2660" s="0" t="inlineStr">
        <x:is>
          <x:t>pl.other-opex</x:t>
        </x:is>
      </x:c>
      <x:c r="E2660" s="0" t="inlineStr">
        <x:is>
          <x:t>Sonstige betriebliche Aufwendungen</x:t>
        </x:is>
      </x:c>
      <x:c r="F2660" s="58">
        <x:v>6840</x:v>
      </x:c>
      <x:c r="G2660" t="inlineStr">
        <x:is>
          <x:t>Mietleasing Betriebs- und Geschäftsausstattung</x:t>
        </x:is>
      </x:c>
      <x:c r="H2660" s="0" t="inlineStr">
        <x:is>
          <x:t>2024-08</x:t>
        </x:is>
      </x:c>
      <x:c r="I2660" s="0" t="inlineStr">
        <x:is>
          <x:t>2024-08</x:t>
        </x:is>
      </x:c>
      <x:c r="J2660" s="0" t="inlineStr">
        <x:is>
          <x:t>Month</x:t>
        </x:is>
      </x:c>
      <x:c r="K2660" s="58">
        <x:v>1</x:v>
      </x:c>
      <x:c r="L2660" s="12">
        <x:v>-2890</x:v>
      </x:c>
    </x:row>
    <x:row r="2661">
      <x:c r="A2661" s="0" t="inlineStr">
        <x:is>
          <x:t>PL|pl.other-opex|6840|2024-09</x:t>
        </x:is>
      </x:c>
      <x:c r="B2661" s="0" t="inlineStr">
        <x:is>
          <x:t>Demo Handel GmbH</x:t>
        </x:is>
      </x:c>
      <x:c r="C2661" s="0" t="inlineStr">
        <x:is>
          <x:t>PL</x:t>
        </x:is>
      </x:c>
      <x:c r="D2661" s="0" t="inlineStr">
        <x:is>
          <x:t>pl.other-opex</x:t>
        </x:is>
      </x:c>
      <x:c r="E2661" s="0" t="inlineStr">
        <x:is>
          <x:t>Sonstige betriebliche Aufwendungen</x:t>
        </x:is>
      </x:c>
      <x:c r="F2661" s="58">
        <x:v>6840</x:v>
      </x:c>
      <x:c r="G2661" t="inlineStr">
        <x:is>
          <x:t>Mietleasing Betriebs- und Geschäftsausstattung</x:t>
        </x:is>
      </x:c>
      <x:c r="H2661" s="0" t="inlineStr">
        <x:is>
          <x:t>2024-09</x:t>
        </x:is>
      </x:c>
      <x:c r="I2661" s="0" t="inlineStr">
        <x:is>
          <x:t>2024-09</x:t>
        </x:is>
      </x:c>
      <x:c r="J2661" s="0" t="inlineStr">
        <x:is>
          <x:t>Month</x:t>
        </x:is>
      </x:c>
      <x:c r="K2661" s="58">
        <x:v>1</x:v>
      </x:c>
      <x:c r="L2661" s="12">
        <x:v>-2890</x:v>
      </x:c>
    </x:row>
    <x:row r="2662">
      <x:c r="A2662" s="0" t="inlineStr">
        <x:is>
          <x:t>PL|pl.other-opex|6840|2024-10</x:t>
        </x:is>
      </x:c>
      <x:c r="B2662" s="0" t="inlineStr">
        <x:is>
          <x:t>Demo Handel GmbH</x:t>
        </x:is>
      </x:c>
      <x:c r="C2662" s="0" t="inlineStr">
        <x:is>
          <x:t>PL</x:t>
        </x:is>
      </x:c>
      <x:c r="D2662" s="0" t="inlineStr">
        <x:is>
          <x:t>pl.other-opex</x:t>
        </x:is>
      </x:c>
      <x:c r="E2662" s="0" t="inlineStr">
        <x:is>
          <x:t>Sonstige betriebliche Aufwendungen</x:t>
        </x:is>
      </x:c>
      <x:c r="F2662" s="58">
        <x:v>6840</x:v>
      </x:c>
      <x:c r="G2662" t="inlineStr">
        <x:is>
          <x:t>Mietleasing Betriebs- und Geschäftsausstattung</x:t>
        </x:is>
      </x:c>
      <x:c r="H2662" s="0" t="inlineStr">
        <x:is>
          <x:t>2024-10</x:t>
        </x:is>
      </x:c>
      <x:c r="I2662" s="0" t="inlineStr">
        <x:is>
          <x:t>2024-10</x:t>
        </x:is>
      </x:c>
      <x:c r="J2662" s="0" t="inlineStr">
        <x:is>
          <x:t>Month</x:t>
        </x:is>
      </x:c>
      <x:c r="K2662" s="58">
        <x:v>1</x:v>
      </x:c>
      <x:c r="L2662" s="12">
        <x:v>-2890</x:v>
      </x:c>
    </x:row>
    <x:row r="2663">
      <x:c r="A2663" s="0" t="inlineStr">
        <x:is>
          <x:t>PL|pl.other-opex|6840|2024-11</x:t>
        </x:is>
      </x:c>
      <x:c r="B2663" s="0" t="inlineStr">
        <x:is>
          <x:t>Demo Handel GmbH</x:t>
        </x:is>
      </x:c>
      <x:c r="C2663" s="0" t="inlineStr">
        <x:is>
          <x:t>PL</x:t>
        </x:is>
      </x:c>
      <x:c r="D2663" s="0" t="inlineStr">
        <x:is>
          <x:t>pl.other-opex</x:t>
        </x:is>
      </x:c>
      <x:c r="E2663" s="0" t="inlineStr">
        <x:is>
          <x:t>Sonstige betriebliche Aufwendungen</x:t>
        </x:is>
      </x:c>
      <x:c r="F2663" s="58">
        <x:v>6840</x:v>
      </x:c>
      <x:c r="G2663" t="inlineStr">
        <x:is>
          <x:t>Mietleasing Betriebs- und Geschäftsausstattung</x:t>
        </x:is>
      </x:c>
      <x:c r="H2663" s="0" t="inlineStr">
        <x:is>
          <x:t>2024-11</x:t>
        </x:is>
      </x:c>
      <x:c r="I2663" s="0" t="inlineStr">
        <x:is>
          <x:t>2024-11</x:t>
        </x:is>
      </x:c>
      <x:c r="J2663" s="0" t="inlineStr">
        <x:is>
          <x:t>Month</x:t>
        </x:is>
      </x:c>
      <x:c r="K2663" s="58">
        <x:v>1</x:v>
      </x:c>
      <x:c r="L2663" s="12">
        <x:v>-2890</x:v>
      </x:c>
    </x:row>
    <x:row r="2664">
      <x:c r="A2664" s="0" t="inlineStr">
        <x:is>
          <x:t>PL|pl.other-opex|6840|2024-12</x:t>
        </x:is>
      </x:c>
      <x:c r="B2664" s="0" t="inlineStr">
        <x:is>
          <x:t>Demo Handel GmbH</x:t>
        </x:is>
      </x:c>
      <x:c r="C2664" s="0" t="inlineStr">
        <x:is>
          <x:t>PL</x:t>
        </x:is>
      </x:c>
      <x:c r="D2664" s="0" t="inlineStr">
        <x:is>
          <x:t>pl.other-opex</x:t>
        </x:is>
      </x:c>
      <x:c r="E2664" s="0" t="inlineStr">
        <x:is>
          <x:t>Sonstige betriebliche Aufwendungen</x:t>
        </x:is>
      </x:c>
      <x:c r="F2664" s="58">
        <x:v>6840</x:v>
      </x:c>
      <x:c r="G2664" t="inlineStr">
        <x:is>
          <x:t>Mietleasing Betriebs- und Geschäftsausstattung</x:t>
        </x:is>
      </x:c>
      <x:c r="H2664" s="0" t="inlineStr">
        <x:is>
          <x:t>2024-12</x:t>
        </x:is>
      </x:c>
      <x:c r="I2664" s="0" t="inlineStr">
        <x:is>
          <x:t>2024-12</x:t>
        </x:is>
      </x:c>
      <x:c r="J2664" s="0" t="inlineStr">
        <x:is>
          <x:t>Month</x:t>
        </x:is>
      </x:c>
      <x:c r="K2664" s="58">
        <x:v>1</x:v>
      </x:c>
      <x:c r="L2664" s="12">
        <x:v>-2890</x:v>
      </x:c>
    </x:row>
    <x:row r="2665">
      <x:c r="A2665" s="0" t="inlineStr">
        <x:is>
          <x:t>PL|pl.other-opex|6845|2022-01</x:t>
        </x:is>
      </x:c>
      <x:c r="B2665" s="0" t="inlineStr">
        <x:is>
          <x:t>Demo Handel GmbH</x:t>
        </x:is>
      </x:c>
      <x:c r="C2665" s="0" t="inlineStr">
        <x:is>
          <x:t>PL</x:t>
        </x:is>
      </x:c>
      <x:c r="D2665" s="0" t="inlineStr">
        <x:is>
          <x:t>pl.other-opex</x:t>
        </x:is>
      </x:c>
      <x:c r="E2665" s="0" t="inlineStr">
        <x:is>
          <x:t>Sonstige betriebliche Aufwendungen</x:t>
        </x:is>
      </x:c>
      <x:c r="F2665" s="58">
        <x:v>6845</x:v>
      </x:c>
      <x:c r="G2665" t="inlineStr">
        <x:is>
          <x:t>Werkzeuge und Kleingeräte</x:t>
        </x:is>
      </x:c>
      <x:c r="H2665" s="0" t="inlineStr">
        <x:is>
          <x:t>2022-01</x:t>
        </x:is>
      </x:c>
      <x:c r="I2665" s="0" t="inlineStr">
        <x:is>
          <x:t>2022-01</x:t>
        </x:is>
      </x:c>
      <x:c r="J2665" s="0" t="inlineStr">
        <x:is>
          <x:t>Month</x:t>
        </x:is>
      </x:c>
      <x:c r="K2665" s="58">
        <x:v>1</x:v>
      </x:c>
      <x:c r="L2665" s="12">
        <x:v>0</x:v>
      </x:c>
    </x:row>
    <x:row r="2666">
      <x:c r="A2666" s="0" t="inlineStr">
        <x:is>
          <x:t>PL|pl.other-opex|6845|2022-02</x:t>
        </x:is>
      </x:c>
      <x:c r="B2666" s="0" t="inlineStr">
        <x:is>
          <x:t>Demo Handel GmbH</x:t>
        </x:is>
      </x:c>
      <x:c r="C2666" s="0" t="inlineStr">
        <x:is>
          <x:t>PL</x:t>
        </x:is>
      </x:c>
      <x:c r="D2666" s="0" t="inlineStr">
        <x:is>
          <x:t>pl.other-opex</x:t>
        </x:is>
      </x:c>
      <x:c r="E2666" s="0" t="inlineStr">
        <x:is>
          <x:t>Sonstige betriebliche Aufwendungen</x:t>
        </x:is>
      </x:c>
      <x:c r="F2666" s="58">
        <x:v>6845</x:v>
      </x:c>
      <x:c r="G2666" t="inlineStr">
        <x:is>
          <x:t>Werkzeuge und Kleingeräte</x:t>
        </x:is>
      </x:c>
      <x:c r="H2666" s="0" t="inlineStr">
        <x:is>
          <x:t>2022-02</x:t>
        </x:is>
      </x:c>
      <x:c r="I2666" s="0" t="inlineStr">
        <x:is>
          <x:t>2022-02</x:t>
        </x:is>
      </x:c>
      <x:c r="J2666" s="0" t="inlineStr">
        <x:is>
          <x:t>Month</x:t>
        </x:is>
      </x:c>
      <x:c r="K2666" s="58">
        <x:v>1</x:v>
      </x:c>
      <x:c r="L2666" s="12">
        <x:v>0</x:v>
      </x:c>
    </x:row>
    <x:row r="2667">
      <x:c r="A2667" s="0" t="inlineStr">
        <x:is>
          <x:t>PL|pl.other-opex|6845|2022-03</x:t>
        </x:is>
      </x:c>
      <x:c r="B2667" s="0" t="inlineStr">
        <x:is>
          <x:t>Demo Handel GmbH</x:t>
        </x:is>
      </x:c>
      <x:c r="C2667" s="0" t="inlineStr">
        <x:is>
          <x:t>PL</x:t>
        </x:is>
      </x:c>
      <x:c r="D2667" s="0" t="inlineStr">
        <x:is>
          <x:t>pl.other-opex</x:t>
        </x:is>
      </x:c>
      <x:c r="E2667" s="0" t="inlineStr">
        <x:is>
          <x:t>Sonstige betriebliche Aufwendungen</x:t>
        </x:is>
      </x:c>
      <x:c r="F2667" s="58">
        <x:v>6845</x:v>
      </x:c>
      <x:c r="G2667" t="inlineStr">
        <x:is>
          <x:t>Werkzeuge und Kleingeräte</x:t>
        </x:is>
      </x:c>
      <x:c r="H2667" s="0" t="inlineStr">
        <x:is>
          <x:t>2022-03</x:t>
        </x:is>
      </x:c>
      <x:c r="I2667" s="0" t="inlineStr">
        <x:is>
          <x:t>2022-03</x:t>
        </x:is>
      </x:c>
      <x:c r="J2667" s="0" t="inlineStr">
        <x:is>
          <x:t>Month</x:t>
        </x:is>
      </x:c>
      <x:c r="K2667" s="58">
        <x:v>1</x:v>
      </x:c>
      <x:c r="L2667" s="12">
        <x:v>0</x:v>
      </x:c>
    </x:row>
    <x:row r="2668">
      <x:c r="A2668" s="0" t="inlineStr">
        <x:is>
          <x:t>PL|pl.other-opex|6845|2022-04</x:t>
        </x:is>
      </x:c>
      <x:c r="B2668" s="0" t="inlineStr">
        <x:is>
          <x:t>Demo Handel GmbH</x:t>
        </x:is>
      </x:c>
      <x:c r="C2668" s="0" t="inlineStr">
        <x:is>
          <x:t>PL</x:t>
        </x:is>
      </x:c>
      <x:c r="D2668" s="0" t="inlineStr">
        <x:is>
          <x:t>pl.other-opex</x:t>
        </x:is>
      </x:c>
      <x:c r="E2668" s="0" t="inlineStr">
        <x:is>
          <x:t>Sonstige betriebliche Aufwendungen</x:t>
        </x:is>
      </x:c>
      <x:c r="F2668" s="58">
        <x:v>6845</x:v>
      </x:c>
      <x:c r="G2668" t="inlineStr">
        <x:is>
          <x:t>Werkzeuge und Kleingeräte</x:t>
        </x:is>
      </x:c>
      <x:c r="H2668" s="0" t="inlineStr">
        <x:is>
          <x:t>2022-04</x:t>
        </x:is>
      </x:c>
      <x:c r="I2668" s="0" t="inlineStr">
        <x:is>
          <x:t>2022-04</x:t>
        </x:is>
      </x:c>
      <x:c r="J2668" s="0" t="inlineStr">
        <x:is>
          <x:t>Month</x:t>
        </x:is>
      </x:c>
      <x:c r="K2668" s="58">
        <x:v>1</x:v>
      </x:c>
      <x:c r="L2668" s="12">
        <x:v>-1583.38</x:v>
      </x:c>
    </x:row>
    <x:row r="2669">
      <x:c r="A2669" s="0" t="inlineStr">
        <x:is>
          <x:t>PL|pl.other-opex|6845|2022-05</x:t>
        </x:is>
      </x:c>
      <x:c r="B2669" s="0" t="inlineStr">
        <x:is>
          <x:t>Demo Handel GmbH</x:t>
        </x:is>
      </x:c>
      <x:c r="C2669" s="0" t="inlineStr">
        <x:is>
          <x:t>PL</x:t>
        </x:is>
      </x:c>
      <x:c r="D2669" s="0" t="inlineStr">
        <x:is>
          <x:t>pl.other-opex</x:t>
        </x:is>
      </x:c>
      <x:c r="E2669" s="0" t="inlineStr">
        <x:is>
          <x:t>Sonstige betriebliche Aufwendungen</x:t>
        </x:is>
      </x:c>
      <x:c r="F2669" s="58">
        <x:v>6845</x:v>
      </x:c>
      <x:c r="G2669" t="inlineStr">
        <x:is>
          <x:t>Werkzeuge und Kleingeräte</x:t>
        </x:is>
      </x:c>
      <x:c r="H2669" s="0" t="inlineStr">
        <x:is>
          <x:t>2022-05</x:t>
        </x:is>
      </x:c>
      <x:c r="I2669" s="0" t="inlineStr">
        <x:is>
          <x:t>2022-05</x:t>
        </x:is>
      </x:c>
      <x:c r="J2669" s="0" t="inlineStr">
        <x:is>
          <x:t>Month</x:t>
        </x:is>
      </x:c>
      <x:c r="K2669" s="58">
        <x:v>1</x:v>
      </x:c>
      <x:c r="L2669" s="12">
        <x:v>0</x:v>
      </x:c>
    </x:row>
    <x:row r="2670">
      <x:c r="A2670" s="0" t="inlineStr">
        <x:is>
          <x:t>PL|pl.other-opex|6845|2022-06</x:t>
        </x:is>
      </x:c>
      <x:c r="B2670" s="0" t="inlineStr">
        <x:is>
          <x:t>Demo Handel GmbH</x:t>
        </x:is>
      </x:c>
      <x:c r="C2670" s="0" t="inlineStr">
        <x:is>
          <x:t>PL</x:t>
        </x:is>
      </x:c>
      <x:c r="D2670" s="0" t="inlineStr">
        <x:is>
          <x:t>pl.other-opex</x:t>
        </x:is>
      </x:c>
      <x:c r="E2670" s="0" t="inlineStr">
        <x:is>
          <x:t>Sonstige betriebliche Aufwendungen</x:t>
        </x:is>
      </x:c>
      <x:c r="F2670" s="58">
        <x:v>6845</x:v>
      </x:c>
      <x:c r="G2670" t="inlineStr">
        <x:is>
          <x:t>Werkzeuge und Kleingeräte</x:t>
        </x:is>
      </x:c>
      <x:c r="H2670" s="0" t="inlineStr">
        <x:is>
          <x:t>2022-06</x:t>
        </x:is>
      </x:c>
      <x:c r="I2670" s="0" t="inlineStr">
        <x:is>
          <x:t>2022-06</x:t>
        </x:is>
      </x:c>
      <x:c r="J2670" s="0" t="inlineStr">
        <x:is>
          <x:t>Month</x:t>
        </x:is>
      </x:c>
      <x:c r="K2670" s="58">
        <x:v>1</x:v>
      </x:c>
      <x:c r="L2670" s="12">
        <x:v>0</x:v>
      </x:c>
    </x:row>
    <x:row r="2671">
      <x:c r="A2671" s="0" t="inlineStr">
        <x:is>
          <x:t>PL|pl.other-opex|6845|2022-07</x:t>
        </x:is>
      </x:c>
      <x:c r="B2671" s="0" t="inlineStr">
        <x:is>
          <x:t>Demo Handel GmbH</x:t>
        </x:is>
      </x:c>
      <x:c r="C2671" s="0" t="inlineStr">
        <x:is>
          <x:t>PL</x:t>
        </x:is>
      </x:c>
      <x:c r="D2671" s="0" t="inlineStr">
        <x:is>
          <x:t>pl.other-opex</x:t>
        </x:is>
      </x:c>
      <x:c r="E2671" s="0" t="inlineStr">
        <x:is>
          <x:t>Sonstige betriebliche Aufwendungen</x:t>
        </x:is>
      </x:c>
      <x:c r="F2671" s="58">
        <x:v>6845</x:v>
      </x:c>
      <x:c r="G2671" t="inlineStr">
        <x:is>
          <x:t>Werkzeuge und Kleingeräte</x:t>
        </x:is>
      </x:c>
      <x:c r="H2671" s="0" t="inlineStr">
        <x:is>
          <x:t>2022-07</x:t>
        </x:is>
      </x:c>
      <x:c r="I2671" s="0" t="inlineStr">
        <x:is>
          <x:t>2022-07</x:t>
        </x:is>
      </x:c>
      <x:c r="J2671" s="0" t="inlineStr">
        <x:is>
          <x:t>Month</x:t>
        </x:is>
      </x:c>
      <x:c r="K2671" s="58">
        <x:v>1</x:v>
      </x:c>
      <x:c r="L2671" s="12">
        <x:v>0</x:v>
      </x:c>
    </x:row>
    <x:row r="2672">
      <x:c r="A2672" s="0" t="inlineStr">
        <x:is>
          <x:t>PL|pl.other-opex|6845|2022-08</x:t>
        </x:is>
      </x:c>
      <x:c r="B2672" s="0" t="inlineStr">
        <x:is>
          <x:t>Demo Handel GmbH</x:t>
        </x:is>
      </x:c>
      <x:c r="C2672" s="0" t="inlineStr">
        <x:is>
          <x:t>PL</x:t>
        </x:is>
      </x:c>
      <x:c r="D2672" s="0" t="inlineStr">
        <x:is>
          <x:t>pl.other-opex</x:t>
        </x:is>
      </x:c>
      <x:c r="E2672" s="0" t="inlineStr">
        <x:is>
          <x:t>Sonstige betriebliche Aufwendungen</x:t>
        </x:is>
      </x:c>
      <x:c r="F2672" s="58">
        <x:v>6845</x:v>
      </x:c>
      <x:c r="G2672" t="inlineStr">
        <x:is>
          <x:t>Werkzeuge und Kleingeräte</x:t>
        </x:is>
      </x:c>
      <x:c r="H2672" s="0" t="inlineStr">
        <x:is>
          <x:t>2022-08</x:t>
        </x:is>
      </x:c>
      <x:c r="I2672" s="0" t="inlineStr">
        <x:is>
          <x:t>2022-08</x:t>
        </x:is>
      </x:c>
      <x:c r="J2672" s="0" t="inlineStr">
        <x:is>
          <x:t>Month</x:t>
        </x:is>
      </x:c>
      <x:c r="K2672" s="58">
        <x:v>1</x:v>
      </x:c>
      <x:c r="L2672" s="12">
        <x:v>0</x:v>
      </x:c>
    </x:row>
    <x:row r="2673">
      <x:c r="A2673" s="0" t="inlineStr">
        <x:is>
          <x:t>PL|pl.other-opex|6845|2022-09</x:t>
        </x:is>
      </x:c>
      <x:c r="B2673" s="0" t="inlineStr">
        <x:is>
          <x:t>Demo Handel GmbH</x:t>
        </x:is>
      </x:c>
      <x:c r="C2673" s="0" t="inlineStr">
        <x:is>
          <x:t>PL</x:t>
        </x:is>
      </x:c>
      <x:c r="D2673" s="0" t="inlineStr">
        <x:is>
          <x:t>pl.other-opex</x:t>
        </x:is>
      </x:c>
      <x:c r="E2673" s="0" t="inlineStr">
        <x:is>
          <x:t>Sonstige betriebliche Aufwendungen</x:t>
        </x:is>
      </x:c>
      <x:c r="F2673" s="58">
        <x:v>6845</x:v>
      </x:c>
      <x:c r="G2673" t="inlineStr">
        <x:is>
          <x:t>Werkzeuge und Kleingeräte</x:t>
        </x:is>
      </x:c>
      <x:c r="H2673" s="0" t="inlineStr">
        <x:is>
          <x:t>2022-09</x:t>
        </x:is>
      </x:c>
      <x:c r="I2673" s="0" t="inlineStr">
        <x:is>
          <x:t>2022-09</x:t>
        </x:is>
      </x:c>
      <x:c r="J2673" s="0" t="inlineStr">
        <x:is>
          <x:t>Month</x:t>
        </x:is>
      </x:c>
      <x:c r="K2673" s="58">
        <x:v>1</x:v>
      </x:c>
      <x:c r="L2673" s="12">
        <x:v>0</x:v>
      </x:c>
    </x:row>
    <x:row r="2674">
      <x:c r="A2674" s="0" t="inlineStr">
        <x:is>
          <x:t>PL|pl.other-opex|6845|2022-10</x:t>
        </x:is>
      </x:c>
      <x:c r="B2674" s="0" t="inlineStr">
        <x:is>
          <x:t>Demo Handel GmbH</x:t>
        </x:is>
      </x:c>
      <x:c r="C2674" s="0" t="inlineStr">
        <x:is>
          <x:t>PL</x:t>
        </x:is>
      </x:c>
      <x:c r="D2674" s="0" t="inlineStr">
        <x:is>
          <x:t>pl.other-opex</x:t>
        </x:is>
      </x:c>
      <x:c r="E2674" s="0" t="inlineStr">
        <x:is>
          <x:t>Sonstige betriebliche Aufwendungen</x:t>
        </x:is>
      </x:c>
      <x:c r="F2674" s="58">
        <x:v>6845</x:v>
      </x:c>
      <x:c r="G2674" t="inlineStr">
        <x:is>
          <x:t>Werkzeuge und Kleingeräte</x:t>
        </x:is>
      </x:c>
      <x:c r="H2674" s="0" t="inlineStr">
        <x:is>
          <x:t>2022-10</x:t>
        </x:is>
      </x:c>
      <x:c r="I2674" s="0" t="inlineStr">
        <x:is>
          <x:t>2022-10</x:t>
        </x:is>
      </x:c>
      <x:c r="J2674" s="0" t="inlineStr">
        <x:is>
          <x:t>Month</x:t>
        </x:is>
      </x:c>
      <x:c r="K2674" s="58">
        <x:v>1</x:v>
      </x:c>
      <x:c r="L2674" s="12">
        <x:v>0</x:v>
      </x:c>
    </x:row>
    <x:row r="2675">
      <x:c r="A2675" s="0" t="inlineStr">
        <x:is>
          <x:t>PL|pl.other-opex|6845|2022-11</x:t>
        </x:is>
      </x:c>
      <x:c r="B2675" s="0" t="inlineStr">
        <x:is>
          <x:t>Demo Handel GmbH</x:t>
        </x:is>
      </x:c>
      <x:c r="C2675" s="0" t="inlineStr">
        <x:is>
          <x:t>PL</x:t>
        </x:is>
      </x:c>
      <x:c r="D2675" s="0" t="inlineStr">
        <x:is>
          <x:t>pl.other-opex</x:t>
        </x:is>
      </x:c>
      <x:c r="E2675" s="0" t="inlineStr">
        <x:is>
          <x:t>Sonstige betriebliche Aufwendungen</x:t>
        </x:is>
      </x:c>
      <x:c r="F2675" s="58">
        <x:v>6845</x:v>
      </x:c>
      <x:c r="G2675" t="inlineStr">
        <x:is>
          <x:t>Werkzeuge und Kleingeräte</x:t>
        </x:is>
      </x:c>
      <x:c r="H2675" s="0" t="inlineStr">
        <x:is>
          <x:t>2022-11</x:t>
        </x:is>
      </x:c>
      <x:c r="I2675" s="0" t="inlineStr">
        <x:is>
          <x:t>2022-11</x:t>
        </x:is>
      </x:c>
      <x:c r="J2675" s="0" t="inlineStr">
        <x:is>
          <x:t>Month</x:t>
        </x:is>
      </x:c>
      <x:c r="K2675" s="58">
        <x:v>1</x:v>
      </x:c>
      <x:c r="L2675" s="12">
        <x:v>0</x:v>
      </x:c>
    </x:row>
    <x:row r="2676">
      <x:c r="A2676" s="0" t="inlineStr">
        <x:is>
          <x:t>PL|pl.other-opex|6845|2022-12</x:t>
        </x:is>
      </x:c>
      <x:c r="B2676" s="0" t="inlineStr">
        <x:is>
          <x:t>Demo Handel GmbH</x:t>
        </x:is>
      </x:c>
      <x:c r="C2676" s="0" t="inlineStr">
        <x:is>
          <x:t>PL</x:t>
        </x:is>
      </x:c>
      <x:c r="D2676" s="0" t="inlineStr">
        <x:is>
          <x:t>pl.other-opex</x:t>
        </x:is>
      </x:c>
      <x:c r="E2676" s="0" t="inlineStr">
        <x:is>
          <x:t>Sonstige betriebliche Aufwendungen</x:t>
        </x:is>
      </x:c>
      <x:c r="F2676" s="58">
        <x:v>6845</x:v>
      </x:c>
      <x:c r="G2676" t="inlineStr">
        <x:is>
          <x:t>Werkzeuge und Kleingeräte</x:t>
        </x:is>
      </x:c>
      <x:c r="H2676" s="0" t="inlineStr">
        <x:is>
          <x:t>2022-12</x:t>
        </x:is>
      </x:c>
      <x:c r="I2676" s="0" t="inlineStr">
        <x:is>
          <x:t>2022-12</x:t>
        </x:is>
      </x:c>
      <x:c r="J2676" s="0" t="inlineStr">
        <x:is>
          <x:t>Month</x:t>
        </x:is>
      </x:c>
      <x:c r="K2676" s="58">
        <x:v>1</x:v>
      </x:c>
      <x:c r="L2676" s="12">
        <x:v>0</x:v>
      </x:c>
    </x:row>
    <x:row r="2677">
      <x:c r="A2677" s="0" t="inlineStr">
        <x:is>
          <x:t>PL|pl.other-opex|6845|2023-01</x:t>
        </x:is>
      </x:c>
      <x:c r="B2677" s="0" t="inlineStr">
        <x:is>
          <x:t>Demo Handel GmbH</x:t>
        </x:is>
      </x:c>
      <x:c r="C2677" s="0" t="inlineStr">
        <x:is>
          <x:t>PL</x:t>
        </x:is>
      </x:c>
      <x:c r="D2677" s="0" t="inlineStr">
        <x:is>
          <x:t>pl.other-opex</x:t>
        </x:is>
      </x:c>
      <x:c r="E2677" s="0" t="inlineStr">
        <x:is>
          <x:t>Sonstige betriebliche Aufwendungen</x:t>
        </x:is>
      </x:c>
      <x:c r="F2677" s="58">
        <x:v>6845</x:v>
      </x:c>
      <x:c r="G2677" t="inlineStr">
        <x:is>
          <x:t>Werkzeuge und Kleingeräte</x:t>
        </x:is>
      </x:c>
      <x:c r="H2677" s="0" t="inlineStr">
        <x:is>
          <x:t>2023-01</x:t>
        </x:is>
      </x:c>
      <x:c r="I2677" s="0" t="inlineStr">
        <x:is>
          <x:t>2023-01</x:t>
        </x:is>
      </x:c>
      <x:c r="J2677" s="0" t="inlineStr">
        <x:is>
          <x:t>Month</x:t>
        </x:is>
      </x:c>
      <x:c r="K2677" s="58">
        <x:v>1</x:v>
      </x:c>
      <x:c r="L2677" s="12">
        <x:v>0</x:v>
      </x:c>
    </x:row>
    <x:row r="2678">
      <x:c r="A2678" s="0" t="inlineStr">
        <x:is>
          <x:t>PL|pl.other-opex|6845|2023-02</x:t>
        </x:is>
      </x:c>
      <x:c r="B2678" s="0" t="inlineStr">
        <x:is>
          <x:t>Demo Handel GmbH</x:t>
        </x:is>
      </x:c>
      <x:c r="C2678" s="0" t="inlineStr">
        <x:is>
          <x:t>PL</x:t>
        </x:is>
      </x:c>
      <x:c r="D2678" s="0" t="inlineStr">
        <x:is>
          <x:t>pl.other-opex</x:t>
        </x:is>
      </x:c>
      <x:c r="E2678" s="0" t="inlineStr">
        <x:is>
          <x:t>Sonstige betriebliche Aufwendungen</x:t>
        </x:is>
      </x:c>
      <x:c r="F2678" s="58">
        <x:v>6845</x:v>
      </x:c>
      <x:c r="G2678" t="inlineStr">
        <x:is>
          <x:t>Werkzeuge und Kleingeräte</x:t>
        </x:is>
      </x:c>
      <x:c r="H2678" s="0" t="inlineStr">
        <x:is>
          <x:t>2023-02</x:t>
        </x:is>
      </x:c>
      <x:c r="I2678" s="0" t="inlineStr">
        <x:is>
          <x:t>2023-02</x:t>
        </x:is>
      </x:c>
      <x:c r="J2678" s="0" t="inlineStr">
        <x:is>
          <x:t>Month</x:t>
        </x:is>
      </x:c>
      <x:c r="K2678" s="58">
        <x:v>1</x:v>
      </x:c>
      <x:c r="L2678" s="12">
        <x:v>0</x:v>
      </x:c>
    </x:row>
    <x:row r="2679">
      <x:c r="A2679" s="0" t="inlineStr">
        <x:is>
          <x:t>PL|pl.other-opex|6845|2023-03</x:t>
        </x:is>
      </x:c>
      <x:c r="B2679" s="0" t="inlineStr">
        <x:is>
          <x:t>Demo Handel GmbH</x:t>
        </x:is>
      </x:c>
      <x:c r="C2679" s="0" t="inlineStr">
        <x:is>
          <x:t>PL</x:t>
        </x:is>
      </x:c>
      <x:c r="D2679" s="0" t="inlineStr">
        <x:is>
          <x:t>pl.other-opex</x:t>
        </x:is>
      </x:c>
      <x:c r="E2679" s="0" t="inlineStr">
        <x:is>
          <x:t>Sonstige betriebliche Aufwendungen</x:t>
        </x:is>
      </x:c>
      <x:c r="F2679" s="58">
        <x:v>6845</x:v>
      </x:c>
      <x:c r="G2679" t="inlineStr">
        <x:is>
          <x:t>Werkzeuge und Kleingeräte</x:t>
        </x:is>
      </x:c>
      <x:c r="H2679" s="0" t="inlineStr">
        <x:is>
          <x:t>2023-03</x:t>
        </x:is>
      </x:c>
      <x:c r="I2679" s="0" t="inlineStr">
        <x:is>
          <x:t>2023-03</x:t>
        </x:is>
      </x:c>
      <x:c r="J2679" s="0" t="inlineStr">
        <x:is>
          <x:t>Month</x:t>
        </x:is>
      </x:c>
      <x:c r="K2679" s="58">
        <x:v>1</x:v>
      </x:c>
      <x:c r="L2679" s="12">
        <x:v>0</x:v>
      </x:c>
    </x:row>
    <x:row r="2680">
      <x:c r="A2680" s="0" t="inlineStr">
        <x:is>
          <x:t>PL|pl.other-opex|6845|2023-04</x:t>
        </x:is>
      </x:c>
      <x:c r="B2680" s="0" t="inlineStr">
        <x:is>
          <x:t>Demo Handel GmbH</x:t>
        </x:is>
      </x:c>
      <x:c r="C2680" s="0" t="inlineStr">
        <x:is>
          <x:t>PL</x:t>
        </x:is>
      </x:c>
      <x:c r="D2680" s="0" t="inlineStr">
        <x:is>
          <x:t>pl.other-opex</x:t>
        </x:is>
      </x:c>
      <x:c r="E2680" s="0" t="inlineStr">
        <x:is>
          <x:t>Sonstige betriebliche Aufwendungen</x:t>
        </x:is>
      </x:c>
      <x:c r="F2680" s="58">
        <x:v>6845</x:v>
      </x:c>
      <x:c r="G2680" t="inlineStr">
        <x:is>
          <x:t>Werkzeuge und Kleingeräte</x:t>
        </x:is>
      </x:c>
      <x:c r="H2680" s="0" t="inlineStr">
        <x:is>
          <x:t>2023-04</x:t>
        </x:is>
      </x:c>
      <x:c r="I2680" s="0" t="inlineStr">
        <x:is>
          <x:t>2023-04</x:t>
        </x:is>
      </x:c>
      <x:c r="J2680" s="0" t="inlineStr">
        <x:is>
          <x:t>Month</x:t>
        </x:is>
      </x:c>
      <x:c r="K2680" s="58">
        <x:v>1</x:v>
      </x:c>
      <x:c r="L2680" s="12">
        <x:v>0</x:v>
      </x:c>
    </x:row>
    <x:row r="2681">
      <x:c r="A2681" s="0" t="inlineStr">
        <x:is>
          <x:t>PL|pl.other-opex|6845|2023-05</x:t>
        </x:is>
      </x:c>
      <x:c r="B2681" s="0" t="inlineStr">
        <x:is>
          <x:t>Demo Handel GmbH</x:t>
        </x:is>
      </x:c>
      <x:c r="C2681" s="0" t="inlineStr">
        <x:is>
          <x:t>PL</x:t>
        </x:is>
      </x:c>
      <x:c r="D2681" s="0" t="inlineStr">
        <x:is>
          <x:t>pl.other-opex</x:t>
        </x:is>
      </x:c>
      <x:c r="E2681" s="0" t="inlineStr">
        <x:is>
          <x:t>Sonstige betriebliche Aufwendungen</x:t>
        </x:is>
      </x:c>
      <x:c r="F2681" s="58">
        <x:v>6845</x:v>
      </x:c>
      <x:c r="G2681" t="inlineStr">
        <x:is>
          <x:t>Werkzeuge und Kleingeräte</x:t>
        </x:is>
      </x:c>
      <x:c r="H2681" s="0" t="inlineStr">
        <x:is>
          <x:t>2023-05</x:t>
        </x:is>
      </x:c>
      <x:c r="I2681" s="0" t="inlineStr">
        <x:is>
          <x:t>2023-05</x:t>
        </x:is>
      </x:c>
      <x:c r="J2681" s="0" t="inlineStr">
        <x:is>
          <x:t>Month</x:t>
        </x:is>
      </x:c>
      <x:c r="K2681" s="58">
        <x:v>1</x:v>
      </x:c>
      <x:c r="L2681" s="12">
        <x:v>0</x:v>
      </x:c>
    </x:row>
    <x:row r="2682">
      <x:c r="A2682" s="0" t="inlineStr">
        <x:is>
          <x:t>PL|pl.other-opex|6845|2023-06</x:t>
        </x:is>
      </x:c>
      <x:c r="B2682" s="0" t="inlineStr">
        <x:is>
          <x:t>Demo Handel GmbH</x:t>
        </x:is>
      </x:c>
      <x:c r="C2682" s="0" t="inlineStr">
        <x:is>
          <x:t>PL</x:t>
        </x:is>
      </x:c>
      <x:c r="D2682" s="0" t="inlineStr">
        <x:is>
          <x:t>pl.other-opex</x:t>
        </x:is>
      </x:c>
      <x:c r="E2682" s="0" t="inlineStr">
        <x:is>
          <x:t>Sonstige betriebliche Aufwendungen</x:t>
        </x:is>
      </x:c>
      <x:c r="F2682" s="58">
        <x:v>6845</x:v>
      </x:c>
      <x:c r="G2682" t="inlineStr">
        <x:is>
          <x:t>Werkzeuge und Kleingeräte</x:t>
        </x:is>
      </x:c>
      <x:c r="H2682" s="0" t="inlineStr">
        <x:is>
          <x:t>2023-06</x:t>
        </x:is>
      </x:c>
      <x:c r="I2682" s="0" t="inlineStr">
        <x:is>
          <x:t>2023-06</x:t>
        </x:is>
      </x:c>
      <x:c r="J2682" s="0" t="inlineStr">
        <x:is>
          <x:t>Month</x:t>
        </x:is>
      </x:c>
      <x:c r="K2682" s="58">
        <x:v>1</x:v>
      </x:c>
      <x:c r="L2682" s="12">
        <x:v>0</x:v>
      </x:c>
    </x:row>
    <x:row r="2683">
      <x:c r="A2683" s="0" t="inlineStr">
        <x:is>
          <x:t>PL|pl.other-opex|6845|2023-07</x:t>
        </x:is>
      </x:c>
      <x:c r="B2683" s="0" t="inlineStr">
        <x:is>
          <x:t>Demo Handel GmbH</x:t>
        </x:is>
      </x:c>
      <x:c r="C2683" s="0" t="inlineStr">
        <x:is>
          <x:t>PL</x:t>
        </x:is>
      </x:c>
      <x:c r="D2683" s="0" t="inlineStr">
        <x:is>
          <x:t>pl.other-opex</x:t>
        </x:is>
      </x:c>
      <x:c r="E2683" s="0" t="inlineStr">
        <x:is>
          <x:t>Sonstige betriebliche Aufwendungen</x:t>
        </x:is>
      </x:c>
      <x:c r="F2683" s="58">
        <x:v>6845</x:v>
      </x:c>
      <x:c r="G2683" t="inlineStr">
        <x:is>
          <x:t>Werkzeuge und Kleingeräte</x:t>
        </x:is>
      </x:c>
      <x:c r="H2683" s="0" t="inlineStr">
        <x:is>
          <x:t>2023-07</x:t>
        </x:is>
      </x:c>
      <x:c r="I2683" s="0" t="inlineStr">
        <x:is>
          <x:t>2023-07</x:t>
        </x:is>
      </x:c>
      <x:c r="J2683" s="0" t="inlineStr">
        <x:is>
          <x:t>Month</x:t>
        </x:is>
      </x:c>
      <x:c r="K2683" s="58">
        <x:v>1</x:v>
      </x:c>
      <x:c r="L2683" s="12">
        <x:v>0</x:v>
      </x:c>
    </x:row>
    <x:row r="2684">
      <x:c r="A2684" s="0" t="inlineStr">
        <x:is>
          <x:t>PL|pl.other-opex|6845|2023-08</x:t>
        </x:is>
      </x:c>
      <x:c r="B2684" s="0" t="inlineStr">
        <x:is>
          <x:t>Demo Handel GmbH</x:t>
        </x:is>
      </x:c>
      <x:c r="C2684" s="0" t="inlineStr">
        <x:is>
          <x:t>PL</x:t>
        </x:is>
      </x:c>
      <x:c r="D2684" s="0" t="inlineStr">
        <x:is>
          <x:t>pl.other-opex</x:t>
        </x:is>
      </x:c>
      <x:c r="E2684" s="0" t="inlineStr">
        <x:is>
          <x:t>Sonstige betriebliche Aufwendungen</x:t>
        </x:is>
      </x:c>
      <x:c r="F2684" s="58">
        <x:v>6845</x:v>
      </x:c>
      <x:c r="G2684" t="inlineStr">
        <x:is>
          <x:t>Werkzeuge und Kleingeräte</x:t>
        </x:is>
      </x:c>
      <x:c r="H2684" s="0" t="inlineStr">
        <x:is>
          <x:t>2023-08</x:t>
        </x:is>
      </x:c>
      <x:c r="I2684" s="0" t="inlineStr">
        <x:is>
          <x:t>2023-08</x:t>
        </x:is>
      </x:c>
      <x:c r="J2684" s="0" t="inlineStr">
        <x:is>
          <x:t>Month</x:t>
        </x:is>
      </x:c>
      <x:c r="K2684" s="58">
        <x:v>1</x:v>
      </x:c>
      <x:c r="L2684" s="12">
        <x:v>0</x:v>
      </x:c>
    </x:row>
    <x:row r="2685">
      <x:c r="A2685" s="0" t="inlineStr">
        <x:is>
          <x:t>PL|pl.other-opex|6845|2023-09</x:t>
        </x:is>
      </x:c>
      <x:c r="B2685" s="0" t="inlineStr">
        <x:is>
          <x:t>Demo Handel GmbH</x:t>
        </x:is>
      </x:c>
      <x:c r="C2685" s="0" t="inlineStr">
        <x:is>
          <x:t>PL</x:t>
        </x:is>
      </x:c>
      <x:c r="D2685" s="0" t="inlineStr">
        <x:is>
          <x:t>pl.other-opex</x:t>
        </x:is>
      </x:c>
      <x:c r="E2685" s="0" t="inlineStr">
        <x:is>
          <x:t>Sonstige betriebliche Aufwendungen</x:t>
        </x:is>
      </x:c>
      <x:c r="F2685" s="58">
        <x:v>6845</x:v>
      </x:c>
      <x:c r="G2685" t="inlineStr">
        <x:is>
          <x:t>Werkzeuge und Kleingeräte</x:t>
        </x:is>
      </x:c>
      <x:c r="H2685" s="0" t="inlineStr">
        <x:is>
          <x:t>2023-09</x:t>
        </x:is>
      </x:c>
      <x:c r="I2685" s="0" t="inlineStr">
        <x:is>
          <x:t>2023-09</x:t>
        </x:is>
      </x:c>
      <x:c r="J2685" s="0" t="inlineStr">
        <x:is>
          <x:t>Month</x:t>
        </x:is>
      </x:c>
      <x:c r="K2685" s="58">
        <x:v>1</x:v>
      </x:c>
      <x:c r="L2685" s="12">
        <x:v>0</x:v>
      </x:c>
    </x:row>
    <x:row r="2686">
      <x:c r="A2686" s="0" t="inlineStr">
        <x:is>
          <x:t>PL|pl.other-opex|6845|2023-10</x:t>
        </x:is>
      </x:c>
      <x:c r="B2686" s="0" t="inlineStr">
        <x:is>
          <x:t>Demo Handel GmbH</x:t>
        </x:is>
      </x:c>
      <x:c r="C2686" s="0" t="inlineStr">
        <x:is>
          <x:t>PL</x:t>
        </x:is>
      </x:c>
      <x:c r="D2686" s="0" t="inlineStr">
        <x:is>
          <x:t>pl.other-opex</x:t>
        </x:is>
      </x:c>
      <x:c r="E2686" s="0" t="inlineStr">
        <x:is>
          <x:t>Sonstige betriebliche Aufwendungen</x:t>
        </x:is>
      </x:c>
      <x:c r="F2686" s="58">
        <x:v>6845</x:v>
      </x:c>
      <x:c r="G2686" t="inlineStr">
        <x:is>
          <x:t>Werkzeuge und Kleingeräte</x:t>
        </x:is>
      </x:c>
      <x:c r="H2686" s="0" t="inlineStr">
        <x:is>
          <x:t>2023-10</x:t>
        </x:is>
      </x:c>
      <x:c r="I2686" s="0" t="inlineStr">
        <x:is>
          <x:t>2023-10</x:t>
        </x:is>
      </x:c>
      <x:c r="J2686" s="0" t="inlineStr">
        <x:is>
          <x:t>Month</x:t>
        </x:is>
      </x:c>
      <x:c r="K2686" s="58">
        <x:v>1</x:v>
      </x:c>
      <x:c r="L2686" s="12">
        <x:v>-1847.14</x:v>
      </x:c>
    </x:row>
    <x:row r="2687">
      <x:c r="A2687" s="0" t="inlineStr">
        <x:is>
          <x:t>PL|pl.other-opex|6845|2023-11</x:t>
        </x:is>
      </x:c>
      <x:c r="B2687" s="0" t="inlineStr">
        <x:is>
          <x:t>Demo Handel GmbH</x:t>
        </x:is>
      </x:c>
      <x:c r="C2687" s="0" t="inlineStr">
        <x:is>
          <x:t>PL</x:t>
        </x:is>
      </x:c>
      <x:c r="D2687" s="0" t="inlineStr">
        <x:is>
          <x:t>pl.other-opex</x:t>
        </x:is>
      </x:c>
      <x:c r="E2687" s="0" t="inlineStr">
        <x:is>
          <x:t>Sonstige betriebliche Aufwendungen</x:t>
        </x:is>
      </x:c>
      <x:c r="F2687" s="58">
        <x:v>6845</x:v>
      </x:c>
      <x:c r="G2687" t="inlineStr">
        <x:is>
          <x:t>Werkzeuge und Kleingeräte</x:t>
        </x:is>
      </x:c>
      <x:c r="H2687" s="0" t="inlineStr">
        <x:is>
          <x:t>2023-11</x:t>
        </x:is>
      </x:c>
      <x:c r="I2687" s="0" t="inlineStr">
        <x:is>
          <x:t>2023-11</x:t>
        </x:is>
      </x:c>
      <x:c r="J2687" s="0" t="inlineStr">
        <x:is>
          <x:t>Month</x:t>
        </x:is>
      </x:c>
      <x:c r="K2687" s="58">
        <x:v>1</x:v>
      </x:c>
      <x:c r="L2687" s="12">
        <x:v>-1376</x:v>
      </x:c>
    </x:row>
    <x:row r="2688">
      <x:c r="A2688" s="0" t="inlineStr">
        <x:is>
          <x:t>PL|pl.other-opex|6845|2023-12</x:t>
        </x:is>
      </x:c>
      <x:c r="B2688" s="0" t="inlineStr">
        <x:is>
          <x:t>Demo Handel GmbH</x:t>
        </x:is>
      </x:c>
      <x:c r="C2688" s="0" t="inlineStr">
        <x:is>
          <x:t>PL</x:t>
        </x:is>
      </x:c>
      <x:c r="D2688" s="0" t="inlineStr">
        <x:is>
          <x:t>pl.other-opex</x:t>
        </x:is>
      </x:c>
      <x:c r="E2688" s="0" t="inlineStr">
        <x:is>
          <x:t>Sonstige betriebliche Aufwendungen</x:t>
        </x:is>
      </x:c>
      <x:c r="F2688" s="58">
        <x:v>6845</x:v>
      </x:c>
      <x:c r="G2688" t="inlineStr">
        <x:is>
          <x:t>Werkzeuge und Kleingeräte</x:t>
        </x:is>
      </x:c>
      <x:c r="H2688" s="0" t="inlineStr">
        <x:is>
          <x:t>2023-12</x:t>
        </x:is>
      </x:c>
      <x:c r="I2688" s="0" t="inlineStr">
        <x:is>
          <x:t>2023-12</x:t>
        </x:is>
      </x:c>
      <x:c r="J2688" s="0" t="inlineStr">
        <x:is>
          <x:t>Month</x:t>
        </x:is>
      </x:c>
      <x:c r="K2688" s="58">
        <x:v>1</x:v>
      </x:c>
      <x:c r="L2688" s="12">
        <x:v>0</x:v>
      </x:c>
    </x:row>
    <x:row r="2689">
      <x:c r="A2689" s="0" t="inlineStr">
        <x:is>
          <x:t>PL|pl.other-opex|6845|2024-01</x:t>
        </x:is>
      </x:c>
      <x:c r="B2689" s="0" t="inlineStr">
        <x:is>
          <x:t>Demo Handel GmbH</x:t>
        </x:is>
      </x:c>
      <x:c r="C2689" s="0" t="inlineStr">
        <x:is>
          <x:t>PL</x:t>
        </x:is>
      </x:c>
      <x:c r="D2689" s="0" t="inlineStr">
        <x:is>
          <x:t>pl.other-opex</x:t>
        </x:is>
      </x:c>
      <x:c r="E2689" s="0" t="inlineStr">
        <x:is>
          <x:t>Sonstige betriebliche Aufwendungen</x:t>
        </x:is>
      </x:c>
      <x:c r="F2689" s="58">
        <x:v>6845</x:v>
      </x:c>
      <x:c r="G2689" t="inlineStr">
        <x:is>
          <x:t>Werkzeuge und Kleingeräte</x:t>
        </x:is>
      </x:c>
      <x:c r="H2689" s="0" t="inlineStr">
        <x:is>
          <x:t>2024-01</x:t>
        </x:is>
      </x:c>
      <x:c r="I2689" s="0" t="inlineStr">
        <x:is>
          <x:t>2024-01</x:t>
        </x:is>
      </x:c>
      <x:c r="J2689" s="0" t="inlineStr">
        <x:is>
          <x:t>Month</x:t>
        </x:is>
      </x:c>
      <x:c r="K2689" s="58">
        <x:v>1</x:v>
      </x:c>
      <x:c r="L2689" s="12">
        <x:v>-1253.16</x:v>
      </x:c>
    </x:row>
    <x:row r="2690">
      <x:c r="A2690" s="0" t="inlineStr">
        <x:is>
          <x:t>PL|pl.other-opex|6845|2024-02</x:t>
        </x:is>
      </x:c>
      <x:c r="B2690" s="0" t="inlineStr">
        <x:is>
          <x:t>Demo Handel GmbH</x:t>
        </x:is>
      </x:c>
      <x:c r="C2690" s="0" t="inlineStr">
        <x:is>
          <x:t>PL</x:t>
        </x:is>
      </x:c>
      <x:c r="D2690" s="0" t="inlineStr">
        <x:is>
          <x:t>pl.other-opex</x:t>
        </x:is>
      </x:c>
      <x:c r="E2690" s="0" t="inlineStr">
        <x:is>
          <x:t>Sonstige betriebliche Aufwendungen</x:t>
        </x:is>
      </x:c>
      <x:c r="F2690" s="58">
        <x:v>6845</x:v>
      </x:c>
      <x:c r="G2690" t="inlineStr">
        <x:is>
          <x:t>Werkzeuge und Kleingeräte</x:t>
        </x:is>
      </x:c>
      <x:c r="H2690" s="0" t="inlineStr">
        <x:is>
          <x:t>2024-02</x:t>
        </x:is>
      </x:c>
      <x:c r="I2690" s="0" t="inlineStr">
        <x:is>
          <x:t>2024-02</x:t>
        </x:is>
      </x:c>
      <x:c r="J2690" s="0" t="inlineStr">
        <x:is>
          <x:t>Month</x:t>
        </x:is>
      </x:c>
      <x:c r="K2690" s="58">
        <x:v>1</x:v>
      </x:c>
      <x:c r="L2690" s="12">
        <x:v>0</x:v>
      </x:c>
    </x:row>
    <x:row r="2691">
      <x:c r="A2691" s="0" t="inlineStr">
        <x:is>
          <x:t>PL|pl.other-opex|6845|2024-03</x:t>
        </x:is>
      </x:c>
      <x:c r="B2691" s="0" t="inlineStr">
        <x:is>
          <x:t>Demo Handel GmbH</x:t>
        </x:is>
      </x:c>
      <x:c r="C2691" s="0" t="inlineStr">
        <x:is>
          <x:t>PL</x:t>
        </x:is>
      </x:c>
      <x:c r="D2691" s="0" t="inlineStr">
        <x:is>
          <x:t>pl.other-opex</x:t>
        </x:is>
      </x:c>
      <x:c r="E2691" s="0" t="inlineStr">
        <x:is>
          <x:t>Sonstige betriebliche Aufwendungen</x:t>
        </x:is>
      </x:c>
      <x:c r="F2691" s="58">
        <x:v>6845</x:v>
      </x:c>
      <x:c r="G2691" t="inlineStr">
        <x:is>
          <x:t>Werkzeuge und Kleingeräte</x:t>
        </x:is>
      </x:c>
      <x:c r="H2691" s="0" t="inlineStr">
        <x:is>
          <x:t>2024-03</x:t>
        </x:is>
      </x:c>
      <x:c r="I2691" s="0" t="inlineStr">
        <x:is>
          <x:t>2024-03</x:t>
        </x:is>
      </x:c>
      <x:c r="J2691" s="0" t="inlineStr">
        <x:is>
          <x:t>Month</x:t>
        </x:is>
      </x:c>
      <x:c r="K2691" s="58">
        <x:v>1</x:v>
      </x:c>
      <x:c r="L2691" s="12">
        <x:v>0</x:v>
      </x:c>
    </x:row>
    <x:row r="2692">
      <x:c r="A2692" s="0" t="inlineStr">
        <x:is>
          <x:t>PL|pl.other-opex|6845|2024-04</x:t>
        </x:is>
      </x:c>
      <x:c r="B2692" s="0" t="inlineStr">
        <x:is>
          <x:t>Demo Handel GmbH</x:t>
        </x:is>
      </x:c>
      <x:c r="C2692" s="0" t="inlineStr">
        <x:is>
          <x:t>PL</x:t>
        </x:is>
      </x:c>
      <x:c r="D2692" s="0" t="inlineStr">
        <x:is>
          <x:t>pl.other-opex</x:t>
        </x:is>
      </x:c>
      <x:c r="E2692" s="0" t="inlineStr">
        <x:is>
          <x:t>Sonstige betriebliche Aufwendungen</x:t>
        </x:is>
      </x:c>
      <x:c r="F2692" s="58">
        <x:v>6845</x:v>
      </x:c>
      <x:c r="G2692" t="inlineStr">
        <x:is>
          <x:t>Werkzeuge und Kleingeräte</x:t>
        </x:is>
      </x:c>
      <x:c r="H2692" s="0" t="inlineStr">
        <x:is>
          <x:t>2024-04</x:t>
        </x:is>
      </x:c>
      <x:c r="I2692" s="0" t="inlineStr">
        <x:is>
          <x:t>2024-04</x:t>
        </x:is>
      </x:c>
      <x:c r="J2692" s="0" t="inlineStr">
        <x:is>
          <x:t>Month</x:t>
        </x:is>
      </x:c>
      <x:c r="K2692" s="58">
        <x:v>1</x:v>
      </x:c>
      <x:c r="L2692" s="12">
        <x:v>0</x:v>
      </x:c>
    </x:row>
    <x:row r="2693">
      <x:c r="A2693" s="0" t="inlineStr">
        <x:is>
          <x:t>PL|pl.other-opex|6845|2024-05</x:t>
        </x:is>
      </x:c>
      <x:c r="B2693" s="0" t="inlineStr">
        <x:is>
          <x:t>Demo Handel GmbH</x:t>
        </x:is>
      </x:c>
      <x:c r="C2693" s="0" t="inlineStr">
        <x:is>
          <x:t>PL</x:t>
        </x:is>
      </x:c>
      <x:c r="D2693" s="0" t="inlineStr">
        <x:is>
          <x:t>pl.other-opex</x:t>
        </x:is>
      </x:c>
      <x:c r="E2693" s="0" t="inlineStr">
        <x:is>
          <x:t>Sonstige betriebliche Aufwendungen</x:t>
        </x:is>
      </x:c>
      <x:c r="F2693" s="58">
        <x:v>6845</x:v>
      </x:c>
      <x:c r="G2693" t="inlineStr">
        <x:is>
          <x:t>Werkzeuge und Kleingeräte</x:t>
        </x:is>
      </x:c>
      <x:c r="H2693" s="0" t="inlineStr">
        <x:is>
          <x:t>2024-05</x:t>
        </x:is>
      </x:c>
      <x:c r="I2693" s="0" t="inlineStr">
        <x:is>
          <x:t>2024-05</x:t>
        </x:is>
      </x:c>
      <x:c r="J2693" s="0" t="inlineStr">
        <x:is>
          <x:t>Month</x:t>
        </x:is>
      </x:c>
      <x:c r="K2693" s="58">
        <x:v>1</x:v>
      </x:c>
      <x:c r="L2693" s="12">
        <x:v>0</x:v>
      </x:c>
    </x:row>
    <x:row r="2694">
      <x:c r="A2694" s="0" t="inlineStr">
        <x:is>
          <x:t>PL|pl.other-opex|6845|2024-06</x:t>
        </x:is>
      </x:c>
      <x:c r="B2694" s="0" t="inlineStr">
        <x:is>
          <x:t>Demo Handel GmbH</x:t>
        </x:is>
      </x:c>
      <x:c r="C2694" s="0" t="inlineStr">
        <x:is>
          <x:t>PL</x:t>
        </x:is>
      </x:c>
      <x:c r="D2694" s="0" t="inlineStr">
        <x:is>
          <x:t>pl.other-opex</x:t>
        </x:is>
      </x:c>
      <x:c r="E2694" s="0" t="inlineStr">
        <x:is>
          <x:t>Sonstige betriebliche Aufwendungen</x:t>
        </x:is>
      </x:c>
      <x:c r="F2694" s="58">
        <x:v>6845</x:v>
      </x:c>
      <x:c r="G2694" t="inlineStr">
        <x:is>
          <x:t>Werkzeuge und Kleingeräte</x:t>
        </x:is>
      </x:c>
      <x:c r="H2694" s="0" t="inlineStr">
        <x:is>
          <x:t>2024-06</x:t>
        </x:is>
      </x:c>
      <x:c r="I2694" s="0" t="inlineStr">
        <x:is>
          <x:t>2024-06</x:t>
        </x:is>
      </x:c>
      <x:c r="J2694" s="0" t="inlineStr">
        <x:is>
          <x:t>Month</x:t>
        </x:is>
      </x:c>
      <x:c r="K2694" s="58">
        <x:v>1</x:v>
      </x:c>
      <x:c r="L2694" s="12">
        <x:v>0</x:v>
      </x:c>
    </x:row>
    <x:row r="2695">
      <x:c r="A2695" s="0" t="inlineStr">
        <x:is>
          <x:t>PL|pl.other-opex|6845|2024-07</x:t>
        </x:is>
      </x:c>
      <x:c r="B2695" s="0" t="inlineStr">
        <x:is>
          <x:t>Demo Handel GmbH</x:t>
        </x:is>
      </x:c>
      <x:c r="C2695" s="0" t="inlineStr">
        <x:is>
          <x:t>PL</x:t>
        </x:is>
      </x:c>
      <x:c r="D2695" s="0" t="inlineStr">
        <x:is>
          <x:t>pl.other-opex</x:t>
        </x:is>
      </x:c>
      <x:c r="E2695" s="0" t="inlineStr">
        <x:is>
          <x:t>Sonstige betriebliche Aufwendungen</x:t>
        </x:is>
      </x:c>
      <x:c r="F2695" s="58">
        <x:v>6845</x:v>
      </x:c>
      <x:c r="G2695" t="inlineStr">
        <x:is>
          <x:t>Werkzeuge und Kleingeräte</x:t>
        </x:is>
      </x:c>
      <x:c r="H2695" s="0" t="inlineStr">
        <x:is>
          <x:t>2024-07</x:t>
        </x:is>
      </x:c>
      <x:c r="I2695" s="0" t="inlineStr">
        <x:is>
          <x:t>2024-07</x:t>
        </x:is>
      </x:c>
      <x:c r="J2695" s="0" t="inlineStr">
        <x:is>
          <x:t>Month</x:t>
        </x:is>
      </x:c>
      <x:c r="K2695" s="58">
        <x:v>1</x:v>
      </x:c>
      <x:c r="L2695" s="12">
        <x:v>0</x:v>
      </x:c>
    </x:row>
    <x:row r="2696">
      <x:c r="A2696" s="0" t="inlineStr">
        <x:is>
          <x:t>PL|pl.other-opex|6845|2024-08</x:t>
        </x:is>
      </x:c>
      <x:c r="B2696" s="0" t="inlineStr">
        <x:is>
          <x:t>Demo Handel GmbH</x:t>
        </x:is>
      </x:c>
      <x:c r="C2696" s="0" t="inlineStr">
        <x:is>
          <x:t>PL</x:t>
        </x:is>
      </x:c>
      <x:c r="D2696" s="0" t="inlineStr">
        <x:is>
          <x:t>pl.other-opex</x:t>
        </x:is>
      </x:c>
      <x:c r="E2696" s="0" t="inlineStr">
        <x:is>
          <x:t>Sonstige betriebliche Aufwendungen</x:t>
        </x:is>
      </x:c>
      <x:c r="F2696" s="58">
        <x:v>6845</x:v>
      </x:c>
      <x:c r="G2696" t="inlineStr">
        <x:is>
          <x:t>Werkzeuge und Kleingeräte</x:t>
        </x:is>
      </x:c>
      <x:c r="H2696" s="0" t="inlineStr">
        <x:is>
          <x:t>2024-08</x:t>
        </x:is>
      </x:c>
      <x:c r="I2696" s="0" t="inlineStr">
        <x:is>
          <x:t>2024-08</x:t>
        </x:is>
      </x:c>
      <x:c r="J2696" s="0" t="inlineStr">
        <x:is>
          <x:t>Month</x:t>
        </x:is>
      </x:c>
      <x:c r="K2696" s="58">
        <x:v>1</x:v>
      </x:c>
      <x:c r="L2696" s="12">
        <x:v>0</x:v>
      </x:c>
    </x:row>
    <x:row r="2697">
      <x:c r="A2697" s="0" t="inlineStr">
        <x:is>
          <x:t>PL|pl.other-opex|6845|2024-09</x:t>
        </x:is>
      </x:c>
      <x:c r="B2697" s="0" t="inlineStr">
        <x:is>
          <x:t>Demo Handel GmbH</x:t>
        </x:is>
      </x:c>
      <x:c r="C2697" s="0" t="inlineStr">
        <x:is>
          <x:t>PL</x:t>
        </x:is>
      </x:c>
      <x:c r="D2697" s="0" t="inlineStr">
        <x:is>
          <x:t>pl.other-opex</x:t>
        </x:is>
      </x:c>
      <x:c r="E2697" s="0" t="inlineStr">
        <x:is>
          <x:t>Sonstige betriebliche Aufwendungen</x:t>
        </x:is>
      </x:c>
      <x:c r="F2697" s="58">
        <x:v>6845</x:v>
      </x:c>
      <x:c r="G2697" t="inlineStr">
        <x:is>
          <x:t>Werkzeuge und Kleingeräte</x:t>
        </x:is>
      </x:c>
      <x:c r="H2697" s="0" t="inlineStr">
        <x:is>
          <x:t>2024-09</x:t>
        </x:is>
      </x:c>
      <x:c r="I2697" s="0" t="inlineStr">
        <x:is>
          <x:t>2024-09</x:t>
        </x:is>
      </x:c>
      <x:c r="J2697" s="0" t="inlineStr">
        <x:is>
          <x:t>Month</x:t>
        </x:is>
      </x:c>
      <x:c r="K2697" s="58">
        <x:v>1</x:v>
      </x:c>
      <x:c r="L2697" s="12">
        <x:v>0</x:v>
      </x:c>
    </x:row>
    <x:row r="2698">
      <x:c r="A2698" s="0" t="inlineStr">
        <x:is>
          <x:t>PL|pl.other-opex|6845|2024-10</x:t>
        </x:is>
      </x:c>
      <x:c r="B2698" s="0" t="inlineStr">
        <x:is>
          <x:t>Demo Handel GmbH</x:t>
        </x:is>
      </x:c>
      <x:c r="C2698" s="0" t="inlineStr">
        <x:is>
          <x:t>PL</x:t>
        </x:is>
      </x:c>
      <x:c r="D2698" s="0" t="inlineStr">
        <x:is>
          <x:t>pl.other-opex</x:t>
        </x:is>
      </x:c>
      <x:c r="E2698" s="0" t="inlineStr">
        <x:is>
          <x:t>Sonstige betriebliche Aufwendungen</x:t>
        </x:is>
      </x:c>
      <x:c r="F2698" s="58">
        <x:v>6845</x:v>
      </x:c>
      <x:c r="G2698" t="inlineStr">
        <x:is>
          <x:t>Werkzeuge und Kleingeräte</x:t>
        </x:is>
      </x:c>
      <x:c r="H2698" s="0" t="inlineStr">
        <x:is>
          <x:t>2024-10</x:t>
        </x:is>
      </x:c>
      <x:c r="I2698" s="0" t="inlineStr">
        <x:is>
          <x:t>2024-10</x:t>
        </x:is>
      </x:c>
      <x:c r="J2698" s="0" t="inlineStr">
        <x:is>
          <x:t>Month</x:t>
        </x:is>
      </x:c>
      <x:c r="K2698" s="58">
        <x:v>1</x:v>
      </x:c>
      <x:c r="L2698" s="12">
        <x:v>-2154.24</x:v>
      </x:c>
    </x:row>
    <x:row r="2699">
      <x:c r="A2699" s="0" t="inlineStr">
        <x:is>
          <x:t>PL|pl.other-opex|6845|2024-11</x:t>
        </x:is>
      </x:c>
      <x:c r="B2699" s="0" t="inlineStr">
        <x:is>
          <x:t>Demo Handel GmbH</x:t>
        </x:is>
      </x:c>
      <x:c r="C2699" s="0" t="inlineStr">
        <x:is>
          <x:t>PL</x:t>
        </x:is>
      </x:c>
      <x:c r="D2699" s="0" t="inlineStr">
        <x:is>
          <x:t>pl.other-opex</x:t>
        </x:is>
      </x:c>
      <x:c r="E2699" s="0" t="inlineStr">
        <x:is>
          <x:t>Sonstige betriebliche Aufwendungen</x:t>
        </x:is>
      </x:c>
      <x:c r="F2699" s="58">
        <x:v>6845</x:v>
      </x:c>
      <x:c r="G2699" t="inlineStr">
        <x:is>
          <x:t>Werkzeuge und Kleingeräte</x:t>
        </x:is>
      </x:c>
      <x:c r="H2699" s="0" t="inlineStr">
        <x:is>
          <x:t>2024-11</x:t>
        </x:is>
      </x:c>
      <x:c r="I2699" s="0" t="inlineStr">
        <x:is>
          <x:t>2024-11</x:t>
        </x:is>
      </x:c>
      <x:c r="J2699" s="0" t="inlineStr">
        <x:is>
          <x:t>Month</x:t>
        </x:is>
      </x:c>
      <x:c r="K2699" s="58">
        <x:v>1</x:v>
      </x:c>
      <x:c r="L2699" s="12">
        <x:v>0</x:v>
      </x:c>
    </x:row>
    <x:row r="2700">
      <x:c r="A2700" s="0" t="inlineStr">
        <x:is>
          <x:t>PL|pl.other-opex|6845|2024-12</x:t>
        </x:is>
      </x:c>
      <x:c r="B2700" s="0" t="inlineStr">
        <x:is>
          <x:t>Demo Handel GmbH</x:t>
        </x:is>
      </x:c>
      <x:c r="C2700" s="0" t="inlineStr">
        <x:is>
          <x:t>PL</x:t>
        </x:is>
      </x:c>
      <x:c r="D2700" s="0" t="inlineStr">
        <x:is>
          <x:t>pl.other-opex</x:t>
        </x:is>
      </x:c>
      <x:c r="E2700" s="0" t="inlineStr">
        <x:is>
          <x:t>Sonstige betriebliche Aufwendungen</x:t>
        </x:is>
      </x:c>
      <x:c r="F2700" s="58">
        <x:v>6845</x:v>
      </x:c>
      <x:c r="G2700" t="inlineStr">
        <x:is>
          <x:t>Werkzeuge und Kleingeräte</x:t>
        </x:is>
      </x:c>
      <x:c r="H2700" s="0" t="inlineStr">
        <x:is>
          <x:t>2024-12</x:t>
        </x:is>
      </x:c>
      <x:c r="I2700" s="0" t="inlineStr">
        <x:is>
          <x:t>2024-12</x:t>
        </x:is>
      </x:c>
      <x:c r="J2700" s="0" t="inlineStr">
        <x:is>
          <x:t>Month</x:t>
        </x:is>
      </x:c>
      <x:c r="K2700" s="58">
        <x:v>1</x:v>
      </x:c>
      <x:c r="L2700" s="12">
        <x:v>0</x:v>
      </x:c>
    </x:row>
    <x:row r="2701">
      <x:c r="A2701" s="0" t="inlineStr">
        <x:is>
          <x:t>PL|pl.other-opex|6855|2022-01</x:t>
        </x:is>
      </x:c>
      <x:c r="B2701" s="0" t="inlineStr">
        <x:is>
          <x:t>Demo Handel GmbH</x:t>
        </x:is>
      </x:c>
      <x:c r="C2701" s="0" t="inlineStr">
        <x:is>
          <x:t>PL</x:t>
        </x:is>
      </x:c>
      <x:c r="D2701" s="0" t="inlineStr">
        <x:is>
          <x:t>pl.other-opex</x:t>
        </x:is>
      </x:c>
      <x:c r="E2701" s="0" t="inlineStr">
        <x:is>
          <x:t>Sonstige betriebliche Aufwendungen</x:t>
        </x:is>
      </x:c>
      <x:c r="F2701" s="58">
        <x:v>6855</x:v>
      </x:c>
      <x:c r="G2701" t="inlineStr">
        <x:is>
          <x:t>Nebenkosten des Geldverkehrs</x:t>
        </x:is>
      </x:c>
      <x:c r="H2701" s="0" t="inlineStr">
        <x:is>
          <x:t>2022-01</x:t>
        </x:is>
      </x:c>
      <x:c r="I2701" s="0" t="inlineStr">
        <x:is>
          <x:t>2022-01</x:t>
        </x:is>
      </x:c>
      <x:c r="J2701" s="0" t="inlineStr">
        <x:is>
          <x:t>Month</x:t>
        </x:is>
      </x:c>
      <x:c r="K2701" s="58">
        <x:v>1</x:v>
      </x:c>
      <x:c r="L2701" s="12">
        <x:v>-642.75</x:v>
      </x:c>
    </x:row>
    <x:row r="2702">
      <x:c r="A2702" s="0" t="inlineStr">
        <x:is>
          <x:t>PL|pl.other-opex|6855|2022-02</x:t>
        </x:is>
      </x:c>
      <x:c r="B2702" s="0" t="inlineStr">
        <x:is>
          <x:t>Demo Handel GmbH</x:t>
        </x:is>
      </x:c>
      <x:c r="C2702" s="0" t="inlineStr">
        <x:is>
          <x:t>PL</x:t>
        </x:is>
      </x:c>
      <x:c r="D2702" s="0" t="inlineStr">
        <x:is>
          <x:t>pl.other-opex</x:t>
        </x:is>
      </x:c>
      <x:c r="E2702" s="0" t="inlineStr">
        <x:is>
          <x:t>Sonstige betriebliche Aufwendungen</x:t>
        </x:is>
      </x:c>
      <x:c r="F2702" s="58">
        <x:v>6855</x:v>
      </x:c>
      <x:c r="G2702" t="inlineStr">
        <x:is>
          <x:t>Nebenkosten des Geldverkehrs</x:t>
        </x:is>
      </x:c>
      <x:c r="H2702" s="0" t="inlineStr">
        <x:is>
          <x:t>2022-02</x:t>
        </x:is>
      </x:c>
      <x:c r="I2702" s="0" t="inlineStr">
        <x:is>
          <x:t>2022-02</x:t>
        </x:is>
      </x:c>
      <x:c r="J2702" s="0" t="inlineStr">
        <x:is>
          <x:t>Month</x:t>
        </x:is>
      </x:c>
      <x:c r="K2702" s="58">
        <x:v>1</x:v>
      </x:c>
      <x:c r="L2702" s="12">
        <x:v>-656.16</x:v>
      </x:c>
    </x:row>
    <x:row r="2703">
      <x:c r="A2703" s="0" t="inlineStr">
        <x:is>
          <x:t>PL|pl.other-opex|6855|2022-03</x:t>
        </x:is>
      </x:c>
      <x:c r="B2703" s="0" t="inlineStr">
        <x:is>
          <x:t>Demo Handel GmbH</x:t>
        </x:is>
      </x:c>
      <x:c r="C2703" s="0" t="inlineStr">
        <x:is>
          <x:t>PL</x:t>
        </x:is>
      </x:c>
      <x:c r="D2703" s="0" t="inlineStr">
        <x:is>
          <x:t>pl.other-opex</x:t>
        </x:is>
      </x:c>
      <x:c r="E2703" s="0" t="inlineStr">
        <x:is>
          <x:t>Sonstige betriebliche Aufwendungen</x:t>
        </x:is>
      </x:c>
      <x:c r="F2703" s="58">
        <x:v>6855</x:v>
      </x:c>
      <x:c r="G2703" t="inlineStr">
        <x:is>
          <x:t>Nebenkosten des Geldverkehrs</x:t>
        </x:is>
      </x:c>
      <x:c r="H2703" s="0" t="inlineStr">
        <x:is>
          <x:t>2022-03</x:t>
        </x:is>
      </x:c>
      <x:c r="I2703" s="0" t="inlineStr">
        <x:is>
          <x:t>2022-03</x:t>
        </x:is>
      </x:c>
      <x:c r="J2703" s="0" t="inlineStr">
        <x:is>
          <x:t>Month</x:t>
        </x:is>
      </x:c>
      <x:c r="K2703" s="58">
        <x:v>1</x:v>
      </x:c>
      <x:c r="L2703" s="12">
        <x:v>-664.35</x:v>
      </x:c>
    </x:row>
    <x:row r="2704">
      <x:c r="A2704" s="0" t="inlineStr">
        <x:is>
          <x:t>PL|pl.other-opex|6855|2022-04</x:t>
        </x:is>
      </x:c>
      <x:c r="B2704" s="0" t="inlineStr">
        <x:is>
          <x:t>Demo Handel GmbH</x:t>
        </x:is>
      </x:c>
      <x:c r="C2704" s="0" t="inlineStr">
        <x:is>
          <x:t>PL</x:t>
        </x:is>
      </x:c>
      <x:c r="D2704" s="0" t="inlineStr">
        <x:is>
          <x:t>pl.other-opex</x:t>
        </x:is>
      </x:c>
      <x:c r="E2704" s="0" t="inlineStr">
        <x:is>
          <x:t>Sonstige betriebliche Aufwendungen</x:t>
        </x:is>
      </x:c>
      <x:c r="F2704" s="58">
        <x:v>6855</x:v>
      </x:c>
      <x:c r="G2704" t="inlineStr">
        <x:is>
          <x:t>Nebenkosten des Geldverkehrs</x:t>
        </x:is>
      </x:c>
      <x:c r="H2704" s="0" t="inlineStr">
        <x:is>
          <x:t>2022-04</x:t>
        </x:is>
      </x:c>
      <x:c r="I2704" s="0" t="inlineStr">
        <x:is>
          <x:t>2022-04</x:t>
        </x:is>
      </x:c>
      <x:c r="J2704" s="0" t="inlineStr">
        <x:is>
          <x:t>Month</x:t>
        </x:is>
      </x:c>
      <x:c r="K2704" s="58">
        <x:v>1</x:v>
      </x:c>
      <x:c r="L2704" s="12">
        <x:v>-890.95</x:v>
      </x:c>
    </x:row>
    <x:row r="2705">
      <x:c r="A2705" s="0" t="inlineStr">
        <x:is>
          <x:t>PL|pl.other-opex|6855|2022-05</x:t>
        </x:is>
      </x:c>
      <x:c r="B2705" s="0" t="inlineStr">
        <x:is>
          <x:t>Demo Handel GmbH</x:t>
        </x:is>
      </x:c>
      <x:c r="C2705" s="0" t="inlineStr">
        <x:is>
          <x:t>PL</x:t>
        </x:is>
      </x:c>
      <x:c r="D2705" s="0" t="inlineStr">
        <x:is>
          <x:t>pl.other-opex</x:t>
        </x:is>
      </x:c>
      <x:c r="E2705" s="0" t="inlineStr">
        <x:is>
          <x:t>Sonstige betriebliche Aufwendungen</x:t>
        </x:is>
      </x:c>
      <x:c r="F2705" s="58">
        <x:v>6855</x:v>
      </x:c>
      <x:c r="G2705" t="inlineStr">
        <x:is>
          <x:t>Nebenkosten des Geldverkehrs</x:t>
        </x:is>
      </x:c>
      <x:c r="H2705" s="0" t="inlineStr">
        <x:is>
          <x:t>2022-05</x:t>
        </x:is>
      </x:c>
      <x:c r="I2705" s="0" t="inlineStr">
        <x:is>
          <x:t>2022-05</x:t>
        </x:is>
      </x:c>
      <x:c r="J2705" s="0" t="inlineStr">
        <x:is>
          <x:t>Month</x:t>
        </x:is>
      </x:c>
      <x:c r="K2705" s="58">
        <x:v>1</x:v>
      </x:c>
      <x:c r="L2705" s="12">
        <x:v>-722.17</x:v>
      </x:c>
    </x:row>
    <x:row r="2706">
      <x:c r="A2706" s="0" t="inlineStr">
        <x:is>
          <x:t>PL|pl.other-opex|6855|2022-06</x:t>
        </x:is>
      </x:c>
      <x:c r="B2706" s="0" t="inlineStr">
        <x:is>
          <x:t>Demo Handel GmbH</x:t>
        </x:is>
      </x:c>
      <x:c r="C2706" s="0" t="inlineStr">
        <x:is>
          <x:t>PL</x:t>
        </x:is>
      </x:c>
      <x:c r="D2706" s="0" t="inlineStr">
        <x:is>
          <x:t>pl.other-opex</x:t>
        </x:is>
      </x:c>
      <x:c r="E2706" s="0" t="inlineStr">
        <x:is>
          <x:t>Sonstige betriebliche Aufwendungen</x:t>
        </x:is>
      </x:c>
      <x:c r="F2706" s="58">
        <x:v>6855</x:v>
      </x:c>
      <x:c r="G2706" t="inlineStr">
        <x:is>
          <x:t>Nebenkosten des Geldverkehrs</x:t>
        </x:is>
      </x:c>
      <x:c r="H2706" s="0" t="inlineStr">
        <x:is>
          <x:t>2022-06</x:t>
        </x:is>
      </x:c>
      <x:c r="I2706" s="0" t="inlineStr">
        <x:is>
          <x:t>2022-06</x:t>
        </x:is>
      </x:c>
      <x:c r="J2706" s="0" t="inlineStr">
        <x:is>
          <x:t>Month</x:t>
        </x:is>
      </x:c>
      <x:c r="K2706" s="58">
        <x:v>1</x:v>
      </x:c>
      <x:c r="L2706" s="12">
        <x:v>-605.77</x:v>
      </x:c>
    </x:row>
    <x:row r="2707">
      <x:c r="A2707" s="0" t="inlineStr">
        <x:is>
          <x:t>PL|pl.other-opex|6855|2022-07</x:t>
        </x:is>
      </x:c>
      <x:c r="B2707" s="0" t="inlineStr">
        <x:is>
          <x:t>Demo Handel GmbH</x:t>
        </x:is>
      </x:c>
      <x:c r="C2707" s="0" t="inlineStr">
        <x:is>
          <x:t>PL</x:t>
        </x:is>
      </x:c>
      <x:c r="D2707" s="0" t="inlineStr">
        <x:is>
          <x:t>pl.other-opex</x:t>
        </x:is>
      </x:c>
      <x:c r="E2707" s="0" t="inlineStr">
        <x:is>
          <x:t>Sonstige betriebliche Aufwendungen</x:t>
        </x:is>
      </x:c>
      <x:c r="F2707" s="58">
        <x:v>6855</x:v>
      </x:c>
      <x:c r="G2707" t="inlineStr">
        <x:is>
          <x:t>Nebenkosten des Geldverkehrs</x:t>
        </x:is>
      </x:c>
      <x:c r="H2707" s="0" t="inlineStr">
        <x:is>
          <x:t>2022-07</x:t>
        </x:is>
      </x:c>
      <x:c r="I2707" s="0" t="inlineStr">
        <x:is>
          <x:t>2022-07</x:t>
        </x:is>
      </x:c>
      <x:c r="J2707" s="0" t="inlineStr">
        <x:is>
          <x:t>Month</x:t>
        </x:is>
      </x:c>
      <x:c r="K2707" s="58">
        <x:v>1</x:v>
      </x:c>
      <x:c r="L2707" s="12">
        <x:v>-620.76</x:v>
      </x:c>
    </x:row>
    <x:row r="2708">
      <x:c r="A2708" s="0" t="inlineStr">
        <x:is>
          <x:t>PL|pl.other-opex|6855|2022-08</x:t>
        </x:is>
      </x:c>
      <x:c r="B2708" s="0" t="inlineStr">
        <x:is>
          <x:t>Demo Handel GmbH</x:t>
        </x:is>
      </x:c>
      <x:c r="C2708" s="0" t="inlineStr">
        <x:is>
          <x:t>PL</x:t>
        </x:is>
      </x:c>
      <x:c r="D2708" s="0" t="inlineStr">
        <x:is>
          <x:t>pl.other-opex</x:t>
        </x:is>
      </x:c>
      <x:c r="E2708" s="0" t="inlineStr">
        <x:is>
          <x:t>Sonstige betriebliche Aufwendungen</x:t>
        </x:is>
      </x:c>
      <x:c r="F2708" s="58">
        <x:v>6855</x:v>
      </x:c>
      <x:c r="G2708" t="inlineStr">
        <x:is>
          <x:t>Nebenkosten des Geldverkehrs</x:t>
        </x:is>
      </x:c>
      <x:c r="H2708" s="0" t="inlineStr">
        <x:is>
          <x:t>2022-08</x:t>
        </x:is>
      </x:c>
      <x:c r="I2708" s="0" t="inlineStr">
        <x:is>
          <x:t>2022-08</x:t>
        </x:is>
      </x:c>
      <x:c r="J2708" s="0" t="inlineStr">
        <x:is>
          <x:t>Month</x:t>
        </x:is>
      </x:c>
      <x:c r="K2708" s="58">
        <x:v>1</x:v>
      </x:c>
      <x:c r="L2708" s="12">
        <x:v>-906.12</x:v>
      </x:c>
    </x:row>
    <x:row r="2709">
      <x:c r="A2709" s="0" t="inlineStr">
        <x:is>
          <x:t>PL|pl.other-opex|6855|2022-09</x:t>
        </x:is>
      </x:c>
      <x:c r="B2709" s="0" t="inlineStr">
        <x:is>
          <x:t>Demo Handel GmbH</x:t>
        </x:is>
      </x:c>
      <x:c r="C2709" s="0" t="inlineStr">
        <x:is>
          <x:t>PL</x:t>
        </x:is>
      </x:c>
      <x:c r="D2709" s="0" t="inlineStr">
        <x:is>
          <x:t>pl.other-opex</x:t>
        </x:is>
      </x:c>
      <x:c r="E2709" s="0" t="inlineStr">
        <x:is>
          <x:t>Sonstige betriebliche Aufwendungen</x:t>
        </x:is>
      </x:c>
      <x:c r="F2709" s="58">
        <x:v>6855</x:v>
      </x:c>
      <x:c r="G2709" t="inlineStr">
        <x:is>
          <x:t>Nebenkosten des Geldverkehrs</x:t>
        </x:is>
      </x:c>
      <x:c r="H2709" s="0" t="inlineStr">
        <x:is>
          <x:t>2022-09</x:t>
        </x:is>
      </x:c>
      <x:c r="I2709" s="0" t="inlineStr">
        <x:is>
          <x:t>2022-09</x:t>
        </x:is>
      </x:c>
      <x:c r="J2709" s="0" t="inlineStr">
        <x:is>
          <x:t>Month</x:t>
        </x:is>
      </x:c>
      <x:c r="K2709" s="58">
        <x:v>1</x:v>
      </x:c>
      <x:c r="L2709" s="12">
        <x:v>-699.92</x:v>
      </x:c>
    </x:row>
    <x:row r="2710">
      <x:c r="A2710" s="0" t="inlineStr">
        <x:is>
          <x:t>PL|pl.other-opex|6855|2022-10</x:t>
        </x:is>
      </x:c>
      <x:c r="B2710" s="0" t="inlineStr">
        <x:is>
          <x:t>Demo Handel GmbH</x:t>
        </x:is>
      </x:c>
      <x:c r="C2710" s="0" t="inlineStr">
        <x:is>
          <x:t>PL</x:t>
        </x:is>
      </x:c>
      <x:c r="D2710" s="0" t="inlineStr">
        <x:is>
          <x:t>pl.other-opex</x:t>
        </x:is>
      </x:c>
      <x:c r="E2710" s="0" t="inlineStr">
        <x:is>
          <x:t>Sonstige betriebliche Aufwendungen</x:t>
        </x:is>
      </x:c>
      <x:c r="F2710" s="58">
        <x:v>6855</x:v>
      </x:c>
      <x:c r="G2710" t="inlineStr">
        <x:is>
          <x:t>Nebenkosten des Geldverkehrs</x:t>
        </x:is>
      </x:c>
      <x:c r="H2710" s="0" t="inlineStr">
        <x:is>
          <x:t>2022-10</x:t>
        </x:is>
      </x:c>
      <x:c r="I2710" s="0" t="inlineStr">
        <x:is>
          <x:t>2022-10</x:t>
        </x:is>
      </x:c>
      <x:c r="J2710" s="0" t="inlineStr">
        <x:is>
          <x:t>Month</x:t>
        </x:is>
      </x:c>
      <x:c r="K2710" s="58">
        <x:v>1</x:v>
      </x:c>
      <x:c r="L2710" s="12">
        <x:v>-575.88</x:v>
      </x:c>
    </x:row>
    <x:row r="2711">
      <x:c r="A2711" s="0" t="inlineStr">
        <x:is>
          <x:t>PL|pl.other-opex|6855|2022-11</x:t>
        </x:is>
      </x:c>
      <x:c r="B2711" s="0" t="inlineStr">
        <x:is>
          <x:t>Demo Handel GmbH</x:t>
        </x:is>
      </x:c>
      <x:c r="C2711" s="0" t="inlineStr">
        <x:is>
          <x:t>PL</x:t>
        </x:is>
      </x:c>
      <x:c r="D2711" s="0" t="inlineStr">
        <x:is>
          <x:t>pl.other-opex</x:t>
        </x:is>
      </x:c>
      <x:c r="E2711" s="0" t="inlineStr">
        <x:is>
          <x:t>Sonstige betriebliche Aufwendungen</x:t>
        </x:is>
      </x:c>
      <x:c r="F2711" s="58">
        <x:v>6855</x:v>
      </x:c>
      <x:c r="G2711" t="inlineStr">
        <x:is>
          <x:t>Nebenkosten des Geldverkehrs</x:t>
        </x:is>
      </x:c>
      <x:c r="H2711" s="0" t="inlineStr">
        <x:is>
          <x:t>2022-11</x:t>
        </x:is>
      </x:c>
      <x:c r="I2711" s="0" t="inlineStr">
        <x:is>
          <x:t>2022-11</x:t>
        </x:is>
      </x:c>
      <x:c r="J2711" s="0" t="inlineStr">
        <x:is>
          <x:t>Month</x:t>
        </x:is>
      </x:c>
      <x:c r="K2711" s="58">
        <x:v>1</x:v>
      </x:c>
      <x:c r="L2711" s="12">
        <x:v>-912.99</x:v>
      </x:c>
    </x:row>
    <x:row r="2712">
      <x:c r="A2712" s="0" t="inlineStr">
        <x:is>
          <x:t>PL|pl.other-opex|6855|2022-12</x:t>
        </x:is>
      </x:c>
      <x:c r="B2712" s="0" t="inlineStr">
        <x:is>
          <x:t>Demo Handel GmbH</x:t>
        </x:is>
      </x:c>
      <x:c r="C2712" s="0" t="inlineStr">
        <x:is>
          <x:t>PL</x:t>
        </x:is>
      </x:c>
      <x:c r="D2712" s="0" t="inlineStr">
        <x:is>
          <x:t>pl.other-opex</x:t>
        </x:is>
      </x:c>
      <x:c r="E2712" s="0" t="inlineStr">
        <x:is>
          <x:t>Sonstige betriebliche Aufwendungen</x:t>
        </x:is>
      </x:c>
      <x:c r="F2712" s="58">
        <x:v>6855</x:v>
      </x:c>
      <x:c r="G2712" t="inlineStr">
        <x:is>
          <x:t>Nebenkosten des Geldverkehrs</x:t>
        </x:is>
      </x:c>
      <x:c r="H2712" s="0" t="inlineStr">
        <x:is>
          <x:t>2022-12</x:t>
        </x:is>
      </x:c>
      <x:c r="I2712" s="0" t="inlineStr">
        <x:is>
          <x:t>2022-12</x:t>
        </x:is>
      </x:c>
      <x:c r="J2712" s="0" t="inlineStr">
        <x:is>
          <x:t>Month</x:t>
        </x:is>
      </x:c>
      <x:c r="K2712" s="58">
        <x:v>1</x:v>
      </x:c>
      <x:c r="L2712" s="12">
        <x:v>-649.12</x:v>
      </x:c>
    </x:row>
    <x:row r="2713">
      <x:c r="A2713" s="0" t="inlineStr">
        <x:is>
          <x:t>PL|pl.other-opex|6855|2023-01</x:t>
        </x:is>
      </x:c>
      <x:c r="B2713" s="0" t="inlineStr">
        <x:is>
          <x:t>Demo Handel GmbH</x:t>
        </x:is>
      </x:c>
      <x:c r="C2713" s="0" t="inlineStr">
        <x:is>
          <x:t>PL</x:t>
        </x:is>
      </x:c>
      <x:c r="D2713" s="0" t="inlineStr">
        <x:is>
          <x:t>pl.other-opex</x:t>
        </x:is>
      </x:c>
      <x:c r="E2713" s="0" t="inlineStr">
        <x:is>
          <x:t>Sonstige betriebliche Aufwendungen</x:t>
        </x:is>
      </x:c>
      <x:c r="F2713" s="58">
        <x:v>6855</x:v>
      </x:c>
      <x:c r="G2713" t="inlineStr">
        <x:is>
          <x:t>Nebenkosten des Geldverkehrs</x:t>
        </x:is>
      </x:c>
      <x:c r="H2713" s="0" t="inlineStr">
        <x:is>
          <x:t>2023-01</x:t>
        </x:is>
      </x:c>
      <x:c r="I2713" s="0" t="inlineStr">
        <x:is>
          <x:t>2023-01</x:t>
        </x:is>
      </x:c>
      <x:c r="J2713" s="0" t="inlineStr">
        <x:is>
          <x:t>Month</x:t>
        </x:is>
      </x:c>
      <x:c r="K2713" s="58">
        <x:v>1</x:v>
      </x:c>
      <x:c r="L2713" s="12">
        <x:v>-765.37</x:v>
      </x:c>
    </x:row>
    <x:row r="2714">
      <x:c r="A2714" s="0" t="inlineStr">
        <x:is>
          <x:t>PL|pl.other-opex|6855|2023-02</x:t>
        </x:is>
      </x:c>
      <x:c r="B2714" s="0" t="inlineStr">
        <x:is>
          <x:t>Demo Handel GmbH</x:t>
        </x:is>
      </x:c>
      <x:c r="C2714" s="0" t="inlineStr">
        <x:is>
          <x:t>PL</x:t>
        </x:is>
      </x:c>
      <x:c r="D2714" s="0" t="inlineStr">
        <x:is>
          <x:t>pl.other-opex</x:t>
        </x:is>
      </x:c>
      <x:c r="E2714" s="0" t="inlineStr">
        <x:is>
          <x:t>Sonstige betriebliche Aufwendungen</x:t>
        </x:is>
      </x:c>
      <x:c r="F2714" s="58">
        <x:v>6855</x:v>
      </x:c>
      <x:c r="G2714" t="inlineStr">
        <x:is>
          <x:t>Nebenkosten des Geldverkehrs</x:t>
        </x:is>
      </x:c>
      <x:c r="H2714" s="0" t="inlineStr">
        <x:is>
          <x:t>2023-02</x:t>
        </x:is>
      </x:c>
      <x:c r="I2714" s="0" t="inlineStr">
        <x:is>
          <x:t>2023-02</x:t>
        </x:is>
      </x:c>
      <x:c r="J2714" s="0" t="inlineStr">
        <x:is>
          <x:t>Month</x:t>
        </x:is>
      </x:c>
      <x:c r="K2714" s="58">
        <x:v>1</x:v>
      </x:c>
      <x:c r="L2714" s="12">
        <x:v>-882.21</x:v>
      </x:c>
    </x:row>
    <x:row r="2715">
      <x:c r="A2715" s="0" t="inlineStr">
        <x:is>
          <x:t>PL|pl.other-opex|6855|2023-03</x:t>
        </x:is>
      </x:c>
      <x:c r="B2715" s="0" t="inlineStr">
        <x:is>
          <x:t>Demo Handel GmbH</x:t>
        </x:is>
      </x:c>
      <x:c r="C2715" s="0" t="inlineStr">
        <x:is>
          <x:t>PL</x:t>
        </x:is>
      </x:c>
      <x:c r="D2715" s="0" t="inlineStr">
        <x:is>
          <x:t>pl.other-opex</x:t>
        </x:is>
      </x:c>
      <x:c r="E2715" s="0" t="inlineStr">
        <x:is>
          <x:t>Sonstige betriebliche Aufwendungen</x:t>
        </x:is>
      </x:c>
      <x:c r="F2715" s="58">
        <x:v>6855</x:v>
      </x:c>
      <x:c r="G2715" t="inlineStr">
        <x:is>
          <x:t>Nebenkosten des Geldverkehrs</x:t>
        </x:is>
      </x:c>
      <x:c r="H2715" s="0" t="inlineStr">
        <x:is>
          <x:t>2023-03</x:t>
        </x:is>
      </x:c>
      <x:c r="I2715" s="0" t="inlineStr">
        <x:is>
          <x:t>2023-03</x:t>
        </x:is>
      </x:c>
      <x:c r="J2715" s="0" t="inlineStr">
        <x:is>
          <x:t>Month</x:t>
        </x:is>
      </x:c>
      <x:c r="K2715" s="58">
        <x:v>1</x:v>
      </x:c>
      <x:c r="L2715" s="12">
        <x:v>-977.16</x:v>
      </x:c>
    </x:row>
    <x:row r="2716">
      <x:c r="A2716" s="0" t="inlineStr">
        <x:is>
          <x:t>PL|pl.other-opex|6855|2023-04</x:t>
        </x:is>
      </x:c>
      <x:c r="B2716" s="0" t="inlineStr">
        <x:is>
          <x:t>Demo Handel GmbH</x:t>
        </x:is>
      </x:c>
      <x:c r="C2716" s="0" t="inlineStr">
        <x:is>
          <x:t>PL</x:t>
        </x:is>
      </x:c>
      <x:c r="D2716" s="0" t="inlineStr">
        <x:is>
          <x:t>pl.other-opex</x:t>
        </x:is>
      </x:c>
      <x:c r="E2716" s="0" t="inlineStr">
        <x:is>
          <x:t>Sonstige betriebliche Aufwendungen</x:t>
        </x:is>
      </x:c>
      <x:c r="F2716" s="58">
        <x:v>6855</x:v>
      </x:c>
      <x:c r="G2716" t="inlineStr">
        <x:is>
          <x:t>Nebenkosten des Geldverkehrs</x:t>
        </x:is>
      </x:c>
      <x:c r="H2716" s="0" t="inlineStr">
        <x:is>
          <x:t>2023-04</x:t>
        </x:is>
      </x:c>
      <x:c r="I2716" s="0" t="inlineStr">
        <x:is>
          <x:t>2023-04</x:t>
        </x:is>
      </x:c>
      <x:c r="J2716" s="0" t="inlineStr">
        <x:is>
          <x:t>Month</x:t>
        </x:is>
      </x:c>
      <x:c r="K2716" s="58">
        <x:v>1</x:v>
      </x:c>
      <x:c r="L2716" s="12">
        <x:v>-554.22</x:v>
      </x:c>
    </x:row>
    <x:row r="2717">
      <x:c r="A2717" s="0" t="inlineStr">
        <x:is>
          <x:t>PL|pl.other-opex|6855|2023-05</x:t>
        </x:is>
      </x:c>
      <x:c r="B2717" s="0" t="inlineStr">
        <x:is>
          <x:t>Demo Handel GmbH</x:t>
        </x:is>
      </x:c>
      <x:c r="C2717" s="0" t="inlineStr">
        <x:is>
          <x:t>PL</x:t>
        </x:is>
      </x:c>
      <x:c r="D2717" s="0" t="inlineStr">
        <x:is>
          <x:t>pl.other-opex</x:t>
        </x:is>
      </x:c>
      <x:c r="E2717" s="0" t="inlineStr">
        <x:is>
          <x:t>Sonstige betriebliche Aufwendungen</x:t>
        </x:is>
      </x:c>
      <x:c r="F2717" s="58">
        <x:v>6855</x:v>
      </x:c>
      <x:c r="G2717" t="inlineStr">
        <x:is>
          <x:t>Nebenkosten des Geldverkehrs</x:t>
        </x:is>
      </x:c>
      <x:c r="H2717" s="0" t="inlineStr">
        <x:is>
          <x:t>2023-05</x:t>
        </x:is>
      </x:c>
      <x:c r="I2717" s="0" t="inlineStr">
        <x:is>
          <x:t>2023-05</x:t>
        </x:is>
      </x:c>
      <x:c r="J2717" s="0" t="inlineStr">
        <x:is>
          <x:t>Month</x:t>
        </x:is>
      </x:c>
      <x:c r="K2717" s="58">
        <x:v>1</x:v>
      </x:c>
      <x:c r="L2717" s="12">
        <x:v>-839.61</x:v>
      </x:c>
    </x:row>
    <x:row r="2718">
      <x:c r="A2718" s="0" t="inlineStr">
        <x:is>
          <x:t>PL|pl.other-opex|6855|2023-06</x:t>
        </x:is>
      </x:c>
      <x:c r="B2718" s="0" t="inlineStr">
        <x:is>
          <x:t>Demo Handel GmbH</x:t>
        </x:is>
      </x:c>
      <x:c r="C2718" s="0" t="inlineStr">
        <x:is>
          <x:t>PL</x:t>
        </x:is>
      </x:c>
      <x:c r="D2718" s="0" t="inlineStr">
        <x:is>
          <x:t>pl.other-opex</x:t>
        </x:is>
      </x:c>
      <x:c r="E2718" s="0" t="inlineStr">
        <x:is>
          <x:t>Sonstige betriebliche Aufwendungen</x:t>
        </x:is>
      </x:c>
      <x:c r="F2718" s="58">
        <x:v>6855</x:v>
      </x:c>
      <x:c r="G2718" t="inlineStr">
        <x:is>
          <x:t>Nebenkosten des Geldverkehrs</x:t>
        </x:is>
      </x:c>
      <x:c r="H2718" s="0" t="inlineStr">
        <x:is>
          <x:t>2023-06</x:t>
        </x:is>
      </x:c>
      <x:c r="I2718" s="0" t="inlineStr">
        <x:is>
          <x:t>2023-06</x:t>
        </x:is>
      </x:c>
      <x:c r="J2718" s="0" t="inlineStr">
        <x:is>
          <x:t>Month</x:t>
        </x:is>
      </x:c>
      <x:c r="K2718" s="58">
        <x:v>1</x:v>
      </x:c>
      <x:c r="L2718" s="12">
        <x:v>-545.34</x:v>
      </x:c>
    </x:row>
    <x:row r="2719">
      <x:c r="A2719" s="0" t="inlineStr">
        <x:is>
          <x:t>PL|pl.other-opex|6855|2023-07</x:t>
        </x:is>
      </x:c>
      <x:c r="B2719" s="0" t="inlineStr">
        <x:is>
          <x:t>Demo Handel GmbH</x:t>
        </x:is>
      </x:c>
      <x:c r="C2719" s="0" t="inlineStr">
        <x:is>
          <x:t>PL</x:t>
        </x:is>
      </x:c>
      <x:c r="D2719" s="0" t="inlineStr">
        <x:is>
          <x:t>pl.other-opex</x:t>
        </x:is>
      </x:c>
      <x:c r="E2719" s="0" t="inlineStr">
        <x:is>
          <x:t>Sonstige betriebliche Aufwendungen</x:t>
        </x:is>
      </x:c>
      <x:c r="F2719" s="58">
        <x:v>6855</x:v>
      </x:c>
      <x:c r="G2719" t="inlineStr">
        <x:is>
          <x:t>Nebenkosten des Geldverkehrs</x:t>
        </x:is>
      </x:c>
      <x:c r="H2719" s="0" t="inlineStr">
        <x:is>
          <x:t>2023-07</x:t>
        </x:is>
      </x:c>
      <x:c r="I2719" s="0" t="inlineStr">
        <x:is>
          <x:t>2023-07</x:t>
        </x:is>
      </x:c>
      <x:c r="J2719" s="0" t="inlineStr">
        <x:is>
          <x:t>Month</x:t>
        </x:is>
      </x:c>
      <x:c r="K2719" s="58">
        <x:v>1</x:v>
      </x:c>
      <x:c r="L2719" s="12">
        <x:v>-631.32</x:v>
      </x:c>
    </x:row>
    <x:row r="2720">
      <x:c r="A2720" s="0" t="inlineStr">
        <x:is>
          <x:t>PL|pl.other-opex|6855|2023-08</x:t>
        </x:is>
      </x:c>
      <x:c r="B2720" s="0" t="inlineStr">
        <x:is>
          <x:t>Demo Handel GmbH</x:t>
        </x:is>
      </x:c>
      <x:c r="C2720" s="0" t="inlineStr">
        <x:is>
          <x:t>PL</x:t>
        </x:is>
      </x:c>
      <x:c r="D2720" s="0" t="inlineStr">
        <x:is>
          <x:t>pl.other-opex</x:t>
        </x:is>
      </x:c>
      <x:c r="E2720" s="0" t="inlineStr">
        <x:is>
          <x:t>Sonstige betriebliche Aufwendungen</x:t>
        </x:is>
      </x:c>
      <x:c r="F2720" s="58">
        <x:v>6855</x:v>
      </x:c>
      <x:c r="G2720" t="inlineStr">
        <x:is>
          <x:t>Nebenkosten des Geldverkehrs</x:t>
        </x:is>
      </x:c>
      <x:c r="H2720" s="0" t="inlineStr">
        <x:is>
          <x:t>2023-08</x:t>
        </x:is>
      </x:c>
      <x:c r="I2720" s="0" t="inlineStr">
        <x:is>
          <x:t>2023-08</x:t>
        </x:is>
      </x:c>
      <x:c r="J2720" s="0" t="inlineStr">
        <x:is>
          <x:t>Month</x:t>
        </x:is>
      </x:c>
      <x:c r="K2720" s="58">
        <x:v>1</x:v>
      </x:c>
      <x:c r="L2720" s="12">
        <x:v>-647.58</x:v>
      </x:c>
    </x:row>
    <x:row r="2721">
      <x:c r="A2721" s="0" t="inlineStr">
        <x:is>
          <x:t>PL|pl.other-opex|6855|2023-09</x:t>
        </x:is>
      </x:c>
      <x:c r="B2721" s="0" t="inlineStr">
        <x:is>
          <x:t>Demo Handel GmbH</x:t>
        </x:is>
      </x:c>
      <x:c r="C2721" s="0" t="inlineStr">
        <x:is>
          <x:t>PL</x:t>
        </x:is>
      </x:c>
      <x:c r="D2721" s="0" t="inlineStr">
        <x:is>
          <x:t>pl.other-opex</x:t>
        </x:is>
      </x:c>
      <x:c r="E2721" s="0" t="inlineStr">
        <x:is>
          <x:t>Sonstige betriebliche Aufwendungen</x:t>
        </x:is>
      </x:c>
      <x:c r="F2721" s="58">
        <x:v>6855</x:v>
      </x:c>
      <x:c r="G2721" t="inlineStr">
        <x:is>
          <x:t>Nebenkosten des Geldverkehrs</x:t>
        </x:is>
      </x:c>
      <x:c r="H2721" s="0" t="inlineStr">
        <x:is>
          <x:t>2023-09</x:t>
        </x:is>
      </x:c>
      <x:c r="I2721" s="0" t="inlineStr">
        <x:is>
          <x:t>2023-09</x:t>
        </x:is>
      </x:c>
      <x:c r="J2721" s="0" t="inlineStr">
        <x:is>
          <x:t>Month</x:t>
        </x:is>
      </x:c>
      <x:c r="K2721" s="58">
        <x:v>1</x:v>
      </x:c>
      <x:c r="L2721" s="12">
        <x:v>-915.24</x:v>
      </x:c>
    </x:row>
    <x:row r="2722">
      <x:c r="A2722" s="0" t="inlineStr">
        <x:is>
          <x:t>PL|pl.other-opex|6855|2023-10</x:t>
        </x:is>
      </x:c>
      <x:c r="B2722" s="0" t="inlineStr">
        <x:is>
          <x:t>Demo Handel GmbH</x:t>
        </x:is>
      </x:c>
      <x:c r="C2722" s="0" t="inlineStr">
        <x:is>
          <x:t>PL</x:t>
        </x:is>
      </x:c>
      <x:c r="D2722" s="0" t="inlineStr">
        <x:is>
          <x:t>pl.other-opex</x:t>
        </x:is>
      </x:c>
      <x:c r="E2722" s="0" t="inlineStr">
        <x:is>
          <x:t>Sonstige betriebliche Aufwendungen</x:t>
        </x:is>
      </x:c>
      <x:c r="F2722" s="58">
        <x:v>6855</x:v>
      </x:c>
      <x:c r="G2722" t="inlineStr">
        <x:is>
          <x:t>Nebenkosten des Geldverkehrs</x:t>
        </x:is>
      </x:c>
      <x:c r="H2722" s="0" t="inlineStr">
        <x:is>
          <x:t>2023-10</x:t>
        </x:is>
      </x:c>
      <x:c r="I2722" s="0" t="inlineStr">
        <x:is>
          <x:t>2023-10</x:t>
        </x:is>
      </x:c>
      <x:c r="J2722" s="0" t="inlineStr">
        <x:is>
          <x:t>Month</x:t>
        </x:is>
      </x:c>
      <x:c r="K2722" s="58">
        <x:v>1</x:v>
      </x:c>
      <x:c r="L2722" s="12">
        <x:v>-904.63</x:v>
      </x:c>
    </x:row>
    <x:row r="2723">
      <x:c r="A2723" s="0" t="inlineStr">
        <x:is>
          <x:t>PL|pl.other-opex|6855|2023-11</x:t>
        </x:is>
      </x:c>
      <x:c r="B2723" s="0" t="inlineStr">
        <x:is>
          <x:t>Demo Handel GmbH</x:t>
        </x:is>
      </x:c>
      <x:c r="C2723" s="0" t="inlineStr">
        <x:is>
          <x:t>PL</x:t>
        </x:is>
      </x:c>
      <x:c r="D2723" s="0" t="inlineStr">
        <x:is>
          <x:t>pl.other-opex</x:t>
        </x:is>
      </x:c>
      <x:c r="E2723" s="0" t="inlineStr">
        <x:is>
          <x:t>Sonstige betriebliche Aufwendungen</x:t>
        </x:is>
      </x:c>
      <x:c r="F2723" s="58">
        <x:v>6855</x:v>
      </x:c>
      <x:c r="G2723" t="inlineStr">
        <x:is>
          <x:t>Nebenkosten des Geldverkehrs</x:t>
        </x:is>
      </x:c>
      <x:c r="H2723" s="0" t="inlineStr">
        <x:is>
          <x:t>2023-11</x:t>
        </x:is>
      </x:c>
      <x:c r="I2723" s="0" t="inlineStr">
        <x:is>
          <x:t>2023-11</x:t>
        </x:is>
      </x:c>
      <x:c r="J2723" s="0" t="inlineStr">
        <x:is>
          <x:t>Month</x:t>
        </x:is>
      </x:c>
      <x:c r="K2723" s="58">
        <x:v>1</x:v>
      </x:c>
      <x:c r="L2723" s="12">
        <x:v>-616.62</x:v>
      </x:c>
    </x:row>
    <x:row r="2724">
      <x:c r="A2724" s="0" t="inlineStr">
        <x:is>
          <x:t>PL|pl.other-opex|6855|2023-12</x:t>
        </x:is>
      </x:c>
      <x:c r="B2724" s="0" t="inlineStr">
        <x:is>
          <x:t>Demo Handel GmbH</x:t>
        </x:is>
      </x:c>
      <x:c r="C2724" s="0" t="inlineStr">
        <x:is>
          <x:t>PL</x:t>
        </x:is>
      </x:c>
      <x:c r="D2724" s="0" t="inlineStr">
        <x:is>
          <x:t>pl.other-opex</x:t>
        </x:is>
      </x:c>
      <x:c r="E2724" s="0" t="inlineStr">
        <x:is>
          <x:t>Sonstige betriebliche Aufwendungen</x:t>
        </x:is>
      </x:c>
      <x:c r="F2724" s="58">
        <x:v>6855</x:v>
      </x:c>
      <x:c r="G2724" t="inlineStr">
        <x:is>
          <x:t>Nebenkosten des Geldverkehrs</x:t>
        </x:is>
      </x:c>
      <x:c r="H2724" s="0" t="inlineStr">
        <x:is>
          <x:t>2023-12</x:t>
        </x:is>
      </x:c>
      <x:c r="I2724" s="0" t="inlineStr">
        <x:is>
          <x:t>2023-12</x:t>
        </x:is>
      </x:c>
      <x:c r="J2724" s="0" t="inlineStr">
        <x:is>
          <x:t>Month</x:t>
        </x:is>
      </x:c>
      <x:c r="K2724" s="58">
        <x:v>1</x:v>
      </x:c>
      <x:c r="L2724" s="12">
        <x:v>-958.09</x:v>
      </x:c>
    </x:row>
    <x:row r="2725">
      <x:c r="A2725" s="0" t="inlineStr">
        <x:is>
          <x:t>PL|pl.other-opex|6855|2024-01</x:t>
        </x:is>
      </x:c>
      <x:c r="B2725" s="0" t="inlineStr">
        <x:is>
          <x:t>Demo Handel GmbH</x:t>
        </x:is>
      </x:c>
      <x:c r="C2725" s="0" t="inlineStr">
        <x:is>
          <x:t>PL</x:t>
        </x:is>
      </x:c>
      <x:c r="D2725" s="0" t="inlineStr">
        <x:is>
          <x:t>pl.other-opex</x:t>
        </x:is>
      </x:c>
      <x:c r="E2725" s="0" t="inlineStr">
        <x:is>
          <x:t>Sonstige betriebliche Aufwendungen</x:t>
        </x:is>
      </x:c>
      <x:c r="F2725" s="58">
        <x:v>6855</x:v>
      </x:c>
      <x:c r="G2725" t="inlineStr">
        <x:is>
          <x:t>Nebenkosten des Geldverkehrs</x:t>
        </x:is>
      </x:c>
      <x:c r="H2725" s="0" t="inlineStr">
        <x:is>
          <x:t>2024-01</x:t>
        </x:is>
      </x:c>
      <x:c r="I2725" s="0" t="inlineStr">
        <x:is>
          <x:t>2024-01</x:t>
        </x:is>
      </x:c>
      <x:c r="J2725" s="0" t="inlineStr">
        <x:is>
          <x:t>Month</x:t>
        </x:is>
      </x:c>
      <x:c r="K2725" s="58">
        <x:v>1</x:v>
      </x:c>
      <x:c r="L2725" s="12">
        <x:v>-688.53</x:v>
      </x:c>
    </x:row>
    <x:row r="2726">
      <x:c r="A2726" s="0" t="inlineStr">
        <x:is>
          <x:t>PL|pl.other-opex|6855|2024-02</x:t>
        </x:is>
      </x:c>
      <x:c r="B2726" s="0" t="inlineStr">
        <x:is>
          <x:t>Demo Handel GmbH</x:t>
        </x:is>
      </x:c>
      <x:c r="C2726" s="0" t="inlineStr">
        <x:is>
          <x:t>PL</x:t>
        </x:is>
      </x:c>
      <x:c r="D2726" s="0" t="inlineStr">
        <x:is>
          <x:t>pl.other-opex</x:t>
        </x:is>
      </x:c>
      <x:c r="E2726" s="0" t="inlineStr">
        <x:is>
          <x:t>Sonstige betriebliche Aufwendungen</x:t>
        </x:is>
      </x:c>
      <x:c r="F2726" s="58">
        <x:v>6855</x:v>
      </x:c>
      <x:c r="G2726" t="inlineStr">
        <x:is>
          <x:t>Nebenkosten des Geldverkehrs</x:t>
        </x:is>
      </x:c>
      <x:c r="H2726" s="0" t="inlineStr">
        <x:is>
          <x:t>2024-02</x:t>
        </x:is>
      </x:c>
      <x:c r="I2726" s="0" t="inlineStr">
        <x:is>
          <x:t>2024-02</x:t>
        </x:is>
      </x:c>
      <x:c r="J2726" s="0" t="inlineStr">
        <x:is>
          <x:t>Month</x:t>
        </x:is>
      </x:c>
      <x:c r="K2726" s="58">
        <x:v>1</x:v>
      </x:c>
      <x:c r="L2726" s="12">
        <x:v>-845.84</x:v>
      </x:c>
    </x:row>
    <x:row r="2727">
      <x:c r="A2727" s="0" t="inlineStr">
        <x:is>
          <x:t>PL|pl.other-opex|6855|2024-03</x:t>
        </x:is>
      </x:c>
      <x:c r="B2727" s="0" t="inlineStr">
        <x:is>
          <x:t>Demo Handel GmbH</x:t>
        </x:is>
      </x:c>
      <x:c r="C2727" s="0" t="inlineStr">
        <x:is>
          <x:t>PL</x:t>
        </x:is>
      </x:c>
      <x:c r="D2727" s="0" t="inlineStr">
        <x:is>
          <x:t>pl.other-opex</x:t>
        </x:is>
      </x:c>
      <x:c r="E2727" s="0" t="inlineStr">
        <x:is>
          <x:t>Sonstige betriebliche Aufwendungen</x:t>
        </x:is>
      </x:c>
      <x:c r="F2727" s="58">
        <x:v>6855</x:v>
      </x:c>
      <x:c r="G2727" t="inlineStr">
        <x:is>
          <x:t>Nebenkosten des Geldverkehrs</x:t>
        </x:is>
      </x:c>
      <x:c r="H2727" s="0" t="inlineStr">
        <x:is>
          <x:t>2024-03</x:t>
        </x:is>
      </x:c>
      <x:c r="I2727" s="0" t="inlineStr">
        <x:is>
          <x:t>2024-03</x:t>
        </x:is>
      </x:c>
      <x:c r="J2727" s="0" t="inlineStr">
        <x:is>
          <x:t>Month</x:t>
        </x:is>
      </x:c>
      <x:c r="K2727" s="58">
        <x:v>1</x:v>
      </x:c>
      <x:c r="L2727" s="12">
        <x:v>-549.57</x:v>
      </x:c>
    </x:row>
    <x:row r="2728">
      <x:c r="A2728" s="0" t="inlineStr">
        <x:is>
          <x:t>PL|pl.other-opex|6855|2024-04</x:t>
        </x:is>
      </x:c>
      <x:c r="B2728" s="0" t="inlineStr">
        <x:is>
          <x:t>Demo Handel GmbH</x:t>
        </x:is>
      </x:c>
      <x:c r="C2728" s="0" t="inlineStr">
        <x:is>
          <x:t>PL</x:t>
        </x:is>
      </x:c>
      <x:c r="D2728" s="0" t="inlineStr">
        <x:is>
          <x:t>pl.other-opex</x:t>
        </x:is>
      </x:c>
      <x:c r="E2728" s="0" t="inlineStr">
        <x:is>
          <x:t>Sonstige betriebliche Aufwendungen</x:t>
        </x:is>
      </x:c>
      <x:c r="F2728" s="58">
        <x:v>6855</x:v>
      </x:c>
      <x:c r="G2728" t="inlineStr">
        <x:is>
          <x:t>Nebenkosten des Geldverkehrs</x:t>
        </x:is>
      </x:c>
      <x:c r="H2728" s="0" t="inlineStr">
        <x:is>
          <x:t>2024-04</x:t>
        </x:is>
      </x:c>
      <x:c r="I2728" s="0" t="inlineStr">
        <x:is>
          <x:t>2024-04</x:t>
        </x:is>
      </x:c>
      <x:c r="J2728" s="0" t="inlineStr">
        <x:is>
          <x:t>Month</x:t>
        </x:is>
      </x:c>
      <x:c r="K2728" s="58">
        <x:v>1</x:v>
      </x:c>
      <x:c r="L2728" s="12">
        <x:v>-860.27</x:v>
      </x:c>
    </x:row>
    <x:row r="2729">
      <x:c r="A2729" s="0" t="inlineStr">
        <x:is>
          <x:t>PL|pl.other-opex|6855|2024-05</x:t>
        </x:is>
      </x:c>
      <x:c r="B2729" s="0" t="inlineStr">
        <x:is>
          <x:t>Demo Handel GmbH</x:t>
        </x:is>
      </x:c>
      <x:c r="C2729" s="0" t="inlineStr">
        <x:is>
          <x:t>PL</x:t>
        </x:is>
      </x:c>
      <x:c r="D2729" s="0" t="inlineStr">
        <x:is>
          <x:t>pl.other-opex</x:t>
        </x:is>
      </x:c>
      <x:c r="E2729" s="0" t="inlineStr">
        <x:is>
          <x:t>Sonstige betriebliche Aufwendungen</x:t>
        </x:is>
      </x:c>
      <x:c r="F2729" s="58">
        <x:v>6855</x:v>
      </x:c>
      <x:c r="G2729" t="inlineStr">
        <x:is>
          <x:t>Nebenkosten des Geldverkehrs</x:t>
        </x:is>
      </x:c>
      <x:c r="H2729" s="0" t="inlineStr">
        <x:is>
          <x:t>2024-05</x:t>
        </x:is>
      </x:c>
      <x:c r="I2729" s="0" t="inlineStr">
        <x:is>
          <x:t>2024-05</x:t>
        </x:is>
      </x:c>
      <x:c r="J2729" s="0" t="inlineStr">
        <x:is>
          <x:t>Month</x:t>
        </x:is>
      </x:c>
      <x:c r="K2729" s="58">
        <x:v>1</x:v>
      </x:c>
      <x:c r="L2729" s="12">
        <x:v>-807.07</x:v>
      </x:c>
    </x:row>
    <x:row r="2730">
      <x:c r="A2730" s="0" t="inlineStr">
        <x:is>
          <x:t>PL|pl.other-opex|6855|2024-06</x:t>
        </x:is>
      </x:c>
      <x:c r="B2730" s="0" t="inlineStr">
        <x:is>
          <x:t>Demo Handel GmbH</x:t>
        </x:is>
      </x:c>
      <x:c r="C2730" s="0" t="inlineStr">
        <x:is>
          <x:t>PL</x:t>
        </x:is>
      </x:c>
      <x:c r="D2730" s="0" t="inlineStr">
        <x:is>
          <x:t>pl.other-opex</x:t>
        </x:is>
      </x:c>
      <x:c r="E2730" s="0" t="inlineStr">
        <x:is>
          <x:t>Sonstige betriebliche Aufwendungen</x:t>
        </x:is>
      </x:c>
      <x:c r="F2730" s="58">
        <x:v>6855</x:v>
      </x:c>
      <x:c r="G2730" t="inlineStr">
        <x:is>
          <x:t>Nebenkosten des Geldverkehrs</x:t>
        </x:is>
      </x:c>
      <x:c r="H2730" s="0" t="inlineStr">
        <x:is>
          <x:t>2024-06</x:t>
        </x:is>
      </x:c>
      <x:c r="I2730" s="0" t="inlineStr">
        <x:is>
          <x:t>2024-06</x:t>
        </x:is>
      </x:c>
      <x:c r="J2730" s="0" t="inlineStr">
        <x:is>
          <x:t>Month</x:t>
        </x:is>
      </x:c>
      <x:c r="K2730" s="58">
        <x:v>1</x:v>
      </x:c>
      <x:c r="L2730" s="12">
        <x:v>-886.07</x:v>
      </x:c>
    </x:row>
    <x:row r="2731">
      <x:c r="A2731" s="0" t="inlineStr">
        <x:is>
          <x:t>PL|pl.other-opex|6855|2024-07</x:t>
        </x:is>
      </x:c>
      <x:c r="B2731" s="0" t="inlineStr">
        <x:is>
          <x:t>Demo Handel GmbH</x:t>
        </x:is>
      </x:c>
      <x:c r="C2731" s="0" t="inlineStr">
        <x:is>
          <x:t>PL</x:t>
        </x:is>
      </x:c>
      <x:c r="D2731" s="0" t="inlineStr">
        <x:is>
          <x:t>pl.other-opex</x:t>
        </x:is>
      </x:c>
      <x:c r="E2731" s="0" t="inlineStr">
        <x:is>
          <x:t>Sonstige betriebliche Aufwendungen</x:t>
        </x:is>
      </x:c>
      <x:c r="F2731" s="58">
        <x:v>6855</x:v>
      </x:c>
      <x:c r="G2731" t="inlineStr">
        <x:is>
          <x:t>Nebenkosten des Geldverkehrs</x:t>
        </x:is>
      </x:c>
      <x:c r="H2731" s="0" t="inlineStr">
        <x:is>
          <x:t>2024-07</x:t>
        </x:is>
      </x:c>
      <x:c r="I2731" s="0" t="inlineStr">
        <x:is>
          <x:t>2024-07</x:t>
        </x:is>
      </x:c>
      <x:c r="J2731" s="0" t="inlineStr">
        <x:is>
          <x:t>Month</x:t>
        </x:is>
      </x:c>
      <x:c r="K2731" s="58">
        <x:v>1</x:v>
      </x:c>
      <x:c r="L2731" s="12">
        <x:v>-922.56</x:v>
      </x:c>
    </x:row>
    <x:row r="2732">
      <x:c r="A2732" s="0" t="inlineStr">
        <x:is>
          <x:t>PL|pl.other-opex|6855|2024-08</x:t>
        </x:is>
      </x:c>
      <x:c r="B2732" s="0" t="inlineStr">
        <x:is>
          <x:t>Demo Handel GmbH</x:t>
        </x:is>
      </x:c>
      <x:c r="C2732" s="0" t="inlineStr">
        <x:is>
          <x:t>PL</x:t>
        </x:is>
      </x:c>
      <x:c r="D2732" s="0" t="inlineStr">
        <x:is>
          <x:t>pl.other-opex</x:t>
        </x:is>
      </x:c>
      <x:c r="E2732" s="0" t="inlineStr">
        <x:is>
          <x:t>Sonstige betriebliche Aufwendungen</x:t>
        </x:is>
      </x:c>
      <x:c r="F2732" s="58">
        <x:v>6855</x:v>
      </x:c>
      <x:c r="G2732" t="inlineStr">
        <x:is>
          <x:t>Nebenkosten des Geldverkehrs</x:t>
        </x:is>
      </x:c>
      <x:c r="H2732" s="0" t="inlineStr">
        <x:is>
          <x:t>2024-08</x:t>
        </x:is>
      </x:c>
      <x:c r="I2732" s="0" t="inlineStr">
        <x:is>
          <x:t>2024-08</x:t>
        </x:is>
      </x:c>
      <x:c r="J2732" s="0" t="inlineStr">
        <x:is>
          <x:t>Month</x:t>
        </x:is>
      </x:c>
      <x:c r="K2732" s="58">
        <x:v>1</x:v>
      </x:c>
      <x:c r="L2732" s="12">
        <x:v>-585.72</x:v>
      </x:c>
    </x:row>
    <x:row r="2733">
      <x:c r="A2733" s="0" t="inlineStr">
        <x:is>
          <x:t>PL|pl.other-opex|6855|2024-09</x:t>
        </x:is>
      </x:c>
      <x:c r="B2733" s="0" t="inlineStr">
        <x:is>
          <x:t>Demo Handel GmbH</x:t>
        </x:is>
      </x:c>
      <x:c r="C2733" s="0" t="inlineStr">
        <x:is>
          <x:t>PL</x:t>
        </x:is>
      </x:c>
      <x:c r="D2733" s="0" t="inlineStr">
        <x:is>
          <x:t>pl.other-opex</x:t>
        </x:is>
      </x:c>
      <x:c r="E2733" s="0" t="inlineStr">
        <x:is>
          <x:t>Sonstige betriebliche Aufwendungen</x:t>
        </x:is>
      </x:c>
      <x:c r="F2733" s="58">
        <x:v>6855</x:v>
      </x:c>
      <x:c r="G2733" t="inlineStr">
        <x:is>
          <x:t>Nebenkosten des Geldverkehrs</x:t>
        </x:is>
      </x:c>
      <x:c r="H2733" s="0" t="inlineStr">
        <x:is>
          <x:t>2024-09</x:t>
        </x:is>
      </x:c>
      <x:c r="I2733" s="0" t="inlineStr">
        <x:is>
          <x:t>2024-09</x:t>
        </x:is>
      </x:c>
      <x:c r="J2733" s="0" t="inlineStr">
        <x:is>
          <x:t>Month</x:t>
        </x:is>
      </x:c>
      <x:c r="K2733" s="58">
        <x:v>1</x:v>
      </x:c>
      <x:c r="L2733" s="12">
        <x:v>-735.35</x:v>
      </x:c>
    </x:row>
    <x:row r="2734">
      <x:c r="A2734" s="0" t="inlineStr">
        <x:is>
          <x:t>PL|pl.other-opex|6855|2024-10</x:t>
        </x:is>
      </x:c>
      <x:c r="B2734" s="0" t="inlineStr">
        <x:is>
          <x:t>Demo Handel GmbH</x:t>
        </x:is>
      </x:c>
      <x:c r="C2734" s="0" t="inlineStr">
        <x:is>
          <x:t>PL</x:t>
        </x:is>
      </x:c>
      <x:c r="D2734" s="0" t="inlineStr">
        <x:is>
          <x:t>pl.other-opex</x:t>
        </x:is>
      </x:c>
      <x:c r="E2734" s="0" t="inlineStr">
        <x:is>
          <x:t>Sonstige betriebliche Aufwendungen</x:t>
        </x:is>
      </x:c>
      <x:c r="F2734" s="58">
        <x:v>6855</x:v>
      </x:c>
      <x:c r="G2734" t="inlineStr">
        <x:is>
          <x:t>Nebenkosten des Geldverkehrs</x:t>
        </x:is>
      </x:c>
      <x:c r="H2734" s="0" t="inlineStr">
        <x:is>
          <x:t>2024-10</x:t>
        </x:is>
      </x:c>
      <x:c r="I2734" s="0" t="inlineStr">
        <x:is>
          <x:t>2024-10</x:t>
        </x:is>
      </x:c>
      <x:c r="J2734" s="0" t="inlineStr">
        <x:is>
          <x:t>Month</x:t>
        </x:is>
      </x:c>
      <x:c r="K2734" s="58">
        <x:v>1</x:v>
      </x:c>
      <x:c r="L2734" s="12">
        <x:v>-763.57</x:v>
      </x:c>
    </x:row>
    <x:row r="2735">
      <x:c r="A2735" s="0" t="inlineStr">
        <x:is>
          <x:t>PL|pl.other-opex|6855|2024-11</x:t>
        </x:is>
      </x:c>
      <x:c r="B2735" s="0" t="inlineStr">
        <x:is>
          <x:t>Demo Handel GmbH</x:t>
        </x:is>
      </x:c>
      <x:c r="C2735" s="0" t="inlineStr">
        <x:is>
          <x:t>PL</x:t>
        </x:is>
      </x:c>
      <x:c r="D2735" s="0" t="inlineStr">
        <x:is>
          <x:t>pl.other-opex</x:t>
        </x:is>
      </x:c>
      <x:c r="E2735" s="0" t="inlineStr">
        <x:is>
          <x:t>Sonstige betriebliche Aufwendungen</x:t>
        </x:is>
      </x:c>
      <x:c r="F2735" s="58">
        <x:v>6855</x:v>
      </x:c>
      <x:c r="G2735" t="inlineStr">
        <x:is>
          <x:t>Nebenkosten des Geldverkehrs</x:t>
        </x:is>
      </x:c>
      <x:c r="H2735" s="0" t="inlineStr">
        <x:is>
          <x:t>2024-11</x:t>
        </x:is>
      </x:c>
      <x:c r="I2735" s="0" t="inlineStr">
        <x:is>
          <x:t>2024-11</x:t>
        </x:is>
      </x:c>
      <x:c r="J2735" s="0" t="inlineStr">
        <x:is>
          <x:t>Month</x:t>
        </x:is>
      </x:c>
      <x:c r="K2735" s="58">
        <x:v>1</x:v>
      </x:c>
      <x:c r="L2735" s="12">
        <x:v>-732.03</x:v>
      </x:c>
    </x:row>
    <x:row r="2736">
      <x:c r="A2736" s="0" t="inlineStr">
        <x:is>
          <x:t>PL|pl.other-opex|6855|2024-12</x:t>
        </x:is>
      </x:c>
      <x:c r="B2736" s="0" t="inlineStr">
        <x:is>
          <x:t>Demo Handel GmbH</x:t>
        </x:is>
      </x:c>
      <x:c r="C2736" s="0" t="inlineStr">
        <x:is>
          <x:t>PL</x:t>
        </x:is>
      </x:c>
      <x:c r="D2736" s="0" t="inlineStr">
        <x:is>
          <x:t>pl.other-opex</x:t>
        </x:is>
      </x:c>
      <x:c r="E2736" s="0" t="inlineStr">
        <x:is>
          <x:t>Sonstige betriebliche Aufwendungen</x:t>
        </x:is>
      </x:c>
      <x:c r="F2736" s="58">
        <x:v>6855</x:v>
      </x:c>
      <x:c r="G2736" t="inlineStr">
        <x:is>
          <x:t>Nebenkosten des Geldverkehrs</x:t>
        </x:is>
      </x:c>
      <x:c r="H2736" s="0" t="inlineStr">
        <x:is>
          <x:t>2024-12</x:t>
        </x:is>
      </x:c>
      <x:c r="I2736" s="0" t="inlineStr">
        <x:is>
          <x:t>2024-12</x:t>
        </x:is>
      </x:c>
      <x:c r="J2736" s="0" t="inlineStr">
        <x:is>
          <x:t>Month</x:t>
        </x:is>
      </x:c>
      <x:c r="K2736" s="58">
        <x:v>1</x:v>
      </x:c>
      <x:c r="L2736" s="12">
        <x:v>-570.98</x:v>
      </x:c>
    </x:row>
    <x:row r="2737">
      <x:c r="A2737" s="0" t="inlineStr">
        <x:is>
          <x:t>PL|pl.other-opex|6859|2022-01</x:t>
        </x:is>
      </x:c>
      <x:c r="B2737" s="0" t="inlineStr">
        <x:is>
          <x:t>Demo Handel GmbH</x:t>
        </x:is>
      </x:c>
      <x:c r="C2737" s="0" t="inlineStr">
        <x:is>
          <x:t>PL</x:t>
        </x:is>
      </x:c>
      <x:c r="D2737" s="0" t="inlineStr">
        <x:is>
          <x:t>pl.other-opex</x:t>
        </x:is>
      </x:c>
      <x:c r="E2737" s="0" t="inlineStr">
        <x:is>
          <x:t>Sonstige betriebliche Aufwendungen</x:t>
        </x:is>
      </x:c>
      <x:c r="F2737" s="58">
        <x:v>6859</x:v>
      </x:c>
      <x:c r="G2737" t="inlineStr">
        <x:is>
          <x:t>Aufwendungen für Abraum- und Abfallbeseitigung</x:t>
        </x:is>
      </x:c>
      <x:c r="H2737" s="0" t="inlineStr">
        <x:is>
          <x:t>2022-01</x:t>
        </x:is>
      </x:c>
      <x:c r="I2737" s="0" t="inlineStr">
        <x:is>
          <x:t>2022-01</x:t>
        </x:is>
      </x:c>
      <x:c r="J2737" s="0" t="inlineStr">
        <x:is>
          <x:t>Month</x:t>
        </x:is>
      </x:c>
      <x:c r="K2737" s="58">
        <x:v>1</x:v>
      </x:c>
      <x:c r="L2737" s="12">
        <x:v>0</x:v>
      </x:c>
    </x:row>
    <x:row r="2738">
      <x:c r="A2738" s="0" t="inlineStr">
        <x:is>
          <x:t>PL|pl.other-opex|6859|2022-02</x:t>
        </x:is>
      </x:c>
      <x:c r="B2738" s="0" t="inlineStr">
        <x:is>
          <x:t>Demo Handel GmbH</x:t>
        </x:is>
      </x:c>
      <x:c r="C2738" s="0" t="inlineStr">
        <x:is>
          <x:t>PL</x:t>
        </x:is>
      </x:c>
      <x:c r="D2738" s="0" t="inlineStr">
        <x:is>
          <x:t>pl.other-opex</x:t>
        </x:is>
      </x:c>
      <x:c r="E2738" s="0" t="inlineStr">
        <x:is>
          <x:t>Sonstige betriebliche Aufwendungen</x:t>
        </x:is>
      </x:c>
      <x:c r="F2738" s="58">
        <x:v>6859</x:v>
      </x:c>
      <x:c r="G2738" t="inlineStr">
        <x:is>
          <x:t>Aufwendungen für Abraum- und Abfallbeseitigung</x:t>
        </x:is>
      </x:c>
      <x:c r="H2738" s="0" t="inlineStr">
        <x:is>
          <x:t>2022-02</x:t>
        </x:is>
      </x:c>
      <x:c r="I2738" s="0" t="inlineStr">
        <x:is>
          <x:t>2022-02</x:t>
        </x:is>
      </x:c>
      <x:c r="J2738" s="0" t="inlineStr">
        <x:is>
          <x:t>Month</x:t>
        </x:is>
      </x:c>
      <x:c r="K2738" s="58">
        <x:v>1</x:v>
      </x:c>
      <x:c r="L2738" s="12">
        <x:v>0</x:v>
      </x:c>
    </x:row>
    <x:row r="2739">
      <x:c r="A2739" s="0" t="inlineStr">
        <x:is>
          <x:t>PL|pl.other-opex|6859|2022-03</x:t>
        </x:is>
      </x:c>
      <x:c r="B2739" s="0" t="inlineStr">
        <x:is>
          <x:t>Demo Handel GmbH</x:t>
        </x:is>
      </x:c>
      <x:c r="C2739" s="0" t="inlineStr">
        <x:is>
          <x:t>PL</x:t>
        </x:is>
      </x:c>
      <x:c r="D2739" s="0" t="inlineStr">
        <x:is>
          <x:t>pl.other-opex</x:t>
        </x:is>
      </x:c>
      <x:c r="E2739" s="0" t="inlineStr">
        <x:is>
          <x:t>Sonstige betriebliche Aufwendungen</x:t>
        </x:is>
      </x:c>
      <x:c r="F2739" s="58">
        <x:v>6859</x:v>
      </x:c>
      <x:c r="G2739" t="inlineStr">
        <x:is>
          <x:t>Aufwendungen für Abraum- und Abfallbeseitigung</x:t>
        </x:is>
      </x:c>
      <x:c r="H2739" s="0" t="inlineStr">
        <x:is>
          <x:t>2022-03</x:t>
        </x:is>
      </x:c>
      <x:c r="I2739" s="0" t="inlineStr">
        <x:is>
          <x:t>2022-03</x:t>
        </x:is>
      </x:c>
      <x:c r="J2739" s="0" t="inlineStr">
        <x:is>
          <x:t>Month</x:t>
        </x:is>
      </x:c>
      <x:c r="K2739" s="58">
        <x:v>1</x:v>
      </x:c>
      <x:c r="L2739" s="12">
        <x:v>-3792.66</x:v>
      </x:c>
    </x:row>
    <x:row r="2740">
      <x:c r="A2740" s="0" t="inlineStr">
        <x:is>
          <x:t>PL|pl.other-opex|6859|2022-04</x:t>
        </x:is>
      </x:c>
      <x:c r="B2740" s="0" t="inlineStr">
        <x:is>
          <x:t>Demo Handel GmbH</x:t>
        </x:is>
      </x:c>
      <x:c r="C2740" s="0" t="inlineStr">
        <x:is>
          <x:t>PL</x:t>
        </x:is>
      </x:c>
      <x:c r="D2740" s="0" t="inlineStr">
        <x:is>
          <x:t>pl.other-opex</x:t>
        </x:is>
      </x:c>
      <x:c r="E2740" s="0" t="inlineStr">
        <x:is>
          <x:t>Sonstige betriebliche Aufwendungen</x:t>
        </x:is>
      </x:c>
      <x:c r="F2740" s="58">
        <x:v>6859</x:v>
      </x:c>
      <x:c r="G2740" t="inlineStr">
        <x:is>
          <x:t>Aufwendungen für Abraum- und Abfallbeseitigung</x:t>
        </x:is>
      </x:c>
      <x:c r="H2740" s="0" t="inlineStr">
        <x:is>
          <x:t>2022-04</x:t>
        </x:is>
      </x:c>
      <x:c r="I2740" s="0" t="inlineStr">
        <x:is>
          <x:t>2022-04</x:t>
        </x:is>
      </x:c>
      <x:c r="J2740" s="0" t="inlineStr">
        <x:is>
          <x:t>Month</x:t>
        </x:is>
      </x:c>
      <x:c r="K2740" s="58">
        <x:v>1</x:v>
      </x:c>
      <x:c r="L2740" s="12">
        <x:v>0</x:v>
      </x:c>
    </x:row>
    <x:row r="2741">
      <x:c r="A2741" s="0" t="inlineStr">
        <x:is>
          <x:t>PL|pl.other-opex|6859|2022-05</x:t>
        </x:is>
      </x:c>
      <x:c r="B2741" s="0" t="inlineStr">
        <x:is>
          <x:t>Demo Handel GmbH</x:t>
        </x:is>
      </x:c>
      <x:c r="C2741" s="0" t="inlineStr">
        <x:is>
          <x:t>PL</x:t>
        </x:is>
      </x:c>
      <x:c r="D2741" s="0" t="inlineStr">
        <x:is>
          <x:t>pl.other-opex</x:t>
        </x:is>
      </x:c>
      <x:c r="E2741" s="0" t="inlineStr">
        <x:is>
          <x:t>Sonstige betriebliche Aufwendungen</x:t>
        </x:is>
      </x:c>
      <x:c r="F2741" s="58">
        <x:v>6859</x:v>
      </x:c>
      <x:c r="G2741" t="inlineStr">
        <x:is>
          <x:t>Aufwendungen für Abraum- und Abfallbeseitigung</x:t>
        </x:is>
      </x:c>
      <x:c r="H2741" s="0" t="inlineStr">
        <x:is>
          <x:t>2022-05</x:t>
        </x:is>
      </x:c>
      <x:c r="I2741" s="0" t="inlineStr">
        <x:is>
          <x:t>2022-05</x:t>
        </x:is>
      </x:c>
      <x:c r="J2741" s="0" t="inlineStr">
        <x:is>
          <x:t>Month</x:t>
        </x:is>
      </x:c>
      <x:c r="K2741" s="58">
        <x:v>1</x:v>
      </x:c>
      <x:c r="L2741" s="12">
        <x:v>0</x:v>
      </x:c>
    </x:row>
    <x:row r="2742">
      <x:c r="A2742" s="0" t="inlineStr">
        <x:is>
          <x:t>PL|pl.other-opex|6859|2022-06</x:t>
        </x:is>
      </x:c>
      <x:c r="B2742" s="0" t="inlineStr">
        <x:is>
          <x:t>Demo Handel GmbH</x:t>
        </x:is>
      </x:c>
      <x:c r="C2742" s="0" t="inlineStr">
        <x:is>
          <x:t>PL</x:t>
        </x:is>
      </x:c>
      <x:c r="D2742" s="0" t="inlineStr">
        <x:is>
          <x:t>pl.other-opex</x:t>
        </x:is>
      </x:c>
      <x:c r="E2742" s="0" t="inlineStr">
        <x:is>
          <x:t>Sonstige betriebliche Aufwendungen</x:t>
        </x:is>
      </x:c>
      <x:c r="F2742" s="58">
        <x:v>6859</x:v>
      </x:c>
      <x:c r="G2742" t="inlineStr">
        <x:is>
          <x:t>Aufwendungen für Abraum- und Abfallbeseitigung</x:t>
        </x:is>
      </x:c>
      <x:c r="H2742" s="0" t="inlineStr">
        <x:is>
          <x:t>2022-06</x:t>
        </x:is>
      </x:c>
      <x:c r="I2742" s="0" t="inlineStr">
        <x:is>
          <x:t>2022-06</x:t>
        </x:is>
      </x:c>
      <x:c r="J2742" s="0" t="inlineStr">
        <x:is>
          <x:t>Month</x:t>
        </x:is>
      </x:c>
      <x:c r="K2742" s="58">
        <x:v>1</x:v>
      </x:c>
      <x:c r="L2742" s="12">
        <x:v>-3500.32</x:v>
      </x:c>
    </x:row>
    <x:row r="2743">
      <x:c r="A2743" s="0" t="inlineStr">
        <x:is>
          <x:t>PL|pl.other-opex|6859|2022-07</x:t>
        </x:is>
      </x:c>
      <x:c r="B2743" s="0" t="inlineStr">
        <x:is>
          <x:t>Demo Handel GmbH</x:t>
        </x:is>
      </x:c>
      <x:c r="C2743" s="0" t="inlineStr">
        <x:is>
          <x:t>PL</x:t>
        </x:is>
      </x:c>
      <x:c r="D2743" s="0" t="inlineStr">
        <x:is>
          <x:t>pl.other-opex</x:t>
        </x:is>
      </x:c>
      <x:c r="E2743" s="0" t="inlineStr">
        <x:is>
          <x:t>Sonstige betriebliche Aufwendungen</x:t>
        </x:is>
      </x:c>
      <x:c r="F2743" s="58">
        <x:v>6859</x:v>
      </x:c>
      <x:c r="G2743" t="inlineStr">
        <x:is>
          <x:t>Aufwendungen für Abraum- und Abfallbeseitigung</x:t>
        </x:is>
      </x:c>
      <x:c r="H2743" s="0" t="inlineStr">
        <x:is>
          <x:t>2022-07</x:t>
        </x:is>
      </x:c>
      <x:c r="I2743" s="0" t="inlineStr">
        <x:is>
          <x:t>2022-07</x:t>
        </x:is>
      </x:c>
      <x:c r="J2743" s="0" t="inlineStr">
        <x:is>
          <x:t>Month</x:t>
        </x:is>
      </x:c>
      <x:c r="K2743" s="58">
        <x:v>1</x:v>
      </x:c>
      <x:c r="L2743" s="12">
        <x:v>0</x:v>
      </x:c>
    </x:row>
    <x:row r="2744">
      <x:c r="A2744" s="0" t="inlineStr">
        <x:is>
          <x:t>PL|pl.other-opex|6859|2022-08</x:t>
        </x:is>
      </x:c>
      <x:c r="B2744" s="0" t="inlineStr">
        <x:is>
          <x:t>Demo Handel GmbH</x:t>
        </x:is>
      </x:c>
      <x:c r="C2744" s="0" t="inlineStr">
        <x:is>
          <x:t>PL</x:t>
        </x:is>
      </x:c>
      <x:c r="D2744" s="0" t="inlineStr">
        <x:is>
          <x:t>pl.other-opex</x:t>
        </x:is>
      </x:c>
      <x:c r="E2744" s="0" t="inlineStr">
        <x:is>
          <x:t>Sonstige betriebliche Aufwendungen</x:t>
        </x:is>
      </x:c>
      <x:c r="F2744" s="58">
        <x:v>6859</x:v>
      </x:c>
      <x:c r="G2744" t="inlineStr">
        <x:is>
          <x:t>Aufwendungen für Abraum- und Abfallbeseitigung</x:t>
        </x:is>
      </x:c>
      <x:c r="H2744" s="0" t="inlineStr">
        <x:is>
          <x:t>2022-08</x:t>
        </x:is>
      </x:c>
      <x:c r="I2744" s="0" t="inlineStr">
        <x:is>
          <x:t>2022-08</x:t>
        </x:is>
      </x:c>
      <x:c r="J2744" s="0" t="inlineStr">
        <x:is>
          <x:t>Month</x:t>
        </x:is>
      </x:c>
      <x:c r="K2744" s="58">
        <x:v>1</x:v>
      </x:c>
      <x:c r="L2744" s="12">
        <x:v>0</x:v>
      </x:c>
    </x:row>
    <x:row r="2745">
      <x:c r="A2745" s="0" t="inlineStr">
        <x:is>
          <x:t>PL|pl.other-opex|6859|2022-09</x:t>
        </x:is>
      </x:c>
      <x:c r="B2745" s="0" t="inlineStr">
        <x:is>
          <x:t>Demo Handel GmbH</x:t>
        </x:is>
      </x:c>
      <x:c r="C2745" s="0" t="inlineStr">
        <x:is>
          <x:t>PL</x:t>
        </x:is>
      </x:c>
      <x:c r="D2745" s="0" t="inlineStr">
        <x:is>
          <x:t>pl.other-opex</x:t>
        </x:is>
      </x:c>
      <x:c r="E2745" s="0" t="inlineStr">
        <x:is>
          <x:t>Sonstige betriebliche Aufwendungen</x:t>
        </x:is>
      </x:c>
      <x:c r="F2745" s="58">
        <x:v>6859</x:v>
      </x:c>
      <x:c r="G2745" t="inlineStr">
        <x:is>
          <x:t>Aufwendungen für Abraum- und Abfallbeseitigung</x:t>
        </x:is>
      </x:c>
      <x:c r="H2745" s="0" t="inlineStr">
        <x:is>
          <x:t>2022-09</x:t>
        </x:is>
      </x:c>
      <x:c r="I2745" s="0" t="inlineStr">
        <x:is>
          <x:t>2022-09</x:t>
        </x:is>
      </x:c>
      <x:c r="J2745" s="0" t="inlineStr">
        <x:is>
          <x:t>Month</x:t>
        </x:is>
      </x:c>
      <x:c r="K2745" s="58">
        <x:v>1</x:v>
      </x:c>
      <x:c r="L2745" s="12">
        <x:v>-4095.44</x:v>
      </x:c>
    </x:row>
    <x:row r="2746">
      <x:c r="A2746" s="0" t="inlineStr">
        <x:is>
          <x:t>PL|pl.other-opex|6859|2022-10</x:t>
        </x:is>
      </x:c>
      <x:c r="B2746" s="0" t="inlineStr">
        <x:is>
          <x:t>Demo Handel GmbH</x:t>
        </x:is>
      </x:c>
      <x:c r="C2746" s="0" t="inlineStr">
        <x:is>
          <x:t>PL</x:t>
        </x:is>
      </x:c>
      <x:c r="D2746" s="0" t="inlineStr">
        <x:is>
          <x:t>pl.other-opex</x:t>
        </x:is>
      </x:c>
      <x:c r="E2746" s="0" t="inlineStr">
        <x:is>
          <x:t>Sonstige betriebliche Aufwendungen</x:t>
        </x:is>
      </x:c>
      <x:c r="F2746" s="58">
        <x:v>6859</x:v>
      </x:c>
      <x:c r="G2746" t="inlineStr">
        <x:is>
          <x:t>Aufwendungen für Abraum- und Abfallbeseitigung</x:t>
        </x:is>
      </x:c>
      <x:c r="H2746" s="0" t="inlineStr">
        <x:is>
          <x:t>2022-10</x:t>
        </x:is>
      </x:c>
      <x:c r="I2746" s="0" t="inlineStr">
        <x:is>
          <x:t>2022-10</x:t>
        </x:is>
      </x:c>
      <x:c r="J2746" s="0" t="inlineStr">
        <x:is>
          <x:t>Month</x:t>
        </x:is>
      </x:c>
      <x:c r="K2746" s="58">
        <x:v>1</x:v>
      </x:c>
      <x:c r="L2746" s="12">
        <x:v>0</x:v>
      </x:c>
    </x:row>
    <x:row r="2747">
      <x:c r="A2747" s="0" t="inlineStr">
        <x:is>
          <x:t>PL|pl.other-opex|6859|2022-11</x:t>
        </x:is>
      </x:c>
      <x:c r="B2747" s="0" t="inlineStr">
        <x:is>
          <x:t>Demo Handel GmbH</x:t>
        </x:is>
      </x:c>
      <x:c r="C2747" s="0" t="inlineStr">
        <x:is>
          <x:t>PL</x:t>
        </x:is>
      </x:c>
      <x:c r="D2747" s="0" t="inlineStr">
        <x:is>
          <x:t>pl.other-opex</x:t>
        </x:is>
      </x:c>
      <x:c r="E2747" s="0" t="inlineStr">
        <x:is>
          <x:t>Sonstige betriebliche Aufwendungen</x:t>
        </x:is>
      </x:c>
      <x:c r="F2747" s="58">
        <x:v>6859</x:v>
      </x:c>
      <x:c r="G2747" t="inlineStr">
        <x:is>
          <x:t>Aufwendungen für Abraum- und Abfallbeseitigung</x:t>
        </x:is>
      </x:c>
      <x:c r="H2747" s="0" t="inlineStr">
        <x:is>
          <x:t>2022-11</x:t>
        </x:is>
      </x:c>
      <x:c r="I2747" s="0" t="inlineStr">
        <x:is>
          <x:t>2022-11</x:t>
        </x:is>
      </x:c>
      <x:c r="J2747" s="0" t="inlineStr">
        <x:is>
          <x:t>Month</x:t>
        </x:is>
      </x:c>
      <x:c r="K2747" s="58">
        <x:v>1</x:v>
      </x:c>
      <x:c r="L2747" s="12">
        <x:v>0</x:v>
      </x:c>
    </x:row>
    <x:row r="2748">
      <x:c r="A2748" s="0" t="inlineStr">
        <x:is>
          <x:t>PL|pl.other-opex|6859|2022-12</x:t>
        </x:is>
      </x:c>
      <x:c r="B2748" s="0" t="inlineStr">
        <x:is>
          <x:t>Demo Handel GmbH</x:t>
        </x:is>
      </x:c>
      <x:c r="C2748" s="0" t="inlineStr">
        <x:is>
          <x:t>PL</x:t>
        </x:is>
      </x:c>
      <x:c r="D2748" s="0" t="inlineStr">
        <x:is>
          <x:t>pl.other-opex</x:t>
        </x:is>
      </x:c>
      <x:c r="E2748" s="0" t="inlineStr">
        <x:is>
          <x:t>Sonstige betriebliche Aufwendungen</x:t>
        </x:is>
      </x:c>
      <x:c r="F2748" s="58">
        <x:v>6859</x:v>
      </x:c>
      <x:c r="G2748" t="inlineStr">
        <x:is>
          <x:t>Aufwendungen für Abraum- und Abfallbeseitigung</x:t>
        </x:is>
      </x:c>
      <x:c r="H2748" s="0" t="inlineStr">
        <x:is>
          <x:t>2022-12</x:t>
        </x:is>
      </x:c>
      <x:c r="I2748" s="0" t="inlineStr">
        <x:is>
          <x:t>2022-12</x:t>
        </x:is>
      </x:c>
      <x:c r="J2748" s="0" t="inlineStr">
        <x:is>
          <x:t>Month</x:t>
        </x:is>
      </x:c>
      <x:c r="K2748" s="58">
        <x:v>1</x:v>
      </x:c>
      <x:c r="L2748" s="12">
        <x:v>-3954.51</x:v>
      </x:c>
    </x:row>
    <x:row r="2749">
      <x:c r="A2749" s="0" t="inlineStr">
        <x:is>
          <x:t>PL|pl.other-opex|6859|2023-01</x:t>
        </x:is>
      </x:c>
      <x:c r="B2749" s="0" t="inlineStr">
        <x:is>
          <x:t>Demo Handel GmbH</x:t>
        </x:is>
      </x:c>
      <x:c r="C2749" s="0" t="inlineStr">
        <x:is>
          <x:t>PL</x:t>
        </x:is>
      </x:c>
      <x:c r="D2749" s="0" t="inlineStr">
        <x:is>
          <x:t>pl.other-opex</x:t>
        </x:is>
      </x:c>
      <x:c r="E2749" s="0" t="inlineStr">
        <x:is>
          <x:t>Sonstige betriebliche Aufwendungen</x:t>
        </x:is>
      </x:c>
      <x:c r="F2749" s="58">
        <x:v>6859</x:v>
      </x:c>
      <x:c r="G2749" t="inlineStr">
        <x:is>
          <x:t>Aufwendungen für Abraum- und Abfallbeseitigung</x:t>
        </x:is>
      </x:c>
      <x:c r="H2749" s="0" t="inlineStr">
        <x:is>
          <x:t>2023-01</x:t>
        </x:is>
      </x:c>
      <x:c r="I2749" s="0" t="inlineStr">
        <x:is>
          <x:t>2023-01</x:t>
        </x:is>
      </x:c>
      <x:c r="J2749" s="0" t="inlineStr">
        <x:is>
          <x:t>Month</x:t>
        </x:is>
      </x:c>
      <x:c r="K2749" s="58">
        <x:v>1</x:v>
      </x:c>
      <x:c r="L2749" s="12">
        <x:v>0</x:v>
      </x:c>
    </x:row>
    <x:row r="2750">
      <x:c r="A2750" s="0" t="inlineStr">
        <x:is>
          <x:t>PL|pl.other-opex|6859|2023-02</x:t>
        </x:is>
      </x:c>
      <x:c r="B2750" s="0" t="inlineStr">
        <x:is>
          <x:t>Demo Handel GmbH</x:t>
        </x:is>
      </x:c>
      <x:c r="C2750" s="0" t="inlineStr">
        <x:is>
          <x:t>PL</x:t>
        </x:is>
      </x:c>
      <x:c r="D2750" s="0" t="inlineStr">
        <x:is>
          <x:t>pl.other-opex</x:t>
        </x:is>
      </x:c>
      <x:c r="E2750" s="0" t="inlineStr">
        <x:is>
          <x:t>Sonstige betriebliche Aufwendungen</x:t>
        </x:is>
      </x:c>
      <x:c r="F2750" s="58">
        <x:v>6859</x:v>
      </x:c>
      <x:c r="G2750" t="inlineStr">
        <x:is>
          <x:t>Aufwendungen für Abraum- und Abfallbeseitigung</x:t>
        </x:is>
      </x:c>
      <x:c r="H2750" s="0" t="inlineStr">
        <x:is>
          <x:t>2023-02</x:t>
        </x:is>
      </x:c>
      <x:c r="I2750" s="0" t="inlineStr">
        <x:is>
          <x:t>2023-02</x:t>
        </x:is>
      </x:c>
      <x:c r="J2750" s="0" t="inlineStr">
        <x:is>
          <x:t>Month</x:t>
        </x:is>
      </x:c>
      <x:c r="K2750" s="58">
        <x:v>1</x:v>
      </x:c>
      <x:c r="L2750" s="12">
        <x:v>0</x:v>
      </x:c>
    </x:row>
    <x:row r="2751">
      <x:c r="A2751" s="0" t="inlineStr">
        <x:is>
          <x:t>PL|pl.other-opex|6859|2023-03</x:t>
        </x:is>
      </x:c>
      <x:c r="B2751" s="0" t="inlineStr">
        <x:is>
          <x:t>Demo Handel GmbH</x:t>
        </x:is>
      </x:c>
      <x:c r="C2751" s="0" t="inlineStr">
        <x:is>
          <x:t>PL</x:t>
        </x:is>
      </x:c>
      <x:c r="D2751" s="0" t="inlineStr">
        <x:is>
          <x:t>pl.other-opex</x:t>
        </x:is>
      </x:c>
      <x:c r="E2751" s="0" t="inlineStr">
        <x:is>
          <x:t>Sonstige betriebliche Aufwendungen</x:t>
        </x:is>
      </x:c>
      <x:c r="F2751" s="58">
        <x:v>6859</x:v>
      </x:c>
      <x:c r="G2751" t="inlineStr">
        <x:is>
          <x:t>Aufwendungen für Abraum- und Abfallbeseitigung</x:t>
        </x:is>
      </x:c>
      <x:c r="H2751" s="0" t="inlineStr">
        <x:is>
          <x:t>2023-03</x:t>
        </x:is>
      </x:c>
      <x:c r="I2751" s="0" t="inlineStr">
        <x:is>
          <x:t>2023-03</x:t>
        </x:is>
      </x:c>
      <x:c r="J2751" s="0" t="inlineStr">
        <x:is>
          <x:t>Month</x:t>
        </x:is>
      </x:c>
      <x:c r="K2751" s="58">
        <x:v>1</x:v>
      </x:c>
      <x:c r="L2751" s="12">
        <x:v>-4163.31</x:v>
      </x:c>
    </x:row>
    <x:row r="2752">
      <x:c r="A2752" s="0" t="inlineStr">
        <x:is>
          <x:t>PL|pl.other-opex|6859|2023-04</x:t>
        </x:is>
      </x:c>
      <x:c r="B2752" s="0" t="inlineStr">
        <x:is>
          <x:t>Demo Handel GmbH</x:t>
        </x:is>
      </x:c>
      <x:c r="C2752" s="0" t="inlineStr">
        <x:is>
          <x:t>PL</x:t>
        </x:is>
      </x:c>
      <x:c r="D2752" s="0" t="inlineStr">
        <x:is>
          <x:t>pl.other-opex</x:t>
        </x:is>
      </x:c>
      <x:c r="E2752" s="0" t="inlineStr">
        <x:is>
          <x:t>Sonstige betriebliche Aufwendungen</x:t>
        </x:is>
      </x:c>
      <x:c r="F2752" s="58">
        <x:v>6859</x:v>
      </x:c>
      <x:c r="G2752" t="inlineStr">
        <x:is>
          <x:t>Aufwendungen für Abraum- und Abfallbeseitigung</x:t>
        </x:is>
      </x:c>
      <x:c r="H2752" s="0" t="inlineStr">
        <x:is>
          <x:t>2023-04</x:t>
        </x:is>
      </x:c>
      <x:c r="I2752" s="0" t="inlineStr">
        <x:is>
          <x:t>2023-04</x:t>
        </x:is>
      </x:c>
      <x:c r="J2752" s="0" t="inlineStr">
        <x:is>
          <x:t>Month</x:t>
        </x:is>
      </x:c>
      <x:c r="K2752" s="58">
        <x:v>1</x:v>
      </x:c>
      <x:c r="L2752" s="12">
        <x:v>0</x:v>
      </x:c>
    </x:row>
    <x:row r="2753">
      <x:c r="A2753" s="0" t="inlineStr">
        <x:is>
          <x:t>PL|pl.other-opex|6859|2023-05</x:t>
        </x:is>
      </x:c>
      <x:c r="B2753" s="0" t="inlineStr">
        <x:is>
          <x:t>Demo Handel GmbH</x:t>
        </x:is>
      </x:c>
      <x:c r="C2753" s="0" t="inlineStr">
        <x:is>
          <x:t>PL</x:t>
        </x:is>
      </x:c>
      <x:c r="D2753" s="0" t="inlineStr">
        <x:is>
          <x:t>pl.other-opex</x:t>
        </x:is>
      </x:c>
      <x:c r="E2753" s="0" t="inlineStr">
        <x:is>
          <x:t>Sonstige betriebliche Aufwendungen</x:t>
        </x:is>
      </x:c>
      <x:c r="F2753" s="58">
        <x:v>6859</x:v>
      </x:c>
      <x:c r="G2753" t="inlineStr">
        <x:is>
          <x:t>Aufwendungen für Abraum- und Abfallbeseitigung</x:t>
        </x:is>
      </x:c>
      <x:c r="H2753" s="0" t="inlineStr">
        <x:is>
          <x:t>2023-05</x:t>
        </x:is>
      </x:c>
      <x:c r="I2753" s="0" t="inlineStr">
        <x:is>
          <x:t>2023-05</x:t>
        </x:is>
      </x:c>
      <x:c r="J2753" s="0" t="inlineStr">
        <x:is>
          <x:t>Month</x:t>
        </x:is>
      </x:c>
      <x:c r="K2753" s="58">
        <x:v>1</x:v>
      </x:c>
      <x:c r="L2753" s="12">
        <x:v>0</x:v>
      </x:c>
    </x:row>
    <x:row r="2754">
      <x:c r="A2754" s="0" t="inlineStr">
        <x:is>
          <x:t>PL|pl.other-opex|6859|2023-06</x:t>
        </x:is>
      </x:c>
      <x:c r="B2754" s="0" t="inlineStr">
        <x:is>
          <x:t>Demo Handel GmbH</x:t>
        </x:is>
      </x:c>
      <x:c r="C2754" s="0" t="inlineStr">
        <x:is>
          <x:t>PL</x:t>
        </x:is>
      </x:c>
      <x:c r="D2754" s="0" t="inlineStr">
        <x:is>
          <x:t>pl.other-opex</x:t>
        </x:is>
      </x:c>
      <x:c r="E2754" s="0" t="inlineStr">
        <x:is>
          <x:t>Sonstige betriebliche Aufwendungen</x:t>
        </x:is>
      </x:c>
      <x:c r="F2754" s="58">
        <x:v>6859</x:v>
      </x:c>
      <x:c r="G2754" t="inlineStr">
        <x:is>
          <x:t>Aufwendungen für Abraum- und Abfallbeseitigung</x:t>
        </x:is>
      </x:c>
      <x:c r="H2754" s="0" t="inlineStr">
        <x:is>
          <x:t>2023-06</x:t>
        </x:is>
      </x:c>
      <x:c r="I2754" s="0" t="inlineStr">
        <x:is>
          <x:t>2023-06</x:t>
        </x:is>
      </x:c>
      <x:c r="J2754" s="0" t="inlineStr">
        <x:is>
          <x:t>Month</x:t>
        </x:is>
      </x:c>
      <x:c r="K2754" s="58">
        <x:v>1</x:v>
      </x:c>
      <x:c r="L2754" s="12">
        <x:v>-3871.8</x:v>
      </x:c>
    </x:row>
    <x:row r="2755">
      <x:c r="A2755" s="0" t="inlineStr">
        <x:is>
          <x:t>PL|pl.other-opex|6859|2023-07</x:t>
        </x:is>
      </x:c>
      <x:c r="B2755" s="0" t="inlineStr">
        <x:is>
          <x:t>Demo Handel GmbH</x:t>
        </x:is>
      </x:c>
      <x:c r="C2755" s="0" t="inlineStr">
        <x:is>
          <x:t>PL</x:t>
        </x:is>
      </x:c>
      <x:c r="D2755" s="0" t="inlineStr">
        <x:is>
          <x:t>pl.other-opex</x:t>
        </x:is>
      </x:c>
      <x:c r="E2755" s="0" t="inlineStr">
        <x:is>
          <x:t>Sonstige betriebliche Aufwendungen</x:t>
        </x:is>
      </x:c>
      <x:c r="F2755" s="58">
        <x:v>6859</x:v>
      </x:c>
      <x:c r="G2755" t="inlineStr">
        <x:is>
          <x:t>Aufwendungen für Abraum- und Abfallbeseitigung</x:t>
        </x:is>
      </x:c>
      <x:c r="H2755" s="0" t="inlineStr">
        <x:is>
          <x:t>2023-07</x:t>
        </x:is>
      </x:c>
      <x:c r="I2755" s="0" t="inlineStr">
        <x:is>
          <x:t>2023-07</x:t>
        </x:is>
      </x:c>
      <x:c r="J2755" s="0" t="inlineStr">
        <x:is>
          <x:t>Month</x:t>
        </x:is>
      </x:c>
      <x:c r="K2755" s="58">
        <x:v>1</x:v>
      </x:c>
      <x:c r="L2755" s="12">
        <x:v>0</x:v>
      </x:c>
    </x:row>
    <x:row r="2756">
      <x:c r="A2756" s="0" t="inlineStr">
        <x:is>
          <x:t>PL|pl.other-opex|6859|2023-08</x:t>
        </x:is>
      </x:c>
      <x:c r="B2756" s="0" t="inlineStr">
        <x:is>
          <x:t>Demo Handel GmbH</x:t>
        </x:is>
      </x:c>
      <x:c r="C2756" s="0" t="inlineStr">
        <x:is>
          <x:t>PL</x:t>
        </x:is>
      </x:c>
      <x:c r="D2756" s="0" t="inlineStr">
        <x:is>
          <x:t>pl.other-opex</x:t>
        </x:is>
      </x:c>
      <x:c r="E2756" s="0" t="inlineStr">
        <x:is>
          <x:t>Sonstige betriebliche Aufwendungen</x:t>
        </x:is>
      </x:c>
      <x:c r="F2756" s="58">
        <x:v>6859</x:v>
      </x:c>
      <x:c r="G2756" t="inlineStr">
        <x:is>
          <x:t>Aufwendungen für Abraum- und Abfallbeseitigung</x:t>
        </x:is>
      </x:c>
      <x:c r="H2756" s="0" t="inlineStr">
        <x:is>
          <x:t>2023-08</x:t>
        </x:is>
      </x:c>
      <x:c r="I2756" s="0" t="inlineStr">
        <x:is>
          <x:t>2023-08</x:t>
        </x:is>
      </x:c>
      <x:c r="J2756" s="0" t="inlineStr">
        <x:is>
          <x:t>Month</x:t>
        </x:is>
      </x:c>
      <x:c r="K2756" s="58">
        <x:v>1</x:v>
      </x:c>
      <x:c r="L2756" s="12">
        <x:v>0</x:v>
      </x:c>
    </x:row>
    <x:row r="2757">
      <x:c r="A2757" s="0" t="inlineStr">
        <x:is>
          <x:t>PL|pl.other-opex|6859|2023-09</x:t>
        </x:is>
      </x:c>
      <x:c r="B2757" s="0" t="inlineStr">
        <x:is>
          <x:t>Demo Handel GmbH</x:t>
        </x:is>
      </x:c>
      <x:c r="C2757" s="0" t="inlineStr">
        <x:is>
          <x:t>PL</x:t>
        </x:is>
      </x:c>
      <x:c r="D2757" s="0" t="inlineStr">
        <x:is>
          <x:t>pl.other-opex</x:t>
        </x:is>
      </x:c>
      <x:c r="E2757" s="0" t="inlineStr">
        <x:is>
          <x:t>Sonstige betriebliche Aufwendungen</x:t>
        </x:is>
      </x:c>
      <x:c r="F2757" s="58">
        <x:v>6859</x:v>
      </x:c>
      <x:c r="G2757" t="inlineStr">
        <x:is>
          <x:t>Aufwendungen für Abraum- und Abfallbeseitigung</x:t>
        </x:is>
      </x:c>
      <x:c r="H2757" s="0" t="inlineStr">
        <x:is>
          <x:t>2023-09</x:t>
        </x:is>
      </x:c>
      <x:c r="I2757" s="0" t="inlineStr">
        <x:is>
          <x:t>2023-09</x:t>
        </x:is>
      </x:c>
      <x:c r="J2757" s="0" t="inlineStr">
        <x:is>
          <x:t>Month</x:t>
        </x:is>
      </x:c>
      <x:c r="K2757" s="58">
        <x:v>1</x:v>
      </x:c>
      <x:c r="L2757" s="12">
        <x:v>-4023.37</x:v>
      </x:c>
    </x:row>
    <x:row r="2758">
      <x:c r="A2758" s="0" t="inlineStr">
        <x:is>
          <x:t>PL|pl.other-opex|6859|2023-10</x:t>
        </x:is>
      </x:c>
      <x:c r="B2758" s="0" t="inlineStr">
        <x:is>
          <x:t>Demo Handel GmbH</x:t>
        </x:is>
      </x:c>
      <x:c r="C2758" s="0" t="inlineStr">
        <x:is>
          <x:t>PL</x:t>
        </x:is>
      </x:c>
      <x:c r="D2758" s="0" t="inlineStr">
        <x:is>
          <x:t>pl.other-opex</x:t>
        </x:is>
      </x:c>
      <x:c r="E2758" s="0" t="inlineStr">
        <x:is>
          <x:t>Sonstige betriebliche Aufwendungen</x:t>
        </x:is>
      </x:c>
      <x:c r="F2758" s="58">
        <x:v>6859</x:v>
      </x:c>
      <x:c r="G2758" t="inlineStr">
        <x:is>
          <x:t>Aufwendungen für Abraum- und Abfallbeseitigung</x:t>
        </x:is>
      </x:c>
      <x:c r="H2758" s="0" t="inlineStr">
        <x:is>
          <x:t>2023-10</x:t>
        </x:is>
      </x:c>
      <x:c r="I2758" s="0" t="inlineStr">
        <x:is>
          <x:t>2023-10</x:t>
        </x:is>
      </x:c>
      <x:c r="J2758" s="0" t="inlineStr">
        <x:is>
          <x:t>Month</x:t>
        </x:is>
      </x:c>
      <x:c r="K2758" s="58">
        <x:v>1</x:v>
      </x:c>
      <x:c r="L2758" s="12">
        <x:v>0</x:v>
      </x:c>
    </x:row>
    <x:row r="2759">
      <x:c r="A2759" s="0" t="inlineStr">
        <x:is>
          <x:t>PL|pl.other-opex|6859|2023-11</x:t>
        </x:is>
      </x:c>
      <x:c r="B2759" s="0" t="inlineStr">
        <x:is>
          <x:t>Demo Handel GmbH</x:t>
        </x:is>
      </x:c>
      <x:c r="C2759" s="0" t="inlineStr">
        <x:is>
          <x:t>PL</x:t>
        </x:is>
      </x:c>
      <x:c r="D2759" s="0" t="inlineStr">
        <x:is>
          <x:t>pl.other-opex</x:t>
        </x:is>
      </x:c>
      <x:c r="E2759" s="0" t="inlineStr">
        <x:is>
          <x:t>Sonstige betriebliche Aufwendungen</x:t>
        </x:is>
      </x:c>
      <x:c r="F2759" s="58">
        <x:v>6859</x:v>
      </x:c>
      <x:c r="G2759" t="inlineStr">
        <x:is>
          <x:t>Aufwendungen für Abraum- und Abfallbeseitigung</x:t>
        </x:is>
      </x:c>
      <x:c r="H2759" s="0" t="inlineStr">
        <x:is>
          <x:t>2023-11</x:t>
        </x:is>
      </x:c>
      <x:c r="I2759" s="0" t="inlineStr">
        <x:is>
          <x:t>2023-11</x:t>
        </x:is>
      </x:c>
      <x:c r="J2759" s="0" t="inlineStr">
        <x:is>
          <x:t>Month</x:t>
        </x:is>
      </x:c>
      <x:c r="K2759" s="58">
        <x:v>1</x:v>
      </x:c>
      <x:c r="L2759" s="12">
        <x:v>0</x:v>
      </x:c>
    </x:row>
    <x:row r="2760">
      <x:c r="A2760" s="0" t="inlineStr">
        <x:is>
          <x:t>PL|pl.other-opex|6859|2023-12</x:t>
        </x:is>
      </x:c>
      <x:c r="B2760" s="0" t="inlineStr">
        <x:is>
          <x:t>Demo Handel GmbH</x:t>
        </x:is>
      </x:c>
      <x:c r="C2760" s="0" t="inlineStr">
        <x:is>
          <x:t>PL</x:t>
        </x:is>
      </x:c>
      <x:c r="D2760" s="0" t="inlineStr">
        <x:is>
          <x:t>pl.other-opex</x:t>
        </x:is>
      </x:c>
      <x:c r="E2760" s="0" t="inlineStr">
        <x:is>
          <x:t>Sonstige betriebliche Aufwendungen</x:t>
        </x:is>
      </x:c>
      <x:c r="F2760" s="58">
        <x:v>6859</x:v>
      </x:c>
      <x:c r="G2760" t="inlineStr">
        <x:is>
          <x:t>Aufwendungen für Abraum- und Abfallbeseitigung</x:t>
        </x:is>
      </x:c>
      <x:c r="H2760" s="0" t="inlineStr">
        <x:is>
          <x:t>2023-12</x:t>
        </x:is>
      </x:c>
      <x:c r="I2760" s="0" t="inlineStr">
        <x:is>
          <x:t>2023-12</x:t>
        </x:is>
      </x:c>
      <x:c r="J2760" s="0" t="inlineStr">
        <x:is>
          <x:t>Month</x:t>
        </x:is>
      </x:c>
      <x:c r="K2760" s="58">
        <x:v>1</x:v>
      </x:c>
      <x:c r="L2760" s="12">
        <x:v>-3822.44</x:v>
      </x:c>
    </x:row>
    <x:row r="2761">
      <x:c r="A2761" s="0" t="inlineStr">
        <x:is>
          <x:t>PL|pl.other-opex|6859|2024-01</x:t>
        </x:is>
      </x:c>
      <x:c r="B2761" s="0" t="inlineStr">
        <x:is>
          <x:t>Demo Handel GmbH</x:t>
        </x:is>
      </x:c>
      <x:c r="C2761" s="0" t="inlineStr">
        <x:is>
          <x:t>PL</x:t>
        </x:is>
      </x:c>
      <x:c r="D2761" s="0" t="inlineStr">
        <x:is>
          <x:t>pl.other-opex</x:t>
        </x:is>
      </x:c>
      <x:c r="E2761" s="0" t="inlineStr">
        <x:is>
          <x:t>Sonstige betriebliche Aufwendungen</x:t>
        </x:is>
      </x:c>
      <x:c r="F2761" s="58">
        <x:v>6859</x:v>
      </x:c>
      <x:c r="G2761" t="inlineStr">
        <x:is>
          <x:t>Aufwendungen für Abraum- und Abfallbeseitigung</x:t>
        </x:is>
      </x:c>
      <x:c r="H2761" s="0" t="inlineStr">
        <x:is>
          <x:t>2024-01</x:t>
        </x:is>
      </x:c>
      <x:c r="I2761" s="0" t="inlineStr">
        <x:is>
          <x:t>2024-01</x:t>
        </x:is>
      </x:c>
      <x:c r="J2761" s="0" t="inlineStr">
        <x:is>
          <x:t>Month</x:t>
        </x:is>
      </x:c>
      <x:c r="K2761" s="58">
        <x:v>1</x:v>
      </x:c>
      <x:c r="L2761" s="12">
        <x:v>0</x:v>
      </x:c>
    </x:row>
    <x:row r="2762">
      <x:c r="A2762" s="0" t="inlineStr">
        <x:is>
          <x:t>PL|pl.other-opex|6859|2024-02</x:t>
        </x:is>
      </x:c>
      <x:c r="B2762" s="0" t="inlineStr">
        <x:is>
          <x:t>Demo Handel GmbH</x:t>
        </x:is>
      </x:c>
      <x:c r="C2762" s="0" t="inlineStr">
        <x:is>
          <x:t>PL</x:t>
        </x:is>
      </x:c>
      <x:c r="D2762" s="0" t="inlineStr">
        <x:is>
          <x:t>pl.other-opex</x:t>
        </x:is>
      </x:c>
      <x:c r="E2762" s="0" t="inlineStr">
        <x:is>
          <x:t>Sonstige betriebliche Aufwendungen</x:t>
        </x:is>
      </x:c>
      <x:c r="F2762" s="58">
        <x:v>6859</x:v>
      </x:c>
      <x:c r="G2762" t="inlineStr">
        <x:is>
          <x:t>Aufwendungen für Abraum- und Abfallbeseitigung</x:t>
        </x:is>
      </x:c>
      <x:c r="H2762" s="0" t="inlineStr">
        <x:is>
          <x:t>2024-02</x:t>
        </x:is>
      </x:c>
      <x:c r="I2762" s="0" t="inlineStr">
        <x:is>
          <x:t>2024-02</x:t>
        </x:is>
      </x:c>
      <x:c r="J2762" s="0" t="inlineStr">
        <x:is>
          <x:t>Month</x:t>
        </x:is>
      </x:c>
      <x:c r="K2762" s="58">
        <x:v>1</x:v>
      </x:c>
      <x:c r="L2762" s="12">
        <x:v>0</x:v>
      </x:c>
    </x:row>
    <x:row r="2763">
      <x:c r="A2763" s="0" t="inlineStr">
        <x:is>
          <x:t>PL|pl.other-opex|6859|2024-03</x:t>
        </x:is>
      </x:c>
      <x:c r="B2763" s="0" t="inlineStr">
        <x:is>
          <x:t>Demo Handel GmbH</x:t>
        </x:is>
      </x:c>
      <x:c r="C2763" s="0" t="inlineStr">
        <x:is>
          <x:t>PL</x:t>
        </x:is>
      </x:c>
      <x:c r="D2763" s="0" t="inlineStr">
        <x:is>
          <x:t>pl.other-opex</x:t>
        </x:is>
      </x:c>
      <x:c r="E2763" s="0" t="inlineStr">
        <x:is>
          <x:t>Sonstige betriebliche Aufwendungen</x:t>
        </x:is>
      </x:c>
      <x:c r="F2763" s="58">
        <x:v>6859</x:v>
      </x:c>
      <x:c r="G2763" t="inlineStr">
        <x:is>
          <x:t>Aufwendungen für Abraum- und Abfallbeseitigung</x:t>
        </x:is>
      </x:c>
      <x:c r="H2763" s="0" t="inlineStr">
        <x:is>
          <x:t>2024-03</x:t>
        </x:is>
      </x:c>
      <x:c r="I2763" s="0" t="inlineStr">
        <x:is>
          <x:t>2024-03</x:t>
        </x:is>
      </x:c>
      <x:c r="J2763" s="0" t="inlineStr">
        <x:is>
          <x:t>Month</x:t>
        </x:is>
      </x:c>
      <x:c r="K2763" s="58">
        <x:v>1</x:v>
      </x:c>
      <x:c r="L2763" s="12">
        <x:v>-3599.23</x:v>
      </x:c>
    </x:row>
    <x:row r="2764">
      <x:c r="A2764" s="0" t="inlineStr">
        <x:is>
          <x:t>PL|pl.other-opex|6859|2024-04</x:t>
        </x:is>
      </x:c>
      <x:c r="B2764" s="0" t="inlineStr">
        <x:is>
          <x:t>Demo Handel GmbH</x:t>
        </x:is>
      </x:c>
      <x:c r="C2764" s="0" t="inlineStr">
        <x:is>
          <x:t>PL</x:t>
        </x:is>
      </x:c>
      <x:c r="D2764" s="0" t="inlineStr">
        <x:is>
          <x:t>pl.other-opex</x:t>
        </x:is>
      </x:c>
      <x:c r="E2764" s="0" t="inlineStr">
        <x:is>
          <x:t>Sonstige betriebliche Aufwendungen</x:t>
        </x:is>
      </x:c>
      <x:c r="F2764" s="58">
        <x:v>6859</x:v>
      </x:c>
      <x:c r="G2764" t="inlineStr">
        <x:is>
          <x:t>Aufwendungen für Abraum- und Abfallbeseitigung</x:t>
        </x:is>
      </x:c>
      <x:c r="H2764" s="0" t="inlineStr">
        <x:is>
          <x:t>2024-04</x:t>
        </x:is>
      </x:c>
      <x:c r="I2764" s="0" t="inlineStr">
        <x:is>
          <x:t>2024-04</x:t>
        </x:is>
      </x:c>
      <x:c r="J2764" s="0" t="inlineStr">
        <x:is>
          <x:t>Month</x:t>
        </x:is>
      </x:c>
      <x:c r="K2764" s="58">
        <x:v>1</x:v>
      </x:c>
      <x:c r="L2764" s="12">
        <x:v>0</x:v>
      </x:c>
    </x:row>
    <x:row r="2765">
      <x:c r="A2765" s="0" t="inlineStr">
        <x:is>
          <x:t>PL|pl.other-opex|6859|2024-05</x:t>
        </x:is>
      </x:c>
      <x:c r="B2765" s="0" t="inlineStr">
        <x:is>
          <x:t>Demo Handel GmbH</x:t>
        </x:is>
      </x:c>
      <x:c r="C2765" s="0" t="inlineStr">
        <x:is>
          <x:t>PL</x:t>
        </x:is>
      </x:c>
      <x:c r="D2765" s="0" t="inlineStr">
        <x:is>
          <x:t>pl.other-opex</x:t>
        </x:is>
      </x:c>
      <x:c r="E2765" s="0" t="inlineStr">
        <x:is>
          <x:t>Sonstige betriebliche Aufwendungen</x:t>
        </x:is>
      </x:c>
      <x:c r="F2765" s="58">
        <x:v>6859</x:v>
      </x:c>
      <x:c r="G2765" t="inlineStr">
        <x:is>
          <x:t>Aufwendungen für Abraum- und Abfallbeseitigung</x:t>
        </x:is>
      </x:c>
      <x:c r="H2765" s="0" t="inlineStr">
        <x:is>
          <x:t>2024-05</x:t>
        </x:is>
      </x:c>
      <x:c r="I2765" s="0" t="inlineStr">
        <x:is>
          <x:t>2024-05</x:t>
        </x:is>
      </x:c>
      <x:c r="J2765" s="0" t="inlineStr">
        <x:is>
          <x:t>Month</x:t>
        </x:is>
      </x:c>
      <x:c r="K2765" s="58">
        <x:v>1</x:v>
      </x:c>
      <x:c r="L2765" s="12">
        <x:v>0</x:v>
      </x:c>
    </x:row>
    <x:row r="2766">
      <x:c r="A2766" s="0" t="inlineStr">
        <x:is>
          <x:t>PL|pl.other-opex|6859|2024-06</x:t>
        </x:is>
      </x:c>
      <x:c r="B2766" s="0" t="inlineStr">
        <x:is>
          <x:t>Demo Handel GmbH</x:t>
        </x:is>
      </x:c>
      <x:c r="C2766" s="0" t="inlineStr">
        <x:is>
          <x:t>PL</x:t>
        </x:is>
      </x:c>
      <x:c r="D2766" s="0" t="inlineStr">
        <x:is>
          <x:t>pl.other-opex</x:t>
        </x:is>
      </x:c>
      <x:c r="E2766" s="0" t="inlineStr">
        <x:is>
          <x:t>Sonstige betriebliche Aufwendungen</x:t>
        </x:is>
      </x:c>
      <x:c r="F2766" s="58">
        <x:v>6859</x:v>
      </x:c>
      <x:c r="G2766" t="inlineStr">
        <x:is>
          <x:t>Aufwendungen für Abraum- und Abfallbeseitigung</x:t>
        </x:is>
      </x:c>
      <x:c r="H2766" s="0" t="inlineStr">
        <x:is>
          <x:t>2024-06</x:t>
        </x:is>
      </x:c>
      <x:c r="I2766" s="0" t="inlineStr">
        <x:is>
          <x:t>2024-06</x:t>
        </x:is>
      </x:c>
      <x:c r="J2766" s="0" t="inlineStr">
        <x:is>
          <x:t>Month</x:t>
        </x:is>
      </x:c>
      <x:c r="K2766" s="58">
        <x:v>1</x:v>
      </x:c>
      <x:c r="L2766" s="12">
        <x:v>-4158.73</x:v>
      </x:c>
    </x:row>
    <x:row r="2767">
      <x:c r="A2767" s="0" t="inlineStr">
        <x:is>
          <x:t>PL|pl.other-opex|6859|2024-07</x:t>
        </x:is>
      </x:c>
      <x:c r="B2767" s="0" t="inlineStr">
        <x:is>
          <x:t>Demo Handel GmbH</x:t>
        </x:is>
      </x:c>
      <x:c r="C2767" s="0" t="inlineStr">
        <x:is>
          <x:t>PL</x:t>
        </x:is>
      </x:c>
      <x:c r="D2767" s="0" t="inlineStr">
        <x:is>
          <x:t>pl.other-opex</x:t>
        </x:is>
      </x:c>
      <x:c r="E2767" s="0" t="inlineStr">
        <x:is>
          <x:t>Sonstige betriebliche Aufwendungen</x:t>
        </x:is>
      </x:c>
      <x:c r="F2767" s="58">
        <x:v>6859</x:v>
      </x:c>
      <x:c r="G2767" t="inlineStr">
        <x:is>
          <x:t>Aufwendungen für Abraum- und Abfallbeseitigung</x:t>
        </x:is>
      </x:c>
      <x:c r="H2767" s="0" t="inlineStr">
        <x:is>
          <x:t>2024-07</x:t>
        </x:is>
      </x:c>
      <x:c r="I2767" s="0" t="inlineStr">
        <x:is>
          <x:t>2024-07</x:t>
        </x:is>
      </x:c>
      <x:c r="J2767" s="0" t="inlineStr">
        <x:is>
          <x:t>Month</x:t>
        </x:is>
      </x:c>
      <x:c r="K2767" s="58">
        <x:v>1</x:v>
      </x:c>
      <x:c r="L2767" s="12">
        <x:v>0</x:v>
      </x:c>
    </x:row>
    <x:row r="2768">
      <x:c r="A2768" s="0" t="inlineStr">
        <x:is>
          <x:t>PL|pl.other-opex|6859|2024-08</x:t>
        </x:is>
      </x:c>
      <x:c r="B2768" s="0" t="inlineStr">
        <x:is>
          <x:t>Demo Handel GmbH</x:t>
        </x:is>
      </x:c>
      <x:c r="C2768" s="0" t="inlineStr">
        <x:is>
          <x:t>PL</x:t>
        </x:is>
      </x:c>
      <x:c r="D2768" s="0" t="inlineStr">
        <x:is>
          <x:t>pl.other-opex</x:t>
        </x:is>
      </x:c>
      <x:c r="E2768" s="0" t="inlineStr">
        <x:is>
          <x:t>Sonstige betriebliche Aufwendungen</x:t>
        </x:is>
      </x:c>
      <x:c r="F2768" s="58">
        <x:v>6859</x:v>
      </x:c>
      <x:c r="G2768" t="inlineStr">
        <x:is>
          <x:t>Aufwendungen für Abraum- und Abfallbeseitigung</x:t>
        </x:is>
      </x:c>
      <x:c r="H2768" s="0" t="inlineStr">
        <x:is>
          <x:t>2024-08</x:t>
        </x:is>
      </x:c>
      <x:c r="I2768" s="0" t="inlineStr">
        <x:is>
          <x:t>2024-08</x:t>
        </x:is>
      </x:c>
      <x:c r="J2768" s="0" t="inlineStr">
        <x:is>
          <x:t>Month</x:t>
        </x:is>
      </x:c>
      <x:c r="K2768" s="58">
        <x:v>1</x:v>
      </x:c>
      <x:c r="L2768" s="12">
        <x:v>0</x:v>
      </x:c>
    </x:row>
    <x:row r="2769">
      <x:c r="A2769" s="0" t="inlineStr">
        <x:is>
          <x:t>PL|pl.other-opex|6859|2024-09</x:t>
        </x:is>
      </x:c>
      <x:c r="B2769" s="0" t="inlineStr">
        <x:is>
          <x:t>Demo Handel GmbH</x:t>
        </x:is>
      </x:c>
      <x:c r="C2769" s="0" t="inlineStr">
        <x:is>
          <x:t>PL</x:t>
        </x:is>
      </x:c>
      <x:c r="D2769" s="0" t="inlineStr">
        <x:is>
          <x:t>pl.other-opex</x:t>
        </x:is>
      </x:c>
      <x:c r="E2769" s="0" t="inlineStr">
        <x:is>
          <x:t>Sonstige betriebliche Aufwendungen</x:t>
        </x:is>
      </x:c>
      <x:c r="F2769" s="58">
        <x:v>6859</x:v>
      </x:c>
      <x:c r="G2769" t="inlineStr">
        <x:is>
          <x:t>Aufwendungen für Abraum- und Abfallbeseitigung</x:t>
        </x:is>
      </x:c>
      <x:c r="H2769" s="0" t="inlineStr">
        <x:is>
          <x:t>2024-09</x:t>
        </x:is>
      </x:c>
      <x:c r="I2769" s="0" t="inlineStr">
        <x:is>
          <x:t>2024-09</x:t>
        </x:is>
      </x:c>
      <x:c r="J2769" s="0" t="inlineStr">
        <x:is>
          <x:t>Month</x:t>
        </x:is>
      </x:c>
      <x:c r="K2769" s="58">
        <x:v>1</x:v>
      </x:c>
      <x:c r="L2769" s="12">
        <x:v>-3967.03</x:v>
      </x:c>
    </x:row>
    <x:row r="2770">
      <x:c r="A2770" s="0" t="inlineStr">
        <x:is>
          <x:t>PL|pl.other-opex|6859|2024-10</x:t>
        </x:is>
      </x:c>
      <x:c r="B2770" s="0" t="inlineStr">
        <x:is>
          <x:t>Demo Handel GmbH</x:t>
        </x:is>
      </x:c>
      <x:c r="C2770" s="0" t="inlineStr">
        <x:is>
          <x:t>PL</x:t>
        </x:is>
      </x:c>
      <x:c r="D2770" s="0" t="inlineStr">
        <x:is>
          <x:t>pl.other-opex</x:t>
        </x:is>
      </x:c>
      <x:c r="E2770" s="0" t="inlineStr">
        <x:is>
          <x:t>Sonstige betriebliche Aufwendungen</x:t>
        </x:is>
      </x:c>
      <x:c r="F2770" s="58">
        <x:v>6859</x:v>
      </x:c>
      <x:c r="G2770" t="inlineStr">
        <x:is>
          <x:t>Aufwendungen für Abraum- und Abfallbeseitigung</x:t>
        </x:is>
      </x:c>
      <x:c r="H2770" s="0" t="inlineStr">
        <x:is>
          <x:t>2024-10</x:t>
        </x:is>
      </x:c>
      <x:c r="I2770" s="0" t="inlineStr">
        <x:is>
          <x:t>2024-10</x:t>
        </x:is>
      </x:c>
      <x:c r="J2770" s="0" t="inlineStr">
        <x:is>
          <x:t>Month</x:t>
        </x:is>
      </x:c>
      <x:c r="K2770" s="58">
        <x:v>1</x:v>
      </x:c>
      <x:c r="L2770" s="12">
        <x:v>0</x:v>
      </x:c>
    </x:row>
    <x:row r="2771">
      <x:c r="A2771" s="0" t="inlineStr">
        <x:is>
          <x:t>PL|pl.other-opex|6859|2024-11</x:t>
        </x:is>
      </x:c>
      <x:c r="B2771" s="0" t="inlineStr">
        <x:is>
          <x:t>Demo Handel GmbH</x:t>
        </x:is>
      </x:c>
      <x:c r="C2771" s="0" t="inlineStr">
        <x:is>
          <x:t>PL</x:t>
        </x:is>
      </x:c>
      <x:c r="D2771" s="0" t="inlineStr">
        <x:is>
          <x:t>pl.other-opex</x:t>
        </x:is>
      </x:c>
      <x:c r="E2771" s="0" t="inlineStr">
        <x:is>
          <x:t>Sonstige betriebliche Aufwendungen</x:t>
        </x:is>
      </x:c>
      <x:c r="F2771" s="58">
        <x:v>6859</x:v>
      </x:c>
      <x:c r="G2771" t="inlineStr">
        <x:is>
          <x:t>Aufwendungen für Abraum- und Abfallbeseitigung</x:t>
        </x:is>
      </x:c>
      <x:c r="H2771" s="0" t="inlineStr">
        <x:is>
          <x:t>2024-11</x:t>
        </x:is>
      </x:c>
      <x:c r="I2771" s="0" t="inlineStr">
        <x:is>
          <x:t>2024-11</x:t>
        </x:is>
      </x:c>
      <x:c r="J2771" s="0" t="inlineStr">
        <x:is>
          <x:t>Month</x:t>
        </x:is>
      </x:c>
      <x:c r="K2771" s="58">
        <x:v>1</x:v>
      </x:c>
      <x:c r="L2771" s="12">
        <x:v>0</x:v>
      </x:c>
    </x:row>
    <x:row r="2772">
      <x:c r="A2772" s="0" t="inlineStr">
        <x:is>
          <x:t>PL|pl.other-opex|6859|2024-12</x:t>
        </x:is>
      </x:c>
      <x:c r="B2772" s="0" t="inlineStr">
        <x:is>
          <x:t>Demo Handel GmbH</x:t>
        </x:is>
      </x:c>
      <x:c r="C2772" s="0" t="inlineStr">
        <x:is>
          <x:t>PL</x:t>
        </x:is>
      </x:c>
      <x:c r="D2772" s="0" t="inlineStr">
        <x:is>
          <x:t>pl.other-opex</x:t>
        </x:is>
      </x:c>
      <x:c r="E2772" s="0" t="inlineStr">
        <x:is>
          <x:t>Sonstige betriebliche Aufwendungen</x:t>
        </x:is>
      </x:c>
      <x:c r="F2772" s="58">
        <x:v>6859</x:v>
      </x:c>
      <x:c r="G2772" t="inlineStr">
        <x:is>
          <x:t>Aufwendungen für Abraum- und Abfallbeseitigung</x:t>
        </x:is>
      </x:c>
      <x:c r="H2772" s="0" t="inlineStr">
        <x:is>
          <x:t>2024-12</x:t>
        </x:is>
      </x:c>
      <x:c r="I2772" s="0" t="inlineStr">
        <x:is>
          <x:t>2024-12</x:t>
        </x:is>
      </x:c>
      <x:c r="J2772" s="0" t="inlineStr">
        <x:is>
          <x:t>Month</x:t>
        </x:is>
      </x:c>
      <x:c r="K2772" s="58">
        <x:v>1</x:v>
      </x:c>
      <x:c r="L2772" s="12">
        <x:v>-4069.79</x:v>
      </x:c>
    </x:row>
    <x:row r="2773">
      <x:c r="A2773" s="0" t="inlineStr">
        <x:is>
          <x:t>PL|pl.other-opex|6895|2022-01</x:t>
        </x:is>
      </x:c>
      <x:c r="B2773" s="0" t="inlineStr">
        <x:is>
          <x:t>Demo Handel GmbH</x:t>
        </x:is>
      </x:c>
      <x:c r="C2773" s="0" t="inlineStr">
        <x:is>
          <x:t>PL</x:t>
        </x:is>
      </x:c>
      <x:c r="D2773" s="0" t="inlineStr">
        <x:is>
          <x:t>pl.other-opex</x:t>
        </x:is>
      </x:c>
      <x:c r="E2773" s="0" t="inlineStr">
        <x:is>
          <x:t>Sonstige betriebliche Aufwendungen</x:t>
        </x:is>
      </x:c>
      <x:c r="F2773" s="58">
        <x:v>6895</x:v>
      </x:c>
      <x:c r="G2773" t="inlineStr">
        <x:is>
          <x:t>Anlagenabgänge Sachanlagen (Restbuchwert bei Buchgewinn)</x:t>
        </x:is>
      </x:c>
      <x:c r="H2773" s="0" t="inlineStr">
        <x:is>
          <x:t>2022-01</x:t>
        </x:is>
      </x:c>
      <x:c r="I2773" s="0" t="inlineStr">
        <x:is>
          <x:t>2022-01</x:t>
        </x:is>
      </x:c>
      <x:c r="J2773" s="0" t="inlineStr">
        <x:is>
          <x:t>Month</x:t>
        </x:is>
      </x:c>
      <x:c r="K2773" s="58">
        <x:v>1</x:v>
      </x:c>
      <x:c r="L2773" s="12">
        <x:v>0</x:v>
      </x:c>
    </x:row>
    <x:row r="2774">
      <x:c r="A2774" s="0" t="inlineStr">
        <x:is>
          <x:t>PL|pl.other-opex|6895|2022-02</x:t>
        </x:is>
      </x:c>
      <x:c r="B2774" s="0" t="inlineStr">
        <x:is>
          <x:t>Demo Handel GmbH</x:t>
        </x:is>
      </x:c>
      <x:c r="C2774" s="0" t="inlineStr">
        <x:is>
          <x:t>PL</x:t>
        </x:is>
      </x:c>
      <x:c r="D2774" s="0" t="inlineStr">
        <x:is>
          <x:t>pl.other-opex</x:t>
        </x:is>
      </x:c>
      <x:c r="E2774" s="0" t="inlineStr">
        <x:is>
          <x:t>Sonstige betriebliche Aufwendungen</x:t>
        </x:is>
      </x:c>
      <x:c r="F2774" s="58">
        <x:v>6895</x:v>
      </x:c>
      <x:c r="G2774" t="inlineStr">
        <x:is>
          <x:t>Anlagenabgänge Sachanlagen (Restbuchwert bei Buchgewinn)</x:t>
        </x:is>
      </x:c>
      <x:c r="H2774" s="0" t="inlineStr">
        <x:is>
          <x:t>2022-02</x:t>
        </x:is>
      </x:c>
      <x:c r="I2774" s="0" t="inlineStr">
        <x:is>
          <x:t>2022-02</x:t>
        </x:is>
      </x:c>
      <x:c r="J2774" s="0" t="inlineStr">
        <x:is>
          <x:t>Month</x:t>
        </x:is>
      </x:c>
      <x:c r="K2774" s="58">
        <x:v>1</x:v>
      </x:c>
      <x:c r="L2774" s="12">
        <x:v>0</x:v>
      </x:c>
    </x:row>
    <x:row r="2775">
      <x:c r="A2775" s="0" t="inlineStr">
        <x:is>
          <x:t>PL|pl.other-opex|6895|2022-03</x:t>
        </x:is>
      </x:c>
      <x:c r="B2775" s="0" t="inlineStr">
        <x:is>
          <x:t>Demo Handel GmbH</x:t>
        </x:is>
      </x:c>
      <x:c r="C2775" s="0" t="inlineStr">
        <x:is>
          <x:t>PL</x:t>
        </x:is>
      </x:c>
      <x:c r="D2775" s="0" t="inlineStr">
        <x:is>
          <x:t>pl.other-opex</x:t>
        </x:is>
      </x:c>
      <x:c r="E2775" s="0" t="inlineStr">
        <x:is>
          <x:t>Sonstige betriebliche Aufwendungen</x:t>
        </x:is>
      </x:c>
      <x:c r="F2775" s="58">
        <x:v>6895</x:v>
      </x:c>
      <x:c r="G2775" t="inlineStr">
        <x:is>
          <x:t>Anlagenabgänge Sachanlagen (Restbuchwert bei Buchgewinn)</x:t>
        </x:is>
      </x:c>
      <x:c r="H2775" s="0" t="inlineStr">
        <x:is>
          <x:t>2022-03</x:t>
        </x:is>
      </x:c>
      <x:c r="I2775" s="0" t="inlineStr">
        <x:is>
          <x:t>2022-03</x:t>
        </x:is>
      </x:c>
      <x:c r="J2775" s="0" t="inlineStr">
        <x:is>
          <x:t>Month</x:t>
        </x:is>
      </x:c>
      <x:c r="K2775" s="58">
        <x:v>1</x:v>
      </x:c>
      <x:c r="L2775" s="12">
        <x:v>0</x:v>
      </x:c>
    </x:row>
    <x:row r="2776">
      <x:c r="A2776" s="0" t="inlineStr">
        <x:is>
          <x:t>PL|pl.other-opex|6895|2022-04</x:t>
        </x:is>
      </x:c>
      <x:c r="B2776" s="0" t="inlineStr">
        <x:is>
          <x:t>Demo Handel GmbH</x:t>
        </x:is>
      </x:c>
      <x:c r="C2776" s="0" t="inlineStr">
        <x:is>
          <x:t>PL</x:t>
        </x:is>
      </x:c>
      <x:c r="D2776" s="0" t="inlineStr">
        <x:is>
          <x:t>pl.other-opex</x:t>
        </x:is>
      </x:c>
      <x:c r="E2776" s="0" t="inlineStr">
        <x:is>
          <x:t>Sonstige betriebliche Aufwendungen</x:t>
        </x:is>
      </x:c>
      <x:c r="F2776" s="58">
        <x:v>6895</x:v>
      </x:c>
      <x:c r="G2776" t="inlineStr">
        <x:is>
          <x:t>Anlagenabgänge Sachanlagen (Restbuchwert bei Buchgewinn)</x:t>
        </x:is>
      </x:c>
      <x:c r="H2776" s="0" t="inlineStr">
        <x:is>
          <x:t>2022-04</x:t>
        </x:is>
      </x:c>
      <x:c r="I2776" s="0" t="inlineStr">
        <x:is>
          <x:t>2022-04</x:t>
        </x:is>
      </x:c>
      <x:c r="J2776" s="0" t="inlineStr">
        <x:is>
          <x:t>Month</x:t>
        </x:is>
      </x:c>
      <x:c r="K2776" s="58">
        <x:v>1</x:v>
      </x:c>
      <x:c r="L2776" s="12">
        <x:v>0</x:v>
      </x:c>
    </x:row>
    <x:row r="2777">
      <x:c r="A2777" s="0" t="inlineStr">
        <x:is>
          <x:t>PL|pl.other-opex|6895|2022-05</x:t>
        </x:is>
      </x:c>
      <x:c r="B2777" s="0" t="inlineStr">
        <x:is>
          <x:t>Demo Handel GmbH</x:t>
        </x:is>
      </x:c>
      <x:c r="C2777" s="0" t="inlineStr">
        <x:is>
          <x:t>PL</x:t>
        </x:is>
      </x:c>
      <x:c r="D2777" s="0" t="inlineStr">
        <x:is>
          <x:t>pl.other-opex</x:t>
        </x:is>
      </x:c>
      <x:c r="E2777" s="0" t="inlineStr">
        <x:is>
          <x:t>Sonstige betriebliche Aufwendungen</x:t>
        </x:is>
      </x:c>
      <x:c r="F2777" s="58">
        <x:v>6895</x:v>
      </x:c>
      <x:c r="G2777" t="inlineStr">
        <x:is>
          <x:t>Anlagenabgänge Sachanlagen (Restbuchwert bei Buchgewinn)</x:t>
        </x:is>
      </x:c>
      <x:c r="H2777" s="0" t="inlineStr">
        <x:is>
          <x:t>2022-05</x:t>
        </x:is>
      </x:c>
      <x:c r="I2777" s="0" t="inlineStr">
        <x:is>
          <x:t>2022-05</x:t>
        </x:is>
      </x:c>
      <x:c r="J2777" s="0" t="inlineStr">
        <x:is>
          <x:t>Month</x:t>
        </x:is>
      </x:c>
      <x:c r="K2777" s="58">
        <x:v>1</x:v>
      </x:c>
      <x:c r="L2777" s="12">
        <x:v>0</x:v>
      </x:c>
    </x:row>
    <x:row r="2778">
      <x:c r="A2778" s="0" t="inlineStr">
        <x:is>
          <x:t>PL|pl.other-opex|6895|2022-06</x:t>
        </x:is>
      </x:c>
      <x:c r="B2778" s="0" t="inlineStr">
        <x:is>
          <x:t>Demo Handel GmbH</x:t>
        </x:is>
      </x:c>
      <x:c r="C2778" s="0" t="inlineStr">
        <x:is>
          <x:t>PL</x:t>
        </x:is>
      </x:c>
      <x:c r="D2778" s="0" t="inlineStr">
        <x:is>
          <x:t>pl.other-opex</x:t>
        </x:is>
      </x:c>
      <x:c r="E2778" s="0" t="inlineStr">
        <x:is>
          <x:t>Sonstige betriebliche Aufwendungen</x:t>
        </x:is>
      </x:c>
      <x:c r="F2778" s="58">
        <x:v>6895</x:v>
      </x:c>
      <x:c r="G2778" t="inlineStr">
        <x:is>
          <x:t>Anlagenabgänge Sachanlagen (Restbuchwert bei Buchgewinn)</x:t>
        </x:is>
      </x:c>
      <x:c r="H2778" s="0" t="inlineStr">
        <x:is>
          <x:t>2022-06</x:t>
        </x:is>
      </x:c>
      <x:c r="I2778" s="0" t="inlineStr">
        <x:is>
          <x:t>2022-06</x:t>
        </x:is>
      </x:c>
      <x:c r="J2778" s="0" t="inlineStr">
        <x:is>
          <x:t>Month</x:t>
        </x:is>
      </x:c>
      <x:c r="K2778" s="58">
        <x:v>1</x:v>
      </x:c>
      <x:c r="L2778" s="12">
        <x:v>0</x:v>
      </x:c>
    </x:row>
    <x:row r="2779">
      <x:c r="A2779" s="0" t="inlineStr">
        <x:is>
          <x:t>PL|pl.other-opex|6895|2022-07</x:t>
        </x:is>
      </x:c>
      <x:c r="B2779" s="0" t="inlineStr">
        <x:is>
          <x:t>Demo Handel GmbH</x:t>
        </x:is>
      </x:c>
      <x:c r="C2779" s="0" t="inlineStr">
        <x:is>
          <x:t>PL</x:t>
        </x:is>
      </x:c>
      <x:c r="D2779" s="0" t="inlineStr">
        <x:is>
          <x:t>pl.other-opex</x:t>
        </x:is>
      </x:c>
      <x:c r="E2779" s="0" t="inlineStr">
        <x:is>
          <x:t>Sonstige betriebliche Aufwendungen</x:t>
        </x:is>
      </x:c>
      <x:c r="F2779" s="58">
        <x:v>6895</x:v>
      </x:c>
      <x:c r="G2779" t="inlineStr">
        <x:is>
          <x:t>Anlagenabgänge Sachanlagen (Restbuchwert bei Buchgewinn)</x:t>
        </x:is>
      </x:c>
      <x:c r="H2779" s="0" t="inlineStr">
        <x:is>
          <x:t>2022-07</x:t>
        </x:is>
      </x:c>
      <x:c r="I2779" s="0" t="inlineStr">
        <x:is>
          <x:t>2022-07</x:t>
        </x:is>
      </x:c>
      <x:c r="J2779" s="0" t="inlineStr">
        <x:is>
          <x:t>Month</x:t>
        </x:is>
      </x:c>
      <x:c r="K2779" s="58">
        <x:v>1</x:v>
      </x:c>
      <x:c r="L2779" s="12">
        <x:v>0</x:v>
      </x:c>
    </x:row>
    <x:row r="2780">
      <x:c r="A2780" s="0" t="inlineStr">
        <x:is>
          <x:t>PL|pl.other-opex|6895|2022-08</x:t>
        </x:is>
      </x:c>
      <x:c r="B2780" s="0" t="inlineStr">
        <x:is>
          <x:t>Demo Handel GmbH</x:t>
        </x:is>
      </x:c>
      <x:c r="C2780" s="0" t="inlineStr">
        <x:is>
          <x:t>PL</x:t>
        </x:is>
      </x:c>
      <x:c r="D2780" s="0" t="inlineStr">
        <x:is>
          <x:t>pl.other-opex</x:t>
        </x:is>
      </x:c>
      <x:c r="E2780" s="0" t="inlineStr">
        <x:is>
          <x:t>Sonstige betriebliche Aufwendungen</x:t>
        </x:is>
      </x:c>
      <x:c r="F2780" s="58">
        <x:v>6895</x:v>
      </x:c>
      <x:c r="G2780" t="inlineStr">
        <x:is>
          <x:t>Anlagenabgänge Sachanlagen (Restbuchwert bei Buchgewinn)</x:t>
        </x:is>
      </x:c>
      <x:c r="H2780" s="0" t="inlineStr">
        <x:is>
          <x:t>2022-08</x:t>
        </x:is>
      </x:c>
      <x:c r="I2780" s="0" t="inlineStr">
        <x:is>
          <x:t>2022-08</x:t>
        </x:is>
      </x:c>
      <x:c r="J2780" s="0" t="inlineStr">
        <x:is>
          <x:t>Month</x:t>
        </x:is>
      </x:c>
      <x:c r="K2780" s="58">
        <x:v>1</x:v>
      </x:c>
      <x:c r="L2780" s="12">
        <x:v>0</x:v>
      </x:c>
    </x:row>
    <x:row r="2781">
      <x:c r="A2781" s="0" t="inlineStr">
        <x:is>
          <x:t>PL|pl.other-opex|6895|2022-09</x:t>
        </x:is>
      </x:c>
      <x:c r="B2781" s="0" t="inlineStr">
        <x:is>
          <x:t>Demo Handel GmbH</x:t>
        </x:is>
      </x:c>
      <x:c r="C2781" s="0" t="inlineStr">
        <x:is>
          <x:t>PL</x:t>
        </x:is>
      </x:c>
      <x:c r="D2781" s="0" t="inlineStr">
        <x:is>
          <x:t>pl.other-opex</x:t>
        </x:is>
      </x:c>
      <x:c r="E2781" s="0" t="inlineStr">
        <x:is>
          <x:t>Sonstige betriebliche Aufwendungen</x:t>
        </x:is>
      </x:c>
      <x:c r="F2781" s="58">
        <x:v>6895</x:v>
      </x:c>
      <x:c r="G2781" t="inlineStr">
        <x:is>
          <x:t>Anlagenabgänge Sachanlagen (Restbuchwert bei Buchgewinn)</x:t>
        </x:is>
      </x:c>
      <x:c r="H2781" s="0" t="inlineStr">
        <x:is>
          <x:t>2022-09</x:t>
        </x:is>
      </x:c>
      <x:c r="I2781" s="0" t="inlineStr">
        <x:is>
          <x:t>2022-09</x:t>
        </x:is>
      </x:c>
      <x:c r="J2781" s="0" t="inlineStr">
        <x:is>
          <x:t>Month</x:t>
        </x:is>
      </x:c>
      <x:c r="K2781" s="58">
        <x:v>1</x:v>
      </x:c>
      <x:c r="L2781" s="12">
        <x:v>0</x:v>
      </x:c>
    </x:row>
    <x:row r="2782">
      <x:c r="A2782" s="0" t="inlineStr">
        <x:is>
          <x:t>PL|pl.other-opex|6895|2022-10</x:t>
        </x:is>
      </x:c>
      <x:c r="B2782" s="0" t="inlineStr">
        <x:is>
          <x:t>Demo Handel GmbH</x:t>
        </x:is>
      </x:c>
      <x:c r="C2782" s="0" t="inlineStr">
        <x:is>
          <x:t>PL</x:t>
        </x:is>
      </x:c>
      <x:c r="D2782" s="0" t="inlineStr">
        <x:is>
          <x:t>pl.other-opex</x:t>
        </x:is>
      </x:c>
      <x:c r="E2782" s="0" t="inlineStr">
        <x:is>
          <x:t>Sonstige betriebliche Aufwendungen</x:t>
        </x:is>
      </x:c>
      <x:c r="F2782" s="58">
        <x:v>6895</x:v>
      </x:c>
      <x:c r="G2782" t="inlineStr">
        <x:is>
          <x:t>Anlagenabgänge Sachanlagen (Restbuchwert bei Buchgewinn)</x:t>
        </x:is>
      </x:c>
      <x:c r="H2782" s="0" t="inlineStr">
        <x:is>
          <x:t>2022-10</x:t>
        </x:is>
      </x:c>
      <x:c r="I2782" s="0" t="inlineStr">
        <x:is>
          <x:t>2022-10</x:t>
        </x:is>
      </x:c>
      <x:c r="J2782" s="0" t="inlineStr">
        <x:is>
          <x:t>Month</x:t>
        </x:is>
      </x:c>
      <x:c r="K2782" s="58">
        <x:v>1</x:v>
      </x:c>
      <x:c r="L2782" s="12">
        <x:v>0</x:v>
      </x:c>
    </x:row>
    <x:row r="2783">
      <x:c r="A2783" s="0" t="inlineStr">
        <x:is>
          <x:t>PL|pl.other-opex|6895|2022-11</x:t>
        </x:is>
      </x:c>
      <x:c r="B2783" s="0" t="inlineStr">
        <x:is>
          <x:t>Demo Handel GmbH</x:t>
        </x:is>
      </x:c>
      <x:c r="C2783" s="0" t="inlineStr">
        <x:is>
          <x:t>PL</x:t>
        </x:is>
      </x:c>
      <x:c r="D2783" s="0" t="inlineStr">
        <x:is>
          <x:t>pl.other-opex</x:t>
        </x:is>
      </x:c>
      <x:c r="E2783" s="0" t="inlineStr">
        <x:is>
          <x:t>Sonstige betriebliche Aufwendungen</x:t>
        </x:is>
      </x:c>
      <x:c r="F2783" s="58">
        <x:v>6895</x:v>
      </x:c>
      <x:c r="G2783" t="inlineStr">
        <x:is>
          <x:t>Anlagenabgänge Sachanlagen (Restbuchwert bei Buchgewinn)</x:t>
        </x:is>
      </x:c>
      <x:c r="H2783" s="0" t="inlineStr">
        <x:is>
          <x:t>2022-11</x:t>
        </x:is>
      </x:c>
      <x:c r="I2783" s="0" t="inlineStr">
        <x:is>
          <x:t>2022-11</x:t>
        </x:is>
      </x:c>
      <x:c r="J2783" s="0" t="inlineStr">
        <x:is>
          <x:t>Month</x:t>
        </x:is>
      </x:c>
      <x:c r="K2783" s="58">
        <x:v>1</x:v>
      </x:c>
      <x:c r="L2783" s="12">
        <x:v>0</x:v>
      </x:c>
    </x:row>
    <x:row r="2784">
      <x:c r="A2784" s="0" t="inlineStr">
        <x:is>
          <x:t>PL|pl.other-opex|6895|2022-12</x:t>
        </x:is>
      </x:c>
      <x:c r="B2784" s="0" t="inlineStr">
        <x:is>
          <x:t>Demo Handel GmbH</x:t>
        </x:is>
      </x:c>
      <x:c r="C2784" s="0" t="inlineStr">
        <x:is>
          <x:t>PL</x:t>
        </x:is>
      </x:c>
      <x:c r="D2784" s="0" t="inlineStr">
        <x:is>
          <x:t>pl.other-opex</x:t>
        </x:is>
      </x:c>
      <x:c r="E2784" s="0" t="inlineStr">
        <x:is>
          <x:t>Sonstige betriebliche Aufwendungen</x:t>
        </x:is>
      </x:c>
      <x:c r="F2784" s="58">
        <x:v>6895</x:v>
      </x:c>
      <x:c r="G2784" t="inlineStr">
        <x:is>
          <x:t>Anlagenabgänge Sachanlagen (Restbuchwert bei Buchgewinn)</x:t>
        </x:is>
      </x:c>
      <x:c r="H2784" s="0" t="inlineStr">
        <x:is>
          <x:t>2022-12</x:t>
        </x:is>
      </x:c>
      <x:c r="I2784" s="0" t="inlineStr">
        <x:is>
          <x:t>2022-12</x:t>
        </x:is>
      </x:c>
      <x:c r="J2784" s="0" t="inlineStr">
        <x:is>
          <x:t>Month</x:t>
        </x:is>
      </x:c>
      <x:c r="K2784" s="58">
        <x:v>1</x:v>
      </x:c>
      <x:c r="L2784" s="12">
        <x:v>0</x:v>
      </x:c>
    </x:row>
    <x:row r="2785">
      <x:c r="A2785" s="0" t="inlineStr">
        <x:is>
          <x:t>PL|pl.other-opex|6895|2023-01</x:t>
        </x:is>
      </x:c>
      <x:c r="B2785" s="0" t="inlineStr">
        <x:is>
          <x:t>Demo Handel GmbH</x:t>
        </x:is>
      </x:c>
      <x:c r="C2785" s="0" t="inlineStr">
        <x:is>
          <x:t>PL</x:t>
        </x:is>
      </x:c>
      <x:c r="D2785" s="0" t="inlineStr">
        <x:is>
          <x:t>pl.other-opex</x:t>
        </x:is>
      </x:c>
      <x:c r="E2785" s="0" t="inlineStr">
        <x:is>
          <x:t>Sonstige betriebliche Aufwendungen</x:t>
        </x:is>
      </x:c>
      <x:c r="F2785" s="58">
        <x:v>6895</x:v>
      </x:c>
      <x:c r="G2785" t="inlineStr">
        <x:is>
          <x:t>Anlagenabgänge Sachanlagen (Restbuchwert bei Buchgewinn)</x:t>
        </x:is>
      </x:c>
      <x:c r="H2785" s="0" t="inlineStr">
        <x:is>
          <x:t>2023-01</x:t>
        </x:is>
      </x:c>
      <x:c r="I2785" s="0" t="inlineStr">
        <x:is>
          <x:t>2023-01</x:t>
        </x:is>
      </x:c>
      <x:c r="J2785" s="0" t="inlineStr">
        <x:is>
          <x:t>Month</x:t>
        </x:is>
      </x:c>
      <x:c r="K2785" s="58">
        <x:v>1</x:v>
      </x:c>
      <x:c r="L2785" s="12">
        <x:v>0</x:v>
      </x:c>
    </x:row>
    <x:row r="2786">
      <x:c r="A2786" s="0" t="inlineStr">
        <x:is>
          <x:t>PL|pl.other-opex|6895|2023-02</x:t>
        </x:is>
      </x:c>
      <x:c r="B2786" s="0" t="inlineStr">
        <x:is>
          <x:t>Demo Handel GmbH</x:t>
        </x:is>
      </x:c>
      <x:c r="C2786" s="0" t="inlineStr">
        <x:is>
          <x:t>PL</x:t>
        </x:is>
      </x:c>
      <x:c r="D2786" s="0" t="inlineStr">
        <x:is>
          <x:t>pl.other-opex</x:t>
        </x:is>
      </x:c>
      <x:c r="E2786" s="0" t="inlineStr">
        <x:is>
          <x:t>Sonstige betriebliche Aufwendungen</x:t>
        </x:is>
      </x:c>
      <x:c r="F2786" s="58">
        <x:v>6895</x:v>
      </x:c>
      <x:c r="G2786" t="inlineStr">
        <x:is>
          <x:t>Anlagenabgänge Sachanlagen (Restbuchwert bei Buchgewinn)</x:t>
        </x:is>
      </x:c>
      <x:c r="H2786" s="0" t="inlineStr">
        <x:is>
          <x:t>2023-02</x:t>
        </x:is>
      </x:c>
      <x:c r="I2786" s="0" t="inlineStr">
        <x:is>
          <x:t>2023-02</x:t>
        </x:is>
      </x:c>
      <x:c r="J2786" s="0" t="inlineStr">
        <x:is>
          <x:t>Month</x:t>
        </x:is>
      </x:c>
      <x:c r="K2786" s="58">
        <x:v>1</x:v>
      </x:c>
      <x:c r="L2786" s="12">
        <x:v>0</x:v>
      </x:c>
    </x:row>
    <x:row r="2787">
      <x:c r="A2787" s="0" t="inlineStr">
        <x:is>
          <x:t>PL|pl.other-opex|6895|2023-03</x:t>
        </x:is>
      </x:c>
      <x:c r="B2787" s="0" t="inlineStr">
        <x:is>
          <x:t>Demo Handel GmbH</x:t>
        </x:is>
      </x:c>
      <x:c r="C2787" s="0" t="inlineStr">
        <x:is>
          <x:t>PL</x:t>
        </x:is>
      </x:c>
      <x:c r="D2787" s="0" t="inlineStr">
        <x:is>
          <x:t>pl.other-opex</x:t>
        </x:is>
      </x:c>
      <x:c r="E2787" s="0" t="inlineStr">
        <x:is>
          <x:t>Sonstige betriebliche Aufwendungen</x:t>
        </x:is>
      </x:c>
      <x:c r="F2787" s="58">
        <x:v>6895</x:v>
      </x:c>
      <x:c r="G2787" t="inlineStr">
        <x:is>
          <x:t>Anlagenabgänge Sachanlagen (Restbuchwert bei Buchgewinn)</x:t>
        </x:is>
      </x:c>
      <x:c r="H2787" s="0" t="inlineStr">
        <x:is>
          <x:t>2023-03</x:t>
        </x:is>
      </x:c>
      <x:c r="I2787" s="0" t="inlineStr">
        <x:is>
          <x:t>2023-03</x:t>
        </x:is>
      </x:c>
      <x:c r="J2787" s="0" t="inlineStr">
        <x:is>
          <x:t>Month</x:t>
        </x:is>
      </x:c>
      <x:c r="K2787" s="58">
        <x:v>1</x:v>
      </x:c>
      <x:c r="L2787" s="12">
        <x:v>0</x:v>
      </x:c>
    </x:row>
    <x:row r="2788">
      <x:c r="A2788" s="0" t="inlineStr">
        <x:is>
          <x:t>PL|pl.other-opex|6895|2023-04</x:t>
        </x:is>
      </x:c>
      <x:c r="B2788" s="0" t="inlineStr">
        <x:is>
          <x:t>Demo Handel GmbH</x:t>
        </x:is>
      </x:c>
      <x:c r="C2788" s="0" t="inlineStr">
        <x:is>
          <x:t>PL</x:t>
        </x:is>
      </x:c>
      <x:c r="D2788" s="0" t="inlineStr">
        <x:is>
          <x:t>pl.other-opex</x:t>
        </x:is>
      </x:c>
      <x:c r="E2788" s="0" t="inlineStr">
        <x:is>
          <x:t>Sonstige betriebliche Aufwendungen</x:t>
        </x:is>
      </x:c>
      <x:c r="F2788" s="58">
        <x:v>6895</x:v>
      </x:c>
      <x:c r="G2788" t="inlineStr">
        <x:is>
          <x:t>Anlagenabgänge Sachanlagen (Restbuchwert bei Buchgewinn)</x:t>
        </x:is>
      </x:c>
      <x:c r="H2788" s="0" t="inlineStr">
        <x:is>
          <x:t>2023-04</x:t>
        </x:is>
      </x:c>
      <x:c r="I2788" s="0" t="inlineStr">
        <x:is>
          <x:t>2023-04</x:t>
        </x:is>
      </x:c>
      <x:c r="J2788" s="0" t="inlineStr">
        <x:is>
          <x:t>Month</x:t>
        </x:is>
      </x:c>
      <x:c r="K2788" s="58">
        <x:v>1</x:v>
      </x:c>
      <x:c r="L2788" s="12">
        <x:v>0</x:v>
      </x:c>
    </x:row>
    <x:row r="2789">
      <x:c r="A2789" s="0" t="inlineStr">
        <x:is>
          <x:t>PL|pl.other-opex|6895|2023-05</x:t>
        </x:is>
      </x:c>
      <x:c r="B2789" s="0" t="inlineStr">
        <x:is>
          <x:t>Demo Handel GmbH</x:t>
        </x:is>
      </x:c>
      <x:c r="C2789" s="0" t="inlineStr">
        <x:is>
          <x:t>PL</x:t>
        </x:is>
      </x:c>
      <x:c r="D2789" s="0" t="inlineStr">
        <x:is>
          <x:t>pl.other-opex</x:t>
        </x:is>
      </x:c>
      <x:c r="E2789" s="0" t="inlineStr">
        <x:is>
          <x:t>Sonstige betriebliche Aufwendungen</x:t>
        </x:is>
      </x:c>
      <x:c r="F2789" s="58">
        <x:v>6895</x:v>
      </x:c>
      <x:c r="G2789" t="inlineStr">
        <x:is>
          <x:t>Anlagenabgänge Sachanlagen (Restbuchwert bei Buchgewinn)</x:t>
        </x:is>
      </x:c>
      <x:c r="H2789" s="0" t="inlineStr">
        <x:is>
          <x:t>2023-05</x:t>
        </x:is>
      </x:c>
      <x:c r="I2789" s="0" t="inlineStr">
        <x:is>
          <x:t>2023-05</x:t>
        </x:is>
      </x:c>
      <x:c r="J2789" s="0" t="inlineStr">
        <x:is>
          <x:t>Month</x:t>
        </x:is>
      </x:c>
      <x:c r="K2789" s="58">
        <x:v>1</x:v>
      </x:c>
      <x:c r="L2789" s="12">
        <x:v>-158400</x:v>
      </x:c>
    </x:row>
    <x:row r="2790">
      <x:c r="A2790" s="0" t="inlineStr">
        <x:is>
          <x:t>PL|pl.other-opex|6895|2023-06</x:t>
        </x:is>
      </x:c>
      <x:c r="B2790" s="0" t="inlineStr">
        <x:is>
          <x:t>Demo Handel GmbH</x:t>
        </x:is>
      </x:c>
      <x:c r="C2790" s="0" t="inlineStr">
        <x:is>
          <x:t>PL</x:t>
        </x:is>
      </x:c>
      <x:c r="D2790" s="0" t="inlineStr">
        <x:is>
          <x:t>pl.other-opex</x:t>
        </x:is>
      </x:c>
      <x:c r="E2790" s="0" t="inlineStr">
        <x:is>
          <x:t>Sonstige betriebliche Aufwendungen</x:t>
        </x:is>
      </x:c>
      <x:c r="F2790" s="58">
        <x:v>6895</x:v>
      </x:c>
      <x:c r="G2790" t="inlineStr">
        <x:is>
          <x:t>Anlagenabgänge Sachanlagen (Restbuchwert bei Buchgewinn)</x:t>
        </x:is>
      </x:c>
      <x:c r="H2790" s="0" t="inlineStr">
        <x:is>
          <x:t>2023-06</x:t>
        </x:is>
      </x:c>
      <x:c r="I2790" s="0" t="inlineStr">
        <x:is>
          <x:t>2023-06</x:t>
        </x:is>
      </x:c>
      <x:c r="J2790" s="0" t="inlineStr">
        <x:is>
          <x:t>Month</x:t>
        </x:is>
      </x:c>
      <x:c r="K2790" s="58">
        <x:v>1</x:v>
      </x:c>
      <x:c r="L2790" s="12">
        <x:v>0</x:v>
      </x:c>
    </x:row>
    <x:row r="2791">
      <x:c r="A2791" s="0" t="inlineStr">
        <x:is>
          <x:t>PL|pl.other-opex|6895|2023-07</x:t>
        </x:is>
      </x:c>
      <x:c r="B2791" s="0" t="inlineStr">
        <x:is>
          <x:t>Demo Handel GmbH</x:t>
        </x:is>
      </x:c>
      <x:c r="C2791" s="0" t="inlineStr">
        <x:is>
          <x:t>PL</x:t>
        </x:is>
      </x:c>
      <x:c r="D2791" s="0" t="inlineStr">
        <x:is>
          <x:t>pl.other-opex</x:t>
        </x:is>
      </x:c>
      <x:c r="E2791" s="0" t="inlineStr">
        <x:is>
          <x:t>Sonstige betriebliche Aufwendungen</x:t>
        </x:is>
      </x:c>
      <x:c r="F2791" s="58">
        <x:v>6895</x:v>
      </x:c>
      <x:c r="G2791" t="inlineStr">
        <x:is>
          <x:t>Anlagenabgänge Sachanlagen (Restbuchwert bei Buchgewinn)</x:t>
        </x:is>
      </x:c>
      <x:c r="H2791" s="0" t="inlineStr">
        <x:is>
          <x:t>2023-07</x:t>
        </x:is>
      </x:c>
      <x:c r="I2791" s="0" t="inlineStr">
        <x:is>
          <x:t>2023-07</x:t>
        </x:is>
      </x:c>
      <x:c r="J2791" s="0" t="inlineStr">
        <x:is>
          <x:t>Month</x:t>
        </x:is>
      </x:c>
      <x:c r="K2791" s="58">
        <x:v>1</x:v>
      </x:c>
      <x:c r="L2791" s="12">
        <x:v>0</x:v>
      </x:c>
    </x:row>
    <x:row r="2792">
      <x:c r="A2792" s="0" t="inlineStr">
        <x:is>
          <x:t>PL|pl.other-opex|6895|2023-08</x:t>
        </x:is>
      </x:c>
      <x:c r="B2792" s="0" t="inlineStr">
        <x:is>
          <x:t>Demo Handel GmbH</x:t>
        </x:is>
      </x:c>
      <x:c r="C2792" s="0" t="inlineStr">
        <x:is>
          <x:t>PL</x:t>
        </x:is>
      </x:c>
      <x:c r="D2792" s="0" t="inlineStr">
        <x:is>
          <x:t>pl.other-opex</x:t>
        </x:is>
      </x:c>
      <x:c r="E2792" s="0" t="inlineStr">
        <x:is>
          <x:t>Sonstige betriebliche Aufwendungen</x:t>
        </x:is>
      </x:c>
      <x:c r="F2792" s="58">
        <x:v>6895</x:v>
      </x:c>
      <x:c r="G2792" t="inlineStr">
        <x:is>
          <x:t>Anlagenabgänge Sachanlagen (Restbuchwert bei Buchgewinn)</x:t>
        </x:is>
      </x:c>
      <x:c r="H2792" s="0" t="inlineStr">
        <x:is>
          <x:t>2023-08</x:t>
        </x:is>
      </x:c>
      <x:c r="I2792" s="0" t="inlineStr">
        <x:is>
          <x:t>2023-08</x:t>
        </x:is>
      </x:c>
      <x:c r="J2792" s="0" t="inlineStr">
        <x:is>
          <x:t>Month</x:t>
        </x:is>
      </x:c>
      <x:c r="K2792" s="58">
        <x:v>1</x:v>
      </x:c>
      <x:c r="L2792" s="12">
        <x:v>0</x:v>
      </x:c>
    </x:row>
    <x:row r="2793">
      <x:c r="A2793" s="0" t="inlineStr">
        <x:is>
          <x:t>PL|pl.other-opex|6895|2023-09</x:t>
        </x:is>
      </x:c>
      <x:c r="B2793" s="0" t="inlineStr">
        <x:is>
          <x:t>Demo Handel GmbH</x:t>
        </x:is>
      </x:c>
      <x:c r="C2793" s="0" t="inlineStr">
        <x:is>
          <x:t>PL</x:t>
        </x:is>
      </x:c>
      <x:c r="D2793" s="0" t="inlineStr">
        <x:is>
          <x:t>pl.other-opex</x:t>
        </x:is>
      </x:c>
      <x:c r="E2793" s="0" t="inlineStr">
        <x:is>
          <x:t>Sonstige betriebliche Aufwendungen</x:t>
        </x:is>
      </x:c>
      <x:c r="F2793" s="58">
        <x:v>6895</x:v>
      </x:c>
      <x:c r="G2793" t="inlineStr">
        <x:is>
          <x:t>Anlagenabgänge Sachanlagen (Restbuchwert bei Buchgewinn)</x:t>
        </x:is>
      </x:c>
      <x:c r="H2793" s="0" t="inlineStr">
        <x:is>
          <x:t>2023-09</x:t>
        </x:is>
      </x:c>
      <x:c r="I2793" s="0" t="inlineStr">
        <x:is>
          <x:t>2023-09</x:t>
        </x:is>
      </x:c>
      <x:c r="J2793" s="0" t="inlineStr">
        <x:is>
          <x:t>Month</x:t>
        </x:is>
      </x:c>
      <x:c r="K2793" s="58">
        <x:v>1</x:v>
      </x:c>
      <x:c r="L2793" s="12">
        <x:v>0</x:v>
      </x:c>
    </x:row>
    <x:row r="2794">
      <x:c r="A2794" s="0" t="inlineStr">
        <x:is>
          <x:t>PL|pl.other-opex|6895|2023-10</x:t>
        </x:is>
      </x:c>
      <x:c r="B2794" s="0" t="inlineStr">
        <x:is>
          <x:t>Demo Handel GmbH</x:t>
        </x:is>
      </x:c>
      <x:c r="C2794" s="0" t="inlineStr">
        <x:is>
          <x:t>PL</x:t>
        </x:is>
      </x:c>
      <x:c r="D2794" s="0" t="inlineStr">
        <x:is>
          <x:t>pl.other-opex</x:t>
        </x:is>
      </x:c>
      <x:c r="E2794" s="0" t="inlineStr">
        <x:is>
          <x:t>Sonstige betriebliche Aufwendungen</x:t>
        </x:is>
      </x:c>
      <x:c r="F2794" s="58">
        <x:v>6895</x:v>
      </x:c>
      <x:c r="G2794" t="inlineStr">
        <x:is>
          <x:t>Anlagenabgänge Sachanlagen (Restbuchwert bei Buchgewinn)</x:t>
        </x:is>
      </x:c>
      <x:c r="H2794" s="0" t="inlineStr">
        <x:is>
          <x:t>2023-10</x:t>
        </x:is>
      </x:c>
      <x:c r="I2794" s="0" t="inlineStr">
        <x:is>
          <x:t>2023-10</x:t>
        </x:is>
      </x:c>
      <x:c r="J2794" s="0" t="inlineStr">
        <x:is>
          <x:t>Month</x:t>
        </x:is>
      </x:c>
      <x:c r="K2794" s="58">
        <x:v>1</x:v>
      </x:c>
      <x:c r="L2794" s="12">
        <x:v>0</x:v>
      </x:c>
    </x:row>
    <x:row r="2795">
      <x:c r="A2795" s="0" t="inlineStr">
        <x:is>
          <x:t>PL|pl.other-opex|6895|2023-11</x:t>
        </x:is>
      </x:c>
      <x:c r="B2795" s="0" t="inlineStr">
        <x:is>
          <x:t>Demo Handel GmbH</x:t>
        </x:is>
      </x:c>
      <x:c r="C2795" s="0" t="inlineStr">
        <x:is>
          <x:t>PL</x:t>
        </x:is>
      </x:c>
      <x:c r="D2795" s="0" t="inlineStr">
        <x:is>
          <x:t>pl.other-opex</x:t>
        </x:is>
      </x:c>
      <x:c r="E2795" s="0" t="inlineStr">
        <x:is>
          <x:t>Sonstige betriebliche Aufwendungen</x:t>
        </x:is>
      </x:c>
      <x:c r="F2795" s="58">
        <x:v>6895</x:v>
      </x:c>
      <x:c r="G2795" t="inlineStr">
        <x:is>
          <x:t>Anlagenabgänge Sachanlagen (Restbuchwert bei Buchgewinn)</x:t>
        </x:is>
      </x:c>
      <x:c r="H2795" s="0" t="inlineStr">
        <x:is>
          <x:t>2023-11</x:t>
        </x:is>
      </x:c>
      <x:c r="I2795" s="0" t="inlineStr">
        <x:is>
          <x:t>2023-11</x:t>
        </x:is>
      </x:c>
      <x:c r="J2795" s="0" t="inlineStr">
        <x:is>
          <x:t>Month</x:t>
        </x:is>
      </x:c>
      <x:c r="K2795" s="58">
        <x:v>1</x:v>
      </x:c>
      <x:c r="L2795" s="12">
        <x:v>0</x:v>
      </x:c>
    </x:row>
    <x:row r="2796">
      <x:c r="A2796" s="0" t="inlineStr">
        <x:is>
          <x:t>PL|pl.other-opex|6895|2023-12</x:t>
        </x:is>
      </x:c>
      <x:c r="B2796" s="0" t="inlineStr">
        <x:is>
          <x:t>Demo Handel GmbH</x:t>
        </x:is>
      </x:c>
      <x:c r="C2796" s="0" t="inlineStr">
        <x:is>
          <x:t>PL</x:t>
        </x:is>
      </x:c>
      <x:c r="D2796" s="0" t="inlineStr">
        <x:is>
          <x:t>pl.other-opex</x:t>
        </x:is>
      </x:c>
      <x:c r="E2796" s="0" t="inlineStr">
        <x:is>
          <x:t>Sonstige betriebliche Aufwendungen</x:t>
        </x:is>
      </x:c>
      <x:c r="F2796" s="58">
        <x:v>6895</x:v>
      </x:c>
      <x:c r="G2796" t="inlineStr">
        <x:is>
          <x:t>Anlagenabgänge Sachanlagen (Restbuchwert bei Buchgewinn)</x:t>
        </x:is>
      </x:c>
      <x:c r="H2796" s="0" t="inlineStr">
        <x:is>
          <x:t>2023-12</x:t>
        </x:is>
      </x:c>
      <x:c r="I2796" s="0" t="inlineStr">
        <x:is>
          <x:t>2023-12</x:t>
        </x:is>
      </x:c>
      <x:c r="J2796" s="0" t="inlineStr">
        <x:is>
          <x:t>Month</x:t>
        </x:is>
      </x:c>
      <x:c r="K2796" s="58">
        <x:v>1</x:v>
      </x:c>
      <x:c r="L2796" s="12">
        <x:v>0</x:v>
      </x:c>
    </x:row>
    <x:row r="2797">
      <x:c r="A2797" s="0" t="inlineStr">
        <x:is>
          <x:t>PL|pl.other-opex|6895|2024-01</x:t>
        </x:is>
      </x:c>
      <x:c r="B2797" s="0" t="inlineStr">
        <x:is>
          <x:t>Demo Handel GmbH</x:t>
        </x:is>
      </x:c>
      <x:c r="C2797" s="0" t="inlineStr">
        <x:is>
          <x:t>PL</x:t>
        </x:is>
      </x:c>
      <x:c r="D2797" s="0" t="inlineStr">
        <x:is>
          <x:t>pl.other-opex</x:t>
        </x:is>
      </x:c>
      <x:c r="E2797" s="0" t="inlineStr">
        <x:is>
          <x:t>Sonstige betriebliche Aufwendungen</x:t>
        </x:is>
      </x:c>
      <x:c r="F2797" s="58">
        <x:v>6895</x:v>
      </x:c>
      <x:c r="G2797" t="inlineStr">
        <x:is>
          <x:t>Anlagenabgänge Sachanlagen (Restbuchwert bei Buchgewinn)</x:t>
        </x:is>
      </x:c>
      <x:c r="H2797" s="0" t="inlineStr">
        <x:is>
          <x:t>2024-01</x:t>
        </x:is>
      </x:c>
      <x:c r="I2797" s="0" t="inlineStr">
        <x:is>
          <x:t>2024-01</x:t>
        </x:is>
      </x:c>
      <x:c r="J2797" s="0" t="inlineStr">
        <x:is>
          <x:t>Month</x:t>
        </x:is>
      </x:c>
      <x:c r="K2797" s="58">
        <x:v>1</x:v>
      </x:c>
      <x:c r="L2797" s="12">
        <x:v>0</x:v>
      </x:c>
    </x:row>
    <x:row r="2798">
      <x:c r="A2798" s="0" t="inlineStr">
        <x:is>
          <x:t>PL|pl.other-opex|6895|2024-02</x:t>
        </x:is>
      </x:c>
      <x:c r="B2798" s="0" t="inlineStr">
        <x:is>
          <x:t>Demo Handel GmbH</x:t>
        </x:is>
      </x:c>
      <x:c r="C2798" s="0" t="inlineStr">
        <x:is>
          <x:t>PL</x:t>
        </x:is>
      </x:c>
      <x:c r="D2798" s="0" t="inlineStr">
        <x:is>
          <x:t>pl.other-opex</x:t>
        </x:is>
      </x:c>
      <x:c r="E2798" s="0" t="inlineStr">
        <x:is>
          <x:t>Sonstige betriebliche Aufwendungen</x:t>
        </x:is>
      </x:c>
      <x:c r="F2798" s="58">
        <x:v>6895</x:v>
      </x:c>
      <x:c r="G2798" t="inlineStr">
        <x:is>
          <x:t>Anlagenabgänge Sachanlagen (Restbuchwert bei Buchgewinn)</x:t>
        </x:is>
      </x:c>
      <x:c r="H2798" s="0" t="inlineStr">
        <x:is>
          <x:t>2024-02</x:t>
        </x:is>
      </x:c>
      <x:c r="I2798" s="0" t="inlineStr">
        <x:is>
          <x:t>2024-02</x:t>
        </x:is>
      </x:c>
      <x:c r="J2798" s="0" t="inlineStr">
        <x:is>
          <x:t>Month</x:t>
        </x:is>
      </x:c>
      <x:c r="K2798" s="58">
        <x:v>1</x:v>
      </x:c>
      <x:c r="L2798" s="12">
        <x:v>0</x:v>
      </x:c>
    </x:row>
    <x:row r="2799">
      <x:c r="A2799" s="0" t="inlineStr">
        <x:is>
          <x:t>PL|pl.other-opex|6895|2024-03</x:t>
        </x:is>
      </x:c>
      <x:c r="B2799" s="0" t="inlineStr">
        <x:is>
          <x:t>Demo Handel GmbH</x:t>
        </x:is>
      </x:c>
      <x:c r="C2799" s="0" t="inlineStr">
        <x:is>
          <x:t>PL</x:t>
        </x:is>
      </x:c>
      <x:c r="D2799" s="0" t="inlineStr">
        <x:is>
          <x:t>pl.other-opex</x:t>
        </x:is>
      </x:c>
      <x:c r="E2799" s="0" t="inlineStr">
        <x:is>
          <x:t>Sonstige betriebliche Aufwendungen</x:t>
        </x:is>
      </x:c>
      <x:c r="F2799" s="58">
        <x:v>6895</x:v>
      </x:c>
      <x:c r="G2799" t="inlineStr">
        <x:is>
          <x:t>Anlagenabgänge Sachanlagen (Restbuchwert bei Buchgewinn)</x:t>
        </x:is>
      </x:c>
      <x:c r="H2799" s="0" t="inlineStr">
        <x:is>
          <x:t>2024-03</x:t>
        </x:is>
      </x:c>
      <x:c r="I2799" s="0" t="inlineStr">
        <x:is>
          <x:t>2024-03</x:t>
        </x:is>
      </x:c>
      <x:c r="J2799" s="0" t="inlineStr">
        <x:is>
          <x:t>Month</x:t>
        </x:is>
      </x:c>
      <x:c r="K2799" s="58">
        <x:v>1</x:v>
      </x:c>
      <x:c r="L2799" s="12">
        <x:v>0</x:v>
      </x:c>
    </x:row>
    <x:row r="2800">
      <x:c r="A2800" s="0" t="inlineStr">
        <x:is>
          <x:t>PL|pl.other-opex|6895|2024-04</x:t>
        </x:is>
      </x:c>
      <x:c r="B2800" s="0" t="inlineStr">
        <x:is>
          <x:t>Demo Handel GmbH</x:t>
        </x:is>
      </x:c>
      <x:c r="C2800" s="0" t="inlineStr">
        <x:is>
          <x:t>PL</x:t>
        </x:is>
      </x:c>
      <x:c r="D2800" s="0" t="inlineStr">
        <x:is>
          <x:t>pl.other-opex</x:t>
        </x:is>
      </x:c>
      <x:c r="E2800" s="0" t="inlineStr">
        <x:is>
          <x:t>Sonstige betriebliche Aufwendungen</x:t>
        </x:is>
      </x:c>
      <x:c r="F2800" s="58">
        <x:v>6895</x:v>
      </x:c>
      <x:c r="G2800" t="inlineStr">
        <x:is>
          <x:t>Anlagenabgänge Sachanlagen (Restbuchwert bei Buchgewinn)</x:t>
        </x:is>
      </x:c>
      <x:c r="H2800" s="0" t="inlineStr">
        <x:is>
          <x:t>2024-04</x:t>
        </x:is>
      </x:c>
      <x:c r="I2800" s="0" t="inlineStr">
        <x:is>
          <x:t>2024-04</x:t>
        </x:is>
      </x:c>
      <x:c r="J2800" s="0" t="inlineStr">
        <x:is>
          <x:t>Month</x:t>
        </x:is>
      </x:c>
      <x:c r="K2800" s="58">
        <x:v>1</x:v>
      </x:c>
      <x:c r="L2800" s="12">
        <x:v>0</x:v>
      </x:c>
    </x:row>
    <x:row r="2801">
      <x:c r="A2801" s="0" t="inlineStr">
        <x:is>
          <x:t>PL|pl.other-opex|6895|2024-05</x:t>
        </x:is>
      </x:c>
      <x:c r="B2801" s="0" t="inlineStr">
        <x:is>
          <x:t>Demo Handel GmbH</x:t>
        </x:is>
      </x:c>
      <x:c r="C2801" s="0" t="inlineStr">
        <x:is>
          <x:t>PL</x:t>
        </x:is>
      </x:c>
      <x:c r="D2801" s="0" t="inlineStr">
        <x:is>
          <x:t>pl.other-opex</x:t>
        </x:is>
      </x:c>
      <x:c r="E2801" s="0" t="inlineStr">
        <x:is>
          <x:t>Sonstige betriebliche Aufwendungen</x:t>
        </x:is>
      </x:c>
      <x:c r="F2801" s="58">
        <x:v>6895</x:v>
      </x:c>
      <x:c r="G2801" t="inlineStr">
        <x:is>
          <x:t>Anlagenabgänge Sachanlagen (Restbuchwert bei Buchgewinn)</x:t>
        </x:is>
      </x:c>
      <x:c r="H2801" s="0" t="inlineStr">
        <x:is>
          <x:t>2024-05</x:t>
        </x:is>
      </x:c>
      <x:c r="I2801" s="0" t="inlineStr">
        <x:is>
          <x:t>2024-05</x:t>
        </x:is>
      </x:c>
      <x:c r="J2801" s="0" t="inlineStr">
        <x:is>
          <x:t>Month</x:t>
        </x:is>
      </x:c>
      <x:c r="K2801" s="58">
        <x:v>1</x:v>
      </x:c>
      <x:c r="L2801" s="12">
        <x:v>0</x:v>
      </x:c>
    </x:row>
    <x:row r="2802">
      <x:c r="A2802" s="0" t="inlineStr">
        <x:is>
          <x:t>PL|pl.other-opex|6895|2024-06</x:t>
        </x:is>
      </x:c>
      <x:c r="B2802" s="0" t="inlineStr">
        <x:is>
          <x:t>Demo Handel GmbH</x:t>
        </x:is>
      </x:c>
      <x:c r="C2802" s="0" t="inlineStr">
        <x:is>
          <x:t>PL</x:t>
        </x:is>
      </x:c>
      <x:c r="D2802" s="0" t="inlineStr">
        <x:is>
          <x:t>pl.other-opex</x:t>
        </x:is>
      </x:c>
      <x:c r="E2802" s="0" t="inlineStr">
        <x:is>
          <x:t>Sonstige betriebliche Aufwendungen</x:t>
        </x:is>
      </x:c>
      <x:c r="F2802" s="58">
        <x:v>6895</x:v>
      </x:c>
      <x:c r="G2802" t="inlineStr">
        <x:is>
          <x:t>Anlagenabgänge Sachanlagen (Restbuchwert bei Buchgewinn)</x:t>
        </x:is>
      </x:c>
      <x:c r="H2802" s="0" t="inlineStr">
        <x:is>
          <x:t>2024-06</x:t>
        </x:is>
      </x:c>
      <x:c r="I2802" s="0" t="inlineStr">
        <x:is>
          <x:t>2024-06</x:t>
        </x:is>
      </x:c>
      <x:c r="J2802" s="0" t="inlineStr">
        <x:is>
          <x:t>Month</x:t>
        </x:is>
      </x:c>
      <x:c r="K2802" s="58">
        <x:v>1</x:v>
      </x:c>
      <x:c r="L2802" s="12">
        <x:v>0</x:v>
      </x:c>
    </x:row>
    <x:row r="2803">
      <x:c r="A2803" s="0" t="inlineStr">
        <x:is>
          <x:t>PL|pl.other-opex|6895|2024-07</x:t>
        </x:is>
      </x:c>
      <x:c r="B2803" s="0" t="inlineStr">
        <x:is>
          <x:t>Demo Handel GmbH</x:t>
        </x:is>
      </x:c>
      <x:c r="C2803" s="0" t="inlineStr">
        <x:is>
          <x:t>PL</x:t>
        </x:is>
      </x:c>
      <x:c r="D2803" s="0" t="inlineStr">
        <x:is>
          <x:t>pl.other-opex</x:t>
        </x:is>
      </x:c>
      <x:c r="E2803" s="0" t="inlineStr">
        <x:is>
          <x:t>Sonstige betriebliche Aufwendungen</x:t>
        </x:is>
      </x:c>
      <x:c r="F2803" s="58">
        <x:v>6895</x:v>
      </x:c>
      <x:c r="G2803" t="inlineStr">
        <x:is>
          <x:t>Anlagenabgänge Sachanlagen (Restbuchwert bei Buchgewinn)</x:t>
        </x:is>
      </x:c>
      <x:c r="H2803" s="0" t="inlineStr">
        <x:is>
          <x:t>2024-07</x:t>
        </x:is>
      </x:c>
      <x:c r="I2803" s="0" t="inlineStr">
        <x:is>
          <x:t>2024-07</x:t>
        </x:is>
      </x:c>
      <x:c r="J2803" s="0" t="inlineStr">
        <x:is>
          <x:t>Month</x:t>
        </x:is>
      </x:c>
      <x:c r="K2803" s="58">
        <x:v>1</x:v>
      </x:c>
      <x:c r="L2803" s="12">
        <x:v>0</x:v>
      </x:c>
    </x:row>
    <x:row r="2804">
      <x:c r="A2804" s="0" t="inlineStr">
        <x:is>
          <x:t>PL|pl.other-opex|6895|2024-08</x:t>
        </x:is>
      </x:c>
      <x:c r="B2804" s="0" t="inlineStr">
        <x:is>
          <x:t>Demo Handel GmbH</x:t>
        </x:is>
      </x:c>
      <x:c r="C2804" s="0" t="inlineStr">
        <x:is>
          <x:t>PL</x:t>
        </x:is>
      </x:c>
      <x:c r="D2804" s="0" t="inlineStr">
        <x:is>
          <x:t>pl.other-opex</x:t>
        </x:is>
      </x:c>
      <x:c r="E2804" s="0" t="inlineStr">
        <x:is>
          <x:t>Sonstige betriebliche Aufwendungen</x:t>
        </x:is>
      </x:c>
      <x:c r="F2804" s="58">
        <x:v>6895</x:v>
      </x:c>
      <x:c r="G2804" t="inlineStr">
        <x:is>
          <x:t>Anlagenabgänge Sachanlagen (Restbuchwert bei Buchgewinn)</x:t>
        </x:is>
      </x:c>
      <x:c r="H2804" s="0" t="inlineStr">
        <x:is>
          <x:t>2024-08</x:t>
        </x:is>
      </x:c>
      <x:c r="I2804" s="0" t="inlineStr">
        <x:is>
          <x:t>2024-08</x:t>
        </x:is>
      </x:c>
      <x:c r="J2804" s="0" t="inlineStr">
        <x:is>
          <x:t>Month</x:t>
        </x:is>
      </x:c>
      <x:c r="K2804" s="58">
        <x:v>1</x:v>
      </x:c>
      <x:c r="L2804" s="12">
        <x:v>0</x:v>
      </x:c>
    </x:row>
    <x:row r="2805">
      <x:c r="A2805" s="0" t="inlineStr">
        <x:is>
          <x:t>PL|pl.other-opex|6895|2024-09</x:t>
        </x:is>
      </x:c>
      <x:c r="B2805" s="0" t="inlineStr">
        <x:is>
          <x:t>Demo Handel GmbH</x:t>
        </x:is>
      </x:c>
      <x:c r="C2805" s="0" t="inlineStr">
        <x:is>
          <x:t>PL</x:t>
        </x:is>
      </x:c>
      <x:c r="D2805" s="0" t="inlineStr">
        <x:is>
          <x:t>pl.other-opex</x:t>
        </x:is>
      </x:c>
      <x:c r="E2805" s="0" t="inlineStr">
        <x:is>
          <x:t>Sonstige betriebliche Aufwendungen</x:t>
        </x:is>
      </x:c>
      <x:c r="F2805" s="58">
        <x:v>6895</x:v>
      </x:c>
      <x:c r="G2805" t="inlineStr">
        <x:is>
          <x:t>Anlagenabgänge Sachanlagen (Restbuchwert bei Buchgewinn)</x:t>
        </x:is>
      </x:c>
      <x:c r="H2805" s="0" t="inlineStr">
        <x:is>
          <x:t>2024-09</x:t>
        </x:is>
      </x:c>
      <x:c r="I2805" s="0" t="inlineStr">
        <x:is>
          <x:t>2024-09</x:t>
        </x:is>
      </x:c>
      <x:c r="J2805" s="0" t="inlineStr">
        <x:is>
          <x:t>Month</x:t>
        </x:is>
      </x:c>
      <x:c r="K2805" s="58">
        <x:v>1</x:v>
      </x:c>
      <x:c r="L2805" s="12">
        <x:v>0</x:v>
      </x:c>
    </x:row>
    <x:row r="2806">
      <x:c r="A2806" s="0" t="inlineStr">
        <x:is>
          <x:t>PL|pl.other-opex|6895|2024-10</x:t>
        </x:is>
      </x:c>
      <x:c r="B2806" s="0" t="inlineStr">
        <x:is>
          <x:t>Demo Handel GmbH</x:t>
        </x:is>
      </x:c>
      <x:c r="C2806" s="0" t="inlineStr">
        <x:is>
          <x:t>PL</x:t>
        </x:is>
      </x:c>
      <x:c r="D2806" s="0" t="inlineStr">
        <x:is>
          <x:t>pl.other-opex</x:t>
        </x:is>
      </x:c>
      <x:c r="E2806" s="0" t="inlineStr">
        <x:is>
          <x:t>Sonstige betriebliche Aufwendungen</x:t>
        </x:is>
      </x:c>
      <x:c r="F2806" s="58">
        <x:v>6895</x:v>
      </x:c>
      <x:c r="G2806" t="inlineStr">
        <x:is>
          <x:t>Anlagenabgänge Sachanlagen (Restbuchwert bei Buchgewinn)</x:t>
        </x:is>
      </x:c>
      <x:c r="H2806" s="0" t="inlineStr">
        <x:is>
          <x:t>2024-10</x:t>
        </x:is>
      </x:c>
      <x:c r="I2806" s="0" t="inlineStr">
        <x:is>
          <x:t>2024-10</x:t>
        </x:is>
      </x:c>
      <x:c r="J2806" s="0" t="inlineStr">
        <x:is>
          <x:t>Month</x:t>
        </x:is>
      </x:c>
      <x:c r="K2806" s="58">
        <x:v>1</x:v>
      </x:c>
      <x:c r="L2806" s="12">
        <x:v>0</x:v>
      </x:c>
    </x:row>
    <x:row r="2807">
      <x:c r="A2807" s="0" t="inlineStr">
        <x:is>
          <x:t>PL|pl.other-opex|6895|2024-11</x:t>
        </x:is>
      </x:c>
      <x:c r="B2807" s="0" t="inlineStr">
        <x:is>
          <x:t>Demo Handel GmbH</x:t>
        </x:is>
      </x:c>
      <x:c r="C2807" s="0" t="inlineStr">
        <x:is>
          <x:t>PL</x:t>
        </x:is>
      </x:c>
      <x:c r="D2807" s="0" t="inlineStr">
        <x:is>
          <x:t>pl.other-opex</x:t>
        </x:is>
      </x:c>
      <x:c r="E2807" s="0" t="inlineStr">
        <x:is>
          <x:t>Sonstige betriebliche Aufwendungen</x:t>
        </x:is>
      </x:c>
      <x:c r="F2807" s="58">
        <x:v>6895</x:v>
      </x:c>
      <x:c r="G2807" t="inlineStr">
        <x:is>
          <x:t>Anlagenabgänge Sachanlagen (Restbuchwert bei Buchgewinn)</x:t>
        </x:is>
      </x:c>
      <x:c r="H2807" s="0" t="inlineStr">
        <x:is>
          <x:t>2024-11</x:t>
        </x:is>
      </x:c>
      <x:c r="I2807" s="0" t="inlineStr">
        <x:is>
          <x:t>2024-11</x:t>
        </x:is>
      </x:c>
      <x:c r="J2807" s="0" t="inlineStr">
        <x:is>
          <x:t>Month</x:t>
        </x:is>
      </x:c>
      <x:c r="K2807" s="58">
        <x:v>1</x:v>
      </x:c>
      <x:c r="L2807" s="12">
        <x:v>0</x:v>
      </x:c>
    </x:row>
    <x:row r="2808">
      <x:c r="A2808" s="0" t="inlineStr">
        <x:is>
          <x:t>PL|pl.other-opex|6895|2024-12</x:t>
        </x:is>
      </x:c>
      <x:c r="B2808" s="0" t="inlineStr">
        <x:is>
          <x:t>Demo Handel GmbH</x:t>
        </x:is>
      </x:c>
      <x:c r="C2808" s="0" t="inlineStr">
        <x:is>
          <x:t>PL</x:t>
        </x:is>
      </x:c>
      <x:c r="D2808" s="0" t="inlineStr">
        <x:is>
          <x:t>pl.other-opex</x:t>
        </x:is>
      </x:c>
      <x:c r="E2808" s="0" t="inlineStr">
        <x:is>
          <x:t>Sonstige betriebliche Aufwendungen</x:t>
        </x:is>
      </x:c>
      <x:c r="F2808" s="58">
        <x:v>6895</x:v>
      </x:c>
      <x:c r="G2808" t="inlineStr">
        <x:is>
          <x:t>Anlagenabgänge Sachanlagen (Restbuchwert bei Buchgewinn)</x:t>
        </x:is>
      </x:c>
      <x:c r="H2808" s="0" t="inlineStr">
        <x:is>
          <x:t>2024-12</x:t>
        </x:is>
      </x:c>
      <x:c r="I2808" s="0" t="inlineStr">
        <x:is>
          <x:t>2024-12</x:t>
        </x:is>
      </x:c>
      <x:c r="J2808" s="0" t="inlineStr">
        <x:is>
          <x:t>Month</x:t>
        </x:is>
      </x:c>
      <x:c r="K2808" s="58">
        <x:v>1</x:v>
      </x:c>
      <x:c r="L2808" s="12">
        <x:v>0</x:v>
      </x:c>
    </x:row>
    <x:row r="2809">
      <x:c r="A2809" s="0" t="inlineStr">
        <x:is>
          <x:t>PL|pl.other-opex|6923|2022-01</x:t>
        </x:is>
      </x:c>
      <x:c r="B2809" s="0" t="inlineStr">
        <x:is>
          <x:t>Demo Handel GmbH</x:t>
        </x:is>
      </x:c>
      <x:c r="C2809" s="0" t="inlineStr">
        <x:is>
          <x:t>PL</x:t>
        </x:is>
      </x:c>
      <x:c r="D2809" s="0" t="inlineStr">
        <x:is>
          <x:t>pl.other-opex</x:t>
        </x:is>
      </x:c>
      <x:c r="E2809" s="0" t="inlineStr">
        <x:is>
          <x:t>Sonstige betriebliche Aufwendungen</x:t>
        </x:is>
      </x:c>
      <x:c r="F2809" s="58">
        <x:v>6923</x:v>
      </x:c>
      <x:c r="G2809" t="inlineStr">
        <x:is>
          <x:t>Einstellungen in die Einzelwertberichtigung zu Forderungen</x:t>
        </x:is>
      </x:c>
      <x:c r="H2809" s="0" t="inlineStr">
        <x:is>
          <x:t>2022-01</x:t>
        </x:is>
      </x:c>
      <x:c r="I2809" s="0" t="inlineStr">
        <x:is>
          <x:t>2022-01</x:t>
        </x:is>
      </x:c>
      <x:c r="J2809" s="0" t="inlineStr">
        <x:is>
          <x:t>Month</x:t>
        </x:is>
      </x:c>
      <x:c r="K2809" s="58">
        <x:v>1</x:v>
      </x:c>
      <x:c r="L2809" s="12">
        <x:v>0</x:v>
      </x:c>
    </x:row>
    <x:row r="2810">
      <x:c r="A2810" s="0" t="inlineStr">
        <x:is>
          <x:t>PL|pl.other-opex|6923|2022-02</x:t>
        </x:is>
      </x:c>
      <x:c r="B2810" s="0" t="inlineStr">
        <x:is>
          <x:t>Demo Handel GmbH</x:t>
        </x:is>
      </x:c>
      <x:c r="C2810" s="0" t="inlineStr">
        <x:is>
          <x:t>PL</x:t>
        </x:is>
      </x:c>
      <x:c r="D2810" s="0" t="inlineStr">
        <x:is>
          <x:t>pl.other-opex</x:t>
        </x:is>
      </x:c>
      <x:c r="E2810" s="0" t="inlineStr">
        <x:is>
          <x:t>Sonstige betriebliche Aufwendungen</x:t>
        </x:is>
      </x:c>
      <x:c r="F2810" s="58">
        <x:v>6923</x:v>
      </x:c>
      <x:c r="G2810" t="inlineStr">
        <x:is>
          <x:t>Einstellungen in die Einzelwertberichtigung zu Forderungen</x:t>
        </x:is>
      </x:c>
      <x:c r="H2810" s="0" t="inlineStr">
        <x:is>
          <x:t>2022-02</x:t>
        </x:is>
      </x:c>
      <x:c r="I2810" s="0" t="inlineStr">
        <x:is>
          <x:t>2022-02</x:t>
        </x:is>
      </x:c>
      <x:c r="J2810" s="0" t="inlineStr">
        <x:is>
          <x:t>Month</x:t>
        </x:is>
      </x:c>
      <x:c r="K2810" s="58">
        <x:v>1</x:v>
      </x:c>
      <x:c r="L2810" s="12">
        <x:v>0</x:v>
      </x:c>
    </x:row>
    <x:row r="2811">
      <x:c r="A2811" s="0" t="inlineStr">
        <x:is>
          <x:t>PL|pl.other-opex|6923|2022-03</x:t>
        </x:is>
      </x:c>
      <x:c r="B2811" s="0" t="inlineStr">
        <x:is>
          <x:t>Demo Handel GmbH</x:t>
        </x:is>
      </x:c>
      <x:c r="C2811" s="0" t="inlineStr">
        <x:is>
          <x:t>PL</x:t>
        </x:is>
      </x:c>
      <x:c r="D2811" s="0" t="inlineStr">
        <x:is>
          <x:t>pl.other-opex</x:t>
        </x:is>
      </x:c>
      <x:c r="E2811" s="0" t="inlineStr">
        <x:is>
          <x:t>Sonstige betriebliche Aufwendungen</x:t>
        </x:is>
      </x:c>
      <x:c r="F2811" s="58">
        <x:v>6923</x:v>
      </x:c>
      <x:c r="G2811" t="inlineStr">
        <x:is>
          <x:t>Einstellungen in die Einzelwertberichtigung zu Forderungen</x:t>
        </x:is>
      </x:c>
      <x:c r="H2811" s="0" t="inlineStr">
        <x:is>
          <x:t>2022-03</x:t>
        </x:is>
      </x:c>
      <x:c r="I2811" s="0" t="inlineStr">
        <x:is>
          <x:t>2022-03</x:t>
        </x:is>
      </x:c>
      <x:c r="J2811" s="0" t="inlineStr">
        <x:is>
          <x:t>Month</x:t>
        </x:is>
      </x:c>
      <x:c r="K2811" s="58">
        <x:v>1</x:v>
      </x:c>
      <x:c r="L2811" s="12">
        <x:v>0</x:v>
      </x:c>
    </x:row>
    <x:row r="2812">
      <x:c r="A2812" s="0" t="inlineStr">
        <x:is>
          <x:t>PL|pl.other-opex|6923|2022-04</x:t>
        </x:is>
      </x:c>
      <x:c r="B2812" s="0" t="inlineStr">
        <x:is>
          <x:t>Demo Handel GmbH</x:t>
        </x:is>
      </x:c>
      <x:c r="C2812" s="0" t="inlineStr">
        <x:is>
          <x:t>PL</x:t>
        </x:is>
      </x:c>
      <x:c r="D2812" s="0" t="inlineStr">
        <x:is>
          <x:t>pl.other-opex</x:t>
        </x:is>
      </x:c>
      <x:c r="E2812" s="0" t="inlineStr">
        <x:is>
          <x:t>Sonstige betriebliche Aufwendungen</x:t>
        </x:is>
      </x:c>
      <x:c r="F2812" s="58">
        <x:v>6923</x:v>
      </x:c>
      <x:c r="G2812" t="inlineStr">
        <x:is>
          <x:t>Einstellungen in die Einzelwertberichtigung zu Forderungen</x:t>
        </x:is>
      </x:c>
      <x:c r="H2812" s="0" t="inlineStr">
        <x:is>
          <x:t>2022-04</x:t>
        </x:is>
      </x:c>
      <x:c r="I2812" s="0" t="inlineStr">
        <x:is>
          <x:t>2022-04</x:t>
        </x:is>
      </x:c>
      <x:c r="J2812" s="0" t="inlineStr">
        <x:is>
          <x:t>Month</x:t>
        </x:is>
      </x:c>
      <x:c r="K2812" s="58">
        <x:v>1</x:v>
      </x:c>
      <x:c r="L2812" s="12">
        <x:v>0</x:v>
      </x:c>
    </x:row>
    <x:row r="2813">
      <x:c r="A2813" s="0" t="inlineStr">
        <x:is>
          <x:t>PL|pl.other-opex|6923|2022-05</x:t>
        </x:is>
      </x:c>
      <x:c r="B2813" s="0" t="inlineStr">
        <x:is>
          <x:t>Demo Handel GmbH</x:t>
        </x:is>
      </x:c>
      <x:c r="C2813" s="0" t="inlineStr">
        <x:is>
          <x:t>PL</x:t>
        </x:is>
      </x:c>
      <x:c r="D2813" s="0" t="inlineStr">
        <x:is>
          <x:t>pl.other-opex</x:t>
        </x:is>
      </x:c>
      <x:c r="E2813" s="0" t="inlineStr">
        <x:is>
          <x:t>Sonstige betriebliche Aufwendungen</x:t>
        </x:is>
      </x:c>
      <x:c r="F2813" s="58">
        <x:v>6923</x:v>
      </x:c>
      <x:c r="G2813" t="inlineStr">
        <x:is>
          <x:t>Einstellungen in die Einzelwertberichtigung zu Forderungen</x:t>
        </x:is>
      </x:c>
      <x:c r="H2813" s="0" t="inlineStr">
        <x:is>
          <x:t>2022-05</x:t>
        </x:is>
      </x:c>
      <x:c r="I2813" s="0" t="inlineStr">
        <x:is>
          <x:t>2022-05</x:t>
        </x:is>
      </x:c>
      <x:c r="J2813" s="0" t="inlineStr">
        <x:is>
          <x:t>Month</x:t>
        </x:is>
      </x:c>
      <x:c r="K2813" s="58">
        <x:v>1</x:v>
      </x:c>
      <x:c r="L2813" s="12">
        <x:v>0</x:v>
      </x:c>
    </x:row>
    <x:row r="2814">
      <x:c r="A2814" s="0" t="inlineStr">
        <x:is>
          <x:t>PL|pl.other-opex|6923|2022-06</x:t>
        </x:is>
      </x:c>
      <x:c r="B2814" s="0" t="inlineStr">
        <x:is>
          <x:t>Demo Handel GmbH</x:t>
        </x:is>
      </x:c>
      <x:c r="C2814" s="0" t="inlineStr">
        <x:is>
          <x:t>PL</x:t>
        </x:is>
      </x:c>
      <x:c r="D2814" s="0" t="inlineStr">
        <x:is>
          <x:t>pl.other-opex</x:t>
        </x:is>
      </x:c>
      <x:c r="E2814" s="0" t="inlineStr">
        <x:is>
          <x:t>Sonstige betriebliche Aufwendungen</x:t>
        </x:is>
      </x:c>
      <x:c r="F2814" s="58">
        <x:v>6923</x:v>
      </x:c>
      <x:c r="G2814" t="inlineStr">
        <x:is>
          <x:t>Einstellungen in die Einzelwertberichtigung zu Forderungen</x:t>
        </x:is>
      </x:c>
      <x:c r="H2814" s="0" t="inlineStr">
        <x:is>
          <x:t>2022-06</x:t>
        </x:is>
      </x:c>
      <x:c r="I2814" s="0" t="inlineStr">
        <x:is>
          <x:t>2022-06</x:t>
        </x:is>
      </x:c>
      <x:c r="J2814" s="0" t="inlineStr">
        <x:is>
          <x:t>Month</x:t>
        </x:is>
      </x:c>
      <x:c r="K2814" s="58">
        <x:v>1</x:v>
      </x:c>
      <x:c r="L2814" s="12">
        <x:v>0</x:v>
      </x:c>
    </x:row>
    <x:row r="2815">
      <x:c r="A2815" s="0" t="inlineStr">
        <x:is>
          <x:t>PL|pl.other-opex|6923|2022-07</x:t>
        </x:is>
      </x:c>
      <x:c r="B2815" s="0" t="inlineStr">
        <x:is>
          <x:t>Demo Handel GmbH</x:t>
        </x:is>
      </x:c>
      <x:c r="C2815" s="0" t="inlineStr">
        <x:is>
          <x:t>PL</x:t>
        </x:is>
      </x:c>
      <x:c r="D2815" s="0" t="inlineStr">
        <x:is>
          <x:t>pl.other-opex</x:t>
        </x:is>
      </x:c>
      <x:c r="E2815" s="0" t="inlineStr">
        <x:is>
          <x:t>Sonstige betriebliche Aufwendungen</x:t>
        </x:is>
      </x:c>
      <x:c r="F2815" s="58">
        <x:v>6923</x:v>
      </x:c>
      <x:c r="G2815" t="inlineStr">
        <x:is>
          <x:t>Einstellungen in die Einzelwertberichtigung zu Forderungen</x:t>
        </x:is>
      </x:c>
      <x:c r="H2815" s="0" t="inlineStr">
        <x:is>
          <x:t>2022-07</x:t>
        </x:is>
      </x:c>
      <x:c r="I2815" s="0" t="inlineStr">
        <x:is>
          <x:t>2022-07</x:t>
        </x:is>
      </x:c>
      <x:c r="J2815" s="0" t="inlineStr">
        <x:is>
          <x:t>Month</x:t>
        </x:is>
      </x:c>
      <x:c r="K2815" s="58">
        <x:v>1</x:v>
      </x:c>
      <x:c r="L2815" s="12">
        <x:v>0</x:v>
      </x:c>
    </x:row>
    <x:row r="2816">
      <x:c r="A2816" s="0" t="inlineStr">
        <x:is>
          <x:t>PL|pl.other-opex|6923|2022-08</x:t>
        </x:is>
      </x:c>
      <x:c r="B2816" s="0" t="inlineStr">
        <x:is>
          <x:t>Demo Handel GmbH</x:t>
        </x:is>
      </x:c>
      <x:c r="C2816" s="0" t="inlineStr">
        <x:is>
          <x:t>PL</x:t>
        </x:is>
      </x:c>
      <x:c r="D2816" s="0" t="inlineStr">
        <x:is>
          <x:t>pl.other-opex</x:t>
        </x:is>
      </x:c>
      <x:c r="E2816" s="0" t="inlineStr">
        <x:is>
          <x:t>Sonstige betriebliche Aufwendungen</x:t>
        </x:is>
      </x:c>
      <x:c r="F2816" s="58">
        <x:v>6923</x:v>
      </x:c>
      <x:c r="G2816" t="inlineStr">
        <x:is>
          <x:t>Einstellungen in die Einzelwertberichtigung zu Forderungen</x:t>
        </x:is>
      </x:c>
      <x:c r="H2816" s="0" t="inlineStr">
        <x:is>
          <x:t>2022-08</x:t>
        </x:is>
      </x:c>
      <x:c r="I2816" s="0" t="inlineStr">
        <x:is>
          <x:t>2022-08</x:t>
        </x:is>
      </x:c>
      <x:c r="J2816" s="0" t="inlineStr">
        <x:is>
          <x:t>Month</x:t>
        </x:is>
      </x:c>
      <x:c r="K2816" s="58">
        <x:v>1</x:v>
      </x:c>
      <x:c r="L2816" s="12">
        <x:v>0</x:v>
      </x:c>
    </x:row>
    <x:row r="2817">
      <x:c r="A2817" s="0" t="inlineStr">
        <x:is>
          <x:t>PL|pl.other-opex|6923|2022-09</x:t>
        </x:is>
      </x:c>
      <x:c r="B2817" s="0" t="inlineStr">
        <x:is>
          <x:t>Demo Handel GmbH</x:t>
        </x:is>
      </x:c>
      <x:c r="C2817" s="0" t="inlineStr">
        <x:is>
          <x:t>PL</x:t>
        </x:is>
      </x:c>
      <x:c r="D2817" s="0" t="inlineStr">
        <x:is>
          <x:t>pl.other-opex</x:t>
        </x:is>
      </x:c>
      <x:c r="E2817" s="0" t="inlineStr">
        <x:is>
          <x:t>Sonstige betriebliche Aufwendungen</x:t>
        </x:is>
      </x:c>
      <x:c r="F2817" s="58">
        <x:v>6923</x:v>
      </x:c>
      <x:c r="G2817" t="inlineStr">
        <x:is>
          <x:t>Einstellungen in die Einzelwertberichtigung zu Forderungen</x:t>
        </x:is>
      </x:c>
      <x:c r="H2817" s="0" t="inlineStr">
        <x:is>
          <x:t>2022-09</x:t>
        </x:is>
      </x:c>
      <x:c r="I2817" s="0" t="inlineStr">
        <x:is>
          <x:t>2022-09</x:t>
        </x:is>
      </x:c>
      <x:c r="J2817" s="0" t="inlineStr">
        <x:is>
          <x:t>Month</x:t>
        </x:is>
      </x:c>
      <x:c r="K2817" s="58">
        <x:v>1</x:v>
      </x:c>
      <x:c r="L2817" s="12">
        <x:v>0</x:v>
      </x:c>
    </x:row>
    <x:row r="2818">
      <x:c r="A2818" s="0" t="inlineStr">
        <x:is>
          <x:t>PL|pl.other-opex|6923|2022-10</x:t>
        </x:is>
      </x:c>
      <x:c r="B2818" s="0" t="inlineStr">
        <x:is>
          <x:t>Demo Handel GmbH</x:t>
        </x:is>
      </x:c>
      <x:c r="C2818" s="0" t="inlineStr">
        <x:is>
          <x:t>PL</x:t>
        </x:is>
      </x:c>
      <x:c r="D2818" s="0" t="inlineStr">
        <x:is>
          <x:t>pl.other-opex</x:t>
        </x:is>
      </x:c>
      <x:c r="E2818" s="0" t="inlineStr">
        <x:is>
          <x:t>Sonstige betriebliche Aufwendungen</x:t>
        </x:is>
      </x:c>
      <x:c r="F2818" s="58">
        <x:v>6923</x:v>
      </x:c>
      <x:c r="G2818" t="inlineStr">
        <x:is>
          <x:t>Einstellungen in die Einzelwertberichtigung zu Forderungen</x:t>
        </x:is>
      </x:c>
      <x:c r="H2818" s="0" t="inlineStr">
        <x:is>
          <x:t>2022-10</x:t>
        </x:is>
      </x:c>
      <x:c r="I2818" s="0" t="inlineStr">
        <x:is>
          <x:t>2022-10</x:t>
        </x:is>
      </x:c>
      <x:c r="J2818" s="0" t="inlineStr">
        <x:is>
          <x:t>Month</x:t>
        </x:is>
      </x:c>
      <x:c r="K2818" s="58">
        <x:v>1</x:v>
      </x:c>
      <x:c r="L2818" s="12">
        <x:v>0</x:v>
      </x:c>
    </x:row>
    <x:row r="2819">
      <x:c r="A2819" s="0" t="inlineStr">
        <x:is>
          <x:t>PL|pl.other-opex|6923|2022-11</x:t>
        </x:is>
      </x:c>
      <x:c r="B2819" s="0" t="inlineStr">
        <x:is>
          <x:t>Demo Handel GmbH</x:t>
        </x:is>
      </x:c>
      <x:c r="C2819" s="0" t="inlineStr">
        <x:is>
          <x:t>PL</x:t>
        </x:is>
      </x:c>
      <x:c r="D2819" s="0" t="inlineStr">
        <x:is>
          <x:t>pl.other-opex</x:t>
        </x:is>
      </x:c>
      <x:c r="E2819" s="0" t="inlineStr">
        <x:is>
          <x:t>Sonstige betriebliche Aufwendungen</x:t>
        </x:is>
      </x:c>
      <x:c r="F2819" s="58">
        <x:v>6923</x:v>
      </x:c>
      <x:c r="G2819" t="inlineStr">
        <x:is>
          <x:t>Einstellungen in die Einzelwertberichtigung zu Forderungen</x:t>
        </x:is>
      </x:c>
      <x:c r="H2819" s="0" t="inlineStr">
        <x:is>
          <x:t>2022-11</x:t>
        </x:is>
      </x:c>
      <x:c r="I2819" s="0" t="inlineStr">
        <x:is>
          <x:t>2022-11</x:t>
        </x:is>
      </x:c>
      <x:c r="J2819" s="0" t="inlineStr">
        <x:is>
          <x:t>Month</x:t>
        </x:is>
      </x:c>
      <x:c r="K2819" s="58">
        <x:v>1</x:v>
      </x:c>
      <x:c r="L2819" s="12">
        <x:v>0</x:v>
      </x:c>
    </x:row>
    <x:row r="2820">
      <x:c r="A2820" s="0" t="inlineStr">
        <x:is>
          <x:t>PL|pl.other-opex|6923|2022-12</x:t>
        </x:is>
      </x:c>
      <x:c r="B2820" s="0" t="inlineStr">
        <x:is>
          <x:t>Demo Handel GmbH</x:t>
        </x:is>
      </x:c>
      <x:c r="C2820" s="0" t="inlineStr">
        <x:is>
          <x:t>PL</x:t>
        </x:is>
      </x:c>
      <x:c r="D2820" s="0" t="inlineStr">
        <x:is>
          <x:t>pl.other-opex</x:t>
        </x:is>
      </x:c>
      <x:c r="E2820" s="0" t="inlineStr">
        <x:is>
          <x:t>Sonstige betriebliche Aufwendungen</x:t>
        </x:is>
      </x:c>
      <x:c r="F2820" s="58">
        <x:v>6923</x:v>
      </x:c>
      <x:c r="G2820" t="inlineStr">
        <x:is>
          <x:t>Einstellungen in die Einzelwertberichtigung zu Forderungen</x:t>
        </x:is>
      </x:c>
      <x:c r="H2820" s="0" t="inlineStr">
        <x:is>
          <x:t>2022-12</x:t>
        </x:is>
      </x:c>
      <x:c r="I2820" s="0" t="inlineStr">
        <x:is>
          <x:t>2022-12</x:t>
        </x:is>
      </x:c>
      <x:c r="J2820" s="0" t="inlineStr">
        <x:is>
          <x:t>Month</x:t>
        </x:is>
      </x:c>
      <x:c r="K2820" s="58">
        <x:v>1</x:v>
      </x:c>
      <x:c r="L2820" s="12">
        <x:v>0</x:v>
      </x:c>
    </x:row>
    <x:row r="2821">
      <x:c r="A2821" s="0" t="inlineStr">
        <x:is>
          <x:t>PL|pl.other-opex|6923|2023-01</x:t>
        </x:is>
      </x:c>
      <x:c r="B2821" s="0" t="inlineStr">
        <x:is>
          <x:t>Demo Handel GmbH</x:t>
        </x:is>
      </x:c>
      <x:c r="C2821" s="0" t="inlineStr">
        <x:is>
          <x:t>PL</x:t>
        </x:is>
      </x:c>
      <x:c r="D2821" s="0" t="inlineStr">
        <x:is>
          <x:t>pl.other-opex</x:t>
        </x:is>
      </x:c>
      <x:c r="E2821" s="0" t="inlineStr">
        <x:is>
          <x:t>Sonstige betriebliche Aufwendungen</x:t>
        </x:is>
      </x:c>
      <x:c r="F2821" s="58">
        <x:v>6923</x:v>
      </x:c>
      <x:c r="G2821" t="inlineStr">
        <x:is>
          <x:t>Einstellungen in die Einzelwertberichtigung zu Forderungen</x:t>
        </x:is>
      </x:c>
      <x:c r="H2821" s="0" t="inlineStr">
        <x:is>
          <x:t>2023-01</x:t>
        </x:is>
      </x:c>
      <x:c r="I2821" s="0" t="inlineStr">
        <x:is>
          <x:t>2023-01</x:t>
        </x:is>
      </x:c>
      <x:c r="J2821" s="0" t="inlineStr">
        <x:is>
          <x:t>Month</x:t>
        </x:is>
      </x:c>
      <x:c r="K2821" s="58">
        <x:v>1</x:v>
      </x:c>
      <x:c r="L2821" s="12">
        <x:v>0</x:v>
      </x:c>
    </x:row>
    <x:row r="2822">
      <x:c r="A2822" s="0" t="inlineStr">
        <x:is>
          <x:t>PL|pl.other-opex|6923|2023-02</x:t>
        </x:is>
      </x:c>
      <x:c r="B2822" s="0" t="inlineStr">
        <x:is>
          <x:t>Demo Handel GmbH</x:t>
        </x:is>
      </x:c>
      <x:c r="C2822" s="0" t="inlineStr">
        <x:is>
          <x:t>PL</x:t>
        </x:is>
      </x:c>
      <x:c r="D2822" s="0" t="inlineStr">
        <x:is>
          <x:t>pl.other-opex</x:t>
        </x:is>
      </x:c>
      <x:c r="E2822" s="0" t="inlineStr">
        <x:is>
          <x:t>Sonstige betriebliche Aufwendungen</x:t>
        </x:is>
      </x:c>
      <x:c r="F2822" s="58">
        <x:v>6923</x:v>
      </x:c>
      <x:c r="G2822" t="inlineStr">
        <x:is>
          <x:t>Einstellungen in die Einzelwertberichtigung zu Forderungen</x:t>
        </x:is>
      </x:c>
      <x:c r="H2822" s="0" t="inlineStr">
        <x:is>
          <x:t>2023-02</x:t>
        </x:is>
      </x:c>
      <x:c r="I2822" s="0" t="inlineStr">
        <x:is>
          <x:t>2023-02</x:t>
        </x:is>
      </x:c>
      <x:c r="J2822" s="0" t="inlineStr">
        <x:is>
          <x:t>Month</x:t>
        </x:is>
      </x:c>
      <x:c r="K2822" s="58">
        <x:v>1</x:v>
      </x:c>
      <x:c r="L2822" s="12">
        <x:v>0</x:v>
      </x:c>
    </x:row>
    <x:row r="2823">
      <x:c r="A2823" s="0" t="inlineStr">
        <x:is>
          <x:t>PL|pl.other-opex|6923|2023-03</x:t>
        </x:is>
      </x:c>
      <x:c r="B2823" s="0" t="inlineStr">
        <x:is>
          <x:t>Demo Handel GmbH</x:t>
        </x:is>
      </x:c>
      <x:c r="C2823" s="0" t="inlineStr">
        <x:is>
          <x:t>PL</x:t>
        </x:is>
      </x:c>
      <x:c r="D2823" s="0" t="inlineStr">
        <x:is>
          <x:t>pl.other-opex</x:t>
        </x:is>
      </x:c>
      <x:c r="E2823" s="0" t="inlineStr">
        <x:is>
          <x:t>Sonstige betriebliche Aufwendungen</x:t>
        </x:is>
      </x:c>
      <x:c r="F2823" s="58">
        <x:v>6923</x:v>
      </x:c>
      <x:c r="G2823" t="inlineStr">
        <x:is>
          <x:t>Einstellungen in die Einzelwertberichtigung zu Forderungen</x:t>
        </x:is>
      </x:c>
      <x:c r="H2823" s="0" t="inlineStr">
        <x:is>
          <x:t>2023-03</x:t>
        </x:is>
      </x:c>
      <x:c r="I2823" s="0" t="inlineStr">
        <x:is>
          <x:t>2023-03</x:t>
        </x:is>
      </x:c>
      <x:c r="J2823" s="0" t="inlineStr">
        <x:is>
          <x:t>Month</x:t>
        </x:is>
      </x:c>
      <x:c r="K2823" s="58">
        <x:v>1</x:v>
      </x:c>
      <x:c r="L2823" s="12">
        <x:v>0</x:v>
      </x:c>
    </x:row>
    <x:row r="2824">
      <x:c r="A2824" s="0" t="inlineStr">
        <x:is>
          <x:t>PL|pl.other-opex|6923|2023-04</x:t>
        </x:is>
      </x:c>
      <x:c r="B2824" s="0" t="inlineStr">
        <x:is>
          <x:t>Demo Handel GmbH</x:t>
        </x:is>
      </x:c>
      <x:c r="C2824" s="0" t="inlineStr">
        <x:is>
          <x:t>PL</x:t>
        </x:is>
      </x:c>
      <x:c r="D2824" s="0" t="inlineStr">
        <x:is>
          <x:t>pl.other-opex</x:t>
        </x:is>
      </x:c>
      <x:c r="E2824" s="0" t="inlineStr">
        <x:is>
          <x:t>Sonstige betriebliche Aufwendungen</x:t>
        </x:is>
      </x:c>
      <x:c r="F2824" s="58">
        <x:v>6923</x:v>
      </x:c>
      <x:c r="G2824" t="inlineStr">
        <x:is>
          <x:t>Einstellungen in die Einzelwertberichtigung zu Forderungen</x:t>
        </x:is>
      </x:c>
      <x:c r="H2824" s="0" t="inlineStr">
        <x:is>
          <x:t>2023-04</x:t>
        </x:is>
      </x:c>
      <x:c r="I2824" s="0" t="inlineStr">
        <x:is>
          <x:t>2023-04</x:t>
        </x:is>
      </x:c>
      <x:c r="J2824" s="0" t="inlineStr">
        <x:is>
          <x:t>Month</x:t>
        </x:is>
      </x:c>
      <x:c r="K2824" s="58">
        <x:v>1</x:v>
      </x:c>
      <x:c r="L2824" s="12">
        <x:v>0</x:v>
      </x:c>
    </x:row>
    <x:row r="2825">
      <x:c r="A2825" s="0" t="inlineStr">
        <x:is>
          <x:t>PL|pl.other-opex|6923|2023-05</x:t>
        </x:is>
      </x:c>
      <x:c r="B2825" s="0" t="inlineStr">
        <x:is>
          <x:t>Demo Handel GmbH</x:t>
        </x:is>
      </x:c>
      <x:c r="C2825" s="0" t="inlineStr">
        <x:is>
          <x:t>PL</x:t>
        </x:is>
      </x:c>
      <x:c r="D2825" s="0" t="inlineStr">
        <x:is>
          <x:t>pl.other-opex</x:t>
        </x:is>
      </x:c>
      <x:c r="E2825" s="0" t="inlineStr">
        <x:is>
          <x:t>Sonstige betriebliche Aufwendungen</x:t>
        </x:is>
      </x:c>
      <x:c r="F2825" s="58">
        <x:v>6923</x:v>
      </x:c>
      <x:c r="G2825" t="inlineStr">
        <x:is>
          <x:t>Einstellungen in die Einzelwertberichtigung zu Forderungen</x:t>
        </x:is>
      </x:c>
      <x:c r="H2825" s="0" t="inlineStr">
        <x:is>
          <x:t>2023-05</x:t>
        </x:is>
      </x:c>
      <x:c r="I2825" s="0" t="inlineStr">
        <x:is>
          <x:t>2023-05</x:t>
        </x:is>
      </x:c>
      <x:c r="J2825" s="0" t="inlineStr">
        <x:is>
          <x:t>Month</x:t>
        </x:is>
      </x:c>
      <x:c r="K2825" s="58">
        <x:v>1</x:v>
      </x:c>
      <x:c r="L2825" s="12">
        <x:v>0</x:v>
      </x:c>
    </x:row>
    <x:row r="2826">
      <x:c r="A2826" s="0" t="inlineStr">
        <x:is>
          <x:t>PL|pl.other-opex|6923|2023-06</x:t>
        </x:is>
      </x:c>
      <x:c r="B2826" s="0" t="inlineStr">
        <x:is>
          <x:t>Demo Handel GmbH</x:t>
        </x:is>
      </x:c>
      <x:c r="C2826" s="0" t="inlineStr">
        <x:is>
          <x:t>PL</x:t>
        </x:is>
      </x:c>
      <x:c r="D2826" s="0" t="inlineStr">
        <x:is>
          <x:t>pl.other-opex</x:t>
        </x:is>
      </x:c>
      <x:c r="E2826" s="0" t="inlineStr">
        <x:is>
          <x:t>Sonstige betriebliche Aufwendungen</x:t>
        </x:is>
      </x:c>
      <x:c r="F2826" s="58">
        <x:v>6923</x:v>
      </x:c>
      <x:c r="G2826" t="inlineStr">
        <x:is>
          <x:t>Einstellungen in die Einzelwertberichtigung zu Forderungen</x:t>
        </x:is>
      </x:c>
      <x:c r="H2826" s="0" t="inlineStr">
        <x:is>
          <x:t>2023-06</x:t>
        </x:is>
      </x:c>
      <x:c r="I2826" s="0" t="inlineStr">
        <x:is>
          <x:t>2023-06</x:t>
        </x:is>
      </x:c>
      <x:c r="J2826" s="0" t="inlineStr">
        <x:is>
          <x:t>Month</x:t>
        </x:is>
      </x:c>
      <x:c r="K2826" s="58">
        <x:v>1</x:v>
      </x:c>
      <x:c r="L2826" s="12">
        <x:v>0</x:v>
      </x:c>
    </x:row>
    <x:row r="2827">
      <x:c r="A2827" s="0" t="inlineStr">
        <x:is>
          <x:t>PL|pl.other-opex|6923|2023-07</x:t>
        </x:is>
      </x:c>
      <x:c r="B2827" s="0" t="inlineStr">
        <x:is>
          <x:t>Demo Handel GmbH</x:t>
        </x:is>
      </x:c>
      <x:c r="C2827" s="0" t="inlineStr">
        <x:is>
          <x:t>PL</x:t>
        </x:is>
      </x:c>
      <x:c r="D2827" s="0" t="inlineStr">
        <x:is>
          <x:t>pl.other-opex</x:t>
        </x:is>
      </x:c>
      <x:c r="E2827" s="0" t="inlineStr">
        <x:is>
          <x:t>Sonstige betriebliche Aufwendungen</x:t>
        </x:is>
      </x:c>
      <x:c r="F2827" s="58">
        <x:v>6923</x:v>
      </x:c>
      <x:c r="G2827" t="inlineStr">
        <x:is>
          <x:t>Einstellungen in die Einzelwertberichtigung zu Forderungen</x:t>
        </x:is>
      </x:c>
      <x:c r="H2827" s="0" t="inlineStr">
        <x:is>
          <x:t>2023-07</x:t>
        </x:is>
      </x:c>
      <x:c r="I2827" s="0" t="inlineStr">
        <x:is>
          <x:t>2023-07</x:t>
        </x:is>
      </x:c>
      <x:c r="J2827" s="0" t="inlineStr">
        <x:is>
          <x:t>Month</x:t>
        </x:is>
      </x:c>
      <x:c r="K2827" s="58">
        <x:v>1</x:v>
      </x:c>
      <x:c r="L2827" s="12">
        <x:v>0</x:v>
      </x:c>
    </x:row>
    <x:row r="2828">
      <x:c r="A2828" s="0" t="inlineStr">
        <x:is>
          <x:t>PL|pl.other-opex|6923|2023-08</x:t>
        </x:is>
      </x:c>
      <x:c r="B2828" s="0" t="inlineStr">
        <x:is>
          <x:t>Demo Handel GmbH</x:t>
        </x:is>
      </x:c>
      <x:c r="C2828" s="0" t="inlineStr">
        <x:is>
          <x:t>PL</x:t>
        </x:is>
      </x:c>
      <x:c r="D2828" s="0" t="inlineStr">
        <x:is>
          <x:t>pl.other-opex</x:t>
        </x:is>
      </x:c>
      <x:c r="E2828" s="0" t="inlineStr">
        <x:is>
          <x:t>Sonstige betriebliche Aufwendungen</x:t>
        </x:is>
      </x:c>
      <x:c r="F2828" s="58">
        <x:v>6923</x:v>
      </x:c>
      <x:c r="G2828" t="inlineStr">
        <x:is>
          <x:t>Einstellungen in die Einzelwertberichtigung zu Forderungen</x:t>
        </x:is>
      </x:c>
      <x:c r="H2828" s="0" t="inlineStr">
        <x:is>
          <x:t>2023-08</x:t>
        </x:is>
      </x:c>
      <x:c r="I2828" s="0" t="inlineStr">
        <x:is>
          <x:t>2023-08</x:t>
        </x:is>
      </x:c>
      <x:c r="J2828" s="0" t="inlineStr">
        <x:is>
          <x:t>Month</x:t>
        </x:is>
      </x:c>
      <x:c r="K2828" s="58">
        <x:v>1</x:v>
      </x:c>
      <x:c r="L2828" s="12">
        <x:v>0</x:v>
      </x:c>
    </x:row>
    <x:row r="2829">
      <x:c r="A2829" s="0" t="inlineStr">
        <x:is>
          <x:t>PL|pl.other-opex|6923|2023-09</x:t>
        </x:is>
      </x:c>
      <x:c r="B2829" s="0" t="inlineStr">
        <x:is>
          <x:t>Demo Handel GmbH</x:t>
        </x:is>
      </x:c>
      <x:c r="C2829" s="0" t="inlineStr">
        <x:is>
          <x:t>PL</x:t>
        </x:is>
      </x:c>
      <x:c r="D2829" s="0" t="inlineStr">
        <x:is>
          <x:t>pl.other-opex</x:t>
        </x:is>
      </x:c>
      <x:c r="E2829" s="0" t="inlineStr">
        <x:is>
          <x:t>Sonstige betriebliche Aufwendungen</x:t>
        </x:is>
      </x:c>
      <x:c r="F2829" s="58">
        <x:v>6923</x:v>
      </x:c>
      <x:c r="G2829" t="inlineStr">
        <x:is>
          <x:t>Einstellungen in die Einzelwertberichtigung zu Forderungen</x:t>
        </x:is>
      </x:c>
      <x:c r="H2829" s="0" t="inlineStr">
        <x:is>
          <x:t>2023-09</x:t>
        </x:is>
      </x:c>
      <x:c r="I2829" s="0" t="inlineStr">
        <x:is>
          <x:t>2023-09</x:t>
        </x:is>
      </x:c>
      <x:c r="J2829" s="0" t="inlineStr">
        <x:is>
          <x:t>Month</x:t>
        </x:is>
      </x:c>
      <x:c r="K2829" s="58">
        <x:v>1</x:v>
      </x:c>
      <x:c r="L2829" s="12">
        <x:v>0</x:v>
      </x:c>
    </x:row>
    <x:row r="2830">
      <x:c r="A2830" s="0" t="inlineStr">
        <x:is>
          <x:t>PL|pl.other-opex|6923|2023-10</x:t>
        </x:is>
      </x:c>
      <x:c r="B2830" s="0" t="inlineStr">
        <x:is>
          <x:t>Demo Handel GmbH</x:t>
        </x:is>
      </x:c>
      <x:c r="C2830" s="0" t="inlineStr">
        <x:is>
          <x:t>PL</x:t>
        </x:is>
      </x:c>
      <x:c r="D2830" s="0" t="inlineStr">
        <x:is>
          <x:t>pl.other-opex</x:t>
        </x:is>
      </x:c>
      <x:c r="E2830" s="0" t="inlineStr">
        <x:is>
          <x:t>Sonstige betriebliche Aufwendungen</x:t>
        </x:is>
      </x:c>
      <x:c r="F2830" s="58">
        <x:v>6923</x:v>
      </x:c>
      <x:c r="G2830" t="inlineStr">
        <x:is>
          <x:t>Einstellungen in die Einzelwertberichtigung zu Forderungen</x:t>
        </x:is>
      </x:c>
      <x:c r="H2830" s="0" t="inlineStr">
        <x:is>
          <x:t>2023-10</x:t>
        </x:is>
      </x:c>
      <x:c r="I2830" s="0" t="inlineStr">
        <x:is>
          <x:t>2023-10</x:t>
        </x:is>
      </x:c>
      <x:c r="J2830" s="0" t="inlineStr">
        <x:is>
          <x:t>Month</x:t>
        </x:is>
      </x:c>
      <x:c r="K2830" s="58">
        <x:v>1</x:v>
      </x:c>
      <x:c r="L2830" s="12">
        <x:v>0</x:v>
      </x:c>
    </x:row>
    <x:row r="2831">
      <x:c r="A2831" s="0" t="inlineStr">
        <x:is>
          <x:t>PL|pl.other-opex|6923|2023-11</x:t>
        </x:is>
      </x:c>
      <x:c r="B2831" s="0" t="inlineStr">
        <x:is>
          <x:t>Demo Handel GmbH</x:t>
        </x:is>
      </x:c>
      <x:c r="C2831" s="0" t="inlineStr">
        <x:is>
          <x:t>PL</x:t>
        </x:is>
      </x:c>
      <x:c r="D2831" s="0" t="inlineStr">
        <x:is>
          <x:t>pl.other-opex</x:t>
        </x:is>
      </x:c>
      <x:c r="E2831" s="0" t="inlineStr">
        <x:is>
          <x:t>Sonstige betriebliche Aufwendungen</x:t>
        </x:is>
      </x:c>
      <x:c r="F2831" s="58">
        <x:v>6923</x:v>
      </x:c>
      <x:c r="G2831" t="inlineStr">
        <x:is>
          <x:t>Einstellungen in die Einzelwertberichtigung zu Forderungen</x:t>
        </x:is>
      </x:c>
      <x:c r="H2831" s="0" t="inlineStr">
        <x:is>
          <x:t>2023-11</x:t>
        </x:is>
      </x:c>
      <x:c r="I2831" s="0" t="inlineStr">
        <x:is>
          <x:t>2023-11</x:t>
        </x:is>
      </x:c>
      <x:c r="J2831" s="0" t="inlineStr">
        <x:is>
          <x:t>Month</x:t>
        </x:is>
      </x:c>
      <x:c r="K2831" s="58">
        <x:v>1</x:v>
      </x:c>
      <x:c r="L2831" s="12">
        <x:v>0</x:v>
      </x:c>
    </x:row>
    <x:row r="2832">
      <x:c r="A2832" s="0" t="inlineStr">
        <x:is>
          <x:t>PL|pl.other-opex|6923|2023-12</x:t>
        </x:is>
      </x:c>
      <x:c r="B2832" s="0" t="inlineStr">
        <x:is>
          <x:t>Demo Handel GmbH</x:t>
        </x:is>
      </x:c>
      <x:c r="C2832" s="0" t="inlineStr">
        <x:is>
          <x:t>PL</x:t>
        </x:is>
      </x:c>
      <x:c r="D2832" s="0" t="inlineStr">
        <x:is>
          <x:t>pl.other-opex</x:t>
        </x:is>
      </x:c>
      <x:c r="E2832" s="0" t="inlineStr">
        <x:is>
          <x:t>Sonstige betriebliche Aufwendungen</x:t>
        </x:is>
      </x:c>
      <x:c r="F2832" s="58">
        <x:v>6923</x:v>
      </x:c>
      <x:c r="G2832" t="inlineStr">
        <x:is>
          <x:t>Einstellungen in die Einzelwertberichtigung zu Forderungen</x:t>
        </x:is>
      </x:c>
      <x:c r="H2832" s="0" t="inlineStr">
        <x:is>
          <x:t>2023-12</x:t>
        </x:is>
      </x:c>
      <x:c r="I2832" s="0" t="inlineStr">
        <x:is>
          <x:t>2023-12</x:t>
        </x:is>
      </x:c>
      <x:c r="J2832" s="0" t="inlineStr">
        <x:is>
          <x:t>Month</x:t>
        </x:is>
      </x:c>
      <x:c r="K2832" s="58">
        <x:v>1</x:v>
      </x:c>
      <x:c r="L2832" s="12">
        <x:v>-96000</x:v>
      </x:c>
    </x:row>
    <x:row r="2833">
      <x:c r="A2833" s="0" t="inlineStr">
        <x:is>
          <x:t>PL|pl.other-opex|6923|2024-01</x:t>
        </x:is>
      </x:c>
      <x:c r="B2833" s="0" t="inlineStr">
        <x:is>
          <x:t>Demo Handel GmbH</x:t>
        </x:is>
      </x:c>
      <x:c r="C2833" s="0" t="inlineStr">
        <x:is>
          <x:t>PL</x:t>
        </x:is>
      </x:c>
      <x:c r="D2833" s="0" t="inlineStr">
        <x:is>
          <x:t>pl.other-opex</x:t>
        </x:is>
      </x:c>
      <x:c r="E2833" s="0" t="inlineStr">
        <x:is>
          <x:t>Sonstige betriebliche Aufwendungen</x:t>
        </x:is>
      </x:c>
      <x:c r="F2833" s="58">
        <x:v>6923</x:v>
      </x:c>
      <x:c r="G2833" t="inlineStr">
        <x:is>
          <x:t>Einstellungen in die Einzelwertberichtigung zu Forderungen</x:t>
        </x:is>
      </x:c>
      <x:c r="H2833" s="0" t="inlineStr">
        <x:is>
          <x:t>2024-01</x:t>
        </x:is>
      </x:c>
      <x:c r="I2833" s="0" t="inlineStr">
        <x:is>
          <x:t>2024-01</x:t>
        </x:is>
      </x:c>
      <x:c r="J2833" s="0" t="inlineStr">
        <x:is>
          <x:t>Month</x:t>
        </x:is>
      </x:c>
      <x:c r="K2833" s="58">
        <x:v>1</x:v>
      </x:c>
      <x:c r="L2833" s="12">
        <x:v>0</x:v>
      </x:c>
    </x:row>
    <x:row r="2834">
      <x:c r="A2834" s="0" t="inlineStr">
        <x:is>
          <x:t>PL|pl.other-opex|6923|2024-02</x:t>
        </x:is>
      </x:c>
      <x:c r="B2834" s="0" t="inlineStr">
        <x:is>
          <x:t>Demo Handel GmbH</x:t>
        </x:is>
      </x:c>
      <x:c r="C2834" s="0" t="inlineStr">
        <x:is>
          <x:t>PL</x:t>
        </x:is>
      </x:c>
      <x:c r="D2834" s="0" t="inlineStr">
        <x:is>
          <x:t>pl.other-opex</x:t>
        </x:is>
      </x:c>
      <x:c r="E2834" s="0" t="inlineStr">
        <x:is>
          <x:t>Sonstige betriebliche Aufwendungen</x:t>
        </x:is>
      </x:c>
      <x:c r="F2834" s="58">
        <x:v>6923</x:v>
      </x:c>
      <x:c r="G2834" t="inlineStr">
        <x:is>
          <x:t>Einstellungen in die Einzelwertberichtigung zu Forderungen</x:t>
        </x:is>
      </x:c>
      <x:c r="H2834" s="0" t="inlineStr">
        <x:is>
          <x:t>2024-02</x:t>
        </x:is>
      </x:c>
      <x:c r="I2834" s="0" t="inlineStr">
        <x:is>
          <x:t>2024-02</x:t>
        </x:is>
      </x:c>
      <x:c r="J2834" s="0" t="inlineStr">
        <x:is>
          <x:t>Month</x:t>
        </x:is>
      </x:c>
      <x:c r="K2834" s="58">
        <x:v>1</x:v>
      </x:c>
      <x:c r="L2834" s="12">
        <x:v>0</x:v>
      </x:c>
    </x:row>
    <x:row r="2835">
      <x:c r="A2835" s="0" t="inlineStr">
        <x:is>
          <x:t>PL|pl.other-opex|6923|2024-03</x:t>
        </x:is>
      </x:c>
      <x:c r="B2835" s="0" t="inlineStr">
        <x:is>
          <x:t>Demo Handel GmbH</x:t>
        </x:is>
      </x:c>
      <x:c r="C2835" s="0" t="inlineStr">
        <x:is>
          <x:t>PL</x:t>
        </x:is>
      </x:c>
      <x:c r="D2835" s="0" t="inlineStr">
        <x:is>
          <x:t>pl.other-opex</x:t>
        </x:is>
      </x:c>
      <x:c r="E2835" s="0" t="inlineStr">
        <x:is>
          <x:t>Sonstige betriebliche Aufwendungen</x:t>
        </x:is>
      </x:c>
      <x:c r="F2835" s="58">
        <x:v>6923</x:v>
      </x:c>
      <x:c r="G2835" t="inlineStr">
        <x:is>
          <x:t>Einstellungen in die Einzelwertberichtigung zu Forderungen</x:t>
        </x:is>
      </x:c>
      <x:c r="H2835" s="0" t="inlineStr">
        <x:is>
          <x:t>2024-03</x:t>
        </x:is>
      </x:c>
      <x:c r="I2835" s="0" t="inlineStr">
        <x:is>
          <x:t>2024-03</x:t>
        </x:is>
      </x:c>
      <x:c r="J2835" s="0" t="inlineStr">
        <x:is>
          <x:t>Month</x:t>
        </x:is>
      </x:c>
      <x:c r="K2835" s="58">
        <x:v>1</x:v>
      </x:c>
      <x:c r="L2835" s="12">
        <x:v>0</x:v>
      </x:c>
    </x:row>
    <x:row r="2836">
      <x:c r="A2836" s="0" t="inlineStr">
        <x:is>
          <x:t>PL|pl.other-opex|6923|2024-04</x:t>
        </x:is>
      </x:c>
      <x:c r="B2836" s="0" t="inlineStr">
        <x:is>
          <x:t>Demo Handel GmbH</x:t>
        </x:is>
      </x:c>
      <x:c r="C2836" s="0" t="inlineStr">
        <x:is>
          <x:t>PL</x:t>
        </x:is>
      </x:c>
      <x:c r="D2836" s="0" t="inlineStr">
        <x:is>
          <x:t>pl.other-opex</x:t>
        </x:is>
      </x:c>
      <x:c r="E2836" s="0" t="inlineStr">
        <x:is>
          <x:t>Sonstige betriebliche Aufwendungen</x:t>
        </x:is>
      </x:c>
      <x:c r="F2836" s="58">
        <x:v>6923</x:v>
      </x:c>
      <x:c r="G2836" t="inlineStr">
        <x:is>
          <x:t>Einstellungen in die Einzelwertberichtigung zu Forderungen</x:t>
        </x:is>
      </x:c>
      <x:c r="H2836" s="0" t="inlineStr">
        <x:is>
          <x:t>2024-04</x:t>
        </x:is>
      </x:c>
      <x:c r="I2836" s="0" t="inlineStr">
        <x:is>
          <x:t>2024-04</x:t>
        </x:is>
      </x:c>
      <x:c r="J2836" s="0" t="inlineStr">
        <x:is>
          <x:t>Month</x:t>
        </x:is>
      </x:c>
      <x:c r="K2836" s="58">
        <x:v>1</x:v>
      </x:c>
      <x:c r="L2836" s="12">
        <x:v>0</x:v>
      </x:c>
    </x:row>
    <x:row r="2837">
      <x:c r="A2837" s="0" t="inlineStr">
        <x:is>
          <x:t>PL|pl.other-opex|6923|2024-05</x:t>
        </x:is>
      </x:c>
      <x:c r="B2837" s="0" t="inlineStr">
        <x:is>
          <x:t>Demo Handel GmbH</x:t>
        </x:is>
      </x:c>
      <x:c r="C2837" s="0" t="inlineStr">
        <x:is>
          <x:t>PL</x:t>
        </x:is>
      </x:c>
      <x:c r="D2837" s="0" t="inlineStr">
        <x:is>
          <x:t>pl.other-opex</x:t>
        </x:is>
      </x:c>
      <x:c r="E2837" s="0" t="inlineStr">
        <x:is>
          <x:t>Sonstige betriebliche Aufwendungen</x:t>
        </x:is>
      </x:c>
      <x:c r="F2837" s="58">
        <x:v>6923</x:v>
      </x:c>
      <x:c r="G2837" t="inlineStr">
        <x:is>
          <x:t>Einstellungen in die Einzelwertberichtigung zu Forderungen</x:t>
        </x:is>
      </x:c>
      <x:c r="H2837" s="0" t="inlineStr">
        <x:is>
          <x:t>2024-05</x:t>
        </x:is>
      </x:c>
      <x:c r="I2837" s="0" t="inlineStr">
        <x:is>
          <x:t>2024-05</x:t>
        </x:is>
      </x:c>
      <x:c r="J2837" s="0" t="inlineStr">
        <x:is>
          <x:t>Month</x:t>
        </x:is>
      </x:c>
      <x:c r="K2837" s="58">
        <x:v>1</x:v>
      </x:c>
      <x:c r="L2837" s="12">
        <x:v>0</x:v>
      </x:c>
    </x:row>
    <x:row r="2838">
      <x:c r="A2838" s="0" t="inlineStr">
        <x:is>
          <x:t>PL|pl.other-opex|6923|2024-06</x:t>
        </x:is>
      </x:c>
      <x:c r="B2838" s="0" t="inlineStr">
        <x:is>
          <x:t>Demo Handel GmbH</x:t>
        </x:is>
      </x:c>
      <x:c r="C2838" s="0" t="inlineStr">
        <x:is>
          <x:t>PL</x:t>
        </x:is>
      </x:c>
      <x:c r="D2838" s="0" t="inlineStr">
        <x:is>
          <x:t>pl.other-opex</x:t>
        </x:is>
      </x:c>
      <x:c r="E2838" s="0" t="inlineStr">
        <x:is>
          <x:t>Sonstige betriebliche Aufwendungen</x:t>
        </x:is>
      </x:c>
      <x:c r="F2838" s="58">
        <x:v>6923</x:v>
      </x:c>
      <x:c r="G2838" t="inlineStr">
        <x:is>
          <x:t>Einstellungen in die Einzelwertberichtigung zu Forderungen</x:t>
        </x:is>
      </x:c>
      <x:c r="H2838" s="0" t="inlineStr">
        <x:is>
          <x:t>2024-06</x:t>
        </x:is>
      </x:c>
      <x:c r="I2838" s="0" t="inlineStr">
        <x:is>
          <x:t>2024-06</x:t>
        </x:is>
      </x:c>
      <x:c r="J2838" s="0" t="inlineStr">
        <x:is>
          <x:t>Month</x:t>
        </x:is>
      </x:c>
      <x:c r="K2838" s="58">
        <x:v>1</x:v>
      </x:c>
      <x:c r="L2838" s="12">
        <x:v>0</x:v>
      </x:c>
    </x:row>
    <x:row r="2839">
      <x:c r="A2839" s="0" t="inlineStr">
        <x:is>
          <x:t>PL|pl.other-opex|6923|2024-07</x:t>
        </x:is>
      </x:c>
      <x:c r="B2839" s="0" t="inlineStr">
        <x:is>
          <x:t>Demo Handel GmbH</x:t>
        </x:is>
      </x:c>
      <x:c r="C2839" s="0" t="inlineStr">
        <x:is>
          <x:t>PL</x:t>
        </x:is>
      </x:c>
      <x:c r="D2839" s="0" t="inlineStr">
        <x:is>
          <x:t>pl.other-opex</x:t>
        </x:is>
      </x:c>
      <x:c r="E2839" s="0" t="inlineStr">
        <x:is>
          <x:t>Sonstige betriebliche Aufwendungen</x:t>
        </x:is>
      </x:c>
      <x:c r="F2839" s="58">
        <x:v>6923</x:v>
      </x:c>
      <x:c r="G2839" t="inlineStr">
        <x:is>
          <x:t>Einstellungen in die Einzelwertberichtigung zu Forderungen</x:t>
        </x:is>
      </x:c>
      <x:c r="H2839" s="0" t="inlineStr">
        <x:is>
          <x:t>2024-07</x:t>
        </x:is>
      </x:c>
      <x:c r="I2839" s="0" t="inlineStr">
        <x:is>
          <x:t>2024-07</x:t>
        </x:is>
      </x:c>
      <x:c r="J2839" s="0" t="inlineStr">
        <x:is>
          <x:t>Month</x:t>
        </x:is>
      </x:c>
      <x:c r="K2839" s="58">
        <x:v>1</x:v>
      </x:c>
      <x:c r="L2839" s="12">
        <x:v>0</x:v>
      </x:c>
    </x:row>
    <x:row r="2840">
      <x:c r="A2840" s="0" t="inlineStr">
        <x:is>
          <x:t>PL|pl.other-opex|6923|2024-08</x:t>
        </x:is>
      </x:c>
      <x:c r="B2840" s="0" t="inlineStr">
        <x:is>
          <x:t>Demo Handel GmbH</x:t>
        </x:is>
      </x:c>
      <x:c r="C2840" s="0" t="inlineStr">
        <x:is>
          <x:t>PL</x:t>
        </x:is>
      </x:c>
      <x:c r="D2840" s="0" t="inlineStr">
        <x:is>
          <x:t>pl.other-opex</x:t>
        </x:is>
      </x:c>
      <x:c r="E2840" s="0" t="inlineStr">
        <x:is>
          <x:t>Sonstige betriebliche Aufwendungen</x:t>
        </x:is>
      </x:c>
      <x:c r="F2840" s="58">
        <x:v>6923</x:v>
      </x:c>
      <x:c r="G2840" t="inlineStr">
        <x:is>
          <x:t>Einstellungen in die Einzelwertberichtigung zu Forderungen</x:t>
        </x:is>
      </x:c>
      <x:c r="H2840" s="0" t="inlineStr">
        <x:is>
          <x:t>2024-08</x:t>
        </x:is>
      </x:c>
      <x:c r="I2840" s="0" t="inlineStr">
        <x:is>
          <x:t>2024-08</x:t>
        </x:is>
      </x:c>
      <x:c r="J2840" s="0" t="inlineStr">
        <x:is>
          <x:t>Month</x:t>
        </x:is>
      </x:c>
      <x:c r="K2840" s="58">
        <x:v>1</x:v>
      </x:c>
      <x:c r="L2840" s="12">
        <x:v>0</x:v>
      </x:c>
    </x:row>
    <x:row r="2841">
      <x:c r="A2841" s="0" t="inlineStr">
        <x:is>
          <x:t>PL|pl.other-opex|6923|2024-09</x:t>
        </x:is>
      </x:c>
      <x:c r="B2841" s="0" t="inlineStr">
        <x:is>
          <x:t>Demo Handel GmbH</x:t>
        </x:is>
      </x:c>
      <x:c r="C2841" s="0" t="inlineStr">
        <x:is>
          <x:t>PL</x:t>
        </x:is>
      </x:c>
      <x:c r="D2841" s="0" t="inlineStr">
        <x:is>
          <x:t>pl.other-opex</x:t>
        </x:is>
      </x:c>
      <x:c r="E2841" s="0" t="inlineStr">
        <x:is>
          <x:t>Sonstige betriebliche Aufwendungen</x:t>
        </x:is>
      </x:c>
      <x:c r="F2841" s="58">
        <x:v>6923</x:v>
      </x:c>
      <x:c r="G2841" t="inlineStr">
        <x:is>
          <x:t>Einstellungen in die Einzelwertberichtigung zu Forderungen</x:t>
        </x:is>
      </x:c>
      <x:c r="H2841" s="0" t="inlineStr">
        <x:is>
          <x:t>2024-09</x:t>
        </x:is>
      </x:c>
      <x:c r="I2841" s="0" t="inlineStr">
        <x:is>
          <x:t>2024-09</x:t>
        </x:is>
      </x:c>
      <x:c r="J2841" s="0" t="inlineStr">
        <x:is>
          <x:t>Month</x:t>
        </x:is>
      </x:c>
      <x:c r="K2841" s="58">
        <x:v>1</x:v>
      </x:c>
      <x:c r="L2841" s="12">
        <x:v>0</x:v>
      </x:c>
    </x:row>
    <x:row r="2842">
      <x:c r="A2842" s="0" t="inlineStr">
        <x:is>
          <x:t>PL|pl.other-opex|6923|2024-10</x:t>
        </x:is>
      </x:c>
      <x:c r="B2842" s="0" t="inlineStr">
        <x:is>
          <x:t>Demo Handel GmbH</x:t>
        </x:is>
      </x:c>
      <x:c r="C2842" s="0" t="inlineStr">
        <x:is>
          <x:t>PL</x:t>
        </x:is>
      </x:c>
      <x:c r="D2842" s="0" t="inlineStr">
        <x:is>
          <x:t>pl.other-opex</x:t>
        </x:is>
      </x:c>
      <x:c r="E2842" s="0" t="inlineStr">
        <x:is>
          <x:t>Sonstige betriebliche Aufwendungen</x:t>
        </x:is>
      </x:c>
      <x:c r="F2842" s="58">
        <x:v>6923</x:v>
      </x:c>
      <x:c r="G2842" t="inlineStr">
        <x:is>
          <x:t>Einstellungen in die Einzelwertberichtigung zu Forderungen</x:t>
        </x:is>
      </x:c>
      <x:c r="H2842" s="0" t="inlineStr">
        <x:is>
          <x:t>2024-10</x:t>
        </x:is>
      </x:c>
      <x:c r="I2842" s="0" t="inlineStr">
        <x:is>
          <x:t>2024-10</x:t>
        </x:is>
      </x:c>
      <x:c r="J2842" s="0" t="inlineStr">
        <x:is>
          <x:t>Month</x:t>
        </x:is>
      </x:c>
      <x:c r="K2842" s="58">
        <x:v>1</x:v>
      </x:c>
      <x:c r="L2842" s="12">
        <x:v>0</x:v>
      </x:c>
    </x:row>
    <x:row r="2843">
      <x:c r="A2843" s="0" t="inlineStr">
        <x:is>
          <x:t>PL|pl.other-opex|6923|2024-11</x:t>
        </x:is>
      </x:c>
      <x:c r="B2843" s="0" t="inlineStr">
        <x:is>
          <x:t>Demo Handel GmbH</x:t>
        </x:is>
      </x:c>
      <x:c r="C2843" s="0" t="inlineStr">
        <x:is>
          <x:t>PL</x:t>
        </x:is>
      </x:c>
      <x:c r="D2843" s="0" t="inlineStr">
        <x:is>
          <x:t>pl.other-opex</x:t>
        </x:is>
      </x:c>
      <x:c r="E2843" s="0" t="inlineStr">
        <x:is>
          <x:t>Sonstige betriebliche Aufwendungen</x:t>
        </x:is>
      </x:c>
      <x:c r="F2843" s="58">
        <x:v>6923</x:v>
      </x:c>
      <x:c r="G2843" t="inlineStr">
        <x:is>
          <x:t>Einstellungen in die Einzelwertberichtigung zu Forderungen</x:t>
        </x:is>
      </x:c>
      <x:c r="H2843" s="0" t="inlineStr">
        <x:is>
          <x:t>2024-11</x:t>
        </x:is>
      </x:c>
      <x:c r="I2843" s="0" t="inlineStr">
        <x:is>
          <x:t>2024-11</x:t>
        </x:is>
      </x:c>
      <x:c r="J2843" s="0" t="inlineStr">
        <x:is>
          <x:t>Month</x:t>
        </x:is>
      </x:c>
      <x:c r="K2843" s="58">
        <x:v>1</x:v>
      </x:c>
      <x:c r="L2843" s="12">
        <x:v>0</x:v>
      </x:c>
    </x:row>
    <x:row r="2844">
      <x:c r="A2844" s="0" t="inlineStr">
        <x:is>
          <x:t>PL|pl.other-opex|6923|2024-12</x:t>
        </x:is>
      </x:c>
      <x:c r="B2844" s="0" t="inlineStr">
        <x:is>
          <x:t>Demo Handel GmbH</x:t>
        </x:is>
      </x:c>
      <x:c r="C2844" s="0" t="inlineStr">
        <x:is>
          <x:t>PL</x:t>
        </x:is>
      </x:c>
      <x:c r="D2844" s="0" t="inlineStr">
        <x:is>
          <x:t>pl.other-opex</x:t>
        </x:is>
      </x:c>
      <x:c r="E2844" s="0" t="inlineStr">
        <x:is>
          <x:t>Sonstige betriebliche Aufwendungen</x:t>
        </x:is>
      </x:c>
      <x:c r="F2844" s="58">
        <x:v>6923</x:v>
      </x:c>
      <x:c r="G2844" t="inlineStr">
        <x:is>
          <x:t>Einstellungen in die Einzelwertberichtigung zu Forderungen</x:t>
        </x:is>
      </x:c>
      <x:c r="H2844" s="0" t="inlineStr">
        <x:is>
          <x:t>2024-12</x:t>
        </x:is>
      </x:c>
      <x:c r="I2844" s="0" t="inlineStr">
        <x:is>
          <x:t>2024-12</x:t>
        </x:is>
      </x:c>
      <x:c r="J2844" s="0" t="inlineStr">
        <x:is>
          <x:t>Month</x:t>
        </x:is>
      </x:c>
      <x:c r="K2844" s="58">
        <x:v>1</x:v>
      </x:c>
      <x:c r="L2844" s="12">
        <x:v>0</x:v>
      </x:c>
    </x:row>
    <x:row r="2845">
      <x:c r="A2845" s="0" t="inlineStr">
        <x:is>
          <x:t>PL|pl.other-opex|6930|2022-01</x:t>
        </x:is>
      </x:c>
      <x:c r="B2845" s="0" t="inlineStr">
        <x:is>
          <x:t>Demo Handel GmbH</x:t>
        </x:is>
      </x:c>
      <x:c r="C2845" s="0" t="inlineStr">
        <x:is>
          <x:t>PL</x:t>
        </x:is>
      </x:c>
      <x:c r="D2845" s="0" t="inlineStr">
        <x:is>
          <x:t>pl.other-opex</x:t>
        </x:is>
      </x:c>
      <x:c r="E2845" s="0" t="inlineStr">
        <x:is>
          <x:t>Sonstige betriebliche Aufwendungen</x:t>
        </x:is>
      </x:c>
      <x:c r="F2845" s="58">
        <x:v>6930</x:v>
      </x:c>
      <x:c r="G2845" t="inlineStr">
        <x:is>
          <x:t>Forderungsverluste 19 % USt</x:t>
        </x:is>
      </x:c>
      <x:c r="H2845" s="0" t="inlineStr">
        <x:is>
          <x:t>2022-01</x:t>
        </x:is>
      </x:c>
      <x:c r="I2845" s="0" t="inlineStr">
        <x:is>
          <x:t>2022-01</x:t>
        </x:is>
      </x:c>
      <x:c r="J2845" s="0" t="inlineStr">
        <x:is>
          <x:t>Month</x:t>
        </x:is>
      </x:c>
      <x:c r="K2845" s="58">
        <x:v>1</x:v>
      </x:c>
      <x:c r="L2845" s="12">
        <x:v>0</x:v>
      </x:c>
    </x:row>
    <x:row r="2846">
      <x:c r="A2846" s="0" t="inlineStr">
        <x:is>
          <x:t>PL|pl.other-opex|6930|2022-02</x:t>
        </x:is>
      </x:c>
      <x:c r="B2846" s="0" t="inlineStr">
        <x:is>
          <x:t>Demo Handel GmbH</x:t>
        </x:is>
      </x:c>
      <x:c r="C2846" s="0" t="inlineStr">
        <x:is>
          <x:t>PL</x:t>
        </x:is>
      </x:c>
      <x:c r="D2846" s="0" t="inlineStr">
        <x:is>
          <x:t>pl.other-opex</x:t>
        </x:is>
      </x:c>
      <x:c r="E2846" s="0" t="inlineStr">
        <x:is>
          <x:t>Sonstige betriebliche Aufwendungen</x:t>
        </x:is>
      </x:c>
      <x:c r="F2846" s="58">
        <x:v>6930</x:v>
      </x:c>
      <x:c r="G2846" t="inlineStr">
        <x:is>
          <x:t>Forderungsverluste 19 % USt</x:t>
        </x:is>
      </x:c>
      <x:c r="H2846" s="0" t="inlineStr">
        <x:is>
          <x:t>2022-02</x:t>
        </x:is>
      </x:c>
      <x:c r="I2846" s="0" t="inlineStr">
        <x:is>
          <x:t>2022-02</x:t>
        </x:is>
      </x:c>
      <x:c r="J2846" s="0" t="inlineStr">
        <x:is>
          <x:t>Month</x:t>
        </x:is>
      </x:c>
      <x:c r="K2846" s="58">
        <x:v>1</x:v>
      </x:c>
      <x:c r="L2846" s="12">
        <x:v>0</x:v>
      </x:c>
    </x:row>
    <x:row r="2847">
      <x:c r="A2847" s="0" t="inlineStr">
        <x:is>
          <x:t>PL|pl.other-opex|6930|2022-03</x:t>
        </x:is>
      </x:c>
      <x:c r="B2847" s="0" t="inlineStr">
        <x:is>
          <x:t>Demo Handel GmbH</x:t>
        </x:is>
      </x:c>
      <x:c r="C2847" s="0" t="inlineStr">
        <x:is>
          <x:t>PL</x:t>
        </x:is>
      </x:c>
      <x:c r="D2847" s="0" t="inlineStr">
        <x:is>
          <x:t>pl.other-opex</x:t>
        </x:is>
      </x:c>
      <x:c r="E2847" s="0" t="inlineStr">
        <x:is>
          <x:t>Sonstige betriebliche Aufwendungen</x:t>
        </x:is>
      </x:c>
      <x:c r="F2847" s="58">
        <x:v>6930</x:v>
      </x:c>
      <x:c r="G2847" t="inlineStr">
        <x:is>
          <x:t>Forderungsverluste 19 % USt</x:t>
        </x:is>
      </x:c>
      <x:c r="H2847" s="0" t="inlineStr">
        <x:is>
          <x:t>2022-03</x:t>
        </x:is>
      </x:c>
      <x:c r="I2847" s="0" t="inlineStr">
        <x:is>
          <x:t>2022-03</x:t>
        </x:is>
      </x:c>
      <x:c r="J2847" s="0" t="inlineStr">
        <x:is>
          <x:t>Month</x:t>
        </x:is>
      </x:c>
      <x:c r="K2847" s="58">
        <x:v>1</x:v>
      </x:c>
      <x:c r="L2847" s="12">
        <x:v>0</x:v>
      </x:c>
    </x:row>
    <x:row r="2848">
      <x:c r="A2848" s="0" t="inlineStr">
        <x:is>
          <x:t>PL|pl.other-opex|6930|2022-04</x:t>
        </x:is>
      </x:c>
      <x:c r="B2848" s="0" t="inlineStr">
        <x:is>
          <x:t>Demo Handel GmbH</x:t>
        </x:is>
      </x:c>
      <x:c r="C2848" s="0" t="inlineStr">
        <x:is>
          <x:t>PL</x:t>
        </x:is>
      </x:c>
      <x:c r="D2848" s="0" t="inlineStr">
        <x:is>
          <x:t>pl.other-opex</x:t>
        </x:is>
      </x:c>
      <x:c r="E2848" s="0" t="inlineStr">
        <x:is>
          <x:t>Sonstige betriebliche Aufwendungen</x:t>
        </x:is>
      </x:c>
      <x:c r="F2848" s="58">
        <x:v>6930</x:v>
      </x:c>
      <x:c r="G2848" t="inlineStr">
        <x:is>
          <x:t>Forderungsverluste 19 % USt</x:t>
        </x:is>
      </x:c>
      <x:c r="H2848" s="0" t="inlineStr">
        <x:is>
          <x:t>2022-04</x:t>
        </x:is>
      </x:c>
      <x:c r="I2848" s="0" t="inlineStr">
        <x:is>
          <x:t>2022-04</x:t>
        </x:is>
      </x:c>
      <x:c r="J2848" s="0" t="inlineStr">
        <x:is>
          <x:t>Month</x:t>
        </x:is>
      </x:c>
      <x:c r="K2848" s="58">
        <x:v>1</x:v>
      </x:c>
      <x:c r="L2848" s="12">
        <x:v>0</x:v>
      </x:c>
    </x:row>
    <x:row r="2849">
      <x:c r="A2849" s="0" t="inlineStr">
        <x:is>
          <x:t>PL|pl.other-opex|6930|2022-05</x:t>
        </x:is>
      </x:c>
      <x:c r="B2849" s="0" t="inlineStr">
        <x:is>
          <x:t>Demo Handel GmbH</x:t>
        </x:is>
      </x:c>
      <x:c r="C2849" s="0" t="inlineStr">
        <x:is>
          <x:t>PL</x:t>
        </x:is>
      </x:c>
      <x:c r="D2849" s="0" t="inlineStr">
        <x:is>
          <x:t>pl.other-opex</x:t>
        </x:is>
      </x:c>
      <x:c r="E2849" s="0" t="inlineStr">
        <x:is>
          <x:t>Sonstige betriebliche Aufwendungen</x:t>
        </x:is>
      </x:c>
      <x:c r="F2849" s="58">
        <x:v>6930</x:v>
      </x:c>
      <x:c r="G2849" t="inlineStr">
        <x:is>
          <x:t>Forderungsverluste 19 % USt</x:t>
        </x:is>
      </x:c>
      <x:c r="H2849" s="0" t="inlineStr">
        <x:is>
          <x:t>2022-05</x:t>
        </x:is>
      </x:c>
      <x:c r="I2849" s="0" t="inlineStr">
        <x:is>
          <x:t>2022-05</x:t>
        </x:is>
      </x:c>
      <x:c r="J2849" s="0" t="inlineStr">
        <x:is>
          <x:t>Month</x:t>
        </x:is>
      </x:c>
      <x:c r="K2849" s="58">
        <x:v>1</x:v>
      </x:c>
      <x:c r="L2849" s="12">
        <x:v>0</x:v>
      </x:c>
    </x:row>
    <x:row r="2850">
      <x:c r="A2850" s="0" t="inlineStr">
        <x:is>
          <x:t>PL|pl.other-opex|6930|2022-06</x:t>
        </x:is>
      </x:c>
      <x:c r="B2850" s="0" t="inlineStr">
        <x:is>
          <x:t>Demo Handel GmbH</x:t>
        </x:is>
      </x:c>
      <x:c r="C2850" s="0" t="inlineStr">
        <x:is>
          <x:t>PL</x:t>
        </x:is>
      </x:c>
      <x:c r="D2850" s="0" t="inlineStr">
        <x:is>
          <x:t>pl.other-opex</x:t>
        </x:is>
      </x:c>
      <x:c r="E2850" s="0" t="inlineStr">
        <x:is>
          <x:t>Sonstige betriebliche Aufwendungen</x:t>
        </x:is>
      </x:c>
      <x:c r="F2850" s="58">
        <x:v>6930</x:v>
      </x:c>
      <x:c r="G2850" t="inlineStr">
        <x:is>
          <x:t>Forderungsverluste 19 % USt</x:t>
        </x:is>
      </x:c>
      <x:c r="H2850" s="0" t="inlineStr">
        <x:is>
          <x:t>2022-06</x:t>
        </x:is>
      </x:c>
      <x:c r="I2850" s="0" t="inlineStr">
        <x:is>
          <x:t>2022-06</x:t>
        </x:is>
      </x:c>
      <x:c r="J2850" s="0" t="inlineStr">
        <x:is>
          <x:t>Month</x:t>
        </x:is>
      </x:c>
      <x:c r="K2850" s="58">
        <x:v>1</x:v>
      </x:c>
      <x:c r="L2850" s="12">
        <x:v>0</x:v>
      </x:c>
    </x:row>
    <x:row r="2851">
      <x:c r="A2851" s="0" t="inlineStr">
        <x:is>
          <x:t>PL|pl.other-opex|6930|2022-07</x:t>
        </x:is>
      </x:c>
      <x:c r="B2851" s="0" t="inlineStr">
        <x:is>
          <x:t>Demo Handel GmbH</x:t>
        </x:is>
      </x:c>
      <x:c r="C2851" s="0" t="inlineStr">
        <x:is>
          <x:t>PL</x:t>
        </x:is>
      </x:c>
      <x:c r="D2851" s="0" t="inlineStr">
        <x:is>
          <x:t>pl.other-opex</x:t>
        </x:is>
      </x:c>
      <x:c r="E2851" s="0" t="inlineStr">
        <x:is>
          <x:t>Sonstige betriebliche Aufwendungen</x:t>
        </x:is>
      </x:c>
      <x:c r="F2851" s="58">
        <x:v>6930</x:v>
      </x:c>
      <x:c r="G2851" t="inlineStr">
        <x:is>
          <x:t>Forderungsverluste 19 % USt</x:t>
        </x:is>
      </x:c>
      <x:c r="H2851" s="0" t="inlineStr">
        <x:is>
          <x:t>2022-07</x:t>
        </x:is>
      </x:c>
      <x:c r="I2851" s="0" t="inlineStr">
        <x:is>
          <x:t>2022-07</x:t>
        </x:is>
      </x:c>
      <x:c r="J2851" s="0" t="inlineStr">
        <x:is>
          <x:t>Month</x:t>
        </x:is>
      </x:c>
      <x:c r="K2851" s="58">
        <x:v>1</x:v>
      </x:c>
      <x:c r="L2851" s="12">
        <x:v>0</x:v>
      </x:c>
    </x:row>
    <x:row r="2852">
      <x:c r="A2852" s="0" t="inlineStr">
        <x:is>
          <x:t>PL|pl.other-opex|6930|2022-08</x:t>
        </x:is>
      </x:c>
      <x:c r="B2852" s="0" t="inlineStr">
        <x:is>
          <x:t>Demo Handel GmbH</x:t>
        </x:is>
      </x:c>
      <x:c r="C2852" s="0" t="inlineStr">
        <x:is>
          <x:t>PL</x:t>
        </x:is>
      </x:c>
      <x:c r="D2852" s="0" t="inlineStr">
        <x:is>
          <x:t>pl.other-opex</x:t>
        </x:is>
      </x:c>
      <x:c r="E2852" s="0" t="inlineStr">
        <x:is>
          <x:t>Sonstige betriebliche Aufwendungen</x:t>
        </x:is>
      </x:c>
      <x:c r="F2852" s="58">
        <x:v>6930</x:v>
      </x:c>
      <x:c r="G2852" t="inlineStr">
        <x:is>
          <x:t>Forderungsverluste 19 % USt</x:t>
        </x:is>
      </x:c>
      <x:c r="H2852" s="0" t="inlineStr">
        <x:is>
          <x:t>2022-08</x:t>
        </x:is>
      </x:c>
      <x:c r="I2852" s="0" t="inlineStr">
        <x:is>
          <x:t>2022-08</x:t>
        </x:is>
      </x:c>
      <x:c r="J2852" s="0" t="inlineStr">
        <x:is>
          <x:t>Month</x:t>
        </x:is>
      </x:c>
      <x:c r="K2852" s="58">
        <x:v>1</x:v>
      </x:c>
      <x:c r="L2852" s="12">
        <x:v>0</x:v>
      </x:c>
    </x:row>
    <x:row r="2853">
      <x:c r="A2853" s="0" t="inlineStr">
        <x:is>
          <x:t>PL|pl.other-opex|6930|2022-09</x:t>
        </x:is>
      </x:c>
      <x:c r="B2853" s="0" t="inlineStr">
        <x:is>
          <x:t>Demo Handel GmbH</x:t>
        </x:is>
      </x:c>
      <x:c r="C2853" s="0" t="inlineStr">
        <x:is>
          <x:t>PL</x:t>
        </x:is>
      </x:c>
      <x:c r="D2853" s="0" t="inlineStr">
        <x:is>
          <x:t>pl.other-opex</x:t>
        </x:is>
      </x:c>
      <x:c r="E2853" s="0" t="inlineStr">
        <x:is>
          <x:t>Sonstige betriebliche Aufwendungen</x:t>
        </x:is>
      </x:c>
      <x:c r="F2853" s="58">
        <x:v>6930</x:v>
      </x:c>
      <x:c r="G2853" t="inlineStr">
        <x:is>
          <x:t>Forderungsverluste 19 % USt</x:t>
        </x:is>
      </x:c>
      <x:c r="H2853" s="0" t="inlineStr">
        <x:is>
          <x:t>2022-09</x:t>
        </x:is>
      </x:c>
      <x:c r="I2853" s="0" t="inlineStr">
        <x:is>
          <x:t>2022-09</x:t>
        </x:is>
      </x:c>
      <x:c r="J2853" s="0" t="inlineStr">
        <x:is>
          <x:t>Month</x:t>
        </x:is>
      </x:c>
      <x:c r="K2853" s="58">
        <x:v>1</x:v>
      </x:c>
      <x:c r="L2853" s="12">
        <x:v>0</x:v>
      </x:c>
    </x:row>
    <x:row r="2854">
      <x:c r="A2854" s="0" t="inlineStr">
        <x:is>
          <x:t>PL|pl.other-opex|6930|2022-10</x:t>
        </x:is>
      </x:c>
      <x:c r="B2854" s="0" t="inlineStr">
        <x:is>
          <x:t>Demo Handel GmbH</x:t>
        </x:is>
      </x:c>
      <x:c r="C2854" s="0" t="inlineStr">
        <x:is>
          <x:t>PL</x:t>
        </x:is>
      </x:c>
      <x:c r="D2854" s="0" t="inlineStr">
        <x:is>
          <x:t>pl.other-opex</x:t>
        </x:is>
      </x:c>
      <x:c r="E2854" s="0" t="inlineStr">
        <x:is>
          <x:t>Sonstige betriebliche Aufwendungen</x:t>
        </x:is>
      </x:c>
      <x:c r="F2854" s="58">
        <x:v>6930</x:v>
      </x:c>
      <x:c r="G2854" t="inlineStr">
        <x:is>
          <x:t>Forderungsverluste 19 % USt</x:t>
        </x:is>
      </x:c>
      <x:c r="H2854" s="0" t="inlineStr">
        <x:is>
          <x:t>2022-10</x:t>
        </x:is>
      </x:c>
      <x:c r="I2854" s="0" t="inlineStr">
        <x:is>
          <x:t>2022-10</x:t>
        </x:is>
      </x:c>
      <x:c r="J2854" s="0" t="inlineStr">
        <x:is>
          <x:t>Month</x:t>
        </x:is>
      </x:c>
      <x:c r="K2854" s="58">
        <x:v>1</x:v>
      </x:c>
      <x:c r="L2854" s="12">
        <x:v>0</x:v>
      </x:c>
    </x:row>
    <x:row r="2855">
      <x:c r="A2855" s="0" t="inlineStr">
        <x:is>
          <x:t>PL|pl.other-opex|6930|2022-11</x:t>
        </x:is>
      </x:c>
      <x:c r="B2855" s="0" t="inlineStr">
        <x:is>
          <x:t>Demo Handel GmbH</x:t>
        </x:is>
      </x:c>
      <x:c r="C2855" s="0" t="inlineStr">
        <x:is>
          <x:t>PL</x:t>
        </x:is>
      </x:c>
      <x:c r="D2855" s="0" t="inlineStr">
        <x:is>
          <x:t>pl.other-opex</x:t>
        </x:is>
      </x:c>
      <x:c r="E2855" s="0" t="inlineStr">
        <x:is>
          <x:t>Sonstige betriebliche Aufwendungen</x:t>
        </x:is>
      </x:c>
      <x:c r="F2855" s="58">
        <x:v>6930</x:v>
      </x:c>
      <x:c r="G2855" t="inlineStr">
        <x:is>
          <x:t>Forderungsverluste 19 % USt</x:t>
        </x:is>
      </x:c>
      <x:c r="H2855" s="0" t="inlineStr">
        <x:is>
          <x:t>2022-11</x:t>
        </x:is>
      </x:c>
      <x:c r="I2855" s="0" t="inlineStr">
        <x:is>
          <x:t>2022-11</x:t>
        </x:is>
      </x:c>
      <x:c r="J2855" s="0" t="inlineStr">
        <x:is>
          <x:t>Month</x:t>
        </x:is>
      </x:c>
      <x:c r="K2855" s="58">
        <x:v>1</x:v>
      </x:c>
      <x:c r="L2855" s="12">
        <x:v>0</x:v>
      </x:c>
    </x:row>
    <x:row r="2856">
      <x:c r="A2856" s="0" t="inlineStr">
        <x:is>
          <x:t>PL|pl.other-opex|6930|2022-12</x:t>
        </x:is>
      </x:c>
      <x:c r="B2856" s="0" t="inlineStr">
        <x:is>
          <x:t>Demo Handel GmbH</x:t>
        </x:is>
      </x:c>
      <x:c r="C2856" s="0" t="inlineStr">
        <x:is>
          <x:t>PL</x:t>
        </x:is>
      </x:c>
      <x:c r="D2856" s="0" t="inlineStr">
        <x:is>
          <x:t>pl.other-opex</x:t>
        </x:is>
      </x:c>
      <x:c r="E2856" s="0" t="inlineStr">
        <x:is>
          <x:t>Sonstige betriebliche Aufwendungen</x:t>
        </x:is>
      </x:c>
      <x:c r="F2856" s="58">
        <x:v>6930</x:v>
      </x:c>
      <x:c r="G2856" t="inlineStr">
        <x:is>
          <x:t>Forderungsverluste 19 % USt</x:t>
        </x:is>
      </x:c>
      <x:c r="H2856" s="0" t="inlineStr">
        <x:is>
          <x:t>2022-12</x:t>
        </x:is>
      </x:c>
      <x:c r="I2856" s="0" t="inlineStr">
        <x:is>
          <x:t>2022-12</x:t>
        </x:is>
      </x:c>
      <x:c r="J2856" s="0" t="inlineStr">
        <x:is>
          <x:t>Month</x:t>
        </x:is>
      </x:c>
      <x:c r="K2856" s="58">
        <x:v>1</x:v>
      </x:c>
      <x:c r="L2856" s="12">
        <x:v>0</x:v>
      </x:c>
    </x:row>
    <x:row r="2857">
      <x:c r="A2857" s="0" t="inlineStr">
        <x:is>
          <x:t>PL|pl.other-opex|6930|2023-01</x:t>
        </x:is>
      </x:c>
      <x:c r="B2857" s="0" t="inlineStr">
        <x:is>
          <x:t>Demo Handel GmbH</x:t>
        </x:is>
      </x:c>
      <x:c r="C2857" s="0" t="inlineStr">
        <x:is>
          <x:t>PL</x:t>
        </x:is>
      </x:c>
      <x:c r="D2857" s="0" t="inlineStr">
        <x:is>
          <x:t>pl.other-opex</x:t>
        </x:is>
      </x:c>
      <x:c r="E2857" s="0" t="inlineStr">
        <x:is>
          <x:t>Sonstige betriebliche Aufwendungen</x:t>
        </x:is>
      </x:c>
      <x:c r="F2857" s="58">
        <x:v>6930</x:v>
      </x:c>
      <x:c r="G2857" t="inlineStr">
        <x:is>
          <x:t>Forderungsverluste 19 % USt</x:t>
        </x:is>
      </x:c>
      <x:c r="H2857" s="0" t="inlineStr">
        <x:is>
          <x:t>2023-01</x:t>
        </x:is>
      </x:c>
      <x:c r="I2857" s="0" t="inlineStr">
        <x:is>
          <x:t>2023-01</x:t>
        </x:is>
      </x:c>
      <x:c r="J2857" s="0" t="inlineStr">
        <x:is>
          <x:t>Month</x:t>
        </x:is>
      </x:c>
      <x:c r="K2857" s="58">
        <x:v>1</x:v>
      </x:c>
      <x:c r="L2857" s="12">
        <x:v>0</x:v>
      </x:c>
    </x:row>
    <x:row r="2858">
      <x:c r="A2858" s="0" t="inlineStr">
        <x:is>
          <x:t>PL|pl.other-opex|6930|2023-02</x:t>
        </x:is>
      </x:c>
      <x:c r="B2858" s="0" t="inlineStr">
        <x:is>
          <x:t>Demo Handel GmbH</x:t>
        </x:is>
      </x:c>
      <x:c r="C2858" s="0" t="inlineStr">
        <x:is>
          <x:t>PL</x:t>
        </x:is>
      </x:c>
      <x:c r="D2858" s="0" t="inlineStr">
        <x:is>
          <x:t>pl.other-opex</x:t>
        </x:is>
      </x:c>
      <x:c r="E2858" s="0" t="inlineStr">
        <x:is>
          <x:t>Sonstige betriebliche Aufwendungen</x:t>
        </x:is>
      </x:c>
      <x:c r="F2858" s="58">
        <x:v>6930</x:v>
      </x:c>
      <x:c r="G2858" t="inlineStr">
        <x:is>
          <x:t>Forderungsverluste 19 % USt</x:t>
        </x:is>
      </x:c>
      <x:c r="H2858" s="0" t="inlineStr">
        <x:is>
          <x:t>2023-02</x:t>
        </x:is>
      </x:c>
      <x:c r="I2858" s="0" t="inlineStr">
        <x:is>
          <x:t>2023-02</x:t>
        </x:is>
      </x:c>
      <x:c r="J2858" s="0" t="inlineStr">
        <x:is>
          <x:t>Month</x:t>
        </x:is>
      </x:c>
      <x:c r="K2858" s="58">
        <x:v>1</x:v>
      </x:c>
      <x:c r="L2858" s="12">
        <x:v>0</x:v>
      </x:c>
    </x:row>
    <x:row r="2859">
      <x:c r="A2859" s="0" t="inlineStr">
        <x:is>
          <x:t>PL|pl.other-opex|6930|2023-03</x:t>
        </x:is>
      </x:c>
      <x:c r="B2859" s="0" t="inlineStr">
        <x:is>
          <x:t>Demo Handel GmbH</x:t>
        </x:is>
      </x:c>
      <x:c r="C2859" s="0" t="inlineStr">
        <x:is>
          <x:t>PL</x:t>
        </x:is>
      </x:c>
      <x:c r="D2859" s="0" t="inlineStr">
        <x:is>
          <x:t>pl.other-opex</x:t>
        </x:is>
      </x:c>
      <x:c r="E2859" s="0" t="inlineStr">
        <x:is>
          <x:t>Sonstige betriebliche Aufwendungen</x:t>
        </x:is>
      </x:c>
      <x:c r="F2859" s="58">
        <x:v>6930</x:v>
      </x:c>
      <x:c r="G2859" t="inlineStr">
        <x:is>
          <x:t>Forderungsverluste 19 % USt</x:t>
        </x:is>
      </x:c>
      <x:c r="H2859" s="0" t="inlineStr">
        <x:is>
          <x:t>2023-03</x:t>
        </x:is>
      </x:c>
      <x:c r="I2859" s="0" t="inlineStr">
        <x:is>
          <x:t>2023-03</x:t>
        </x:is>
      </x:c>
      <x:c r="J2859" s="0" t="inlineStr">
        <x:is>
          <x:t>Month</x:t>
        </x:is>
      </x:c>
      <x:c r="K2859" s="58">
        <x:v>1</x:v>
      </x:c>
      <x:c r="L2859" s="12">
        <x:v>0</x:v>
      </x:c>
    </x:row>
    <x:row r="2860">
      <x:c r="A2860" s="0" t="inlineStr">
        <x:is>
          <x:t>PL|pl.other-opex|6930|2023-04</x:t>
        </x:is>
      </x:c>
      <x:c r="B2860" s="0" t="inlineStr">
        <x:is>
          <x:t>Demo Handel GmbH</x:t>
        </x:is>
      </x:c>
      <x:c r="C2860" s="0" t="inlineStr">
        <x:is>
          <x:t>PL</x:t>
        </x:is>
      </x:c>
      <x:c r="D2860" s="0" t="inlineStr">
        <x:is>
          <x:t>pl.other-opex</x:t>
        </x:is>
      </x:c>
      <x:c r="E2860" s="0" t="inlineStr">
        <x:is>
          <x:t>Sonstige betriebliche Aufwendungen</x:t>
        </x:is>
      </x:c>
      <x:c r="F2860" s="58">
        <x:v>6930</x:v>
      </x:c>
      <x:c r="G2860" t="inlineStr">
        <x:is>
          <x:t>Forderungsverluste 19 % USt</x:t>
        </x:is>
      </x:c>
      <x:c r="H2860" s="0" t="inlineStr">
        <x:is>
          <x:t>2023-04</x:t>
        </x:is>
      </x:c>
      <x:c r="I2860" s="0" t="inlineStr">
        <x:is>
          <x:t>2023-04</x:t>
        </x:is>
      </x:c>
      <x:c r="J2860" s="0" t="inlineStr">
        <x:is>
          <x:t>Month</x:t>
        </x:is>
      </x:c>
      <x:c r="K2860" s="58">
        <x:v>1</x:v>
      </x:c>
      <x:c r="L2860" s="12">
        <x:v>0</x:v>
      </x:c>
    </x:row>
    <x:row r="2861">
      <x:c r="A2861" s="0" t="inlineStr">
        <x:is>
          <x:t>PL|pl.other-opex|6930|2023-05</x:t>
        </x:is>
      </x:c>
      <x:c r="B2861" s="0" t="inlineStr">
        <x:is>
          <x:t>Demo Handel GmbH</x:t>
        </x:is>
      </x:c>
      <x:c r="C2861" s="0" t="inlineStr">
        <x:is>
          <x:t>PL</x:t>
        </x:is>
      </x:c>
      <x:c r="D2861" s="0" t="inlineStr">
        <x:is>
          <x:t>pl.other-opex</x:t>
        </x:is>
      </x:c>
      <x:c r="E2861" s="0" t="inlineStr">
        <x:is>
          <x:t>Sonstige betriebliche Aufwendungen</x:t>
        </x:is>
      </x:c>
      <x:c r="F2861" s="58">
        <x:v>6930</x:v>
      </x:c>
      <x:c r="G2861" t="inlineStr">
        <x:is>
          <x:t>Forderungsverluste 19 % USt</x:t>
        </x:is>
      </x:c>
      <x:c r="H2861" s="0" t="inlineStr">
        <x:is>
          <x:t>2023-05</x:t>
        </x:is>
      </x:c>
      <x:c r="I2861" s="0" t="inlineStr">
        <x:is>
          <x:t>2023-05</x:t>
        </x:is>
      </x:c>
      <x:c r="J2861" s="0" t="inlineStr">
        <x:is>
          <x:t>Month</x:t>
        </x:is>
      </x:c>
      <x:c r="K2861" s="58">
        <x:v>1</x:v>
      </x:c>
      <x:c r="L2861" s="12">
        <x:v>0</x:v>
      </x:c>
    </x:row>
    <x:row r="2862">
      <x:c r="A2862" s="0" t="inlineStr">
        <x:is>
          <x:t>PL|pl.other-opex|6930|2023-06</x:t>
        </x:is>
      </x:c>
      <x:c r="B2862" s="0" t="inlineStr">
        <x:is>
          <x:t>Demo Handel GmbH</x:t>
        </x:is>
      </x:c>
      <x:c r="C2862" s="0" t="inlineStr">
        <x:is>
          <x:t>PL</x:t>
        </x:is>
      </x:c>
      <x:c r="D2862" s="0" t="inlineStr">
        <x:is>
          <x:t>pl.other-opex</x:t>
        </x:is>
      </x:c>
      <x:c r="E2862" s="0" t="inlineStr">
        <x:is>
          <x:t>Sonstige betriebliche Aufwendungen</x:t>
        </x:is>
      </x:c>
      <x:c r="F2862" s="58">
        <x:v>6930</x:v>
      </x:c>
      <x:c r="G2862" t="inlineStr">
        <x:is>
          <x:t>Forderungsverluste 19 % USt</x:t>
        </x:is>
      </x:c>
      <x:c r="H2862" s="0" t="inlineStr">
        <x:is>
          <x:t>2023-06</x:t>
        </x:is>
      </x:c>
      <x:c r="I2862" s="0" t="inlineStr">
        <x:is>
          <x:t>2023-06</x:t>
        </x:is>
      </x:c>
      <x:c r="J2862" s="0" t="inlineStr">
        <x:is>
          <x:t>Month</x:t>
        </x:is>
      </x:c>
      <x:c r="K2862" s="58">
        <x:v>1</x:v>
      </x:c>
      <x:c r="L2862" s="12">
        <x:v>0</x:v>
      </x:c>
    </x:row>
    <x:row r="2863">
      <x:c r="A2863" s="0" t="inlineStr">
        <x:is>
          <x:t>PL|pl.other-opex|6930|2023-07</x:t>
        </x:is>
      </x:c>
      <x:c r="B2863" s="0" t="inlineStr">
        <x:is>
          <x:t>Demo Handel GmbH</x:t>
        </x:is>
      </x:c>
      <x:c r="C2863" s="0" t="inlineStr">
        <x:is>
          <x:t>PL</x:t>
        </x:is>
      </x:c>
      <x:c r="D2863" s="0" t="inlineStr">
        <x:is>
          <x:t>pl.other-opex</x:t>
        </x:is>
      </x:c>
      <x:c r="E2863" s="0" t="inlineStr">
        <x:is>
          <x:t>Sonstige betriebliche Aufwendungen</x:t>
        </x:is>
      </x:c>
      <x:c r="F2863" s="58">
        <x:v>6930</x:v>
      </x:c>
      <x:c r="G2863" t="inlineStr">
        <x:is>
          <x:t>Forderungsverluste 19 % USt</x:t>
        </x:is>
      </x:c>
      <x:c r="H2863" s="0" t="inlineStr">
        <x:is>
          <x:t>2023-07</x:t>
        </x:is>
      </x:c>
      <x:c r="I2863" s="0" t="inlineStr">
        <x:is>
          <x:t>2023-07</x:t>
        </x:is>
      </x:c>
      <x:c r="J2863" s="0" t="inlineStr">
        <x:is>
          <x:t>Month</x:t>
        </x:is>
      </x:c>
      <x:c r="K2863" s="58">
        <x:v>1</x:v>
      </x:c>
      <x:c r="L2863" s="12">
        <x:v>0</x:v>
      </x:c>
    </x:row>
    <x:row r="2864">
      <x:c r="A2864" s="0" t="inlineStr">
        <x:is>
          <x:t>PL|pl.other-opex|6930|2023-08</x:t>
        </x:is>
      </x:c>
      <x:c r="B2864" s="0" t="inlineStr">
        <x:is>
          <x:t>Demo Handel GmbH</x:t>
        </x:is>
      </x:c>
      <x:c r="C2864" s="0" t="inlineStr">
        <x:is>
          <x:t>PL</x:t>
        </x:is>
      </x:c>
      <x:c r="D2864" s="0" t="inlineStr">
        <x:is>
          <x:t>pl.other-opex</x:t>
        </x:is>
      </x:c>
      <x:c r="E2864" s="0" t="inlineStr">
        <x:is>
          <x:t>Sonstige betriebliche Aufwendungen</x:t>
        </x:is>
      </x:c>
      <x:c r="F2864" s="58">
        <x:v>6930</x:v>
      </x:c>
      <x:c r="G2864" t="inlineStr">
        <x:is>
          <x:t>Forderungsverluste 19 % USt</x:t>
        </x:is>
      </x:c>
      <x:c r="H2864" s="0" t="inlineStr">
        <x:is>
          <x:t>2023-08</x:t>
        </x:is>
      </x:c>
      <x:c r="I2864" s="0" t="inlineStr">
        <x:is>
          <x:t>2023-08</x:t>
        </x:is>
      </x:c>
      <x:c r="J2864" s="0" t="inlineStr">
        <x:is>
          <x:t>Month</x:t>
        </x:is>
      </x:c>
      <x:c r="K2864" s="58">
        <x:v>1</x:v>
      </x:c>
      <x:c r="L2864" s="12">
        <x:v>0</x:v>
      </x:c>
    </x:row>
    <x:row r="2865">
      <x:c r="A2865" s="0" t="inlineStr">
        <x:is>
          <x:t>PL|pl.other-opex|6930|2023-09</x:t>
        </x:is>
      </x:c>
      <x:c r="B2865" s="0" t="inlineStr">
        <x:is>
          <x:t>Demo Handel GmbH</x:t>
        </x:is>
      </x:c>
      <x:c r="C2865" s="0" t="inlineStr">
        <x:is>
          <x:t>PL</x:t>
        </x:is>
      </x:c>
      <x:c r="D2865" s="0" t="inlineStr">
        <x:is>
          <x:t>pl.other-opex</x:t>
        </x:is>
      </x:c>
      <x:c r="E2865" s="0" t="inlineStr">
        <x:is>
          <x:t>Sonstige betriebliche Aufwendungen</x:t>
        </x:is>
      </x:c>
      <x:c r="F2865" s="58">
        <x:v>6930</x:v>
      </x:c>
      <x:c r="G2865" t="inlineStr">
        <x:is>
          <x:t>Forderungsverluste 19 % USt</x:t>
        </x:is>
      </x:c>
      <x:c r="H2865" s="0" t="inlineStr">
        <x:is>
          <x:t>2023-09</x:t>
        </x:is>
      </x:c>
      <x:c r="I2865" s="0" t="inlineStr">
        <x:is>
          <x:t>2023-09</x:t>
        </x:is>
      </x:c>
      <x:c r="J2865" s="0" t="inlineStr">
        <x:is>
          <x:t>Month</x:t>
        </x:is>
      </x:c>
      <x:c r="K2865" s="58">
        <x:v>1</x:v>
      </x:c>
      <x:c r="L2865" s="12">
        <x:v>0</x:v>
      </x:c>
    </x:row>
    <x:row r="2866">
      <x:c r="A2866" s="0" t="inlineStr">
        <x:is>
          <x:t>PL|pl.other-opex|6930|2023-10</x:t>
        </x:is>
      </x:c>
      <x:c r="B2866" s="0" t="inlineStr">
        <x:is>
          <x:t>Demo Handel GmbH</x:t>
        </x:is>
      </x:c>
      <x:c r="C2866" s="0" t="inlineStr">
        <x:is>
          <x:t>PL</x:t>
        </x:is>
      </x:c>
      <x:c r="D2866" s="0" t="inlineStr">
        <x:is>
          <x:t>pl.other-opex</x:t>
        </x:is>
      </x:c>
      <x:c r="E2866" s="0" t="inlineStr">
        <x:is>
          <x:t>Sonstige betriebliche Aufwendungen</x:t>
        </x:is>
      </x:c>
      <x:c r="F2866" s="58">
        <x:v>6930</x:v>
      </x:c>
      <x:c r="G2866" t="inlineStr">
        <x:is>
          <x:t>Forderungsverluste 19 % USt</x:t>
        </x:is>
      </x:c>
      <x:c r="H2866" s="0" t="inlineStr">
        <x:is>
          <x:t>2023-10</x:t>
        </x:is>
      </x:c>
      <x:c r="I2866" s="0" t="inlineStr">
        <x:is>
          <x:t>2023-10</x:t>
        </x:is>
      </x:c>
      <x:c r="J2866" s="0" t="inlineStr">
        <x:is>
          <x:t>Month</x:t>
        </x:is>
      </x:c>
      <x:c r="K2866" s="58">
        <x:v>1</x:v>
      </x:c>
      <x:c r="L2866" s="12">
        <x:v>0</x:v>
      </x:c>
    </x:row>
    <x:row r="2867">
      <x:c r="A2867" s="0" t="inlineStr">
        <x:is>
          <x:t>PL|pl.other-opex|6930|2023-11</x:t>
        </x:is>
      </x:c>
      <x:c r="B2867" s="0" t="inlineStr">
        <x:is>
          <x:t>Demo Handel GmbH</x:t>
        </x:is>
      </x:c>
      <x:c r="C2867" s="0" t="inlineStr">
        <x:is>
          <x:t>PL</x:t>
        </x:is>
      </x:c>
      <x:c r="D2867" s="0" t="inlineStr">
        <x:is>
          <x:t>pl.other-opex</x:t>
        </x:is>
      </x:c>
      <x:c r="E2867" s="0" t="inlineStr">
        <x:is>
          <x:t>Sonstige betriebliche Aufwendungen</x:t>
        </x:is>
      </x:c>
      <x:c r="F2867" s="58">
        <x:v>6930</x:v>
      </x:c>
      <x:c r="G2867" t="inlineStr">
        <x:is>
          <x:t>Forderungsverluste 19 % USt</x:t>
        </x:is>
      </x:c>
      <x:c r="H2867" s="0" t="inlineStr">
        <x:is>
          <x:t>2023-11</x:t>
        </x:is>
      </x:c>
      <x:c r="I2867" s="0" t="inlineStr">
        <x:is>
          <x:t>2023-11</x:t>
        </x:is>
      </x:c>
      <x:c r="J2867" s="0" t="inlineStr">
        <x:is>
          <x:t>Month</x:t>
        </x:is>
      </x:c>
      <x:c r="K2867" s="58">
        <x:v>1</x:v>
      </x:c>
      <x:c r="L2867" s="12">
        <x:v>0</x:v>
      </x:c>
    </x:row>
    <x:row r="2868">
      <x:c r="A2868" s="0" t="inlineStr">
        <x:is>
          <x:t>PL|pl.other-opex|6930|2023-12</x:t>
        </x:is>
      </x:c>
      <x:c r="B2868" s="0" t="inlineStr">
        <x:is>
          <x:t>Demo Handel GmbH</x:t>
        </x:is>
      </x:c>
      <x:c r="C2868" s="0" t="inlineStr">
        <x:is>
          <x:t>PL</x:t>
        </x:is>
      </x:c>
      <x:c r="D2868" s="0" t="inlineStr">
        <x:is>
          <x:t>pl.other-opex</x:t>
        </x:is>
      </x:c>
      <x:c r="E2868" s="0" t="inlineStr">
        <x:is>
          <x:t>Sonstige betriebliche Aufwendungen</x:t>
        </x:is>
      </x:c>
      <x:c r="F2868" s="58">
        <x:v>6930</x:v>
      </x:c>
      <x:c r="G2868" t="inlineStr">
        <x:is>
          <x:t>Forderungsverluste 19 % USt</x:t>
        </x:is>
      </x:c>
      <x:c r="H2868" s="0" t="inlineStr">
        <x:is>
          <x:t>2023-12</x:t>
        </x:is>
      </x:c>
      <x:c r="I2868" s="0" t="inlineStr">
        <x:is>
          <x:t>2023-12</x:t>
        </x:is>
      </x:c>
      <x:c r="J2868" s="0" t="inlineStr">
        <x:is>
          <x:t>Month</x:t>
        </x:is>
      </x:c>
      <x:c r="K2868" s="58">
        <x:v>1</x:v>
      </x:c>
      <x:c r="L2868" s="12">
        <x:v>0</x:v>
      </x:c>
    </x:row>
    <x:row r="2869">
      <x:c r="A2869" s="0" t="inlineStr">
        <x:is>
          <x:t>PL|pl.other-opex|6930|2024-01</x:t>
        </x:is>
      </x:c>
      <x:c r="B2869" s="0" t="inlineStr">
        <x:is>
          <x:t>Demo Handel GmbH</x:t>
        </x:is>
      </x:c>
      <x:c r="C2869" s="0" t="inlineStr">
        <x:is>
          <x:t>PL</x:t>
        </x:is>
      </x:c>
      <x:c r="D2869" s="0" t="inlineStr">
        <x:is>
          <x:t>pl.other-opex</x:t>
        </x:is>
      </x:c>
      <x:c r="E2869" s="0" t="inlineStr">
        <x:is>
          <x:t>Sonstige betriebliche Aufwendungen</x:t>
        </x:is>
      </x:c>
      <x:c r="F2869" s="58">
        <x:v>6930</x:v>
      </x:c>
      <x:c r="G2869" t="inlineStr">
        <x:is>
          <x:t>Forderungsverluste 19 % USt</x:t>
        </x:is>
      </x:c>
      <x:c r="H2869" s="0" t="inlineStr">
        <x:is>
          <x:t>2024-01</x:t>
        </x:is>
      </x:c>
      <x:c r="I2869" s="0" t="inlineStr">
        <x:is>
          <x:t>2024-01</x:t>
        </x:is>
      </x:c>
      <x:c r="J2869" s="0" t="inlineStr">
        <x:is>
          <x:t>Month</x:t>
        </x:is>
      </x:c>
      <x:c r="K2869" s="58">
        <x:v>1</x:v>
      </x:c>
      <x:c r="L2869" s="12">
        <x:v>0</x:v>
      </x:c>
    </x:row>
    <x:row r="2870">
      <x:c r="A2870" s="0" t="inlineStr">
        <x:is>
          <x:t>PL|pl.other-opex|6930|2024-02</x:t>
        </x:is>
      </x:c>
      <x:c r="B2870" s="0" t="inlineStr">
        <x:is>
          <x:t>Demo Handel GmbH</x:t>
        </x:is>
      </x:c>
      <x:c r="C2870" s="0" t="inlineStr">
        <x:is>
          <x:t>PL</x:t>
        </x:is>
      </x:c>
      <x:c r="D2870" s="0" t="inlineStr">
        <x:is>
          <x:t>pl.other-opex</x:t>
        </x:is>
      </x:c>
      <x:c r="E2870" s="0" t="inlineStr">
        <x:is>
          <x:t>Sonstige betriebliche Aufwendungen</x:t>
        </x:is>
      </x:c>
      <x:c r="F2870" s="58">
        <x:v>6930</x:v>
      </x:c>
      <x:c r="G2870" t="inlineStr">
        <x:is>
          <x:t>Forderungsverluste 19 % USt</x:t>
        </x:is>
      </x:c>
      <x:c r="H2870" s="0" t="inlineStr">
        <x:is>
          <x:t>2024-02</x:t>
        </x:is>
      </x:c>
      <x:c r="I2870" s="0" t="inlineStr">
        <x:is>
          <x:t>2024-02</x:t>
        </x:is>
      </x:c>
      <x:c r="J2870" s="0" t="inlineStr">
        <x:is>
          <x:t>Month</x:t>
        </x:is>
      </x:c>
      <x:c r="K2870" s="58">
        <x:v>1</x:v>
      </x:c>
      <x:c r="L2870" s="12">
        <x:v>0</x:v>
      </x:c>
    </x:row>
    <x:row r="2871">
      <x:c r="A2871" s="0" t="inlineStr">
        <x:is>
          <x:t>PL|pl.other-opex|6930|2024-03</x:t>
        </x:is>
      </x:c>
      <x:c r="B2871" s="0" t="inlineStr">
        <x:is>
          <x:t>Demo Handel GmbH</x:t>
        </x:is>
      </x:c>
      <x:c r="C2871" s="0" t="inlineStr">
        <x:is>
          <x:t>PL</x:t>
        </x:is>
      </x:c>
      <x:c r="D2871" s="0" t="inlineStr">
        <x:is>
          <x:t>pl.other-opex</x:t>
        </x:is>
      </x:c>
      <x:c r="E2871" s="0" t="inlineStr">
        <x:is>
          <x:t>Sonstige betriebliche Aufwendungen</x:t>
        </x:is>
      </x:c>
      <x:c r="F2871" s="58">
        <x:v>6930</x:v>
      </x:c>
      <x:c r="G2871" t="inlineStr">
        <x:is>
          <x:t>Forderungsverluste 19 % USt</x:t>
        </x:is>
      </x:c>
      <x:c r="H2871" s="0" t="inlineStr">
        <x:is>
          <x:t>2024-03</x:t>
        </x:is>
      </x:c>
      <x:c r="I2871" s="0" t="inlineStr">
        <x:is>
          <x:t>2024-03</x:t>
        </x:is>
      </x:c>
      <x:c r="J2871" s="0" t="inlineStr">
        <x:is>
          <x:t>Month</x:t>
        </x:is>
      </x:c>
      <x:c r="K2871" s="58">
        <x:v>1</x:v>
      </x:c>
      <x:c r="L2871" s="12">
        <x:v>0</x:v>
      </x:c>
    </x:row>
    <x:row r="2872">
      <x:c r="A2872" s="0" t="inlineStr">
        <x:is>
          <x:t>PL|pl.other-opex|6930|2024-04</x:t>
        </x:is>
      </x:c>
      <x:c r="B2872" s="0" t="inlineStr">
        <x:is>
          <x:t>Demo Handel GmbH</x:t>
        </x:is>
      </x:c>
      <x:c r="C2872" s="0" t="inlineStr">
        <x:is>
          <x:t>PL</x:t>
        </x:is>
      </x:c>
      <x:c r="D2872" s="0" t="inlineStr">
        <x:is>
          <x:t>pl.other-opex</x:t>
        </x:is>
      </x:c>
      <x:c r="E2872" s="0" t="inlineStr">
        <x:is>
          <x:t>Sonstige betriebliche Aufwendungen</x:t>
        </x:is>
      </x:c>
      <x:c r="F2872" s="58">
        <x:v>6930</x:v>
      </x:c>
      <x:c r="G2872" t="inlineStr">
        <x:is>
          <x:t>Forderungsverluste 19 % USt</x:t>
        </x:is>
      </x:c>
      <x:c r="H2872" s="0" t="inlineStr">
        <x:is>
          <x:t>2024-04</x:t>
        </x:is>
      </x:c>
      <x:c r="I2872" s="0" t="inlineStr">
        <x:is>
          <x:t>2024-04</x:t>
        </x:is>
      </x:c>
      <x:c r="J2872" s="0" t="inlineStr">
        <x:is>
          <x:t>Month</x:t>
        </x:is>
      </x:c>
      <x:c r="K2872" s="58">
        <x:v>1</x:v>
      </x:c>
      <x:c r="L2872" s="12">
        <x:v>0</x:v>
      </x:c>
    </x:row>
    <x:row r="2873">
      <x:c r="A2873" s="0" t="inlineStr">
        <x:is>
          <x:t>PL|pl.other-opex|6930|2024-05</x:t>
        </x:is>
      </x:c>
      <x:c r="B2873" s="0" t="inlineStr">
        <x:is>
          <x:t>Demo Handel GmbH</x:t>
        </x:is>
      </x:c>
      <x:c r="C2873" s="0" t="inlineStr">
        <x:is>
          <x:t>PL</x:t>
        </x:is>
      </x:c>
      <x:c r="D2873" s="0" t="inlineStr">
        <x:is>
          <x:t>pl.other-opex</x:t>
        </x:is>
      </x:c>
      <x:c r="E2873" s="0" t="inlineStr">
        <x:is>
          <x:t>Sonstige betriebliche Aufwendungen</x:t>
        </x:is>
      </x:c>
      <x:c r="F2873" s="58">
        <x:v>6930</x:v>
      </x:c>
      <x:c r="G2873" t="inlineStr">
        <x:is>
          <x:t>Forderungsverluste 19 % USt</x:t>
        </x:is>
      </x:c>
      <x:c r="H2873" s="0" t="inlineStr">
        <x:is>
          <x:t>2024-05</x:t>
        </x:is>
      </x:c>
      <x:c r="I2873" s="0" t="inlineStr">
        <x:is>
          <x:t>2024-05</x:t>
        </x:is>
      </x:c>
      <x:c r="J2873" s="0" t="inlineStr">
        <x:is>
          <x:t>Month</x:t>
        </x:is>
      </x:c>
      <x:c r="K2873" s="58">
        <x:v>1</x:v>
      </x:c>
      <x:c r="L2873" s="12">
        <x:v>-136000</x:v>
      </x:c>
    </x:row>
    <x:row r="2874">
      <x:c r="A2874" s="0" t="inlineStr">
        <x:is>
          <x:t>PL|pl.other-opex|6930|2024-06</x:t>
        </x:is>
      </x:c>
      <x:c r="B2874" s="0" t="inlineStr">
        <x:is>
          <x:t>Demo Handel GmbH</x:t>
        </x:is>
      </x:c>
      <x:c r="C2874" s="0" t="inlineStr">
        <x:is>
          <x:t>PL</x:t>
        </x:is>
      </x:c>
      <x:c r="D2874" s="0" t="inlineStr">
        <x:is>
          <x:t>pl.other-opex</x:t>
        </x:is>
      </x:c>
      <x:c r="E2874" s="0" t="inlineStr">
        <x:is>
          <x:t>Sonstige betriebliche Aufwendungen</x:t>
        </x:is>
      </x:c>
      <x:c r="F2874" s="58">
        <x:v>6930</x:v>
      </x:c>
      <x:c r="G2874" t="inlineStr">
        <x:is>
          <x:t>Forderungsverluste 19 % USt</x:t>
        </x:is>
      </x:c>
      <x:c r="H2874" s="0" t="inlineStr">
        <x:is>
          <x:t>2024-06</x:t>
        </x:is>
      </x:c>
      <x:c r="I2874" s="0" t="inlineStr">
        <x:is>
          <x:t>2024-06</x:t>
        </x:is>
      </x:c>
      <x:c r="J2874" s="0" t="inlineStr">
        <x:is>
          <x:t>Month</x:t>
        </x:is>
      </x:c>
      <x:c r="K2874" s="58">
        <x:v>1</x:v>
      </x:c>
      <x:c r="L2874" s="12">
        <x:v>0</x:v>
      </x:c>
    </x:row>
    <x:row r="2875">
      <x:c r="A2875" s="0" t="inlineStr">
        <x:is>
          <x:t>PL|pl.other-opex|6930|2024-07</x:t>
        </x:is>
      </x:c>
      <x:c r="B2875" s="0" t="inlineStr">
        <x:is>
          <x:t>Demo Handel GmbH</x:t>
        </x:is>
      </x:c>
      <x:c r="C2875" s="0" t="inlineStr">
        <x:is>
          <x:t>PL</x:t>
        </x:is>
      </x:c>
      <x:c r="D2875" s="0" t="inlineStr">
        <x:is>
          <x:t>pl.other-opex</x:t>
        </x:is>
      </x:c>
      <x:c r="E2875" s="0" t="inlineStr">
        <x:is>
          <x:t>Sonstige betriebliche Aufwendungen</x:t>
        </x:is>
      </x:c>
      <x:c r="F2875" s="58">
        <x:v>6930</x:v>
      </x:c>
      <x:c r="G2875" t="inlineStr">
        <x:is>
          <x:t>Forderungsverluste 19 % USt</x:t>
        </x:is>
      </x:c>
      <x:c r="H2875" s="0" t="inlineStr">
        <x:is>
          <x:t>2024-07</x:t>
        </x:is>
      </x:c>
      <x:c r="I2875" s="0" t="inlineStr">
        <x:is>
          <x:t>2024-07</x:t>
        </x:is>
      </x:c>
      <x:c r="J2875" s="0" t="inlineStr">
        <x:is>
          <x:t>Month</x:t>
        </x:is>
      </x:c>
      <x:c r="K2875" s="58">
        <x:v>1</x:v>
      </x:c>
      <x:c r="L2875" s="12">
        <x:v>0</x:v>
      </x:c>
    </x:row>
    <x:row r="2876">
      <x:c r="A2876" s="0" t="inlineStr">
        <x:is>
          <x:t>PL|pl.other-opex|6930|2024-08</x:t>
        </x:is>
      </x:c>
      <x:c r="B2876" s="0" t="inlineStr">
        <x:is>
          <x:t>Demo Handel GmbH</x:t>
        </x:is>
      </x:c>
      <x:c r="C2876" s="0" t="inlineStr">
        <x:is>
          <x:t>PL</x:t>
        </x:is>
      </x:c>
      <x:c r="D2876" s="0" t="inlineStr">
        <x:is>
          <x:t>pl.other-opex</x:t>
        </x:is>
      </x:c>
      <x:c r="E2876" s="0" t="inlineStr">
        <x:is>
          <x:t>Sonstige betriebliche Aufwendungen</x:t>
        </x:is>
      </x:c>
      <x:c r="F2876" s="58">
        <x:v>6930</x:v>
      </x:c>
      <x:c r="G2876" t="inlineStr">
        <x:is>
          <x:t>Forderungsverluste 19 % USt</x:t>
        </x:is>
      </x:c>
      <x:c r="H2876" s="0" t="inlineStr">
        <x:is>
          <x:t>2024-08</x:t>
        </x:is>
      </x:c>
      <x:c r="I2876" s="0" t="inlineStr">
        <x:is>
          <x:t>2024-08</x:t>
        </x:is>
      </x:c>
      <x:c r="J2876" s="0" t="inlineStr">
        <x:is>
          <x:t>Month</x:t>
        </x:is>
      </x:c>
      <x:c r="K2876" s="58">
        <x:v>1</x:v>
      </x:c>
      <x:c r="L2876" s="12">
        <x:v>0</x:v>
      </x:c>
    </x:row>
    <x:row r="2877">
      <x:c r="A2877" s="0" t="inlineStr">
        <x:is>
          <x:t>PL|pl.other-opex|6930|2024-09</x:t>
        </x:is>
      </x:c>
      <x:c r="B2877" s="0" t="inlineStr">
        <x:is>
          <x:t>Demo Handel GmbH</x:t>
        </x:is>
      </x:c>
      <x:c r="C2877" s="0" t="inlineStr">
        <x:is>
          <x:t>PL</x:t>
        </x:is>
      </x:c>
      <x:c r="D2877" s="0" t="inlineStr">
        <x:is>
          <x:t>pl.other-opex</x:t>
        </x:is>
      </x:c>
      <x:c r="E2877" s="0" t="inlineStr">
        <x:is>
          <x:t>Sonstige betriebliche Aufwendungen</x:t>
        </x:is>
      </x:c>
      <x:c r="F2877" s="58">
        <x:v>6930</x:v>
      </x:c>
      <x:c r="G2877" t="inlineStr">
        <x:is>
          <x:t>Forderungsverluste 19 % USt</x:t>
        </x:is>
      </x:c>
      <x:c r="H2877" s="0" t="inlineStr">
        <x:is>
          <x:t>2024-09</x:t>
        </x:is>
      </x:c>
      <x:c r="I2877" s="0" t="inlineStr">
        <x:is>
          <x:t>2024-09</x:t>
        </x:is>
      </x:c>
      <x:c r="J2877" s="0" t="inlineStr">
        <x:is>
          <x:t>Month</x:t>
        </x:is>
      </x:c>
      <x:c r="K2877" s="58">
        <x:v>1</x:v>
      </x:c>
      <x:c r="L2877" s="12">
        <x:v>0</x:v>
      </x:c>
    </x:row>
    <x:row r="2878">
      <x:c r="A2878" s="0" t="inlineStr">
        <x:is>
          <x:t>PL|pl.other-opex|6930|2024-10</x:t>
        </x:is>
      </x:c>
      <x:c r="B2878" s="0" t="inlineStr">
        <x:is>
          <x:t>Demo Handel GmbH</x:t>
        </x:is>
      </x:c>
      <x:c r="C2878" s="0" t="inlineStr">
        <x:is>
          <x:t>PL</x:t>
        </x:is>
      </x:c>
      <x:c r="D2878" s="0" t="inlineStr">
        <x:is>
          <x:t>pl.other-opex</x:t>
        </x:is>
      </x:c>
      <x:c r="E2878" s="0" t="inlineStr">
        <x:is>
          <x:t>Sonstige betriebliche Aufwendungen</x:t>
        </x:is>
      </x:c>
      <x:c r="F2878" s="58">
        <x:v>6930</x:v>
      </x:c>
      <x:c r="G2878" t="inlineStr">
        <x:is>
          <x:t>Forderungsverluste 19 % USt</x:t>
        </x:is>
      </x:c>
      <x:c r="H2878" s="0" t="inlineStr">
        <x:is>
          <x:t>2024-10</x:t>
        </x:is>
      </x:c>
      <x:c r="I2878" s="0" t="inlineStr">
        <x:is>
          <x:t>2024-10</x:t>
        </x:is>
      </x:c>
      <x:c r="J2878" s="0" t="inlineStr">
        <x:is>
          <x:t>Month</x:t>
        </x:is>
      </x:c>
      <x:c r="K2878" s="58">
        <x:v>1</x:v>
      </x:c>
      <x:c r="L2878" s="12">
        <x:v>0</x:v>
      </x:c>
    </x:row>
    <x:row r="2879">
      <x:c r="A2879" s="0" t="inlineStr">
        <x:is>
          <x:t>PL|pl.other-opex|6930|2024-11</x:t>
        </x:is>
      </x:c>
      <x:c r="B2879" s="0" t="inlineStr">
        <x:is>
          <x:t>Demo Handel GmbH</x:t>
        </x:is>
      </x:c>
      <x:c r="C2879" s="0" t="inlineStr">
        <x:is>
          <x:t>PL</x:t>
        </x:is>
      </x:c>
      <x:c r="D2879" s="0" t="inlineStr">
        <x:is>
          <x:t>pl.other-opex</x:t>
        </x:is>
      </x:c>
      <x:c r="E2879" s="0" t="inlineStr">
        <x:is>
          <x:t>Sonstige betriebliche Aufwendungen</x:t>
        </x:is>
      </x:c>
      <x:c r="F2879" s="58">
        <x:v>6930</x:v>
      </x:c>
      <x:c r="G2879" t="inlineStr">
        <x:is>
          <x:t>Forderungsverluste 19 % USt</x:t>
        </x:is>
      </x:c>
      <x:c r="H2879" s="0" t="inlineStr">
        <x:is>
          <x:t>2024-11</x:t>
        </x:is>
      </x:c>
      <x:c r="I2879" s="0" t="inlineStr">
        <x:is>
          <x:t>2024-11</x:t>
        </x:is>
      </x:c>
      <x:c r="J2879" s="0" t="inlineStr">
        <x:is>
          <x:t>Month</x:t>
        </x:is>
      </x:c>
      <x:c r="K2879" s="58">
        <x:v>1</x:v>
      </x:c>
      <x:c r="L2879" s="12">
        <x:v>0</x:v>
      </x:c>
    </x:row>
    <x:row r="2880">
      <x:c r="A2880" s="0" t="inlineStr">
        <x:is>
          <x:t>PL|pl.other-opex|6930|2024-12</x:t>
        </x:is>
      </x:c>
      <x:c r="B2880" s="0" t="inlineStr">
        <x:is>
          <x:t>Demo Handel GmbH</x:t>
        </x:is>
      </x:c>
      <x:c r="C2880" s="0" t="inlineStr">
        <x:is>
          <x:t>PL</x:t>
        </x:is>
      </x:c>
      <x:c r="D2880" s="0" t="inlineStr">
        <x:is>
          <x:t>pl.other-opex</x:t>
        </x:is>
      </x:c>
      <x:c r="E2880" s="0" t="inlineStr">
        <x:is>
          <x:t>Sonstige betriebliche Aufwendungen</x:t>
        </x:is>
      </x:c>
      <x:c r="F2880" s="58">
        <x:v>6930</x:v>
      </x:c>
      <x:c r="G2880" t="inlineStr">
        <x:is>
          <x:t>Forderungsverluste 19 % USt</x:t>
        </x:is>
      </x:c>
      <x:c r="H2880" s="0" t="inlineStr">
        <x:is>
          <x:t>2024-12</x:t>
        </x:is>
      </x:c>
      <x:c r="I2880" s="0" t="inlineStr">
        <x:is>
          <x:t>2024-12</x:t>
        </x:is>
      </x:c>
      <x:c r="J2880" s="0" t="inlineStr">
        <x:is>
          <x:t>Month</x:t>
        </x:is>
      </x:c>
      <x:c r="K2880" s="58">
        <x:v>1</x:v>
      </x:c>
      <x:c r="L2880" s="12">
        <x:v>0</x:v>
      </x:c>
    </x:row>
    <x:row r="2881">
      <x:c r="A2881" s="0" t="inlineStr">
        <x:is>
          <x:t>PL|pl.other-opex|7685|2022-01</x:t>
        </x:is>
      </x:c>
      <x:c r="B2881" s="0" t="inlineStr">
        <x:is>
          <x:t>Demo Handel GmbH</x:t>
        </x:is>
      </x:c>
      <x:c r="C2881" s="0" t="inlineStr">
        <x:is>
          <x:t>PL</x:t>
        </x:is>
      </x:c>
      <x:c r="D2881" s="0" t="inlineStr">
        <x:is>
          <x:t>pl.other-opex</x:t>
        </x:is>
      </x:c>
      <x:c r="E2881" s="0" t="inlineStr">
        <x:is>
          <x:t>Sonstige betriebliche Aufwendungen</x:t>
        </x:is>
      </x:c>
      <x:c r="F2881" s="58">
        <x:v>7685</x:v>
      </x:c>
      <x:c r="G2881" t="inlineStr">
        <x:is>
          <x:t>Kfz-Steuer</x:t>
        </x:is>
      </x:c>
      <x:c r="H2881" s="0" t="inlineStr">
        <x:is>
          <x:t>2022-01</x:t>
        </x:is>
      </x:c>
      <x:c r="I2881" s="0" t="inlineStr">
        <x:is>
          <x:t>2022-01</x:t>
        </x:is>
      </x:c>
      <x:c r="J2881" s="0" t="inlineStr">
        <x:is>
          <x:t>Month</x:t>
        </x:is>
      </x:c>
      <x:c r="K2881" s="58">
        <x:v>1</x:v>
      </x:c>
      <x:c r="L2881" s="12">
        <x:v>0</x:v>
      </x:c>
    </x:row>
    <x:row r="2882">
      <x:c r="A2882" s="0" t="inlineStr">
        <x:is>
          <x:t>PL|pl.other-opex|7685|2022-02</x:t>
        </x:is>
      </x:c>
      <x:c r="B2882" s="0" t="inlineStr">
        <x:is>
          <x:t>Demo Handel GmbH</x:t>
        </x:is>
      </x:c>
      <x:c r="C2882" s="0" t="inlineStr">
        <x:is>
          <x:t>PL</x:t>
        </x:is>
      </x:c>
      <x:c r="D2882" s="0" t="inlineStr">
        <x:is>
          <x:t>pl.other-opex</x:t>
        </x:is>
      </x:c>
      <x:c r="E2882" s="0" t="inlineStr">
        <x:is>
          <x:t>Sonstige betriebliche Aufwendungen</x:t>
        </x:is>
      </x:c>
      <x:c r="F2882" s="58">
        <x:v>7685</x:v>
      </x:c>
      <x:c r="G2882" t="inlineStr">
        <x:is>
          <x:t>Kfz-Steuer</x:t>
        </x:is>
      </x:c>
      <x:c r="H2882" s="0" t="inlineStr">
        <x:is>
          <x:t>2022-02</x:t>
        </x:is>
      </x:c>
      <x:c r="I2882" s="0" t="inlineStr">
        <x:is>
          <x:t>2022-02</x:t>
        </x:is>
      </x:c>
      <x:c r="J2882" s="0" t="inlineStr">
        <x:is>
          <x:t>Month</x:t>
        </x:is>
      </x:c>
      <x:c r="K2882" s="58">
        <x:v>1</x:v>
      </x:c>
      <x:c r="L2882" s="12">
        <x:v>0</x:v>
      </x:c>
    </x:row>
    <x:row r="2883">
      <x:c r="A2883" s="0" t="inlineStr">
        <x:is>
          <x:t>PL|pl.other-opex|7685|2022-03</x:t>
        </x:is>
      </x:c>
      <x:c r="B2883" s="0" t="inlineStr">
        <x:is>
          <x:t>Demo Handel GmbH</x:t>
        </x:is>
      </x:c>
      <x:c r="C2883" s="0" t="inlineStr">
        <x:is>
          <x:t>PL</x:t>
        </x:is>
      </x:c>
      <x:c r="D2883" s="0" t="inlineStr">
        <x:is>
          <x:t>pl.other-opex</x:t>
        </x:is>
      </x:c>
      <x:c r="E2883" s="0" t="inlineStr">
        <x:is>
          <x:t>Sonstige betriebliche Aufwendungen</x:t>
        </x:is>
      </x:c>
      <x:c r="F2883" s="58">
        <x:v>7685</x:v>
      </x:c>
      <x:c r="G2883" t="inlineStr">
        <x:is>
          <x:t>Kfz-Steuer</x:t>
        </x:is>
      </x:c>
      <x:c r="H2883" s="0" t="inlineStr">
        <x:is>
          <x:t>2022-03</x:t>
        </x:is>
      </x:c>
      <x:c r="I2883" s="0" t="inlineStr">
        <x:is>
          <x:t>2022-03</x:t>
        </x:is>
      </x:c>
      <x:c r="J2883" s="0" t="inlineStr">
        <x:is>
          <x:t>Month</x:t>
        </x:is>
      </x:c>
      <x:c r="K2883" s="58">
        <x:v>1</x:v>
      </x:c>
      <x:c r="L2883" s="12">
        <x:v>-5400</x:v>
      </x:c>
    </x:row>
    <x:row r="2884">
      <x:c r="A2884" s="0" t="inlineStr">
        <x:is>
          <x:t>PL|pl.other-opex|7685|2022-04</x:t>
        </x:is>
      </x:c>
      <x:c r="B2884" s="0" t="inlineStr">
        <x:is>
          <x:t>Demo Handel GmbH</x:t>
        </x:is>
      </x:c>
      <x:c r="C2884" s="0" t="inlineStr">
        <x:is>
          <x:t>PL</x:t>
        </x:is>
      </x:c>
      <x:c r="D2884" s="0" t="inlineStr">
        <x:is>
          <x:t>pl.other-opex</x:t>
        </x:is>
      </x:c>
      <x:c r="E2884" s="0" t="inlineStr">
        <x:is>
          <x:t>Sonstige betriebliche Aufwendungen</x:t>
        </x:is>
      </x:c>
      <x:c r="F2884" s="58">
        <x:v>7685</x:v>
      </x:c>
      <x:c r="G2884" t="inlineStr">
        <x:is>
          <x:t>Kfz-Steuer</x:t>
        </x:is>
      </x:c>
      <x:c r="H2884" s="0" t="inlineStr">
        <x:is>
          <x:t>2022-04</x:t>
        </x:is>
      </x:c>
      <x:c r="I2884" s="0" t="inlineStr">
        <x:is>
          <x:t>2022-04</x:t>
        </x:is>
      </x:c>
      <x:c r="J2884" s="0" t="inlineStr">
        <x:is>
          <x:t>Month</x:t>
        </x:is>
      </x:c>
      <x:c r="K2884" s="58">
        <x:v>1</x:v>
      </x:c>
      <x:c r="L2884" s="12">
        <x:v>0</x:v>
      </x:c>
    </x:row>
    <x:row r="2885">
      <x:c r="A2885" s="0" t="inlineStr">
        <x:is>
          <x:t>PL|pl.other-opex|7685|2022-05</x:t>
        </x:is>
      </x:c>
      <x:c r="B2885" s="0" t="inlineStr">
        <x:is>
          <x:t>Demo Handel GmbH</x:t>
        </x:is>
      </x:c>
      <x:c r="C2885" s="0" t="inlineStr">
        <x:is>
          <x:t>PL</x:t>
        </x:is>
      </x:c>
      <x:c r="D2885" s="0" t="inlineStr">
        <x:is>
          <x:t>pl.other-opex</x:t>
        </x:is>
      </x:c>
      <x:c r="E2885" s="0" t="inlineStr">
        <x:is>
          <x:t>Sonstige betriebliche Aufwendungen</x:t>
        </x:is>
      </x:c>
      <x:c r="F2885" s="58">
        <x:v>7685</x:v>
      </x:c>
      <x:c r="G2885" t="inlineStr">
        <x:is>
          <x:t>Kfz-Steuer</x:t>
        </x:is>
      </x:c>
      <x:c r="H2885" s="0" t="inlineStr">
        <x:is>
          <x:t>2022-05</x:t>
        </x:is>
      </x:c>
      <x:c r="I2885" s="0" t="inlineStr">
        <x:is>
          <x:t>2022-05</x:t>
        </x:is>
      </x:c>
      <x:c r="J2885" s="0" t="inlineStr">
        <x:is>
          <x:t>Month</x:t>
        </x:is>
      </x:c>
      <x:c r="K2885" s="58">
        <x:v>1</x:v>
      </x:c>
      <x:c r="L2885" s="12">
        <x:v>0</x:v>
      </x:c>
    </x:row>
    <x:row r="2886">
      <x:c r="A2886" s="0" t="inlineStr">
        <x:is>
          <x:t>PL|pl.other-opex|7685|2022-06</x:t>
        </x:is>
      </x:c>
      <x:c r="B2886" s="0" t="inlineStr">
        <x:is>
          <x:t>Demo Handel GmbH</x:t>
        </x:is>
      </x:c>
      <x:c r="C2886" s="0" t="inlineStr">
        <x:is>
          <x:t>PL</x:t>
        </x:is>
      </x:c>
      <x:c r="D2886" s="0" t="inlineStr">
        <x:is>
          <x:t>pl.other-opex</x:t>
        </x:is>
      </x:c>
      <x:c r="E2886" s="0" t="inlineStr">
        <x:is>
          <x:t>Sonstige betriebliche Aufwendungen</x:t>
        </x:is>
      </x:c>
      <x:c r="F2886" s="58">
        <x:v>7685</x:v>
      </x:c>
      <x:c r="G2886" t="inlineStr">
        <x:is>
          <x:t>Kfz-Steuer</x:t>
        </x:is>
      </x:c>
      <x:c r="H2886" s="0" t="inlineStr">
        <x:is>
          <x:t>2022-06</x:t>
        </x:is>
      </x:c>
      <x:c r="I2886" s="0" t="inlineStr">
        <x:is>
          <x:t>2022-06</x:t>
        </x:is>
      </x:c>
      <x:c r="J2886" s="0" t="inlineStr">
        <x:is>
          <x:t>Month</x:t>
        </x:is>
      </x:c>
      <x:c r="K2886" s="58">
        <x:v>1</x:v>
      </x:c>
      <x:c r="L2886" s="12">
        <x:v>0</x:v>
      </x:c>
    </x:row>
    <x:row r="2887">
      <x:c r="A2887" s="0" t="inlineStr">
        <x:is>
          <x:t>PL|pl.other-opex|7685|2022-07</x:t>
        </x:is>
      </x:c>
      <x:c r="B2887" s="0" t="inlineStr">
        <x:is>
          <x:t>Demo Handel GmbH</x:t>
        </x:is>
      </x:c>
      <x:c r="C2887" s="0" t="inlineStr">
        <x:is>
          <x:t>PL</x:t>
        </x:is>
      </x:c>
      <x:c r="D2887" s="0" t="inlineStr">
        <x:is>
          <x:t>pl.other-opex</x:t>
        </x:is>
      </x:c>
      <x:c r="E2887" s="0" t="inlineStr">
        <x:is>
          <x:t>Sonstige betriebliche Aufwendungen</x:t>
        </x:is>
      </x:c>
      <x:c r="F2887" s="58">
        <x:v>7685</x:v>
      </x:c>
      <x:c r="G2887" t="inlineStr">
        <x:is>
          <x:t>Kfz-Steuer</x:t>
        </x:is>
      </x:c>
      <x:c r="H2887" s="0" t="inlineStr">
        <x:is>
          <x:t>2022-07</x:t>
        </x:is>
      </x:c>
      <x:c r="I2887" s="0" t="inlineStr">
        <x:is>
          <x:t>2022-07</x:t>
        </x:is>
      </x:c>
      <x:c r="J2887" s="0" t="inlineStr">
        <x:is>
          <x:t>Month</x:t>
        </x:is>
      </x:c>
      <x:c r="K2887" s="58">
        <x:v>1</x:v>
      </x:c>
      <x:c r="L2887" s="12">
        <x:v>0</x:v>
      </x:c>
    </x:row>
    <x:row r="2888">
      <x:c r="A2888" s="0" t="inlineStr">
        <x:is>
          <x:t>PL|pl.other-opex|7685|2022-08</x:t>
        </x:is>
      </x:c>
      <x:c r="B2888" s="0" t="inlineStr">
        <x:is>
          <x:t>Demo Handel GmbH</x:t>
        </x:is>
      </x:c>
      <x:c r="C2888" s="0" t="inlineStr">
        <x:is>
          <x:t>PL</x:t>
        </x:is>
      </x:c>
      <x:c r="D2888" s="0" t="inlineStr">
        <x:is>
          <x:t>pl.other-opex</x:t>
        </x:is>
      </x:c>
      <x:c r="E2888" s="0" t="inlineStr">
        <x:is>
          <x:t>Sonstige betriebliche Aufwendungen</x:t>
        </x:is>
      </x:c>
      <x:c r="F2888" s="58">
        <x:v>7685</x:v>
      </x:c>
      <x:c r="G2888" t="inlineStr">
        <x:is>
          <x:t>Kfz-Steuer</x:t>
        </x:is>
      </x:c>
      <x:c r="H2888" s="0" t="inlineStr">
        <x:is>
          <x:t>2022-08</x:t>
        </x:is>
      </x:c>
      <x:c r="I2888" s="0" t="inlineStr">
        <x:is>
          <x:t>2022-08</x:t>
        </x:is>
      </x:c>
      <x:c r="J2888" s="0" t="inlineStr">
        <x:is>
          <x:t>Month</x:t>
        </x:is>
      </x:c>
      <x:c r="K2888" s="58">
        <x:v>1</x:v>
      </x:c>
      <x:c r="L2888" s="12">
        <x:v>0</x:v>
      </x:c>
    </x:row>
    <x:row r="2889">
      <x:c r="A2889" s="0" t="inlineStr">
        <x:is>
          <x:t>PL|pl.other-opex|7685|2022-09</x:t>
        </x:is>
      </x:c>
      <x:c r="B2889" s="0" t="inlineStr">
        <x:is>
          <x:t>Demo Handel GmbH</x:t>
        </x:is>
      </x:c>
      <x:c r="C2889" s="0" t="inlineStr">
        <x:is>
          <x:t>PL</x:t>
        </x:is>
      </x:c>
      <x:c r="D2889" s="0" t="inlineStr">
        <x:is>
          <x:t>pl.other-opex</x:t>
        </x:is>
      </x:c>
      <x:c r="E2889" s="0" t="inlineStr">
        <x:is>
          <x:t>Sonstige betriebliche Aufwendungen</x:t>
        </x:is>
      </x:c>
      <x:c r="F2889" s="58">
        <x:v>7685</x:v>
      </x:c>
      <x:c r="G2889" t="inlineStr">
        <x:is>
          <x:t>Kfz-Steuer</x:t>
        </x:is>
      </x:c>
      <x:c r="H2889" s="0" t="inlineStr">
        <x:is>
          <x:t>2022-09</x:t>
        </x:is>
      </x:c>
      <x:c r="I2889" s="0" t="inlineStr">
        <x:is>
          <x:t>2022-09</x:t>
        </x:is>
      </x:c>
      <x:c r="J2889" s="0" t="inlineStr">
        <x:is>
          <x:t>Month</x:t>
        </x:is>
      </x:c>
      <x:c r="K2889" s="58">
        <x:v>1</x:v>
      </x:c>
      <x:c r="L2889" s="12">
        <x:v>0</x:v>
      </x:c>
    </x:row>
    <x:row r="2890">
      <x:c r="A2890" s="0" t="inlineStr">
        <x:is>
          <x:t>PL|pl.other-opex|7685|2022-10</x:t>
        </x:is>
      </x:c>
      <x:c r="B2890" s="0" t="inlineStr">
        <x:is>
          <x:t>Demo Handel GmbH</x:t>
        </x:is>
      </x:c>
      <x:c r="C2890" s="0" t="inlineStr">
        <x:is>
          <x:t>PL</x:t>
        </x:is>
      </x:c>
      <x:c r="D2890" s="0" t="inlineStr">
        <x:is>
          <x:t>pl.other-opex</x:t>
        </x:is>
      </x:c>
      <x:c r="E2890" s="0" t="inlineStr">
        <x:is>
          <x:t>Sonstige betriebliche Aufwendungen</x:t>
        </x:is>
      </x:c>
      <x:c r="F2890" s="58">
        <x:v>7685</x:v>
      </x:c>
      <x:c r="G2890" t="inlineStr">
        <x:is>
          <x:t>Kfz-Steuer</x:t>
        </x:is>
      </x:c>
      <x:c r="H2890" s="0" t="inlineStr">
        <x:is>
          <x:t>2022-10</x:t>
        </x:is>
      </x:c>
      <x:c r="I2890" s="0" t="inlineStr">
        <x:is>
          <x:t>2022-10</x:t>
        </x:is>
      </x:c>
      <x:c r="J2890" s="0" t="inlineStr">
        <x:is>
          <x:t>Month</x:t>
        </x:is>
      </x:c>
      <x:c r="K2890" s="58">
        <x:v>1</x:v>
      </x:c>
      <x:c r="L2890" s="12">
        <x:v>0</x:v>
      </x:c>
    </x:row>
    <x:row r="2891">
      <x:c r="A2891" s="0" t="inlineStr">
        <x:is>
          <x:t>PL|pl.other-opex|7685|2022-11</x:t>
        </x:is>
      </x:c>
      <x:c r="B2891" s="0" t="inlineStr">
        <x:is>
          <x:t>Demo Handel GmbH</x:t>
        </x:is>
      </x:c>
      <x:c r="C2891" s="0" t="inlineStr">
        <x:is>
          <x:t>PL</x:t>
        </x:is>
      </x:c>
      <x:c r="D2891" s="0" t="inlineStr">
        <x:is>
          <x:t>pl.other-opex</x:t>
        </x:is>
      </x:c>
      <x:c r="E2891" s="0" t="inlineStr">
        <x:is>
          <x:t>Sonstige betriebliche Aufwendungen</x:t>
        </x:is>
      </x:c>
      <x:c r="F2891" s="58">
        <x:v>7685</x:v>
      </x:c>
      <x:c r="G2891" t="inlineStr">
        <x:is>
          <x:t>Kfz-Steuer</x:t>
        </x:is>
      </x:c>
      <x:c r="H2891" s="0" t="inlineStr">
        <x:is>
          <x:t>2022-11</x:t>
        </x:is>
      </x:c>
      <x:c r="I2891" s="0" t="inlineStr">
        <x:is>
          <x:t>2022-11</x:t>
        </x:is>
      </x:c>
      <x:c r="J2891" s="0" t="inlineStr">
        <x:is>
          <x:t>Month</x:t>
        </x:is>
      </x:c>
      <x:c r="K2891" s="58">
        <x:v>1</x:v>
      </x:c>
      <x:c r="L2891" s="12">
        <x:v>0</x:v>
      </x:c>
    </x:row>
    <x:row r="2892">
      <x:c r="A2892" s="0" t="inlineStr">
        <x:is>
          <x:t>PL|pl.other-opex|7685|2022-12</x:t>
        </x:is>
      </x:c>
      <x:c r="B2892" s="0" t="inlineStr">
        <x:is>
          <x:t>Demo Handel GmbH</x:t>
        </x:is>
      </x:c>
      <x:c r="C2892" s="0" t="inlineStr">
        <x:is>
          <x:t>PL</x:t>
        </x:is>
      </x:c>
      <x:c r="D2892" s="0" t="inlineStr">
        <x:is>
          <x:t>pl.other-opex</x:t>
        </x:is>
      </x:c>
      <x:c r="E2892" s="0" t="inlineStr">
        <x:is>
          <x:t>Sonstige betriebliche Aufwendungen</x:t>
        </x:is>
      </x:c>
      <x:c r="F2892" s="58">
        <x:v>7685</x:v>
      </x:c>
      <x:c r="G2892" t="inlineStr">
        <x:is>
          <x:t>Kfz-Steuer</x:t>
        </x:is>
      </x:c>
      <x:c r="H2892" s="0" t="inlineStr">
        <x:is>
          <x:t>2022-12</x:t>
        </x:is>
      </x:c>
      <x:c r="I2892" s="0" t="inlineStr">
        <x:is>
          <x:t>2022-12</x:t>
        </x:is>
      </x:c>
      <x:c r="J2892" s="0" t="inlineStr">
        <x:is>
          <x:t>Month</x:t>
        </x:is>
      </x:c>
      <x:c r="K2892" s="58">
        <x:v>1</x:v>
      </x:c>
      <x:c r="L2892" s="12">
        <x:v>0</x:v>
      </x:c>
    </x:row>
    <x:row r="2893">
      <x:c r="A2893" s="0" t="inlineStr">
        <x:is>
          <x:t>PL|pl.other-opex|7685|2023-01</x:t>
        </x:is>
      </x:c>
      <x:c r="B2893" s="0" t="inlineStr">
        <x:is>
          <x:t>Demo Handel GmbH</x:t>
        </x:is>
      </x:c>
      <x:c r="C2893" s="0" t="inlineStr">
        <x:is>
          <x:t>PL</x:t>
        </x:is>
      </x:c>
      <x:c r="D2893" s="0" t="inlineStr">
        <x:is>
          <x:t>pl.other-opex</x:t>
        </x:is>
      </x:c>
      <x:c r="E2893" s="0" t="inlineStr">
        <x:is>
          <x:t>Sonstige betriebliche Aufwendungen</x:t>
        </x:is>
      </x:c>
      <x:c r="F2893" s="58">
        <x:v>7685</x:v>
      </x:c>
      <x:c r="G2893" t="inlineStr">
        <x:is>
          <x:t>Kfz-Steuer</x:t>
        </x:is>
      </x:c>
      <x:c r="H2893" s="0" t="inlineStr">
        <x:is>
          <x:t>2023-01</x:t>
        </x:is>
      </x:c>
      <x:c r="I2893" s="0" t="inlineStr">
        <x:is>
          <x:t>2023-01</x:t>
        </x:is>
      </x:c>
      <x:c r="J2893" s="0" t="inlineStr">
        <x:is>
          <x:t>Month</x:t>
        </x:is>
      </x:c>
      <x:c r="K2893" s="58">
        <x:v>1</x:v>
      </x:c>
      <x:c r="L2893" s="12">
        <x:v>0</x:v>
      </x:c>
    </x:row>
    <x:row r="2894">
      <x:c r="A2894" s="0" t="inlineStr">
        <x:is>
          <x:t>PL|pl.other-opex|7685|2023-02</x:t>
        </x:is>
      </x:c>
      <x:c r="B2894" s="0" t="inlineStr">
        <x:is>
          <x:t>Demo Handel GmbH</x:t>
        </x:is>
      </x:c>
      <x:c r="C2894" s="0" t="inlineStr">
        <x:is>
          <x:t>PL</x:t>
        </x:is>
      </x:c>
      <x:c r="D2894" s="0" t="inlineStr">
        <x:is>
          <x:t>pl.other-opex</x:t>
        </x:is>
      </x:c>
      <x:c r="E2894" s="0" t="inlineStr">
        <x:is>
          <x:t>Sonstige betriebliche Aufwendungen</x:t>
        </x:is>
      </x:c>
      <x:c r="F2894" s="58">
        <x:v>7685</x:v>
      </x:c>
      <x:c r="G2894" t="inlineStr">
        <x:is>
          <x:t>Kfz-Steuer</x:t>
        </x:is>
      </x:c>
      <x:c r="H2894" s="0" t="inlineStr">
        <x:is>
          <x:t>2023-02</x:t>
        </x:is>
      </x:c>
      <x:c r="I2894" s="0" t="inlineStr">
        <x:is>
          <x:t>2023-02</x:t>
        </x:is>
      </x:c>
      <x:c r="J2894" s="0" t="inlineStr">
        <x:is>
          <x:t>Month</x:t>
        </x:is>
      </x:c>
      <x:c r="K2894" s="58">
        <x:v>1</x:v>
      </x:c>
      <x:c r="L2894" s="12">
        <x:v>0</x:v>
      </x:c>
    </x:row>
    <x:row r="2895">
      <x:c r="A2895" s="0" t="inlineStr">
        <x:is>
          <x:t>PL|pl.other-opex|7685|2023-03</x:t>
        </x:is>
      </x:c>
      <x:c r="B2895" s="0" t="inlineStr">
        <x:is>
          <x:t>Demo Handel GmbH</x:t>
        </x:is>
      </x:c>
      <x:c r="C2895" s="0" t="inlineStr">
        <x:is>
          <x:t>PL</x:t>
        </x:is>
      </x:c>
      <x:c r="D2895" s="0" t="inlineStr">
        <x:is>
          <x:t>pl.other-opex</x:t>
        </x:is>
      </x:c>
      <x:c r="E2895" s="0" t="inlineStr">
        <x:is>
          <x:t>Sonstige betriebliche Aufwendungen</x:t>
        </x:is>
      </x:c>
      <x:c r="F2895" s="58">
        <x:v>7685</x:v>
      </x:c>
      <x:c r="G2895" t="inlineStr">
        <x:is>
          <x:t>Kfz-Steuer</x:t>
        </x:is>
      </x:c>
      <x:c r="H2895" s="0" t="inlineStr">
        <x:is>
          <x:t>2023-03</x:t>
        </x:is>
      </x:c>
      <x:c r="I2895" s="0" t="inlineStr">
        <x:is>
          <x:t>2023-03</x:t>
        </x:is>
      </x:c>
      <x:c r="J2895" s="0" t="inlineStr">
        <x:is>
          <x:t>Month</x:t>
        </x:is>
      </x:c>
      <x:c r="K2895" s="58">
        <x:v>1</x:v>
      </x:c>
      <x:c r="L2895" s="12">
        <x:v>-5400</x:v>
      </x:c>
    </x:row>
    <x:row r="2896">
      <x:c r="A2896" s="0" t="inlineStr">
        <x:is>
          <x:t>PL|pl.other-opex|7685|2023-04</x:t>
        </x:is>
      </x:c>
      <x:c r="B2896" s="0" t="inlineStr">
        <x:is>
          <x:t>Demo Handel GmbH</x:t>
        </x:is>
      </x:c>
      <x:c r="C2896" s="0" t="inlineStr">
        <x:is>
          <x:t>PL</x:t>
        </x:is>
      </x:c>
      <x:c r="D2896" s="0" t="inlineStr">
        <x:is>
          <x:t>pl.other-opex</x:t>
        </x:is>
      </x:c>
      <x:c r="E2896" s="0" t="inlineStr">
        <x:is>
          <x:t>Sonstige betriebliche Aufwendungen</x:t>
        </x:is>
      </x:c>
      <x:c r="F2896" s="58">
        <x:v>7685</x:v>
      </x:c>
      <x:c r="G2896" t="inlineStr">
        <x:is>
          <x:t>Kfz-Steuer</x:t>
        </x:is>
      </x:c>
      <x:c r="H2896" s="0" t="inlineStr">
        <x:is>
          <x:t>2023-04</x:t>
        </x:is>
      </x:c>
      <x:c r="I2896" s="0" t="inlineStr">
        <x:is>
          <x:t>2023-04</x:t>
        </x:is>
      </x:c>
      <x:c r="J2896" s="0" t="inlineStr">
        <x:is>
          <x:t>Month</x:t>
        </x:is>
      </x:c>
      <x:c r="K2896" s="58">
        <x:v>1</x:v>
      </x:c>
      <x:c r="L2896" s="12">
        <x:v>0</x:v>
      </x:c>
    </x:row>
    <x:row r="2897">
      <x:c r="A2897" s="0" t="inlineStr">
        <x:is>
          <x:t>PL|pl.other-opex|7685|2023-05</x:t>
        </x:is>
      </x:c>
      <x:c r="B2897" s="0" t="inlineStr">
        <x:is>
          <x:t>Demo Handel GmbH</x:t>
        </x:is>
      </x:c>
      <x:c r="C2897" s="0" t="inlineStr">
        <x:is>
          <x:t>PL</x:t>
        </x:is>
      </x:c>
      <x:c r="D2897" s="0" t="inlineStr">
        <x:is>
          <x:t>pl.other-opex</x:t>
        </x:is>
      </x:c>
      <x:c r="E2897" s="0" t="inlineStr">
        <x:is>
          <x:t>Sonstige betriebliche Aufwendungen</x:t>
        </x:is>
      </x:c>
      <x:c r="F2897" s="58">
        <x:v>7685</x:v>
      </x:c>
      <x:c r="G2897" t="inlineStr">
        <x:is>
          <x:t>Kfz-Steuer</x:t>
        </x:is>
      </x:c>
      <x:c r="H2897" s="0" t="inlineStr">
        <x:is>
          <x:t>2023-05</x:t>
        </x:is>
      </x:c>
      <x:c r="I2897" s="0" t="inlineStr">
        <x:is>
          <x:t>2023-05</x:t>
        </x:is>
      </x:c>
      <x:c r="J2897" s="0" t="inlineStr">
        <x:is>
          <x:t>Month</x:t>
        </x:is>
      </x:c>
      <x:c r="K2897" s="58">
        <x:v>1</x:v>
      </x:c>
      <x:c r="L2897" s="12">
        <x:v>0</x:v>
      </x:c>
    </x:row>
    <x:row r="2898">
      <x:c r="A2898" s="0" t="inlineStr">
        <x:is>
          <x:t>PL|pl.other-opex|7685|2023-06</x:t>
        </x:is>
      </x:c>
      <x:c r="B2898" s="0" t="inlineStr">
        <x:is>
          <x:t>Demo Handel GmbH</x:t>
        </x:is>
      </x:c>
      <x:c r="C2898" s="0" t="inlineStr">
        <x:is>
          <x:t>PL</x:t>
        </x:is>
      </x:c>
      <x:c r="D2898" s="0" t="inlineStr">
        <x:is>
          <x:t>pl.other-opex</x:t>
        </x:is>
      </x:c>
      <x:c r="E2898" s="0" t="inlineStr">
        <x:is>
          <x:t>Sonstige betriebliche Aufwendungen</x:t>
        </x:is>
      </x:c>
      <x:c r="F2898" s="58">
        <x:v>7685</x:v>
      </x:c>
      <x:c r="G2898" t="inlineStr">
        <x:is>
          <x:t>Kfz-Steuer</x:t>
        </x:is>
      </x:c>
      <x:c r="H2898" s="0" t="inlineStr">
        <x:is>
          <x:t>2023-06</x:t>
        </x:is>
      </x:c>
      <x:c r="I2898" s="0" t="inlineStr">
        <x:is>
          <x:t>2023-06</x:t>
        </x:is>
      </x:c>
      <x:c r="J2898" s="0" t="inlineStr">
        <x:is>
          <x:t>Month</x:t>
        </x:is>
      </x:c>
      <x:c r="K2898" s="58">
        <x:v>1</x:v>
      </x:c>
      <x:c r="L2898" s="12">
        <x:v>0</x:v>
      </x:c>
    </x:row>
    <x:row r="2899">
      <x:c r="A2899" s="0" t="inlineStr">
        <x:is>
          <x:t>PL|pl.other-opex|7685|2023-07</x:t>
        </x:is>
      </x:c>
      <x:c r="B2899" s="0" t="inlineStr">
        <x:is>
          <x:t>Demo Handel GmbH</x:t>
        </x:is>
      </x:c>
      <x:c r="C2899" s="0" t="inlineStr">
        <x:is>
          <x:t>PL</x:t>
        </x:is>
      </x:c>
      <x:c r="D2899" s="0" t="inlineStr">
        <x:is>
          <x:t>pl.other-opex</x:t>
        </x:is>
      </x:c>
      <x:c r="E2899" s="0" t="inlineStr">
        <x:is>
          <x:t>Sonstige betriebliche Aufwendungen</x:t>
        </x:is>
      </x:c>
      <x:c r="F2899" s="58">
        <x:v>7685</x:v>
      </x:c>
      <x:c r="G2899" t="inlineStr">
        <x:is>
          <x:t>Kfz-Steuer</x:t>
        </x:is>
      </x:c>
      <x:c r="H2899" s="0" t="inlineStr">
        <x:is>
          <x:t>2023-07</x:t>
        </x:is>
      </x:c>
      <x:c r="I2899" s="0" t="inlineStr">
        <x:is>
          <x:t>2023-07</x:t>
        </x:is>
      </x:c>
      <x:c r="J2899" s="0" t="inlineStr">
        <x:is>
          <x:t>Month</x:t>
        </x:is>
      </x:c>
      <x:c r="K2899" s="58">
        <x:v>1</x:v>
      </x:c>
      <x:c r="L2899" s="12">
        <x:v>0</x:v>
      </x:c>
    </x:row>
    <x:row r="2900">
      <x:c r="A2900" s="0" t="inlineStr">
        <x:is>
          <x:t>PL|pl.other-opex|7685|2023-08</x:t>
        </x:is>
      </x:c>
      <x:c r="B2900" s="0" t="inlineStr">
        <x:is>
          <x:t>Demo Handel GmbH</x:t>
        </x:is>
      </x:c>
      <x:c r="C2900" s="0" t="inlineStr">
        <x:is>
          <x:t>PL</x:t>
        </x:is>
      </x:c>
      <x:c r="D2900" s="0" t="inlineStr">
        <x:is>
          <x:t>pl.other-opex</x:t>
        </x:is>
      </x:c>
      <x:c r="E2900" s="0" t="inlineStr">
        <x:is>
          <x:t>Sonstige betriebliche Aufwendungen</x:t>
        </x:is>
      </x:c>
      <x:c r="F2900" s="58">
        <x:v>7685</x:v>
      </x:c>
      <x:c r="G2900" t="inlineStr">
        <x:is>
          <x:t>Kfz-Steuer</x:t>
        </x:is>
      </x:c>
      <x:c r="H2900" s="0" t="inlineStr">
        <x:is>
          <x:t>2023-08</x:t>
        </x:is>
      </x:c>
      <x:c r="I2900" s="0" t="inlineStr">
        <x:is>
          <x:t>2023-08</x:t>
        </x:is>
      </x:c>
      <x:c r="J2900" s="0" t="inlineStr">
        <x:is>
          <x:t>Month</x:t>
        </x:is>
      </x:c>
      <x:c r="K2900" s="58">
        <x:v>1</x:v>
      </x:c>
      <x:c r="L2900" s="12">
        <x:v>0</x:v>
      </x:c>
    </x:row>
    <x:row r="2901">
      <x:c r="A2901" s="0" t="inlineStr">
        <x:is>
          <x:t>PL|pl.other-opex|7685|2023-09</x:t>
        </x:is>
      </x:c>
      <x:c r="B2901" s="0" t="inlineStr">
        <x:is>
          <x:t>Demo Handel GmbH</x:t>
        </x:is>
      </x:c>
      <x:c r="C2901" s="0" t="inlineStr">
        <x:is>
          <x:t>PL</x:t>
        </x:is>
      </x:c>
      <x:c r="D2901" s="0" t="inlineStr">
        <x:is>
          <x:t>pl.other-opex</x:t>
        </x:is>
      </x:c>
      <x:c r="E2901" s="0" t="inlineStr">
        <x:is>
          <x:t>Sonstige betriebliche Aufwendungen</x:t>
        </x:is>
      </x:c>
      <x:c r="F2901" s="58">
        <x:v>7685</x:v>
      </x:c>
      <x:c r="G2901" t="inlineStr">
        <x:is>
          <x:t>Kfz-Steuer</x:t>
        </x:is>
      </x:c>
      <x:c r="H2901" s="0" t="inlineStr">
        <x:is>
          <x:t>2023-09</x:t>
        </x:is>
      </x:c>
      <x:c r="I2901" s="0" t="inlineStr">
        <x:is>
          <x:t>2023-09</x:t>
        </x:is>
      </x:c>
      <x:c r="J2901" s="0" t="inlineStr">
        <x:is>
          <x:t>Month</x:t>
        </x:is>
      </x:c>
      <x:c r="K2901" s="58">
        <x:v>1</x:v>
      </x:c>
      <x:c r="L2901" s="12">
        <x:v>0</x:v>
      </x:c>
    </x:row>
    <x:row r="2902">
      <x:c r="A2902" s="0" t="inlineStr">
        <x:is>
          <x:t>PL|pl.other-opex|7685|2023-10</x:t>
        </x:is>
      </x:c>
      <x:c r="B2902" s="0" t="inlineStr">
        <x:is>
          <x:t>Demo Handel GmbH</x:t>
        </x:is>
      </x:c>
      <x:c r="C2902" s="0" t="inlineStr">
        <x:is>
          <x:t>PL</x:t>
        </x:is>
      </x:c>
      <x:c r="D2902" s="0" t="inlineStr">
        <x:is>
          <x:t>pl.other-opex</x:t>
        </x:is>
      </x:c>
      <x:c r="E2902" s="0" t="inlineStr">
        <x:is>
          <x:t>Sonstige betriebliche Aufwendungen</x:t>
        </x:is>
      </x:c>
      <x:c r="F2902" s="58">
        <x:v>7685</x:v>
      </x:c>
      <x:c r="G2902" t="inlineStr">
        <x:is>
          <x:t>Kfz-Steuer</x:t>
        </x:is>
      </x:c>
      <x:c r="H2902" s="0" t="inlineStr">
        <x:is>
          <x:t>2023-10</x:t>
        </x:is>
      </x:c>
      <x:c r="I2902" s="0" t="inlineStr">
        <x:is>
          <x:t>2023-10</x:t>
        </x:is>
      </x:c>
      <x:c r="J2902" s="0" t="inlineStr">
        <x:is>
          <x:t>Month</x:t>
        </x:is>
      </x:c>
      <x:c r="K2902" s="58">
        <x:v>1</x:v>
      </x:c>
      <x:c r="L2902" s="12">
        <x:v>0</x:v>
      </x:c>
    </x:row>
    <x:row r="2903">
      <x:c r="A2903" s="0" t="inlineStr">
        <x:is>
          <x:t>PL|pl.other-opex|7685|2023-11</x:t>
        </x:is>
      </x:c>
      <x:c r="B2903" s="0" t="inlineStr">
        <x:is>
          <x:t>Demo Handel GmbH</x:t>
        </x:is>
      </x:c>
      <x:c r="C2903" s="0" t="inlineStr">
        <x:is>
          <x:t>PL</x:t>
        </x:is>
      </x:c>
      <x:c r="D2903" s="0" t="inlineStr">
        <x:is>
          <x:t>pl.other-opex</x:t>
        </x:is>
      </x:c>
      <x:c r="E2903" s="0" t="inlineStr">
        <x:is>
          <x:t>Sonstige betriebliche Aufwendungen</x:t>
        </x:is>
      </x:c>
      <x:c r="F2903" s="58">
        <x:v>7685</x:v>
      </x:c>
      <x:c r="G2903" t="inlineStr">
        <x:is>
          <x:t>Kfz-Steuer</x:t>
        </x:is>
      </x:c>
      <x:c r="H2903" s="0" t="inlineStr">
        <x:is>
          <x:t>2023-11</x:t>
        </x:is>
      </x:c>
      <x:c r="I2903" s="0" t="inlineStr">
        <x:is>
          <x:t>2023-11</x:t>
        </x:is>
      </x:c>
      <x:c r="J2903" s="0" t="inlineStr">
        <x:is>
          <x:t>Month</x:t>
        </x:is>
      </x:c>
      <x:c r="K2903" s="58">
        <x:v>1</x:v>
      </x:c>
      <x:c r="L2903" s="12">
        <x:v>0</x:v>
      </x:c>
    </x:row>
    <x:row r="2904">
      <x:c r="A2904" s="0" t="inlineStr">
        <x:is>
          <x:t>PL|pl.other-opex|7685|2023-12</x:t>
        </x:is>
      </x:c>
      <x:c r="B2904" s="0" t="inlineStr">
        <x:is>
          <x:t>Demo Handel GmbH</x:t>
        </x:is>
      </x:c>
      <x:c r="C2904" s="0" t="inlineStr">
        <x:is>
          <x:t>PL</x:t>
        </x:is>
      </x:c>
      <x:c r="D2904" s="0" t="inlineStr">
        <x:is>
          <x:t>pl.other-opex</x:t>
        </x:is>
      </x:c>
      <x:c r="E2904" s="0" t="inlineStr">
        <x:is>
          <x:t>Sonstige betriebliche Aufwendungen</x:t>
        </x:is>
      </x:c>
      <x:c r="F2904" s="58">
        <x:v>7685</x:v>
      </x:c>
      <x:c r="G2904" t="inlineStr">
        <x:is>
          <x:t>Kfz-Steuer</x:t>
        </x:is>
      </x:c>
      <x:c r="H2904" s="0" t="inlineStr">
        <x:is>
          <x:t>2023-12</x:t>
        </x:is>
      </x:c>
      <x:c r="I2904" s="0" t="inlineStr">
        <x:is>
          <x:t>2023-12</x:t>
        </x:is>
      </x:c>
      <x:c r="J2904" s="0" t="inlineStr">
        <x:is>
          <x:t>Month</x:t>
        </x:is>
      </x:c>
      <x:c r="K2904" s="58">
        <x:v>1</x:v>
      </x:c>
      <x:c r="L2904" s="12">
        <x:v>0</x:v>
      </x:c>
    </x:row>
    <x:row r="2905">
      <x:c r="A2905" s="0" t="inlineStr">
        <x:is>
          <x:t>PL|pl.other-opex|7685|2024-01</x:t>
        </x:is>
      </x:c>
      <x:c r="B2905" s="0" t="inlineStr">
        <x:is>
          <x:t>Demo Handel GmbH</x:t>
        </x:is>
      </x:c>
      <x:c r="C2905" s="0" t="inlineStr">
        <x:is>
          <x:t>PL</x:t>
        </x:is>
      </x:c>
      <x:c r="D2905" s="0" t="inlineStr">
        <x:is>
          <x:t>pl.other-opex</x:t>
        </x:is>
      </x:c>
      <x:c r="E2905" s="0" t="inlineStr">
        <x:is>
          <x:t>Sonstige betriebliche Aufwendungen</x:t>
        </x:is>
      </x:c>
      <x:c r="F2905" s="58">
        <x:v>7685</x:v>
      </x:c>
      <x:c r="G2905" t="inlineStr">
        <x:is>
          <x:t>Kfz-Steuer</x:t>
        </x:is>
      </x:c>
      <x:c r="H2905" s="0" t="inlineStr">
        <x:is>
          <x:t>2024-01</x:t>
        </x:is>
      </x:c>
      <x:c r="I2905" s="0" t="inlineStr">
        <x:is>
          <x:t>2024-01</x:t>
        </x:is>
      </x:c>
      <x:c r="J2905" s="0" t="inlineStr">
        <x:is>
          <x:t>Month</x:t>
        </x:is>
      </x:c>
      <x:c r="K2905" s="58">
        <x:v>1</x:v>
      </x:c>
      <x:c r="L2905" s="12">
        <x:v>0</x:v>
      </x:c>
    </x:row>
    <x:row r="2906">
      <x:c r="A2906" s="0" t="inlineStr">
        <x:is>
          <x:t>PL|pl.other-opex|7685|2024-02</x:t>
        </x:is>
      </x:c>
      <x:c r="B2906" s="0" t="inlineStr">
        <x:is>
          <x:t>Demo Handel GmbH</x:t>
        </x:is>
      </x:c>
      <x:c r="C2906" s="0" t="inlineStr">
        <x:is>
          <x:t>PL</x:t>
        </x:is>
      </x:c>
      <x:c r="D2906" s="0" t="inlineStr">
        <x:is>
          <x:t>pl.other-opex</x:t>
        </x:is>
      </x:c>
      <x:c r="E2906" s="0" t="inlineStr">
        <x:is>
          <x:t>Sonstige betriebliche Aufwendungen</x:t>
        </x:is>
      </x:c>
      <x:c r="F2906" s="58">
        <x:v>7685</x:v>
      </x:c>
      <x:c r="G2906" t="inlineStr">
        <x:is>
          <x:t>Kfz-Steuer</x:t>
        </x:is>
      </x:c>
      <x:c r="H2906" s="0" t="inlineStr">
        <x:is>
          <x:t>2024-02</x:t>
        </x:is>
      </x:c>
      <x:c r="I2906" s="0" t="inlineStr">
        <x:is>
          <x:t>2024-02</x:t>
        </x:is>
      </x:c>
      <x:c r="J2906" s="0" t="inlineStr">
        <x:is>
          <x:t>Month</x:t>
        </x:is>
      </x:c>
      <x:c r="K2906" s="58">
        <x:v>1</x:v>
      </x:c>
      <x:c r="L2906" s="12">
        <x:v>0</x:v>
      </x:c>
    </x:row>
    <x:row r="2907">
      <x:c r="A2907" s="0" t="inlineStr">
        <x:is>
          <x:t>PL|pl.other-opex|7685|2024-03</x:t>
        </x:is>
      </x:c>
      <x:c r="B2907" s="0" t="inlineStr">
        <x:is>
          <x:t>Demo Handel GmbH</x:t>
        </x:is>
      </x:c>
      <x:c r="C2907" s="0" t="inlineStr">
        <x:is>
          <x:t>PL</x:t>
        </x:is>
      </x:c>
      <x:c r="D2907" s="0" t="inlineStr">
        <x:is>
          <x:t>pl.other-opex</x:t>
        </x:is>
      </x:c>
      <x:c r="E2907" s="0" t="inlineStr">
        <x:is>
          <x:t>Sonstige betriebliche Aufwendungen</x:t>
        </x:is>
      </x:c>
      <x:c r="F2907" s="58">
        <x:v>7685</x:v>
      </x:c>
      <x:c r="G2907" t="inlineStr">
        <x:is>
          <x:t>Kfz-Steuer</x:t>
        </x:is>
      </x:c>
      <x:c r="H2907" s="0" t="inlineStr">
        <x:is>
          <x:t>2024-03</x:t>
        </x:is>
      </x:c>
      <x:c r="I2907" s="0" t="inlineStr">
        <x:is>
          <x:t>2024-03</x:t>
        </x:is>
      </x:c>
      <x:c r="J2907" s="0" t="inlineStr">
        <x:is>
          <x:t>Month</x:t>
        </x:is>
      </x:c>
      <x:c r="K2907" s="58">
        <x:v>1</x:v>
      </x:c>
      <x:c r="L2907" s="12">
        <x:v>-5400</x:v>
      </x:c>
    </x:row>
    <x:row r="2908">
      <x:c r="A2908" s="0" t="inlineStr">
        <x:is>
          <x:t>PL|pl.other-opex|7685|2024-04</x:t>
        </x:is>
      </x:c>
      <x:c r="B2908" s="0" t="inlineStr">
        <x:is>
          <x:t>Demo Handel GmbH</x:t>
        </x:is>
      </x:c>
      <x:c r="C2908" s="0" t="inlineStr">
        <x:is>
          <x:t>PL</x:t>
        </x:is>
      </x:c>
      <x:c r="D2908" s="0" t="inlineStr">
        <x:is>
          <x:t>pl.other-opex</x:t>
        </x:is>
      </x:c>
      <x:c r="E2908" s="0" t="inlineStr">
        <x:is>
          <x:t>Sonstige betriebliche Aufwendungen</x:t>
        </x:is>
      </x:c>
      <x:c r="F2908" s="58">
        <x:v>7685</x:v>
      </x:c>
      <x:c r="G2908" t="inlineStr">
        <x:is>
          <x:t>Kfz-Steuer</x:t>
        </x:is>
      </x:c>
      <x:c r="H2908" s="0" t="inlineStr">
        <x:is>
          <x:t>2024-04</x:t>
        </x:is>
      </x:c>
      <x:c r="I2908" s="0" t="inlineStr">
        <x:is>
          <x:t>2024-04</x:t>
        </x:is>
      </x:c>
      <x:c r="J2908" s="0" t="inlineStr">
        <x:is>
          <x:t>Month</x:t>
        </x:is>
      </x:c>
      <x:c r="K2908" s="58">
        <x:v>1</x:v>
      </x:c>
      <x:c r="L2908" s="12">
        <x:v>0</x:v>
      </x:c>
    </x:row>
    <x:row r="2909">
      <x:c r="A2909" s="0" t="inlineStr">
        <x:is>
          <x:t>PL|pl.other-opex|7685|2024-05</x:t>
        </x:is>
      </x:c>
      <x:c r="B2909" s="0" t="inlineStr">
        <x:is>
          <x:t>Demo Handel GmbH</x:t>
        </x:is>
      </x:c>
      <x:c r="C2909" s="0" t="inlineStr">
        <x:is>
          <x:t>PL</x:t>
        </x:is>
      </x:c>
      <x:c r="D2909" s="0" t="inlineStr">
        <x:is>
          <x:t>pl.other-opex</x:t>
        </x:is>
      </x:c>
      <x:c r="E2909" s="0" t="inlineStr">
        <x:is>
          <x:t>Sonstige betriebliche Aufwendungen</x:t>
        </x:is>
      </x:c>
      <x:c r="F2909" s="58">
        <x:v>7685</x:v>
      </x:c>
      <x:c r="G2909" t="inlineStr">
        <x:is>
          <x:t>Kfz-Steuer</x:t>
        </x:is>
      </x:c>
      <x:c r="H2909" s="0" t="inlineStr">
        <x:is>
          <x:t>2024-05</x:t>
        </x:is>
      </x:c>
      <x:c r="I2909" s="0" t="inlineStr">
        <x:is>
          <x:t>2024-05</x:t>
        </x:is>
      </x:c>
      <x:c r="J2909" s="0" t="inlineStr">
        <x:is>
          <x:t>Month</x:t>
        </x:is>
      </x:c>
      <x:c r="K2909" s="58">
        <x:v>1</x:v>
      </x:c>
      <x:c r="L2909" s="12">
        <x:v>0</x:v>
      </x:c>
    </x:row>
    <x:row r="2910">
      <x:c r="A2910" s="0" t="inlineStr">
        <x:is>
          <x:t>PL|pl.other-opex|7685|2024-06</x:t>
        </x:is>
      </x:c>
      <x:c r="B2910" s="0" t="inlineStr">
        <x:is>
          <x:t>Demo Handel GmbH</x:t>
        </x:is>
      </x:c>
      <x:c r="C2910" s="0" t="inlineStr">
        <x:is>
          <x:t>PL</x:t>
        </x:is>
      </x:c>
      <x:c r="D2910" s="0" t="inlineStr">
        <x:is>
          <x:t>pl.other-opex</x:t>
        </x:is>
      </x:c>
      <x:c r="E2910" s="0" t="inlineStr">
        <x:is>
          <x:t>Sonstige betriebliche Aufwendungen</x:t>
        </x:is>
      </x:c>
      <x:c r="F2910" s="58">
        <x:v>7685</x:v>
      </x:c>
      <x:c r="G2910" t="inlineStr">
        <x:is>
          <x:t>Kfz-Steuer</x:t>
        </x:is>
      </x:c>
      <x:c r="H2910" s="0" t="inlineStr">
        <x:is>
          <x:t>2024-06</x:t>
        </x:is>
      </x:c>
      <x:c r="I2910" s="0" t="inlineStr">
        <x:is>
          <x:t>2024-06</x:t>
        </x:is>
      </x:c>
      <x:c r="J2910" s="0" t="inlineStr">
        <x:is>
          <x:t>Month</x:t>
        </x:is>
      </x:c>
      <x:c r="K2910" s="58">
        <x:v>1</x:v>
      </x:c>
      <x:c r="L2910" s="12">
        <x:v>0</x:v>
      </x:c>
    </x:row>
    <x:row r="2911">
      <x:c r="A2911" s="0" t="inlineStr">
        <x:is>
          <x:t>PL|pl.other-opex|7685|2024-07</x:t>
        </x:is>
      </x:c>
      <x:c r="B2911" s="0" t="inlineStr">
        <x:is>
          <x:t>Demo Handel GmbH</x:t>
        </x:is>
      </x:c>
      <x:c r="C2911" s="0" t="inlineStr">
        <x:is>
          <x:t>PL</x:t>
        </x:is>
      </x:c>
      <x:c r="D2911" s="0" t="inlineStr">
        <x:is>
          <x:t>pl.other-opex</x:t>
        </x:is>
      </x:c>
      <x:c r="E2911" s="0" t="inlineStr">
        <x:is>
          <x:t>Sonstige betriebliche Aufwendungen</x:t>
        </x:is>
      </x:c>
      <x:c r="F2911" s="58">
        <x:v>7685</x:v>
      </x:c>
      <x:c r="G2911" t="inlineStr">
        <x:is>
          <x:t>Kfz-Steuer</x:t>
        </x:is>
      </x:c>
      <x:c r="H2911" s="0" t="inlineStr">
        <x:is>
          <x:t>2024-07</x:t>
        </x:is>
      </x:c>
      <x:c r="I2911" s="0" t="inlineStr">
        <x:is>
          <x:t>2024-07</x:t>
        </x:is>
      </x:c>
      <x:c r="J2911" s="0" t="inlineStr">
        <x:is>
          <x:t>Month</x:t>
        </x:is>
      </x:c>
      <x:c r="K2911" s="58">
        <x:v>1</x:v>
      </x:c>
      <x:c r="L2911" s="12">
        <x:v>0</x:v>
      </x:c>
    </x:row>
    <x:row r="2912">
      <x:c r="A2912" s="0" t="inlineStr">
        <x:is>
          <x:t>PL|pl.other-opex|7685|2024-08</x:t>
        </x:is>
      </x:c>
      <x:c r="B2912" s="0" t="inlineStr">
        <x:is>
          <x:t>Demo Handel GmbH</x:t>
        </x:is>
      </x:c>
      <x:c r="C2912" s="0" t="inlineStr">
        <x:is>
          <x:t>PL</x:t>
        </x:is>
      </x:c>
      <x:c r="D2912" s="0" t="inlineStr">
        <x:is>
          <x:t>pl.other-opex</x:t>
        </x:is>
      </x:c>
      <x:c r="E2912" s="0" t="inlineStr">
        <x:is>
          <x:t>Sonstige betriebliche Aufwendungen</x:t>
        </x:is>
      </x:c>
      <x:c r="F2912" s="58">
        <x:v>7685</x:v>
      </x:c>
      <x:c r="G2912" t="inlineStr">
        <x:is>
          <x:t>Kfz-Steuer</x:t>
        </x:is>
      </x:c>
      <x:c r="H2912" s="0" t="inlineStr">
        <x:is>
          <x:t>2024-08</x:t>
        </x:is>
      </x:c>
      <x:c r="I2912" s="0" t="inlineStr">
        <x:is>
          <x:t>2024-08</x:t>
        </x:is>
      </x:c>
      <x:c r="J2912" s="0" t="inlineStr">
        <x:is>
          <x:t>Month</x:t>
        </x:is>
      </x:c>
      <x:c r="K2912" s="58">
        <x:v>1</x:v>
      </x:c>
      <x:c r="L2912" s="12">
        <x:v>0</x:v>
      </x:c>
    </x:row>
    <x:row r="2913">
      <x:c r="A2913" s="0" t="inlineStr">
        <x:is>
          <x:t>PL|pl.other-opex|7685|2024-09</x:t>
        </x:is>
      </x:c>
      <x:c r="B2913" s="0" t="inlineStr">
        <x:is>
          <x:t>Demo Handel GmbH</x:t>
        </x:is>
      </x:c>
      <x:c r="C2913" s="0" t="inlineStr">
        <x:is>
          <x:t>PL</x:t>
        </x:is>
      </x:c>
      <x:c r="D2913" s="0" t="inlineStr">
        <x:is>
          <x:t>pl.other-opex</x:t>
        </x:is>
      </x:c>
      <x:c r="E2913" s="0" t="inlineStr">
        <x:is>
          <x:t>Sonstige betriebliche Aufwendungen</x:t>
        </x:is>
      </x:c>
      <x:c r="F2913" s="58">
        <x:v>7685</x:v>
      </x:c>
      <x:c r="G2913" t="inlineStr">
        <x:is>
          <x:t>Kfz-Steuer</x:t>
        </x:is>
      </x:c>
      <x:c r="H2913" s="0" t="inlineStr">
        <x:is>
          <x:t>2024-09</x:t>
        </x:is>
      </x:c>
      <x:c r="I2913" s="0" t="inlineStr">
        <x:is>
          <x:t>2024-09</x:t>
        </x:is>
      </x:c>
      <x:c r="J2913" s="0" t="inlineStr">
        <x:is>
          <x:t>Month</x:t>
        </x:is>
      </x:c>
      <x:c r="K2913" s="58">
        <x:v>1</x:v>
      </x:c>
      <x:c r="L2913" s="12">
        <x:v>0</x:v>
      </x:c>
    </x:row>
    <x:row r="2914">
      <x:c r="A2914" s="0" t="inlineStr">
        <x:is>
          <x:t>PL|pl.other-opex|7685|2024-10</x:t>
        </x:is>
      </x:c>
      <x:c r="B2914" s="0" t="inlineStr">
        <x:is>
          <x:t>Demo Handel GmbH</x:t>
        </x:is>
      </x:c>
      <x:c r="C2914" s="0" t="inlineStr">
        <x:is>
          <x:t>PL</x:t>
        </x:is>
      </x:c>
      <x:c r="D2914" s="0" t="inlineStr">
        <x:is>
          <x:t>pl.other-opex</x:t>
        </x:is>
      </x:c>
      <x:c r="E2914" s="0" t="inlineStr">
        <x:is>
          <x:t>Sonstige betriebliche Aufwendungen</x:t>
        </x:is>
      </x:c>
      <x:c r="F2914" s="58">
        <x:v>7685</x:v>
      </x:c>
      <x:c r="G2914" t="inlineStr">
        <x:is>
          <x:t>Kfz-Steuer</x:t>
        </x:is>
      </x:c>
      <x:c r="H2914" s="0" t="inlineStr">
        <x:is>
          <x:t>2024-10</x:t>
        </x:is>
      </x:c>
      <x:c r="I2914" s="0" t="inlineStr">
        <x:is>
          <x:t>2024-10</x:t>
        </x:is>
      </x:c>
      <x:c r="J2914" s="0" t="inlineStr">
        <x:is>
          <x:t>Month</x:t>
        </x:is>
      </x:c>
      <x:c r="K2914" s="58">
        <x:v>1</x:v>
      </x:c>
      <x:c r="L2914" s="12">
        <x:v>0</x:v>
      </x:c>
    </x:row>
    <x:row r="2915">
      <x:c r="A2915" s="0" t="inlineStr">
        <x:is>
          <x:t>PL|pl.other-opex|7685|2024-11</x:t>
        </x:is>
      </x:c>
      <x:c r="B2915" s="0" t="inlineStr">
        <x:is>
          <x:t>Demo Handel GmbH</x:t>
        </x:is>
      </x:c>
      <x:c r="C2915" s="0" t="inlineStr">
        <x:is>
          <x:t>PL</x:t>
        </x:is>
      </x:c>
      <x:c r="D2915" s="0" t="inlineStr">
        <x:is>
          <x:t>pl.other-opex</x:t>
        </x:is>
      </x:c>
      <x:c r="E2915" s="0" t="inlineStr">
        <x:is>
          <x:t>Sonstige betriebliche Aufwendungen</x:t>
        </x:is>
      </x:c>
      <x:c r="F2915" s="58">
        <x:v>7685</x:v>
      </x:c>
      <x:c r="G2915" t="inlineStr">
        <x:is>
          <x:t>Kfz-Steuer</x:t>
        </x:is>
      </x:c>
      <x:c r="H2915" s="0" t="inlineStr">
        <x:is>
          <x:t>2024-11</x:t>
        </x:is>
      </x:c>
      <x:c r="I2915" s="0" t="inlineStr">
        <x:is>
          <x:t>2024-11</x:t>
        </x:is>
      </x:c>
      <x:c r="J2915" s="0" t="inlineStr">
        <x:is>
          <x:t>Month</x:t>
        </x:is>
      </x:c>
      <x:c r="K2915" s="58">
        <x:v>1</x:v>
      </x:c>
      <x:c r="L2915" s="12">
        <x:v>0</x:v>
      </x:c>
    </x:row>
    <x:row r="2916">
      <x:c r="A2916" s="0" t="inlineStr">
        <x:is>
          <x:t>PL|pl.other-opex|7685|2024-12</x:t>
        </x:is>
      </x:c>
      <x:c r="B2916" s="0" t="inlineStr">
        <x:is>
          <x:t>Demo Handel GmbH</x:t>
        </x:is>
      </x:c>
      <x:c r="C2916" s="0" t="inlineStr">
        <x:is>
          <x:t>PL</x:t>
        </x:is>
      </x:c>
      <x:c r="D2916" s="0" t="inlineStr">
        <x:is>
          <x:t>pl.other-opex</x:t>
        </x:is>
      </x:c>
      <x:c r="E2916" s="0" t="inlineStr">
        <x:is>
          <x:t>Sonstige betriebliche Aufwendungen</x:t>
        </x:is>
      </x:c>
      <x:c r="F2916" s="58">
        <x:v>7685</x:v>
      </x:c>
      <x:c r="G2916" t="inlineStr">
        <x:is>
          <x:t>Kfz-Steuer</x:t>
        </x:is>
      </x:c>
      <x:c r="H2916" s="0" t="inlineStr">
        <x:is>
          <x:t>2024-12</x:t>
        </x:is>
      </x:c>
      <x:c r="I2916" s="0" t="inlineStr">
        <x:is>
          <x:t>2024-12</x:t>
        </x:is>
      </x:c>
      <x:c r="J2916" s="0" t="inlineStr">
        <x:is>
          <x:t>Month</x:t>
        </x:is>
      </x:c>
      <x:c r="K2916" s="58">
        <x:v>1</x:v>
      </x:c>
      <x:c r="L2916" s="12">
        <x:v>0</x:v>
      </x:c>
    </x:row>
    <x:row r="2917">
      <x:c r="A2917" s="0" t="inlineStr">
        <x:is>
          <x:t>PL|pl.ebitda||2022-01</x:t>
        </x:is>
      </x:c>
      <x:c r="B2917" s="0" t="inlineStr">
        <x:is>
          <x:t>Demo Handel GmbH</x:t>
        </x:is>
      </x:c>
      <x:c r="C2917" s="0" t="inlineStr">
        <x:is>
          <x:t>PL</x:t>
        </x:is>
      </x:c>
      <x:c r="D2917" s="0" t="inlineStr">
        <x:is>
          <x:t>pl.ebitda</x:t>
        </x:is>
      </x:c>
      <x:c r="E2917" s="0" t="inlineStr">
        <x:is>
          <x:t>EBITDA</x:t>
        </x:is>
      </x:c>
      <x:c r="H2917" s="0" t="inlineStr">
        <x:is>
          <x:t>2022-01</x:t>
        </x:is>
      </x:c>
      <x:c r="I2917" s="0" t="inlineStr">
        <x:is>
          <x:t>2022-01</x:t>
        </x:is>
      </x:c>
      <x:c r="J2917" s="0" t="inlineStr">
        <x:is>
          <x:t>Month</x:t>
        </x:is>
      </x:c>
      <x:c r="K2917" s="58">
        <x:v>1</x:v>
      </x:c>
      <x:c r="L2917" s="12">
        <x:v>-72120.53</x:v>
      </x:c>
    </x:row>
    <x:row r="2918">
      <x:c r="A2918" s="0" t="inlineStr">
        <x:is>
          <x:t>PL|pl.ebitda||2022-02</x:t>
        </x:is>
      </x:c>
      <x:c r="B2918" s="0" t="inlineStr">
        <x:is>
          <x:t>Demo Handel GmbH</x:t>
        </x:is>
      </x:c>
      <x:c r="C2918" s="0" t="inlineStr">
        <x:is>
          <x:t>PL</x:t>
        </x:is>
      </x:c>
      <x:c r="D2918" s="0" t="inlineStr">
        <x:is>
          <x:t>pl.ebitda</x:t>
        </x:is>
      </x:c>
      <x:c r="E2918" s="0" t="inlineStr">
        <x:is>
          <x:t>EBITDA</x:t>
        </x:is>
      </x:c>
      <x:c r="H2918" s="0" t="inlineStr">
        <x:is>
          <x:t>2022-02</x:t>
        </x:is>
      </x:c>
      <x:c r="I2918" s="0" t="inlineStr">
        <x:is>
          <x:t>2022-02</x:t>
        </x:is>
      </x:c>
      <x:c r="J2918" s="0" t="inlineStr">
        <x:is>
          <x:t>Month</x:t>
        </x:is>
      </x:c>
      <x:c r="K2918" s="58">
        <x:v>1</x:v>
      </x:c>
      <x:c r="L2918" s="12">
        <x:v>30360.34</x:v>
      </x:c>
    </x:row>
    <x:row r="2919">
      <x:c r="A2919" s="0" t="inlineStr">
        <x:is>
          <x:t>PL|pl.ebitda||2022-03</x:t>
        </x:is>
      </x:c>
      <x:c r="B2919" s="0" t="inlineStr">
        <x:is>
          <x:t>Demo Handel GmbH</x:t>
        </x:is>
      </x:c>
      <x:c r="C2919" s="0" t="inlineStr">
        <x:is>
          <x:t>PL</x:t>
        </x:is>
      </x:c>
      <x:c r="D2919" s="0" t="inlineStr">
        <x:is>
          <x:t>pl.ebitda</x:t>
        </x:is>
      </x:c>
      <x:c r="E2919" s="0" t="inlineStr">
        <x:is>
          <x:t>EBITDA</x:t>
        </x:is>
      </x:c>
      <x:c r="H2919" s="0" t="inlineStr">
        <x:is>
          <x:t>2022-03</x:t>
        </x:is>
      </x:c>
      <x:c r="I2919" s="0" t="inlineStr">
        <x:is>
          <x:t>2022-03</x:t>
        </x:is>
      </x:c>
      <x:c r="J2919" s="0" t="inlineStr">
        <x:is>
          <x:t>Month</x:t>
        </x:is>
      </x:c>
      <x:c r="K2919" s="58">
        <x:v>1</x:v>
      </x:c>
      <x:c r="L2919" s="12">
        <x:v>447224.49</x:v>
      </x:c>
    </x:row>
    <x:row r="2920">
      <x:c r="A2920" s="0" t="inlineStr">
        <x:is>
          <x:t>PL|pl.ebitda||2022-04</x:t>
        </x:is>
      </x:c>
      <x:c r="B2920" s="0" t="inlineStr">
        <x:is>
          <x:t>Demo Handel GmbH</x:t>
        </x:is>
      </x:c>
      <x:c r="C2920" s="0" t="inlineStr">
        <x:is>
          <x:t>PL</x:t>
        </x:is>
      </x:c>
      <x:c r="D2920" s="0" t="inlineStr">
        <x:is>
          <x:t>pl.ebitda</x:t>
        </x:is>
      </x:c>
      <x:c r="E2920" s="0" t="inlineStr">
        <x:is>
          <x:t>EBITDA</x:t>
        </x:is>
      </x:c>
      <x:c r="H2920" s="0" t="inlineStr">
        <x:is>
          <x:t>2022-04</x:t>
        </x:is>
      </x:c>
      <x:c r="I2920" s="0" t="inlineStr">
        <x:is>
          <x:t>2022-04</x:t>
        </x:is>
      </x:c>
      <x:c r="J2920" s="0" t="inlineStr">
        <x:is>
          <x:t>Month</x:t>
        </x:is>
      </x:c>
      <x:c r="K2920" s="58">
        <x:v>1</x:v>
      </x:c>
      <x:c r="L2920" s="12">
        <x:v>200864.38</x:v>
      </x:c>
    </x:row>
    <x:row r="2921">
      <x:c r="A2921" s="0" t="inlineStr">
        <x:is>
          <x:t>PL|pl.ebitda||2022-05</x:t>
        </x:is>
      </x:c>
      <x:c r="B2921" s="0" t="inlineStr">
        <x:is>
          <x:t>Demo Handel GmbH</x:t>
        </x:is>
      </x:c>
      <x:c r="C2921" s="0" t="inlineStr">
        <x:is>
          <x:t>PL</x:t>
        </x:is>
      </x:c>
      <x:c r="D2921" s="0" t="inlineStr">
        <x:is>
          <x:t>pl.ebitda</x:t>
        </x:is>
      </x:c>
      <x:c r="E2921" s="0" t="inlineStr">
        <x:is>
          <x:t>EBITDA</x:t>
        </x:is>
      </x:c>
      <x:c r="H2921" s="0" t="inlineStr">
        <x:is>
          <x:t>2022-05</x:t>
        </x:is>
      </x:c>
      <x:c r="I2921" s="0" t="inlineStr">
        <x:is>
          <x:t>2022-05</x:t>
        </x:is>
      </x:c>
      <x:c r="J2921" s="0" t="inlineStr">
        <x:is>
          <x:t>Month</x:t>
        </x:is>
      </x:c>
      <x:c r="K2921" s="58">
        <x:v>1</x:v>
      </x:c>
      <x:c r="L2921" s="12">
        <x:v>284966.72</x:v>
      </x:c>
    </x:row>
    <x:row r="2922">
      <x:c r="A2922" s="0" t="inlineStr">
        <x:is>
          <x:t>PL|pl.ebitda||2022-06</x:t>
        </x:is>
      </x:c>
      <x:c r="B2922" s="0" t="inlineStr">
        <x:is>
          <x:t>Demo Handel GmbH</x:t>
        </x:is>
      </x:c>
      <x:c r="C2922" s="0" t="inlineStr">
        <x:is>
          <x:t>PL</x:t>
        </x:is>
      </x:c>
      <x:c r="D2922" s="0" t="inlineStr">
        <x:is>
          <x:t>pl.ebitda</x:t>
        </x:is>
      </x:c>
      <x:c r="E2922" s="0" t="inlineStr">
        <x:is>
          <x:t>EBITDA</x:t>
        </x:is>
      </x:c>
      <x:c r="H2922" s="0" t="inlineStr">
        <x:is>
          <x:t>2022-06</x:t>
        </x:is>
      </x:c>
      <x:c r="I2922" s="0" t="inlineStr">
        <x:is>
          <x:t>2022-06</x:t>
        </x:is>
      </x:c>
      <x:c r="J2922" s="0" t="inlineStr">
        <x:is>
          <x:t>Month</x:t>
        </x:is>
      </x:c>
      <x:c r="K2922" s="58">
        <x:v>1</x:v>
      </x:c>
      <x:c r="L2922" s="12">
        <x:v>366096</x:v>
      </x:c>
    </x:row>
    <x:row r="2923">
      <x:c r="A2923" s="0" t="inlineStr">
        <x:is>
          <x:t>PL|pl.ebitda||2022-07</x:t>
        </x:is>
      </x:c>
      <x:c r="B2923" s="0" t="inlineStr">
        <x:is>
          <x:t>Demo Handel GmbH</x:t>
        </x:is>
      </x:c>
      <x:c r="C2923" s="0" t="inlineStr">
        <x:is>
          <x:t>PL</x:t>
        </x:is>
      </x:c>
      <x:c r="D2923" s="0" t="inlineStr">
        <x:is>
          <x:t>pl.ebitda</x:t>
        </x:is>
      </x:c>
      <x:c r="E2923" s="0" t="inlineStr">
        <x:is>
          <x:t>EBITDA</x:t>
        </x:is>
      </x:c>
      <x:c r="H2923" s="0" t="inlineStr">
        <x:is>
          <x:t>2022-07</x:t>
        </x:is>
      </x:c>
      <x:c r="I2923" s="0" t="inlineStr">
        <x:is>
          <x:t>2022-07</x:t>
        </x:is>
      </x:c>
      <x:c r="J2923" s="0" t="inlineStr">
        <x:is>
          <x:t>Month</x:t>
        </x:is>
      </x:c>
      <x:c r="K2923" s="58">
        <x:v>1</x:v>
      </x:c>
      <x:c r="L2923" s="12">
        <x:v>376899.17</x:v>
      </x:c>
    </x:row>
    <x:row r="2924">
      <x:c r="A2924" s="0" t="inlineStr">
        <x:is>
          <x:t>PL|pl.ebitda||2022-08</x:t>
        </x:is>
      </x:c>
      <x:c r="B2924" s="0" t="inlineStr">
        <x:is>
          <x:t>Demo Handel GmbH</x:t>
        </x:is>
      </x:c>
      <x:c r="C2924" s="0" t="inlineStr">
        <x:is>
          <x:t>PL</x:t>
        </x:is>
      </x:c>
      <x:c r="D2924" s="0" t="inlineStr">
        <x:is>
          <x:t>pl.ebitda</x:t>
        </x:is>
      </x:c>
      <x:c r="E2924" s="0" t="inlineStr">
        <x:is>
          <x:t>EBITDA</x:t>
        </x:is>
      </x:c>
      <x:c r="H2924" s="0" t="inlineStr">
        <x:is>
          <x:t>2022-08</x:t>
        </x:is>
      </x:c>
      <x:c r="I2924" s="0" t="inlineStr">
        <x:is>
          <x:t>2022-08</x:t>
        </x:is>
      </x:c>
      <x:c r="J2924" s="0" t="inlineStr">
        <x:is>
          <x:t>Month</x:t>
        </x:is>
      </x:c>
      <x:c r="K2924" s="58">
        <x:v>1</x:v>
      </x:c>
      <x:c r="L2924" s="12">
        <x:v>-297882.14</x:v>
      </x:c>
    </x:row>
    <x:row r="2925">
      <x:c r="A2925" s="0" t="inlineStr">
        <x:is>
          <x:t>PL|pl.ebitda||2022-09</x:t>
        </x:is>
      </x:c>
      <x:c r="B2925" s="0" t="inlineStr">
        <x:is>
          <x:t>Demo Handel GmbH</x:t>
        </x:is>
      </x:c>
      <x:c r="C2925" s="0" t="inlineStr">
        <x:is>
          <x:t>PL</x:t>
        </x:is>
      </x:c>
      <x:c r="D2925" s="0" t="inlineStr">
        <x:is>
          <x:t>pl.ebitda</x:t>
        </x:is>
      </x:c>
      <x:c r="E2925" s="0" t="inlineStr">
        <x:is>
          <x:t>EBITDA</x:t>
        </x:is>
      </x:c>
      <x:c r="H2925" s="0" t="inlineStr">
        <x:is>
          <x:t>2022-09</x:t>
        </x:is>
      </x:c>
      <x:c r="I2925" s="0" t="inlineStr">
        <x:is>
          <x:t>2022-09</x:t>
        </x:is>
      </x:c>
      <x:c r="J2925" s="0" t="inlineStr">
        <x:is>
          <x:t>Month</x:t>
        </x:is>
      </x:c>
      <x:c r="K2925" s="58">
        <x:v>1</x:v>
      </x:c>
      <x:c r="L2925" s="12">
        <x:v>364715.21</x:v>
      </x:c>
    </x:row>
    <x:row r="2926">
      <x:c r="A2926" s="0" t="inlineStr">
        <x:is>
          <x:t>PL|pl.ebitda||2022-10</x:t>
        </x:is>
      </x:c>
      <x:c r="B2926" s="0" t="inlineStr">
        <x:is>
          <x:t>Demo Handel GmbH</x:t>
        </x:is>
      </x:c>
      <x:c r="C2926" s="0" t="inlineStr">
        <x:is>
          <x:t>PL</x:t>
        </x:is>
      </x:c>
      <x:c r="D2926" s="0" t="inlineStr">
        <x:is>
          <x:t>pl.ebitda</x:t>
        </x:is>
      </x:c>
      <x:c r="E2926" s="0" t="inlineStr">
        <x:is>
          <x:t>EBITDA</x:t>
        </x:is>
      </x:c>
      <x:c r="H2926" s="0" t="inlineStr">
        <x:is>
          <x:t>2022-10</x:t>
        </x:is>
      </x:c>
      <x:c r="I2926" s="0" t="inlineStr">
        <x:is>
          <x:t>2022-10</x:t>
        </x:is>
      </x:c>
      <x:c r="J2926" s="0" t="inlineStr">
        <x:is>
          <x:t>Month</x:t>
        </x:is>
      </x:c>
      <x:c r="K2926" s="58">
        <x:v>1</x:v>
      </x:c>
      <x:c r="L2926" s="12">
        <x:v>219625.78</x:v>
      </x:c>
    </x:row>
    <x:row r="2927">
      <x:c r="A2927" s="0" t="inlineStr">
        <x:is>
          <x:t>PL|pl.ebitda||2022-11</x:t>
        </x:is>
      </x:c>
      <x:c r="B2927" s="0" t="inlineStr">
        <x:is>
          <x:t>Demo Handel GmbH</x:t>
        </x:is>
      </x:c>
      <x:c r="C2927" s="0" t="inlineStr">
        <x:is>
          <x:t>PL</x:t>
        </x:is>
      </x:c>
      <x:c r="D2927" s="0" t="inlineStr">
        <x:is>
          <x:t>pl.ebitda</x:t>
        </x:is>
      </x:c>
      <x:c r="E2927" s="0" t="inlineStr">
        <x:is>
          <x:t>EBITDA</x:t>
        </x:is>
      </x:c>
      <x:c r="H2927" s="0" t="inlineStr">
        <x:is>
          <x:t>2022-11</x:t>
        </x:is>
      </x:c>
      <x:c r="I2927" s="0" t="inlineStr">
        <x:is>
          <x:t>2022-11</x:t>
        </x:is>
      </x:c>
      <x:c r="J2927" s="0" t="inlineStr">
        <x:is>
          <x:t>Month</x:t>
        </x:is>
      </x:c>
      <x:c r="K2927" s="58">
        <x:v>1</x:v>
      </x:c>
      <x:c r="L2927" s="12">
        <x:v>98819.61</x:v>
      </x:c>
    </x:row>
    <x:row r="2928">
      <x:c r="A2928" s="0" t="inlineStr">
        <x:is>
          <x:t>PL|pl.ebitda||2022-12</x:t>
        </x:is>
      </x:c>
      <x:c r="B2928" s="0" t="inlineStr">
        <x:is>
          <x:t>Demo Handel GmbH</x:t>
        </x:is>
      </x:c>
      <x:c r="C2928" s="0" t="inlineStr">
        <x:is>
          <x:t>PL</x:t>
        </x:is>
      </x:c>
      <x:c r="D2928" s="0" t="inlineStr">
        <x:is>
          <x:t>pl.ebitda</x:t>
        </x:is>
      </x:c>
      <x:c r="E2928" s="0" t="inlineStr">
        <x:is>
          <x:t>EBITDA</x:t>
        </x:is>
      </x:c>
      <x:c r="H2928" s="0" t="inlineStr">
        <x:is>
          <x:t>2022-12</x:t>
        </x:is>
      </x:c>
      <x:c r="I2928" s="0" t="inlineStr">
        <x:is>
          <x:t>2022-12</x:t>
        </x:is>
      </x:c>
      <x:c r="J2928" s="0" t="inlineStr">
        <x:is>
          <x:t>Month</x:t>
        </x:is>
      </x:c>
      <x:c r="K2928" s="58">
        <x:v>1</x:v>
      </x:c>
      <x:c r="L2928" s="12">
        <x:v>354956.67</x:v>
      </x:c>
    </x:row>
    <x:row r="2929">
      <x:c r="A2929" s="0" t="inlineStr">
        <x:is>
          <x:t>PL|pl.ebitda||2023-01</x:t>
        </x:is>
      </x:c>
      <x:c r="B2929" s="0" t="inlineStr">
        <x:is>
          <x:t>Demo Handel GmbH</x:t>
        </x:is>
      </x:c>
      <x:c r="C2929" s="0" t="inlineStr">
        <x:is>
          <x:t>PL</x:t>
        </x:is>
      </x:c>
      <x:c r="D2929" s="0" t="inlineStr">
        <x:is>
          <x:t>pl.ebitda</x:t>
        </x:is>
      </x:c>
      <x:c r="E2929" s="0" t="inlineStr">
        <x:is>
          <x:t>EBITDA</x:t>
        </x:is>
      </x:c>
      <x:c r="H2929" s="0" t="inlineStr">
        <x:is>
          <x:t>2023-01</x:t>
        </x:is>
      </x:c>
      <x:c r="I2929" s="0" t="inlineStr">
        <x:is>
          <x:t>2023-01</x:t>
        </x:is>
      </x:c>
      <x:c r="J2929" s="0" t="inlineStr">
        <x:is>
          <x:t>Month</x:t>
        </x:is>
      </x:c>
      <x:c r="K2929" s="58">
        <x:v>1</x:v>
      </x:c>
      <x:c r="L2929" s="12">
        <x:v>-64869.35</x:v>
      </x:c>
    </x:row>
    <x:row r="2930">
      <x:c r="A2930" s="0" t="inlineStr">
        <x:is>
          <x:t>PL|pl.ebitda||2023-02</x:t>
        </x:is>
      </x:c>
      <x:c r="B2930" s="0" t="inlineStr">
        <x:is>
          <x:t>Demo Handel GmbH</x:t>
        </x:is>
      </x:c>
      <x:c r="C2930" s="0" t="inlineStr">
        <x:is>
          <x:t>PL</x:t>
        </x:is>
      </x:c>
      <x:c r="D2930" s="0" t="inlineStr">
        <x:is>
          <x:t>pl.ebitda</x:t>
        </x:is>
      </x:c>
      <x:c r="E2930" s="0" t="inlineStr">
        <x:is>
          <x:t>EBITDA</x:t>
        </x:is>
      </x:c>
      <x:c r="H2930" s="0" t="inlineStr">
        <x:is>
          <x:t>2023-02</x:t>
        </x:is>
      </x:c>
      <x:c r="I2930" s="0" t="inlineStr">
        <x:is>
          <x:t>2023-02</x:t>
        </x:is>
      </x:c>
      <x:c r="J2930" s="0" t="inlineStr">
        <x:is>
          <x:t>Month</x:t>
        </x:is>
      </x:c>
      <x:c r="K2930" s="58">
        <x:v>1</x:v>
      </x:c>
      <x:c r="L2930" s="12">
        <x:v>20480.31</x:v>
      </x:c>
    </x:row>
    <x:row r="2931">
      <x:c r="A2931" s="0" t="inlineStr">
        <x:is>
          <x:t>PL|pl.ebitda||2023-03</x:t>
        </x:is>
      </x:c>
      <x:c r="B2931" s="0" t="inlineStr">
        <x:is>
          <x:t>Demo Handel GmbH</x:t>
        </x:is>
      </x:c>
      <x:c r="C2931" s="0" t="inlineStr">
        <x:is>
          <x:t>PL</x:t>
        </x:is>
      </x:c>
      <x:c r="D2931" s="0" t="inlineStr">
        <x:is>
          <x:t>pl.ebitda</x:t>
        </x:is>
      </x:c>
      <x:c r="E2931" s="0" t="inlineStr">
        <x:is>
          <x:t>EBITDA</x:t>
        </x:is>
      </x:c>
      <x:c r="H2931" s="0" t="inlineStr">
        <x:is>
          <x:t>2023-03</x:t>
        </x:is>
      </x:c>
      <x:c r="I2931" s="0" t="inlineStr">
        <x:is>
          <x:t>2023-03</x:t>
        </x:is>
      </x:c>
      <x:c r="J2931" s="0" t="inlineStr">
        <x:is>
          <x:t>Month</x:t>
        </x:is>
      </x:c>
      <x:c r="K2931" s="58">
        <x:v>1</x:v>
      </x:c>
      <x:c r="L2931" s="12">
        <x:v>215410.78</x:v>
      </x:c>
    </x:row>
    <x:row r="2932">
      <x:c r="A2932" s="0" t="inlineStr">
        <x:is>
          <x:t>PL|pl.ebitda||2023-04</x:t>
        </x:is>
      </x:c>
      <x:c r="B2932" s="0" t="inlineStr">
        <x:is>
          <x:t>Demo Handel GmbH</x:t>
        </x:is>
      </x:c>
      <x:c r="C2932" s="0" t="inlineStr">
        <x:is>
          <x:t>PL</x:t>
        </x:is>
      </x:c>
      <x:c r="D2932" s="0" t="inlineStr">
        <x:is>
          <x:t>pl.ebitda</x:t>
        </x:is>
      </x:c>
      <x:c r="E2932" s="0" t="inlineStr">
        <x:is>
          <x:t>EBITDA</x:t>
        </x:is>
      </x:c>
      <x:c r="H2932" s="0" t="inlineStr">
        <x:is>
          <x:t>2023-04</x:t>
        </x:is>
      </x:c>
      <x:c r="I2932" s="0" t="inlineStr">
        <x:is>
          <x:t>2023-04</x:t>
        </x:is>
      </x:c>
      <x:c r="J2932" s="0" t="inlineStr">
        <x:is>
          <x:t>Month</x:t>
        </x:is>
      </x:c>
      <x:c r="K2932" s="58">
        <x:v>1</x:v>
      </x:c>
      <x:c r="L2932" s="12">
        <x:v>193311.72</x:v>
      </x:c>
    </x:row>
    <x:row r="2933">
      <x:c r="A2933" s="0" t="inlineStr">
        <x:is>
          <x:t>PL|pl.ebitda||2023-05</x:t>
        </x:is>
      </x:c>
      <x:c r="B2933" s="0" t="inlineStr">
        <x:is>
          <x:t>Demo Handel GmbH</x:t>
        </x:is>
      </x:c>
      <x:c r="C2933" s="0" t="inlineStr">
        <x:is>
          <x:t>PL</x:t>
        </x:is>
      </x:c>
      <x:c r="D2933" s="0" t="inlineStr">
        <x:is>
          <x:t>pl.ebitda</x:t>
        </x:is>
      </x:c>
      <x:c r="E2933" s="0" t="inlineStr">
        <x:is>
          <x:t>EBITDA</x:t>
        </x:is>
      </x:c>
      <x:c r="H2933" s="0" t="inlineStr">
        <x:is>
          <x:t>2023-05</x:t>
        </x:is>
      </x:c>
      <x:c r="I2933" s="0" t="inlineStr">
        <x:is>
          <x:t>2023-05</x:t>
        </x:is>
      </x:c>
      <x:c r="J2933" s="0" t="inlineStr">
        <x:is>
          <x:t>Month</x:t>
        </x:is>
      </x:c>
      <x:c r="K2933" s="58">
        <x:v>1</x:v>
      </x:c>
      <x:c r="L2933" s="12">
        <x:v>338390.19</x:v>
      </x:c>
    </x:row>
    <x:row r="2934">
      <x:c r="A2934" s="0" t="inlineStr">
        <x:is>
          <x:t>PL|pl.ebitda||2023-06</x:t>
        </x:is>
      </x:c>
      <x:c r="B2934" s="0" t="inlineStr">
        <x:is>
          <x:t>Demo Handel GmbH</x:t>
        </x:is>
      </x:c>
      <x:c r="C2934" s="0" t="inlineStr">
        <x:is>
          <x:t>PL</x:t>
        </x:is>
      </x:c>
      <x:c r="D2934" s="0" t="inlineStr">
        <x:is>
          <x:t>pl.ebitda</x:t>
        </x:is>
      </x:c>
      <x:c r="E2934" s="0" t="inlineStr">
        <x:is>
          <x:t>EBITDA</x:t>
        </x:is>
      </x:c>
      <x:c r="H2934" s="0" t="inlineStr">
        <x:is>
          <x:t>2023-06</x:t>
        </x:is>
      </x:c>
      <x:c r="I2934" s="0" t="inlineStr">
        <x:is>
          <x:t>2023-06</x:t>
        </x:is>
      </x:c>
      <x:c r="J2934" s="0" t="inlineStr">
        <x:is>
          <x:t>Month</x:t>
        </x:is>
      </x:c>
      <x:c r="K2934" s="58">
        <x:v>1</x:v>
      </x:c>
      <x:c r="L2934" s="12">
        <x:v>733749.76</x:v>
      </x:c>
    </x:row>
    <x:row r="2935">
      <x:c r="A2935" s="0" t="inlineStr">
        <x:is>
          <x:t>PL|pl.ebitda||2023-07</x:t>
        </x:is>
      </x:c>
      <x:c r="B2935" s="0" t="inlineStr">
        <x:is>
          <x:t>Demo Handel GmbH</x:t>
        </x:is>
      </x:c>
      <x:c r="C2935" s="0" t="inlineStr">
        <x:is>
          <x:t>PL</x:t>
        </x:is>
      </x:c>
      <x:c r="D2935" s="0" t="inlineStr">
        <x:is>
          <x:t>pl.ebitda</x:t>
        </x:is>
      </x:c>
      <x:c r="E2935" s="0" t="inlineStr">
        <x:is>
          <x:t>EBITDA</x:t>
        </x:is>
      </x:c>
      <x:c r="H2935" s="0" t="inlineStr">
        <x:is>
          <x:t>2023-07</x:t>
        </x:is>
      </x:c>
      <x:c r="I2935" s="0" t="inlineStr">
        <x:is>
          <x:t>2023-07</x:t>
        </x:is>
      </x:c>
      <x:c r="J2935" s="0" t="inlineStr">
        <x:is>
          <x:t>Month</x:t>
        </x:is>
      </x:c>
      <x:c r="K2935" s="58">
        <x:v>1</x:v>
      </x:c>
      <x:c r="L2935" s="12">
        <x:v>537789.42</x:v>
      </x:c>
    </x:row>
    <x:row r="2936">
      <x:c r="A2936" s="0" t="inlineStr">
        <x:is>
          <x:t>PL|pl.ebitda||2023-08</x:t>
        </x:is>
      </x:c>
      <x:c r="B2936" s="0" t="inlineStr">
        <x:is>
          <x:t>Demo Handel GmbH</x:t>
        </x:is>
      </x:c>
      <x:c r="C2936" s="0" t="inlineStr">
        <x:is>
          <x:t>PL</x:t>
        </x:is>
      </x:c>
      <x:c r="D2936" s="0" t="inlineStr">
        <x:is>
          <x:t>pl.ebitda</x:t>
        </x:is>
      </x:c>
      <x:c r="E2936" s="0" t="inlineStr">
        <x:is>
          <x:t>EBITDA</x:t>
        </x:is>
      </x:c>
      <x:c r="H2936" s="0" t="inlineStr">
        <x:is>
          <x:t>2023-08</x:t>
        </x:is>
      </x:c>
      <x:c r="I2936" s="0" t="inlineStr">
        <x:is>
          <x:t>2023-08</x:t>
        </x:is>
      </x:c>
      <x:c r="J2936" s="0" t="inlineStr">
        <x:is>
          <x:t>Month</x:t>
        </x:is>
      </x:c>
      <x:c r="K2936" s="58">
        <x:v>1</x:v>
      </x:c>
      <x:c r="L2936" s="12">
        <x:v>-114656.64</x:v>
      </x:c>
    </x:row>
    <x:row r="2937">
      <x:c r="A2937" s="0" t="inlineStr">
        <x:is>
          <x:t>PL|pl.ebitda||2023-09</x:t>
        </x:is>
      </x:c>
      <x:c r="B2937" s="0" t="inlineStr">
        <x:is>
          <x:t>Demo Handel GmbH</x:t>
        </x:is>
      </x:c>
      <x:c r="C2937" s="0" t="inlineStr">
        <x:is>
          <x:t>PL</x:t>
        </x:is>
      </x:c>
      <x:c r="D2937" s="0" t="inlineStr">
        <x:is>
          <x:t>pl.ebitda</x:t>
        </x:is>
      </x:c>
      <x:c r="E2937" s="0" t="inlineStr">
        <x:is>
          <x:t>EBITDA</x:t>
        </x:is>
      </x:c>
      <x:c r="H2937" s="0" t="inlineStr">
        <x:is>
          <x:t>2023-09</x:t>
        </x:is>
      </x:c>
      <x:c r="I2937" s="0" t="inlineStr">
        <x:is>
          <x:t>2023-09</x:t>
        </x:is>
      </x:c>
      <x:c r="J2937" s="0" t="inlineStr">
        <x:is>
          <x:t>Month</x:t>
        </x:is>
      </x:c>
      <x:c r="K2937" s="58">
        <x:v>1</x:v>
      </x:c>
      <x:c r="L2937" s="12">
        <x:v>360080.81</x:v>
      </x:c>
    </x:row>
    <x:row r="2938">
      <x:c r="A2938" s="0" t="inlineStr">
        <x:is>
          <x:t>PL|pl.ebitda||2023-10</x:t>
        </x:is>
      </x:c>
      <x:c r="B2938" s="0" t="inlineStr">
        <x:is>
          <x:t>Demo Handel GmbH</x:t>
        </x:is>
      </x:c>
      <x:c r="C2938" s="0" t="inlineStr">
        <x:is>
          <x:t>PL</x:t>
        </x:is>
      </x:c>
      <x:c r="D2938" s="0" t="inlineStr">
        <x:is>
          <x:t>pl.ebitda</x:t>
        </x:is>
      </x:c>
      <x:c r="E2938" s="0" t="inlineStr">
        <x:is>
          <x:t>EBITDA</x:t>
        </x:is>
      </x:c>
      <x:c r="H2938" s="0" t="inlineStr">
        <x:is>
          <x:t>2023-10</x:t>
        </x:is>
      </x:c>
      <x:c r="I2938" s="0" t="inlineStr">
        <x:is>
          <x:t>2023-10</x:t>
        </x:is>
      </x:c>
      <x:c r="J2938" s="0" t="inlineStr">
        <x:is>
          <x:t>Month</x:t>
        </x:is>
      </x:c>
      <x:c r="K2938" s="58">
        <x:v>1</x:v>
      </x:c>
      <x:c r="L2938" s="12">
        <x:v>308366.42</x:v>
      </x:c>
    </x:row>
    <x:row r="2939">
      <x:c r="A2939" s="0" t="inlineStr">
        <x:is>
          <x:t>PL|pl.ebitda||2023-11</x:t>
        </x:is>
      </x:c>
      <x:c r="B2939" s="0" t="inlineStr">
        <x:is>
          <x:t>Demo Handel GmbH</x:t>
        </x:is>
      </x:c>
      <x:c r="C2939" s="0" t="inlineStr">
        <x:is>
          <x:t>PL</x:t>
        </x:is>
      </x:c>
      <x:c r="D2939" s="0" t="inlineStr">
        <x:is>
          <x:t>pl.ebitda</x:t>
        </x:is>
      </x:c>
      <x:c r="E2939" s="0" t="inlineStr">
        <x:is>
          <x:t>EBITDA</x:t>
        </x:is>
      </x:c>
      <x:c r="H2939" s="0" t="inlineStr">
        <x:is>
          <x:t>2023-11</x:t>
        </x:is>
      </x:c>
      <x:c r="I2939" s="0" t="inlineStr">
        <x:is>
          <x:t>2023-11</x:t>
        </x:is>
      </x:c>
      <x:c r="J2939" s="0" t="inlineStr">
        <x:is>
          <x:t>Month</x:t>
        </x:is>
      </x:c>
      <x:c r="K2939" s="58">
        <x:v>1</x:v>
      </x:c>
      <x:c r="L2939" s="12">
        <x:v>-48443.76</x:v>
      </x:c>
    </x:row>
    <x:row r="2940">
      <x:c r="A2940" s="0" t="inlineStr">
        <x:is>
          <x:t>PL|pl.ebitda||2023-12</x:t>
        </x:is>
      </x:c>
      <x:c r="B2940" s="0" t="inlineStr">
        <x:is>
          <x:t>Demo Handel GmbH</x:t>
        </x:is>
      </x:c>
      <x:c r="C2940" s="0" t="inlineStr">
        <x:is>
          <x:t>PL</x:t>
        </x:is>
      </x:c>
      <x:c r="D2940" s="0" t="inlineStr">
        <x:is>
          <x:t>pl.ebitda</x:t>
        </x:is>
      </x:c>
      <x:c r="E2940" s="0" t="inlineStr">
        <x:is>
          <x:t>EBITDA</x:t>
        </x:is>
      </x:c>
      <x:c r="H2940" s="0" t="inlineStr">
        <x:is>
          <x:t>2023-12</x:t>
        </x:is>
      </x:c>
      <x:c r="I2940" s="0" t="inlineStr">
        <x:is>
          <x:t>2023-12</x:t>
        </x:is>
      </x:c>
      <x:c r="J2940" s="0" t="inlineStr">
        <x:is>
          <x:t>Month</x:t>
        </x:is>
      </x:c>
      <x:c r="K2940" s="58">
        <x:v>1</x:v>
      </x:c>
      <x:c r="L2940" s="12">
        <x:v>408256.67</x:v>
      </x:c>
    </x:row>
    <x:row r="2941">
      <x:c r="A2941" s="0" t="inlineStr">
        <x:is>
          <x:t>PL|pl.ebitda||2024-01</x:t>
        </x:is>
      </x:c>
      <x:c r="B2941" s="0" t="inlineStr">
        <x:is>
          <x:t>Demo Handel GmbH</x:t>
        </x:is>
      </x:c>
      <x:c r="C2941" s="0" t="inlineStr">
        <x:is>
          <x:t>PL</x:t>
        </x:is>
      </x:c>
      <x:c r="D2941" s="0" t="inlineStr">
        <x:is>
          <x:t>pl.ebitda</x:t>
        </x:is>
      </x:c>
      <x:c r="E2941" s="0" t="inlineStr">
        <x:is>
          <x:t>EBITDA</x:t>
        </x:is>
      </x:c>
      <x:c r="H2941" s="0" t="inlineStr">
        <x:is>
          <x:t>2024-01</x:t>
        </x:is>
      </x:c>
      <x:c r="I2941" s="0" t="inlineStr">
        <x:is>
          <x:t>2024-01</x:t>
        </x:is>
      </x:c>
      <x:c r="J2941" s="0" t="inlineStr">
        <x:is>
          <x:t>Month</x:t>
        </x:is>
      </x:c>
      <x:c r="K2941" s="58">
        <x:v>1</x:v>
      </x:c>
      <x:c r="L2941" s="12">
        <x:v>-46030.28</x:v>
      </x:c>
    </x:row>
    <x:row r="2942">
      <x:c r="A2942" s="0" t="inlineStr">
        <x:is>
          <x:t>PL|pl.ebitda||2024-02</x:t>
        </x:is>
      </x:c>
      <x:c r="B2942" s="0" t="inlineStr">
        <x:is>
          <x:t>Demo Handel GmbH</x:t>
        </x:is>
      </x:c>
      <x:c r="C2942" s="0" t="inlineStr">
        <x:is>
          <x:t>PL</x:t>
        </x:is>
      </x:c>
      <x:c r="D2942" s="0" t="inlineStr">
        <x:is>
          <x:t>pl.ebitda</x:t>
        </x:is>
      </x:c>
      <x:c r="E2942" s="0" t="inlineStr">
        <x:is>
          <x:t>EBITDA</x:t>
        </x:is>
      </x:c>
      <x:c r="H2942" s="0" t="inlineStr">
        <x:is>
          <x:t>2024-02</x:t>
        </x:is>
      </x:c>
      <x:c r="I2942" s="0" t="inlineStr">
        <x:is>
          <x:t>2024-02</x:t>
        </x:is>
      </x:c>
      <x:c r="J2942" s="0" t="inlineStr">
        <x:is>
          <x:t>Month</x:t>
        </x:is>
      </x:c>
      <x:c r="K2942" s="58">
        <x:v>1</x:v>
      </x:c>
      <x:c r="L2942" s="12">
        <x:v>-150172.2</x:v>
      </x:c>
    </x:row>
    <x:row r="2943">
      <x:c r="A2943" s="0" t="inlineStr">
        <x:is>
          <x:t>PL|pl.ebitda||2024-03</x:t>
        </x:is>
      </x:c>
      <x:c r="B2943" s="0" t="inlineStr">
        <x:is>
          <x:t>Demo Handel GmbH</x:t>
        </x:is>
      </x:c>
      <x:c r="C2943" s="0" t="inlineStr">
        <x:is>
          <x:t>PL</x:t>
        </x:is>
      </x:c>
      <x:c r="D2943" s="0" t="inlineStr">
        <x:is>
          <x:t>pl.ebitda</x:t>
        </x:is>
      </x:c>
      <x:c r="E2943" s="0" t="inlineStr">
        <x:is>
          <x:t>EBITDA</x:t>
        </x:is>
      </x:c>
      <x:c r="H2943" s="0" t="inlineStr">
        <x:is>
          <x:t>2024-03</x:t>
        </x:is>
      </x:c>
      <x:c r="I2943" s="0" t="inlineStr">
        <x:is>
          <x:t>2024-03</x:t>
        </x:is>
      </x:c>
      <x:c r="J2943" s="0" t="inlineStr">
        <x:is>
          <x:t>Month</x:t>
        </x:is>
      </x:c>
      <x:c r="K2943" s="58">
        <x:v>1</x:v>
      </x:c>
      <x:c r="L2943" s="12">
        <x:v>445675.59</x:v>
      </x:c>
    </x:row>
    <x:row r="2944">
      <x:c r="A2944" s="0" t="inlineStr">
        <x:is>
          <x:t>PL|pl.ebitda||2024-04</x:t>
        </x:is>
      </x:c>
      <x:c r="B2944" s="0" t="inlineStr">
        <x:is>
          <x:t>Demo Handel GmbH</x:t>
        </x:is>
      </x:c>
      <x:c r="C2944" s="0" t="inlineStr">
        <x:is>
          <x:t>PL</x:t>
        </x:is>
      </x:c>
      <x:c r="D2944" s="0" t="inlineStr">
        <x:is>
          <x:t>pl.ebitda</x:t>
        </x:is>
      </x:c>
      <x:c r="E2944" s="0" t="inlineStr">
        <x:is>
          <x:t>EBITDA</x:t>
        </x:is>
      </x:c>
      <x:c r="H2944" s="0" t="inlineStr">
        <x:is>
          <x:t>2024-04</x:t>
        </x:is>
      </x:c>
      <x:c r="I2944" s="0" t="inlineStr">
        <x:is>
          <x:t>2024-04</x:t>
        </x:is>
      </x:c>
      <x:c r="J2944" s="0" t="inlineStr">
        <x:is>
          <x:t>Month</x:t>
        </x:is>
      </x:c>
      <x:c r="K2944" s="58">
        <x:v>1</x:v>
      </x:c>
      <x:c r="L2944" s="12">
        <x:v>20306.26</x:v>
      </x:c>
    </x:row>
    <x:row r="2945">
      <x:c r="A2945" s="0" t="inlineStr">
        <x:is>
          <x:t>PL|pl.ebitda||2024-05</x:t>
        </x:is>
      </x:c>
      <x:c r="B2945" s="0" t="inlineStr">
        <x:is>
          <x:t>Demo Handel GmbH</x:t>
        </x:is>
      </x:c>
      <x:c r="C2945" s="0" t="inlineStr">
        <x:is>
          <x:t>PL</x:t>
        </x:is>
      </x:c>
      <x:c r="D2945" s="0" t="inlineStr">
        <x:is>
          <x:t>pl.ebitda</x:t>
        </x:is>
      </x:c>
      <x:c r="E2945" s="0" t="inlineStr">
        <x:is>
          <x:t>EBITDA</x:t>
        </x:is>
      </x:c>
      <x:c r="H2945" s="0" t="inlineStr">
        <x:is>
          <x:t>2024-05</x:t>
        </x:is>
      </x:c>
      <x:c r="I2945" s="0" t="inlineStr">
        <x:is>
          <x:t>2024-05</x:t>
        </x:is>
      </x:c>
      <x:c r="J2945" s="0" t="inlineStr">
        <x:is>
          <x:t>Month</x:t>
        </x:is>
      </x:c>
      <x:c r="K2945" s="58">
        <x:v>1</x:v>
      </x:c>
      <x:c r="L2945" s="12">
        <x:v>405046.12</x:v>
      </x:c>
    </x:row>
    <x:row r="2946">
      <x:c r="A2946" s="0" t="inlineStr">
        <x:is>
          <x:t>PL|pl.ebitda||2024-06</x:t>
        </x:is>
      </x:c>
      <x:c r="B2946" s="0" t="inlineStr">
        <x:is>
          <x:t>Demo Handel GmbH</x:t>
        </x:is>
      </x:c>
      <x:c r="C2946" s="0" t="inlineStr">
        <x:is>
          <x:t>PL</x:t>
        </x:is>
      </x:c>
      <x:c r="D2946" s="0" t="inlineStr">
        <x:is>
          <x:t>pl.ebitda</x:t>
        </x:is>
      </x:c>
      <x:c r="E2946" s="0" t="inlineStr">
        <x:is>
          <x:t>EBITDA</x:t>
        </x:is>
      </x:c>
      <x:c r="H2946" s="0" t="inlineStr">
        <x:is>
          <x:t>2024-06</x:t>
        </x:is>
      </x:c>
      <x:c r="I2946" s="0" t="inlineStr">
        <x:is>
          <x:t>2024-06</x:t>
        </x:is>
      </x:c>
      <x:c r="J2946" s="0" t="inlineStr">
        <x:is>
          <x:t>Month</x:t>
        </x:is>
      </x:c>
      <x:c r="K2946" s="58">
        <x:v>1</x:v>
      </x:c>
      <x:c r="L2946" s="12">
        <x:v>282189.44</x:v>
      </x:c>
    </x:row>
    <x:row r="2947">
      <x:c r="A2947" s="0" t="inlineStr">
        <x:is>
          <x:t>PL|pl.ebitda||2024-07</x:t>
        </x:is>
      </x:c>
      <x:c r="B2947" s="0" t="inlineStr">
        <x:is>
          <x:t>Demo Handel GmbH</x:t>
        </x:is>
      </x:c>
      <x:c r="C2947" s="0" t="inlineStr">
        <x:is>
          <x:t>PL</x:t>
        </x:is>
      </x:c>
      <x:c r="D2947" s="0" t="inlineStr">
        <x:is>
          <x:t>pl.ebitda</x:t>
        </x:is>
      </x:c>
      <x:c r="E2947" s="0" t="inlineStr">
        <x:is>
          <x:t>EBITDA</x:t>
        </x:is>
      </x:c>
      <x:c r="H2947" s="0" t="inlineStr">
        <x:is>
          <x:t>2024-07</x:t>
        </x:is>
      </x:c>
      <x:c r="I2947" s="0" t="inlineStr">
        <x:is>
          <x:t>2024-07</x:t>
        </x:is>
      </x:c>
      <x:c r="J2947" s="0" t="inlineStr">
        <x:is>
          <x:t>Month</x:t>
        </x:is>
      </x:c>
      <x:c r="K2947" s="58">
        <x:v>1</x:v>
      </x:c>
      <x:c r="L2947" s="12">
        <x:v>348230.74</x:v>
      </x:c>
    </x:row>
    <x:row r="2948">
      <x:c r="A2948" s="0" t="inlineStr">
        <x:is>
          <x:t>PL|pl.ebitda||2024-08</x:t>
        </x:is>
      </x:c>
      <x:c r="B2948" s="0" t="inlineStr">
        <x:is>
          <x:t>Demo Handel GmbH</x:t>
        </x:is>
      </x:c>
      <x:c r="C2948" s="0" t="inlineStr">
        <x:is>
          <x:t>PL</x:t>
        </x:is>
      </x:c>
      <x:c r="D2948" s="0" t="inlineStr">
        <x:is>
          <x:t>pl.ebitda</x:t>
        </x:is>
      </x:c>
      <x:c r="E2948" s="0" t="inlineStr">
        <x:is>
          <x:t>EBITDA</x:t>
        </x:is>
      </x:c>
      <x:c r="H2948" s="0" t="inlineStr">
        <x:is>
          <x:t>2024-08</x:t>
        </x:is>
      </x:c>
      <x:c r="I2948" s="0" t="inlineStr">
        <x:is>
          <x:t>2024-08</x:t>
        </x:is>
      </x:c>
      <x:c r="J2948" s="0" t="inlineStr">
        <x:is>
          <x:t>Month</x:t>
        </x:is>
      </x:c>
      <x:c r="K2948" s="58">
        <x:v>1</x:v>
      </x:c>
      <x:c r="L2948" s="12">
        <x:v>-283008.93</x:v>
      </x:c>
    </x:row>
    <x:row r="2949">
      <x:c r="A2949" s="0" t="inlineStr">
        <x:is>
          <x:t>PL|pl.ebitda||2024-09</x:t>
        </x:is>
      </x:c>
      <x:c r="B2949" s="0" t="inlineStr">
        <x:is>
          <x:t>Demo Handel GmbH</x:t>
        </x:is>
      </x:c>
      <x:c r="C2949" s="0" t="inlineStr">
        <x:is>
          <x:t>PL</x:t>
        </x:is>
      </x:c>
      <x:c r="D2949" s="0" t="inlineStr">
        <x:is>
          <x:t>pl.ebitda</x:t>
        </x:is>
      </x:c>
      <x:c r="E2949" s="0" t="inlineStr">
        <x:is>
          <x:t>EBITDA</x:t>
        </x:is>
      </x:c>
      <x:c r="H2949" s="0" t="inlineStr">
        <x:is>
          <x:t>2024-09</x:t>
        </x:is>
      </x:c>
      <x:c r="I2949" s="0" t="inlineStr">
        <x:is>
          <x:t>2024-09</x:t>
        </x:is>
      </x:c>
      <x:c r="J2949" s="0" t="inlineStr">
        <x:is>
          <x:t>Month</x:t>
        </x:is>
      </x:c>
      <x:c r="K2949" s="58">
        <x:v>1</x:v>
      </x:c>
      <x:c r="L2949" s="12">
        <x:v>359692.32</x:v>
      </x:c>
    </x:row>
    <x:row r="2950">
      <x:c r="A2950" s="0" t="inlineStr">
        <x:is>
          <x:t>PL|pl.ebitda||2024-10</x:t>
        </x:is>
      </x:c>
      <x:c r="B2950" s="0" t="inlineStr">
        <x:is>
          <x:t>Demo Handel GmbH</x:t>
        </x:is>
      </x:c>
      <x:c r="C2950" s="0" t="inlineStr">
        <x:is>
          <x:t>PL</x:t>
        </x:is>
      </x:c>
      <x:c r="D2950" s="0" t="inlineStr">
        <x:is>
          <x:t>pl.ebitda</x:t>
        </x:is>
      </x:c>
      <x:c r="E2950" s="0" t="inlineStr">
        <x:is>
          <x:t>EBITDA</x:t>
        </x:is>
      </x:c>
      <x:c r="H2950" s="0" t="inlineStr">
        <x:is>
          <x:t>2024-10</x:t>
        </x:is>
      </x:c>
      <x:c r="I2950" s="0" t="inlineStr">
        <x:is>
          <x:t>2024-10</x:t>
        </x:is>
      </x:c>
      <x:c r="J2950" s="0" t="inlineStr">
        <x:is>
          <x:t>Month</x:t>
        </x:is>
      </x:c>
      <x:c r="K2950" s="58">
        <x:v>1</x:v>
      </x:c>
      <x:c r="L2950" s="12">
        <x:v>244101.19</x:v>
      </x:c>
    </x:row>
    <x:row r="2951">
      <x:c r="A2951" s="0" t="inlineStr">
        <x:is>
          <x:t>PL|pl.ebitda||2024-11</x:t>
        </x:is>
      </x:c>
      <x:c r="B2951" s="0" t="inlineStr">
        <x:is>
          <x:t>Demo Handel GmbH</x:t>
        </x:is>
      </x:c>
      <x:c r="C2951" s="0" t="inlineStr">
        <x:is>
          <x:t>PL</x:t>
        </x:is>
      </x:c>
      <x:c r="D2951" s="0" t="inlineStr">
        <x:is>
          <x:t>pl.ebitda</x:t>
        </x:is>
      </x:c>
      <x:c r="E2951" s="0" t="inlineStr">
        <x:is>
          <x:t>EBITDA</x:t>
        </x:is>
      </x:c>
      <x:c r="H2951" s="0" t="inlineStr">
        <x:is>
          <x:t>2024-11</x:t>
        </x:is>
      </x:c>
      <x:c r="I2951" s="0" t="inlineStr">
        <x:is>
          <x:t>2024-11</x:t>
        </x:is>
      </x:c>
      <x:c r="J2951" s="0" t="inlineStr">
        <x:is>
          <x:t>Month</x:t>
        </x:is>
      </x:c>
      <x:c r="K2951" s="58">
        <x:v>1</x:v>
      </x:c>
      <x:c r="L2951" s="12">
        <x:v>147750.25</x:v>
      </x:c>
    </x:row>
    <x:row r="2952">
      <x:c r="A2952" s="0" t="inlineStr">
        <x:is>
          <x:t>PL|pl.ebitda||2024-12</x:t>
        </x:is>
      </x:c>
      <x:c r="B2952" s="0" t="inlineStr">
        <x:is>
          <x:t>Demo Handel GmbH</x:t>
        </x:is>
      </x:c>
      <x:c r="C2952" s="0" t="inlineStr">
        <x:is>
          <x:t>PL</x:t>
        </x:is>
      </x:c>
      <x:c r="D2952" s="0" t="inlineStr">
        <x:is>
          <x:t>pl.ebitda</x:t>
        </x:is>
      </x:c>
      <x:c r="E2952" s="0" t="inlineStr">
        <x:is>
          <x:t>EBITDA</x:t>
        </x:is>
      </x:c>
      <x:c r="H2952" s="0" t="inlineStr">
        <x:is>
          <x:t>2024-12</x:t>
        </x:is>
      </x:c>
      <x:c r="I2952" s="0" t="inlineStr">
        <x:is>
          <x:t>2024-12</x:t>
        </x:is>
      </x:c>
      <x:c r="J2952" s="0" t="inlineStr">
        <x:is>
          <x:t>Month</x:t>
        </x:is>
      </x:c>
      <x:c r="K2952" s="58">
        <x:v>1</x:v>
      </x:c>
      <x:c r="L2952" s="12">
        <x:v>594734.82</x:v>
      </x:c>
    </x:row>
    <x:row r="2953">
      <x:c r="A2953" s="0" t="inlineStr">
        <x:is>
          <x:t>PL|pl.depreciation-amortisation||2022-01</x:t>
        </x:is>
      </x:c>
      <x:c r="B2953" s="0" t="inlineStr">
        <x:is>
          <x:t>Demo Handel GmbH</x:t>
        </x:is>
      </x:c>
      <x:c r="C2953" s="0" t="inlineStr">
        <x:is>
          <x:t>PL</x:t>
        </x:is>
      </x:c>
      <x:c r="D2953" s="0" t="inlineStr">
        <x:is>
          <x:t>pl.depreciation-amortisation</x:t>
        </x:is>
      </x:c>
      <x:c r="E2953" s="0" t="inlineStr">
        <x:is>
          <x:t>Abschreibungen</x:t>
        </x:is>
      </x:c>
      <x:c r="H2953" s="0" t="inlineStr">
        <x:is>
          <x:t>2022-01</x:t>
        </x:is>
      </x:c>
      <x:c r="I2953" s="0" t="inlineStr">
        <x:is>
          <x:t>2022-01</x:t>
        </x:is>
      </x:c>
      <x:c r="J2953" s="0" t="inlineStr">
        <x:is>
          <x:t>Month</x:t>
        </x:is>
      </x:c>
      <x:c r="K2953" s="58">
        <x:v>1</x:v>
      </x:c>
      <x:c r="L2953" s="12">
        <x:v>-19919</x:v>
      </x:c>
    </x:row>
    <x:row r="2954">
      <x:c r="A2954" s="0" t="inlineStr">
        <x:is>
          <x:t>PL|pl.depreciation-amortisation||2022-02</x:t>
        </x:is>
      </x:c>
      <x:c r="B2954" s="0" t="inlineStr">
        <x:is>
          <x:t>Demo Handel GmbH</x:t>
        </x:is>
      </x:c>
      <x:c r="C2954" s="0" t="inlineStr">
        <x:is>
          <x:t>PL</x:t>
        </x:is>
      </x:c>
      <x:c r="D2954" s="0" t="inlineStr">
        <x:is>
          <x:t>pl.depreciation-amortisation</x:t>
        </x:is>
      </x:c>
      <x:c r="E2954" s="0" t="inlineStr">
        <x:is>
          <x:t>Abschreibungen</x:t>
        </x:is>
      </x:c>
      <x:c r="H2954" s="0" t="inlineStr">
        <x:is>
          <x:t>2022-02</x:t>
        </x:is>
      </x:c>
      <x:c r="I2954" s="0" t="inlineStr">
        <x:is>
          <x:t>2022-02</x:t>
        </x:is>
      </x:c>
      <x:c r="J2954" s="0" t="inlineStr">
        <x:is>
          <x:t>Month</x:t>
        </x:is>
      </x:c>
      <x:c r="K2954" s="58">
        <x:v>1</x:v>
      </x:c>
      <x:c r="L2954" s="12">
        <x:v>-18112.96</x:v>
      </x:c>
    </x:row>
    <x:row r="2955">
      <x:c r="A2955" s="0" t="inlineStr">
        <x:is>
          <x:t>PL|pl.depreciation-amortisation||2022-03</x:t>
        </x:is>
      </x:c>
      <x:c r="B2955" s="0" t="inlineStr">
        <x:is>
          <x:t>Demo Handel GmbH</x:t>
        </x:is>
      </x:c>
      <x:c r="C2955" s="0" t="inlineStr">
        <x:is>
          <x:t>PL</x:t>
        </x:is>
      </x:c>
      <x:c r="D2955" s="0" t="inlineStr">
        <x:is>
          <x:t>pl.depreciation-amortisation</x:t>
        </x:is>
      </x:c>
      <x:c r="E2955" s="0" t="inlineStr">
        <x:is>
          <x:t>Abschreibungen</x:t>
        </x:is>
      </x:c>
      <x:c r="H2955" s="0" t="inlineStr">
        <x:is>
          <x:t>2022-03</x:t>
        </x:is>
      </x:c>
      <x:c r="I2955" s="0" t="inlineStr">
        <x:is>
          <x:t>2022-03</x:t>
        </x:is>
      </x:c>
      <x:c r="J2955" s="0" t="inlineStr">
        <x:is>
          <x:t>Month</x:t>
        </x:is>
      </x:c>
      <x:c r="K2955" s="58">
        <x:v>1</x:v>
      </x:c>
      <x:c r="L2955" s="12">
        <x:v>-18112.96</x:v>
      </x:c>
    </x:row>
    <x:row r="2956">
      <x:c r="A2956" s="0" t="inlineStr">
        <x:is>
          <x:t>PL|pl.depreciation-amortisation||2022-04</x:t>
        </x:is>
      </x:c>
      <x:c r="B2956" s="0" t="inlineStr">
        <x:is>
          <x:t>Demo Handel GmbH</x:t>
        </x:is>
      </x:c>
      <x:c r="C2956" s="0" t="inlineStr">
        <x:is>
          <x:t>PL</x:t>
        </x:is>
      </x:c>
      <x:c r="D2956" s="0" t="inlineStr">
        <x:is>
          <x:t>pl.depreciation-amortisation</x:t>
        </x:is>
      </x:c>
      <x:c r="E2956" s="0" t="inlineStr">
        <x:is>
          <x:t>Abschreibungen</x:t>
        </x:is>
      </x:c>
      <x:c r="H2956" s="0" t="inlineStr">
        <x:is>
          <x:t>2022-04</x:t>
        </x:is>
      </x:c>
      <x:c r="I2956" s="0" t="inlineStr">
        <x:is>
          <x:t>2022-04</x:t>
        </x:is>
      </x:c>
      <x:c r="J2956" s="0" t="inlineStr">
        <x:is>
          <x:t>Month</x:t>
        </x:is>
      </x:c>
      <x:c r="K2956" s="58">
        <x:v>1</x:v>
      </x:c>
      <x:c r="L2956" s="12">
        <x:v>-22351.36</x:v>
      </x:c>
    </x:row>
    <x:row r="2957">
      <x:c r="A2957" s="0" t="inlineStr">
        <x:is>
          <x:t>PL|pl.depreciation-amortisation||2022-05</x:t>
        </x:is>
      </x:c>
      <x:c r="B2957" s="0" t="inlineStr">
        <x:is>
          <x:t>Demo Handel GmbH</x:t>
        </x:is>
      </x:c>
      <x:c r="C2957" s="0" t="inlineStr">
        <x:is>
          <x:t>PL</x:t>
        </x:is>
      </x:c>
      <x:c r="D2957" s="0" t="inlineStr">
        <x:is>
          <x:t>pl.depreciation-amortisation</x:t>
        </x:is>
      </x:c>
      <x:c r="E2957" s="0" t="inlineStr">
        <x:is>
          <x:t>Abschreibungen</x:t>
        </x:is>
      </x:c>
      <x:c r="H2957" s="0" t="inlineStr">
        <x:is>
          <x:t>2022-05</x:t>
        </x:is>
      </x:c>
      <x:c r="I2957" s="0" t="inlineStr">
        <x:is>
          <x:t>2022-05</x:t>
        </x:is>
      </x:c>
      <x:c r="J2957" s="0" t="inlineStr">
        <x:is>
          <x:t>Month</x:t>
        </x:is>
      </x:c>
      <x:c r="K2957" s="58">
        <x:v>1</x:v>
      </x:c>
      <x:c r="L2957" s="12">
        <x:v>-22537.83</x:v>
      </x:c>
    </x:row>
    <x:row r="2958">
      <x:c r="A2958" s="0" t="inlineStr">
        <x:is>
          <x:t>PL|pl.depreciation-amortisation||2022-06</x:t>
        </x:is>
      </x:c>
      <x:c r="B2958" s="0" t="inlineStr">
        <x:is>
          <x:t>Demo Handel GmbH</x:t>
        </x:is>
      </x:c>
      <x:c r="C2958" s="0" t="inlineStr">
        <x:is>
          <x:t>PL</x:t>
        </x:is>
      </x:c>
      <x:c r="D2958" s="0" t="inlineStr">
        <x:is>
          <x:t>pl.depreciation-amortisation</x:t>
        </x:is>
      </x:c>
      <x:c r="E2958" s="0" t="inlineStr">
        <x:is>
          <x:t>Abschreibungen</x:t>
        </x:is>
      </x:c>
      <x:c r="H2958" s="0" t="inlineStr">
        <x:is>
          <x:t>2022-06</x:t>
        </x:is>
      </x:c>
      <x:c r="I2958" s="0" t="inlineStr">
        <x:is>
          <x:t>2022-06</x:t>
        </x:is>
      </x:c>
      <x:c r="J2958" s="0" t="inlineStr">
        <x:is>
          <x:t>Month</x:t>
        </x:is>
      </x:c>
      <x:c r="K2958" s="58">
        <x:v>1</x:v>
      </x:c>
      <x:c r="L2958" s="12">
        <x:v>-19762.96</x:v>
      </x:c>
    </x:row>
    <x:row r="2959">
      <x:c r="A2959" s="0" t="inlineStr">
        <x:is>
          <x:t>PL|pl.depreciation-amortisation||2022-07</x:t>
        </x:is>
      </x:c>
      <x:c r="B2959" s="0" t="inlineStr">
        <x:is>
          <x:t>Demo Handel GmbH</x:t>
        </x:is>
      </x:c>
      <x:c r="C2959" s="0" t="inlineStr">
        <x:is>
          <x:t>PL</x:t>
        </x:is>
      </x:c>
      <x:c r="D2959" s="0" t="inlineStr">
        <x:is>
          <x:t>pl.depreciation-amortisation</x:t>
        </x:is>
      </x:c>
      <x:c r="E2959" s="0" t="inlineStr">
        <x:is>
          <x:t>Abschreibungen</x:t>
        </x:is>
      </x:c>
      <x:c r="H2959" s="0" t="inlineStr">
        <x:is>
          <x:t>2022-07</x:t>
        </x:is>
      </x:c>
      <x:c r="I2959" s="0" t="inlineStr">
        <x:is>
          <x:t>2022-07</x:t>
        </x:is>
      </x:c>
      <x:c r="J2959" s="0" t="inlineStr">
        <x:is>
          <x:t>Month</x:t>
        </x:is>
      </x:c>
      <x:c r="K2959" s="58">
        <x:v>1</x:v>
      </x:c>
      <x:c r="L2959" s="12">
        <x:v>-19762.96</x:v>
      </x:c>
    </x:row>
    <x:row r="2960">
      <x:c r="A2960" s="0" t="inlineStr">
        <x:is>
          <x:t>PL|pl.depreciation-amortisation||2022-08</x:t>
        </x:is>
      </x:c>
      <x:c r="B2960" s="0" t="inlineStr">
        <x:is>
          <x:t>Demo Handel GmbH</x:t>
        </x:is>
      </x:c>
      <x:c r="C2960" s="0" t="inlineStr">
        <x:is>
          <x:t>PL</x:t>
        </x:is>
      </x:c>
      <x:c r="D2960" s="0" t="inlineStr">
        <x:is>
          <x:t>pl.depreciation-amortisation</x:t>
        </x:is>
      </x:c>
      <x:c r="E2960" s="0" t="inlineStr">
        <x:is>
          <x:t>Abschreibungen</x:t>
        </x:is>
      </x:c>
      <x:c r="H2960" s="0" t="inlineStr">
        <x:is>
          <x:t>2022-08</x:t>
        </x:is>
      </x:c>
      <x:c r="I2960" s="0" t="inlineStr">
        <x:is>
          <x:t>2022-08</x:t>
        </x:is>
      </x:c>
      <x:c r="J2960" s="0" t="inlineStr">
        <x:is>
          <x:t>Month</x:t>
        </x:is>
      </x:c>
      <x:c r="K2960" s="58">
        <x:v>1</x:v>
      </x:c>
      <x:c r="L2960" s="12">
        <x:v>-19762.96</x:v>
      </x:c>
    </x:row>
    <x:row r="2961">
      <x:c r="A2961" s="0" t="inlineStr">
        <x:is>
          <x:t>PL|pl.depreciation-amortisation||2022-09</x:t>
        </x:is>
      </x:c>
      <x:c r="B2961" s="0" t="inlineStr">
        <x:is>
          <x:t>Demo Handel GmbH</x:t>
        </x:is>
      </x:c>
      <x:c r="C2961" s="0" t="inlineStr">
        <x:is>
          <x:t>PL</x:t>
        </x:is>
      </x:c>
      <x:c r="D2961" s="0" t="inlineStr">
        <x:is>
          <x:t>pl.depreciation-amortisation</x:t>
        </x:is>
      </x:c>
      <x:c r="E2961" s="0" t="inlineStr">
        <x:is>
          <x:t>Abschreibungen</x:t>
        </x:is>
      </x:c>
      <x:c r="H2961" s="0" t="inlineStr">
        <x:is>
          <x:t>2022-09</x:t>
        </x:is>
      </x:c>
      <x:c r="I2961" s="0" t="inlineStr">
        <x:is>
          <x:t>2022-09</x:t>
        </x:is>
      </x:c>
      <x:c r="J2961" s="0" t="inlineStr">
        <x:is>
          <x:t>Month</x:t>
        </x:is>
      </x:c>
      <x:c r="K2961" s="58">
        <x:v>1</x:v>
      </x:c>
      <x:c r="L2961" s="12">
        <x:v>-19762.96</x:v>
      </x:c>
    </x:row>
    <x:row r="2962">
      <x:c r="A2962" s="0" t="inlineStr">
        <x:is>
          <x:t>PL|pl.depreciation-amortisation||2022-10</x:t>
        </x:is>
      </x:c>
      <x:c r="B2962" s="0" t="inlineStr">
        <x:is>
          <x:t>Demo Handel GmbH</x:t>
        </x:is>
      </x:c>
      <x:c r="C2962" s="0" t="inlineStr">
        <x:is>
          <x:t>PL</x:t>
        </x:is>
      </x:c>
      <x:c r="D2962" s="0" t="inlineStr">
        <x:is>
          <x:t>pl.depreciation-amortisation</x:t>
        </x:is>
      </x:c>
      <x:c r="E2962" s="0" t="inlineStr">
        <x:is>
          <x:t>Abschreibungen</x:t>
        </x:is>
      </x:c>
      <x:c r="H2962" s="0" t="inlineStr">
        <x:is>
          <x:t>2022-10</x:t>
        </x:is>
      </x:c>
      <x:c r="I2962" s="0" t="inlineStr">
        <x:is>
          <x:t>2022-10</x:t>
        </x:is>
      </x:c>
      <x:c r="J2962" s="0" t="inlineStr">
        <x:is>
          <x:t>Month</x:t>
        </x:is>
      </x:c>
      <x:c r="K2962" s="58">
        <x:v>1</x:v>
      </x:c>
      <x:c r="L2962" s="12">
        <x:v>-19762.96</x:v>
      </x:c>
    </x:row>
    <x:row r="2963">
      <x:c r="A2963" s="0" t="inlineStr">
        <x:is>
          <x:t>PL|pl.depreciation-amortisation||2022-11</x:t>
        </x:is>
      </x:c>
      <x:c r="B2963" s="0" t="inlineStr">
        <x:is>
          <x:t>Demo Handel GmbH</x:t>
        </x:is>
      </x:c>
      <x:c r="C2963" s="0" t="inlineStr">
        <x:is>
          <x:t>PL</x:t>
        </x:is>
      </x:c>
      <x:c r="D2963" s="0" t="inlineStr">
        <x:is>
          <x:t>pl.depreciation-amortisation</x:t>
        </x:is>
      </x:c>
      <x:c r="E2963" s="0" t="inlineStr">
        <x:is>
          <x:t>Abschreibungen</x:t>
        </x:is>
      </x:c>
      <x:c r="H2963" s="0" t="inlineStr">
        <x:is>
          <x:t>2022-11</x:t>
        </x:is>
      </x:c>
      <x:c r="I2963" s="0" t="inlineStr">
        <x:is>
          <x:t>2022-11</x:t>
        </x:is>
      </x:c>
      <x:c r="J2963" s="0" t="inlineStr">
        <x:is>
          <x:t>Month</x:t>
        </x:is>
      </x:c>
      <x:c r="K2963" s="58">
        <x:v>1</x:v>
      </x:c>
      <x:c r="L2963" s="12">
        <x:v>-19762.96</x:v>
      </x:c>
    </x:row>
    <x:row r="2964">
      <x:c r="A2964" s="0" t="inlineStr">
        <x:is>
          <x:t>PL|pl.depreciation-amortisation||2022-12</x:t>
        </x:is>
      </x:c>
      <x:c r="B2964" s="0" t="inlineStr">
        <x:is>
          <x:t>Demo Handel GmbH</x:t>
        </x:is>
      </x:c>
      <x:c r="C2964" s="0" t="inlineStr">
        <x:is>
          <x:t>PL</x:t>
        </x:is>
      </x:c>
      <x:c r="D2964" s="0" t="inlineStr">
        <x:is>
          <x:t>pl.depreciation-amortisation</x:t>
        </x:is>
      </x:c>
      <x:c r="E2964" s="0" t="inlineStr">
        <x:is>
          <x:t>Abschreibungen</x:t>
        </x:is>
      </x:c>
      <x:c r="H2964" s="0" t="inlineStr">
        <x:is>
          <x:t>2022-12</x:t>
        </x:is>
      </x:c>
      <x:c r="I2964" s="0" t="inlineStr">
        <x:is>
          <x:t>2022-12</x:t>
        </x:is>
      </x:c>
      <x:c r="J2964" s="0" t="inlineStr">
        <x:is>
          <x:t>Month</x:t>
        </x:is>
      </x:c>
      <x:c r="K2964" s="58">
        <x:v>1</x:v>
      </x:c>
      <x:c r="L2964" s="12">
        <x:v>-19762.96</x:v>
      </x:c>
    </x:row>
    <x:row r="2965">
      <x:c r="A2965" s="0" t="inlineStr">
        <x:is>
          <x:t>PL|pl.depreciation-amortisation||2023-01</x:t>
        </x:is>
      </x:c>
      <x:c r="B2965" s="0" t="inlineStr">
        <x:is>
          <x:t>Demo Handel GmbH</x:t>
        </x:is>
      </x:c>
      <x:c r="C2965" s="0" t="inlineStr">
        <x:is>
          <x:t>PL</x:t>
        </x:is>
      </x:c>
      <x:c r="D2965" s="0" t="inlineStr">
        <x:is>
          <x:t>pl.depreciation-amortisation</x:t>
        </x:is>
      </x:c>
      <x:c r="E2965" s="0" t="inlineStr">
        <x:is>
          <x:t>Abschreibungen</x:t>
        </x:is>
      </x:c>
      <x:c r="H2965" s="0" t="inlineStr">
        <x:is>
          <x:t>2023-01</x:t>
        </x:is>
      </x:c>
      <x:c r="I2965" s="0" t="inlineStr">
        <x:is>
          <x:t>2023-01</x:t>
        </x:is>
      </x:c>
      <x:c r="J2965" s="0" t="inlineStr">
        <x:is>
          <x:t>Month</x:t>
        </x:is>
      </x:c>
      <x:c r="K2965" s="58">
        <x:v>1</x:v>
      </x:c>
      <x:c r="L2965" s="12">
        <x:v>-19762.96</x:v>
      </x:c>
    </x:row>
    <x:row r="2966">
      <x:c r="A2966" s="0" t="inlineStr">
        <x:is>
          <x:t>PL|pl.depreciation-amortisation||2023-02</x:t>
        </x:is>
      </x:c>
      <x:c r="B2966" s="0" t="inlineStr">
        <x:is>
          <x:t>Demo Handel GmbH</x:t>
        </x:is>
      </x:c>
      <x:c r="C2966" s="0" t="inlineStr">
        <x:is>
          <x:t>PL</x:t>
        </x:is>
      </x:c>
      <x:c r="D2966" s="0" t="inlineStr">
        <x:is>
          <x:t>pl.depreciation-amortisation</x:t>
        </x:is>
      </x:c>
      <x:c r="E2966" s="0" t="inlineStr">
        <x:is>
          <x:t>Abschreibungen</x:t>
        </x:is>
      </x:c>
      <x:c r="H2966" s="0" t="inlineStr">
        <x:is>
          <x:t>2023-02</x:t>
        </x:is>
      </x:c>
      <x:c r="I2966" s="0" t="inlineStr">
        <x:is>
          <x:t>2023-02</x:t>
        </x:is>
      </x:c>
      <x:c r="J2966" s="0" t="inlineStr">
        <x:is>
          <x:t>Month</x:t>
        </x:is>
      </x:c>
      <x:c r="K2966" s="58">
        <x:v>1</x:v>
      </x:c>
      <x:c r="L2966" s="12">
        <x:v>-19762.96</x:v>
      </x:c>
    </x:row>
    <x:row r="2967">
      <x:c r="A2967" s="0" t="inlineStr">
        <x:is>
          <x:t>PL|pl.depreciation-amortisation||2023-03</x:t>
        </x:is>
      </x:c>
      <x:c r="B2967" s="0" t="inlineStr">
        <x:is>
          <x:t>Demo Handel GmbH</x:t>
        </x:is>
      </x:c>
      <x:c r="C2967" s="0" t="inlineStr">
        <x:is>
          <x:t>PL</x:t>
        </x:is>
      </x:c>
      <x:c r="D2967" s="0" t="inlineStr">
        <x:is>
          <x:t>pl.depreciation-amortisation</x:t>
        </x:is>
      </x:c>
      <x:c r="E2967" s="0" t="inlineStr">
        <x:is>
          <x:t>Abschreibungen</x:t>
        </x:is>
      </x:c>
      <x:c r="H2967" s="0" t="inlineStr">
        <x:is>
          <x:t>2023-03</x:t>
        </x:is>
      </x:c>
      <x:c r="I2967" s="0" t="inlineStr">
        <x:is>
          <x:t>2023-03</x:t>
        </x:is>
      </x:c>
      <x:c r="J2967" s="0" t="inlineStr">
        <x:is>
          <x:t>Month</x:t>
        </x:is>
      </x:c>
      <x:c r="K2967" s="58">
        <x:v>1</x:v>
      </x:c>
      <x:c r="L2967" s="12">
        <x:v>-19762.96</x:v>
      </x:c>
    </x:row>
    <x:row r="2968">
      <x:c r="A2968" s="0" t="inlineStr">
        <x:is>
          <x:t>PL|pl.depreciation-amortisation||2023-04</x:t>
        </x:is>
      </x:c>
      <x:c r="B2968" s="0" t="inlineStr">
        <x:is>
          <x:t>Demo Handel GmbH</x:t>
        </x:is>
      </x:c>
      <x:c r="C2968" s="0" t="inlineStr">
        <x:is>
          <x:t>PL</x:t>
        </x:is>
      </x:c>
      <x:c r="D2968" s="0" t="inlineStr">
        <x:is>
          <x:t>pl.depreciation-amortisation</x:t>
        </x:is>
      </x:c>
      <x:c r="E2968" s="0" t="inlineStr">
        <x:is>
          <x:t>Abschreibungen</x:t>
        </x:is>
      </x:c>
      <x:c r="H2968" s="0" t="inlineStr">
        <x:is>
          <x:t>2023-04</x:t>
        </x:is>
      </x:c>
      <x:c r="I2968" s="0" t="inlineStr">
        <x:is>
          <x:t>2023-04</x:t>
        </x:is>
      </x:c>
      <x:c r="J2968" s="0" t="inlineStr">
        <x:is>
          <x:t>Month</x:t>
        </x:is>
      </x:c>
      <x:c r="K2968" s="58">
        <x:v>1</x:v>
      </x:c>
      <x:c r="L2968" s="12">
        <x:v>-19762.96</x:v>
      </x:c>
    </x:row>
    <x:row r="2969">
      <x:c r="A2969" s="0" t="inlineStr">
        <x:is>
          <x:t>PL|pl.depreciation-amortisation||2023-05</x:t>
        </x:is>
      </x:c>
      <x:c r="B2969" s="0" t="inlineStr">
        <x:is>
          <x:t>Demo Handel GmbH</x:t>
        </x:is>
      </x:c>
      <x:c r="C2969" s="0" t="inlineStr">
        <x:is>
          <x:t>PL</x:t>
        </x:is>
      </x:c>
      <x:c r="D2969" s="0" t="inlineStr">
        <x:is>
          <x:t>pl.depreciation-amortisation</x:t>
        </x:is>
      </x:c>
      <x:c r="E2969" s="0" t="inlineStr">
        <x:is>
          <x:t>Abschreibungen</x:t>
        </x:is>
      </x:c>
      <x:c r="H2969" s="0" t="inlineStr">
        <x:is>
          <x:t>2023-05</x:t>
        </x:is>
      </x:c>
      <x:c r="I2969" s="0" t="inlineStr">
        <x:is>
          <x:t>2023-05</x:t>
        </x:is>
      </x:c>
      <x:c r="J2969" s="0" t="inlineStr">
        <x:is>
          <x:t>Month</x:t>
        </x:is>
      </x:c>
      <x:c r="K2969" s="58">
        <x:v>1</x:v>
      </x:c>
      <x:c r="L2969" s="12">
        <x:v>-20537.96</x:v>
      </x:c>
    </x:row>
    <x:row r="2970">
      <x:c r="A2970" s="0" t="inlineStr">
        <x:is>
          <x:t>PL|pl.depreciation-amortisation||2023-06</x:t>
        </x:is>
      </x:c>
      <x:c r="B2970" s="0" t="inlineStr">
        <x:is>
          <x:t>Demo Handel GmbH</x:t>
        </x:is>
      </x:c>
      <x:c r="C2970" s="0" t="inlineStr">
        <x:is>
          <x:t>PL</x:t>
        </x:is>
      </x:c>
      <x:c r="D2970" s="0" t="inlineStr">
        <x:is>
          <x:t>pl.depreciation-amortisation</x:t>
        </x:is>
      </x:c>
      <x:c r="E2970" s="0" t="inlineStr">
        <x:is>
          <x:t>Abschreibungen</x:t>
        </x:is>
      </x:c>
      <x:c r="H2970" s="0" t="inlineStr">
        <x:is>
          <x:t>2023-06</x:t>
        </x:is>
      </x:c>
      <x:c r="I2970" s="0" t="inlineStr">
        <x:is>
          <x:t>2023-06</x:t>
        </x:is>
      </x:c>
      <x:c r="J2970" s="0" t="inlineStr">
        <x:is>
          <x:t>Month</x:t>
        </x:is>
      </x:c>
      <x:c r="K2970" s="58">
        <x:v>1</x:v>
      </x:c>
      <x:c r="L2970" s="12">
        <x:v>-20537.96</x:v>
      </x:c>
    </x:row>
    <x:row r="2971">
      <x:c r="A2971" s="0" t="inlineStr">
        <x:is>
          <x:t>PL|pl.depreciation-amortisation||2023-07</x:t>
        </x:is>
      </x:c>
      <x:c r="B2971" s="0" t="inlineStr">
        <x:is>
          <x:t>Demo Handel GmbH</x:t>
        </x:is>
      </x:c>
      <x:c r="C2971" s="0" t="inlineStr">
        <x:is>
          <x:t>PL</x:t>
        </x:is>
      </x:c>
      <x:c r="D2971" s="0" t="inlineStr">
        <x:is>
          <x:t>pl.depreciation-amortisation</x:t>
        </x:is>
      </x:c>
      <x:c r="E2971" s="0" t="inlineStr">
        <x:is>
          <x:t>Abschreibungen</x:t>
        </x:is>
      </x:c>
      <x:c r="H2971" s="0" t="inlineStr">
        <x:is>
          <x:t>2023-07</x:t>
        </x:is>
      </x:c>
      <x:c r="I2971" s="0" t="inlineStr">
        <x:is>
          <x:t>2023-07</x:t>
        </x:is>
      </x:c>
      <x:c r="J2971" s="0" t="inlineStr">
        <x:is>
          <x:t>Month</x:t>
        </x:is>
      </x:c>
      <x:c r="K2971" s="58">
        <x:v>1</x:v>
      </x:c>
      <x:c r="L2971" s="12">
        <x:v>-44133.21</x:v>
      </x:c>
    </x:row>
    <x:row r="2972">
      <x:c r="A2972" s="0" t="inlineStr">
        <x:is>
          <x:t>PL|pl.depreciation-amortisation||2023-08</x:t>
        </x:is>
      </x:c>
      <x:c r="B2972" s="0" t="inlineStr">
        <x:is>
          <x:t>Demo Handel GmbH</x:t>
        </x:is>
      </x:c>
      <x:c r="C2972" s="0" t="inlineStr">
        <x:is>
          <x:t>PL</x:t>
        </x:is>
      </x:c>
      <x:c r="D2972" s="0" t="inlineStr">
        <x:is>
          <x:t>pl.depreciation-amortisation</x:t>
        </x:is>
      </x:c>
      <x:c r="E2972" s="0" t="inlineStr">
        <x:is>
          <x:t>Abschreibungen</x:t>
        </x:is>
      </x:c>
      <x:c r="H2972" s="0" t="inlineStr">
        <x:is>
          <x:t>2023-08</x:t>
        </x:is>
      </x:c>
      <x:c r="I2972" s="0" t="inlineStr">
        <x:is>
          <x:t>2023-08</x:t>
        </x:is>
      </x:c>
      <x:c r="J2972" s="0" t="inlineStr">
        <x:is>
          <x:t>Month</x:t>
        </x:is>
      </x:c>
      <x:c r="K2972" s="58">
        <x:v>1</x:v>
      </x:c>
      <x:c r="L2972" s="12">
        <x:v>-42537.96</x:v>
      </x:c>
    </x:row>
    <x:row r="2973">
      <x:c r="A2973" s="0" t="inlineStr">
        <x:is>
          <x:t>PL|pl.depreciation-amortisation||2023-09</x:t>
        </x:is>
      </x:c>
      <x:c r="B2973" s="0" t="inlineStr">
        <x:is>
          <x:t>Demo Handel GmbH</x:t>
        </x:is>
      </x:c>
      <x:c r="C2973" s="0" t="inlineStr">
        <x:is>
          <x:t>PL</x:t>
        </x:is>
      </x:c>
      <x:c r="D2973" s="0" t="inlineStr">
        <x:is>
          <x:t>pl.depreciation-amortisation</x:t>
        </x:is>
      </x:c>
      <x:c r="E2973" s="0" t="inlineStr">
        <x:is>
          <x:t>Abschreibungen</x:t>
        </x:is>
      </x:c>
      <x:c r="H2973" s="0" t="inlineStr">
        <x:is>
          <x:t>2023-09</x:t>
        </x:is>
      </x:c>
      <x:c r="I2973" s="0" t="inlineStr">
        <x:is>
          <x:t>2023-09</x:t>
        </x:is>
      </x:c>
      <x:c r="J2973" s="0" t="inlineStr">
        <x:is>
          <x:t>Month</x:t>
        </x:is>
      </x:c>
      <x:c r="K2973" s="58">
        <x:v>1</x:v>
      </x:c>
      <x:c r="L2973" s="12">
        <x:v>-42537.96</x:v>
      </x:c>
    </x:row>
    <x:row r="2974">
      <x:c r="A2974" s="0" t="inlineStr">
        <x:is>
          <x:t>PL|pl.depreciation-amortisation||2023-10</x:t>
        </x:is>
      </x:c>
      <x:c r="B2974" s="0" t="inlineStr">
        <x:is>
          <x:t>Demo Handel GmbH</x:t>
        </x:is>
      </x:c>
      <x:c r="C2974" s="0" t="inlineStr">
        <x:is>
          <x:t>PL</x:t>
        </x:is>
      </x:c>
      <x:c r="D2974" s="0" t="inlineStr">
        <x:is>
          <x:t>pl.depreciation-amortisation</x:t>
        </x:is>
      </x:c>
      <x:c r="E2974" s="0" t="inlineStr">
        <x:is>
          <x:t>Abschreibungen</x:t>
        </x:is>
      </x:c>
      <x:c r="H2974" s="0" t="inlineStr">
        <x:is>
          <x:t>2023-10</x:t>
        </x:is>
      </x:c>
      <x:c r="I2974" s="0" t="inlineStr">
        <x:is>
          <x:t>2023-10</x:t>
        </x:is>
      </x:c>
      <x:c r="J2974" s="0" t="inlineStr">
        <x:is>
          <x:t>Month</x:t>
        </x:is>
      </x:c>
      <x:c r="K2974" s="58">
        <x:v>1</x:v>
      </x:c>
      <x:c r="L2974" s="12">
        <x:v>-44575.63</x:v>
      </x:c>
    </x:row>
    <x:row r="2975">
      <x:c r="A2975" s="0" t="inlineStr">
        <x:is>
          <x:t>PL|pl.depreciation-amortisation||2023-11</x:t>
        </x:is>
      </x:c>
      <x:c r="B2975" s="0" t="inlineStr">
        <x:is>
          <x:t>Demo Handel GmbH</x:t>
        </x:is>
      </x:c>
      <x:c r="C2975" s="0" t="inlineStr">
        <x:is>
          <x:t>PL</x:t>
        </x:is>
      </x:c>
      <x:c r="D2975" s="0" t="inlineStr">
        <x:is>
          <x:t>pl.depreciation-amortisation</x:t>
        </x:is>
      </x:c>
      <x:c r="E2975" s="0" t="inlineStr">
        <x:is>
          <x:t>Abschreibungen</x:t>
        </x:is>
      </x:c>
      <x:c r="H2975" s="0" t="inlineStr">
        <x:is>
          <x:t>2023-11</x:t>
        </x:is>
      </x:c>
      <x:c r="I2975" s="0" t="inlineStr">
        <x:is>
          <x:t>2023-11</x:t>
        </x:is>
      </x:c>
      <x:c r="J2975" s="0" t="inlineStr">
        <x:is>
          <x:t>Month</x:t>
        </x:is>
      </x:c>
      <x:c r="K2975" s="58">
        <x:v>1</x:v>
      </x:c>
      <x:c r="L2975" s="12">
        <x:v>-45204.63</x:v>
      </x:c>
    </x:row>
    <x:row r="2976">
      <x:c r="A2976" s="0" t="inlineStr">
        <x:is>
          <x:t>PL|pl.depreciation-amortisation||2023-12</x:t>
        </x:is>
      </x:c>
      <x:c r="B2976" s="0" t="inlineStr">
        <x:is>
          <x:t>Demo Handel GmbH</x:t>
        </x:is>
      </x:c>
      <x:c r="C2976" s="0" t="inlineStr">
        <x:is>
          <x:t>PL</x:t>
        </x:is>
      </x:c>
      <x:c r="D2976" s="0" t="inlineStr">
        <x:is>
          <x:t>pl.depreciation-amortisation</x:t>
        </x:is>
      </x:c>
      <x:c r="E2976" s="0" t="inlineStr">
        <x:is>
          <x:t>Abschreibungen</x:t>
        </x:is>
      </x:c>
      <x:c r="H2976" s="0" t="inlineStr">
        <x:is>
          <x:t>2023-12</x:t>
        </x:is>
      </x:c>
      <x:c r="I2976" s="0" t="inlineStr">
        <x:is>
          <x:t>2023-12</x:t>
        </x:is>
      </x:c>
      <x:c r="J2976" s="0" t="inlineStr">
        <x:is>
          <x:t>Month</x:t>
        </x:is>
      </x:c>
      <x:c r="K2976" s="58">
        <x:v>1</x:v>
      </x:c>
      <x:c r="L2976" s="12">
        <x:v>-45204.63</x:v>
      </x:c>
    </x:row>
    <x:row r="2977">
      <x:c r="A2977" s="0" t="inlineStr">
        <x:is>
          <x:t>PL|pl.depreciation-amortisation||2024-01</x:t>
        </x:is>
      </x:c>
      <x:c r="B2977" s="0" t="inlineStr">
        <x:is>
          <x:t>Demo Handel GmbH</x:t>
        </x:is>
      </x:c>
      <x:c r="C2977" s="0" t="inlineStr">
        <x:is>
          <x:t>PL</x:t>
        </x:is>
      </x:c>
      <x:c r="D2977" s="0" t="inlineStr">
        <x:is>
          <x:t>pl.depreciation-amortisation</x:t>
        </x:is>
      </x:c>
      <x:c r="E2977" s="0" t="inlineStr">
        <x:is>
          <x:t>Abschreibungen</x:t>
        </x:is>
      </x:c>
      <x:c r="H2977" s="0" t="inlineStr">
        <x:is>
          <x:t>2024-01</x:t>
        </x:is>
      </x:c>
      <x:c r="I2977" s="0" t="inlineStr">
        <x:is>
          <x:t>2024-01</x:t>
        </x:is>
      </x:c>
      <x:c r="J2977" s="0" t="inlineStr">
        <x:is>
          <x:t>Month</x:t>
        </x:is>
      </x:c>
      <x:c r="K2977" s="58">
        <x:v>1</x:v>
      </x:c>
      <x:c r="L2977" s="12">
        <x:v>-45939.74</x:v>
      </x:c>
    </x:row>
    <x:row r="2978">
      <x:c r="A2978" s="0" t="inlineStr">
        <x:is>
          <x:t>PL|pl.depreciation-amortisation||2024-02</x:t>
        </x:is>
      </x:c>
      <x:c r="B2978" s="0" t="inlineStr">
        <x:is>
          <x:t>Demo Handel GmbH</x:t>
        </x:is>
      </x:c>
      <x:c r="C2978" s="0" t="inlineStr">
        <x:is>
          <x:t>PL</x:t>
        </x:is>
      </x:c>
      <x:c r="D2978" s="0" t="inlineStr">
        <x:is>
          <x:t>pl.depreciation-amortisation</x:t>
        </x:is>
      </x:c>
      <x:c r="E2978" s="0" t="inlineStr">
        <x:is>
          <x:t>Abschreibungen</x:t>
        </x:is>
      </x:c>
      <x:c r="H2978" s="0" t="inlineStr">
        <x:is>
          <x:t>2024-02</x:t>
        </x:is>
      </x:c>
      <x:c r="I2978" s="0" t="inlineStr">
        <x:is>
          <x:t>2024-02</x:t>
        </x:is>
      </x:c>
      <x:c r="J2978" s="0" t="inlineStr">
        <x:is>
          <x:t>Month</x:t>
        </x:is>
      </x:c>
      <x:c r="K2978" s="58">
        <x:v>1</x:v>
      </x:c>
      <x:c r="L2978" s="12">
        <x:v>-45083.29</x:v>
      </x:c>
    </x:row>
    <x:row r="2979">
      <x:c r="A2979" s="0" t="inlineStr">
        <x:is>
          <x:t>PL|pl.depreciation-amortisation||2024-03</x:t>
        </x:is>
      </x:c>
      <x:c r="B2979" s="0" t="inlineStr">
        <x:is>
          <x:t>Demo Handel GmbH</x:t>
        </x:is>
      </x:c>
      <x:c r="C2979" s="0" t="inlineStr">
        <x:is>
          <x:t>PL</x:t>
        </x:is>
      </x:c>
      <x:c r="D2979" s="0" t="inlineStr">
        <x:is>
          <x:t>pl.depreciation-amortisation</x:t>
        </x:is>
      </x:c>
      <x:c r="E2979" s="0" t="inlineStr">
        <x:is>
          <x:t>Abschreibungen</x:t>
        </x:is>
      </x:c>
      <x:c r="H2979" s="0" t="inlineStr">
        <x:is>
          <x:t>2024-03</x:t>
        </x:is>
      </x:c>
      <x:c r="I2979" s="0" t="inlineStr">
        <x:is>
          <x:t>2024-03</x:t>
        </x:is>
      </x:c>
      <x:c r="J2979" s="0" t="inlineStr">
        <x:is>
          <x:t>Month</x:t>
        </x:is>
      </x:c>
      <x:c r="K2979" s="58">
        <x:v>1</x:v>
      </x:c>
      <x:c r="L2979" s="12">
        <x:v>-56964.57</x:v>
      </x:c>
    </x:row>
    <x:row r="2980">
      <x:c r="A2980" s="0" t="inlineStr">
        <x:is>
          <x:t>PL|pl.depreciation-amortisation||2024-04</x:t>
        </x:is>
      </x:c>
      <x:c r="B2980" s="0" t="inlineStr">
        <x:is>
          <x:t>Demo Handel GmbH</x:t>
        </x:is>
      </x:c>
      <x:c r="C2980" s="0" t="inlineStr">
        <x:is>
          <x:t>PL</x:t>
        </x:is>
      </x:c>
      <x:c r="D2980" s="0" t="inlineStr">
        <x:is>
          <x:t>pl.depreciation-amortisation</x:t>
        </x:is>
      </x:c>
      <x:c r="E2980" s="0" t="inlineStr">
        <x:is>
          <x:t>Abschreibungen</x:t>
        </x:is>
      </x:c>
      <x:c r="H2980" s="0" t="inlineStr">
        <x:is>
          <x:t>2024-04</x:t>
        </x:is>
      </x:c>
      <x:c r="I2980" s="0" t="inlineStr">
        <x:is>
          <x:t>2024-04</x:t>
        </x:is>
      </x:c>
      <x:c r="J2980" s="0" t="inlineStr">
        <x:is>
          <x:t>Month</x:t>
        </x:is>
      </x:c>
      <x:c r="K2980" s="58">
        <x:v>1</x:v>
      </x:c>
      <x:c r="L2980" s="12">
        <x:v>-49999.07</x:v>
      </x:c>
    </x:row>
    <x:row r="2981">
      <x:c r="A2981" s="0" t="inlineStr">
        <x:is>
          <x:t>PL|pl.depreciation-amortisation||2024-05</x:t>
        </x:is>
      </x:c>
      <x:c r="B2981" s="0" t="inlineStr">
        <x:is>
          <x:t>Demo Handel GmbH</x:t>
        </x:is>
      </x:c>
      <x:c r="C2981" s="0" t="inlineStr">
        <x:is>
          <x:t>PL</x:t>
        </x:is>
      </x:c>
      <x:c r="D2981" s="0" t="inlineStr">
        <x:is>
          <x:t>pl.depreciation-amortisation</x:t>
        </x:is>
      </x:c>
      <x:c r="E2981" s="0" t="inlineStr">
        <x:is>
          <x:t>Abschreibungen</x:t>
        </x:is>
      </x:c>
      <x:c r="H2981" s="0" t="inlineStr">
        <x:is>
          <x:t>2024-05</x:t>
        </x:is>
      </x:c>
      <x:c r="I2981" s="0" t="inlineStr">
        <x:is>
          <x:t>2024-05</x:t>
        </x:is>
      </x:c>
      <x:c r="J2981" s="0" t="inlineStr">
        <x:is>
          <x:t>Month</x:t>
        </x:is>
      </x:c>
      <x:c r="K2981" s="58">
        <x:v>1</x:v>
      </x:c>
      <x:c r="L2981" s="12">
        <x:v>-52759.98</x:v>
      </x:c>
    </x:row>
    <x:row r="2982">
      <x:c r="A2982" s="0" t="inlineStr">
        <x:is>
          <x:t>PL|pl.depreciation-amortisation||2024-06</x:t>
        </x:is>
      </x:c>
      <x:c r="B2982" s="0" t="inlineStr">
        <x:is>
          <x:t>Demo Handel GmbH</x:t>
        </x:is>
      </x:c>
      <x:c r="C2982" s="0" t="inlineStr">
        <x:is>
          <x:t>PL</x:t>
        </x:is>
      </x:c>
      <x:c r="D2982" s="0" t="inlineStr">
        <x:is>
          <x:t>pl.depreciation-amortisation</x:t>
        </x:is>
      </x:c>
      <x:c r="E2982" s="0" t="inlineStr">
        <x:is>
          <x:t>Abschreibungen</x:t>
        </x:is>
      </x:c>
      <x:c r="H2982" s="0" t="inlineStr">
        <x:is>
          <x:t>2024-06</x:t>
        </x:is>
      </x:c>
      <x:c r="I2982" s="0" t="inlineStr">
        <x:is>
          <x:t>2024-06</x:t>
        </x:is>
      </x:c>
      <x:c r="J2982" s="0" t="inlineStr">
        <x:is>
          <x:t>Month</x:t>
        </x:is>
      </x:c>
      <x:c r="K2982" s="58">
        <x:v>1</x:v>
      </x:c>
      <x:c r="L2982" s="12">
        <x:v>-49999.07</x:v>
      </x:c>
    </x:row>
    <x:row r="2983">
      <x:c r="A2983" s="0" t="inlineStr">
        <x:is>
          <x:t>PL|pl.depreciation-amortisation||2024-07</x:t>
        </x:is>
      </x:c>
      <x:c r="B2983" s="0" t="inlineStr">
        <x:is>
          <x:t>Demo Handel GmbH</x:t>
        </x:is>
      </x:c>
      <x:c r="C2983" s="0" t="inlineStr">
        <x:is>
          <x:t>PL</x:t>
        </x:is>
      </x:c>
      <x:c r="D2983" s="0" t="inlineStr">
        <x:is>
          <x:t>pl.depreciation-amortisation</x:t>
        </x:is>
      </x:c>
      <x:c r="E2983" s="0" t="inlineStr">
        <x:is>
          <x:t>Abschreibungen</x:t>
        </x:is>
      </x:c>
      <x:c r="H2983" s="0" t="inlineStr">
        <x:is>
          <x:t>2024-07</x:t>
        </x:is>
      </x:c>
      <x:c r="I2983" s="0" t="inlineStr">
        <x:is>
          <x:t>2024-07</x:t>
        </x:is>
      </x:c>
      <x:c r="J2983" s="0" t="inlineStr">
        <x:is>
          <x:t>Month</x:t>
        </x:is>
      </x:c>
      <x:c r="K2983" s="58">
        <x:v>1</x:v>
      </x:c>
      <x:c r="L2983" s="12">
        <x:v>-49999.07</x:v>
      </x:c>
    </x:row>
    <x:row r="2984">
      <x:c r="A2984" s="0" t="inlineStr">
        <x:is>
          <x:t>PL|pl.depreciation-amortisation||2024-08</x:t>
        </x:is>
      </x:c>
      <x:c r="B2984" s="0" t="inlineStr">
        <x:is>
          <x:t>Demo Handel GmbH</x:t>
        </x:is>
      </x:c>
      <x:c r="C2984" s="0" t="inlineStr">
        <x:is>
          <x:t>PL</x:t>
        </x:is>
      </x:c>
      <x:c r="D2984" s="0" t="inlineStr">
        <x:is>
          <x:t>pl.depreciation-amortisation</x:t>
        </x:is>
      </x:c>
      <x:c r="E2984" s="0" t="inlineStr">
        <x:is>
          <x:t>Abschreibungen</x:t>
        </x:is>
      </x:c>
      <x:c r="H2984" s="0" t="inlineStr">
        <x:is>
          <x:t>2024-08</x:t>
        </x:is>
      </x:c>
      <x:c r="I2984" s="0" t="inlineStr">
        <x:is>
          <x:t>2024-08</x:t>
        </x:is>
      </x:c>
      <x:c r="J2984" s="0" t="inlineStr">
        <x:is>
          <x:t>Month</x:t>
        </x:is>
      </x:c>
      <x:c r="K2984" s="58">
        <x:v>1</x:v>
      </x:c>
      <x:c r="L2984" s="12">
        <x:v>-49999.07</x:v>
      </x:c>
    </x:row>
    <x:row r="2985">
      <x:c r="A2985" s="0" t="inlineStr">
        <x:is>
          <x:t>PL|pl.depreciation-amortisation||2024-09</x:t>
        </x:is>
      </x:c>
      <x:c r="B2985" s="0" t="inlineStr">
        <x:is>
          <x:t>Demo Handel GmbH</x:t>
        </x:is>
      </x:c>
      <x:c r="C2985" s="0" t="inlineStr">
        <x:is>
          <x:t>PL</x:t>
        </x:is>
      </x:c>
      <x:c r="D2985" s="0" t="inlineStr">
        <x:is>
          <x:t>pl.depreciation-amortisation</x:t>
        </x:is>
      </x:c>
      <x:c r="E2985" s="0" t="inlineStr">
        <x:is>
          <x:t>Abschreibungen</x:t>
        </x:is>
      </x:c>
      <x:c r="H2985" s="0" t="inlineStr">
        <x:is>
          <x:t>2024-09</x:t>
        </x:is>
      </x:c>
      <x:c r="I2985" s="0" t="inlineStr">
        <x:is>
          <x:t>2024-09</x:t>
        </x:is>
      </x:c>
      <x:c r="J2985" s="0" t="inlineStr">
        <x:is>
          <x:t>Month</x:t>
        </x:is>
      </x:c>
      <x:c r="K2985" s="58">
        <x:v>1</x:v>
      </x:c>
      <x:c r="L2985" s="12">
        <x:v>-49999.07</x:v>
      </x:c>
    </x:row>
    <x:row r="2986">
      <x:c r="A2986" s="0" t="inlineStr">
        <x:is>
          <x:t>PL|pl.depreciation-amortisation||2024-10</x:t>
        </x:is>
      </x:c>
      <x:c r="B2986" s="0" t="inlineStr">
        <x:is>
          <x:t>Demo Handel GmbH</x:t>
        </x:is>
      </x:c>
      <x:c r="C2986" s="0" t="inlineStr">
        <x:is>
          <x:t>PL</x:t>
        </x:is>
      </x:c>
      <x:c r="D2986" s="0" t="inlineStr">
        <x:is>
          <x:t>pl.depreciation-amortisation</x:t>
        </x:is>
      </x:c>
      <x:c r="E2986" s="0" t="inlineStr">
        <x:is>
          <x:t>Abschreibungen</x:t>
        </x:is>
      </x:c>
      <x:c r="H2986" s="0" t="inlineStr">
        <x:is>
          <x:t>2024-10</x:t>
        </x:is>
      </x:c>
      <x:c r="I2986" s="0" t="inlineStr">
        <x:is>
          <x:t>2024-10</x:t>
        </x:is>
      </x:c>
      <x:c r="J2986" s="0" t="inlineStr">
        <x:is>
          <x:t>Month</x:t>
        </x:is>
      </x:c>
      <x:c r="K2986" s="58">
        <x:v>1</x:v>
      </x:c>
      <x:c r="L2986" s="12">
        <x:v>-51405.68</x:v>
      </x:c>
    </x:row>
    <x:row r="2987">
      <x:c r="A2987" s="0" t="inlineStr">
        <x:is>
          <x:t>PL|pl.depreciation-amortisation||2024-11</x:t>
        </x:is>
      </x:c>
      <x:c r="B2987" s="0" t="inlineStr">
        <x:is>
          <x:t>Demo Handel GmbH</x:t>
        </x:is>
      </x:c>
      <x:c r="C2987" s="0" t="inlineStr">
        <x:is>
          <x:t>PL</x:t>
        </x:is>
      </x:c>
      <x:c r="D2987" s="0" t="inlineStr">
        <x:is>
          <x:t>pl.depreciation-amortisation</x:t>
        </x:is>
      </x:c>
      <x:c r="E2987" s="0" t="inlineStr">
        <x:is>
          <x:t>Abschreibungen</x:t>
        </x:is>
      </x:c>
      <x:c r="H2987" s="0" t="inlineStr">
        <x:is>
          <x:t>2024-11</x:t>
        </x:is>
      </x:c>
      <x:c r="I2987" s="0" t="inlineStr">
        <x:is>
          <x:t>2024-11</x:t>
        </x:is>
      </x:c>
      <x:c r="J2987" s="0" t="inlineStr">
        <x:is>
          <x:t>Month</x:t>
        </x:is>
      </x:c>
      <x:c r="K2987" s="58">
        <x:v>1</x:v>
      </x:c>
      <x:c r="L2987" s="12">
        <x:v>-49999.07</x:v>
      </x:c>
    </x:row>
    <x:row r="2988">
      <x:c r="A2988" s="0" t="inlineStr">
        <x:is>
          <x:t>PL|pl.depreciation-amortisation||2024-12</x:t>
        </x:is>
      </x:c>
      <x:c r="B2988" s="0" t="inlineStr">
        <x:is>
          <x:t>Demo Handel GmbH</x:t>
        </x:is>
      </x:c>
      <x:c r="C2988" s="0" t="inlineStr">
        <x:is>
          <x:t>PL</x:t>
        </x:is>
      </x:c>
      <x:c r="D2988" s="0" t="inlineStr">
        <x:is>
          <x:t>pl.depreciation-amortisation</x:t>
        </x:is>
      </x:c>
      <x:c r="E2988" s="0" t="inlineStr">
        <x:is>
          <x:t>Abschreibungen</x:t>
        </x:is>
      </x:c>
      <x:c r="H2988" s="0" t="inlineStr">
        <x:is>
          <x:t>2024-12</x:t>
        </x:is>
      </x:c>
      <x:c r="I2988" s="0" t="inlineStr">
        <x:is>
          <x:t>2024-12</x:t>
        </x:is>
      </x:c>
      <x:c r="J2988" s="0" t="inlineStr">
        <x:is>
          <x:t>Month</x:t>
        </x:is>
      </x:c>
      <x:c r="K2988" s="58">
        <x:v>1</x:v>
      </x:c>
      <x:c r="L2988" s="12">
        <x:v>-51697.39</x:v>
      </x:c>
    </x:row>
    <x:row r="2989">
      <x:c r="A2989" s="0" t="inlineStr">
        <x:is>
          <x:t>PL|pl.depreciation-amortisation|6200|2022-01</x:t>
        </x:is>
      </x:c>
      <x:c r="B2989" s="0" t="inlineStr">
        <x:is>
          <x:t>Demo Handel GmbH</x:t>
        </x:is>
      </x:c>
      <x:c r="C2989" s="0" t="inlineStr">
        <x:is>
          <x:t>PL</x:t>
        </x:is>
      </x:c>
      <x:c r="D2989" s="0" t="inlineStr">
        <x:is>
          <x:t>pl.depreciation-amortisation</x:t>
        </x:is>
      </x:c>
      <x:c r="E2989" s="0" t="inlineStr">
        <x:is>
          <x:t>Abschreibungen</x:t>
        </x:is>
      </x:c>
      <x:c r="F2989" s="58">
        <x:v>6200</x:v>
      </x:c>
      <x:c r="G2989" t="inlineStr">
        <x:is>
          <x:t>Abschreibungen auf immaterielle Vermögensgegenstände</x:t>
        </x:is>
      </x:c>
      <x:c r="H2989" s="0" t="inlineStr">
        <x:is>
          <x:t>2022-01</x:t>
        </x:is>
      </x:c>
      <x:c r="I2989" s="0" t="inlineStr">
        <x:is>
          <x:t>2022-01</x:t>
        </x:is>
      </x:c>
      <x:c r="J2989" s="0" t="inlineStr">
        <x:is>
          <x:t>Month</x:t>
        </x:is>
      </x:c>
      <x:c r="K2989" s="58">
        <x:v>1</x:v>
      </x:c>
      <x:c r="L2989" s="12">
        <x:v>-1500</x:v>
      </x:c>
    </x:row>
    <x:row r="2990">
      <x:c r="A2990" s="0" t="inlineStr">
        <x:is>
          <x:t>PL|pl.depreciation-amortisation|6200|2022-02</x:t>
        </x:is>
      </x:c>
      <x:c r="B2990" s="0" t="inlineStr">
        <x:is>
          <x:t>Demo Handel GmbH</x:t>
        </x:is>
      </x:c>
      <x:c r="C2990" s="0" t="inlineStr">
        <x:is>
          <x:t>PL</x:t>
        </x:is>
      </x:c>
      <x:c r="D2990" s="0" t="inlineStr">
        <x:is>
          <x:t>pl.depreciation-amortisation</x:t>
        </x:is>
      </x:c>
      <x:c r="E2990" s="0" t="inlineStr">
        <x:is>
          <x:t>Abschreibungen</x:t>
        </x:is>
      </x:c>
      <x:c r="F2990" s="58">
        <x:v>6200</x:v>
      </x:c>
      <x:c r="G2990" t="inlineStr">
        <x:is>
          <x:t>Abschreibungen auf immaterielle Vermögensgegenstände</x:t>
        </x:is>
      </x:c>
      <x:c r="H2990" s="0" t="inlineStr">
        <x:is>
          <x:t>2022-02</x:t>
        </x:is>
      </x:c>
      <x:c r="I2990" s="0" t="inlineStr">
        <x:is>
          <x:t>2022-02</x:t>
        </x:is>
      </x:c>
      <x:c r="J2990" s="0" t="inlineStr">
        <x:is>
          <x:t>Month</x:t>
        </x:is>
      </x:c>
      <x:c r="K2990" s="58">
        <x:v>1</x:v>
      </x:c>
      <x:c r="L2990" s="12">
        <x:v>-1500</x:v>
      </x:c>
    </x:row>
    <x:row r="2991">
      <x:c r="A2991" s="0" t="inlineStr">
        <x:is>
          <x:t>PL|pl.depreciation-amortisation|6200|2022-03</x:t>
        </x:is>
      </x:c>
      <x:c r="B2991" s="0" t="inlineStr">
        <x:is>
          <x:t>Demo Handel GmbH</x:t>
        </x:is>
      </x:c>
      <x:c r="C2991" s="0" t="inlineStr">
        <x:is>
          <x:t>PL</x:t>
        </x:is>
      </x:c>
      <x:c r="D2991" s="0" t="inlineStr">
        <x:is>
          <x:t>pl.depreciation-amortisation</x:t>
        </x:is>
      </x:c>
      <x:c r="E2991" s="0" t="inlineStr">
        <x:is>
          <x:t>Abschreibungen</x:t>
        </x:is>
      </x:c>
      <x:c r="F2991" s="58">
        <x:v>6200</x:v>
      </x:c>
      <x:c r="G2991" t="inlineStr">
        <x:is>
          <x:t>Abschreibungen auf immaterielle Vermögensgegenstände</x:t>
        </x:is>
      </x:c>
      <x:c r="H2991" s="0" t="inlineStr">
        <x:is>
          <x:t>2022-03</x:t>
        </x:is>
      </x:c>
      <x:c r="I2991" s="0" t="inlineStr">
        <x:is>
          <x:t>2022-03</x:t>
        </x:is>
      </x:c>
      <x:c r="J2991" s="0" t="inlineStr">
        <x:is>
          <x:t>Month</x:t>
        </x:is>
      </x:c>
      <x:c r="K2991" s="58">
        <x:v>1</x:v>
      </x:c>
      <x:c r="L2991" s="12">
        <x:v>-1500</x:v>
      </x:c>
    </x:row>
    <x:row r="2992">
      <x:c r="A2992" s="0" t="inlineStr">
        <x:is>
          <x:t>PL|pl.depreciation-amortisation|6200|2022-04</x:t>
        </x:is>
      </x:c>
      <x:c r="B2992" s="0" t="inlineStr">
        <x:is>
          <x:t>Demo Handel GmbH</x:t>
        </x:is>
      </x:c>
      <x:c r="C2992" s="0" t="inlineStr">
        <x:is>
          <x:t>PL</x:t>
        </x:is>
      </x:c>
      <x:c r="D2992" s="0" t="inlineStr">
        <x:is>
          <x:t>pl.depreciation-amortisation</x:t>
        </x:is>
      </x:c>
      <x:c r="E2992" s="0" t="inlineStr">
        <x:is>
          <x:t>Abschreibungen</x:t>
        </x:is>
      </x:c>
      <x:c r="F2992" s="58">
        <x:v>6200</x:v>
      </x:c>
      <x:c r="G2992" t="inlineStr">
        <x:is>
          <x:t>Abschreibungen auf immaterielle Vermögensgegenstände</x:t>
        </x:is>
      </x:c>
      <x:c r="H2992" s="0" t="inlineStr">
        <x:is>
          <x:t>2022-04</x:t>
        </x:is>
      </x:c>
      <x:c r="I2992" s="0" t="inlineStr">
        <x:is>
          <x:t>2022-04</x:t>
        </x:is>
      </x:c>
      <x:c r="J2992" s="0" t="inlineStr">
        <x:is>
          <x:t>Month</x:t>
        </x:is>
      </x:c>
      <x:c r="K2992" s="58">
        <x:v>1</x:v>
      </x:c>
      <x:c r="L2992" s="12">
        <x:v>-1500</x:v>
      </x:c>
    </x:row>
    <x:row r="2993">
      <x:c r="A2993" s="0" t="inlineStr">
        <x:is>
          <x:t>PL|pl.depreciation-amortisation|6200|2022-05</x:t>
        </x:is>
      </x:c>
      <x:c r="B2993" s="0" t="inlineStr">
        <x:is>
          <x:t>Demo Handel GmbH</x:t>
        </x:is>
      </x:c>
      <x:c r="C2993" s="0" t="inlineStr">
        <x:is>
          <x:t>PL</x:t>
        </x:is>
      </x:c>
      <x:c r="D2993" s="0" t="inlineStr">
        <x:is>
          <x:t>pl.depreciation-amortisation</x:t>
        </x:is>
      </x:c>
      <x:c r="E2993" s="0" t="inlineStr">
        <x:is>
          <x:t>Abschreibungen</x:t>
        </x:is>
      </x:c>
      <x:c r="F2993" s="58">
        <x:v>6200</x:v>
      </x:c>
      <x:c r="G2993" t="inlineStr">
        <x:is>
          <x:t>Abschreibungen auf immaterielle Vermögensgegenstände</x:t>
        </x:is>
      </x:c>
      <x:c r="H2993" s="0" t="inlineStr">
        <x:is>
          <x:t>2022-05</x:t>
        </x:is>
      </x:c>
      <x:c r="I2993" s="0" t="inlineStr">
        <x:is>
          <x:t>2022-05</x:t>
        </x:is>
      </x:c>
      <x:c r="J2993" s="0" t="inlineStr">
        <x:is>
          <x:t>Month</x:t>
        </x:is>
      </x:c>
      <x:c r="K2993" s="58">
        <x:v>1</x:v>
      </x:c>
      <x:c r="L2993" s="12">
        <x:v>-1500</x:v>
      </x:c>
    </x:row>
    <x:row r="2994">
      <x:c r="A2994" s="0" t="inlineStr">
        <x:is>
          <x:t>PL|pl.depreciation-amortisation|6200|2022-06</x:t>
        </x:is>
      </x:c>
      <x:c r="B2994" s="0" t="inlineStr">
        <x:is>
          <x:t>Demo Handel GmbH</x:t>
        </x:is>
      </x:c>
      <x:c r="C2994" s="0" t="inlineStr">
        <x:is>
          <x:t>PL</x:t>
        </x:is>
      </x:c>
      <x:c r="D2994" s="0" t="inlineStr">
        <x:is>
          <x:t>pl.depreciation-amortisation</x:t>
        </x:is>
      </x:c>
      <x:c r="E2994" s="0" t="inlineStr">
        <x:is>
          <x:t>Abschreibungen</x:t>
        </x:is>
      </x:c>
      <x:c r="F2994" s="58">
        <x:v>6200</x:v>
      </x:c>
      <x:c r="G2994" t="inlineStr">
        <x:is>
          <x:t>Abschreibungen auf immaterielle Vermögensgegenstände</x:t>
        </x:is>
      </x:c>
      <x:c r="H2994" s="0" t="inlineStr">
        <x:is>
          <x:t>2022-06</x:t>
        </x:is>
      </x:c>
      <x:c r="I2994" s="0" t="inlineStr">
        <x:is>
          <x:t>2022-06</x:t>
        </x:is>
      </x:c>
      <x:c r="J2994" s="0" t="inlineStr">
        <x:is>
          <x:t>Month</x:t>
        </x:is>
      </x:c>
      <x:c r="K2994" s="58">
        <x:v>1</x:v>
      </x:c>
      <x:c r="L2994" s="12">
        <x:v>-1500</x:v>
      </x:c>
    </x:row>
    <x:row r="2995">
      <x:c r="A2995" s="0" t="inlineStr">
        <x:is>
          <x:t>PL|pl.depreciation-amortisation|6200|2022-07</x:t>
        </x:is>
      </x:c>
      <x:c r="B2995" s="0" t="inlineStr">
        <x:is>
          <x:t>Demo Handel GmbH</x:t>
        </x:is>
      </x:c>
      <x:c r="C2995" s="0" t="inlineStr">
        <x:is>
          <x:t>PL</x:t>
        </x:is>
      </x:c>
      <x:c r="D2995" s="0" t="inlineStr">
        <x:is>
          <x:t>pl.depreciation-amortisation</x:t>
        </x:is>
      </x:c>
      <x:c r="E2995" s="0" t="inlineStr">
        <x:is>
          <x:t>Abschreibungen</x:t>
        </x:is>
      </x:c>
      <x:c r="F2995" s="58">
        <x:v>6200</x:v>
      </x:c>
      <x:c r="G2995" t="inlineStr">
        <x:is>
          <x:t>Abschreibungen auf immaterielle Vermögensgegenstände</x:t>
        </x:is>
      </x:c>
      <x:c r="H2995" s="0" t="inlineStr">
        <x:is>
          <x:t>2022-07</x:t>
        </x:is>
      </x:c>
      <x:c r="I2995" s="0" t="inlineStr">
        <x:is>
          <x:t>2022-07</x:t>
        </x:is>
      </x:c>
      <x:c r="J2995" s="0" t="inlineStr">
        <x:is>
          <x:t>Month</x:t>
        </x:is>
      </x:c>
      <x:c r="K2995" s="58">
        <x:v>1</x:v>
      </x:c>
      <x:c r="L2995" s="12">
        <x:v>-1500</x:v>
      </x:c>
    </x:row>
    <x:row r="2996">
      <x:c r="A2996" s="0" t="inlineStr">
        <x:is>
          <x:t>PL|pl.depreciation-amortisation|6200|2022-08</x:t>
        </x:is>
      </x:c>
      <x:c r="B2996" s="0" t="inlineStr">
        <x:is>
          <x:t>Demo Handel GmbH</x:t>
        </x:is>
      </x:c>
      <x:c r="C2996" s="0" t="inlineStr">
        <x:is>
          <x:t>PL</x:t>
        </x:is>
      </x:c>
      <x:c r="D2996" s="0" t="inlineStr">
        <x:is>
          <x:t>pl.depreciation-amortisation</x:t>
        </x:is>
      </x:c>
      <x:c r="E2996" s="0" t="inlineStr">
        <x:is>
          <x:t>Abschreibungen</x:t>
        </x:is>
      </x:c>
      <x:c r="F2996" s="58">
        <x:v>6200</x:v>
      </x:c>
      <x:c r="G2996" t="inlineStr">
        <x:is>
          <x:t>Abschreibungen auf immaterielle Vermögensgegenstände</x:t>
        </x:is>
      </x:c>
      <x:c r="H2996" s="0" t="inlineStr">
        <x:is>
          <x:t>2022-08</x:t>
        </x:is>
      </x:c>
      <x:c r="I2996" s="0" t="inlineStr">
        <x:is>
          <x:t>2022-08</x:t>
        </x:is>
      </x:c>
      <x:c r="J2996" s="0" t="inlineStr">
        <x:is>
          <x:t>Month</x:t>
        </x:is>
      </x:c>
      <x:c r="K2996" s="58">
        <x:v>1</x:v>
      </x:c>
      <x:c r="L2996" s="12">
        <x:v>-1500</x:v>
      </x:c>
    </x:row>
    <x:row r="2997">
      <x:c r="A2997" s="0" t="inlineStr">
        <x:is>
          <x:t>PL|pl.depreciation-amortisation|6200|2022-09</x:t>
        </x:is>
      </x:c>
      <x:c r="B2997" s="0" t="inlineStr">
        <x:is>
          <x:t>Demo Handel GmbH</x:t>
        </x:is>
      </x:c>
      <x:c r="C2997" s="0" t="inlineStr">
        <x:is>
          <x:t>PL</x:t>
        </x:is>
      </x:c>
      <x:c r="D2997" s="0" t="inlineStr">
        <x:is>
          <x:t>pl.depreciation-amortisation</x:t>
        </x:is>
      </x:c>
      <x:c r="E2997" s="0" t="inlineStr">
        <x:is>
          <x:t>Abschreibungen</x:t>
        </x:is>
      </x:c>
      <x:c r="F2997" s="58">
        <x:v>6200</x:v>
      </x:c>
      <x:c r="G2997" t="inlineStr">
        <x:is>
          <x:t>Abschreibungen auf immaterielle Vermögensgegenstände</x:t>
        </x:is>
      </x:c>
      <x:c r="H2997" s="0" t="inlineStr">
        <x:is>
          <x:t>2022-09</x:t>
        </x:is>
      </x:c>
      <x:c r="I2997" s="0" t="inlineStr">
        <x:is>
          <x:t>2022-09</x:t>
        </x:is>
      </x:c>
      <x:c r="J2997" s="0" t="inlineStr">
        <x:is>
          <x:t>Month</x:t>
        </x:is>
      </x:c>
      <x:c r="K2997" s="58">
        <x:v>1</x:v>
      </x:c>
      <x:c r="L2997" s="12">
        <x:v>-1500</x:v>
      </x:c>
    </x:row>
    <x:row r="2998">
      <x:c r="A2998" s="0" t="inlineStr">
        <x:is>
          <x:t>PL|pl.depreciation-amortisation|6200|2022-10</x:t>
        </x:is>
      </x:c>
      <x:c r="B2998" s="0" t="inlineStr">
        <x:is>
          <x:t>Demo Handel GmbH</x:t>
        </x:is>
      </x:c>
      <x:c r="C2998" s="0" t="inlineStr">
        <x:is>
          <x:t>PL</x:t>
        </x:is>
      </x:c>
      <x:c r="D2998" s="0" t="inlineStr">
        <x:is>
          <x:t>pl.depreciation-amortisation</x:t>
        </x:is>
      </x:c>
      <x:c r="E2998" s="0" t="inlineStr">
        <x:is>
          <x:t>Abschreibungen</x:t>
        </x:is>
      </x:c>
      <x:c r="F2998" s="58">
        <x:v>6200</x:v>
      </x:c>
      <x:c r="G2998" t="inlineStr">
        <x:is>
          <x:t>Abschreibungen auf immaterielle Vermögensgegenstände</x:t>
        </x:is>
      </x:c>
      <x:c r="H2998" s="0" t="inlineStr">
        <x:is>
          <x:t>2022-10</x:t>
        </x:is>
      </x:c>
      <x:c r="I2998" s="0" t="inlineStr">
        <x:is>
          <x:t>2022-10</x:t>
        </x:is>
      </x:c>
      <x:c r="J2998" s="0" t="inlineStr">
        <x:is>
          <x:t>Month</x:t>
        </x:is>
      </x:c>
      <x:c r="K2998" s="58">
        <x:v>1</x:v>
      </x:c>
      <x:c r="L2998" s="12">
        <x:v>-1500</x:v>
      </x:c>
    </x:row>
    <x:row r="2999">
      <x:c r="A2999" s="0" t="inlineStr">
        <x:is>
          <x:t>PL|pl.depreciation-amortisation|6200|2022-11</x:t>
        </x:is>
      </x:c>
      <x:c r="B2999" s="0" t="inlineStr">
        <x:is>
          <x:t>Demo Handel GmbH</x:t>
        </x:is>
      </x:c>
      <x:c r="C2999" s="0" t="inlineStr">
        <x:is>
          <x:t>PL</x:t>
        </x:is>
      </x:c>
      <x:c r="D2999" s="0" t="inlineStr">
        <x:is>
          <x:t>pl.depreciation-amortisation</x:t>
        </x:is>
      </x:c>
      <x:c r="E2999" s="0" t="inlineStr">
        <x:is>
          <x:t>Abschreibungen</x:t>
        </x:is>
      </x:c>
      <x:c r="F2999" s="58">
        <x:v>6200</x:v>
      </x:c>
      <x:c r="G2999" t="inlineStr">
        <x:is>
          <x:t>Abschreibungen auf immaterielle Vermögensgegenstände</x:t>
        </x:is>
      </x:c>
      <x:c r="H2999" s="0" t="inlineStr">
        <x:is>
          <x:t>2022-11</x:t>
        </x:is>
      </x:c>
      <x:c r="I2999" s="0" t="inlineStr">
        <x:is>
          <x:t>2022-11</x:t>
        </x:is>
      </x:c>
      <x:c r="J2999" s="0" t="inlineStr">
        <x:is>
          <x:t>Month</x:t>
        </x:is>
      </x:c>
      <x:c r="K2999" s="58">
        <x:v>1</x:v>
      </x:c>
      <x:c r="L2999" s="12">
        <x:v>-1500</x:v>
      </x:c>
    </x:row>
    <x:row r="3000">
      <x:c r="A3000" s="0" t="inlineStr">
        <x:is>
          <x:t>PL|pl.depreciation-amortisation|6200|2022-12</x:t>
        </x:is>
      </x:c>
      <x:c r="B3000" s="0" t="inlineStr">
        <x:is>
          <x:t>Demo Handel GmbH</x:t>
        </x:is>
      </x:c>
      <x:c r="C3000" s="0" t="inlineStr">
        <x:is>
          <x:t>PL</x:t>
        </x:is>
      </x:c>
      <x:c r="D3000" s="0" t="inlineStr">
        <x:is>
          <x:t>pl.depreciation-amortisation</x:t>
        </x:is>
      </x:c>
      <x:c r="E3000" s="0" t="inlineStr">
        <x:is>
          <x:t>Abschreibungen</x:t>
        </x:is>
      </x:c>
      <x:c r="F3000" s="58">
        <x:v>6200</x:v>
      </x:c>
      <x:c r="G3000" t="inlineStr">
        <x:is>
          <x:t>Abschreibungen auf immaterielle Vermögensgegenstände</x:t>
        </x:is>
      </x:c>
      <x:c r="H3000" s="0" t="inlineStr">
        <x:is>
          <x:t>2022-12</x:t>
        </x:is>
      </x:c>
      <x:c r="I3000" s="0" t="inlineStr">
        <x:is>
          <x:t>2022-12</x:t>
        </x:is>
      </x:c>
      <x:c r="J3000" s="0" t="inlineStr">
        <x:is>
          <x:t>Month</x:t>
        </x:is>
      </x:c>
      <x:c r="K3000" s="58">
        <x:v>1</x:v>
      </x:c>
      <x:c r="L3000" s="12">
        <x:v>-1500</x:v>
      </x:c>
    </x:row>
    <x:row r="3001">
      <x:c r="A3001" s="0" t="inlineStr">
        <x:is>
          <x:t>PL|pl.depreciation-amortisation|6200|2023-01</x:t>
        </x:is>
      </x:c>
      <x:c r="B3001" s="0" t="inlineStr">
        <x:is>
          <x:t>Demo Handel GmbH</x:t>
        </x:is>
      </x:c>
      <x:c r="C3001" s="0" t="inlineStr">
        <x:is>
          <x:t>PL</x:t>
        </x:is>
      </x:c>
      <x:c r="D3001" s="0" t="inlineStr">
        <x:is>
          <x:t>pl.depreciation-amortisation</x:t>
        </x:is>
      </x:c>
      <x:c r="E3001" s="0" t="inlineStr">
        <x:is>
          <x:t>Abschreibungen</x:t>
        </x:is>
      </x:c>
      <x:c r="F3001" s="58">
        <x:v>6200</x:v>
      </x:c>
      <x:c r="G3001" t="inlineStr">
        <x:is>
          <x:t>Abschreibungen auf immaterielle Vermögensgegenstände</x:t>
        </x:is>
      </x:c>
      <x:c r="H3001" s="0" t="inlineStr">
        <x:is>
          <x:t>2023-01</x:t>
        </x:is>
      </x:c>
      <x:c r="I3001" s="0" t="inlineStr">
        <x:is>
          <x:t>2023-01</x:t>
        </x:is>
      </x:c>
      <x:c r="J3001" s="0" t="inlineStr">
        <x:is>
          <x:t>Month</x:t>
        </x:is>
      </x:c>
      <x:c r="K3001" s="58">
        <x:v>1</x:v>
      </x:c>
      <x:c r="L3001" s="12">
        <x:v>-1500</x:v>
      </x:c>
    </x:row>
    <x:row r="3002">
      <x:c r="A3002" s="0" t="inlineStr">
        <x:is>
          <x:t>PL|pl.depreciation-amortisation|6200|2023-02</x:t>
        </x:is>
      </x:c>
      <x:c r="B3002" s="0" t="inlineStr">
        <x:is>
          <x:t>Demo Handel GmbH</x:t>
        </x:is>
      </x:c>
      <x:c r="C3002" s="0" t="inlineStr">
        <x:is>
          <x:t>PL</x:t>
        </x:is>
      </x:c>
      <x:c r="D3002" s="0" t="inlineStr">
        <x:is>
          <x:t>pl.depreciation-amortisation</x:t>
        </x:is>
      </x:c>
      <x:c r="E3002" s="0" t="inlineStr">
        <x:is>
          <x:t>Abschreibungen</x:t>
        </x:is>
      </x:c>
      <x:c r="F3002" s="58">
        <x:v>6200</x:v>
      </x:c>
      <x:c r="G3002" t="inlineStr">
        <x:is>
          <x:t>Abschreibungen auf immaterielle Vermögensgegenstände</x:t>
        </x:is>
      </x:c>
      <x:c r="H3002" s="0" t="inlineStr">
        <x:is>
          <x:t>2023-02</x:t>
        </x:is>
      </x:c>
      <x:c r="I3002" s="0" t="inlineStr">
        <x:is>
          <x:t>2023-02</x:t>
        </x:is>
      </x:c>
      <x:c r="J3002" s="0" t="inlineStr">
        <x:is>
          <x:t>Month</x:t>
        </x:is>
      </x:c>
      <x:c r="K3002" s="58">
        <x:v>1</x:v>
      </x:c>
      <x:c r="L3002" s="12">
        <x:v>-1500</x:v>
      </x:c>
    </x:row>
    <x:row r="3003">
      <x:c r="A3003" s="0" t="inlineStr">
        <x:is>
          <x:t>PL|pl.depreciation-amortisation|6200|2023-03</x:t>
        </x:is>
      </x:c>
      <x:c r="B3003" s="0" t="inlineStr">
        <x:is>
          <x:t>Demo Handel GmbH</x:t>
        </x:is>
      </x:c>
      <x:c r="C3003" s="0" t="inlineStr">
        <x:is>
          <x:t>PL</x:t>
        </x:is>
      </x:c>
      <x:c r="D3003" s="0" t="inlineStr">
        <x:is>
          <x:t>pl.depreciation-amortisation</x:t>
        </x:is>
      </x:c>
      <x:c r="E3003" s="0" t="inlineStr">
        <x:is>
          <x:t>Abschreibungen</x:t>
        </x:is>
      </x:c>
      <x:c r="F3003" s="58">
        <x:v>6200</x:v>
      </x:c>
      <x:c r="G3003" t="inlineStr">
        <x:is>
          <x:t>Abschreibungen auf immaterielle Vermögensgegenstände</x:t>
        </x:is>
      </x:c>
      <x:c r="H3003" s="0" t="inlineStr">
        <x:is>
          <x:t>2023-03</x:t>
        </x:is>
      </x:c>
      <x:c r="I3003" s="0" t="inlineStr">
        <x:is>
          <x:t>2023-03</x:t>
        </x:is>
      </x:c>
      <x:c r="J3003" s="0" t="inlineStr">
        <x:is>
          <x:t>Month</x:t>
        </x:is>
      </x:c>
      <x:c r="K3003" s="58">
        <x:v>1</x:v>
      </x:c>
      <x:c r="L3003" s="12">
        <x:v>-1500</x:v>
      </x:c>
    </x:row>
    <x:row r="3004">
      <x:c r="A3004" s="0" t="inlineStr">
        <x:is>
          <x:t>PL|pl.depreciation-amortisation|6200|2023-04</x:t>
        </x:is>
      </x:c>
      <x:c r="B3004" s="0" t="inlineStr">
        <x:is>
          <x:t>Demo Handel GmbH</x:t>
        </x:is>
      </x:c>
      <x:c r="C3004" s="0" t="inlineStr">
        <x:is>
          <x:t>PL</x:t>
        </x:is>
      </x:c>
      <x:c r="D3004" s="0" t="inlineStr">
        <x:is>
          <x:t>pl.depreciation-amortisation</x:t>
        </x:is>
      </x:c>
      <x:c r="E3004" s="0" t="inlineStr">
        <x:is>
          <x:t>Abschreibungen</x:t>
        </x:is>
      </x:c>
      <x:c r="F3004" s="58">
        <x:v>6200</x:v>
      </x:c>
      <x:c r="G3004" t="inlineStr">
        <x:is>
          <x:t>Abschreibungen auf immaterielle Vermögensgegenstände</x:t>
        </x:is>
      </x:c>
      <x:c r="H3004" s="0" t="inlineStr">
        <x:is>
          <x:t>2023-04</x:t>
        </x:is>
      </x:c>
      <x:c r="I3004" s="0" t="inlineStr">
        <x:is>
          <x:t>2023-04</x:t>
        </x:is>
      </x:c>
      <x:c r="J3004" s="0" t="inlineStr">
        <x:is>
          <x:t>Month</x:t>
        </x:is>
      </x:c>
      <x:c r="K3004" s="58">
        <x:v>1</x:v>
      </x:c>
      <x:c r="L3004" s="12">
        <x:v>-1500</x:v>
      </x:c>
    </x:row>
    <x:row r="3005">
      <x:c r="A3005" s="0" t="inlineStr">
        <x:is>
          <x:t>PL|pl.depreciation-amortisation|6200|2023-05</x:t>
        </x:is>
      </x:c>
      <x:c r="B3005" s="0" t="inlineStr">
        <x:is>
          <x:t>Demo Handel GmbH</x:t>
        </x:is>
      </x:c>
      <x:c r="C3005" s="0" t="inlineStr">
        <x:is>
          <x:t>PL</x:t>
        </x:is>
      </x:c>
      <x:c r="D3005" s="0" t="inlineStr">
        <x:is>
          <x:t>pl.depreciation-amortisation</x:t>
        </x:is>
      </x:c>
      <x:c r="E3005" s="0" t="inlineStr">
        <x:is>
          <x:t>Abschreibungen</x:t>
        </x:is>
      </x:c>
      <x:c r="F3005" s="58">
        <x:v>6200</x:v>
      </x:c>
      <x:c r="G3005" t="inlineStr">
        <x:is>
          <x:t>Abschreibungen auf immaterielle Vermögensgegenstände</x:t>
        </x:is>
      </x:c>
      <x:c r="H3005" s="0" t="inlineStr">
        <x:is>
          <x:t>2023-05</x:t>
        </x:is>
      </x:c>
      <x:c r="I3005" s="0" t="inlineStr">
        <x:is>
          <x:t>2023-05</x:t>
        </x:is>
      </x:c>
      <x:c r="J3005" s="0" t="inlineStr">
        <x:is>
          <x:t>Month</x:t>
        </x:is>
      </x:c>
      <x:c r="K3005" s="58">
        <x:v>1</x:v>
      </x:c>
      <x:c r="L3005" s="12">
        <x:v>-1500</x:v>
      </x:c>
    </x:row>
    <x:row r="3006">
      <x:c r="A3006" s="0" t="inlineStr">
        <x:is>
          <x:t>PL|pl.depreciation-amortisation|6200|2023-06</x:t>
        </x:is>
      </x:c>
      <x:c r="B3006" s="0" t="inlineStr">
        <x:is>
          <x:t>Demo Handel GmbH</x:t>
        </x:is>
      </x:c>
      <x:c r="C3006" s="0" t="inlineStr">
        <x:is>
          <x:t>PL</x:t>
        </x:is>
      </x:c>
      <x:c r="D3006" s="0" t="inlineStr">
        <x:is>
          <x:t>pl.depreciation-amortisation</x:t>
        </x:is>
      </x:c>
      <x:c r="E3006" s="0" t="inlineStr">
        <x:is>
          <x:t>Abschreibungen</x:t>
        </x:is>
      </x:c>
      <x:c r="F3006" s="58">
        <x:v>6200</x:v>
      </x:c>
      <x:c r="G3006" t="inlineStr">
        <x:is>
          <x:t>Abschreibungen auf immaterielle Vermögensgegenstände</x:t>
        </x:is>
      </x:c>
      <x:c r="H3006" s="0" t="inlineStr">
        <x:is>
          <x:t>2023-06</x:t>
        </x:is>
      </x:c>
      <x:c r="I3006" s="0" t="inlineStr">
        <x:is>
          <x:t>2023-06</x:t>
        </x:is>
      </x:c>
      <x:c r="J3006" s="0" t="inlineStr">
        <x:is>
          <x:t>Month</x:t>
        </x:is>
      </x:c>
      <x:c r="K3006" s="58">
        <x:v>1</x:v>
      </x:c>
      <x:c r="L3006" s="12">
        <x:v>-1500</x:v>
      </x:c>
    </x:row>
    <x:row r="3007">
      <x:c r="A3007" s="0" t="inlineStr">
        <x:is>
          <x:t>PL|pl.depreciation-amortisation|6200|2023-07</x:t>
        </x:is>
      </x:c>
      <x:c r="B3007" s="0" t="inlineStr">
        <x:is>
          <x:t>Demo Handel GmbH</x:t>
        </x:is>
      </x:c>
      <x:c r="C3007" s="0" t="inlineStr">
        <x:is>
          <x:t>PL</x:t>
        </x:is>
      </x:c>
      <x:c r="D3007" s="0" t="inlineStr">
        <x:is>
          <x:t>pl.depreciation-amortisation</x:t>
        </x:is>
      </x:c>
      <x:c r="E3007" s="0" t="inlineStr">
        <x:is>
          <x:t>Abschreibungen</x:t>
        </x:is>
      </x:c>
      <x:c r="F3007" s="58">
        <x:v>6200</x:v>
      </x:c>
      <x:c r="G3007" t="inlineStr">
        <x:is>
          <x:t>Abschreibungen auf immaterielle Vermögensgegenstände</x:t>
        </x:is>
      </x:c>
      <x:c r="H3007" s="0" t="inlineStr">
        <x:is>
          <x:t>2023-07</x:t>
        </x:is>
      </x:c>
      <x:c r="I3007" s="0" t="inlineStr">
        <x:is>
          <x:t>2023-07</x:t>
        </x:is>
      </x:c>
      <x:c r="J3007" s="0" t="inlineStr">
        <x:is>
          <x:t>Month</x:t>
        </x:is>
      </x:c>
      <x:c r="K3007" s="58">
        <x:v>1</x:v>
      </x:c>
      <x:c r="L3007" s="12">
        <x:v>-1500</x:v>
      </x:c>
    </x:row>
    <x:row r="3008">
      <x:c r="A3008" s="0" t="inlineStr">
        <x:is>
          <x:t>PL|pl.depreciation-amortisation|6200|2023-08</x:t>
        </x:is>
      </x:c>
      <x:c r="B3008" s="0" t="inlineStr">
        <x:is>
          <x:t>Demo Handel GmbH</x:t>
        </x:is>
      </x:c>
      <x:c r="C3008" s="0" t="inlineStr">
        <x:is>
          <x:t>PL</x:t>
        </x:is>
      </x:c>
      <x:c r="D3008" s="0" t="inlineStr">
        <x:is>
          <x:t>pl.depreciation-amortisation</x:t>
        </x:is>
      </x:c>
      <x:c r="E3008" s="0" t="inlineStr">
        <x:is>
          <x:t>Abschreibungen</x:t>
        </x:is>
      </x:c>
      <x:c r="F3008" s="58">
        <x:v>6200</x:v>
      </x:c>
      <x:c r="G3008" t="inlineStr">
        <x:is>
          <x:t>Abschreibungen auf immaterielle Vermögensgegenstände</x:t>
        </x:is>
      </x:c>
      <x:c r="H3008" s="0" t="inlineStr">
        <x:is>
          <x:t>2023-08</x:t>
        </x:is>
      </x:c>
      <x:c r="I3008" s="0" t="inlineStr">
        <x:is>
          <x:t>2023-08</x:t>
        </x:is>
      </x:c>
      <x:c r="J3008" s="0" t="inlineStr">
        <x:is>
          <x:t>Month</x:t>
        </x:is>
      </x:c>
      <x:c r="K3008" s="58">
        <x:v>1</x:v>
      </x:c>
      <x:c r="L3008" s="12">
        <x:v>-1500</x:v>
      </x:c>
    </x:row>
    <x:row r="3009">
      <x:c r="A3009" s="0" t="inlineStr">
        <x:is>
          <x:t>PL|pl.depreciation-amortisation|6200|2023-09</x:t>
        </x:is>
      </x:c>
      <x:c r="B3009" s="0" t="inlineStr">
        <x:is>
          <x:t>Demo Handel GmbH</x:t>
        </x:is>
      </x:c>
      <x:c r="C3009" s="0" t="inlineStr">
        <x:is>
          <x:t>PL</x:t>
        </x:is>
      </x:c>
      <x:c r="D3009" s="0" t="inlineStr">
        <x:is>
          <x:t>pl.depreciation-amortisation</x:t>
        </x:is>
      </x:c>
      <x:c r="E3009" s="0" t="inlineStr">
        <x:is>
          <x:t>Abschreibungen</x:t>
        </x:is>
      </x:c>
      <x:c r="F3009" s="58">
        <x:v>6200</x:v>
      </x:c>
      <x:c r="G3009" t="inlineStr">
        <x:is>
          <x:t>Abschreibungen auf immaterielle Vermögensgegenstände</x:t>
        </x:is>
      </x:c>
      <x:c r="H3009" s="0" t="inlineStr">
        <x:is>
          <x:t>2023-09</x:t>
        </x:is>
      </x:c>
      <x:c r="I3009" s="0" t="inlineStr">
        <x:is>
          <x:t>2023-09</x:t>
        </x:is>
      </x:c>
      <x:c r="J3009" s="0" t="inlineStr">
        <x:is>
          <x:t>Month</x:t>
        </x:is>
      </x:c>
      <x:c r="K3009" s="58">
        <x:v>1</x:v>
      </x:c>
      <x:c r="L3009" s="12">
        <x:v>-1500</x:v>
      </x:c>
    </x:row>
    <x:row r="3010">
      <x:c r="A3010" s="0" t="inlineStr">
        <x:is>
          <x:t>PL|pl.depreciation-amortisation|6200|2023-10</x:t>
        </x:is>
      </x:c>
      <x:c r="B3010" s="0" t="inlineStr">
        <x:is>
          <x:t>Demo Handel GmbH</x:t>
        </x:is>
      </x:c>
      <x:c r="C3010" s="0" t="inlineStr">
        <x:is>
          <x:t>PL</x:t>
        </x:is>
      </x:c>
      <x:c r="D3010" s="0" t="inlineStr">
        <x:is>
          <x:t>pl.depreciation-amortisation</x:t>
        </x:is>
      </x:c>
      <x:c r="E3010" s="0" t="inlineStr">
        <x:is>
          <x:t>Abschreibungen</x:t>
        </x:is>
      </x:c>
      <x:c r="F3010" s="58">
        <x:v>6200</x:v>
      </x:c>
      <x:c r="G3010" t="inlineStr">
        <x:is>
          <x:t>Abschreibungen auf immaterielle Vermögensgegenstände</x:t>
        </x:is>
      </x:c>
      <x:c r="H3010" s="0" t="inlineStr">
        <x:is>
          <x:t>2023-10</x:t>
        </x:is>
      </x:c>
      <x:c r="I3010" s="0" t="inlineStr">
        <x:is>
          <x:t>2023-10</x:t>
        </x:is>
      </x:c>
      <x:c r="J3010" s="0" t="inlineStr">
        <x:is>
          <x:t>Month</x:t>
        </x:is>
      </x:c>
      <x:c r="K3010" s="58">
        <x:v>1</x:v>
      </x:c>
      <x:c r="L3010" s="12">
        <x:v>-1500</x:v>
      </x:c>
    </x:row>
    <x:row r="3011">
      <x:c r="A3011" s="0" t="inlineStr">
        <x:is>
          <x:t>PL|pl.depreciation-amortisation|6200|2023-11</x:t>
        </x:is>
      </x:c>
      <x:c r="B3011" s="0" t="inlineStr">
        <x:is>
          <x:t>Demo Handel GmbH</x:t>
        </x:is>
      </x:c>
      <x:c r="C3011" s="0" t="inlineStr">
        <x:is>
          <x:t>PL</x:t>
        </x:is>
      </x:c>
      <x:c r="D3011" s="0" t="inlineStr">
        <x:is>
          <x:t>pl.depreciation-amortisation</x:t>
        </x:is>
      </x:c>
      <x:c r="E3011" s="0" t="inlineStr">
        <x:is>
          <x:t>Abschreibungen</x:t>
        </x:is>
      </x:c>
      <x:c r="F3011" s="58">
        <x:v>6200</x:v>
      </x:c>
      <x:c r="G3011" t="inlineStr">
        <x:is>
          <x:t>Abschreibungen auf immaterielle Vermögensgegenstände</x:t>
        </x:is>
      </x:c>
      <x:c r="H3011" s="0" t="inlineStr">
        <x:is>
          <x:t>2023-11</x:t>
        </x:is>
      </x:c>
      <x:c r="I3011" s="0" t="inlineStr">
        <x:is>
          <x:t>2023-11</x:t>
        </x:is>
      </x:c>
      <x:c r="J3011" s="0" t="inlineStr">
        <x:is>
          <x:t>Month</x:t>
        </x:is>
      </x:c>
      <x:c r="K3011" s="58">
        <x:v>1</x:v>
      </x:c>
      <x:c r="L3011" s="12">
        <x:v>-1500</x:v>
      </x:c>
    </x:row>
    <x:row r="3012">
      <x:c r="A3012" s="0" t="inlineStr">
        <x:is>
          <x:t>PL|pl.depreciation-amortisation|6200|2023-12</x:t>
        </x:is>
      </x:c>
      <x:c r="B3012" s="0" t="inlineStr">
        <x:is>
          <x:t>Demo Handel GmbH</x:t>
        </x:is>
      </x:c>
      <x:c r="C3012" s="0" t="inlineStr">
        <x:is>
          <x:t>PL</x:t>
        </x:is>
      </x:c>
      <x:c r="D3012" s="0" t="inlineStr">
        <x:is>
          <x:t>pl.depreciation-amortisation</x:t>
        </x:is>
      </x:c>
      <x:c r="E3012" s="0" t="inlineStr">
        <x:is>
          <x:t>Abschreibungen</x:t>
        </x:is>
      </x:c>
      <x:c r="F3012" s="58">
        <x:v>6200</x:v>
      </x:c>
      <x:c r="G3012" t="inlineStr">
        <x:is>
          <x:t>Abschreibungen auf immaterielle Vermögensgegenstände</x:t>
        </x:is>
      </x:c>
      <x:c r="H3012" s="0" t="inlineStr">
        <x:is>
          <x:t>2023-12</x:t>
        </x:is>
      </x:c>
      <x:c r="I3012" s="0" t="inlineStr">
        <x:is>
          <x:t>2023-12</x:t>
        </x:is>
      </x:c>
      <x:c r="J3012" s="0" t="inlineStr">
        <x:is>
          <x:t>Month</x:t>
        </x:is>
      </x:c>
      <x:c r="K3012" s="58">
        <x:v>1</x:v>
      </x:c>
      <x:c r="L3012" s="12">
        <x:v>-1500</x:v>
      </x:c>
    </x:row>
    <x:row r="3013">
      <x:c r="A3013" s="0" t="inlineStr">
        <x:is>
          <x:t>PL|pl.depreciation-amortisation|6200|2024-01</x:t>
        </x:is>
      </x:c>
      <x:c r="B3013" s="0" t="inlineStr">
        <x:is>
          <x:t>Demo Handel GmbH</x:t>
        </x:is>
      </x:c>
      <x:c r="C3013" s="0" t="inlineStr">
        <x:is>
          <x:t>PL</x:t>
        </x:is>
      </x:c>
      <x:c r="D3013" s="0" t="inlineStr">
        <x:is>
          <x:t>pl.depreciation-amortisation</x:t>
        </x:is>
      </x:c>
      <x:c r="E3013" s="0" t="inlineStr">
        <x:is>
          <x:t>Abschreibungen</x:t>
        </x:is>
      </x:c>
      <x:c r="F3013" s="58">
        <x:v>6200</x:v>
      </x:c>
      <x:c r="G3013" t="inlineStr">
        <x:is>
          <x:t>Abschreibungen auf immaterielle Vermögensgegenstände</x:t>
        </x:is>
      </x:c>
      <x:c r="H3013" s="0" t="inlineStr">
        <x:is>
          <x:t>2024-01</x:t>
        </x:is>
      </x:c>
      <x:c r="I3013" s="0" t="inlineStr">
        <x:is>
          <x:t>2024-01</x:t>
        </x:is>
      </x:c>
      <x:c r="J3013" s="0" t="inlineStr">
        <x:is>
          <x:t>Month</x:t>
        </x:is>
      </x:c>
      <x:c r="K3013" s="58">
        <x:v>1</x:v>
      </x:c>
      <x:c r="L3013" s="12">
        <x:v>0</x:v>
      </x:c>
    </x:row>
    <x:row r="3014">
      <x:c r="A3014" s="0" t="inlineStr">
        <x:is>
          <x:t>PL|pl.depreciation-amortisation|6200|2024-02</x:t>
        </x:is>
      </x:c>
      <x:c r="B3014" s="0" t="inlineStr">
        <x:is>
          <x:t>Demo Handel GmbH</x:t>
        </x:is>
      </x:c>
      <x:c r="C3014" s="0" t="inlineStr">
        <x:is>
          <x:t>PL</x:t>
        </x:is>
      </x:c>
      <x:c r="D3014" s="0" t="inlineStr">
        <x:is>
          <x:t>pl.depreciation-amortisation</x:t>
        </x:is>
      </x:c>
      <x:c r="E3014" s="0" t="inlineStr">
        <x:is>
          <x:t>Abschreibungen</x:t>
        </x:is>
      </x:c>
      <x:c r="F3014" s="58">
        <x:v>6200</x:v>
      </x:c>
      <x:c r="G3014" t="inlineStr">
        <x:is>
          <x:t>Abschreibungen auf immaterielle Vermögensgegenstände</x:t>
        </x:is>
      </x:c>
      <x:c r="H3014" s="0" t="inlineStr">
        <x:is>
          <x:t>2024-02</x:t>
        </x:is>
      </x:c>
      <x:c r="I3014" s="0" t="inlineStr">
        <x:is>
          <x:t>2024-02</x:t>
        </x:is>
      </x:c>
      <x:c r="J3014" s="0" t="inlineStr">
        <x:is>
          <x:t>Month</x:t>
        </x:is>
      </x:c>
      <x:c r="K3014" s="58">
        <x:v>1</x:v>
      </x:c>
      <x:c r="L3014" s="12">
        <x:v>0</x:v>
      </x:c>
    </x:row>
    <x:row r="3015">
      <x:c r="A3015" s="0" t="inlineStr">
        <x:is>
          <x:t>PL|pl.depreciation-amortisation|6200|2024-03</x:t>
        </x:is>
      </x:c>
      <x:c r="B3015" s="0" t="inlineStr">
        <x:is>
          <x:t>Demo Handel GmbH</x:t>
        </x:is>
      </x:c>
      <x:c r="C3015" s="0" t="inlineStr">
        <x:is>
          <x:t>PL</x:t>
        </x:is>
      </x:c>
      <x:c r="D3015" s="0" t="inlineStr">
        <x:is>
          <x:t>pl.depreciation-amortisation</x:t>
        </x:is>
      </x:c>
      <x:c r="E3015" s="0" t="inlineStr">
        <x:is>
          <x:t>Abschreibungen</x:t>
        </x:is>
      </x:c>
      <x:c r="F3015" s="58">
        <x:v>6200</x:v>
      </x:c>
      <x:c r="G3015" t="inlineStr">
        <x:is>
          <x:t>Abschreibungen auf immaterielle Vermögensgegenstände</x:t>
        </x:is>
      </x:c>
      <x:c r="H3015" s="0" t="inlineStr">
        <x:is>
          <x:t>2024-03</x:t>
        </x:is>
      </x:c>
      <x:c r="I3015" s="0" t="inlineStr">
        <x:is>
          <x:t>2024-03</x:t>
        </x:is>
      </x:c>
      <x:c r="J3015" s="0" t="inlineStr">
        <x:is>
          <x:t>Month</x:t>
        </x:is>
      </x:c>
      <x:c r="K3015" s="58">
        <x:v>1</x:v>
      </x:c>
      <x:c r="L3015" s="12">
        <x:v>-10694.44</x:v>
      </x:c>
    </x:row>
    <x:row r="3016">
      <x:c r="A3016" s="0" t="inlineStr">
        <x:is>
          <x:t>PL|pl.depreciation-amortisation|6200|2024-04</x:t>
        </x:is>
      </x:c>
      <x:c r="B3016" s="0" t="inlineStr">
        <x:is>
          <x:t>Demo Handel GmbH</x:t>
        </x:is>
      </x:c>
      <x:c r="C3016" s="0" t="inlineStr">
        <x:is>
          <x:t>PL</x:t>
        </x:is>
      </x:c>
      <x:c r="D3016" s="0" t="inlineStr">
        <x:is>
          <x:t>pl.depreciation-amortisation</x:t>
        </x:is>
      </x:c>
      <x:c r="E3016" s="0" t="inlineStr">
        <x:is>
          <x:t>Abschreibungen</x:t>
        </x:is>
      </x:c>
      <x:c r="F3016" s="58">
        <x:v>6200</x:v>
      </x:c>
      <x:c r="G3016" t="inlineStr">
        <x:is>
          <x:t>Abschreibungen auf immaterielle Vermögensgegenstände</x:t>
        </x:is>
      </x:c>
      <x:c r="H3016" s="0" t="inlineStr">
        <x:is>
          <x:t>2024-04</x:t>
        </x:is>
      </x:c>
      <x:c r="I3016" s="0" t="inlineStr">
        <x:is>
          <x:t>2024-04</x:t>
        </x:is>
      </x:c>
      <x:c r="J3016" s="0" t="inlineStr">
        <x:is>
          <x:t>Month</x:t>
        </x:is>
      </x:c>
      <x:c r="K3016" s="58">
        <x:v>1</x:v>
      </x:c>
      <x:c r="L3016" s="12">
        <x:v>-10694.44</x:v>
      </x:c>
    </x:row>
    <x:row r="3017">
      <x:c r="A3017" s="0" t="inlineStr">
        <x:is>
          <x:t>PL|pl.depreciation-amortisation|6200|2024-05</x:t>
        </x:is>
      </x:c>
      <x:c r="B3017" s="0" t="inlineStr">
        <x:is>
          <x:t>Demo Handel GmbH</x:t>
        </x:is>
      </x:c>
      <x:c r="C3017" s="0" t="inlineStr">
        <x:is>
          <x:t>PL</x:t>
        </x:is>
      </x:c>
      <x:c r="D3017" s="0" t="inlineStr">
        <x:is>
          <x:t>pl.depreciation-amortisation</x:t>
        </x:is>
      </x:c>
      <x:c r="E3017" s="0" t="inlineStr">
        <x:is>
          <x:t>Abschreibungen</x:t>
        </x:is>
      </x:c>
      <x:c r="F3017" s="58">
        <x:v>6200</x:v>
      </x:c>
      <x:c r="G3017" t="inlineStr">
        <x:is>
          <x:t>Abschreibungen auf immaterielle Vermögensgegenstände</x:t>
        </x:is>
      </x:c>
      <x:c r="H3017" s="0" t="inlineStr">
        <x:is>
          <x:t>2024-05</x:t>
        </x:is>
      </x:c>
      <x:c r="I3017" s="0" t="inlineStr">
        <x:is>
          <x:t>2024-05</x:t>
        </x:is>
      </x:c>
      <x:c r="J3017" s="0" t="inlineStr">
        <x:is>
          <x:t>Month</x:t>
        </x:is>
      </x:c>
      <x:c r="K3017" s="58">
        <x:v>1</x:v>
      </x:c>
      <x:c r="L3017" s="12">
        <x:v>-10694.44</x:v>
      </x:c>
    </x:row>
    <x:row r="3018">
      <x:c r="A3018" s="0" t="inlineStr">
        <x:is>
          <x:t>PL|pl.depreciation-amortisation|6200|2024-06</x:t>
        </x:is>
      </x:c>
      <x:c r="B3018" s="0" t="inlineStr">
        <x:is>
          <x:t>Demo Handel GmbH</x:t>
        </x:is>
      </x:c>
      <x:c r="C3018" s="0" t="inlineStr">
        <x:is>
          <x:t>PL</x:t>
        </x:is>
      </x:c>
      <x:c r="D3018" s="0" t="inlineStr">
        <x:is>
          <x:t>pl.depreciation-amortisation</x:t>
        </x:is>
      </x:c>
      <x:c r="E3018" s="0" t="inlineStr">
        <x:is>
          <x:t>Abschreibungen</x:t>
        </x:is>
      </x:c>
      <x:c r="F3018" s="58">
        <x:v>6200</x:v>
      </x:c>
      <x:c r="G3018" t="inlineStr">
        <x:is>
          <x:t>Abschreibungen auf immaterielle Vermögensgegenstände</x:t>
        </x:is>
      </x:c>
      <x:c r="H3018" s="0" t="inlineStr">
        <x:is>
          <x:t>2024-06</x:t>
        </x:is>
      </x:c>
      <x:c r="I3018" s="0" t="inlineStr">
        <x:is>
          <x:t>2024-06</x:t>
        </x:is>
      </x:c>
      <x:c r="J3018" s="0" t="inlineStr">
        <x:is>
          <x:t>Month</x:t>
        </x:is>
      </x:c>
      <x:c r="K3018" s="58">
        <x:v>1</x:v>
      </x:c>
      <x:c r="L3018" s="12">
        <x:v>-10694.44</x:v>
      </x:c>
    </x:row>
    <x:row r="3019">
      <x:c r="A3019" s="0" t="inlineStr">
        <x:is>
          <x:t>PL|pl.depreciation-amortisation|6200|2024-07</x:t>
        </x:is>
      </x:c>
      <x:c r="B3019" s="0" t="inlineStr">
        <x:is>
          <x:t>Demo Handel GmbH</x:t>
        </x:is>
      </x:c>
      <x:c r="C3019" s="0" t="inlineStr">
        <x:is>
          <x:t>PL</x:t>
        </x:is>
      </x:c>
      <x:c r="D3019" s="0" t="inlineStr">
        <x:is>
          <x:t>pl.depreciation-amortisation</x:t>
        </x:is>
      </x:c>
      <x:c r="E3019" s="0" t="inlineStr">
        <x:is>
          <x:t>Abschreibungen</x:t>
        </x:is>
      </x:c>
      <x:c r="F3019" s="58">
        <x:v>6200</x:v>
      </x:c>
      <x:c r="G3019" t="inlineStr">
        <x:is>
          <x:t>Abschreibungen auf immaterielle Vermögensgegenstände</x:t>
        </x:is>
      </x:c>
      <x:c r="H3019" s="0" t="inlineStr">
        <x:is>
          <x:t>2024-07</x:t>
        </x:is>
      </x:c>
      <x:c r="I3019" s="0" t="inlineStr">
        <x:is>
          <x:t>2024-07</x:t>
        </x:is>
      </x:c>
      <x:c r="J3019" s="0" t="inlineStr">
        <x:is>
          <x:t>Month</x:t>
        </x:is>
      </x:c>
      <x:c r="K3019" s="58">
        <x:v>1</x:v>
      </x:c>
      <x:c r="L3019" s="12">
        <x:v>-10694.44</x:v>
      </x:c>
    </x:row>
    <x:row r="3020">
      <x:c r="A3020" s="0" t="inlineStr">
        <x:is>
          <x:t>PL|pl.depreciation-amortisation|6200|2024-08</x:t>
        </x:is>
      </x:c>
      <x:c r="B3020" s="0" t="inlineStr">
        <x:is>
          <x:t>Demo Handel GmbH</x:t>
        </x:is>
      </x:c>
      <x:c r="C3020" s="0" t="inlineStr">
        <x:is>
          <x:t>PL</x:t>
        </x:is>
      </x:c>
      <x:c r="D3020" s="0" t="inlineStr">
        <x:is>
          <x:t>pl.depreciation-amortisation</x:t>
        </x:is>
      </x:c>
      <x:c r="E3020" s="0" t="inlineStr">
        <x:is>
          <x:t>Abschreibungen</x:t>
        </x:is>
      </x:c>
      <x:c r="F3020" s="58">
        <x:v>6200</x:v>
      </x:c>
      <x:c r="G3020" t="inlineStr">
        <x:is>
          <x:t>Abschreibungen auf immaterielle Vermögensgegenstände</x:t>
        </x:is>
      </x:c>
      <x:c r="H3020" s="0" t="inlineStr">
        <x:is>
          <x:t>2024-08</x:t>
        </x:is>
      </x:c>
      <x:c r="I3020" s="0" t="inlineStr">
        <x:is>
          <x:t>2024-08</x:t>
        </x:is>
      </x:c>
      <x:c r="J3020" s="0" t="inlineStr">
        <x:is>
          <x:t>Month</x:t>
        </x:is>
      </x:c>
      <x:c r="K3020" s="58">
        <x:v>1</x:v>
      </x:c>
      <x:c r="L3020" s="12">
        <x:v>-10694.44</x:v>
      </x:c>
    </x:row>
    <x:row r="3021">
      <x:c r="A3021" s="0" t="inlineStr">
        <x:is>
          <x:t>PL|pl.depreciation-amortisation|6200|2024-09</x:t>
        </x:is>
      </x:c>
      <x:c r="B3021" s="0" t="inlineStr">
        <x:is>
          <x:t>Demo Handel GmbH</x:t>
        </x:is>
      </x:c>
      <x:c r="C3021" s="0" t="inlineStr">
        <x:is>
          <x:t>PL</x:t>
        </x:is>
      </x:c>
      <x:c r="D3021" s="0" t="inlineStr">
        <x:is>
          <x:t>pl.depreciation-amortisation</x:t>
        </x:is>
      </x:c>
      <x:c r="E3021" s="0" t="inlineStr">
        <x:is>
          <x:t>Abschreibungen</x:t>
        </x:is>
      </x:c>
      <x:c r="F3021" s="58">
        <x:v>6200</x:v>
      </x:c>
      <x:c r="G3021" t="inlineStr">
        <x:is>
          <x:t>Abschreibungen auf immaterielle Vermögensgegenstände</x:t>
        </x:is>
      </x:c>
      <x:c r="H3021" s="0" t="inlineStr">
        <x:is>
          <x:t>2024-09</x:t>
        </x:is>
      </x:c>
      <x:c r="I3021" s="0" t="inlineStr">
        <x:is>
          <x:t>2024-09</x:t>
        </x:is>
      </x:c>
      <x:c r="J3021" s="0" t="inlineStr">
        <x:is>
          <x:t>Month</x:t>
        </x:is>
      </x:c>
      <x:c r="K3021" s="58">
        <x:v>1</x:v>
      </x:c>
      <x:c r="L3021" s="12">
        <x:v>-10694.44</x:v>
      </x:c>
    </x:row>
    <x:row r="3022">
      <x:c r="A3022" s="0" t="inlineStr">
        <x:is>
          <x:t>PL|pl.depreciation-amortisation|6200|2024-10</x:t>
        </x:is>
      </x:c>
      <x:c r="B3022" s="0" t="inlineStr">
        <x:is>
          <x:t>Demo Handel GmbH</x:t>
        </x:is>
      </x:c>
      <x:c r="C3022" s="0" t="inlineStr">
        <x:is>
          <x:t>PL</x:t>
        </x:is>
      </x:c>
      <x:c r="D3022" s="0" t="inlineStr">
        <x:is>
          <x:t>pl.depreciation-amortisation</x:t>
        </x:is>
      </x:c>
      <x:c r="E3022" s="0" t="inlineStr">
        <x:is>
          <x:t>Abschreibungen</x:t>
        </x:is>
      </x:c>
      <x:c r="F3022" s="58">
        <x:v>6200</x:v>
      </x:c>
      <x:c r="G3022" t="inlineStr">
        <x:is>
          <x:t>Abschreibungen auf immaterielle Vermögensgegenstände</x:t>
        </x:is>
      </x:c>
      <x:c r="H3022" s="0" t="inlineStr">
        <x:is>
          <x:t>2024-10</x:t>
        </x:is>
      </x:c>
      <x:c r="I3022" s="0" t="inlineStr">
        <x:is>
          <x:t>2024-10</x:t>
        </x:is>
      </x:c>
      <x:c r="J3022" s="0" t="inlineStr">
        <x:is>
          <x:t>Month</x:t>
        </x:is>
      </x:c>
      <x:c r="K3022" s="58">
        <x:v>1</x:v>
      </x:c>
      <x:c r="L3022" s="12">
        <x:v>-10694.44</x:v>
      </x:c>
    </x:row>
    <x:row r="3023">
      <x:c r="A3023" s="0" t="inlineStr">
        <x:is>
          <x:t>PL|pl.depreciation-amortisation|6200|2024-11</x:t>
        </x:is>
      </x:c>
      <x:c r="B3023" s="0" t="inlineStr">
        <x:is>
          <x:t>Demo Handel GmbH</x:t>
        </x:is>
      </x:c>
      <x:c r="C3023" s="0" t="inlineStr">
        <x:is>
          <x:t>PL</x:t>
        </x:is>
      </x:c>
      <x:c r="D3023" s="0" t="inlineStr">
        <x:is>
          <x:t>pl.depreciation-amortisation</x:t>
        </x:is>
      </x:c>
      <x:c r="E3023" s="0" t="inlineStr">
        <x:is>
          <x:t>Abschreibungen</x:t>
        </x:is>
      </x:c>
      <x:c r="F3023" s="58">
        <x:v>6200</x:v>
      </x:c>
      <x:c r="G3023" t="inlineStr">
        <x:is>
          <x:t>Abschreibungen auf immaterielle Vermögensgegenstände</x:t>
        </x:is>
      </x:c>
      <x:c r="H3023" s="0" t="inlineStr">
        <x:is>
          <x:t>2024-11</x:t>
        </x:is>
      </x:c>
      <x:c r="I3023" s="0" t="inlineStr">
        <x:is>
          <x:t>2024-11</x:t>
        </x:is>
      </x:c>
      <x:c r="J3023" s="0" t="inlineStr">
        <x:is>
          <x:t>Month</x:t>
        </x:is>
      </x:c>
      <x:c r="K3023" s="58">
        <x:v>1</x:v>
      </x:c>
      <x:c r="L3023" s="12">
        <x:v>-10694.44</x:v>
      </x:c>
    </x:row>
    <x:row r="3024">
      <x:c r="A3024" s="0" t="inlineStr">
        <x:is>
          <x:t>PL|pl.depreciation-amortisation|6200|2024-12</x:t>
        </x:is>
      </x:c>
      <x:c r="B3024" s="0" t="inlineStr">
        <x:is>
          <x:t>Demo Handel GmbH</x:t>
        </x:is>
      </x:c>
      <x:c r="C3024" s="0" t="inlineStr">
        <x:is>
          <x:t>PL</x:t>
        </x:is>
      </x:c>
      <x:c r="D3024" s="0" t="inlineStr">
        <x:is>
          <x:t>pl.depreciation-amortisation</x:t>
        </x:is>
      </x:c>
      <x:c r="E3024" s="0" t="inlineStr">
        <x:is>
          <x:t>Abschreibungen</x:t>
        </x:is>
      </x:c>
      <x:c r="F3024" s="58">
        <x:v>6200</x:v>
      </x:c>
      <x:c r="G3024" t="inlineStr">
        <x:is>
          <x:t>Abschreibungen auf immaterielle Vermögensgegenstände</x:t>
        </x:is>
      </x:c>
      <x:c r="H3024" s="0" t="inlineStr">
        <x:is>
          <x:t>2024-12</x:t>
        </x:is>
      </x:c>
      <x:c r="I3024" s="0" t="inlineStr">
        <x:is>
          <x:t>2024-12</x:t>
        </x:is>
      </x:c>
      <x:c r="J3024" s="0" t="inlineStr">
        <x:is>
          <x:t>Month</x:t>
        </x:is>
      </x:c>
      <x:c r="K3024" s="58">
        <x:v>1</x:v>
      </x:c>
      <x:c r="L3024" s="12">
        <x:v>-10694.44</x:v>
      </x:c>
    </x:row>
    <x:row r="3025">
      <x:c r="A3025" s="0" t="inlineStr">
        <x:is>
          <x:t>PL|pl.depreciation-amortisation|6220|2022-01</x:t>
        </x:is>
      </x:c>
      <x:c r="B3025" s="0" t="inlineStr">
        <x:is>
          <x:t>Demo Handel GmbH</x:t>
        </x:is>
      </x:c>
      <x:c r="C3025" s="0" t="inlineStr">
        <x:is>
          <x:t>PL</x:t>
        </x:is>
      </x:c>
      <x:c r="D3025" s="0" t="inlineStr">
        <x:is>
          <x:t>pl.depreciation-amortisation</x:t>
        </x:is>
      </x:c>
      <x:c r="E3025" s="0" t="inlineStr">
        <x:is>
          <x:t>Abschreibungen</x:t>
        </x:is>
      </x:c>
      <x:c r="F3025" s="58">
        <x:v>6220</x:v>
      </x:c>
      <x:c r="G3025" t="inlineStr">
        <x:is>
          <x:t>Abschreibungen auf Sachanlagen</x:t>
        </x:is>
      </x:c>
      <x:c r="H3025" s="0" t="inlineStr">
        <x:is>
          <x:t>2022-01</x:t>
        </x:is>
      </x:c>
      <x:c r="I3025" s="0" t="inlineStr">
        <x:is>
          <x:t>2022-01</x:t>
        </x:is>
      </x:c>
      <x:c r="J3025" s="0" t="inlineStr">
        <x:is>
          <x:t>Month</x:t>
        </x:is>
      </x:c>
      <x:c r="K3025" s="58">
        <x:v>1</x:v>
      </x:c>
      <x:c r="L3025" s="12">
        <x:v>-8612.96</x:v>
      </x:c>
    </x:row>
    <x:row r="3026">
      <x:c r="A3026" s="0" t="inlineStr">
        <x:is>
          <x:t>PL|pl.depreciation-amortisation|6220|2022-02</x:t>
        </x:is>
      </x:c>
      <x:c r="B3026" s="0" t="inlineStr">
        <x:is>
          <x:t>Demo Handel GmbH</x:t>
        </x:is>
      </x:c>
      <x:c r="C3026" s="0" t="inlineStr">
        <x:is>
          <x:t>PL</x:t>
        </x:is>
      </x:c>
      <x:c r="D3026" s="0" t="inlineStr">
        <x:is>
          <x:t>pl.depreciation-amortisation</x:t>
        </x:is>
      </x:c>
      <x:c r="E3026" s="0" t="inlineStr">
        <x:is>
          <x:t>Abschreibungen</x:t>
        </x:is>
      </x:c>
      <x:c r="F3026" s="58">
        <x:v>6220</x:v>
      </x:c>
      <x:c r="G3026" t="inlineStr">
        <x:is>
          <x:t>Abschreibungen auf Sachanlagen</x:t>
        </x:is>
      </x:c>
      <x:c r="H3026" s="0" t="inlineStr">
        <x:is>
          <x:t>2022-02</x:t>
        </x:is>
      </x:c>
      <x:c r="I3026" s="0" t="inlineStr">
        <x:is>
          <x:t>2022-02</x:t>
        </x:is>
      </x:c>
      <x:c r="J3026" s="0" t="inlineStr">
        <x:is>
          <x:t>Month</x:t>
        </x:is>
      </x:c>
      <x:c r="K3026" s="58">
        <x:v>1</x:v>
      </x:c>
      <x:c r="L3026" s="12">
        <x:v>-8612.96</x:v>
      </x:c>
    </x:row>
    <x:row r="3027">
      <x:c r="A3027" s="0" t="inlineStr">
        <x:is>
          <x:t>PL|pl.depreciation-amortisation|6220|2022-03</x:t>
        </x:is>
      </x:c>
      <x:c r="B3027" s="0" t="inlineStr">
        <x:is>
          <x:t>Demo Handel GmbH</x:t>
        </x:is>
      </x:c>
      <x:c r="C3027" s="0" t="inlineStr">
        <x:is>
          <x:t>PL</x:t>
        </x:is>
      </x:c>
      <x:c r="D3027" s="0" t="inlineStr">
        <x:is>
          <x:t>pl.depreciation-amortisation</x:t>
        </x:is>
      </x:c>
      <x:c r="E3027" s="0" t="inlineStr">
        <x:is>
          <x:t>Abschreibungen</x:t>
        </x:is>
      </x:c>
      <x:c r="F3027" s="58">
        <x:v>6220</x:v>
      </x:c>
      <x:c r="G3027" t="inlineStr">
        <x:is>
          <x:t>Abschreibungen auf Sachanlagen</x:t>
        </x:is>
      </x:c>
      <x:c r="H3027" s="0" t="inlineStr">
        <x:is>
          <x:t>2022-03</x:t>
        </x:is>
      </x:c>
      <x:c r="I3027" s="0" t="inlineStr">
        <x:is>
          <x:t>2022-03</x:t>
        </x:is>
      </x:c>
      <x:c r="J3027" s="0" t="inlineStr">
        <x:is>
          <x:t>Month</x:t>
        </x:is>
      </x:c>
      <x:c r="K3027" s="58">
        <x:v>1</x:v>
      </x:c>
      <x:c r="L3027" s="12">
        <x:v>-8612.96</x:v>
      </x:c>
    </x:row>
    <x:row r="3028">
      <x:c r="A3028" s="0" t="inlineStr">
        <x:is>
          <x:t>PL|pl.depreciation-amortisation|6220|2022-04</x:t>
        </x:is>
      </x:c>
      <x:c r="B3028" s="0" t="inlineStr">
        <x:is>
          <x:t>Demo Handel GmbH</x:t>
        </x:is>
      </x:c>
      <x:c r="C3028" s="0" t="inlineStr">
        <x:is>
          <x:t>PL</x:t>
        </x:is>
      </x:c>
      <x:c r="D3028" s="0" t="inlineStr">
        <x:is>
          <x:t>pl.depreciation-amortisation</x:t>
        </x:is>
      </x:c>
      <x:c r="E3028" s="0" t="inlineStr">
        <x:is>
          <x:t>Abschreibungen</x:t>
        </x:is>
      </x:c>
      <x:c r="F3028" s="58">
        <x:v>6220</x:v>
      </x:c>
      <x:c r="G3028" t="inlineStr">
        <x:is>
          <x:t>Abschreibungen auf Sachanlagen</x:t>
        </x:is>
      </x:c>
      <x:c r="H3028" s="0" t="inlineStr">
        <x:is>
          <x:t>2022-04</x:t>
        </x:is>
      </x:c>
      <x:c r="I3028" s="0" t="inlineStr">
        <x:is>
          <x:t>2022-04</x:t>
        </x:is>
      </x:c>
      <x:c r="J3028" s="0" t="inlineStr">
        <x:is>
          <x:t>Month</x:t>
        </x:is>
      </x:c>
      <x:c r="K3028" s="58">
        <x:v>1</x:v>
      </x:c>
      <x:c r="L3028" s="12">
        <x:v>-10262.96</x:v>
      </x:c>
    </x:row>
    <x:row r="3029">
      <x:c r="A3029" s="0" t="inlineStr">
        <x:is>
          <x:t>PL|pl.depreciation-amortisation|6220|2022-05</x:t>
        </x:is>
      </x:c>
      <x:c r="B3029" s="0" t="inlineStr">
        <x:is>
          <x:t>Demo Handel GmbH</x:t>
        </x:is>
      </x:c>
      <x:c r="C3029" s="0" t="inlineStr">
        <x:is>
          <x:t>PL</x:t>
        </x:is>
      </x:c>
      <x:c r="D3029" s="0" t="inlineStr">
        <x:is>
          <x:t>pl.depreciation-amortisation</x:t>
        </x:is>
      </x:c>
      <x:c r="E3029" s="0" t="inlineStr">
        <x:is>
          <x:t>Abschreibungen</x:t>
        </x:is>
      </x:c>
      <x:c r="F3029" s="58">
        <x:v>6220</x:v>
      </x:c>
      <x:c r="G3029" t="inlineStr">
        <x:is>
          <x:t>Abschreibungen auf Sachanlagen</x:t>
        </x:is>
      </x:c>
      <x:c r="H3029" s="0" t="inlineStr">
        <x:is>
          <x:t>2022-05</x:t>
        </x:is>
      </x:c>
      <x:c r="I3029" s="0" t="inlineStr">
        <x:is>
          <x:t>2022-05</x:t>
        </x:is>
      </x:c>
      <x:c r="J3029" s="0" t="inlineStr">
        <x:is>
          <x:t>Month</x:t>
        </x:is>
      </x:c>
      <x:c r="K3029" s="58">
        <x:v>1</x:v>
      </x:c>
      <x:c r="L3029" s="12">
        <x:v>-10262.96</x:v>
      </x:c>
    </x:row>
    <x:row r="3030">
      <x:c r="A3030" s="0" t="inlineStr">
        <x:is>
          <x:t>PL|pl.depreciation-amortisation|6220|2022-06</x:t>
        </x:is>
      </x:c>
      <x:c r="B3030" s="0" t="inlineStr">
        <x:is>
          <x:t>Demo Handel GmbH</x:t>
        </x:is>
      </x:c>
      <x:c r="C3030" s="0" t="inlineStr">
        <x:is>
          <x:t>PL</x:t>
        </x:is>
      </x:c>
      <x:c r="D3030" s="0" t="inlineStr">
        <x:is>
          <x:t>pl.depreciation-amortisation</x:t>
        </x:is>
      </x:c>
      <x:c r="E3030" s="0" t="inlineStr">
        <x:is>
          <x:t>Abschreibungen</x:t>
        </x:is>
      </x:c>
      <x:c r="F3030" s="58">
        <x:v>6220</x:v>
      </x:c>
      <x:c r="G3030" t="inlineStr">
        <x:is>
          <x:t>Abschreibungen auf Sachanlagen</x:t>
        </x:is>
      </x:c>
      <x:c r="H3030" s="0" t="inlineStr">
        <x:is>
          <x:t>2022-06</x:t>
        </x:is>
      </x:c>
      <x:c r="I3030" s="0" t="inlineStr">
        <x:is>
          <x:t>2022-06</x:t>
        </x:is>
      </x:c>
      <x:c r="J3030" s="0" t="inlineStr">
        <x:is>
          <x:t>Month</x:t>
        </x:is>
      </x:c>
      <x:c r="K3030" s="58">
        <x:v>1</x:v>
      </x:c>
      <x:c r="L3030" s="12">
        <x:v>-10262.96</x:v>
      </x:c>
    </x:row>
    <x:row r="3031">
      <x:c r="A3031" s="0" t="inlineStr">
        <x:is>
          <x:t>PL|pl.depreciation-amortisation|6220|2022-07</x:t>
        </x:is>
      </x:c>
      <x:c r="B3031" s="0" t="inlineStr">
        <x:is>
          <x:t>Demo Handel GmbH</x:t>
        </x:is>
      </x:c>
      <x:c r="C3031" s="0" t="inlineStr">
        <x:is>
          <x:t>PL</x:t>
        </x:is>
      </x:c>
      <x:c r="D3031" s="0" t="inlineStr">
        <x:is>
          <x:t>pl.depreciation-amortisation</x:t>
        </x:is>
      </x:c>
      <x:c r="E3031" s="0" t="inlineStr">
        <x:is>
          <x:t>Abschreibungen</x:t>
        </x:is>
      </x:c>
      <x:c r="F3031" s="58">
        <x:v>6220</x:v>
      </x:c>
      <x:c r="G3031" t="inlineStr">
        <x:is>
          <x:t>Abschreibungen auf Sachanlagen</x:t>
        </x:is>
      </x:c>
      <x:c r="H3031" s="0" t="inlineStr">
        <x:is>
          <x:t>2022-07</x:t>
        </x:is>
      </x:c>
      <x:c r="I3031" s="0" t="inlineStr">
        <x:is>
          <x:t>2022-07</x:t>
        </x:is>
      </x:c>
      <x:c r="J3031" s="0" t="inlineStr">
        <x:is>
          <x:t>Month</x:t>
        </x:is>
      </x:c>
      <x:c r="K3031" s="58">
        <x:v>1</x:v>
      </x:c>
      <x:c r="L3031" s="12">
        <x:v>-10262.96</x:v>
      </x:c>
    </x:row>
    <x:row r="3032">
      <x:c r="A3032" s="0" t="inlineStr">
        <x:is>
          <x:t>PL|pl.depreciation-amortisation|6220|2022-08</x:t>
        </x:is>
      </x:c>
      <x:c r="B3032" s="0" t="inlineStr">
        <x:is>
          <x:t>Demo Handel GmbH</x:t>
        </x:is>
      </x:c>
      <x:c r="C3032" s="0" t="inlineStr">
        <x:is>
          <x:t>PL</x:t>
        </x:is>
      </x:c>
      <x:c r="D3032" s="0" t="inlineStr">
        <x:is>
          <x:t>pl.depreciation-amortisation</x:t>
        </x:is>
      </x:c>
      <x:c r="E3032" s="0" t="inlineStr">
        <x:is>
          <x:t>Abschreibungen</x:t>
        </x:is>
      </x:c>
      <x:c r="F3032" s="58">
        <x:v>6220</x:v>
      </x:c>
      <x:c r="G3032" t="inlineStr">
        <x:is>
          <x:t>Abschreibungen auf Sachanlagen</x:t>
        </x:is>
      </x:c>
      <x:c r="H3032" s="0" t="inlineStr">
        <x:is>
          <x:t>2022-08</x:t>
        </x:is>
      </x:c>
      <x:c r="I3032" s="0" t="inlineStr">
        <x:is>
          <x:t>2022-08</x:t>
        </x:is>
      </x:c>
      <x:c r="J3032" s="0" t="inlineStr">
        <x:is>
          <x:t>Month</x:t>
        </x:is>
      </x:c>
      <x:c r="K3032" s="58">
        <x:v>1</x:v>
      </x:c>
      <x:c r="L3032" s="12">
        <x:v>-10262.96</x:v>
      </x:c>
    </x:row>
    <x:row r="3033">
      <x:c r="A3033" s="0" t="inlineStr">
        <x:is>
          <x:t>PL|pl.depreciation-amortisation|6220|2022-09</x:t>
        </x:is>
      </x:c>
      <x:c r="B3033" s="0" t="inlineStr">
        <x:is>
          <x:t>Demo Handel GmbH</x:t>
        </x:is>
      </x:c>
      <x:c r="C3033" s="0" t="inlineStr">
        <x:is>
          <x:t>PL</x:t>
        </x:is>
      </x:c>
      <x:c r="D3033" s="0" t="inlineStr">
        <x:is>
          <x:t>pl.depreciation-amortisation</x:t>
        </x:is>
      </x:c>
      <x:c r="E3033" s="0" t="inlineStr">
        <x:is>
          <x:t>Abschreibungen</x:t>
        </x:is>
      </x:c>
      <x:c r="F3033" s="58">
        <x:v>6220</x:v>
      </x:c>
      <x:c r="G3033" t="inlineStr">
        <x:is>
          <x:t>Abschreibungen auf Sachanlagen</x:t>
        </x:is>
      </x:c>
      <x:c r="H3033" s="0" t="inlineStr">
        <x:is>
          <x:t>2022-09</x:t>
        </x:is>
      </x:c>
      <x:c r="I3033" s="0" t="inlineStr">
        <x:is>
          <x:t>2022-09</x:t>
        </x:is>
      </x:c>
      <x:c r="J3033" s="0" t="inlineStr">
        <x:is>
          <x:t>Month</x:t>
        </x:is>
      </x:c>
      <x:c r="K3033" s="58">
        <x:v>1</x:v>
      </x:c>
      <x:c r="L3033" s="12">
        <x:v>-10262.96</x:v>
      </x:c>
    </x:row>
    <x:row r="3034">
      <x:c r="A3034" s="0" t="inlineStr">
        <x:is>
          <x:t>PL|pl.depreciation-amortisation|6220|2022-10</x:t>
        </x:is>
      </x:c>
      <x:c r="B3034" s="0" t="inlineStr">
        <x:is>
          <x:t>Demo Handel GmbH</x:t>
        </x:is>
      </x:c>
      <x:c r="C3034" s="0" t="inlineStr">
        <x:is>
          <x:t>PL</x:t>
        </x:is>
      </x:c>
      <x:c r="D3034" s="0" t="inlineStr">
        <x:is>
          <x:t>pl.depreciation-amortisation</x:t>
        </x:is>
      </x:c>
      <x:c r="E3034" s="0" t="inlineStr">
        <x:is>
          <x:t>Abschreibungen</x:t>
        </x:is>
      </x:c>
      <x:c r="F3034" s="58">
        <x:v>6220</x:v>
      </x:c>
      <x:c r="G3034" t="inlineStr">
        <x:is>
          <x:t>Abschreibungen auf Sachanlagen</x:t>
        </x:is>
      </x:c>
      <x:c r="H3034" s="0" t="inlineStr">
        <x:is>
          <x:t>2022-10</x:t>
        </x:is>
      </x:c>
      <x:c r="I3034" s="0" t="inlineStr">
        <x:is>
          <x:t>2022-10</x:t>
        </x:is>
      </x:c>
      <x:c r="J3034" s="0" t="inlineStr">
        <x:is>
          <x:t>Month</x:t>
        </x:is>
      </x:c>
      <x:c r="K3034" s="58">
        <x:v>1</x:v>
      </x:c>
      <x:c r="L3034" s="12">
        <x:v>-10262.96</x:v>
      </x:c>
    </x:row>
    <x:row r="3035">
      <x:c r="A3035" s="0" t="inlineStr">
        <x:is>
          <x:t>PL|pl.depreciation-amortisation|6220|2022-11</x:t>
        </x:is>
      </x:c>
      <x:c r="B3035" s="0" t="inlineStr">
        <x:is>
          <x:t>Demo Handel GmbH</x:t>
        </x:is>
      </x:c>
      <x:c r="C3035" s="0" t="inlineStr">
        <x:is>
          <x:t>PL</x:t>
        </x:is>
      </x:c>
      <x:c r="D3035" s="0" t="inlineStr">
        <x:is>
          <x:t>pl.depreciation-amortisation</x:t>
        </x:is>
      </x:c>
      <x:c r="E3035" s="0" t="inlineStr">
        <x:is>
          <x:t>Abschreibungen</x:t>
        </x:is>
      </x:c>
      <x:c r="F3035" s="58">
        <x:v>6220</x:v>
      </x:c>
      <x:c r="G3035" t="inlineStr">
        <x:is>
          <x:t>Abschreibungen auf Sachanlagen</x:t>
        </x:is>
      </x:c>
      <x:c r="H3035" s="0" t="inlineStr">
        <x:is>
          <x:t>2022-11</x:t>
        </x:is>
      </x:c>
      <x:c r="I3035" s="0" t="inlineStr">
        <x:is>
          <x:t>2022-11</x:t>
        </x:is>
      </x:c>
      <x:c r="J3035" s="0" t="inlineStr">
        <x:is>
          <x:t>Month</x:t>
        </x:is>
      </x:c>
      <x:c r="K3035" s="58">
        <x:v>1</x:v>
      </x:c>
      <x:c r="L3035" s="12">
        <x:v>-10262.96</x:v>
      </x:c>
    </x:row>
    <x:row r="3036">
      <x:c r="A3036" s="0" t="inlineStr">
        <x:is>
          <x:t>PL|pl.depreciation-amortisation|6220|2022-12</x:t>
        </x:is>
      </x:c>
      <x:c r="B3036" s="0" t="inlineStr">
        <x:is>
          <x:t>Demo Handel GmbH</x:t>
        </x:is>
      </x:c>
      <x:c r="C3036" s="0" t="inlineStr">
        <x:is>
          <x:t>PL</x:t>
        </x:is>
      </x:c>
      <x:c r="D3036" s="0" t="inlineStr">
        <x:is>
          <x:t>pl.depreciation-amortisation</x:t>
        </x:is>
      </x:c>
      <x:c r="E3036" s="0" t="inlineStr">
        <x:is>
          <x:t>Abschreibungen</x:t>
        </x:is>
      </x:c>
      <x:c r="F3036" s="58">
        <x:v>6220</x:v>
      </x:c>
      <x:c r="G3036" t="inlineStr">
        <x:is>
          <x:t>Abschreibungen auf Sachanlagen</x:t>
        </x:is>
      </x:c>
      <x:c r="H3036" s="0" t="inlineStr">
        <x:is>
          <x:t>2022-12</x:t>
        </x:is>
      </x:c>
      <x:c r="I3036" s="0" t="inlineStr">
        <x:is>
          <x:t>2022-12</x:t>
        </x:is>
      </x:c>
      <x:c r="J3036" s="0" t="inlineStr">
        <x:is>
          <x:t>Month</x:t>
        </x:is>
      </x:c>
      <x:c r="K3036" s="58">
        <x:v>1</x:v>
      </x:c>
      <x:c r="L3036" s="12">
        <x:v>-10262.96</x:v>
      </x:c>
    </x:row>
    <x:row r="3037">
      <x:c r="A3037" s="0" t="inlineStr">
        <x:is>
          <x:t>PL|pl.depreciation-amortisation|6220|2023-01</x:t>
        </x:is>
      </x:c>
      <x:c r="B3037" s="0" t="inlineStr">
        <x:is>
          <x:t>Demo Handel GmbH</x:t>
        </x:is>
      </x:c>
      <x:c r="C3037" s="0" t="inlineStr">
        <x:is>
          <x:t>PL</x:t>
        </x:is>
      </x:c>
      <x:c r="D3037" s="0" t="inlineStr">
        <x:is>
          <x:t>pl.depreciation-amortisation</x:t>
        </x:is>
      </x:c>
      <x:c r="E3037" s="0" t="inlineStr">
        <x:is>
          <x:t>Abschreibungen</x:t>
        </x:is>
      </x:c>
      <x:c r="F3037" s="58">
        <x:v>6220</x:v>
      </x:c>
      <x:c r="G3037" t="inlineStr">
        <x:is>
          <x:t>Abschreibungen auf Sachanlagen</x:t>
        </x:is>
      </x:c>
      <x:c r="H3037" s="0" t="inlineStr">
        <x:is>
          <x:t>2023-01</x:t>
        </x:is>
      </x:c>
      <x:c r="I3037" s="0" t="inlineStr">
        <x:is>
          <x:t>2023-01</x:t>
        </x:is>
      </x:c>
      <x:c r="J3037" s="0" t="inlineStr">
        <x:is>
          <x:t>Month</x:t>
        </x:is>
      </x:c>
      <x:c r="K3037" s="58">
        <x:v>1</x:v>
      </x:c>
      <x:c r="L3037" s="12">
        <x:v>-10262.96</x:v>
      </x:c>
    </x:row>
    <x:row r="3038">
      <x:c r="A3038" s="0" t="inlineStr">
        <x:is>
          <x:t>PL|pl.depreciation-amortisation|6220|2023-02</x:t>
        </x:is>
      </x:c>
      <x:c r="B3038" s="0" t="inlineStr">
        <x:is>
          <x:t>Demo Handel GmbH</x:t>
        </x:is>
      </x:c>
      <x:c r="C3038" s="0" t="inlineStr">
        <x:is>
          <x:t>PL</x:t>
        </x:is>
      </x:c>
      <x:c r="D3038" s="0" t="inlineStr">
        <x:is>
          <x:t>pl.depreciation-amortisation</x:t>
        </x:is>
      </x:c>
      <x:c r="E3038" s="0" t="inlineStr">
        <x:is>
          <x:t>Abschreibungen</x:t>
        </x:is>
      </x:c>
      <x:c r="F3038" s="58">
        <x:v>6220</x:v>
      </x:c>
      <x:c r="G3038" t="inlineStr">
        <x:is>
          <x:t>Abschreibungen auf Sachanlagen</x:t>
        </x:is>
      </x:c>
      <x:c r="H3038" s="0" t="inlineStr">
        <x:is>
          <x:t>2023-02</x:t>
        </x:is>
      </x:c>
      <x:c r="I3038" s="0" t="inlineStr">
        <x:is>
          <x:t>2023-02</x:t>
        </x:is>
      </x:c>
      <x:c r="J3038" s="0" t="inlineStr">
        <x:is>
          <x:t>Month</x:t>
        </x:is>
      </x:c>
      <x:c r="K3038" s="58">
        <x:v>1</x:v>
      </x:c>
      <x:c r="L3038" s="12">
        <x:v>-10262.96</x:v>
      </x:c>
    </x:row>
    <x:row r="3039">
      <x:c r="A3039" s="0" t="inlineStr">
        <x:is>
          <x:t>PL|pl.depreciation-amortisation|6220|2023-03</x:t>
        </x:is>
      </x:c>
      <x:c r="B3039" s="0" t="inlineStr">
        <x:is>
          <x:t>Demo Handel GmbH</x:t>
        </x:is>
      </x:c>
      <x:c r="C3039" s="0" t="inlineStr">
        <x:is>
          <x:t>PL</x:t>
        </x:is>
      </x:c>
      <x:c r="D3039" s="0" t="inlineStr">
        <x:is>
          <x:t>pl.depreciation-amortisation</x:t>
        </x:is>
      </x:c>
      <x:c r="E3039" s="0" t="inlineStr">
        <x:is>
          <x:t>Abschreibungen</x:t>
        </x:is>
      </x:c>
      <x:c r="F3039" s="58">
        <x:v>6220</x:v>
      </x:c>
      <x:c r="G3039" t="inlineStr">
        <x:is>
          <x:t>Abschreibungen auf Sachanlagen</x:t>
        </x:is>
      </x:c>
      <x:c r="H3039" s="0" t="inlineStr">
        <x:is>
          <x:t>2023-03</x:t>
        </x:is>
      </x:c>
      <x:c r="I3039" s="0" t="inlineStr">
        <x:is>
          <x:t>2023-03</x:t>
        </x:is>
      </x:c>
      <x:c r="J3039" s="0" t="inlineStr">
        <x:is>
          <x:t>Month</x:t>
        </x:is>
      </x:c>
      <x:c r="K3039" s="58">
        <x:v>1</x:v>
      </x:c>
      <x:c r="L3039" s="12">
        <x:v>-10262.96</x:v>
      </x:c>
    </x:row>
    <x:row r="3040">
      <x:c r="A3040" s="0" t="inlineStr">
        <x:is>
          <x:t>PL|pl.depreciation-amortisation|6220|2023-04</x:t>
        </x:is>
      </x:c>
      <x:c r="B3040" s="0" t="inlineStr">
        <x:is>
          <x:t>Demo Handel GmbH</x:t>
        </x:is>
      </x:c>
      <x:c r="C3040" s="0" t="inlineStr">
        <x:is>
          <x:t>PL</x:t>
        </x:is>
      </x:c>
      <x:c r="D3040" s="0" t="inlineStr">
        <x:is>
          <x:t>pl.depreciation-amortisation</x:t>
        </x:is>
      </x:c>
      <x:c r="E3040" s="0" t="inlineStr">
        <x:is>
          <x:t>Abschreibungen</x:t>
        </x:is>
      </x:c>
      <x:c r="F3040" s="58">
        <x:v>6220</x:v>
      </x:c>
      <x:c r="G3040" t="inlineStr">
        <x:is>
          <x:t>Abschreibungen auf Sachanlagen</x:t>
        </x:is>
      </x:c>
      <x:c r="H3040" s="0" t="inlineStr">
        <x:is>
          <x:t>2023-04</x:t>
        </x:is>
      </x:c>
      <x:c r="I3040" s="0" t="inlineStr">
        <x:is>
          <x:t>2023-04</x:t>
        </x:is>
      </x:c>
      <x:c r="J3040" s="0" t="inlineStr">
        <x:is>
          <x:t>Month</x:t>
        </x:is>
      </x:c>
      <x:c r="K3040" s="58">
        <x:v>1</x:v>
      </x:c>
      <x:c r="L3040" s="12">
        <x:v>-10262.96</x:v>
      </x:c>
    </x:row>
    <x:row r="3041">
      <x:c r="A3041" s="0" t="inlineStr">
        <x:is>
          <x:t>PL|pl.depreciation-amortisation|6220|2023-05</x:t>
        </x:is>
      </x:c>
      <x:c r="B3041" s="0" t="inlineStr">
        <x:is>
          <x:t>Demo Handel GmbH</x:t>
        </x:is>
      </x:c>
      <x:c r="C3041" s="0" t="inlineStr">
        <x:is>
          <x:t>PL</x:t>
        </x:is>
      </x:c>
      <x:c r="D3041" s="0" t="inlineStr">
        <x:is>
          <x:t>pl.depreciation-amortisation</x:t>
        </x:is>
      </x:c>
      <x:c r="E3041" s="0" t="inlineStr">
        <x:is>
          <x:t>Abschreibungen</x:t>
        </x:is>
      </x:c>
      <x:c r="F3041" s="58">
        <x:v>6220</x:v>
      </x:c>
      <x:c r="G3041" t="inlineStr">
        <x:is>
          <x:t>Abschreibungen auf Sachanlagen</x:t>
        </x:is>
      </x:c>
      <x:c r="H3041" s="0" t="inlineStr">
        <x:is>
          <x:t>2023-05</x:t>
        </x:is>
      </x:c>
      <x:c r="I3041" s="0" t="inlineStr">
        <x:is>
          <x:t>2023-05</x:t>
        </x:is>
      </x:c>
      <x:c r="J3041" s="0" t="inlineStr">
        <x:is>
          <x:t>Month</x:t>
        </x:is>
      </x:c>
      <x:c r="K3041" s="58">
        <x:v>1</x:v>
      </x:c>
      <x:c r="L3041" s="12">
        <x:v>-10262.96</x:v>
      </x:c>
    </x:row>
    <x:row r="3042">
      <x:c r="A3042" s="0" t="inlineStr">
        <x:is>
          <x:t>PL|pl.depreciation-amortisation|6220|2023-06</x:t>
        </x:is>
      </x:c>
      <x:c r="B3042" s="0" t="inlineStr">
        <x:is>
          <x:t>Demo Handel GmbH</x:t>
        </x:is>
      </x:c>
      <x:c r="C3042" s="0" t="inlineStr">
        <x:is>
          <x:t>PL</x:t>
        </x:is>
      </x:c>
      <x:c r="D3042" s="0" t="inlineStr">
        <x:is>
          <x:t>pl.depreciation-amortisation</x:t>
        </x:is>
      </x:c>
      <x:c r="E3042" s="0" t="inlineStr">
        <x:is>
          <x:t>Abschreibungen</x:t>
        </x:is>
      </x:c>
      <x:c r="F3042" s="58">
        <x:v>6220</x:v>
      </x:c>
      <x:c r="G3042" t="inlineStr">
        <x:is>
          <x:t>Abschreibungen auf Sachanlagen</x:t>
        </x:is>
      </x:c>
      <x:c r="H3042" s="0" t="inlineStr">
        <x:is>
          <x:t>2023-06</x:t>
        </x:is>
      </x:c>
      <x:c r="I3042" s="0" t="inlineStr">
        <x:is>
          <x:t>2023-06</x:t>
        </x:is>
      </x:c>
      <x:c r="J3042" s="0" t="inlineStr">
        <x:is>
          <x:t>Month</x:t>
        </x:is>
      </x:c>
      <x:c r="K3042" s="58">
        <x:v>1</x:v>
      </x:c>
      <x:c r="L3042" s="12">
        <x:v>-10262.96</x:v>
      </x:c>
    </x:row>
    <x:row r="3043">
      <x:c r="A3043" s="0" t="inlineStr">
        <x:is>
          <x:t>PL|pl.depreciation-amortisation|6220|2023-07</x:t>
        </x:is>
      </x:c>
      <x:c r="B3043" s="0" t="inlineStr">
        <x:is>
          <x:t>Demo Handel GmbH</x:t>
        </x:is>
      </x:c>
      <x:c r="C3043" s="0" t="inlineStr">
        <x:is>
          <x:t>PL</x:t>
        </x:is>
      </x:c>
      <x:c r="D3043" s="0" t="inlineStr">
        <x:is>
          <x:t>pl.depreciation-amortisation</x:t>
        </x:is>
      </x:c>
      <x:c r="E3043" s="0" t="inlineStr">
        <x:is>
          <x:t>Abschreibungen</x:t>
        </x:is>
      </x:c>
      <x:c r="F3043" s="58">
        <x:v>6220</x:v>
      </x:c>
      <x:c r="G3043" t="inlineStr">
        <x:is>
          <x:t>Abschreibungen auf Sachanlagen</x:t>
        </x:is>
      </x:c>
      <x:c r="H3043" s="0" t="inlineStr">
        <x:is>
          <x:t>2023-07</x:t>
        </x:is>
      </x:c>
      <x:c r="I3043" s="0" t="inlineStr">
        <x:is>
          <x:t>2023-07</x:t>
        </x:is>
      </x:c>
      <x:c r="J3043" s="0" t="inlineStr">
        <x:is>
          <x:t>Month</x:t>
        </x:is>
      </x:c>
      <x:c r="K3043" s="58">
        <x:v>1</x:v>
      </x:c>
      <x:c r="L3043" s="12">
        <x:v>-32262.96</x:v>
      </x:c>
    </x:row>
    <x:row r="3044">
      <x:c r="A3044" s="0" t="inlineStr">
        <x:is>
          <x:t>PL|pl.depreciation-amortisation|6220|2023-08</x:t>
        </x:is>
      </x:c>
      <x:c r="B3044" s="0" t="inlineStr">
        <x:is>
          <x:t>Demo Handel GmbH</x:t>
        </x:is>
      </x:c>
      <x:c r="C3044" s="0" t="inlineStr">
        <x:is>
          <x:t>PL</x:t>
        </x:is>
      </x:c>
      <x:c r="D3044" s="0" t="inlineStr">
        <x:is>
          <x:t>pl.depreciation-amortisation</x:t>
        </x:is>
      </x:c>
      <x:c r="E3044" s="0" t="inlineStr">
        <x:is>
          <x:t>Abschreibungen</x:t>
        </x:is>
      </x:c>
      <x:c r="F3044" s="58">
        <x:v>6220</x:v>
      </x:c>
      <x:c r="G3044" t="inlineStr">
        <x:is>
          <x:t>Abschreibungen auf Sachanlagen</x:t>
        </x:is>
      </x:c>
      <x:c r="H3044" s="0" t="inlineStr">
        <x:is>
          <x:t>2023-08</x:t>
        </x:is>
      </x:c>
      <x:c r="I3044" s="0" t="inlineStr">
        <x:is>
          <x:t>2023-08</x:t>
        </x:is>
      </x:c>
      <x:c r="J3044" s="0" t="inlineStr">
        <x:is>
          <x:t>Month</x:t>
        </x:is>
      </x:c>
      <x:c r="K3044" s="58">
        <x:v>1</x:v>
      </x:c>
      <x:c r="L3044" s="12">
        <x:v>-32262.96</x:v>
      </x:c>
    </x:row>
    <x:row r="3045">
      <x:c r="A3045" s="0" t="inlineStr">
        <x:is>
          <x:t>PL|pl.depreciation-amortisation|6220|2023-09</x:t>
        </x:is>
      </x:c>
      <x:c r="B3045" s="0" t="inlineStr">
        <x:is>
          <x:t>Demo Handel GmbH</x:t>
        </x:is>
      </x:c>
      <x:c r="C3045" s="0" t="inlineStr">
        <x:is>
          <x:t>PL</x:t>
        </x:is>
      </x:c>
      <x:c r="D3045" s="0" t="inlineStr">
        <x:is>
          <x:t>pl.depreciation-amortisation</x:t>
        </x:is>
      </x:c>
      <x:c r="E3045" s="0" t="inlineStr">
        <x:is>
          <x:t>Abschreibungen</x:t>
        </x:is>
      </x:c>
      <x:c r="F3045" s="58">
        <x:v>6220</x:v>
      </x:c>
      <x:c r="G3045" t="inlineStr">
        <x:is>
          <x:t>Abschreibungen auf Sachanlagen</x:t>
        </x:is>
      </x:c>
      <x:c r="H3045" s="0" t="inlineStr">
        <x:is>
          <x:t>2023-09</x:t>
        </x:is>
      </x:c>
      <x:c r="I3045" s="0" t="inlineStr">
        <x:is>
          <x:t>2023-09</x:t>
        </x:is>
      </x:c>
      <x:c r="J3045" s="0" t="inlineStr">
        <x:is>
          <x:t>Month</x:t>
        </x:is>
      </x:c>
      <x:c r="K3045" s="58">
        <x:v>1</x:v>
      </x:c>
      <x:c r="L3045" s="12">
        <x:v>-32262.96</x:v>
      </x:c>
    </x:row>
    <x:row r="3046">
      <x:c r="A3046" s="0" t="inlineStr">
        <x:is>
          <x:t>PL|pl.depreciation-amortisation|6220|2023-10</x:t>
        </x:is>
      </x:c>
      <x:c r="B3046" s="0" t="inlineStr">
        <x:is>
          <x:t>Demo Handel GmbH</x:t>
        </x:is>
      </x:c>
      <x:c r="C3046" s="0" t="inlineStr">
        <x:is>
          <x:t>PL</x:t>
        </x:is>
      </x:c>
      <x:c r="D3046" s="0" t="inlineStr">
        <x:is>
          <x:t>pl.depreciation-amortisation</x:t>
        </x:is>
      </x:c>
      <x:c r="E3046" s="0" t="inlineStr">
        <x:is>
          <x:t>Abschreibungen</x:t>
        </x:is>
      </x:c>
      <x:c r="F3046" s="58">
        <x:v>6220</x:v>
      </x:c>
      <x:c r="G3046" t="inlineStr">
        <x:is>
          <x:t>Abschreibungen auf Sachanlagen</x:t>
        </x:is>
      </x:c>
      <x:c r="H3046" s="0" t="inlineStr">
        <x:is>
          <x:t>2023-10</x:t>
        </x:is>
      </x:c>
      <x:c r="I3046" s="0" t="inlineStr">
        <x:is>
          <x:t>2023-10</x:t>
        </x:is>
      </x:c>
      <x:c r="J3046" s="0" t="inlineStr">
        <x:is>
          <x:t>Month</x:t>
        </x:is>
      </x:c>
      <x:c r="K3046" s="58">
        <x:v>1</x:v>
      </x:c>
      <x:c r="L3046" s="12">
        <x:v>-32262.96</x:v>
      </x:c>
    </x:row>
    <x:row r="3047">
      <x:c r="A3047" s="0" t="inlineStr">
        <x:is>
          <x:t>PL|pl.depreciation-amortisation|6220|2023-11</x:t>
        </x:is>
      </x:c>
      <x:c r="B3047" s="0" t="inlineStr">
        <x:is>
          <x:t>Demo Handel GmbH</x:t>
        </x:is>
      </x:c>
      <x:c r="C3047" s="0" t="inlineStr">
        <x:is>
          <x:t>PL</x:t>
        </x:is>
      </x:c>
      <x:c r="D3047" s="0" t="inlineStr">
        <x:is>
          <x:t>pl.depreciation-amortisation</x:t>
        </x:is>
      </x:c>
      <x:c r="E3047" s="0" t="inlineStr">
        <x:is>
          <x:t>Abschreibungen</x:t>
        </x:is>
      </x:c>
      <x:c r="F3047" s="58">
        <x:v>6220</x:v>
      </x:c>
      <x:c r="G3047" t="inlineStr">
        <x:is>
          <x:t>Abschreibungen auf Sachanlagen</x:t>
        </x:is>
      </x:c>
      <x:c r="H3047" s="0" t="inlineStr">
        <x:is>
          <x:t>2023-11</x:t>
        </x:is>
      </x:c>
      <x:c r="I3047" s="0" t="inlineStr">
        <x:is>
          <x:t>2023-11</x:t>
        </x:is>
      </x:c>
      <x:c r="J3047" s="0" t="inlineStr">
        <x:is>
          <x:t>Month</x:t>
        </x:is>
      </x:c>
      <x:c r="K3047" s="58">
        <x:v>1</x:v>
      </x:c>
      <x:c r="L3047" s="12">
        <x:v>-34929.63</x:v>
      </x:c>
    </x:row>
    <x:row r="3048">
      <x:c r="A3048" s="0" t="inlineStr">
        <x:is>
          <x:t>PL|pl.depreciation-amortisation|6220|2023-12</x:t>
        </x:is>
      </x:c>
      <x:c r="B3048" s="0" t="inlineStr">
        <x:is>
          <x:t>Demo Handel GmbH</x:t>
        </x:is>
      </x:c>
      <x:c r="C3048" s="0" t="inlineStr">
        <x:is>
          <x:t>PL</x:t>
        </x:is>
      </x:c>
      <x:c r="D3048" s="0" t="inlineStr">
        <x:is>
          <x:t>pl.depreciation-amortisation</x:t>
        </x:is>
      </x:c>
      <x:c r="E3048" s="0" t="inlineStr">
        <x:is>
          <x:t>Abschreibungen</x:t>
        </x:is>
      </x:c>
      <x:c r="F3048" s="58">
        <x:v>6220</x:v>
      </x:c>
      <x:c r="G3048" t="inlineStr">
        <x:is>
          <x:t>Abschreibungen auf Sachanlagen</x:t>
        </x:is>
      </x:c>
      <x:c r="H3048" s="0" t="inlineStr">
        <x:is>
          <x:t>2023-12</x:t>
        </x:is>
      </x:c>
      <x:c r="I3048" s="0" t="inlineStr">
        <x:is>
          <x:t>2023-12</x:t>
        </x:is>
      </x:c>
      <x:c r="J3048" s="0" t="inlineStr">
        <x:is>
          <x:t>Month</x:t>
        </x:is>
      </x:c>
      <x:c r="K3048" s="58">
        <x:v>1</x:v>
      </x:c>
      <x:c r="L3048" s="12">
        <x:v>-34929.63</x:v>
      </x:c>
    </x:row>
    <x:row r="3049">
      <x:c r="A3049" s="0" t="inlineStr">
        <x:is>
          <x:t>PL|pl.depreciation-amortisation|6220|2024-01</x:t>
        </x:is>
      </x:c>
      <x:c r="B3049" s="0" t="inlineStr">
        <x:is>
          <x:t>Demo Handel GmbH</x:t>
        </x:is>
      </x:c>
      <x:c r="C3049" s="0" t="inlineStr">
        <x:is>
          <x:t>PL</x:t>
        </x:is>
      </x:c>
      <x:c r="D3049" s="0" t="inlineStr">
        <x:is>
          <x:t>pl.depreciation-amortisation</x:t>
        </x:is>
      </x:c>
      <x:c r="E3049" s="0" t="inlineStr">
        <x:is>
          <x:t>Abschreibungen</x:t>
        </x:is>
      </x:c>
      <x:c r="F3049" s="58">
        <x:v>6220</x:v>
      </x:c>
      <x:c r="G3049" t="inlineStr">
        <x:is>
          <x:t>Abschreibungen auf Sachanlagen</x:t>
        </x:is>
      </x:c>
      <x:c r="H3049" s="0" t="inlineStr">
        <x:is>
          <x:t>2024-01</x:t>
        </x:is>
      </x:c>
      <x:c r="I3049" s="0" t="inlineStr">
        <x:is>
          <x:t>2024-01</x:t>
        </x:is>
      </x:c>
      <x:c r="J3049" s="0" t="inlineStr">
        <x:is>
          <x:t>Month</x:t>
        </x:is>
      </x:c>
      <x:c r="K3049" s="58">
        <x:v>1</x:v>
      </x:c>
      <x:c r="L3049" s="12">
        <x:v>-34929.63</x:v>
      </x:c>
    </x:row>
    <x:row r="3050">
      <x:c r="A3050" s="0" t="inlineStr">
        <x:is>
          <x:t>PL|pl.depreciation-amortisation|6220|2024-02</x:t>
        </x:is>
      </x:c>
      <x:c r="B3050" s="0" t="inlineStr">
        <x:is>
          <x:t>Demo Handel GmbH</x:t>
        </x:is>
      </x:c>
      <x:c r="C3050" s="0" t="inlineStr">
        <x:is>
          <x:t>PL</x:t>
        </x:is>
      </x:c>
      <x:c r="D3050" s="0" t="inlineStr">
        <x:is>
          <x:t>pl.depreciation-amortisation</x:t>
        </x:is>
      </x:c>
      <x:c r="E3050" s="0" t="inlineStr">
        <x:is>
          <x:t>Abschreibungen</x:t>
        </x:is>
      </x:c>
      <x:c r="F3050" s="58">
        <x:v>6220</x:v>
      </x:c>
      <x:c r="G3050" t="inlineStr">
        <x:is>
          <x:t>Abschreibungen auf Sachanlagen</x:t>
        </x:is>
      </x:c>
      <x:c r="H3050" s="0" t="inlineStr">
        <x:is>
          <x:t>2024-02</x:t>
        </x:is>
      </x:c>
      <x:c r="I3050" s="0" t="inlineStr">
        <x:is>
          <x:t>2024-02</x:t>
        </x:is>
      </x:c>
      <x:c r="J3050" s="0" t="inlineStr">
        <x:is>
          <x:t>Month</x:t>
        </x:is>
      </x:c>
      <x:c r="K3050" s="58">
        <x:v>1</x:v>
      </x:c>
      <x:c r="L3050" s="12">
        <x:v>-34929.63</x:v>
      </x:c>
    </x:row>
    <x:row r="3051">
      <x:c r="A3051" s="0" t="inlineStr">
        <x:is>
          <x:t>PL|pl.depreciation-amortisation|6220|2024-03</x:t>
        </x:is>
      </x:c>
      <x:c r="B3051" s="0" t="inlineStr">
        <x:is>
          <x:t>Demo Handel GmbH</x:t>
        </x:is>
      </x:c>
      <x:c r="C3051" s="0" t="inlineStr">
        <x:is>
          <x:t>PL</x:t>
        </x:is>
      </x:c>
      <x:c r="D3051" s="0" t="inlineStr">
        <x:is>
          <x:t>pl.depreciation-amortisation</x:t>
        </x:is>
      </x:c>
      <x:c r="E3051" s="0" t="inlineStr">
        <x:is>
          <x:t>Abschreibungen</x:t>
        </x:is>
      </x:c>
      <x:c r="F3051" s="58">
        <x:v>6220</x:v>
      </x:c>
      <x:c r="G3051" t="inlineStr">
        <x:is>
          <x:t>Abschreibungen auf Sachanlagen</x:t>
        </x:is>
      </x:c>
      <x:c r="H3051" s="0" t="inlineStr">
        <x:is>
          <x:t>2024-03</x:t>
        </x:is>
      </x:c>
      <x:c r="I3051" s="0" t="inlineStr">
        <x:is>
          <x:t>2024-03</x:t>
        </x:is>
      </x:c>
      <x:c r="J3051" s="0" t="inlineStr">
        <x:is>
          <x:t>Month</x:t>
        </x:is>
      </x:c>
      <x:c r="K3051" s="58">
        <x:v>1</x:v>
      </x:c>
      <x:c r="L3051" s="12">
        <x:v>-34929.63</x:v>
      </x:c>
    </x:row>
    <x:row r="3052">
      <x:c r="A3052" s="0" t="inlineStr">
        <x:is>
          <x:t>PL|pl.depreciation-amortisation|6220|2024-04</x:t>
        </x:is>
      </x:c>
      <x:c r="B3052" s="0" t="inlineStr">
        <x:is>
          <x:t>Demo Handel GmbH</x:t>
        </x:is>
      </x:c>
      <x:c r="C3052" s="0" t="inlineStr">
        <x:is>
          <x:t>PL</x:t>
        </x:is>
      </x:c>
      <x:c r="D3052" s="0" t="inlineStr">
        <x:is>
          <x:t>pl.depreciation-amortisation</x:t>
        </x:is>
      </x:c>
      <x:c r="E3052" s="0" t="inlineStr">
        <x:is>
          <x:t>Abschreibungen</x:t>
        </x:is>
      </x:c>
      <x:c r="F3052" s="58">
        <x:v>6220</x:v>
      </x:c>
      <x:c r="G3052" t="inlineStr">
        <x:is>
          <x:t>Abschreibungen auf Sachanlagen</x:t>
        </x:is>
      </x:c>
      <x:c r="H3052" s="0" t="inlineStr">
        <x:is>
          <x:t>2024-04</x:t>
        </x:is>
      </x:c>
      <x:c r="I3052" s="0" t="inlineStr">
        <x:is>
          <x:t>2024-04</x:t>
        </x:is>
      </x:c>
      <x:c r="J3052" s="0" t="inlineStr">
        <x:is>
          <x:t>Month</x:t>
        </x:is>
      </x:c>
      <x:c r="K3052" s="58">
        <x:v>1</x:v>
      </x:c>
      <x:c r="L3052" s="12">
        <x:v>-34929.63</x:v>
      </x:c>
    </x:row>
    <x:row r="3053">
      <x:c r="A3053" s="0" t="inlineStr">
        <x:is>
          <x:t>PL|pl.depreciation-amortisation|6220|2024-05</x:t>
        </x:is>
      </x:c>
      <x:c r="B3053" s="0" t="inlineStr">
        <x:is>
          <x:t>Demo Handel GmbH</x:t>
        </x:is>
      </x:c>
      <x:c r="C3053" s="0" t="inlineStr">
        <x:is>
          <x:t>PL</x:t>
        </x:is>
      </x:c>
      <x:c r="D3053" s="0" t="inlineStr">
        <x:is>
          <x:t>pl.depreciation-amortisation</x:t>
        </x:is>
      </x:c>
      <x:c r="E3053" s="0" t="inlineStr">
        <x:is>
          <x:t>Abschreibungen</x:t>
        </x:is>
      </x:c>
      <x:c r="F3053" s="58">
        <x:v>6220</x:v>
      </x:c>
      <x:c r="G3053" t="inlineStr">
        <x:is>
          <x:t>Abschreibungen auf Sachanlagen</x:t>
        </x:is>
      </x:c>
      <x:c r="H3053" s="0" t="inlineStr">
        <x:is>
          <x:t>2024-05</x:t>
        </x:is>
      </x:c>
      <x:c r="I3053" s="0" t="inlineStr">
        <x:is>
          <x:t>2024-05</x:t>
        </x:is>
      </x:c>
      <x:c r="J3053" s="0" t="inlineStr">
        <x:is>
          <x:t>Month</x:t>
        </x:is>
      </x:c>
      <x:c r="K3053" s="58">
        <x:v>1</x:v>
      </x:c>
      <x:c r="L3053" s="12">
        <x:v>-34929.63</x:v>
      </x:c>
    </x:row>
    <x:row r="3054">
      <x:c r="A3054" s="0" t="inlineStr">
        <x:is>
          <x:t>PL|pl.depreciation-amortisation|6220|2024-06</x:t>
        </x:is>
      </x:c>
      <x:c r="B3054" s="0" t="inlineStr">
        <x:is>
          <x:t>Demo Handel GmbH</x:t>
        </x:is>
      </x:c>
      <x:c r="C3054" s="0" t="inlineStr">
        <x:is>
          <x:t>PL</x:t>
        </x:is>
      </x:c>
      <x:c r="D3054" s="0" t="inlineStr">
        <x:is>
          <x:t>pl.depreciation-amortisation</x:t>
        </x:is>
      </x:c>
      <x:c r="E3054" s="0" t="inlineStr">
        <x:is>
          <x:t>Abschreibungen</x:t>
        </x:is>
      </x:c>
      <x:c r="F3054" s="58">
        <x:v>6220</x:v>
      </x:c>
      <x:c r="G3054" t="inlineStr">
        <x:is>
          <x:t>Abschreibungen auf Sachanlagen</x:t>
        </x:is>
      </x:c>
      <x:c r="H3054" s="0" t="inlineStr">
        <x:is>
          <x:t>2024-06</x:t>
        </x:is>
      </x:c>
      <x:c r="I3054" s="0" t="inlineStr">
        <x:is>
          <x:t>2024-06</x:t>
        </x:is>
      </x:c>
      <x:c r="J3054" s="0" t="inlineStr">
        <x:is>
          <x:t>Month</x:t>
        </x:is>
      </x:c>
      <x:c r="K3054" s="58">
        <x:v>1</x:v>
      </x:c>
      <x:c r="L3054" s="12">
        <x:v>-34929.63</x:v>
      </x:c>
    </x:row>
    <x:row r="3055">
      <x:c r="A3055" s="0" t="inlineStr">
        <x:is>
          <x:t>PL|pl.depreciation-amortisation|6220|2024-07</x:t>
        </x:is>
      </x:c>
      <x:c r="B3055" s="0" t="inlineStr">
        <x:is>
          <x:t>Demo Handel GmbH</x:t>
        </x:is>
      </x:c>
      <x:c r="C3055" s="0" t="inlineStr">
        <x:is>
          <x:t>PL</x:t>
        </x:is>
      </x:c>
      <x:c r="D3055" s="0" t="inlineStr">
        <x:is>
          <x:t>pl.depreciation-amortisation</x:t>
        </x:is>
      </x:c>
      <x:c r="E3055" s="0" t="inlineStr">
        <x:is>
          <x:t>Abschreibungen</x:t>
        </x:is>
      </x:c>
      <x:c r="F3055" s="58">
        <x:v>6220</x:v>
      </x:c>
      <x:c r="G3055" t="inlineStr">
        <x:is>
          <x:t>Abschreibungen auf Sachanlagen</x:t>
        </x:is>
      </x:c>
      <x:c r="H3055" s="0" t="inlineStr">
        <x:is>
          <x:t>2024-07</x:t>
        </x:is>
      </x:c>
      <x:c r="I3055" s="0" t="inlineStr">
        <x:is>
          <x:t>2024-07</x:t>
        </x:is>
      </x:c>
      <x:c r="J3055" s="0" t="inlineStr">
        <x:is>
          <x:t>Month</x:t>
        </x:is>
      </x:c>
      <x:c r="K3055" s="58">
        <x:v>1</x:v>
      </x:c>
      <x:c r="L3055" s="12">
        <x:v>-34929.63</x:v>
      </x:c>
    </x:row>
    <x:row r="3056">
      <x:c r="A3056" s="0" t="inlineStr">
        <x:is>
          <x:t>PL|pl.depreciation-amortisation|6220|2024-08</x:t>
        </x:is>
      </x:c>
      <x:c r="B3056" s="0" t="inlineStr">
        <x:is>
          <x:t>Demo Handel GmbH</x:t>
        </x:is>
      </x:c>
      <x:c r="C3056" s="0" t="inlineStr">
        <x:is>
          <x:t>PL</x:t>
        </x:is>
      </x:c>
      <x:c r="D3056" s="0" t="inlineStr">
        <x:is>
          <x:t>pl.depreciation-amortisation</x:t>
        </x:is>
      </x:c>
      <x:c r="E3056" s="0" t="inlineStr">
        <x:is>
          <x:t>Abschreibungen</x:t>
        </x:is>
      </x:c>
      <x:c r="F3056" s="58">
        <x:v>6220</x:v>
      </x:c>
      <x:c r="G3056" t="inlineStr">
        <x:is>
          <x:t>Abschreibungen auf Sachanlagen</x:t>
        </x:is>
      </x:c>
      <x:c r="H3056" s="0" t="inlineStr">
        <x:is>
          <x:t>2024-08</x:t>
        </x:is>
      </x:c>
      <x:c r="I3056" s="0" t="inlineStr">
        <x:is>
          <x:t>2024-08</x:t>
        </x:is>
      </x:c>
      <x:c r="J3056" s="0" t="inlineStr">
        <x:is>
          <x:t>Month</x:t>
        </x:is>
      </x:c>
      <x:c r="K3056" s="58">
        <x:v>1</x:v>
      </x:c>
      <x:c r="L3056" s="12">
        <x:v>-34929.63</x:v>
      </x:c>
    </x:row>
    <x:row r="3057">
      <x:c r="A3057" s="0" t="inlineStr">
        <x:is>
          <x:t>PL|pl.depreciation-amortisation|6220|2024-09</x:t>
        </x:is>
      </x:c>
      <x:c r="B3057" s="0" t="inlineStr">
        <x:is>
          <x:t>Demo Handel GmbH</x:t>
        </x:is>
      </x:c>
      <x:c r="C3057" s="0" t="inlineStr">
        <x:is>
          <x:t>PL</x:t>
        </x:is>
      </x:c>
      <x:c r="D3057" s="0" t="inlineStr">
        <x:is>
          <x:t>pl.depreciation-amortisation</x:t>
        </x:is>
      </x:c>
      <x:c r="E3057" s="0" t="inlineStr">
        <x:is>
          <x:t>Abschreibungen</x:t>
        </x:is>
      </x:c>
      <x:c r="F3057" s="58">
        <x:v>6220</x:v>
      </x:c>
      <x:c r="G3057" t="inlineStr">
        <x:is>
          <x:t>Abschreibungen auf Sachanlagen</x:t>
        </x:is>
      </x:c>
      <x:c r="H3057" s="0" t="inlineStr">
        <x:is>
          <x:t>2024-09</x:t>
        </x:is>
      </x:c>
      <x:c r="I3057" s="0" t="inlineStr">
        <x:is>
          <x:t>2024-09</x:t>
        </x:is>
      </x:c>
      <x:c r="J3057" s="0" t="inlineStr">
        <x:is>
          <x:t>Month</x:t>
        </x:is>
      </x:c>
      <x:c r="K3057" s="58">
        <x:v>1</x:v>
      </x:c>
      <x:c r="L3057" s="12">
        <x:v>-34929.63</x:v>
      </x:c>
    </x:row>
    <x:row r="3058">
      <x:c r="A3058" s="0" t="inlineStr">
        <x:is>
          <x:t>PL|pl.depreciation-amortisation|6220|2024-10</x:t>
        </x:is>
      </x:c>
      <x:c r="B3058" s="0" t="inlineStr">
        <x:is>
          <x:t>Demo Handel GmbH</x:t>
        </x:is>
      </x:c>
      <x:c r="C3058" s="0" t="inlineStr">
        <x:is>
          <x:t>PL</x:t>
        </x:is>
      </x:c>
      <x:c r="D3058" s="0" t="inlineStr">
        <x:is>
          <x:t>pl.depreciation-amortisation</x:t>
        </x:is>
      </x:c>
      <x:c r="E3058" s="0" t="inlineStr">
        <x:is>
          <x:t>Abschreibungen</x:t>
        </x:is>
      </x:c>
      <x:c r="F3058" s="58">
        <x:v>6220</x:v>
      </x:c>
      <x:c r="G3058" t="inlineStr">
        <x:is>
          <x:t>Abschreibungen auf Sachanlagen</x:t>
        </x:is>
      </x:c>
      <x:c r="H3058" s="0" t="inlineStr">
        <x:is>
          <x:t>2024-10</x:t>
        </x:is>
      </x:c>
      <x:c r="I3058" s="0" t="inlineStr">
        <x:is>
          <x:t>2024-10</x:t>
        </x:is>
      </x:c>
      <x:c r="J3058" s="0" t="inlineStr">
        <x:is>
          <x:t>Month</x:t>
        </x:is>
      </x:c>
      <x:c r="K3058" s="58">
        <x:v>1</x:v>
      </x:c>
      <x:c r="L3058" s="12">
        <x:v>-34929.63</x:v>
      </x:c>
    </x:row>
    <x:row r="3059">
      <x:c r="A3059" s="0" t="inlineStr">
        <x:is>
          <x:t>PL|pl.depreciation-amortisation|6220|2024-11</x:t>
        </x:is>
      </x:c>
      <x:c r="B3059" s="0" t="inlineStr">
        <x:is>
          <x:t>Demo Handel GmbH</x:t>
        </x:is>
      </x:c>
      <x:c r="C3059" s="0" t="inlineStr">
        <x:is>
          <x:t>PL</x:t>
        </x:is>
      </x:c>
      <x:c r="D3059" s="0" t="inlineStr">
        <x:is>
          <x:t>pl.depreciation-amortisation</x:t>
        </x:is>
      </x:c>
      <x:c r="E3059" s="0" t="inlineStr">
        <x:is>
          <x:t>Abschreibungen</x:t>
        </x:is>
      </x:c>
      <x:c r="F3059" s="58">
        <x:v>6220</x:v>
      </x:c>
      <x:c r="G3059" t="inlineStr">
        <x:is>
          <x:t>Abschreibungen auf Sachanlagen</x:t>
        </x:is>
      </x:c>
      <x:c r="H3059" s="0" t="inlineStr">
        <x:is>
          <x:t>2024-11</x:t>
        </x:is>
      </x:c>
      <x:c r="I3059" s="0" t="inlineStr">
        <x:is>
          <x:t>2024-11</x:t>
        </x:is>
      </x:c>
      <x:c r="J3059" s="0" t="inlineStr">
        <x:is>
          <x:t>Month</x:t>
        </x:is>
      </x:c>
      <x:c r="K3059" s="58">
        <x:v>1</x:v>
      </x:c>
      <x:c r="L3059" s="12">
        <x:v>-34929.63</x:v>
      </x:c>
    </x:row>
    <x:row r="3060">
      <x:c r="A3060" s="0" t="inlineStr">
        <x:is>
          <x:t>PL|pl.depreciation-amortisation|6220|2024-12</x:t>
        </x:is>
      </x:c>
      <x:c r="B3060" s="0" t="inlineStr">
        <x:is>
          <x:t>Demo Handel GmbH</x:t>
        </x:is>
      </x:c>
      <x:c r="C3060" s="0" t="inlineStr">
        <x:is>
          <x:t>PL</x:t>
        </x:is>
      </x:c>
      <x:c r="D3060" s="0" t="inlineStr">
        <x:is>
          <x:t>pl.depreciation-amortisation</x:t>
        </x:is>
      </x:c>
      <x:c r="E3060" s="0" t="inlineStr">
        <x:is>
          <x:t>Abschreibungen</x:t>
        </x:is>
      </x:c>
      <x:c r="F3060" s="58">
        <x:v>6220</x:v>
      </x:c>
      <x:c r="G3060" t="inlineStr">
        <x:is>
          <x:t>Abschreibungen auf Sachanlagen</x:t>
        </x:is>
      </x:c>
      <x:c r="H3060" s="0" t="inlineStr">
        <x:is>
          <x:t>2024-12</x:t>
        </x:is>
      </x:c>
      <x:c r="I3060" s="0" t="inlineStr">
        <x:is>
          <x:t>2024-12</x:t>
        </x:is>
      </x:c>
      <x:c r="J3060" s="0" t="inlineStr">
        <x:is>
          <x:t>Month</x:t>
        </x:is>
      </x:c>
      <x:c r="K3060" s="58">
        <x:v>1</x:v>
      </x:c>
      <x:c r="L3060" s="12">
        <x:v>-34929.63</x:v>
      </x:c>
    </x:row>
    <x:row r="3061">
      <x:c r="A3061" s="0" t="inlineStr">
        <x:is>
          <x:t>PL|pl.depreciation-amortisation|6222|2022-01</x:t>
        </x:is>
      </x:c>
      <x:c r="B3061" s="0" t="inlineStr">
        <x:is>
          <x:t>Demo Handel GmbH</x:t>
        </x:is>
      </x:c>
      <x:c r="C3061" s="0" t="inlineStr">
        <x:is>
          <x:t>PL</x:t>
        </x:is>
      </x:c>
      <x:c r="D3061" s="0" t="inlineStr">
        <x:is>
          <x:t>pl.depreciation-amortisation</x:t>
        </x:is>
      </x:c>
      <x:c r="E3061" s="0" t="inlineStr">
        <x:is>
          <x:t>Abschreibungen</x:t>
        </x:is>
      </x:c>
      <x:c r="F3061" s="58">
        <x:v>6222</x:v>
      </x:c>
      <x:c r="G3061" t="inlineStr">
        <x:is>
          <x:t>Abschreibungen auf Kfz</x:t>
        </x:is>
      </x:c>
      <x:c r="H3061" s="0" t="inlineStr">
        <x:is>
          <x:t>2022-01</x:t>
        </x:is>
      </x:c>
      <x:c r="I3061" s="0" t="inlineStr">
        <x:is>
          <x:t>2022-01</x:t>
        </x:is>
      </x:c>
      <x:c r="J3061" s="0" t="inlineStr">
        <x:is>
          <x:t>Month</x:t>
        </x:is>
      </x:c>
      <x:c r="K3061" s="58">
        <x:v>1</x:v>
      </x:c>
      <x:c r="L3061" s="12">
        <x:v>-8000</x:v>
      </x:c>
    </x:row>
    <x:row r="3062">
      <x:c r="A3062" s="0" t="inlineStr">
        <x:is>
          <x:t>PL|pl.depreciation-amortisation|6222|2022-02</x:t>
        </x:is>
      </x:c>
      <x:c r="B3062" s="0" t="inlineStr">
        <x:is>
          <x:t>Demo Handel GmbH</x:t>
        </x:is>
      </x:c>
      <x:c r="C3062" s="0" t="inlineStr">
        <x:is>
          <x:t>PL</x:t>
        </x:is>
      </x:c>
      <x:c r="D3062" s="0" t="inlineStr">
        <x:is>
          <x:t>pl.depreciation-amortisation</x:t>
        </x:is>
      </x:c>
      <x:c r="E3062" s="0" t="inlineStr">
        <x:is>
          <x:t>Abschreibungen</x:t>
        </x:is>
      </x:c>
      <x:c r="F3062" s="58">
        <x:v>6222</x:v>
      </x:c>
      <x:c r="G3062" t="inlineStr">
        <x:is>
          <x:t>Abschreibungen auf Kfz</x:t>
        </x:is>
      </x:c>
      <x:c r="H3062" s="0" t="inlineStr">
        <x:is>
          <x:t>2022-02</x:t>
        </x:is>
      </x:c>
      <x:c r="I3062" s="0" t="inlineStr">
        <x:is>
          <x:t>2022-02</x:t>
        </x:is>
      </x:c>
      <x:c r="J3062" s="0" t="inlineStr">
        <x:is>
          <x:t>Month</x:t>
        </x:is>
      </x:c>
      <x:c r="K3062" s="58">
        <x:v>1</x:v>
      </x:c>
      <x:c r="L3062" s="12">
        <x:v>-8000</x:v>
      </x:c>
    </x:row>
    <x:row r="3063">
      <x:c r="A3063" s="0" t="inlineStr">
        <x:is>
          <x:t>PL|pl.depreciation-amortisation|6222|2022-03</x:t>
        </x:is>
      </x:c>
      <x:c r="B3063" s="0" t="inlineStr">
        <x:is>
          <x:t>Demo Handel GmbH</x:t>
        </x:is>
      </x:c>
      <x:c r="C3063" s="0" t="inlineStr">
        <x:is>
          <x:t>PL</x:t>
        </x:is>
      </x:c>
      <x:c r="D3063" s="0" t="inlineStr">
        <x:is>
          <x:t>pl.depreciation-amortisation</x:t>
        </x:is>
      </x:c>
      <x:c r="E3063" s="0" t="inlineStr">
        <x:is>
          <x:t>Abschreibungen</x:t>
        </x:is>
      </x:c>
      <x:c r="F3063" s="58">
        <x:v>6222</x:v>
      </x:c>
      <x:c r="G3063" t="inlineStr">
        <x:is>
          <x:t>Abschreibungen auf Kfz</x:t>
        </x:is>
      </x:c>
      <x:c r="H3063" s="0" t="inlineStr">
        <x:is>
          <x:t>2022-03</x:t>
        </x:is>
      </x:c>
      <x:c r="I3063" s="0" t="inlineStr">
        <x:is>
          <x:t>2022-03</x:t>
        </x:is>
      </x:c>
      <x:c r="J3063" s="0" t="inlineStr">
        <x:is>
          <x:t>Month</x:t>
        </x:is>
      </x:c>
      <x:c r="K3063" s="58">
        <x:v>1</x:v>
      </x:c>
      <x:c r="L3063" s="12">
        <x:v>-8000</x:v>
      </x:c>
    </x:row>
    <x:row r="3064">
      <x:c r="A3064" s="0" t="inlineStr">
        <x:is>
          <x:t>PL|pl.depreciation-amortisation|6222|2022-04</x:t>
        </x:is>
      </x:c>
      <x:c r="B3064" s="0" t="inlineStr">
        <x:is>
          <x:t>Demo Handel GmbH</x:t>
        </x:is>
      </x:c>
      <x:c r="C3064" s="0" t="inlineStr">
        <x:is>
          <x:t>PL</x:t>
        </x:is>
      </x:c>
      <x:c r="D3064" s="0" t="inlineStr">
        <x:is>
          <x:t>pl.depreciation-amortisation</x:t>
        </x:is>
      </x:c>
      <x:c r="E3064" s="0" t="inlineStr">
        <x:is>
          <x:t>Abschreibungen</x:t>
        </x:is>
      </x:c>
      <x:c r="F3064" s="58">
        <x:v>6222</x:v>
      </x:c>
      <x:c r="G3064" t="inlineStr">
        <x:is>
          <x:t>Abschreibungen auf Kfz</x:t>
        </x:is>
      </x:c>
      <x:c r="H3064" s="0" t="inlineStr">
        <x:is>
          <x:t>2022-04</x:t>
        </x:is>
      </x:c>
      <x:c r="I3064" s="0" t="inlineStr">
        <x:is>
          <x:t>2022-04</x:t>
        </x:is>
      </x:c>
      <x:c r="J3064" s="0" t="inlineStr">
        <x:is>
          <x:t>Month</x:t>
        </x:is>
      </x:c>
      <x:c r="K3064" s="58">
        <x:v>1</x:v>
      </x:c>
      <x:c r="L3064" s="12">
        <x:v>-8000</x:v>
      </x:c>
    </x:row>
    <x:row r="3065">
      <x:c r="A3065" s="0" t="inlineStr">
        <x:is>
          <x:t>PL|pl.depreciation-amortisation|6222|2022-05</x:t>
        </x:is>
      </x:c>
      <x:c r="B3065" s="0" t="inlineStr">
        <x:is>
          <x:t>Demo Handel GmbH</x:t>
        </x:is>
      </x:c>
      <x:c r="C3065" s="0" t="inlineStr">
        <x:is>
          <x:t>PL</x:t>
        </x:is>
      </x:c>
      <x:c r="D3065" s="0" t="inlineStr">
        <x:is>
          <x:t>pl.depreciation-amortisation</x:t>
        </x:is>
      </x:c>
      <x:c r="E3065" s="0" t="inlineStr">
        <x:is>
          <x:t>Abschreibungen</x:t>
        </x:is>
      </x:c>
      <x:c r="F3065" s="58">
        <x:v>6222</x:v>
      </x:c>
      <x:c r="G3065" t="inlineStr">
        <x:is>
          <x:t>Abschreibungen auf Kfz</x:t>
        </x:is>
      </x:c>
      <x:c r="H3065" s="0" t="inlineStr">
        <x:is>
          <x:t>2022-05</x:t>
        </x:is>
      </x:c>
      <x:c r="I3065" s="0" t="inlineStr">
        <x:is>
          <x:t>2022-05</x:t>
        </x:is>
      </x:c>
      <x:c r="J3065" s="0" t="inlineStr">
        <x:is>
          <x:t>Month</x:t>
        </x:is>
      </x:c>
      <x:c r="K3065" s="58">
        <x:v>1</x:v>
      </x:c>
      <x:c r="L3065" s="12">
        <x:v>-8000</x:v>
      </x:c>
    </x:row>
    <x:row r="3066">
      <x:c r="A3066" s="0" t="inlineStr">
        <x:is>
          <x:t>PL|pl.depreciation-amortisation|6222|2022-06</x:t>
        </x:is>
      </x:c>
      <x:c r="B3066" s="0" t="inlineStr">
        <x:is>
          <x:t>Demo Handel GmbH</x:t>
        </x:is>
      </x:c>
      <x:c r="C3066" s="0" t="inlineStr">
        <x:is>
          <x:t>PL</x:t>
        </x:is>
      </x:c>
      <x:c r="D3066" s="0" t="inlineStr">
        <x:is>
          <x:t>pl.depreciation-amortisation</x:t>
        </x:is>
      </x:c>
      <x:c r="E3066" s="0" t="inlineStr">
        <x:is>
          <x:t>Abschreibungen</x:t>
        </x:is>
      </x:c>
      <x:c r="F3066" s="58">
        <x:v>6222</x:v>
      </x:c>
      <x:c r="G3066" t="inlineStr">
        <x:is>
          <x:t>Abschreibungen auf Kfz</x:t>
        </x:is>
      </x:c>
      <x:c r="H3066" s="0" t="inlineStr">
        <x:is>
          <x:t>2022-06</x:t>
        </x:is>
      </x:c>
      <x:c r="I3066" s="0" t="inlineStr">
        <x:is>
          <x:t>2022-06</x:t>
        </x:is>
      </x:c>
      <x:c r="J3066" s="0" t="inlineStr">
        <x:is>
          <x:t>Month</x:t>
        </x:is>
      </x:c>
      <x:c r="K3066" s="58">
        <x:v>1</x:v>
      </x:c>
      <x:c r="L3066" s="12">
        <x:v>-8000</x:v>
      </x:c>
    </x:row>
    <x:row r="3067">
      <x:c r="A3067" s="0" t="inlineStr">
        <x:is>
          <x:t>PL|pl.depreciation-amortisation|6222|2022-07</x:t>
        </x:is>
      </x:c>
      <x:c r="B3067" s="0" t="inlineStr">
        <x:is>
          <x:t>Demo Handel GmbH</x:t>
        </x:is>
      </x:c>
      <x:c r="C3067" s="0" t="inlineStr">
        <x:is>
          <x:t>PL</x:t>
        </x:is>
      </x:c>
      <x:c r="D3067" s="0" t="inlineStr">
        <x:is>
          <x:t>pl.depreciation-amortisation</x:t>
        </x:is>
      </x:c>
      <x:c r="E3067" s="0" t="inlineStr">
        <x:is>
          <x:t>Abschreibungen</x:t>
        </x:is>
      </x:c>
      <x:c r="F3067" s="58">
        <x:v>6222</x:v>
      </x:c>
      <x:c r="G3067" t="inlineStr">
        <x:is>
          <x:t>Abschreibungen auf Kfz</x:t>
        </x:is>
      </x:c>
      <x:c r="H3067" s="0" t="inlineStr">
        <x:is>
          <x:t>2022-07</x:t>
        </x:is>
      </x:c>
      <x:c r="I3067" s="0" t="inlineStr">
        <x:is>
          <x:t>2022-07</x:t>
        </x:is>
      </x:c>
      <x:c r="J3067" s="0" t="inlineStr">
        <x:is>
          <x:t>Month</x:t>
        </x:is>
      </x:c>
      <x:c r="K3067" s="58">
        <x:v>1</x:v>
      </x:c>
      <x:c r="L3067" s="12">
        <x:v>-8000</x:v>
      </x:c>
    </x:row>
    <x:row r="3068">
      <x:c r="A3068" s="0" t="inlineStr">
        <x:is>
          <x:t>PL|pl.depreciation-amortisation|6222|2022-08</x:t>
        </x:is>
      </x:c>
      <x:c r="B3068" s="0" t="inlineStr">
        <x:is>
          <x:t>Demo Handel GmbH</x:t>
        </x:is>
      </x:c>
      <x:c r="C3068" s="0" t="inlineStr">
        <x:is>
          <x:t>PL</x:t>
        </x:is>
      </x:c>
      <x:c r="D3068" s="0" t="inlineStr">
        <x:is>
          <x:t>pl.depreciation-amortisation</x:t>
        </x:is>
      </x:c>
      <x:c r="E3068" s="0" t="inlineStr">
        <x:is>
          <x:t>Abschreibungen</x:t>
        </x:is>
      </x:c>
      <x:c r="F3068" s="58">
        <x:v>6222</x:v>
      </x:c>
      <x:c r="G3068" t="inlineStr">
        <x:is>
          <x:t>Abschreibungen auf Kfz</x:t>
        </x:is>
      </x:c>
      <x:c r="H3068" s="0" t="inlineStr">
        <x:is>
          <x:t>2022-08</x:t>
        </x:is>
      </x:c>
      <x:c r="I3068" s="0" t="inlineStr">
        <x:is>
          <x:t>2022-08</x:t>
        </x:is>
      </x:c>
      <x:c r="J3068" s="0" t="inlineStr">
        <x:is>
          <x:t>Month</x:t>
        </x:is>
      </x:c>
      <x:c r="K3068" s="58">
        <x:v>1</x:v>
      </x:c>
      <x:c r="L3068" s="12">
        <x:v>-8000</x:v>
      </x:c>
    </x:row>
    <x:row r="3069">
      <x:c r="A3069" s="0" t="inlineStr">
        <x:is>
          <x:t>PL|pl.depreciation-amortisation|6222|2022-09</x:t>
        </x:is>
      </x:c>
      <x:c r="B3069" s="0" t="inlineStr">
        <x:is>
          <x:t>Demo Handel GmbH</x:t>
        </x:is>
      </x:c>
      <x:c r="C3069" s="0" t="inlineStr">
        <x:is>
          <x:t>PL</x:t>
        </x:is>
      </x:c>
      <x:c r="D3069" s="0" t="inlineStr">
        <x:is>
          <x:t>pl.depreciation-amortisation</x:t>
        </x:is>
      </x:c>
      <x:c r="E3069" s="0" t="inlineStr">
        <x:is>
          <x:t>Abschreibungen</x:t>
        </x:is>
      </x:c>
      <x:c r="F3069" s="58">
        <x:v>6222</x:v>
      </x:c>
      <x:c r="G3069" t="inlineStr">
        <x:is>
          <x:t>Abschreibungen auf Kfz</x:t>
        </x:is>
      </x:c>
      <x:c r="H3069" s="0" t="inlineStr">
        <x:is>
          <x:t>2022-09</x:t>
        </x:is>
      </x:c>
      <x:c r="I3069" s="0" t="inlineStr">
        <x:is>
          <x:t>2022-09</x:t>
        </x:is>
      </x:c>
      <x:c r="J3069" s="0" t="inlineStr">
        <x:is>
          <x:t>Month</x:t>
        </x:is>
      </x:c>
      <x:c r="K3069" s="58">
        <x:v>1</x:v>
      </x:c>
      <x:c r="L3069" s="12">
        <x:v>-8000</x:v>
      </x:c>
    </x:row>
    <x:row r="3070">
      <x:c r="A3070" s="0" t="inlineStr">
        <x:is>
          <x:t>PL|pl.depreciation-amortisation|6222|2022-10</x:t>
        </x:is>
      </x:c>
      <x:c r="B3070" s="0" t="inlineStr">
        <x:is>
          <x:t>Demo Handel GmbH</x:t>
        </x:is>
      </x:c>
      <x:c r="C3070" s="0" t="inlineStr">
        <x:is>
          <x:t>PL</x:t>
        </x:is>
      </x:c>
      <x:c r="D3070" s="0" t="inlineStr">
        <x:is>
          <x:t>pl.depreciation-amortisation</x:t>
        </x:is>
      </x:c>
      <x:c r="E3070" s="0" t="inlineStr">
        <x:is>
          <x:t>Abschreibungen</x:t>
        </x:is>
      </x:c>
      <x:c r="F3070" s="58">
        <x:v>6222</x:v>
      </x:c>
      <x:c r="G3070" t="inlineStr">
        <x:is>
          <x:t>Abschreibungen auf Kfz</x:t>
        </x:is>
      </x:c>
      <x:c r="H3070" s="0" t="inlineStr">
        <x:is>
          <x:t>2022-10</x:t>
        </x:is>
      </x:c>
      <x:c r="I3070" s="0" t="inlineStr">
        <x:is>
          <x:t>2022-10</x:t>
        </x:is>
      </x:c>
      <x:c r="J3070" s="0" t="inlineStr">
        <x:is>
          <x:t>Month</x:t>
        </x:is>
      </x:c>
      <x:c r="K3070" s="58">
        <x:v>1</x:v>
      </x:c>
      <x:c r="L3070" s="12">
        <x:v>-8000</x:v>
      </x:c>
    </x:row>
    <x:row r="3071">
      <x:c r="A3071" s="0" t="inlineStr">
        <x:is>
          <x:t>PL|pl.depreciation-amortisation|6222|2022-11</x:t>
        </x:is>
      </x:c>
      <x:c r="B3071" s="0" t="inlineStr">
        <x:is>
          <x:t>Demo Handel GmbH</x:t>
        </x:is>
      </x:c>
      <x:c r="C3071" s="0" t="inlineStr">
        <x:is>
          <x:t>PL</x:t>
        </x:is>
      </x:c>
      <x:c r="D3071" s="0" t="inlineStr">
        <x:is>
          <x:t>pl.depreciation-amortisation</x:t>
        </x:is>
      </x:c>
      <x:c r="E3071" s="0" t="inlineStr">
        <x:is>
          <x:t>Abschreibungen</x:t>
        </x:is>
      </x:c>
      <x:c r="F3071" s="58">
        <x:v>6222</x:v>
      </x:c>
      <x:c r="G3071" t="inlineStr">
        <x:is>
          <x:t>Abschreibungen auf Kfz</x:t>
        </x:is>
      </x:c>
      <x:c r="H3071" s="0" t="inlineStr">
        <x:is>
          <x:t>2022-11</x:t>
        </x:is>
      </x:c>
      <x:c r="I3071" s="0" t="inlineStr">
        <x:is>
          <x:t>2022-11</x:t>
        </x:is>
      </x:c>
      <x:c r="J3071" s="0" t="inlineStr">
        <x:is>
          <x:t>Month</x:t>
        </x:is>
      </x:c>
      <x:c r="K3071" s="58">
        <x:v>1</x:v>
      </x:c>
      <x:c r="L3071" s="12">
        <x:v>-8000</x:v>
      </x:c>
    </x:row>
    <x:row r="3072">
      <x:c r="A3072" s="0" t="inlineStr">
        <x:is>
          <x:t>PL|pl.depreciation-amortisation|6222|2022-12</x:t>
        </x:is>
      </x:c>
      <x:c r="B3072" s="0" t="inlineStr">
        <x:is>
          <x:t>Demo Handel GmbH</x:t>
        </x:is>
      </x:c>
      <x:c r="C3072" s="0" t="inlineStr">
        <x:is>
          <x:t>PL</x:t>
        </x:is>
      </x:c>
      <x:c r="D3072" s="0" t="inlineStr">
        <x:is>
          <x:t>pl.depreciation-amortisation</x:t>
        </x:is>
      </x:c>
      <x:c r="E3072" s="0" t="inlineStr">
        <x:is>
          <x:t>Abschreibungen</x:t>
        </x:is>
      </x:c>
      <x:c r="F3072" s="58">
        <x:v>6222</x:v>
      </x:c>
      <x:c r="G3072" t="inlineStr">
        <x:is>
          <x:t>Abschreibungen auf Kfz</x:t>
        </x:is>
      </x:c>
      <x:c r="H3072" s="0" t="inlineStr">
        <x:is>
          <x:t>2022-12</x:t>
        </x:is>
      </x:c>
      <x:c r="I3072" s="0" t="inlineStr">
        <x:is>
          <x:t>2022-12</x:t>
        </x:is>
      </x:c>
      <x:c r="J3072" s="0" t="inlineStr">
        <x:is>
          <x:t>Month</x:t>
        </x:is>
      </x:c>
      <x:c r="K3072" s="58">
        <x:v>1</x:v>
      </x:c>
      <x:c r="L3072" s="12">
        <x:v>-8000</x:v>
      </x:c>
    </x:row>
    <x:row r="3073">
      <x:c r="A3073" s="0" t="inlineStr">
        <x:is>
          <x:t>PL|pl.depreciation-amortisation|6222|2023-01</x:t>
        </x:is>
      </x:c>
      <x:c r="B3073" s="0" t="inlineStr">
        <x:is>
          <x:t>Demo Handel GmbH</x:t>
        </x:is>
      </x:c>
      <x:c r="C3073" s="0" t="inlineStr">
        <x:is>
          <x:t>PL</x:t>
        </x:is>
      </x:c>
      <x:c r="D3073" s="0" t="inlineStr">
        <x:is>
          <x:t>pl.depreciation-amortisation</x:t>
        </x:is>
      </x:c>
      <x:c r="E3073" s="0" t="inlineStr">
        <x:is>
          <x:t>Abschreibungen</x:t>
        </x:is>
      </x:c>
      <x:c r="F3073" s="58">
        <x:v>6222</x:v>
      </x:c>
      <x:c r="G3073" t="inlineStr">
        <x:is>
          <x:t>Abschreibungen auf Kfz</x:t>
        </x:is>
      </x:c>
      <x:c r="H3073" s="0" t="inlineStr">
        <x:is>
          <x:t>2023-01</x:t>
        </x:is>
      </x:c>
      <x:c r="I3073" s="0" t="inlineStr">
        <x:is>
          <x:t>2023-01</x:t>
        </x:is>
      </x:c>
      <x:c r="J3073" s="0" t="inlineStr">
        <x:is>
          <x:t>Month</x:t>
        </x:is>
      </x:c>
      <x:c r="K3073" s="58">
        <x:v>1</x:v>
      </x:c>
      <x:c r="L3073" s="12">
        <x:v>-8000</x:v>
      </x:c>
    </x:row>
    <x:row r="3074">
      <x:c r="A3074" s="0" t="inlineStr">
        <x:is>
          <x:t>PL|pl.depreciation-amortisation|6222|2023-02</x:t>
        </x:is>
      </x:c>
      <x:c r="B3074" s="0" t="inlineStr">
        <x:is>
          <x:t>Demo Handel GmbH</x:t>
        </x:is>
      </x:c>
      <x:c r="C3074" s="0" t="inlineStr">
        <x:is>
          <x:t>PL</x:t>
        </x:is>
      </x:c>
      <x:c r="D3074" s="0" t="inlineStr">
        <x:is>
          <x:t>pl.depreciation-amortisation</x:t>
        </x:is>
      </x:c>
      <x:c r="E3074" s="0" t="inlineStr">
        <x:is>
          <x:t>Abschreibungen</x:t>
        </x:is>
      </x:c>
      <x:c r="F3074" s="58">
        <x:v>6222</x:v>
      </x:c>
      <x:c r="G3074" t="inlineStr">
        <x:is>
          <x:t>Abschreibungen auf Kfz</x:t>
        </x:is>
      </x:c>
      <x:c r="H3074" s="0" t="inlineStr">
        <x:is>
          <x:t>2023-02</x:t>
        </x:is>
      </x:c>
      <x:c r="I3074" s="0" t="inlineStr">
        <x:is>
          <x:t>2023-02</x:t>
        </x:is>
      </x:c>
      <x:c r="J3074" s="0" t="inlineStr">
        <x:is>
          <x:t>Month</x:t>
        </x:is>
      </x:c>
      <x:c r="K3074" s="58">
        <x:v>1</x:v>
      </x:c>
      <x:c r="L3074" s="12">
        <x:v>-8000</x:v>
      </x:c>
    </x:row>
    <x:row r="3075">
      <x:c r="A3075" s="0" t="inlineStr">
        <x:is>
          <x:t>PL|pl.depreciation-amortisation|6222|2023-03</x:t>
        </x:is>
      </x:c>
      <x:c r="B3075" s="0" t="inlineStr">
        <x:is>
          <x:t>Demo Handel GmbH</x:t>
        </x:is>
      </x:c>
      <x:c r="C3075" s="0" t="inlineStr">
        <x:is>
          <x:t>PL</x:t>
        </x:is>
      </x:c>
      <x:c r="D3075" s="0" t="inlineStr">
        <x:is>
          <x:t>pl.depreciation-amortisation</x:t>
        </x:is>
      </x:c>
      <x:c r="E3075" s="0" t="inlineStr">
        <x:is>
          <x:t>Abschreibungen</x:t>
        </x:is>
      </x:c>
      <x:c r="F3075" s="58">
        <x:v>6222</x:v>
      </x:c>
      <x:c r="G3075" t="inlineStr">
        <x:is>
          <x:t>Abschreibungen auf Kfz</x:t>
        </x:is>
      </x:c>
      <x:c r="H3075" s="0" t="inlineStr">
        <x:is>
          <x:t>2023-03</x:t>
        </x:is>
      </x:c>
      <x:c r="I3075" s="0" t="inlineStr">
        <x:is>
          <x:t>2023-03</x:t>
        </x:is>
      </x:c>
      <x:c r="J3075" s="0" t="inlineStr">
        <x:is>
          <x:t>Month</x:t>
        </x:is>
      </x:c>
      <x:c r="K3075" s="58">
        <x:v>1</x:v>
      </x:c>
      <x:c r="L3075" s="12">
        <x:v>-8000</x:v>
      </x:c>
    </x:row>
    <x:row r="3076">
      <x:c r="A3076" s="0" t="inlineStr">
        <x:is>
          <x:t>PL|pl.depreciation-amortisation|6222|2023-04</x:t>
        </x:is>
      </x:c>
      <x:c r="B3076" s="0" t="inlineStr">
        <x:is>
          <x:t>Demo Handel GmbH</x:t>
        </x:is>
      </x:c>
      <x:c r="C3076" s="0" t="inlineStr">
        <x:is>
          <x:t>PL</x:t>
        </x:is>
      </x:c>
      <x:c r="D3076" s="0" t="inlineStr">
        <x:is>
          <x:t>pl.depreciation-amortisation</x:t>
        </x:is>
      </x:c>
      <x:c r="E3076" s="0" t="inlineStr">
        <x:is>
          <x:t>Abschreibungen</x:t>
        </x:is>
      </x:c>
      <x:c r="F3076" s="58">
        <x:v>6222</x:v>
      </x:c>
      <x:c r="G3076" t="inlineStr">
        <x:is>
          <x:t>Abschreibungen auf Kfz</x:t>
        </x:is>
      </x:c>
      <x:c r="H3076" s="0" t="inlineStr">
        <x:is>
          <x:t>2023-04</x:t>
        </x:is>
      </x:c>
      <x:c r="I3076" s="0" t="inlineStr">
        <x:is>
          <x:t>2023-04</x:t>
        </x:is>
      </x:c>
      <x:c r="J3076" s="0" t="inlineStr">
        <x:is>
          <x:t>Month</x:t>
        </x:is>
      </x:c>
      <x:c r="K3076" s="58">
        <x:v>1</x:v>
      </x:c>
      <x:c r="L3076" s="12">
        <x:v>-8000</x:v>
      </x:c>
    </x:row>
    <x:row r="3077">
      <x:c r="A3077" s="0" t="inlineStr">
        <x:is>
          <x:t>PL|pl.depreciation-amortisation|6222|2023-05</x:t>
        </x:is>
      </x:c>
      <x:c r="B3077" s="0" t="inlineStr">
        <x:is>
          <x:t>Demo Handel GmbH</x:t>
        </x:is>
      </x:c>
      <x:c r="C3077" s="0" t="inlineStr">
        <x:is>
          <x:t>PL</x:t>
        </x:is>
      </x:c>
      <x:c r="D3077" s="0" t="inlineStr">
        <x:is>
          <x:t>pl.depreciation-amortisation</x:t>
        </x:is>
      </x:c>
      <x:c r="E3077" s="0" t="inlineStr">
        <x:is>
          <x:t>Abschreibungen</x:t>
        </x:is>
      </x:c>
      <x:c r="F3077" s="58">
        <x:v>6222</x:v>
      </x:c>
      <x:c r="G3077" t="inlineStr">
        <x:is>
          <x:t>Abschreibungen auf Kfz</x:t>
        </x:is>
      </x:c>
      <x:c r="H3077" s="0" t="inlineStr">
        <x:is>
          <x:t>2023-05</x:t>
        </x:is>
      </x:c>
      <x:c r="I3077" s="0" t="inlineStr">
        <x:is>
          <x:t>2023-05</x:t>
        </x:is>
      </x:c>
      <x:c r="J3077" s="0" t="inlineStr">
        <x:is>
          <x:t>Month</x:t>
        </x:is>
      </x:c>
      <x:c r="K3077" s="58">
        <x:v>1</x:v>
      </x:c>
      <x:c r="L3077" s="12">
        <x:v>-8775</x:v>
      </x:c>
    </x:row>
    <x:row r="3078">
      <x:c r="A3078" s="0" t="inlineStr">
        <x:is>
          <x:t>PL|pl.depreciation-amortisation|6222|2023-06</x:t>
        </x:is>
      </x:c>
      <x:c r="B3078" s="0" t="inlineStr">
        <x:is>
          <x:t>Demo Handel GmbH</x:t>
        </x:is>
      </x:c>
      <x:c r="C3078" s="0" t="inlineStr">
        <x:is>
          <x:t>PL</x:t>
        </x:is>
      </x:c>
      <x:c r="D3078" s="0" t="inlineStr">
        <x:is>
          <x:t>pl.depreciation-amortisation</x:t>
        </x:is>
      </x:c>
      <x:c r="E3078" s="0" t="inlineStr">
        <x:is>
          <x:t>Abschreibungen</x:t>
        </x:is>
      </x:c>
      <x:c r="F3078" s="58">
        <x:v>6222</x:v>
      </x:c>
      <x:c r="G3078" t="inlineStr">
        <x:is>
          <x:t>Abschreibungen auf Kfz</x:t>
        </x:is>
      </x:c>
      <x:c r="H3078" s="0" t="inlineStr">
        <x:is>
          <x:t>2023-06</x:t>
        </x:is>
      </x:c>
      <x:c r="I3078" s="0" t="inlineStr">
        <x:is>
          <x:t>2023-06</x:t>
        </x:is>
      </x:c>
      <x:c r="J3078" s="0" t="inlineStr">
        <x:is>
          <x:t>Month</x:t>
        </x:is>
      </x:c>
      <x:c r="K3078" s="58">
        <x:v>1</x:v>
      </x:c>
      <x:c r="L3078" s="12">
        <x:v>-8775</x:v>
      </x:c>
    </x:row>
    <x:row r="3079">
      <x:c r="A3079" s="0" t="inlineStr">
        <x:is>
          <x:t>PL|pl.depreciation-amortisation|6222|2023-07</x:t>
        </x:is>
      </x:c>
      <x:c r="B3079" s="0" t="inlineStr">
        <x:is>
          <x:t>Demo Handel GmbH</x:t>
        </x:is>
      </x:c>
      <x:c r="C3079" s="0" t="inlineStr">
        <x:is>
          <x:t>PL</x:t>
        </x:is>
      </x:c>
      <x:c r="D3079" s="0" t="inlineStr">
        <x:is>
          <x:t>pl.depreciation-amortisation</x:t>
        </x:is>
      </x:c>
      <x:c r="E3079" s="0" t="inlineStr">
        <x:is>
          <x:t>Abschreibungen</x:t>
        </x:is>
      </x:c>
      <x:c r="F3079" s="58">
        <x:v>6222</x:v>
      </x:c>
      <x:c r="G3079" t="inlineStr">
        <x:is>
          <x:t>Abschreibungen auf Kfz</x:t>
        </x:is>
      </x:c>
      <x:c r="H3079" s="0" t="inlineStr">
        <x:is>
          <x:t>2023-07</x:t>
        </x:is>
      </x:c>
      <x:c r="I3079" s="0" t="inlineStr">
        <x:is>
          <x:t>2023-07</x:t>
        </x:is>
      </x:c>
      <x:c r="J3079" s="0" t="inlineStr">
        <x:is>
          <x:t>Month</x:t>
        </x:is>
      </x:c>
      <x:c r="K3079" s="58">
        <x:v>1</x:v>
      </x:c>
      <x:c r="L3079" s="12">
        <x:v>-8775</x:v>
      </x:c>
    </x:row>
    <x:row r="3080">
      <x:c r="A3080" s="0" t="inlineStr">
        <x:is>
          <x:t>PL|pl.depreciation-amortisation|6222|2023-08</x:t>
        </x:is>
      </x:c>
      <x:c r="B3080" s="0" t="inlineStr">
        <x:is>
          <x:t>Demo Handel GmbH</x:t>
        </x:is>
      </x:c>
      <x:c r="C3080" s="0" t="inlineStr">
        <x:is>
          <x:t>PL</x:t>
        </x:is>
      </x:c>
      <x:c r="D3080" s="0" t="inlineStr">
        <x:is>
          <x:t>pl.depreciation-amortisation</x:t>
        </x:is>
      </x:c>
      <x:c r="E3080" s="0" t="inlineStr">
        <x:is>
          <x:t>Abschreibungen</x:t>
        </x:is>
      </x:c>
      <x:c r="F3080" s="58">
        <x:v>6222</x:v>
      </x:c>
      <x:c r="G3080" t="inlineStr">
        <x:is>
          <x:t>Abschreibungen auf Kfz</x:t>
        </x:is>
      </x:c>
      <x:c r="H3080" s="0" t="inlineStr">
        <x:is>
          <x:t>2023-08</x:t>
        </x:is>
      </x:c>
      <x:c r="I3080" s="0" t="inlineStr">
        <x:is>
          <x:t>2023-08</x:t>
        </x:is>
      </x:c>
      <x:c r="J3080" s="0" t="inlineStr">
        <x:is>
          <x:t>Month</x:t>
        </x:is>
      </x:c>
      <x:c r="K3080" s="58">
        <x:v>1</x:v>
      </x:c>
      <x:c r="L3080" s="12">
        <x:v>-8775</x:v>
      </x:c>
    </x:row>
    <x:row r="3081">
      <x:c r="A3081" s="0" t="inlineStr">
        <x:is>
          <x:t>PL|pl.depreciation-amortisation|6222|2023-09</x:t>
        </x:is>
      </x:c>
      <x:c r="B3081" s="0" t="inlineStr">
        <x:is>
          <x:t>Demo Handel GmbH</x:t>
        </x:is>
      </x:c>
      <x:c r="C3081" s="0" t="inlineStr">
        <x:is>
          <x:t>PL</x:t>
        </x:is>
      </x:c>
      <x:c r="D3081" s="0" t="inlineStr">
        <x:is>
          <x:t>pl.depreciation-amortisation</x:t>
        </x:is>
      </x:c>
      <x:c r="E3081" s="0" t="inlineStr">
        <x:is>
          <x:t>Abschreibungen</x:t>
        </x:is>
      </x:c>
      <x:c r="F3081" s="58">
        <x:v>6222</x:v>
      </x:c>
      <x:c r="G3081" t="inlineStr">
        <x:is>
          <x:t>Abschreibungen auf Kfz</x:t>
        </x:is>
      </x:c>
      <x:c r="H3081" s="0" t="inlineStr">
        <x:is>
          <x:t>2023-09</x:t>
        </x:is>
      </x:c>
      <x:c r="I3081" s="0" t="inlineStr">
        <x:is>
          <x:t>2023-09</x:t>
        </x:is>
      </x:c>
      <x:c r="J3081" s="0" t="inlineStr">
        <x:is>
          <x:t>Month</x:t>
        </x:is>
      </x:c>
      <x:c r="K3081" s="58">
        <x:v>1</x:v>
      </x:c>
      <x:c r="L3081" s="12">
        <x:v>-8775</x:v>
      </x:c>
    </x:row>
    <x:row r="3082">
      <x:c r="A3082" s="0" t="inlineStr">
        <x:is>
          <x:t>PL|pl.depreciation-amortisation|6222|2023-10</x:t>
        </x:is>
      </x:c>
      <x:c r="B3082" s="0" t="inlineStr">
        <x:is>
          <x:t>Demo Handel GmbH</x:t>
        </x:is>
      </x:c>
      <x:c r="C3082" s="0" t="inlineStr">
        <x:is>
          <x:t>PL</x:t>
        </x:is>
      </x:c>
      <x:c r="D3082" s="0" t="inlineStr">
        <x:is>
          <x:t>pl.depreciation-amortisation</x:t>
        </x:is>
      </x:c>
      <x:c r="E3082" s="0" t="inlineStr">
        <x:is>
          <x:t>Abschreibungen</x:t>
        </x:is>
      </x:c>
      <x:c r="F3082" s="58">
        <x:v>6222</x:v>
      </x:c>
      <x:c r="G3082" t="inlineStr">
        <x:is>
          <x:t>Abschreibungen auf Kfz</x:t>
        </x:is>
      </x:c>
      <x:c r="H3082" s="0" t="inlineStr">
        <x:is>
          <x:t>2023-10</x:t>
        </x:is>
      </x:c>
      <x:c r="I3082" s="0" t="inlineStr">
        <x:is>
          <x:t>2023-10</x:t>
        </x:is>
      </x:c>
      <x:c r="J3082" s="0" t="inlineStr">
        <x:is>
          <x:t>Month</x:t>
        </x:is>
      </x:c>
      <x:c r="K3082" s="58">
        <x:v>1</x:v>
      </x:c>
      <x:c r="L3082" s="12">
        <x:v>-8775</x:v>
      </x:c>
    </x:row>
    <x:row r="3083">
      <x:c r="A3083" s="0" t="inlineStr">
        <x:is>
          <x:t>PL|pl.depreciation-amortisation|6222|2023-11</x:t>
        </x:is>
      </x:c>
      <x:c r="B3083" s="0" t="inlineStr">
        <x:is>
          <x:t>Demo Handel GmbH</x:t>
        </x:is>
      </x:c>
      <x:c r="C3083" s="0" t="inlineStr">
        <x:is>
          <x:t>PL</x:t>
        </x:is>
      </x:c>
      <x:c r="D3083" s="0" t="inlineStr">
        <x:is>
          <x:t>pl.depreciation-amortisation</x:t>
        </x:is>
      </x:c>
      <x:c r="E3083" s="0" t="inlineStr">
        <x:is>
          <x:t>Abschreibungen</x:t>
        </x:is>
      </x:c>
      <x:c r="F3083" s="58">
        <x:v>6222</x:v>
      </x:c>
      <x:c r="G3083" t="inlineStr">
        <x:is>
          <x:t>Abschreibungen auf Kfz</x:t>
        </x:is>
      </x:c>
      <x:c r="H3083" s="0" t="inlineStr">
        <x:is>
          <x:t>2023-11</x:t>
        </x:is>
      </x:c>
      <x:c r="I3083" s="0" t="inlineStr">
        <x:is>
          <x:t>2023-11</x:t>
        </x:is>
      </x:c>
      <x:c r="J3083" s="0" t="inlineStr">
        <x:is>
          <x:t>Month</x:t>
        </x:is>
      </x:c>
      <x:c r="K3083" s="58">
        <x:v>1</x:v>
      </x:c>
      <x:c r="L3083" s="12">
        <x:v>-8775</x:v>
      </x:c>
    </x:row>
    <x:row r="3084">
      <x:c r="A3084" s="0" t="inlineStr">
        <x:is>
          <x:t>PL|pl.depreciation-amortisation|6222|2023-12</x:t>
        </x:is>
      </x:c>
      <x:c r="B3084" s="0" t="inlineStr">
        <x:is>
          <x:t>Demo Handel GmbH</x:t>
        </x:is>
      </x:c>
      <x:c r="C3084" s="0" t="inlineStr">
        <x:is>
          <x:t>PL</x:t>
        </x:is>
      </x:c>
      <x:c r="D3084" s="0" t="inlineStr">
        <x:is>
          <x:t>pl.depreciation-amortisation</x:t>
        </x:is>
      </x:c>
      <x:c r="E3084" s="0" t="inlineStr">
        <x:is>
          <x:t>Abschreibungen</x:t>
        </x:is>
      </x:c>
      <x:c r="F3084" s="58">
        <x:v>6222</x:v>
      </x:c>
      <x:c r="G3084" t="inlineStr">
        <x:is>
          <x:t>Abschreibungen auf Kfz</x:t>
        </x:is>
      </x:c>
      <x:c r="H3084" s="0" t="inlineStr">
        <x:is>
          <x:t>2023-12</x:t>
        </x:is>
      </x:c>
      <x:c r="I3084" s="0" t="inlineStr">
        <x:is>
          <x:t>2023-12</x:t>
        </x:is>
      </x:c>
      <x:c r="J3084" s="0" t="inlineStr">
        <x:is>
          <x:t>Month</x:t>
        </x:is>
      </x:c>
      <x:c r="K3084" s="58">
        <x:v>1</x:v>
      </x:c>
      <x:c r="L3084" s="12">
        <x:v>-8775</x:v>
      </x:c>
    </x:row>
    <x:row r="3085">
      <x:c r="A3085" s="0" t="inlineStr">
        <x:is>
          <x:t>PL|pl.depreciation-amortisation|6222|2024-01</x:t>
        </x:is>
      </x:c>
      <x:c r="B3085" s="0" t="inlineStr">
        <x:is>
          <x:t>Demo Handel GmbH</x:t>
        </x:is>
      </x:c>
      <x:c r="C3085" s="0" t="inlineStr">
        <x:is>
          <x:t>PL</x:t>
        </x:is>
      </x:c>
      <x:c r="D3085" s="0" t="inlineStr">
        <x:is>
          <x:t>pl.depreciation-amortisation</x:t>
        </x:is>
      </x:c>
      <x:c r="E3085" s="0" t="inlineStr">
        <x:is>
          <x:t>Abschreibungen</x:t>
        </x:is>
      </x:c>
      <x:c r="F3085" s="58">
        <x:v>6222</x:v>
      </x:c>
      <x:c r="G3085" t="inlineStr">
        <x:is>
          <x:t>Abschreibungen auf Kfz</x:t>
        </x:is>
      </x:c>
      <x:c r="H3085" s="0" t="inlineStr">
        <x:is>
          <x:t>2024-01</x:t>
        </x:is>
      </x:c>
      <x:c r="I3085" s="0" t="inlineStr">
        <x:is>
          <x:t>2024-01</x:t>
        </x:is>
      </x:c>
      <x:c r="J3085" s="0" t="inlineStr">
        <x:is>
          <x:t>Month</x:t>
        </x:is>
      </x:c>
      <x:c r="K3085" s="58">
        <x:v>1</x:v>
      </x:c>
      <x:c r="L3085" s="12">
        <x:v>-8775</x:v>
      </x:c>
    </x:row>
    <x:row r="3086">
      <x:c r="A3086" s="0" t="inlineStr">
        <x:is>
          <x:t>PL|pl.depreciation-amortisation|6222|2024-02</x:t>
        </x:is>
      </x:c>
      <x:c r="B3086" s="0" t="inlineStr">
        <x:is>
          <x:t>Demo Handel GmbH</x:t>
        </x:is>
      </x:c>
      <x:c r="C3086" s="0" t="inlineStr">
        <x:is>
          <x:t>PL</x:t>
        </x:is>
      </x:c>
      <x:c r="D3086" s="0" t="inlineStr">
        <x:is>
          <x:t>pl.depreciation-amortisation</x:t>
        </x:is>
      </x:c>
      <x:c r="E3086" s="0" t="inlineStr">
        <x:is>
          <x:t>Abschreibungen</x:t>
        </x:is>
      </x:c>
      <x:c r="F3086" s="58">
        <x:v>6222</x:v>
      </x:c>
      <x:c r="G3086" t="inlineStr">
        <x:is>
          <x:t>Abschreibungen auf Kfz</x:t>
        </x:is>
      </x:c>
      <x:c r="H3086" s="0" t="inlineStr">
        <x:is>
          <x:t>2024-02</x:t>
        </x:is>
      </x:c>
      <x:c r="I3086" s="0" t="inlineStr">
        <x:is>
          <x:t>2024-02</x:t>
        </x:is>
      </x:c>
      <x:c r="J3086" s="0" t="inlineStr">
        <x:is>
          <x:t>Month</x:t>
        </x:is>
      </x:c>
      <x:c r="K3086" s="58">
        <x:v>1</x:v>
      </x:c>
      <x:c r="L3086" s="12">
        <x:v>-8775</x:v>
      </x:c>
    </x:row>
    <x:row r="3087">
      <x:c r="A3087" s="0" t="inlineStr">
        <x:is>
          <x:t>PL|pl.depreciation-amortisation|6222|2024-03</x:t>
        </x:is>
      </x:c>
      <x:c r="B3087" s="0" t="inlineStr">
        <x:is>
          <x:t>Demo Handel GmbH</x:t>
        </x:is>
      </x:c>
      <x:c r="C3087" s="0" t="inlineStr">
        <x:is>
          <x:t>PL</x:t>
        </x:is>
      </x:c>
      <x:c r="D3087" s="0" t="inlineStr">
        <x:is>
          <x:t>pl.depreciation-amortisation</x:t>
        </x:is>
      </x:c>
      <x:c r="E3087" s="0" t="inlineStr">
        <x:is>
          <x:t>Abschreibungen</x:t>
        </x:is>
      </x:c>
      <x:c r="F3087" s="58">
        <x:v>6222</x:v>
      </x:c>
      <x:c r="G3087" t="inlineStr">
        <x:is>
          <x:t>Abschreibungen auf Kfz</x:t>
        </x:is>
      </x:c>
      <x:c r="H3087" s="0" t="inlineStr">
        <x:is>
          <x:t>2024-03</x:t>
        </x:is>
      </x:c>
      <x:c r="I3087" s="0" t="inlineStr">
        <x:is>
          <x:t>2024-03</x:t>
        </x:is>
      </x:c>
      <x:c r="J3087" s="0" t="inlineStr">
        <x:is>
          <x:t>Month</x:t>
        </x:is>
      </x:c>
      <x:c r="K3087" s="58">
        <x:v>1</x:v>
      </x:c>
      <x:c r="L3087" s="12">
        <x:v>-8775</x:v>
      </x:c>
    </x:row>
    <x:row r="3088">
      <x:c r="A3088" s="0" t="inlineStr">
        <x:is>
          <x:t>PL|pl.depreciation-amortisation|6222|2024-04</x:t>
        </x:is>
      </x:c>
      <x:c r="B3088" s="0" t="inlineStr">
        <x:is>
          <x:t>Demo Handel GmbH</x:t>
        </x:is>
      </x:c>
      <x:c r="C3088" s="0" t="inlineStr">
        <x:is>
          <x:t>PL</x:t>
        </x:is>
      </x:c>
      <x:c r="D3088" s="0" t="inlineStr">
        <x:is>
          <x:t>pl.depreciation-amortisation</x:t>
        </x:is>
      </x:c>
      <x:c r="E3088" s="0" t="inlineStr">
        <x:is>
          <x:t>Abschreibungen</x:t>
        </x:is>
      </x:c>
      <x:c r="F3088" s="58">
        <x:v>6222</x:v>
      </x:c>
      <x:c r="G3088" t="inlineStr">
        <x:is>
          <x:t>Abschreibungen auf Kfz</x:t>
        </x:is>
      </x:c>
      <x:c r="H3088" s="0" t="inlineStr">
        <x:is>
          <x:t>2024-04</x:t>
        </x:is>
      </x:c>
      <x:c r="I3088" s="0" t="inlineStr">
        <x:is>
          <x:t>2024-04</x:t>
        </x:is>
      </x:c>
      <x:c r="J3088" s="0" t="inlineStr">
        <x:is>
          <x:t>Month</x:t>
        </x:is>
      </x:c>
      <x:c r="K3088" s="58">
        <x:v>1</x:v>
      </x:c>
      <x:c r="L3088" s="12">
        <x:v>-4375</x:v>
      </x:c>
    </x:row>
    <x:row r="3089">
      <x:c r="A3089" s="0" t="inlineStr">
        <x:is>
          <x:t>PL|pl.depreciation-amortisation|6222|2024-05</x:t>
        </x:is>
      </x:c>
      <x:c r="B3089" s="0" t="inlineStr">
        <x:is>
          <x:t>Demo Handel GmbH</x:t>
        </x:is>
      </x:c>
      <x:c r="C3089" s="0" t="inlineStr">
        <x:is>
          <x:t>PL</x:t>
        </x:is>
      </x:c>
      <x:c r="D3089" s="0" t="inlineStr">
        <x:is>
          <x:t>pl.depreciation-amortisation</x:t>
        </x:is>
      </x:c>
      <x:c r="E3089" s="0" t="inlineStr">
        <x:is>
          <x:t>Abschreibungen</x:t>
        </x:is>
      </x:c>
      <x:c r="F3089" s="58">
        <x:v>6222</x:v>
      </x:c>
      <x:c r="G3089" t="inlineStr">
        <x:is>
          <x:t>Abschreibungen auf Kfz</x:t>
        </x:is>
      </x:c>
      <x:c r="H3089" s="0" t="inlineStr">
        <x:is>
          <x:t>2024-05</x:t>
        </x:is>
      </x:c>
      <x:c r="I3089" s="0" t="inlineStr">
        <x:is>
          <x:t>2024-05</x:t>
        </x:is>
      </x:c>
      <x:c r="J3089" s="0" t="inlineStr">
        <x:is>
          <x:t>Month</x:t>
        </x:is>
      </x:c>
      <x:c r="K3089" s="58">
        <x:v>1</x:v>
      </x:c>
      <x:c r="L3089" s="12">
        <x:v>-4375</x:v>
      </x:c>
    </x:row>
    <x:row r="3090">
      <x:c r="A3090" s="0" t="inlineStr">
        <x:is>
          <x:t>PL|pl.depreciation-amortisation|6222|2024-06</x:t>
        </x:is>
      </x:c>
      <x:c r="B3090" s="0" t="inlineStr">
        <x:is>
          <x:t>Demo Handel GmbH</x:t>
        </x:is>
      </x:c>
      <x:c r="C3090" s="0" t="inlineStr">
        <x:is>
          <x:t>PL</x:t>
        </x:is>
      </x:c>
      <x:c r="D3090" s="0" t="inlineStr">
        <x:is>
          <x:t>pl.depreciation-amortisation</x:t>
        </x:is>
      </x:c>
      <x:c r="E3090" s="0" t="inlineStr">
        <x:is>
          <x:t>Abschreibungen</x:t>
        </x:is>
      </x:c>
      <x:c r="F3090" s="58">
        <x:v>6222</x:v>
      </x:c>
      <x:c r="G3090" t="inlineStr">
        <x:is>
          <x:t>Abschreibungen auf Kfz</x:t>
        </x:is>
      </x:c>
      <x:c r="H3090" s="0" t="inlineStr">
        <x:is>
          <x:t>2024-06</x:t>
        </x:is>
      </x:c>
      <x:c r="I3090" s="0" t="inlineStr">
        <x:is>
          <x:t>2024-06</x:t>
        </x:is>
      </x:c>
      <x:c r="J3090" s="0" t="inlineStr">
        <x:is>
          <x:t>Month</x:t>
        </x:is>
      </x:c>
      <x:c r="K3090" s="58">
        <x:v>1</x:v>
      </x:c>
      <x:c r="L3090" s="12">
        <x:v>-4375</x:v>
      </x:c>
    </x:row>
    <x:row r="3091">
      <x:c r="A3091" s="0" t="inlineStr">
        <x:is>
          <x:t>PL|pl.depreciation-amortisation|6222|2024-07</x:t>
        </x:is>
      </x:c>
      <x:c r="B3091" s="0" t="inlineStr">
        <x:is>
          <x:t>Demo Handel GmbH</x:t>
        </x:is>
      </x:c>
      <x:c r="C3091" s="0" t="inlineStr">
        <x:is>
          <x:t>PL</x:t>
        </x:is>
      </x:c>
      <x:c r="D3091" s="0" t="inlineStr">
        <x:is>
          <x:t>pl.depreciation-amortisation</x:t>
        </x:is>
      </x:c>
      <x:c r="E3091" s="0" t="inlineStr">
        <x:is>
          <x:t>Abschreibungen</x:t>
        </x:is>
      </x:c>
      <x:c r="F3091" s="58">
        <x:v>6222</x:v>
      </x:c>
      <x:c r="G3091" t="inlineStr">
        <x:is>
          <x:t>Abschreibungen auf Kfz</x:t>
        </x:is>
      </x:c>
      <x:c r="H3091" s="0" t="inlineStr">
        <x:is>
          <x:t>2024-07</x:t>
        </x:is>
      </x:c>
      <x:c r="I3091" s="0" t="inlineStr">
        <x:is>
          <x:t>2024-07</x:t>
        </x:is>
      </x:c>
      <x:c r="J3091" s="0" t="inlineStr">
        <x:is>
          <x:t>Month</x:t>
        </x:is>
      </x:c>
      <x:c r="K3091" s="58">
        <x:v>1</x:v>
      </x:c>
      <x:c r="L3091" s="12">
        <x:v>-4375</x:v>
      </x:c>
    </x:row>
    <x:row r="3092">
      <x:c r="A3092" s="0" t="inlineStr">
        <x:is>
          <x:t>PL|pl.depreciation-amortisation|6222|2024-08</x:t>
        </x:is>
      </x:c>
      <x:c r="B3092" s="0" t="inlineStr">
        <x:is>
          <x:t>Demo Handel GmbH</x:t>
        </x:is>
      </x:c>
      <x:c r="C3092" s="0" t="inlineStr">
        <x:is>
          <x:t>PL</x:t>
        </x:is>
      </x:c>
      <x:c r="D3092" s="0" t="inlineStr">
        <x:is>
          <x:t>pl.depreciation-amortisation</x:t>
        </x:is>
      </x:c>
      <x:c r="E3092" s="0" t="inlineStr">
        <x:is>
          <x:t>Abschreibungen</x:t>
        </x:is>
      </x:c>
      <x:c r="F3092" s="58">
        <x:v>6222</x:v>
      </x:c>
      <x:c r="G3092" t="inlineStr">
        <x:is>
          <x:t>Abschreibungen auf Kfz</x:t>
        </x:is>
      </x:c>
      <x:c r="H3092" s="0" t="inlineStr">
        <x:is>
          <x:t>2024-08</x:t>
        </x:is>
      </x:c>
      <x:c r="I3092" s="0" t="inlineStr">
        <x:is>
          <x:t>2024-08</x:t>
        </x:is>
      </x:c>
      <x:c r="J3092" s="0" t="inlineStr">
        <x:is>
          <x:t>Month</x:t>
        </x:is>
      </x:c>
      <x:c r="K3092" s="58">
        <x:v>1</x:v>
      </x:c>
      <x:c r="L3092" s="12">
        <x:v>-4375</x:v>
      </x:c>
    </x:row>
    <x:row r="3093">
      <x:c r="A3093" s="0" t="inlineStr">
        <x:is>
          <x:t>PL|pl.depreciation-amortisation|6222|2024-09</x:t>
        </x:is>
      </x:c>
      <x:c r="B3093" s="0" t="inlineStr">
        <x:is>
          <x:t>Demo Handel GmbH</x:t>
        </x:is>
      </x:c>
      <x:c r="C3093" s="0" t="inlineStr">
        <x:is>
          <x:t>PL</x:t>
        </x:is>
      </x:c>
      <x:c r="D3093" s="0" t="inlineStr">
        <x:is>
          <x:t>pl.depreciation-amortisation</x:t>
        </x:is>
      </x:c>
      <x:c r="E3093" s="0" t="inlineStr">
        <x:is>
          <x:t>Abschreibungen</x:t>
        </x:is>
      </x:c>
      <x:c r="F3093" s="58">
        <x:v>6222</x:v>
      </x:c>
      <x:c r="G3093" t="inlineStr">
        <x:is>
          <x:t>Abschreibungen auf Kfz</x:t>
        </x:is>
      </x:c>
      <x:c r="H3093" s="0" t="inlineStr">
        <x:is>
          <x:t>2024-09</x:t>
        </x:is>
      </x:c>
      <x:c r="I3093" s="0" t="inlineStr">
        <x:is>
          <x:t>2024-09</x:t>
        </x:is>
      </x:c>
      <x:c r="J3093" s="0" t="inlineStr">
        <x:is>
          <x:t>Month</x:t>
        </x:is>
      </x:c>
      <x:c r="K3093" s="58">
        <x:v>1</x:v>
      </x:c>
      <x:c r="L3093" s="12">
        <x:v>-4375</x:v>
      </x:c>
    </x:row>
    <x:row r="3094">
      <x:c r="A3094" s="0" t="inlineStr">
        <x:is>
          <x:t>PL|pl.depreciation-amortisation|6222|2024-10</x:t>
        </x:is>
      </x:c>
      <x:c r="B3094" s="0" t="inlineStr">
        <x:is>
          <x:t>Demo Handel GmbH</x:t>
        </x:is>
      </x:c>
      <x:c r="C3094" s="0" t="inlineStr">
        <x:is>
          <x:t>PL</x:t>
        </x:is>
      </x:c>
      <x:c r="D3094" s="0" t="inlineStr">
        <x:is>
          <x:t>pl.depreciation-amortisation</x:t>
        </x:is>
      </x:c>
      <x:c r="E3094" s="0" t="inlineStr">
        <x:is>
          <x:t>Abschreibungen</x:t>
        </x:is>
      </x:c>
      <x:c r="F3094" s="58">
        <x:v>6222</x:v>
      </x:c>
      <x:c r="G3094" t="inlineStr">
        <x:is>
          <x:t>Abschreibungen auf Kfz</x:t>
        </x:is>
      </x:c>
      <x:c r="H3094" s="0" t="inlineStr">
        <x:is>
          <x:t>2024-10</x:t>
        </x:is>
      </x:c>
      <x:c r="I3094" s="0" t="inlineStr">
        <x:is>
          <x:t>2024-10</x:t>
        </x:is>
      </x:c>
      <x:c r="J3094" s="0" t="inlineStr">
        <x:is>
          <x:t>Month</x:t>
        </x:is>
      </x:c>
      <x:c r="K3094" s="58">
        <x:v>1</x:v>
      </x:c>
      <x:c r="L3094" s="12">
        <x:v>-4375</x:v>
      </x:c>
    </x:row>
    <x:row r="3095">
      <x:c r="A3095" s="0" t="inlineStr">
        <x:is>
          <x:t>PL|pl.depreciation-amortisation|6222|2024-11</x:t>
        </x:is>
      </x:c>
      <x:c r="B3095" s="0" t="inlineStr">
        <x:is>
          <x:t>Demo Handel GmbH</x:t>
        </x:is>
      </x:c>
      <x:c r="C3095" s="0" t="inlineStr">
        <x:is>
          <x:t>PL</x:t>
        </x:is>
      </x:c>
      <x:c r="D3095" s="0" t="inlineStr">
        <x:is>
          <x:t>pl.depreciation-amortisation</x:t>
        </x:is>
      </x:c>
      <x:c r="E3095" s="0" t="inlineStr">
        <x:is>
          <x:t>Abschreibungen</x:t>
        </x:is>
      </x:c>
      <x:c r="F3095" s="58">
        <x:v>6222</x:v>
      </x:c>
      <x:c r="G3095" t="inlineStr">
        <x:is>
          <x:t>Abschreibungen auf Kfz</x:t>
        </x:is>
      </x:c>
      <x:c r="H3095" s="0" t="inlineStr">
        <x:is>
          <x:t>2024-11</x:t>
        </x:is>
      </x:c>
      <x:c r="I3095" s="0" t="inlineStr">
        <x:is>
          <x:t>2024-11</x:t>
        </x:is>
      </x:c>
      <x:c r="J3095" s="0" t="inlineStr">
        <x:is>
          <x:t>Month</x:t>
        </x:is>
      </x:c>
      <x:c r="K3095" s="58">
        <x:v>1</x:v>
      </x:c>
      <x:c r="L3095" s="12">
        <x:v>-4375</x:v>
      </x:c>
    </x:row>
    <x:row r="3096">
      <x:c r="A3096" s="0" t="inlineStr">
        <x:is>
          <x:t>PL|pl.depreciation-amortisation|6222|2024-12</x:t>
        </x:is>
      </x:c>
      <x:c r="B3096" s="0" t="inlineStr">
        <x:is>
          <x:t>Demo Handel GmbH</x:t>
        </x:is>
      </x:c>
      <x:c r="C3096" s="0" t="inlineStr">
        <x:is>
          <x:t>PL</x:t>
        </x:is>
      </x:c>
      <x:c r="D3096" s="0" t="inlineStr">
        <x:is>
          <x:t>pl.depreciation-amortisation</x:t>
        </x:is>
      </x:c>
      <x:c r="E3096" s="0" t="inlineStr">
        <x:is>
          <x:t>Abschreibungen</x:t>
        </x:is>
      </x:c>
      <x:c r="F3096" s="58">
        <x:v>6222</x:v>
      </x:c>
      <x:c r="G3096" t="inlineStr">
        <x:is>
          <x:t>Abschreibungen auf Kfz</x:t>
        </x:is>
      </x:c>
      <x:c r="H3096" s="0" t="inlineStr">
        <x:is>
          <x:t>2024-12</x:t>
        </x:is>
      </x:c>
      <x:c r="I3096" s="0" t="inlineStr">
        <x:is>
          <x:t>2024-12</x:t>
        </x:is>
      </x:c>
      <x:c r="J3096" s="0" t="inlineStr">
        <x:is>
          <x:t>Month</x:t>
        </x:is>
      </x:c>
      <x:c r="K3096" s="58">
        <x:v>1</x:v>
      </x:c>
      <x:c r="L3096" s="12">
        <x:v>-4375</x:v>
      </x:c>
    </x:row>
    <x:row r="3097">
      <x:c r="A3097" s="0" t="inlineStr">
        <x:is>
          <x:t>PL|pl.depreciation-amortisation|6260|2022-01</x:t>
        </x:is>
      </x:c>
      <x:c r="B3097" s="0" t="inlineStr">
        <x:is>
          <x:t>Demo Handel GmbH</x:t>
        </x:is>
      </x:c>
      <x:c r="C3097" s="0" t="inlineStr">
        <x:is>
          <x:t>PL</x:t>
        </x:is>
      </x:c>
      <x:c r="D3097" s="0" t="inlineStr">
        <x:is>
          <x:t>pl.depreciation-amortisation</x:t>
        </x:is>
      </x:c>
      <x:c r="E3097" s="0" t="inlineStr">
        <x:is>
          <x:t>Abschreibungen</x:t>
        </x:is>
      </x:c>
      <x:c r="F3097" s="58">
        <x:v>6260</x:v>
      </x:c>
      <x:c r="G3097" t="inlineStr">
        <x:is>
          <x:t>Sofortabschreibung geringwertiger Wirtschaftsgüter</x:t>
        </x:is>
      </x:c>
      <x:c r="H3097" s="0" t="inlineStr">
        <x:is>
          <x:t>2022-01</x:t>
        </x:is>
      </x:c>
      <x:c r="I3097" s="0" t="inlineStr">
        <x:is>
          <x:t>2022-01</x:t>
        </x:is>
      </x:c>
      <x:c r="J3097" s="0" t="inlineStr">
        <x:is>
          <x:t>Month</x:t>
        </x:is>
      </x:c>
      <x:c r="K3097" s="58">
        <x:v>1</x:v>
      </x:c>
      <x:c r="L3097" s="12">
        <x:v>-1806.04</x:v>
      </x:c>
    </x:row>
    <x:row r="3098">
      <x:c r="A3098" s="0" t="inlineStr">
        <x:is>
          <x:t>PL|pl.depreciation-amortisation|6260|2022-02</x:t>
        </x:is>
      </x:c>
      <x:c r="B3098" s="0" t="inlineStr">
        <x:is>
          <x:t>Demo Handel GmbH</x:t>
        </x:is>
      </x:c>
      <x:c r="C3098" s="0" t="inlineStr">
        <x:is>
          <x:t>PL</x:t>
        </x:is>
      </x:c>
      <x:c r="D3098" s="0" t="inlineStr">
        <x:is>
          <x:t>pl.depreciation-amortisation</x:t>
        </x:is>
      </x:c>
      <x:c r="E3098" s="0" t="inlineStr">
        <x:is>
          <x:t>Abschreibungen</x:t>
        </x:is>
      </x:c>
      <x:c r="F3098" s="58">
        <x:v>6260</x:v>
      </x:c>
      <x:c r="G3098" t="inlineStr">
        <x:is>
          <x:t>Sofortabschreibung geringwertiger Wirtschaftsgüter</x:t>
        </x:is>
      </x:c>
      <x:c r="H3098" s="0" t="inlineStr">
        <x:is>
          <x:t>2022-02</x:t>
        </x:is>
      </x:c>
      <x:c r="I3098" s="0" t="inlineStr">
        <x:is>
          <x:t>2022-02</x:t>
        </x:is>
      </x:c>
      <x:c r="J3098" s="0" t="inlineStr">
        <x:is>
          <x:t>Month</x:t>
        </x:is>
      </x:c>
      <x:c r="K3098" s="58">
        <x:v>1</x:v>
      </x:c>
      <x:c r="L3098" s="12">
        <x:v>0</x:v>
      </x:c>
    </x:row>
    <x:row r="3099">
      <x:c r="A3099" s="0" t="inlineStr">
        <x:is>
          <x:t>PL|pl.depreciation-amortisation|6260|2022-03</x:t>
        </x:is>
      </x:c>
      <x:c r="B3099" s="0" t="inlineStr">
        <x:is>
          <x:t>Demo Handel GmbH</x:t>
        </x:is>
      </x:c>
      <x:c r="C3099" s="0" t="inlineStr">
        <x:is>
          <x:t>PL</x:t>
        </x:is>
      </x:c>
      <x:c r="D3099" s="0" t="inlineStr">
        <x:is>
          <x:t>pl.depreciation-amortisation</x:t>
        </x:is>
      </x:c>
      <x:c r="E3099" s="0" t="inlineStr">
        <x:is>
          <x:t>Abschreibungen</x:t>
        </x:is>
      </x:c>
      <x:c r="F3099" s="58">
        <x:v>6260</x:v>
      </x:c>
      <x:c r="G3099" t="inlineStr">
        <x:is>
          <x:t>Sofortabschreibung geringwertiger Wirtschaftsgüter</x:t>
        </x:is>
      </x:c>
      <x:c r="H3099" s="0" t="inlineStr">
        <x:is>
          <x:t>2022-03</x:t>
        </x:is>
      </x:c>
      <x:c r="I3099" s="0" t="inlineStr">
        <x:is>
          <x:t>2022-03</x:t>
        </x:is>
      </x:c>
      <x:c r="J3099" s="0" t="inlineStr">
        <x:is>
          <x:t>Month</x:t>
        </x:is>
      </x:c>
      <x:c r="K3099" s="58">
        <x:v>1</x:v>
      </x:c>
      <x:c r="L3099" s="12">
        <x:v>0</x:v>
      </x:c>
    </x:row>
    <x:row r="3100">
      <x:c r="A3100" s="0" t="inlineStr">
        <x:is>
          <x:t>PL|pl.depreciation-amortisation|6260|2022-04</x:t>
        </x:is>
      </x:c>
      <x:c r="B3100" s="0" t="inlineStr">
        <x:is>
          <x:t>Demo Handel GmbH</x:t>
        </x:is>
      </x:c>
      <x:c r="C3100" s="0" t="inlineStr">
        <x:is>
          <x:t>PL</x:t>
        </x:is>
      </x:c>
      <x:c r="D3100" s="0" t="inlineStr">
        <x:is>
          <x:t>pl.depreciation-amortisation</x:t>
        </x:is>
      </x:c>
      <x:c r="E3100" s="0" t="inlineStr">
        <x:is>
          <x:t>Abschreibungen</x:t>
        </x:is>
      </x:c>
      <x:c r="F3100" s="58">
        <x:v>6260</x:v>
      </x:c>
      <x:c r="G3100" t="inlineStr">
        <x:is>
          <x:t>Sofortabschreibung geringwertiger Wirtschaftsgüter</x:t>
        </x:is>
      </x:c>
      <x:c r="H3100" s="0" t="inlineStr">
        <x:is>
          <x:t>2022-04</x:t>
        </x:is>
      </x:c>
      <x:c r="I3100" s="0" t="inlineStr">
        <x:is>
          <x:t>2022-04</x:t>
        </x:is>
      </x:c>
      <x:c r="J3100" s="0" t="inlineStr">
        <x:is>
          <x:t>Month</x:t>
        </x:is>
      </x:c>
      <x:c r="K3100" s="58">
        <x:v>1</x:v>
      </x:c>
      <x:c r="L3100" s="12">
        <x:v>-2588.4</x:v>
      </x:c>
    </x:row>
    <x:row r="3101">
      <x:c r="A3101" s="0" t="inlineStr">
        <x:is>
          <x:t>PL|pl.depreciation-amortisation|6260|2022-05</x:t>
        </x:is>
      </x:c>
      <x:c r="B3101" s="0" t="inlineStr">
        <x:is>
          <x:t>Demo Handel GmbH</x:t>
        </x:is>
      </x:c>
      <x:c r="C3101" s="0" t="inlineStr">
        <x:is>
          <x:t>PL</x:t>
        </x:is>
      </x:c>
      <x:c r="D3101" s="0" t="inlineStr">
        <x:is>
          <x:t>pl.depreciation-amortisation</x:t>
        </x:is>
      </x:c>
      <x:c r="E3101" s="0" t="inlineStr">
        <x:is>
          <x:t>Abschreibungen</x:t>
        </x:is>
      </x:c>
      <x:c r="F3101" s="58">
        <x:v>6260</x:v>
      </x:c>
      <x:c r="G3101" t="inlineStr">
        <x:is>
          <x:t>Sofortabschreibung geringwertiger Wirtschaftsgüter</x:t>
        </x:is>
      </x:c>
      <x:c r="H3101" s="0" t="inlineStr">
        <x:is>
          <x:t>2022-05</x:t>
        </x:is>
      </x:c>
      <x:c r="I3101" s="0" t="inlineStr">
        <x:is>
          <x:t>2022-05</x:t>
        </x:is>
      </x:c>
      <x:c r="J3101" s="0" t="inlineStr">
        <x:is>
          <x:t>Month</x:t>
        </x:is>
      </x:c>
      <x:c r="K3101" s="58">
        <x:v>1</x:v>
      </x:c>
      <x:c r="L3101" s="12">
        <x:v>-2774.87</x:v>
      </x:c>
    </x:row>
    <x:row r="3102">
      <x:c r="A3102" s="0" t="inlineStr">
        <x:is>
          <x:t>PL|pl.depreciation-amortisation|6260|2022-06</x:t>
        </x:is>
      </x:c>
      <x:c r="B3102" s="0" t="inlineStr">
        <x:is>
          <x:t>Demo Handel GmbH</x:t>
        </x:is>
      </x:c>
      <x:c r="C3102" s="0" t="inlineStr">
        <x:is>
          <x:t>PL</x:t>
        </x:is>
      </x:c>
      <x:c r="D3102" s="0" t="inlineStr">
        <x:is>
          <x:t>pl.depreciation-amortisation</x:t>
        </x:is>
      </x:c>
      <x:c r="E3102" s="0" t="inlineStr">
        <x:is>
          <x:t>Abschreibungen</x:t>
        </x:is>
      </x:c>
      <x:c r="F3102" s="58">
        <x:v>6260</x:v>
      </x:c>
      <x:c r="G3102" t="inlineStr">
        <x:is>
          <x:t>Sofortabschreibung geringwertiger Wirtschaftsgüter</x:t>
        </x:is>
      </x:c>
      <x:c r="H3102" s="0" t="inlineStr">
        <x:is>
          <x:t>2022-06</x:t>
        </x:is>
      </x:c>
      <x:c r="I3102" s="0" t="inlineStr">
        <x:is>
          <x:t>2022-06</x:t>
        </x:is>
      </x:c>
      <x:c r="J3102" s="0" t="inlineStr">
        <x:is>
          <x:t>Month</x:t>
        </x:is>
      </x:c>
      <x:c r="K3102" s="58">
        <x:v>1</x:v>
      </x:c>
      <x:c r="L3102" s="12">
        <x:v>0</x:v>
      </x:c>
    </x:row>
    <x:row r="3103">
      <x:c r="A3103" s="0" t="inlineStr">
        <x:is>
          <x:t>PL|pl.depreciation-amortisation|6260|2022-07</x:t>
        </x:is>
      </x:c>
      <x:c r="B3103" s="0" t="inlineStr">
        <x:is>
          <x:t>Demo Handel GmbH</x:t>
        </x:is>
      </x:c>
      <x:c r="C3103" s="0" t="inlineStr">
        <x:is>
          <x:t>PL</x:t>
        </x:is>
      </x:c>
      <x:c r="D3103" s="0" t="inlineStr">
        <x:is>
          <x:t>pl.depreciation-amortisation</x:t>
        </x:is>
      </x:c>
      <x:c r="E3103" s="0" t="inlineStr">
        <x:is>
          <x:t>Abschreibungen</x:t>
        </x:is>
      </x:c>
      <x:c r="F3103" s="58">
        <x:v>6260</x:v>
      </x:c>
      <x:c r="G3103" t="inlineStr">
        <x:is>
          <x:t>Sofortabschreibung geringwertiger Wirtschaftsgüter</x:t>
        </x:is>
      </x:c>
      <x:c r="H3103" s="0" t="inlineStr">
        <x:is>
          <x:t>2022-07</x:t>
        </x:is>
      </x:c>
      <x:c r="I3103" s="0" t="inlineStr">
        <x:is>
          <x:t>2022-07</x:t>
        </x:is>
      </x:c>
      <x:c r="J3103" s="0" t="inlineStr">
        <x:is>
          <x:t>Month</x:t>
        </x:is>
      </x:c>
      <x:c r="K3103" s="58">
        <x:v>1</x:v>
      </x:c>
      <x:c r="L3103" s="12">
        <x:v>0</x:v>
      </x:c>
    </x:row>
    <x:row r="3104">
      <x:c r="A3104" s="0" t="inlineStr">
        <x:is>
          <x:t>PL|pl.depreciation-amortisation|6260|2022-08</x:t>
        </x:is>
      </x:c>
      <x:c r="B3104" s="0" t="inlineStr">
        <x:is>
          <x:t>Demo Handel GmbH</x:t>
        </x:is>
      </x:c>
      <x:c r="C3104" s="0" t="inlineStr">
        <x:is>
          <x:t>PL</x:t>
        </x:is>
      </x:c>
      <x:c r="D3104" s="0" t="inlineStr">
        <x:is>
          <x:t>pl.depreciation-amortisation</x:t>
        </x:is>
      </x:c>
      <x:c r="E3104" s="0" t="inlineStr">
        <x:is>
          <x:t>Abschreibungen</x:t>
        </x:is>
      </x:c>
      <x:c r="F3104" s="58">
        <x:v>6260</x:v>
      </x:c>
      <x:c r="G3104" t="inlineStr">
        <x:is>
          <x:t>Sofortabschreibung geringwertiger Wirtschaftsgüter</x:t>
        </x:is>
      </x:c>
      <x:c r="H3104" s="0" t="inlineStr">
        <x:is>
          <x:t>2022-08</x:t>
        </x:is>
      </x:c>
      <x:c r="I3104" s="0" t="inlineStr">
        <x:is>
          <x:t>2022-08</x:t>
        </x:is>
      </x:c>
      <x:c r="J3104" s="0" t="inlineStr">
        <x:is>
          <x:t>Month</x:t>
        </x:is>
      </x:c>
      <x:c r="K3104" s="58">
        <x:v>1</x:v>
      </x:c>
      <x:c r="L3104" s="12">
        <x:v>0</x:v>
      </x:c>
    </x:row>
    <x:row r="3105">
      <x:c r="A3105" s="0" t="inlineStr">
        <x:is>
          <x:t>PL|pl.depreciation-amortisation|6260|2022-09</x:t>
        </x:is>
      </x:c>
      <x:c r="B3105" s="0" t="inlineStr">
        <x:is>
          <x:t>Demo Handel GmbH</x:t>
        </x:is>
      </x:c>
      <x:c r="C3105" s="0" t="inlineStr">
        <x:is>
          <x:t>PL</x:t>
        </x:is>
      </x:c>
      <x:c r="D3105" s="0" t="inlineStr">
        <x:is>
          <x:t>pl.depreciation-amortisation</x:t>
        </x:is>
      </x:c>
      <x:c r="E3105" s="0" t="inlineStr">
        <x:is>
          <x:t>Abschreibungen</x:t>
        </x:is>
      </x:c>
      <x:c r="F3105" s="58">
        <x:v>6260</x:v>
      </x:c>
      <x:c r="G3105" t="inlineStr">
        <x:is>
          <x:t>Sofortabschreibung geringwertiger Wirtschaftsgüter</x:t>
        </x:is>
      </x:c>
      <x:c r="H3105" s="0" t="inlineStr">
        <x:is>
          <x:t>2022-09</x:t>
        </x:is>
      </x:c>
      <x:c r="I3105" s="0" t="inlineStr">
        <x:is>
          <x:t>2022-09</x:t>
        </x:is>
      </x:c>
      <x:c r="J3105" s="0" t="inlineStr">
        <x:is>
          <x:t>Month</x:t>
        </x:is>
      </x:c>
      <x:c r="K3105" s="58">
        <x:v>1</x:v>
      </x:c>
      <x:c r="L3105" s="12">
        <x:v>0</x:v>
      </x:c>
    </x:row>
    <x:row r="3106">
      <x:c r="A3106" s="0" t="inlineStr">
        <x:is>
          <x:t>PL|pl.depreciation-amortisation|6260|2022-10</x:t>
        </x:is>
      </x:c>
      <x:c r="B3106" s="0" t="inlineStr">
        <x:is>
          <x:t>Demo Handel GmbH</x:t>
        </x:is>
      </x:c>
      <x:c r="C3106" s="0" t="inlineStr">
        <x:is>
          <x:t>PL</x:t>
        </x:is>
      </x:c>
      <x:c r="D3106" s="0" t="inlineStr">
        <x:is>
          <x:t>pl.depreciation-amortisation</x:t>
        </x:is>
      </x:c>
      <x:c r="E3106" s="0" t="inlineStr">
        <x:is>
          <x:t>Abschreibungen</x:t>
        </x:is>
      </x:c>
      <x:c r="F3106" s="58">
        <x:v>6260</x:v>
      </x:c>
      <x:c r="G3106" t="inlineStr">
        <x:is>
          <x:t>Sofortabschreibung geringwertiger Wirtschaftsgüter</x:t>
        </x:is>
      </x:c>
      <x:c r="H3106" s="0" t="inlineStr">
        <x:is>
          <x:t>2022-10</x:t>
        </x:is>
      </x:c>
      <x:c r="I3106" s="0" t="inlineStr">
        <x:is>
          <x:t>2022-10</x:t>
        </x:is>
      </x:c>
      <x:c r="J3106" s="0" t="inlineStr">
        <x:is>
          <x:t>Month</x:t>
        </x:is>
      </x:c>
      <x:c r="K3106" s="58">
        <x:v>1</x:v>
      </x:c>
      <x:c r="L3106" s="12">
        <x:v>0</x:v>
      </x:c>
    </x:row>
    <x:row r="3107">
      <x:c r="A3107" s="0" t="inlineStr">
        <x:is>
          <x:t>PL|pl.depreciation-amortisation|6260|2022-11</x:t>
        </x:is>
      </x:c>
      <x:c r="B3107" s="0" t="inlineStr">
        <x:is>
          <x:t>Demo Handel GmbH</x:t>
        </x:is>
      </x:c>
      <x:c r="C3107" s="0" t="inlineStr">
        <x:is>
          <x:t>PL</x:t>
        </x:is>
      </x:c>
      <x:c r="D3107" s="0" t="inlineStr">
        <x:is>
          <x:t>pl.depreciation-amortisation</x:t>
        </x:is>
      </x:c>
      <x:c r="E3107" s="0" t="inlineStr">
        <x:is>
          <x:t>Abschreibungen</x:t>
        </x:is>
      </x:c>
      <x:c r="F3107" s="58">
        <x:v>6260</x:v>
      </x:c>
      <x:c r="G3107" t="inlineStr">
        <x:is>
          <x:t>Sofortabschreibung geringwertiger Wirtschaftsgüter</x:t>
        </x:is>
      </x:c>
      <x:c r="H3107" s="0" t="inlineStr">
        <x:is>
          <x:t>2022-11</x:t>
        </x:is>
      </x:c>
      <x:c r="I3107" s="0" t="inlineStr">
        <x:is>
          <x:t>2022-11</x:t>
        </x:is>
      </x:c>
      <x:c r="J3107" s="0" t="inlineStr">
        <x:is>
          <x:t>Month</x:t>
        </x:is>
      </x:c>
      <x:c r="K3107" s="58">
        <x:v>1</x:v>
      </x:c>
      <x:c r="L3107" s="12">
        <x:v>0</x:v>
      </x:c>
    </x:row>
    <x:row r="3108">
      <x:c r="A3108" s="0" t="inlineStr">
        <x:is>
          <x:t>PL|pl.depreciation-amortisation|6260|2022-12</x:t>
        </x:is>
      </x:c>
      <x:c r="B3108" s="0" t="inlineStr">
        <x:is>
          <x:t>Demo Handel GmbH</x:t>
        </x:is>
      </x:c>
      <x:c r="C3108" s="0" t="inlineStr">
        <x:is>
          <x:t>PL</x:t>
        </x:is>
      </x:c>
      <x:c r="D3108" s="0" t="inlineStr">
        <x:is>
          <x:t>pl.depreciation-amortisation</x:t>
        </x:is>
      </x:c>
      <x:c r="E3108" s="0" t="inlineStr">
        <x:is>
          <x:t>Abschreibungen</x:t>
        </x:is>
      </x:c>
      <x:c r="F3108" s="58">
        <x:v>6260</x:v>
      </x:c>
      <x:c r="G3108" t="inlineStr">
        <x:is>
          <x:t>Sofortabschreibung geringwertiger Wirtschaftsgüter</x:t>
        </x:is>
      </x:c>
      <x:c r="H3108" s="0" t="inlineStr">
        <x:is>
          <x:t>2022-12</x:t>
        </x:is>
      </x:c>
      <x:c r="I3108" s="0" t="inlineStr">
        <x:is>
          <x:t>2022-12</x:t>
        </x:is>
      </x:c>
      <x:c r="J3108" s="0" t="inlineStr">
        <x:is>
          <x:t>Month</x:t>
        </x:is>
      </x:c>
      <x:c r="K3108" s="58">
        <x:v>1</x:v>
      </x:c>
      <x:c r="L3108" s="12">
        <x:v>0</x:v>
      </x:c>
    </x:row>
    <x:row r="3109">
      <x:c r="A3109" s="0" t="inlineStr">
        <x:is>
          <x:t>PL|pl.depreciation-amortisation|6260|2023-01</x:t>
        </x:is>
      </x:c>
      <x:c r="B3109" s="0" t="inlineStr">
        <x:is>
          <x:t>Demo Handel GmbH</x:t>
        </x:is>
      </x:c>
      <x:c r="C3109" s="0" t="inlineStr">
        <x:is>
          <x:t>PL</x:t>
        </x:is>
      </x:c>
      <x:c r="D3109" s="0" t="inlineStr">
        <x:is>
          <x:t>pl.depreciation-amortisation</x:t>
        </x:is>
      </x:c>
      <x:c r="E3109" s="0" t="inlineStr">
        <x:is>
          <x:t>Abschreibungen</x:t>
        </x:is>
      </x:c>
      <x:c r="F3109" s="58">
        <x:v>6260</x:v>
      </x:c>
      <x:c r="G3109" t="inlineStr">
        <x:is>
          <x:t>Sofortabschreibung geringwertiger Wirtschaftsgüter</x:t>
        </x:is>
      </x:c>
      <x:c r="H3109" s="0" t="inlineStr">
        <x:is>
          <x:t>2023-01</x:t>
        </x:is>
      </x:c>
      <x:c r="I3109" s="0" t="inlineStr">
        <x:is>
          <x:t>2023-01</x:t>
        </x:is>
      </x:c>
      <x:c r="J3109" s="0" t="inlineStr">
        <x:is>
          <x:t>Month</x:t>
        </x:is>
      </x:c>
      <x:c r="K3109" s="58">
        <x:v>1</x:v>
      </x:c>
      <x:c r="L3109" s="12">
        <x:v>0</x:v>
      </x:c>
    </x:row>
    <x:row r="3110">
      <x:c r="A3110" s="0" t="inlineStr">
        <x:is>
          <x:t>PL|pl.depreciation-amortisation|6260|2023-02</x:t>
        </x:is>
      </x:c>
      <x:c r="B3110" s="0" t="inlineStr">
        <x:is>
          <x:t>Demo Handel GmbH</x:t>
        </x:is>
      </x:c>
      <x:c r="C3110" s="0" t="inlineStr">
        <x:is>
          <x:t>PL</x:t>
        </x:is>
      </x:c>
      <x:c r="D3110" s="0" t="inlineStr">
        <x:is>
          <x:t>pl.depreciation-amortisation</x:t>
        </x:is>
      </x:c>
      <x:c r="E3110" s="0" t="inlineStr">
        <x:is>
          <x:t>Abschreibungen</x:t>
        </x:is>
      </x:c>
      <x:c r="F3110" s="58">
        <x:v>6260</x:v>
      </x:c>
      <x:c r="G3110" t="inlineStr">
        <x:is>
          <x:t>Sofortabschreibung geringwertiger Wirtschaftsgüter</x:t>
        </x:is>
      </x:c>
      <x:c r="H3110" s="0" t="inlineStr">
        <x:is>
          <x:t>2023-02</x:t>
        </x:is>
      </x:c>
      <x:c r="I3110" s="0" t="inlineStr">
        <x:is>
          <x:t>2023-02</x:t>
        </x:is>
      </x:c>
      <x:c r="J3110" s="0" t="inlineStr">
        <x:is>
          <x:t>Month</x:t>
        </x:is>
      </x:c>
      <x:c r="K3110" s="58">
        <x:v>1</x:v>
      </x:c>
      <x:c r="L3110" s="12">
        <x:v>0</x:v>
      </x:c>
    </x:row>
    <x:row r="3111">
      <x:c r="A3111" s="0" t="inlineStr">
        <x:is>
          <x:t>PL|pl.depreciation-amortisation|6260|2023-03</x:t>
        </x:is>
      </x:c>
      <x:c r="B3111" s="0" t="inlineStr">
        <x:is>
          <x:t>Demo Handel GmbH</x:t>
        </x:is>
      </x:c>
      <x:c r="C3111" s="0" t="inlineStr">
        <x:is>
          <x:t>PL</x:t>
        </x:is>
      </x:c>
      <x:c r="D3111" s="0" t="inlineStr">
        <x:is>
          <x:t>pl.depreciation-amortisation</x:t>
        </x:is>
      </x:c>
      <x:c r="E3111" s="0" t="inlineStr">
        <x:is>
          <x:t>Abschreibungen</x:t>
        </x:is>
      </x:c>
      <x:c r="F3111" s="58">
        <x:v>6260</x:v>
      </x:c>
      <x:c r="G3111" t="inlineStr">
        <x:is>
          <x:t>Sofortabschreibung geringwertiger Wirtschaftsgüter</x:t>
        </x:is>
      </x:c>
      <x:c r="H3111" s="0" t="inlineStr">
        <x:is>
          <x:t>2023-03</x:t>
        </x:is>
      </x:c>
      <x:c r="I3111" s="0" t="inlineStr">
        <x:is>
          <x:t>2023-03</x:t>
        </x:is>
      </x:c>
      <x:c r="J3111" s="0" t="inlineStr">
        <x:is>
          <x:t>Month</x:t>
        </x:is>
      </x:c>
      <x:c r="K3111" s="58">
        <x:v>1</x:v>
      </x:c>
      <x:c r="L3111" s="12">
        <x:v>0</x:v>
      </x:c>
    </x:row>
    <x:row r="3112">
      <x:c r="A3112" s="0" t="inlineStr">
        <x:is>
          <x:t>PL|pl.depreciation-amortisation|6260|2023-04</x:t>
        </x:is>
      </x:c>
      <x:c r="B3112" s="0" t="inlineStr">
        <x:is>
          <x:t>Demo Handel GmbH</x:t>
        </x:is>
      </x:c>
      <x:c r="C3112" s="0" t="inlineStr">
        <x:is>
          <x:t>PL</x:t>
        </x:is>
      </x:c>
      <x:c r="D3112" s="0" t="inlineStr">
        <x:is>
          <x:t>pl.depreciation-amortisation</x:t>
        </x:is>
      </x:c>
      <x:c r="E3112" s="0" t="inlineStr">
        <x:is>
          <x:t>Abschreibungen</x:t>
        </x:is>
      </x:c>
      <x:c r="F3112" s="58">
        <x:v>6260</x:v>
      </x:c>
      <x:c r="G3112" t="inlineStr">
        <x:is>
          <x:t>Sofortabschreibung geringwertiger Wirtschaftsgüter</x:t>
        </x:is>
      </x:c>
      <x:c r="H3112" s="0" t="inlineStr">
        <x:is>
          <x:t>2023-04</x:t>
        </x:is>
      </x:c>
      <x:c r="I3112" s="0" t="inlineStr">
        <x:is>
          <x:t>2023-04</x:t>
        </x:is>
      </x:c>
      <x:c r="J3112" s="0" t="inlineStr">
        <x:is>
          <x:t>Month</x:t>
        </x:is>
      </x:c>
      <x:c r="K3112" s="58">
        <x:v>1</x:v>
      </x:c>
      <x:c r="L3112" s="12">
        <x:v>0</x:v>
      </x:c>
    </x:row>
    <x:row r="3113">
      <x:c r="A3113" s="0" t="inlineStr">
        <x:is>
          <x:t>PL|pl.depreciation-amortisation|6260|2023-05</x:t>
        </x:is>
      </x:c>
      <x:c r="B3113" s="0" t="inlineStr">
        <x:is>
          <x:t>Demo Handel GmbH</x:t>
        </x:is>
      </x:c>
      <x:c r="C3113" s="0" t="inlineStr">
        <x:is>
          <x:t>PL</x:t>
        </x:is>
      </x:c>
      <x:c r="D3113" s="0" t="inlineStr">
        <x:is>
          <x:t>pl.depreciation-amortisation</x:t>
        </x:is>
      </x:c>
      <x:c r="E3113" s="0" t="inlineStr">
        <x:is>
          <x:t>Abschreibungen</x:t>
        </x:is>
      </x:c>
      <x:c r="F3113" s="58">
        <x:v>6260</x:v>
      </x:c>
      <x:c r="G3113" t="inlineStr">
        <x:is>
          <x:t>Sofortabschreibung geringwertiger Wirtschaftsgüter</x:t>
        </x:is>
      </x:c>
      <x:c r="H3113" s="0" t="inlineStr">
        <x:is>
          <x:t>2023-05</x:t>
        </x:is>
      </x:c>
      <x:c r="I3113" s="0" t="inlineStr">
        <x:is>
          <x:t>2023-05</x:t>
        </x:is>
      </x:c>
      <x:c r="J3113" s="0" t="inlineStr">
        <x:is>
          <x:t>Month</x:t>
        </x:is>
      </x:c>
      <x:c r="K3113" s="58">
        <x:v>1</x:v>
      </x:c>
      <x:c r="L3113" s="12">
        <x:v>0</x:v>
      </x:c>
    </x:row>
    <x:row r="3114">
      <x:c r="A3114" s="0" t="inlineStr">
        <x:is>
          <x:t>PL|pl.depreciation-amortisation|6260|2023-06</x:t>
        </x:is>
      </x:c>
      <x:c r="B3114" s="0" t="inlineStr">
        <x:is>
          <x:t>Demo Handel GmbH</x:t>
        </x:is>
      </x:c>
      <x:c r="C3114" s="0" t="inlineStr">
        <x:is>
          <x:t>PL</x:t>
        </x:is>
      </x:c>
      <x:c r="D3114" s="0" t="inlineStr">
        <x:is>
          <x:t>pl.depreciation-amortisation</x:t>
        </x:is>
      </x:c>
      <x:c r="E3114" s="0" t="inlineStr">
        <x:is>
          <x:t>Abschreibungen</x:t>
        </x:is>
      </x:c>
      <x:c r="F3114" s="58">
        <x:v>6260</x:v>
      </x:c>
      <x:c r="G3114" t="inlineStr">
        <x:is>
          <x:t>Sofortabschreibung geringwertiger Wirtschaftsgüter</x:t>
        </x:is>
      </x:c>
      <x:c r="H3114" s="0" t="inlineStr">
        <x:is>
          <x:t>2023-06</x:t>
        </x:is>
      </x:c>
      <x:c r="I3114" s="0" t="inlineStr">
        <x:is>
          <x:t>2023-06</x:t>
        </x:is>
      </x:c>
      <x:c r="J3114" s="0" t="inlineStr">
        <x:is>
          <x:t>Month</x:t>
        </x:is>
      </x:c>
      <x:c r="K3114" s="58">
        <x:v>1</x:v>
      </x:c>
      <x:c r="L3114" s="12">
        <x:v>0</x:v>
      </x:c>
    </x:row>
    <x:row r="3115">
      <x:c r="A3115" s="0" t="inlineStr">
        <x:is>
          <x:t>PL|pl.depreciation-amortisation|6260|2023-07</x:t>
        </x:is>
      </x:c>
      <x:c r="B3115" s="0" t="inlineStr">
        <x:is>
          <x:t>Demo Handel GmbH</x:t>
        </x:is>
      </x:c>
      <x:c r="C3115" s="0" t="inlineStr">
        <x:is>
          <x:t>PL</x:t>
        </x:is>
      </x:c>
      <x:c r="D3115" s="0" t="inlineStr">
        <x:is>
          <x:t>pl.depreciation-amortisation</x:t>
        </x:is>
      </x:c>
      <x:c r="E3115" s="0" t="inlineStr">
        <x:is>
          <x:t>Abschreibungen</x:t>
        </x:is>
      </x:c>
      <x:c r="F3115" s="58">
        <x:v>6260</x:v>
      </x:c>
      <x:c r="G3115" t="inlineStr">
        <x:is>
          <x:t>Sofortabschreibung geringwertiger Wirtschaftsgüter</x:t>
        </x:is>
      </x:c>
      <x:c r="H3115" s="0" t="inlineStr">
        <x:is>
          <x:t>2023-07</x:t>
        </x:is>
      </x:c>
      <x:c r="I3115" s="0" t="inlineStr">
        <x:is>
          <x:t>2023-07</x:t>
        </x:is>
      </x:c>
      <x:c r="J3115" s="0" t="inlineStr">
        <x:is>
          <x:t>Month</x:t>
        </x:is>
      </x:c>
      <x:c r="K3115" s="58">
        <x:v>1</x:v>
      </x:c>
      <x:c r="L3115" s="12">
        <x:v>-1595.25</x:v>
      </x:c>
    </x:row>
    <x:row r="3116">
      <x:c r="A3116" s="0" t="inlineStr">
        <x:is>
          <x:t>PL|pl.depreciation-amortisation|6260|2023-08</x:t>
        </x:is>
      </x:c>
      <x:c r="B3116" s="0" t="inlineStr">
        <x:is>
          <x:t>Demo Handel GmbH</x:t>
        </x:is>
      </x:c>
      <x:c r="C3116" s="0" t="inlineStr">
        <x:is>
          <x:t>PL</x:t>
        </x:is>
      </x:c>
      <x:c r="D3116" s="0" t="inlineStr">
        <x:is>
          <x:t>pl.depreciation-amortisation</x:t>
        </x:is>
      </x:c>
      <x:c r="E3116" s="0" t="inlineStr">
        <x:is>
          <x:t>Abschreibungen</x:t>
        </x:is>
      </x:c>
      <x:c r="F3116" s="58">
        <x:v>6260</x:v>
      </x:c>
      <x:c r="G3116" t="inlineStr">
        <x:is>
          <x:t>Sofortabschreibung geringwertiger Wirtschaftsgüter</x:t>
        </x:is>
      </x:c>
      <x:c r="H3116" s="0" t="inlineStr">
        <x:is>
          <x:t>2023-08</x:t>
        </x:is>
      </x:c>
      <x:c r="I3116" s="0" t="inlineStr">
        <x:is>
          <x:t>2023-08</x:t>
        </x:is>
      </x:c>
      <x:c r="J3116" s="0" t="inlineStr">
        <x:is>
          <x:t>Month</x:t>
        </x:is>
      </x:c>
      <x:c r="K3116" s="58">
        <x:v>1</x:v>
      </x:c>
      <x:c r="L3116" s="12">
        <x:v>0</x:v>
      </x:c>
    </x:row>
    <x:row r="3117">
      <x:c r="A3117" s="0" t="inlineStr">
        <x:is>
          <x:t>PL|pl.depreciation-amortisation|6260|2023-09</x:t>
        </x:is>
      </x:c>
      <x:c r="B3117" s="0" t="inlineStr">
        <x:is>
          <x:t>Demo Handel GmbH</x:t>
        </x:is>
      </x:c>
      <x:c r="C3117" s="0" t="inlineStr">
        <x:is>
          <x:t>PL</x:t>
        </x:is>
      </x:c>
      <x:c r="D3117" s="0" t="inlineStr">
        <x:is>
          <x:t>pl.depreciation-amortisation</x:t>
        </x:is>
      </x:c>
      <x:c r="E3117" s="0" t="inlineStr">
        <x:is>
          <x:t>Abschreibungen</x:t>
        </x:is>
      </x:c>
      <x:c r="F3117" s="58">
        <x:v>6260</x:v>
      </x:c>
      <x:c r="G3117" t="inlineStr">
        <x:is>
          <x:t>Sofortabschreibung geringwertiger Wirtschaftsgüter</x:t>
        </x:is>
      </x:c>
      <x:c r="H3117" s="0" t="inlineStr">
        <x:is>
          <x:t>2023-09</x:t>
        </x:is>
      </x:c>
      <x:c r="I3117" s="0" t="inlineStr">
        <x:is>
          <x:t>2023-09</x:t>
        </x:is>
      </x:c>
      <x:c r="J3117" s="0" t="inlineStr">
        <x:is>
          <x:t>Month</x:t>
        </x:is>
      </x:c>
      <x:c r="K3117" s="58">
        <x:v>1</x:v>
      </x:c>
      <x:c r="L3117" s="12">
        <x:v>0</x:v>
      </x:c>
    </x:row>
    <x:row r="3118">
      <x:c r="A3118" s="0" t="inlineStr">
        <x:is>
          <x:t>PL|pl.depreciation-amortisation|6260|2023-10</x:t>
        </x:is>
      </x:c>
      <x:c r="B3118" s="0" t="inlineStr">
        <x:is>
          <x:t>Demo Handel GmbH</x:t>
        </x:is>
      </x:c>
      <x:c r="C3118" s="0" t="inlineStr">
        <x:is>
          <x:t>PL</x:t>
        </x:is>
      </x:c>
      <x:c r="D3118" s="0" t="inlineStr">
        <x:is>
          <x:t>pl.depreciation-amortisation</x:t>
        </x:is>
      </x:c>
      <x:c r="E3118" s="0" t="inlineStr">
        <x:is>
          <x:t>Abschreibungen</x:t>
        </x:is>
      </x:c>
      <x:c r="F3118" s="58">
        <x:v>6260</x:v>
      </x:c>
      <x:c r="G3118" t="inlineStr">
        <x:is>
          <x:t>Sofortabschreibung geringwertiger Wirtschaftsgüter</x:t>
        </x:is>
      </x:c>
      <x:c r="H3118" s="0" t="inlineStr">
        <x:is>
          <x:t>2023-10</x:t>
        </x:is>
      </x:c>
      <x:c r="I3118" s="0" t="inlineStr">
        <x:is>
          <x:t>2023-10</x:t>
        </x:is>
      </x:c>
      <x:c r="J3118" s="0" t="inlineStr">
        <x:is>
          <x:t>Month</x:t>
        </x:is>
      </x:c>
      <x:c r="K3118" s="58">
        <x:v>1</x:v>
      </x:c>
      <x:c r="L3118" s="12">
        <x:v>-2037.67</x:v>
      </x:c>
    </x:row>
    <x:row r="3119">
      <x:c r="A3119" s="0" t="inlineStr">
        <x:is>
          <x:t>PL|pl.depreciation-amortisation|6260|2023-11</x:t>
        </x:is>
      </x:c>
      <x:c r="B3119" s="0" t="inlineStr">
        <x:is>
          <x:t>Demo Handel GmbH</x:t>
        </x:is>
      </x:c>
      <x:c r="C3119" s="0" t="inlineStr">
        <x:is>
          <x:t>PL</x:t>
        </x:is>
      </x:c>
      <x:c r="D3119" s="0" t="inlineStr">
        <x:is>
          <x:t>pl.depreciation-amortisation</x:t>
        </x:is>
      </x:c>
      <x:c r="E3119" s="0" t="inlineStr">
        <x:is>
          <x:t>Abschreibungen</x:t>
        </x:is>
      </x:c>
      <x:c r="F3119" s="58">
        <x:v>6260</x:v>
      </x:c>
      <x:c r="G3119" t="inlineStr">
        <x:is>
          <x:t>Sofortabschreibung geringwertiger Wirtschaftsgüter</x:t>
        </x:is>
      </x:c>
      <x:c r="H3119" s="0" t="inlineStr">
        <x:is>
          <x:t>2023-11</x:t>
        </x:is>
      </x:c>
      <x:c r="I3119" s="0" t="inlineStr">
        <x:is>
          <x:t>2023-11</x:t>
        </x:is>
      </x:c>
      <x:c r="J3119" s="0" t="inlineStr">
        <x:is>
          <x:t>Month</x:t>
        </x:is>
      </x:c>
      <x:c r="K3119" s="58">
        <x:v>1</x:v>
      </x:c>
      <x:c r="L3119" s="12">
        <x:v>0</x:v>
      </x:c>
    </x:row>
    <x:row r="3120">
      <x:c r="A3120" s="0" t="inlineStr">
        <x:is>
          <x:t>PL|pl.depreciation-amortisation|6260|2023-12</x:t>
        </x:is>
      </x:c>
      <x:c r="B3120" s="0" t="inlineStr">
        <x:is>
          <x:t>Demo Handel GmbH</x:t>
        </x:is>
      </x:c>
      <x:c r="C3120" s="0" t="inlineStr">
        <x:is>
          <x:t>PL</x:t>
        </x:is>
      </x:c>
      <x:c r="D3120" s="0" t="inlineStr">
        <x:is>
          <x:t>pl.depreciation-amortisation</x:t>
        </x:is>
      </x:c>
      <x:c r="E3120" s="0" t="inlineStr">
        <x:is>
          <x:t>Abschreibungen</x:t>
        </x:is>
      </x:c>
      <x:c r="F3120" s="58">
        <x:v>6260</x:v>
      </x:c>
      <x:c r="G3120" t="inlineStr">
        <x:is>
          <x:t>Sofortabschreibung geringwertiger Wirtschaftsgüter</x:t>
        </x:is>
      </x:c>
      <x:c r="H3120" s="0" t="inlineStr">
        <x:is>
          <x:t>2023-12</x:t>
        </x:is>
      </x:c>
      <x:c r="I3120" s="0" t="inlineStr">
        <x:is>
          <x:t>2023-12</x:t>
        </x:is>
      </x:c>
      <x:c r="J3120" s="0" t="inlineStr">
        <x:is>
          <x:t>Month</x:t>
        </x:is>
      </x:c>
      <x:c r="K3120" s="58">
        <x:v>1</x:v>
      </x:c>
      <x:c r="L3120" s="12">
        <x:v>0</x:v>
      </x:c>
    </x:row>
    <x:row r="3121">
      <x:c r="A3121" s="0" t="inlineStr">
        <x:is>
          <x:t>PL|pl.depreciation-amortisation|6260|2024-01</x:t>
        </x:is>
      </x:c>
      <x:c r="B3121" s="0" t="inlineStr">
        <x:is>
          <x:t>Demo Handel GmbH</x:t>
        </x:is>
      </x:c>
      <x:c r="C3121" s="0" t="inlineStr">
        <x:is>
          <x:t>PL</x:t>
        </x:is>
      </x:c>
      <x:c r="D3121" s="0" t="inlineStr">
        <x:is>
          <x:t>pl.depreciation-amortisation</x:t>
        </x:is>
      </x:c>
      <x:c r="E3121" s="0" t="inlineStr">
        <x:is>
          <x:t>Abschreibungen</x:t>
        </x:is>
      </x:c>
      <x:c r="F3121" s="58">
        <x:v>6260</x:v>
      </x:c>
      <x:c r="G3121" t="inlineStr">
        <x:is>
          <x:t>Sofortabschreibung geringwertiger Wirtschaftsgüter</x:t>
        </x:is>
      </x:c>
      <x:c r="H3121" s="0" t="inlineStr">
        <x:is>
          <x:t>2024-01</x:t>
        </x:is>
      </x:c>
      <x:c r="I3121" s="0" t="inlineStr">
        <x:is>
          <x:t>2024-01</x:t>
        </x:is>
      </x:c>
      <x:c r="J3121" s="0" t="inlineStr">
        <x:is>
          <x:t>Month</x:t>
        </x:is>
      </x:c>
      <x:c r="K3121" s="58">
        <x:v>1</x:v>
      </x:c>
      <x:c r="L3121" s="12">
        <x:v>-2235.11</x:v>
      </x:c>
    </x:row>
    <x:row r="3122">
      <x:c r="A3122" s="0" t="inlineStr">
        <x:is>
          <x:t>PL|pl.depreciation-amortisation|6260|2024-02</x:t>
        </x:is>
      </x:c>
      <x:c r="B3122" s="0" t="inlineStr">
        <x:is>
          <x:t>Demo Handel GmbH</x:t>
        </x:is>
      </x:c>
      <x:c r="C3122" s="0" t="inlineStr">
        <x:is>
          <x:t>PL</x:t>
        </x:is>
      </x:c>
      <x:c r="D3122" s="0" t="inlineStr">
        <x:is>
          <x:t>pl.depreciation-amortisation</x:t>
        </x:is>
      </x:c>
      <x:c r="E3122" s="0" t="inlineStr">
        <x:is>
          <x:t>Abschreibungen</x:t>
        </x:is>
      </x:c>
      <x:c r="F3122" s="58">
        <x:v>6260</x:v>
      </x:c>
      <x:c r="G3122" t="inlineStr">
        <x:is>
          <x:t>Sofortabschreibung geringwertiger Wirtschaftsgüter</x:t>
        </x:is>
      </x:c>
      <x:c r="H3122" s="0" t="inlineStr">
        <x:is>
          <x:t>2024-02</x:t>
        </x:is>
      </x:c>
      <x:c r="I3122" s="0" t="inlineStr">
        <x:is>
          <x:t>2024-02</x:t>
        </x:is>
      </x:c>
      <x:c r="J3122" s="0" t="inlineStr">
        <x:is>
          <x:t>Month</x:t>
        </x:is>
      </x:c>
      <x:c r="K3122" s="58">
        <x:v>1</x:v>
      </x:c>
      <x:c r="L3122" s="12">
        <x:v>-1378.66</x:v>
      </x:c>
    </x:row>
    <x:row r="3123">
      <x:c r="A3123" s="0" t="inlineStr">
        <x:is>
          <x:t>PL|pl.depreciation-amortisation|6260|2024-03</x:t>
        </x:is>
      </x:c>
      <x:c r="B3123" s="0" t="inlineStr">
        <x:is>
          <x:t>Demo Handel GmbH</x:t>
        </x:is>
      </x:c>
      <x:c r="C3123" s="0" t="inlineStr">
        <x:is>
          <x:t>PL</x:t>
        </x:is>
      </x:c>
      <x:c r="D3123" s="0" t="inlineStr">
        <x:is>
          <x:t>pl.depreciation-amortisation</x:t>
        </x:is>
      </x:c>
      <x:c r="E3123" s="0" t="inlineStr">
        <x:is>
          <x:t>Abschreibungen</x:t>
        </x:is>
      </x:c>
      <x:c r="F3123" s="58">
        <x:v>6260</x:v>
      </x:c>
      <x:c r="G3123" t="inlineStr">
        <x:is>
          <x:t>Sofortabschreibung geringwertiger Wirtschaftsgüter</x:t>
        </x:is>
      </x:c>
      <x:c r="H3123" s="0" t="inlineStr">
        <x:is>
          <x:t>2024-03</x:t>
        </x:is>
      </x:c>
      <x:c r="I3123" s="0" t="inlineStr">
        <x:is>
          <x:t>2024-03</x:t>
        </x:is>
      </x:c>
      <x:c r="J3123" s="0" t="inlineStr">
        <x:is>
          <x:t>Month</x:t>
        </x:is>
      </x:c>
      <x:c r="K3123" s="58">
        <x:v>1</x:v>
      </x:c>
      <x:c r="L3123" s="12">
        <x:v>-2565.5</x:v>
      </x:c>
    </x:row>
    <x:row r="3124">
      <x:c r="A3124" s="0" t="inlineStr">
        <x:is>
          <x:t>PL|pl.depreciation-amortisation|6260|2024-04</x:t>
        </x:is>
      </x:c>
      <x:c r="B3124" s="0" t="inlineStr">
        <x:is>
          <x:t>Demo Handel GmbH</x:t>
        </x:is>
      </x:c>
      <x:c r="C3124" s="0" t="inlineStr">
        <x:is>
          <x:t>PL</x:t>
        </x:is>
      </x:c>
      <x:c r="D3124" s="0" t="inlineStr">
        <x:is>
          <x:t>pl.depreciation-amortisation</x:t>
        </x:is>
      </x:c>
      <x:c r="E3124" s="0" t="inlineStr">
        <x:is>
          <x:t>Abschreibungen</x:t>
        </x:is>
      </x:c>
      <x:c r="F3124" s="58">
        <x:v>6260</x:v>
      </x:c>
      <x:c r="G3124" t="inlineStr">
        <x:is>
          <x:t>Sofortabschreibung geringwertiger Wirtschaftsgüter</x:t>
        </x:is>
      </x:c>
      <x:c r="H3124" s="0" t="inlineStr">
        <x:is>
          <x:t>2024-04</x:t>
        </x:is>
      </x:c>
      <x:c r="I3124" s="0" t="inlineStr">
        <x:is>
          <x:t>2024-04</x:t>
        </x:is>
      </x:c>
      <x:c r="J3124" s="0" t="inlineStr">
        <x:is>
          <x:t>Month</x:t>
        </x:is>
      </x:c>
      <x:c r="K3124" s="58">
        <x:v>1</x:v>
      </x:c>
      <x:c r="L3124" s="12">
        <x:v>0</x:v>
      </x:c>
    </x:row>
    <x:row r="3125">
      <x:c r="A3125" s="0" t="inlineStr">
        <x:is>
          <x:t>PL|pl.depreciation-amortisation|6260|2024-05</x:t>
        </x:is>
      </x:c>
      <x:c r="B3125" s="0" t="inlineStr">
        <x:is>
          <x:t>Demo Handel GmbH</x:t>
        </x:is>
      </x:c>
      <x:c r="C3125" s="0" t="inlineStr">
        <x:is>
          <x:t>PL</x:t>
        </x:is>
      </x:c>
      <x:c r="D3125" s="0" t="inlineStr">
        <x:is>
          <x:t>pl.depreciation-amortisation</x:t>
        </x:is>
      </x:c>
      <x:c r="E3125" s="0" t="inlineStr">
        <x:is>
          <x:t>Abschreibungen</x:t>
        </x:is>
      </x:c>
      <x:c r="F3125" s="58">
        <x:v>6260</x:v>
      </x:c>
      <x:c r="G3125" t="inlineStr">
        <x:is>
          <x:t>Sofortabschreibung geringwertiger Wirtschaftsgüter</x:t>
        </x:is>
      </x:c>
      <x:c r="H3125" s="0" t="inlineStr">
        <x:is>
          <x:t>2024-05</x:t>
        </x:is>
      </x:c>
      <x:c r="I3125" s="0" t="inlineStr">
        <x:is>
          <x:t>2024-05</x:t>
        </x:is>
      </x:c>
      <x:c r="J3125" s="0" t="inlineStr">
        <x:is>
          <x:t>Month</x:t>
        </x:is>
      </x:c>
      <x:c r="K3125" s="58">
        <x:v>1</x:v>
      </x:c>
      <x:c r="L3125" s="12">
        <x:v>-2760.91</x:v>
      </x:c>
    </x:row>
    <x:row r="3126">
      <x:c r="A3126" s="0" t="inlineStr">
        <x:is>
          <x:t>PL|pl.depreciation-amortisation|6260|2024-06</x:t>
        </x:is>
      </x:c>
      <x:c r="B3126" s="0" t="inlineStr">
        <x:is>
          <x:t>Demo Handel GmbH</x:t>
        </x:is>
      </x:c>
      <x:c r="C3126" s="0" t="inlineStr">
        <x:is>
          <x:t>PL</x:t>
        </x:is>
      </x:c>
      <x:c r="D3126" s="0" t="inlineStr">
        <x:is>
          <x:t>pl.depreciation-amortisation</x:t>
        </x:is>
      </x:c>
      <x:c r="E3126" s="0" t="inlineStr">
        <x:is>
          <x:t>Abschreibungen</x:t>
        </x:is>
      </x:c>
      <x:c r="F3126" s="58">
        <x:v>6260</x:v>
      </x:c>
      <x:c r="G3126" t="inlineStr">
        <x:is>
          <x:t>Sofortabschreibung geringwertiger Wirtschaftsgüter</x:t>
        </x:is>
      </x:c>
      <x:c r="H3126" s="0" t="inlineStr">
        <x:is>
          <x:t>2024-06</x:t>
        </x:is>
      </x:c>
      <x:c r="I3126" s="0" t="inlineStr">
        <x:is>
          <x:t>2024-06</x:t>
        </x:is>
      </x:c>
      <x:c r="J3126" s="0" t="inlineStr">
        <x:is>
          <x:t>Month</x:t>
        </x:is>
      </x:c>
      <x:c r="K3126" s="58">
        <x:v>1</x:v>
      </x:c>
      <x:c r="L3126" s="12">
        <x:v>0</x:v>
      </x:c>
    </x:row>
    <x:row r="3127">
      <x:c r="A3127" s="0" t="inlineStr">
        <x:is>
          <x:t>PL|pl.depreciation-amortisation|6260|2024-07</x:t>
        </x:is>
      </x:c>
      <x:c r="B3127" s="0" t="inlineStr">
        <x:is>
          <x:t>Demo Handel GmbH</x:t>
        </x:is>
      </x:c>
      <x:c r="C3127" s="0" t="inlineStr">
        <x:is>
          <x:t>PL</x:t>
        </x:is>
      </x:c>
      <x:c r="D3127" s="0" t="inlineStr">
        <x:is>
          <x:t>pl.depreciation-amortisation</x:t>
        </x:is>
      </x:c>
      <x:c r="E3127" s="0" t="inlineStr">
        <x:is>
          <x:t>Abschreibungen</x:t>
        </x:is>
      </x:c>
      <x:c r="F3127" s="58">
        <x:v>6260</x:v>
      </x:c>
      <x:c r="G3127" t="inlineStr">
        <x:is>
          <x:t>Sofortabschreibung geringwertiger Wirtschaftsgüter</x:t>
        </x:is>
      </x:c>
      <x:c r="H3127" s="0" t="inlineStr">
        <x:is>
          <x:t>2024-07</x:t>
        </x:is>
      </x:c>
      <x:c r="I3127" s="0" t="inlineStr">
        <x:is>
          <x:t>2024-07</x:t>
        </x:is>
      </x:c>
      <x:c r="J3127" s="0" t="inlineStr">
        <x:is>
          <x:t>Month</x:t>
        </x:is>
      </x:c>
      <x:c r="K3127" s="58">
        <x:v>1</x:v>
      </x:c>
      <x:c r="L3127" s="12">
        <x:v>0</x:v>
      </x:c>
    </x:row>
    <x:row r="3128">
      <x:c r="A3128" s="0" t="inlineStr">
        <x:is>
          <x:t>PL|pl.depreciation-amortisation|6260|2024-08</x:t>
        </x:is>
      </x:c>
      <x:c r="B3128" s="0" t="inlineStr">
        <x:is>
          <x:t>Demo Handel GmbH</x:t>
        </x:is>
      </x:c>
      <x:c r="C3128" s="0" t="inlineStr">
        <x:is>
          <x:t>PL</x:t>
        </x:is>
      </x:c>
      <x:c r="D3128" s="0" t="inlineStr">
        <x:is>
          <x:t>pl.depreciation-amortisation</x:t>
        </x:is>
      </x:c>
      <x:c r="E3128" s="0" t="inlineStr">
        <x:is>
          <x:t>Abschreibungen</x:t>
        </x:is>
      </x:c>
      <x:c r="F3128" s="58">
        <x:v>6260</x:v>
      </x:c>
      <x:c r="G3128" t="inlineStr">
        <x:is>
          <x:t>Sofortabschreibung geringwertiger Wirtschaftsgüter</x:t>
        </x:is>
      </x:c>
      <x:c r="H3128" s="0" t="inlineStr">
        <x:is>
          <x:t>2024-08</x:t>
        </x:is>
      </x:c>
      <x:c r="I3128" s="0" t="inlineStr">
        <x:is>
          <x:t>2024-08</x:t>
        </x:is>
      </x:c>
      <x:c r="J3128" s="0" t="inlineStr">
        <x:is>
          <x:t>Month</x:t>
        </x:is>
      </x:c>
      <x:c r="K3128" s="58">
        <x:v>1</x:v>
      </x:c>
      <x:c r="L3128" s="12">
        <x:v>0</x:v>
      </x:c>
    </x:row>
    <x:row r="3129">
      <x:c r="A3129" s="0" t="inlineStr">
        <x:is>
          <x:t>PL|pl.depreciation-amortisation|6260|2024-09</x:t>
        </x:is>
      </x:c>
      <x:c r="B3129" s="0" t="inlineStr">
        <x:is>
          <x:t>Demo Handel GmbH</x:t>
        </x:is>
      </x:c>
      <x:c r="C3129" s="0" t="inlineStr">
        <x:is>
          <x:t>PL</x:t>
        </x:is>
      </x:c>
      <x:c r="D3129" s="0" t="inlineStr">
        <x:is>
          <x:t>pl.depreciation-amortisation</x:t>
        </x:is>
      </x:c>
      <x:c r="E3129" s="0" t="inlineStr">
        <x:is>
          <x:t>Abschreibungen</x:t>
        </x:is>
      </x:c>
      <x:c r="F3129" s="58">
        <x:v>6260</x:v>
      </x:c>
      <x:c r="G3129" t="inlineStr">
        <x:is>
          <x:t>Sofortabschreibung geringwertiger Wirtschaftsgüter</x:t>
        </x:is>
      </x:c>
      <x:c r="H3129" s="0" t="inlineStr">
        <x:is>
          <x:t>2024-09</x:t>
        </x:is>
      </x:c>
      <x:c r="I3129" s="0" t="inlineStr">
        <x:is>
          <x:t>2024-09</x:t>
        </x:is>
      </x:c>
      <x:c r="J3129" s="0" t="inlineStr">
        <x:is>
          <x:t>Month</x:t>
        </x:is>
      </x:c>
      <x:c r="K3129" s="58">
        <x:v>1</x:v>
      </x:c>
      <x:c r="L3129" s="12">
        <x:v>0</x:v>
      </x:c>
    </x:row>
    <x:row r="3130">
      <x:c r="A3130" s="0" t="inlineStr">
        <x:is>
          <x:t>PL|pl.depreciation-amortisation|6260|2024-10</x:t>
        </x:is>
      </x:c>
      <x:c r="B3130" s="0" t="inlineStr">
        <x:is>
          <x:t>Demo Handel GmbH</x:t>
        </x:is>
      </x:c>
      <x:c r="C3130" s="0" t="inlineStr">
        <x:is>
          <x:t>PL</x:t>
        </x:is>
      </x:c>
      <x:c r="D3130" s="0" t="inlineStr">
        <x:is>
          <x:t>pl.depreciation-amortisation</x:t>
        </x:is>
      </x:c>
      <x:c r="E3130" s="0" t="inlineStr">
        <x:is>
          <x:t>Abschreibungen</x:t>
        </x:is>
      </x:c>
      <x:c r="F3130" s="58">
        <x:v>6260</x:v>
      </x:c>
      <x:c r="G3130" t="inlineStr">
        <x:is>
          <x:t>Sofortabschreibung geringwertiger Wirtschaftsgüter</x:t>
        </x:is>
      </x:c>
      <x:c r="H3130" s="0" t="inlineStr">
        <x:is>
          <x:t>2024-10</x:t>
        </x:is>
      </x:c>
      <x:c r="I3130" s="0" t="inlineStr">
        <x:is>
          <x:t>2024-10</x:t>
        </x:is>
      </x:c>
      <x:c r="J3130" s="0" t="inlineStr">
        <x:is>
          <x:t>Month</x:t>
        </x:is>
      </x:c>
      <x:c r="K3130" s="58">
        <x:v>1</x:v>
      </x:c>
      <x:c r="L3130" s="12">
        <x:v>-1406.61</x:v>
      </x:c>
    </x:row>
    <x:row r="3131">
      <x:c r="A3131" s="0" t="inlineStr">
        <x:is>
          <x:t>PL|pl.depreciation-amortisation|6260|2024-11</x:t>
        </x:is>
      </x:c>
      <x:c r="B3131" s="0" t="inlineStr">
        <x:is>
          <x:t>Demo Handel GmbH</x:t>
        </x:is>
      </x:c>
      <x:c r="C3131" s="0" t="inlineStr">
        <x:is>
          <x:t>PL</x:t>
        </x:is>
      </x:c>
      <x:c r="D3131" s="0" t="inlineStr">
        <x:is>
          <x:t>pl.depreciation-amortisation</x:t>
        </x:is>
      </x:c>
      <x:c r="E3131" s="0" t="inlineStr">
        <x:is>
          <x:t>Abschreibungen</x:t>
        </x:is>
      </x:c>
      <x:c r="F3131" s="58">
        <x:v>6260</x:v>
      </x:c>
      <x:c r="G3131" t="inlineStr">
        <x:is>
          <x:t>Sofortabschreibung geringwertiger Wirtschaftsgüter</x:t>
        </x:is>
      </x:c>
      <x:c r="H3131" s="0" t="inlineStr">
        <x:is>
          <x:t>2024-11</x:t>
        </x:is>
      </x:c>
      <x:c r="I3131" s="0" t="inlineStr">
        <x:is>
          <x:t>2024-11</x:t>
        </x:is>
      </x:c>
      <x:c r="J3131" s="0" t="inlineStr">
        <x:is>
          <x:t>Month</x:t>
        </x:is>
      </x:c>
      <x:c r="K3131" s="58">
        <x:v>1</x:v>
      </x:c>
      <x:c r="L3131" s="12">
        <x:v>0</x:v>
      </x:c>
    </x:row>
    <x:row r="3132">
      <x:c r="A3132" s="0" t="inlineStr">
        <x:is>
          <x:t>PL|pl.depreciation-amortisation|6260|2024-12</x:t>
        </x:is>
      </x:c>
      <x:c r="B3132" s="0" t="inlineStr">
        <x:is>
          <x:t>Demo Handel GmbH</x:t>
        </x:is>
      </x:c>
      <x:c r="C3132" s="0" t="inlineStr">
        <x:is>
          <x:t>PL</x:t>
        </x:is>
      </x:c>
      <x:c r="D3132" s="0" t="inlineStr">
        <x:is>
          <x:t>pl.depreciation-amortisation</x:t>
        </x:is>
      </x:c>
      <x:c r="E3132" s="0" t="inlineStr">
        <x:is>
          <x:t>Abschreibungen</x:t>
        </x:is>
      </x:c>
      <x:c r="F3132" s="58">
        <x:v>6260</x:v>
      </x:c>
      <x:c r="G3132" t="inlineStr">
        <x:is>
          <x:t>Sofortabschreibung geringwertiger Wirtschaftsgüter</x:t>
        </x:is>
      </x:c>
      <x:c r="H3132" s="0" t="inlineStr">
        <x:is>
          <x:t>2024-12</x:t>
        </x:is>
      </x:c>
      <x:c r="I3132" s="0" t="inlineStr">
        <x:is>
          <x:t>2024-12</x:t>
        </x:is>
      </x:c>
      <x:c r="J3132" s="0" t="inlineStr">
        <x:is>
          <x:t>Month</x:t>
        </x:is>
      </x:c>
      <x:c r="K3132" s="58">
        <x:v>1</x:v>
      </x:c>
      <x:c r="L3132" s="12">
        <x:v>-1698.32</x:v>
      </x:c>
    </x:row>
    <x:row r="3133">
      <x:c r="A3133" s="0" t="inlineStr">
        <x:is>
          <x:t>PL|pl.ebit||2022-01</x:t>
        </x:is>
      </x:c>
      <x:c r="B3133" s="0" t="inlineStr">
        <x:is>
          <x:t>Demo Handel GmbH</x:t>
        </x:is>
      </x:c>
      <x:c r="C3133" s="0" t="inlineStr">
        <x:is>
          <x:t>PL</x:t>
        </x:is>
      </x:c>
      <x:c r="D3133" s="0" t="inlineStr">
        <x:is>
          <x:t>pl.ebit</x:t>
        </x:is>
      </x:c>
      <x:c r="E3133" s="0" t="inlineStr">
        <x:is>
          <x:t>EBIT</x:t>
        </x:is>
      </x:c>
      <x:c r="H3133" s="0" t="inlineStr">
        <x:is>
          <x:t>2022-01</x:t>
        </x:is>
      </x:c>
      <x:c r="I3133" s="0" t="inlineStr">
        <x:is>
          <x:t>2022-01</x:t>
        </x:is>
      </x:c>
      <x:c r="J3133" s="0" t="inlineStr">
        <x:is>
          <x:t>Month</x:t>
        </x:is>
      </x:c>
      <x:c r="K3133" s="58">
        <x:v>1</x:v>
      </x:c>
      <x:c r="L3133" s="12">
        <x:v>-92039.53</x:v>
      </x:c>
    </x:row>
    <x:row r="3134">
      <x:c r="A3134" s="0" t="inlineStr">
        <x:is>
          <x:t>PL|pl.ebit||2022-02</x:t>
        </x:is>
      </x:c>
      <x:c r="B3134" s="0" t="inlineStr">
        <x:is>
          <x:t>Demo Handel GmbH</x:t>
        </x:is>
      </x:c>
      <x:c r="C3134" s="0" t="inlineStr">
        <x:is>
          <x:t>PL</x:t>
        </x:is>
      </x:c>
      <x:c r="D3134" s="0" t="inlineStr">
        <x:is>
          <x:t>pl.ebit</x:t>
        </x:is>
      </x:c>
      <x:c r="E3134" s="0" t="inlineStr">
        <x:is>
          <x:t>EBIT</x:t>
        </x:is>
      </x:c>
      <x:c r="H3134" s="0" t="inlineStr">
        <x:is>
          <x:t>2022-02</x:t>
        </x:is>
      </x:c>
      <x:c r="I3134" s="0" t="inlineStr">
        <x:is>
          <x:t>2022-02</x:t>
        </x:is>
      </x:c>
      <x:c r="J3134" s="0" t="inlineStr">
        <x:is>
          <x:t>Month</x:t>
        </x:is>
      </x:c>
      <x:c r="K3134" s="58">
        <x:v>1</x:v>
      </x:c>
      <x:c r="L3134" s="12">
        <x:v>12247.38</x:v>
      </x:c>
    </x:row>
    <x:row r="3135">
      <x:c r="A3135" s="0" t="inlineStr">
        <x:is>
          <x:t>PL|pl.ebit||2022-03</x:t>
        </x:is>
      </x:c>
      <x:c r="B3135" s="0" t="inlineStr">
        <x:is>
          <x:t>Demo Handel GmbH</x:t>
        </x:is>
      </x:c>
      <x:c r="C3135" s="0" t="inlineStr">
        <x:is>
          <x:t>PL</x:t>
        </x:is>
      </x:c>
      <x:c r="D3135" s="0" t="inlineStr">
        <x:is>
          <x:t>pl.ebit</x:t>
        </x:is>
      </x:c>
      <x:c r="E3135" s="0" t="inlineStr">
        <x:is>
          <x:t>EBIT</x:t>
        </x:is>
      </x:c>
      <x:c r="H3135" s="0" t="inlineStr">
        <x:is>
          <x:t>2022-03</x:t>
        </x:is>
      </x:c>
      <x:c r="I3135" s="0" t="inlineStr">
        <x:is>
          <x:t>2022-03</x:t>
        </x:is>
      </x:c>
      <x:c r="J3135" s="0" t="inlineStr">
        <x:is>
          <x:t>Month</x:t>
        </x:is>
      </x:c>
      <x:c r="K3135" s="58">
        <x:v>1</x:v>
      </x:c>
      <x:c r="L3135" s="12">
        <x:v>429111.53</x:v>
      </x:c>
    </x:row>
    <x:row r="3136">
      <x:c r="A3136" s="0" t="inlineStr">
        <x:is>
          <x:t>PL|pl.ebit||2022-04</x:t>
        </x:is>
      </x:c>
      <x:c r="B3136" s="0" t="inlineStr">
        <x:is>
          <x:t>Demo Handel GmbH</x:t>
        </x:is>
      </x:c>
      <x:c r="C3136" s="0" t="inlineStr">
        <x:is>
          <x:t>PL</x:t>
        </x:is>
      </x:c>
      <x:c r="D3136" s="0" t="inlineStr">
        <x:is>
          <x:t>pl.ebit</x:t>
        </x:is>
      </x:c>
      <x:c r="E3136" s="0" t="inlineStr">
        <x:is>
          <x:t>EBIT</x:t>
        </x:is>
      </x:c>
      <x:c r="H3136" s="0" t="inlineStr">
        <x:is>
          <x:t>2022-04</x:t>
        </x:is>
      </x:c>
      <x:c r="I3136" s="0" t="inlineStr">
        <x:is>
          <x:t>2022-04</x:t>
        </x:is>
      </x:c>
      <x:c r="J3136" s="0" t="inlineStr">
        <x:is>
          <x:t>Month</x:t>
        </x:is>
      </x:c>
      <x:c r="K3136" s="58">
        <x:v>1</x:v>
      </x:c>
      <x:c r="L3136" s="12">
        <x:v>178513.02</x:v>
      </x:c>
    </x:row>
    <x:row r="3137">
      <x:c r="A3137" s="0" t="inlineStr">
        <x:is>
          <x:t>PL|pl.ebit||2022-05</x:t>
        </x:is>
      </x:c>
      <x:c r="B3137" s="0" t="inlineStr">
        <x:is>
          <x:t>Demo Handel GmbH</x:t>
        </x:is>
      </x:c>
      <x:c r="C3137" s="0" t="inlineStr">
        <x:is>
          <x:t>PL</x:t>
        </x:is>
      </x:c>
      <x:c r="D3137" s="0" t="inlineStr">
        <x:is>
          <x:t>pl.ebit</x:t>
        </x:is>
      </x:c>
      <x:c r="E3137" s="0" t="inlineStr">
        <x:is>
          <x:t>EBIT</x:t>
        </x:is>
      </x:c>
      <x:c r="H3137" s="0" t="inlineStr">
        <x:is>
          <x:t>2022-05</x:t>
        </x:is>
      </x:c>
      <x:c r="I3137" s="0" t="inlineStr">
        <x:is>
          <x:t>2022-05</x:t>
        </x:is>
      </x:c>
      <x:c r="J3137" s="0" t="inlineStr">
        <x:is>
          <x:t>Month</x:t>
        </x:is>
      </x:c>
      <x:c r="K3137" s="58">
        <x:v>1</x:v>
      </x:c>
      <x:c r="L3137" s="12">
        <x:v>262428.89</x:v>
      </x:c>
    </x:row>
    <x:row r="3138">
      <x:c r="A3138" s="0" t="inlineStr">
        <x:is>
          <x:t>PL|pl.ebit||2022-06</x:t>
        </x:is>
      </x:c>
      <x:c r="B3138" s="0" t="inlineStr">
        <x:is>
          <x:t>Demo Handel GmbH</x:t>
        </x:is>
      </x:c>
      <x:c r="C3138" s="0" t="inlineStr">
        <x:is>
          <x:t>PL</x:t>
        </x:is>
      </x:c>
      <x:c r="D3138" s="0" t="inlineStr">
        <x:is>
          <x:t>pl.ebit</x:t>
        </x:is>
      </x:c>
      <x:c r="E3138" s="0" t="inlineStr">
        <x:is>
          <x:t>EBIT</x:t>
        </x:is>
      </x:c>
      <x:c r="H3138" s="0" t="inlineStr">
        <x:is>
          <x:t>2022-06</x:t>
        </x:is>
      </x:c>
      <x:c r="I3138" s="0" t="inlineStr">
        <x:is>
          <x:t>2022-06</x:t>
        </x:is>
      </x:c>
      <x:c r="J3138" s="0" t="inlineStr">
        <x:is>
          <x:t>Month</x:t>
        </x:is>
      </x:c>
      <x:c r="K3138" s="58">
        <x:v>1</x:v>
      </x:c>
      <x:c r="L3138" s="12">
        <x:v>346333.04</x:v>
      </x:c>
    </x:row>
    <x:row r="3139">
      <x:c r="A3139" s="0" t="inlineStr">
        <x:is>
          <x:t>PL|pl.ebit||2022-07</x:t>
        </x:is>
      </x:c>
      <x:c r="B3139" s="0" t="inlineStr">
        <x:is>
          <x:t>Demo Handel GmbH</x:t>
        </x:is>
      </x:c>
      <x:c r="C3139" s="0" t="inlineStr">
        <x:is>
          <x:t>PL</x:t>
        </x:is>
      </x:c>
      <x:c r="D3139" s="0" t="inlineStr">
        <x:is>
          <x:t>pl.ebit</x:t>
        </x:is>
      </x:c>
      <x:c r="E3139" s="0" t="inlineStr">
        <x:is>
          <x:t>EBIT</x:t>
        </x:is>
      </x:c>
      <x:c r="H3139" s="0" t="inlineStr">
        <x:is>
          <x:t>2022-07</x:t>
        </x:is>
      </x:c>
      <x:c r="I3139" s="0" t="inlineStr">
        <x:is>
          <x:t>2022-07</x:t>
        </x:is>
      </x:c>
      <x:c r="J3139" s="0" t="inlineStr">
        <x:is>
          <x:t>Month</x:t>
        </x:is>
      </x:c>
      <x:c r="K3139" s="58">
        <x:v>1</x:v>
      </x:c>
      <x:c r="L3139" s="12">
        <x:v>357136.21</x:v>
      </x:c>
    </x:row>
    <x:row r="3140">
      <x:c r="A3140" s="0" t="inlineStr">
        <x:is>
          <x:t>PL|pl.ebit||2022-08</x:t>
        </x:is>
      </x:c>
      <x:c r="B3140" s="0" t="inlineStr">
        <x:is>
          <x:t>Demo Handel GmbH</x:t>
        </x:is>
      </x:c>
      <x:c r="C3140" s="0" t="inlineStr">
        <x:is>
          <x:t>PL</x:t>
        </x:is>
      </x:c>
      <x:c r="D3140" s="0" t="inlineStr">
        <x:is>
          <x:t>pl.ebit</x:t>
        </x:is>
      </x:c>
      <x:c r="E3140" s="0" t="inlineStr">
        <x:is>
          <x:t>EBIT</x:t>
        </x:is>
      </x:c>
      <x:c r="H3140" s="0" t="inlineStr">
        <x:is>
          <x:t>2022-08</x:t>
        </x:is>
      </x:c>
      <x:c r="I3140" s="0" t="inlineStr">
        <x:is>
          <x:t>2022-08</x:t>
        </x:is>
      </x:c>
      <x:c r="J3140" s="0" t="inlineStr">
        <x:is>
          <x:t>Month</x:t>
        </x:is>
      </x:c>
      <x:c r="K3140" s="58">
        <x:v>1</x:v>
      </x:c>
      <x:c r="L3140" s="12">
        <x:v>-317645.1</x:v>
      </x:c>
    </x:row>
    <x:row r="3141">
      <x:c r="A3141" s="0" t="inlineStr">
        <x:is>
          <x:t>PL|pl.ebit||2022-09</x:t>
        </x:is>
      </x:c>
      <x:c r="B3141" s="0" t="inlineStr">
        <x:is>
          <x:t>Demo Handel GmbH</x:t>
        </x:is>
      </x:c>
      <x:c r="C3141" s="0" t="inlineStr">
        <x:is>
          <x:t>PL</x:t>
        </x:is>
      </x:c>
      <x:c r="D3141" s="0" t="inlineStr">
        <x:is>
          <x:t>pl.ebit</x:t>
        </x:is>
      </x:c>
      <x:c r="E3141" s="0" t="inlineStr">
        <x:is>
          <x:t>EBIT</x:t>
        </x:is>
      </x:c>
      <x:c r="H3141" s="0" t="inlineStr">
        <x:is>
          <x:t>2022-09</x:t>
        </x:is>
      </x:c>
      <x:c r="I3141" s="0" t="inlineStr">
        <x:is>
          <x:t>2022-09</x:t>
        </x:is>
      </x:c>
      <x:c r="J3141" s="0" t="inlineStr">
        <x:is>
          <x:t>Month</x:t>
        </x:is>
      </x:c>
      <x:c r="K3141" s="58">
        <x:v>1</x:v>
      </x:c>
      <x:c r="L3141" s="12">
        <x:v>344952.25</x:v>
      </x:c>
    </x:row>
    <x:row r="3142">
      <x:c r="A3142" s="0" t="inlineStr">
        <x:is>
          <x:t>PL|pl.ebit||2022-10</x:t>
        </x:is>
      </x:c>
      <x:c r="B3142" s="0" t="inlineStr">
        <x:is>
          <x:t>Demo Handel GmbH</x:t>
        </x:is>
      </x:c>
      <x:c r="C3142" s="0" t="inlineStr">
        <x:is>
          <x:t>PL</x:t>
        </x:is>
      </x:c>
      <x:c r="D3142" s="0" t="inlineStr">
        <x:is>
          <x:t>pl.ebit</x:t>
        </x:is>
      </x:c>
      <x:c r="E3142" s="0" t="inlineStr">
        <x:is>
          <x:t>EBIT</x:t>
        </x:is>
      </x:c>
      <x:c r="H3142" s="0" t="inlineStr">
        <x:is>
          <x:t>2022-10</x:t>
        </x:is>
      </x:c>
      <x:c r="I3142" s="0" t="inlineStr">
        <x:is>
          <x:t>2022-10</x:t>
        </x:is>
      </x:c>
      <x:c r="J3142" s="0" t="inlineStr">
        <x:is>
          <x:t>Month</x:t>
        </x:is>
      </x:c>
      <x:c r="K3142" s="58">
        <x:v>1</x:v>
      </x:c>
      <x:c r="L3142" s="12">
        <x:v>199862.82</x:v>
      </x:c>
    </x:row>
    <x:row r="3143">
      <x:c r="A3143" s="0" t="inlineStr">
        <x:is>
          <x:t>PL|pl.ebit||2022-11</x:t>
        </x:is>
      </x:c>
      <x:c r="B3143" s="0" t="inlineStr">
        <x:is>
          <x:t>Demo Handel GmbH</x:t>
        </x:is>
      </x:c>
      <x:c r="C3143" s="0" t="inlineStr">
        <x:is>
          <x:t>PL</x:t>
        </x:is>
      </x:c>
      <x:c r="D3143" s="0" t="inlineStr">
        <x:is>
          <x:t>pl.ebit</x:t>
        </x:is>
      </x:c>
      <x:c r="E3143" s="0" t="inlineStr">
        <x:is>
          <x:t>EBIT</x:t>
        </x:is>
      </x:c>
      <x:c r="H3143" s="0" t="inlineStr">
        <x:is>
          <x:t>2022-11</x:t>
        </x:is>
      </x:c>
      <x:c r="I3143" s="0" t="inlineStr">
        <x:is>
          <x:t>2022-11</x:t>
        </x:is>
      </x:c>
      <x:c r="J3143" s="0" t="inlineStr">
        <x:is>
          <x:t>Month</x:t>
        </x:is>
      </x:c>
      <x:c r="K3143" s="58">
        <x:v>1</x:v>
      </x:c>
      <x:c r="L3143" s="12">
        <x:v>79056.65</x:v>
      </x:c>
    </x:row>
    <x:row r="3144">
      <x:c r="A3144" s="0" t="inlineStr">
        <x:is>
          <x:t>PL|pl.ebit||2022-12</x:t>
        </x:is>
      </x:c>
      <x:c r="B3144" s="0" t="inlineStr">
        <x:is>
          <x:t>Demo Handel GmbH</x:t>
        </x:is>
      </x:c>
      <x:c r="C3144" s="0" t="inlineStr">
        <x:is>
          <x:t>PL</x:t>
        </x:is>
      </x:c>
      <x:c r="D3144" s="0" t="inlineStr">
        <x:is>
          <x:t>pl.ebit</x:t>
        </x:is>
      </x:c>
      <x:c r="E3144" s="0" t="inlineStr">
        <x:is>
          <x:t>EBIT</x:t>
        </x:is>
      </x:c>
      <x:c r="H3144" s="0" t="inlineStr">
        <x:is>
          <x:t>2022-12</x:t>
        </x:is>
      </x:c>
      <x:c r="I3144" s="0" t="inlineStr">
        <x:is>
          <x:t>2022-12</x:t>
        </x:is>
      </x:c>
      <x:c r="J3144" s="0" t="inlineStr">
        <x:is>
          <x:t>Month</x:t>
        </x:is>
      </x:c>
      <x:c r="K3144" s="58">
        <x:v>1</x:v>
      </x:c>
      <x:c r="L3144" s="12">
        <x:v>335193.71</x:v>
      </x:c>
    </x:row>
    <x:row r="3145">
      <x:c r="A3145" s="0" t="inlineStr">
        <x:is>
          <x:t>PL|pl.ebit||2023-01</x:t>
        </x:is>
      </x:c>
      <x:c r="B3145" s="0" t="inlineStr">
        <x:is>
          <x:t>Demo Handel GmbH</x:t>
        </x:is>
      </x:c>
      <x:c r="C3145" s="0" t="inlineStr">
        <x:is>
          <x:t>PL</x:t>
        </x:is>
      </x:c>
      <x:c r="D3145" s="0" t="inlineStr">
        <x:is>
          <x:t>pl.ebit</x:t>
        </x:is>
      </x:c>
      <x:c r="E3145" s="0" t="inlineStr">
        <x:is>
          <x:t>EBIT</x:t>
        </x:is>
      </x:c>
      <x:c r="H3145" s="0" t="inlineStr">
        <x:is>
          <x:t>2023-01</x:t>
        </x:is>
      </x:c>
      <x:c r="I3145" s="0" t="inlineStr">
        <x:is>
          <x:t>2023-01</x:t>
        </x:is>
      </x:c>
      <x:c r="J3145" s="0" t="inlineStr">
        <x:is>
          <x:t>Month</x:t>
        </x:is>
      </x:c>
      <x:c r="K3145" s="58">
        <x:v>1</x:v>
      </x:c>
      <x:c r="L3145" s="12">
        <x:v>-84632.31</x:v>
      </x:c>
    </x:row>
    <x:row r="3146">
      <x:c r="A3146" s="0" t="inlineStr">
        <x:is>
          <x:t>PL|pl.ebit||2023-02</x:t>
        </x:is>
      </x:c>
      <x:c r="B3146" s="0" t="inlineStr">
        <x:is>
          <x:t>Demo Handel GmbH</x:t>
        </x:is>
      </x:c>
      <x:c r="C3146" s="0" t="inlineStr">
        <x:is>
          <x:t>PL</x:t>
        </x:is>
      </x:c>
      <x:c r="D3146" s="0" t="inlineStr">
        <x:is>
          <x:t>pl.ebit</x:t>
        </x:is>
      </x:c>
      <x:c r="E3146" s="0" t="inlineStr">
        <x:is>
          <x:t>EBIT</x:t>
        </x:is>
      </x:c>
      <x:c r="H3146" s="0" t="inlineStr">
        <x:is>
          <x:t>2023-02</x:t>
        </x:is>
      </x:c>
      <x:c r="I3146" s="0" t="inlineStr">
        <x:is>
          <x:t>2023-02</x:t>
        </x:is>
      </x:c>
      <x:c r="J3146" s="0" t="inlineStr">
        <x:is>
          <x:t>Month</x:t>
        </x:is>
      </x:c>
      <x:c r="K3146" s="58">
        <x:v>1</x:v>
      </x:c>
      <x:c r="L3146" s="12">
        <x:v>717.35</x:v>
      </x:c>
    </x:row>
    <x:row r="3147">
      <x:c r="A3147" s="0" t="inlineStr">
        <x:is>
          <x:t>PL|pl.ebit||2023-03</x:t>
        </x:is>
      </x:c>
      <x:c r="B3147" s="0" t="inlineStr">
        <x:is>
          <x:t>Demo Handel GmbH</x:t>
        </x:is>
      </x:c>
      <x:c r="C3147" s="0" t="inlineStr">
        <x:is>
          <x:t>PL</x:t>
        </x:is>
      </x:c>
      <x:c r="D3147" s="0" t="inlineStr">
        <x:is>
          <x:t>pl.ebit</x:t>
        </x:is>
      </x:c>
      <x:c r="E3147" s="0" t="inlineStr">
        <x:is>
          <x:t>EBIT</x:t>
        </x:is>
      </x:c>
      <x:c r="H3147" s="0" t="inlineStr">
        <x:is>
          <x:t>2023-03</x:t>
        </x:is>
      </x:c>
      <x:c r="I3147" s="0" t="inlineStr">
        <x:is>
          <x:t>2023-03</x:t>
        </x:is>
      </x:c>
      <x:c r="J3147" s="0" t="inlineStr">
        <x:is>
          <x:t>Month</x:t>
        </x:is>
      </x:c>
      <x:c r="K3147" s="58">
        <x:v>1</x:v>
      </x:c>
      <x:c r="L3147" s="12">
        <x:v>195647.82</x:v>
      </x:c>
    </x:row>
    <x:row r="3148">
      <x:c r="A3148" s="0" t="inlineStr">
        <x:is>
          <x:t>PL|pl.ebit||2023-04</x:t>
        </x:is>
      </x:c>
      <x:c r="B3148" s="0" t="inlineStr">
        <x:is>
          <x:t>Demo Handel GmbH</x:t>
        </x:is>
      </x:c>
      <x:c r="C3148" s="0" t="inlineStr">
        <x:is>
          <x:t>PL</x:t>
        </x:is>
      </x:c>
      <x:c r="D3148" s="0" t="inlineStr">
        <x:is>
          <x:t>pl.ebit</x:t>
        </x:is>
      </x:c>
      <x:c r="E3148" s="0" t="inlineStr">
        <x:is>
          <x:t>EBIT</x:t>
        </x:is>
      </x:c>
      <x:c r="H3148" s="0" t="inlineStr">
        <x:is>
          <x:t>2023-04</x:t>
        </x:is>
      </x:c>
      <x:c r="I3148" s="0" t="inlineStr">
        <x:is>
          <x:t>2023-04</x:t>
        </x:is>
      </x:c>
      <x:c r="J3148" s="0" t="inlineStr">
        <x:is>
          <x:t>Month</x:t>
        </x:is>
      </x:c>
      <x:c r="K3148" s="58">
        <x:v>1</x:v>
      </x:c>
      <x:c r="L3148" s="12">
        <x:v>173548.76</x:v>
      </x:c>
    </x:row>
    <x:row r="3149">
      <x:c r="A3149" s="0" t="inlineStr">
        <x:is>
          <x:t>PL|pl.ebit||2023-05</x:t>
        </x:is>
      </x:c>
      <x:c r="B3149" s="0" t="inlineStr">
        <x:is>
          <x:t>Demo Handel GmbH</x:t>
        </x:is>
      </x:c>
      <x:c r="C3149" s="0" t="inlineStr">
        <x:is>
          <x:t>PL</x:t>
        </x:is>
      </x:c>
      <x:c r="D3149" s="0" t="inlineStr">
        <x:is>
          <x:t>pl.ebit</x:t>
        </x:is>
      </x:c>
      <x:c r="E3149" s="0" t="inlineStr">
        <x:is>
          <x:t>EBIT</x:t>
        </x:is>
      </x:c>
      <x:c r="H3149" s="0" t="inlineStr">
        <x:is>
          <x:t>2023-05</x:t>
        </x:is>
      </x:c>
      <x:c r="I3149" s="0" t="inlineStr">
        <x:is>
          <x:t>2023-05</x:t>
        </x:is>
      </x:c>
      <x:c r="J3149" s="0" t="inlineStr">
        <x:is>
          <x:t>Month</x:t>
        </x:is>
      </x:c>
      <x:c r="K3149" s="58">
        <x:v>1</x:v>
      </x:c>
      <x:c r="L3149" s="12">
        <x:v>317852.23</x:v>
      </x:c>
    </x:row>
    <x:row r="3150">
      <x:c r="A3150" s="0" t="inlineStr">
        <x:is>
          <x:t>PL|pl.ebit||2023-06</x:t>
        </x:is>
      </x:c>
      <x:c r="B3150" s="0" t="inlineStr">
        <x:is>
          <x:t>Demo Handel GmbH</x:t>
        </x:is>
      </x:c>
      <x:c r="C3150" s="0" t="inlineStr">
        <x:is>
          <x:t>PL</x:t>
        </x:is>
      </x:c>
      <x:c r="D3150" s="0" t="inlineStr">
        <x:is>
          <x:t>pl.ebit</x:t>
        </x:is>
      </x:c>
      <x:c r="E3150" s="0" t="inlineStr">
        <x:is>
          <x:t>EBIT</x:t>
        </x:is>
      </x:c>
      <x:c r="H3150" s="0" t="inlineStr">
        <x:is>
          <x:t>2023-06</x:t>
        </x:is>
      </x:c>
      <x:c r="I3150" s="0" t="inlineStr">
        <x:is>
          <x:t>2023-06</x:t>
        </x:is>
      </x:c>
      <x:c r="J3150" s="0" t="inlineStr">
        <x:is>
          <x:t>Month</x:t>
        </x:is>
      </x:c>
      <x:c r="K3150" s="58">
        <x:v>1</x:v>
      </x:c>
      <x:c r="L3150" s="12">
        <x:v>713211.8</x:v>
      </x:c>
    </x:row>
    <x:row r="3151">
      <x:c r="A3151" s="0" t="inlineStr">
        <x:is>
          <x:t>PL|pl.ebit||2023-07</x:t>
        </x:is>
      </x:c>
      <x:c r="B3151" s="0" t="inlineStr">
        <x:is>
          <x:t>Demo Handel GmbH</x:t>
        </x:is>
      </x:c>
      <x:c r="C3151" s="0" t="inlineStr">
        <x:is>
          <x:t>PL</x:t>
        </x:is>
      </x:c>
      <x:c r="D3151" s="0" t="inlineStr">
        <x:is>
          <x:t>pl.ebit</x:t>
        </x:is>
      </x:c>
      <x:c r="E3151" s="0" t="inlineStr">
        <x:is>
          <x:t>EBIT</x:t>
        </x:is>
      </x:c>
      <x:c r="H3151" s="0" t="inlineStr">
        <x:is>
          <x:t>2023-07</x:t>
        </x:is>
      </x:c>
      <x:c r="I3151" s="0" t="inlineStr">
        <x:is>
          <x:t>2023-07</x:t>
        </x:is>
      </x:c>
      <x:c r="J3151" s="0" t="inlineStr">
        <x:is>
          <x:t>Month</x:t>
        </x:is>
      </x:c>
      <x:c r="K3151" s="58">
        <x:v>1</x:v>
      </x:c>
      <x:c r="L3151" s="12">
        <x:v>493656.21</x:v>
      </x:c>
    </x:row>
    <x:row r="3152">
      <x:c r="A3152" s="0" t="inlineStr">
        <x:is>
          <x:t>PL|pl.ebit||2023-08</x:t>
        </x:is>
      </x:c>
      <x:c r="B3152" s="0" t="inlineStr">
        <x:is>
          <x:t>Demo Handel GmbH</x:t>
        </x:is>
      </x:c>
      <x:c r="C3152" s="0" t="inlineStr">
        <x:is>
          <x:t>PL</x:t>
        </x:is>
      </x:c>
      <x:c r="D3152" s="0" t="inlineStr">
        <x:is>
          <x:t>pl.ebit</x:t>
        </x:is>
      </x:c>
      <x:c r="E3152" s="0" t="inlineStr">
        <x:is>
          <x:t>EBIT</x:t>
        </x:is>
      </x:c>
      <x:c r="H3152" s="0" t="inlineStr">
        <x:is>
          <x:t>2023-08</x:t>
        </x:is>
      </x:c>
      <x:c r="I3152" s="0" t="inlineStr">
        <x:is>
          <x:t>2023-08</x:t>
        </x:is>
      </x:c>
      <x:c r="J3152" s="0" t="inlineStr">
        <x:is>
          <x:t>Month</x:t>
        </x:is>
      </x:c>
      <x:c r="K3152" s="58">
        <x:v>1</x:v>
      </x:c>
      <x:c r="L3152" s="12">
        <x:v>-157194.6</x:v>
      </x:c>
    </x:row>
    <x:row r="3153">
      <x:c r="A3153" s="0" t="inlineStr">
        <x:is>
          <x:t>PL|pl.ebit||2023-09</x:t>
        </x:is>
      </x:c>
      <x:c r="B3153" s="0" t="inlineStr">
        <x:is>
          <x:t>Demo Handel GmbH</x:t>
        </x:is>
      </x:c>
      <x:c r="C3153" s="0" t="inlineStr">
        <x:is>
          <x:t>PL</x:t>
        </x:is>
      </x:c>
      <x:c r="D3153" s="0" t="inlineStr">
        <x:is>
          <x:t>pl.ebit</x:t>
        </x:is>
      </x:c>
      <x:c r="E3153" s="0" t="inlineStr">
        <x:is>
          <x:t>EBIT</x:t>
        </x:is>
      </x:c>
      <x:c r="H3153" s="0" t="inlineStr">
        <x:is>
          <x:t>2023-09</x:t>
        </x:is>
      </x:c>
      <x:c r="I3153" s="0" t="inlineStr">
        <x:is>
          <x:t>2023-09</x:t>
        </x:is>
      </x:c>
      <x:c r="J3153" s="0" t="inlineStr">
        <x:is>
          <x:t>Month</x:t>
        </x:is>
      </x:c>
      <x:c r="K3153" s="58">
        <x:v>1</x:v>
      </x:c>
      <x:c r="L3153" s="12">
        <x:v>317542.85</x:v>
      </x:c>
    </x:row>
    <x:row r="3154">
      <x:c r="A3154" s="0" t="inlineStr">
        <x:is>
          <x:t>PL|pl.ebit||2023-10</x:t>
        </x:is>
      </x:c>
      <x:c r="B3154" s="0" t="inlineStr">
        <x:is>
          <x:t>Demo Handel GmbH</x:t>
        </x:is>
      </x:c>
      <x:c r="C3154" s="0" t="inlineStr">
        <x:is>
          <x:t>PL</x:t>
        </x:is>
      </x:c>
      <x:c r="D3154" s="0" t="inlineStr">
        <x:is>
          <x:t>pl.ebit</x:t>
        </x:is>
      </x:c>
      <x:c r="E3154" s="0" t="inlineStr">
        <x:is>
          <x:t>EBIT</x:t>
        </x:is>
      </x:c>
      <x:c r="H3154" s="0" t="inlineStr">
        <x:is>
          <x:t>2023-10</x:t>
        </x:is>
      </x:c>
      <x:c r="I3154" s="0" t="inlineStr">
        <x:is>
          <x:t>2023-10</x:t>
        </x:is>
      </x:c>
      <x:c r="J3154" s="0" t="inlineStr">
        <x:is>
          <x:t>Month</x:t>
        </x:is>
      </x:c>
      <x:c r="K3154" s="58">
        <x:v>1</x:v>
      </x:c>
      <x:c r="L3154" s="12">
        <x:v>263790.79</x:v>
      </x:c>
    </x:row>
    <x:row r="3155">
      <x:c r="A3155" s="0" t="inlineStr">
        <x:is>
          <x:t>PL|pl.ebit||2023-11</x:t>
        </x:is>
      </x:c>
      <x:c r="B3155" s="0" t="inlineStr">
        <x:is>
          <x:t>Demo Handel GmbH</x:t>
        </x:is>
      </x:c>
      <x:c r="C3155" s="0" t="inlineStr">
        <x:is>
          <x:t>PL</x:t>
        </x:is>
      </x:c>
      <x:c r="D3155" s="0" t="inlineStr">
        <x:is>
          <x:t>pl.ebit</x:t>
        </x:is>
      </x:c>
      <x:c r="E3155" s="0" t="inlineStr">
        <x:is>
          <x:t>EBIT</x:t>
        </x:is>
      </x:c>
      <x:c r="H3155" s="0" t="inlineStr">
        <x:is>
          <x:t>2023-11</x:t>
        </x:is>
      </x:c>
      <x:c r="I3155" s="0" t="inlineStr">
        <x:is>
          <x:t>2023-11</x:t>
        </x:is>
      </x:c>
      <x:c r="J3155" s="0" t="inlineStr">
        <x:is>
          <x:t>Month</x:t>
        </x:is>
      </x:c>
      <x:c r="K3155" s="58">
        <x:v>1</x:v>
      </x:c>
      <x:c r="L3155" s="12">
        <x:v>-93648.39</x:v>
      </x:c>
    </x:row>
    <x:row r="3156">
      <x:c r="A3156" s="0" t="inlineStr">
        <x:is>
          <x:t>PL|pl.ebit||2023-12</x:t>
        </x:is>
      </x:c>
      <x:c r="B3156" s="0" t="inlineStr">
        <x:is>
          <x:t>Demo Handel GmbH</x:t>
        </x:is>
      </x:c>
      <x:c r="C3156" s="0" t="inlineStr">
        <x:is>
          <x:t>PL</x:t>
        </x:is>
      </x:c>
      <x:c r="D3156" s="0" t="inlineStr">
        <x:is>
          <x:t>pl.ebit</x:t>
        </x:is>
      </x:c>
      <x:c r="E3156" s="0" t="inlineStr">
        <x:is>
          <x:t>EBIT</x:t>
        </x:is>
      </x:c>
      <x:c r="H3156" s="0" t="inlineStr">
        <x:is>
          <x:t>2023-12</x:t>
        </x:is>
      </x:c>
      <x:c r="I3156" s="0" t="inlineStr">
        <x:is>
          <x:t>2023-12</x:t>
        </x:is>
      </x:c>
      <x:c r="J3156" s="0" t="inlineStr">
        <x:is>
          <x:t>Month</x:t>
        </x:is>
      </x:c>
      <x:c r="K3156" s="58">
        <x:v>1</x:v>
      </x:c>
      <x:c r="L3156" s="12">
        <x:v>363052.04</x:v>
      </x:c>
    </x:row>
    <x:row r="3157">
      <x:c r="A3157" s="0" t="inlineStr">
        <x:is>
          <x:t>PL|pl.ebit||2024-01</x:t>
        </x:is>
      </x:c>
      <x:c r="B3157" s="0" t="inlineStr">
        <x:is>
          <x:t>Demo Handel GmbH</x:t>
        </x:is>
      </x:c>
      <x:c r="C3157" s="0" t="inlineStr">
        <x:is>
          <x:t>PL</x:t>
        </x:is>
      </x:c>
      <x:c r="D3157" s="0" t="inlineStr">
        <x:is>
          <x:t>pl.ebit</x:t>
        </x:is>
      </x:c>
      <x:c r="E3157" s="0" t="inlineStr">
        <x:is>
          <x:t>EBIT</x:t>
        </x:is>
      </x:c>
      <x:c r="H3157" s="0" t="inlineStr">
        <x:is>
          <x:t>2024-01</x:t>
        </x:is>
      </x:c>
      <x:c r="I3157" s="0" t="inlineStr">
        <x:is>
          <x:t>2024-01</x:t>
        </x:is>
      </x:c>
      <x:c r="J3157" s="0" t="inlineStr">
        <x:is>
          <x:t>Month</x:t>
        </x:is>
      </x:c>
      <x:c r="K3157" s="58">
        <x:v>1</x:v>
      </x:c>
      <x:c r="L3157" s="12">
        <x:v>-91970.02</x:v>
      </x:c>
    </x:row>
    <x:row r="3158">
      <x:c r="A3158" s="0" t="inlineStr">
        <x:is>
          <x:t>PL|pl.ebit||2024-02</x:t>
        </x:is>
      </x:c>
      <x:c r="B3158" s="0" t="inlineStr">
        <x:is>
          <x:t>Demo Handel GmbH</x:t>
        </x:is>
      </x:c>
      <x:c r="C3158" s="0" t="inlineStr">
        <x:is>
          <x:t>PL</x:t>
        </x:is>
      </x:c>
      <x:c r="D3158" s="0" t="inlineStr">
        <x:is>
          <x:t>pl.ebit</x:t>
        </x:is>
      </x:c>
      <x:c r="E3158" s="0" t="inlineStr">
        <x:is>
          <x:t>EBIT</x:t>
        </x:is>
      </x:c>
      <x:c r="H3158" s="0" t="inlineStr">
        <x:is>
          <x:t>2024-02</x:t>
        </x:is>
      </x:c>
      <x:c r="I3158" s="0" t="inlineStr">
        <x:is>
          <x:t>2024-02</x:t>
        </x:is>
      </x:c>
      <x:c r="J3158" s="0" t="inlineStr">
        <x:is>
          <x:t>Month</x:t>
        </x:is>
      </x:c>
      <x:c r="K3158" s="58">
        <x:v>1</x:v>
      </x:c>
      <x:c r="L3158" s="12">
        <x:v>-195255.49</x:v>
      </x:c>
    </x:row>
    <x:row r="3159">
      <x:c r="A3159" s="0" t="inlineStr">
        <x:is>
          <x:t>PL|pl.ebit||2024-03</x:t>
        </x:is>
      </x:c>
      <x:c r="B3159" s="0" t="inlineStr">
        <x:is>
          <x:t>Demo Handel GmbH</x:t>
        </x:is>
      </x:c>
      <x:c r="C3159" s="0" t="inlineStr">
        <x:is>
          <x:t>PL</x:t>
        </x:is>
      </x:c>
      <x:c r="D3159" s="0" t="inlineStr">
        <x:is>
          <x:t>pl.ebit</x:t>
        </x:is>
      </x:c>
      <x:c r="E3159" s="0" t="inlineStr">
        <x:is>
          <x:t>EBIT</x:t>
        </x:is>
      </x:c>
      <x:c r="H3159" s="0" t="inlineStr">
        <x:is>
          <x:t>2024-03</x:t>
        </x:is>
      </x:c>
      <x:c r="I3159" s="0" t="inlineStr">
        <x:is>
          <x:t>2024-03</x:t>
        </x:is>
      </x:c>
      <x:c r="J3159" s="0" t="inlineStr">
        <x:is>
          <x:t>Month</x:t>
        </x:is>
      </x:c>
      <x:c r="K3159" s="58">
        <x:v>1</x:v>
      </x:c>
      <x:c r="L3159" s="12">
        <x:v>388711.02</x:v>
      </x:c>
    </x:row>
    <x:row r="3160">
      <x:c r="A3160" s="0" t="inlineStr">
        <x:is>
          <x:t>PL|pl.ebit||2024-04</x:t>
        </x:is>
      </x:c>
      <x:c r="B3160" s="0" t="inlineStr">
        <x:is>
          <x:t>Demo Handel GmbH</x:t>
        </x:is>
      </x:c>
      <x:c r="C3160" s="0" t="inlineStr">
        <x:is>
          <x:t>PL</x:t>
        </x:is>
      </x:c>
      <x:c r="D3160" s="0" t="inlineStr">
        <x:is>
          <x:t>pl.ebit</x:t>
        </x:is>
      </x:c>
      <x:c r="E3160" s="0" t="inlineStr">
        <x:is>
          <x:t>EBIT</x:t>
        </x:is>
      </x:c>
      <x:c r="H3160" s="0" t="inlineStr">
        <x:is>
          <x:t>2024-04</x:t>
        </x:is>
      </x:c>
      <x:c r="I3160" s="0" t="inlineStr">
        <x:is>
          <x:t>2024-04</x:t>
        </x:is>
      </x:c>
      <x:c r="J3160" s="0" t="inlineStr">
        <x:is>
          <x:t>Month</x:t>
        </x:is>
      </x:c>
      <x:c r="K3160" s="58">
        <x:v>1</x:v>
      </x:c>
      <x:c r="L3160" s="12">
        <x:v>-29692.81</x:v>
      </x:c>
    </x:row>
    <x:row r="3161">
      <x:c r="A3161" s="0" t="inlineStr">
        <x:is>
          <x:t>PL|pl.ebit||2024-05</x:t>
        </x:is>
      </x:c>
      <x:c r="B3161" s="0" t="inlineStr">
        <x:is>
          <x:t>Demo Handel GmbH</x:t>
        </x:is>
      </x:c>
      <x:c r="C3161" s="0" t="inlineStr">
        <x:is>
          <x:t>PL</x:t>
        </x:is>
      </x:c>
      <x:c r="D3161" s="0" t="inlineStr">
        <x:is>
          <x:t>pl.ebit</x:t>
        </x:is>
      </x:c>
      <x:c r="E3161" s="0" t="inlineStr">
        <x:is>
          <x:t>EBIT</x:t>
        </x:is>
      </x:c>
      <x:c r="H3161" s="0" t="inlineStr">
        <x:is>
          <x:t>2024-05</x:t>
        </x:is>
      </x:c>
      <x:c r="I3161" s="0" t="inlineStr">
        <x:is>
          <x:t>2024-05</x:t>
        </x:is>
      </x:c>
      <x:c r="J3161" s="0" t="inlineStr">
        <x:is>
          <x:t>Month</x:t>
        </x:is>
      </x:c>
      <x:c r="K3161" s="58">
        <x:v>1</x:v>
      </x:c>
      <x:c r="L3161" s="12">
        <x:v>352286.14</x:v>
      </x:c>
    </x:row>
    <x:row r="3162">
      <x:c r="A3162" s="0" t="inlineStr">
        <x:is>
          <x:t>PL|pl.ebit||2024-06</x:t>
        </x:is>
      </x:c>
      <x:c r="B3162" s="0" t="inlineStr">
        <x:is>
          <x:t>Demo Handel GmbH</x:t>
        </x:is>
      </x:c>
      <x:c r="C3162" s="0" t="inlineStr">
        <x:is>
          <x:t>PL</x:t>
        </x:is>
      </x:c>
      <x:c r="D3162" s="0" t="inlineStr">
        <x:is>
          <x:t>pl.ebit</x:t>
        </x:is>
      </x:c>
      <x:c r="E3162" s="0" t="inlineStr">
        <x:is>
          <x:t>EBIT</x:t>
        </x:is>
      </x:c>
      <x:c r="H3162" s="0" t="inlineStr">
        <x:is>
          <x:t>2024-06</x:t>
        </x:is>
      </x:c>
      <x:c r="I3162" s="0" t="inlineStr">
        <x:is>
          <x:t>2024-06</x:t>
        </x:is>
      </x:c>
      <x:c r="J3162" s="0" t="inlineStr">
        <x:is>
          <x:t>Month</x:t>
        </x:is>
      </x:c>
      <x:c r="K3162" s="58">
        <x:v>1</x:v>
      </x:c>
      <x:c r="L3162" s="12">
        <x:v>232190.37</x:v>
      </x:c>
    </x:row>
    <x:row r="3163">
      <x:c r="A3163" s="0" t="inlineStr">
        <x:is>
          <x:t>PL|pl.ebit||2024-07</x:t>
        </x:is>
      </x:c>
      <x:c r="B3163" s="0" t="inlineStr">
        <x:is>
          <x:t>Demo Handel GmbH</x:t>
        </x:is>
      </x:c>
      <x:c r="C3163" s="0" t="inlineStr">
        <x:is>
          <x:t>PL</x:t>
        </x:is>
      </x:c>
      <x:c r="D3163" s="0" t="inlineStr">
        <x:is>
          <x:t>pl.ebit</x:t>
        </x:is>
      </x:c>
      <x:c r="E3163" s="0" t="inlineStr">
        <x:is>
          <x:t>EBIT</x:t>
        </x:is>
      </x:c>
      <x:c r="H3163" s="0" t="inlineStr">
        <x:is>
          <x:t>2024-07</x:t>
        </x:is>
      </x:c>
      <x:c r="I3163" s="0" t="inlineStr">
        <x:is>
          <x:t>2024-07</x:t>
        </x:is>
      </x:c>
      <x:c r="J3163" s="0" t="inlineStr">
        <x:is>
          <x:t>Month</x:t>
        </x:is>
      </x:c>
      <x:c r="K3163" s="58">
        <x:v>1</x:v>
      </x:c>
      <x:c r="L3163" s="12">
        <x:v>298231.67</x:v>
      </x:c>
    </x:row>
    <x:row r="3164">
      <x:c r="A3164" s="0" t="inlineStr">
        <x:is>
          <x:t>PL|pl.ebit||2024-08</x:t>
        </x:is>
      </x:c>
      <x:c r="B3164" s="0" t="inlineStr">
        <x:is>
          <x:t>Demo Handel GmbH</x:t>
        </x:is>
      </x:c>
      <x:c r="C3164" s="0" t="inlineStr">
        <x:is>
          <x:t>PL</x:t>
        </x:is>
      </x:c>
      <x:c r="D3164" s="0" t="inlineStr">
        <x:is>
          <x:t>pl.ebit</x:t>
        </x:is>
      </x:c>
      <x:c r="E3164" s="0" t="inlineStr">
        <x:is>
          <x:t>EBIT</x:t>
        </x:is>
      </x:c>
      <x:c r="H3164" s="0" t="inlineStr">
        <x:is>
          <x:t>2024-08</x:t>
        </x:is>
      </x:c>
      <x:c r="I3164" s="0" t="inlineStr">
        <x:is>
          <x:t>2024-08</x:t>
        </x:is>
      </x:c>
      <x:c r="J3164" s="0" t="inlineStr">
        <x:is>
          <x:t>Month</x:t>
        </x:is>
      </x:c>
      <x:c r="K3164" s="58">
        <x:v>1</x:v>
      </x:c>
      <x:c r="L3164" s="12">
        <x:v>-333008</x:v>
      </x:c>
    </x:row>
    <x:row r="3165">
      <x:c r="A3165" s="0" t="inlineStr">
        <x:is>
          <x:t>PL|pl.ebit||2024-09</x:t>
        </x:is>
      </x:c>
      <x:c r="B3165" s="0" t="inlineStr">
        <x:is>
          <x:t>Demo Handel GmbH</x:t>
        </x:is>
      </x:c>
      <x:c r="C3165" s="0" t="inlineStr">
        <x:is>
          <x:t>PL</x:t>
        </x:is>
      </x:c>
      <x:c r="D3165" s="0" t="inlineStr">
        <x:is>
          <x:t>pl.ebit</x:t>
        </x:is>
      </x:c>
      <x:c r="E3165" s="0" t="inlineStr">
        <x:is>
          <x:t>EBIT</x:t>
        </x:is>
      </x:c>
      <x:c r="H3165" s="0" t="inlineStr">
        <x:is>
          <x:t>2024-09</x:t>
        </x:is>
      </x:c>
      <x:c r="I3165" s="0" t="inlineStr">
        <x:is>
          <x:t>2024-09</x:t>
        </x:is>
      </x:c>
      <x:c r="J3165" s="0" t="inlineStr">
        <x:is>
          <x:t>Month</x:t>
        </x:is>
      </x:c>
      <x:c r="K3165" s="58">
        <x:v>1</x:v>
      </x:c>
      <x:c r="L3165" s="12">
        <x:v>309693.25</x:v>
      </x:c>
    </x:row>
    <x:row r="3166">
      <x:c r="A3166" s="0" t="inlineStr">
        <x:is>
          <x:t>PL|pl.ebit||2024-10</x:t>
        </x:is>
      </x:c>
      <x:c r="B3166" s="0" t="inlineStr">
        <x:is>
          <x:t>Demo Handel GmbH</x:t>
        </x:is>
      </x:c>
      <x:c r="C3166" s="0" t="inlineStr">
        <x:is>
          <x:t>PL</x:t>
        </x:is>
      </x:c>
      <x:c r="D3166" s="0" t="inlineStr">
        <x:is>
          <x:t>pl.ebit</x:t>
        </x:is>
      </x:c>
      <x:c r="E3166" s="0" t="inlineStr">
        <x:is>
          <x:t>EBIT</x:t>
        </x:is>
      </x:c>
      <x:c r="H3166" s="0" t="inlineStr">
        <x:is>
          <x:t>2024-10</x:t>
        </x:is>
      </x:c>
      <x:c r="I3166" s="0" t="inlineStr">
        <x:is>
          <x:t>2024-10</x:t>
        </x:is>
      </x:c>
      <x:c r="J3166" s="0" t="inlineStr">
        <x:is>
          <x:t>Month</x:t>
        </x:is>
      </x:c>
      <x:c r="K3166" s="58">
        <x:v>1</x:v>
      </x:c>
      <x:c r="L3166" s="12">
        <x:v>192695.51</x:v>
      </x:c>
    </x:row>
    <x:row r="3167">
      <x:c r="A3167" s="0" t="inlineStr">
        <x:is>
          <x:t>PL|pl.ebit||2024-11</x:t>
        </x:is>
      </x:c>
      <x:c r="B3167" s="0" t="inlineStr">
        <x:is>
          <x:t>Demo Handel GmbH</x:t>
        </x:is>
      </x:c>
      <x:c r="C3167" s="0" t="inlineStr">
        <x:is>
          <x:t>PL</x:t>
        </x:is>
      </x:c>
      <x:c r="D3167" s="0" t="inlineStr">
        <x:is>
          <x:t>pl.ebit</x:t>
        </x:is>
      </x:c>
      <x:c r="E3167" s="0" t="inlineStr">
        <x:is>
          <x:t>EBIT</x:t>
        </x:is>
      </x:c>
      <x:c r="H3167" s="0" t="inlineStr">
        <x:is>
          <x:t>2024-11</x:t>
        </x:is>
      </x:c>
      <x:c r="I3167" s="0" t="inlineStr">
        <x:is>
          <x:t>2024-11</x:t>
        </x:is>
      </x:c>
      <x:c r="J3167" s="0" t="inlineStr">
        <x:is>
          <x:t>Month</x:t>
        </x:is>
      </x:c>
      <x:c r="K3167" s="58">
        <x:v>1</x:v>
      </x:c>
      <x:c r="L3167" s="12">
        <x:v>97751.18</x:v>
      </x:c>
    </x:row>
    <x:row r="3168">
      <x:c r="A3168" s="0" t="inlineStr">
        <x:is>
          <x:t>PL|pl.ebit||2024-12</x:t>
        </x:is>
      </x:c>
      <x:c r="B3168" s="0" t="inlineStr">
        <x:is>
          <x:t>Demo Handel GmbH</x:t>
        </x:is>
      </x:c>
      <x:c r="C3168" s="0" t="inlineStr">
        <x:is>
          <x:t>PL</x:t>
        </x:is>
      </x:c>
      <x:c r="D3168" s="0" t="inlineStr">
        <x:is>
          <x:t>pl.ebit</x:t>
        </x:is>
      </x:c>
      <x:c r="E3168" s="0" t="inlineStr">
        <x:is>
          <x:t>EBIT</x:t>
        </x:is>
      </x:c>
      <x:c r="H3168" s="0" t="inlineStr">
        <x:is>
          <x:t>2024-12</x:t>
        </x:is>
      </x:c>
      <x:c r="I3168" s="0" t="inlineStr">
        <x:is>
          <x:t>2024-12</x:t>
        </x:is>
      </x:c>
      <x:c r="J3168" s="0" t="inlineStr">
        <x:is>
          <x:t>Month</x:t>
        </x:is>
      </x:c>
      <x:c r="K3168" s="58">
        <x:v>1</x:v>
      </x:c>
      <x:c r="L3168" s="12">
        <x:v>543037.43</x:v>
      </x:c>
    </x:row>
    <x:row r="3169">
      <x:c r="A3169" s="0" t="inlineStr">
        <x:is>
          <x:t>PL|pl.interest||2022-01</x:t>
        </x:is>
      </x:c>
      <x:c r="B3169" s="0" t="inlineStr">
        <x:is>
          <x:t>Demo Handel GmbH</x:t>
        </x:is>
      </x:c>
      <x:c r="C3169" s="0" t="inlineStr">
        <x:is>
          <x:t>PL</x:t>
        </x:is>
      </x:c>
      <x:c r="D3169" s="0" t="inlineStr">
        <x:is>
          <x:t>pl.interest</x:t>
        </x:is>
      </x:c>
      <x:c r="E3169" s="0" t="inlineStr">
        <x:is>
          <x:t>Finanzergebnis</x:t>
        </x:is>
      </x:c>
      <x:c r="H3169" s="0" t="inlineStr">
        <x:is>
          <x:t>2022-01</x:t>
        </x:is>
      </x:c>
      <x:c r="I3169" s="0" t="inlineStr">
        <x:is>
          <x:t>2022-01</x:t>
        </x:is>
      </x:c>
      <x:c r="J3169" s="0" t="inlineStr">
        <x:is>
          <x:t>Month</x:t>
        </x:is>
      </x:c>
      <x:c r="K3169" s="58">
        <x:v>1</x:v>
      </x:c>
      <x:c r="L3169" s="12">
        <x:v>0</x:v>
      </x:c>
    </x:row>
    <x:row r="3170">
      <x:c r="A3170" s="0" t="inlineStr">
        <x:is>
          <x:t>PL|pl.interest||2022-02</x:t>
        </x:is>
      </x:c>
      <x:c r="B3170" s="0" t="inlineStr">
        <x:is>
          <x:t>Demo Handel GmbH</x:t>
        </x:is>
      </x:c>
      <x:c r="C3170" s="0" t="inlineStr">
        <x:is>
          <x:t>PL</x:t>
        </x:is>
      </x:c>
      <x:c r="D3170" s="0" t="inlineStr">
        <x:is>
          <x:t>pl.interest</x:t>
        </x:is>
      </x:c>
      <x:c r="E3170" s="0" t="inlineStr">
        <x:is>
          <x:t>Finanzergebnis</x:t>
        </x:is>
      </x:c>
      <x:c r="H3170" s="0" t="inlineStr">
        <x:is>
          <x:t>2022-02</x:t>
        </x:is>
      </x:c>
      <x:c r="I3170" s="0" t="inlineStr">
        <x:is>
          <x:t>2022-02</x:t>
        </x:is>
      </x:c>
      <x:c r="J3170" s="0" t="inlineStr">
        <x:is>
          <x:t>Month</x:t>
        </x:is>
      </x:c>
      <x:c r="K3170" s="58">
        <x:v>1</x:v>
      </x:c>
      <x:c r="L3170" s="12">
        <x:v>-1118.45</x:v>
      </x:c>
    </x:row>
    <x:row r="3171">
      <x:c r="A3171" s="0" t="inlineStr">
        <x:is>
          <x:t>PL|pl.interest||2022-03</x:t>
        </x:is>
      </x:c>
      <x:c r="B3171" s="0" t="inlineStr">
        <x:is>
          <x:t>Demo Handel GmbH</x:t>
        </x:is>
      </x:c>
      <x:c r="C3171" s="0" t="inlineStr">
        <x:is>
          <x:t>PL</x:t>
        </x:is>
      </x:c>
      <x:c r="D3171" s="0" t="inlineStr">
        <x:is>
          <x:t>pl.interest</x:t>
        </x:is>
      </x:c>
      <x:c r="E3171" s="0" t="inlineStr">
        <x:is>
          <x:t>Finanzergebnis</x:t>
        </x:is>
      </x:c>
      <x:c r="H3171" s="0" t="inlineStr">
        <x:is>
          <x:t>2022-03</x:t>
        </x:is>
      </x:c>
      <x:c r="I3171" s="0" t="inlineStr">
        <x:is>
          <x:t>2022-03</x:t>
        </x:is>
      </x:c>
      <x:c r="J3171" s="0" t="inlineStr">
        <x:is>
          <x:t>Month</x:t>
        </x:is>
      </x:c>
      <x:c r="K3171" s="58">
        <x:v>1</x:v>
      </x:c>
      <x:c r="L3171" s="12">
        <x:v>-7726.06</x:v>
      </x:c>
    </x:row>
    <x:row r="3172">
      <x:c r="A3172" s="0" t="inlineStr">
        <x:is>
          <x:t>PL|pl.interest||2022-04</x:t>
        </x:is>
      </x:c>
      <x:c r="B3172" s="0" t="inlineStr">
        <x:is>
          <x:t>Demo Handel GmbH</x:t>
        </x:is>
      </x:c>
      <x:c r="C3172" s="0" t="inlineStr">
        <x:is>
          <x:t>PL</x:t>
        </x:is>
      </x:c>
      <x:c r="D3172" s="0" t="inlineStr">
        <x:is>
          <x:t>pl.interest</x:t>
        </x:is>
      </x:c>
      <x:c r="E3172" s="0" t="inlineStr">
        <x:is>
          <x:t>Finanzergebnis</x:t>
        </x:is>
      </x:c>
      <x:c r="H3172" s="0" t="inlineStr">
        <x:is>
          <x:t>2022-04</x:t>
        </x:is>
      </x:c>
      <x:c r="I3172" s="0" t="inlineStr">
        <x:is>
          <x:t>2022-04</x:t>
        </x:is>
      </x:c>
      <x:c r="J3172" s="0" t="inlineStr">
        <x:is>
          <x:t>Month</x:t>
        </x:is>
      </x:c>
      <x:c r="K3172" s="58">
        <x:v>1</x:v>
      </x:c>
      <x:c r="L3172" s="12">
        <x:v>-4965.82</x:v>
      </x:c>
    </x:row>
    <x:row r="3173">
      <x:c r="A3173" s="0" t="inlineStr">
        <x:is>
          <x:t>PL|pl.interest||2022-05</x:t>
        </x:is>
      </x:c>
      <x:c r="B3173" s="0" t="inlineStr">
        <x:is>
          <x:t>Demo Handel GmbH</x:t>
        </x:is>
      </x:c>
      <x:c r="C3173" s="0" t="inlineStr">
        <x:is>
          <x:t>PL</x:t>
        </x:is>
      </x:c>
      <x:c r="D3173" s="0" t="inlineStr">
        <x:is>
          <x:t>pl.interest</x:t>
        </x:is>
      </x:c>
      <x:c r="E3173" s="0" t="inlineStr">
        <x:is>
          <x:t>Finanzergebnis</x:t>
        </x:is>
      </x:c>
      <x:c r="H3173" s="0" t="inlineStr">
        <x:is>
          <x:t>2022-05</x:t>
        </x:is>
      </x:c>
      <x:c r="I3173" s="0" t="inlineStr">
        <x:is>
          <x:t>2022-05</x:t>
        </x:is>
      </x:c>
      <x:c r="J3173" s="0" t="inlineStr">
        <x:is>
          <x:t>Month</x:t>
        </x:is>
      </x:c>
      <x:c r="K3173" s="58">
        <x:v>1</x:v>
      </x:c>
      <x:c r="L3173" s="12">
        <x:v>-2336.29</x:v>
      </x:c>
    </x:row>
    <x:row r="3174">
      <x:c r="A3174" s="0" t="inlineStr">
        <x:is>
          <x:t>PL|pl.interest||2022-06</x:t>
        </x:is>
      </x:c>
      <x:c r="B3174" s="0" t="inlineStr">
        <x:is>
          <x:t>Demo Handel GmbH</x:t>
        </x:is>
      </x:c>
      <x:c r="C3174" s="0" t="inlineStr">
        <x:is>
          <x:t>PL</x:t>
        </x:is>
      </x:c>
      <x:c r="D3174" s="0" t="inlineStr">
        <x:is>
          <x:t>pl.interest</x:t>
        </x:is>
      </x:c>
      <x:c r="E3174" s="0" t="inlineStr">
        <x:is>
          <x:t>Finanzergebnis</x:t>
        </x:is>
      </x:c>
      <x:c r="H3174" s="0" t="inlineStr">
        <x:is>
          <x:t>2022-06</x:t>
        </x:is>
      </x:c>
      <x:c r="I3174" s="0" t="inlineStr">
        <x:is>
          <x:t>2022-06</x:t>
        </x:is>
      </x:c>
      <x:c r="J3174" s="0" t="inlineStr">
        <x:is>
          <x:t>Month</x:t>
        </x:is>
      </x:c>
      <x:c r="K3174" s="58">
        <x:v>1</x:v>
      </x:c>
      <x:c r="L3174" s="12">
        <x:v>-12443.02</x:v>
      </x:c>
    </x:row>
    <x:row r="3175">
      <x:c r="A3175" s="0" t="inlineStr">
        <x:is>
          <x:t>PL|pl.interest||2022-07</x:t>
        </x:is>
      </x:c>
      <x:c r="B3175" s="0" t="inlineStr">
        <x:is>
          <x:t>Demo Handel GmbH</x:t>
        </x:is>
      </x:c>
      <x:c r="C3175" s="0" t="inlineStr">
        <x:is>
          <x:t>PL</x:t>
        </x:is>
      </x:c>
      <x:c r="D3175" s="0" t="inlineStr">
        <x:is>
          <x:t>pl.interest</x:t>
        </x:is>
      </x:c>
      <x:c r="E3175" s="0" t="inlineStr">
        <x:is>
          <x:t>Finanzergebnis</x:t>
        </x:is>
      </x:c>
      <x:c r="H3175" s="0" t="inlineStr">
        <x:is>
          <x:t>2022-07</x:t>
        </x:is>
      </x:c>
      <x:c r="I3175" s="0" t="inlineStr">
        <x:is>
          <x:t>2022-07</x:t>
        </x:is>
      </x:c>
      <x:c r="J3175" s="0" t="inlineStr">
        <x:is>
          <x:t>Month</x:t>
        </x:is>
      </x:c>
      <x:c r="K3175" s="58">
        <x:v>1</x:v>
      </x:c>
      <x:c r="L3175" s="12">
        <x:v>0</x:v>
      </x:c>
    </x:row>
    <x:row r="3176">
      <x:c r="A3176" s="0" t="inlineStr">
        <x:is>
          <x:t>PL|pl.interest||2022-08</x:t>
        </x:is>
      </x:c>
      <x:c r="B3176" s="0" t="inlineStr">
        <x:is>
          <x:t>Demo Handel GmbH</x:t>
        </x:is>
      </x:c>
      <x:c r="C3176" s="0" t="inlineStr">
        <x:is>
          <x:t>PL</x:t>
        </x:is>
      </x:c>
      <x:c r="D3176" s="0" t="inlineStr">
        <x:is>
          <x:t>pl.interest</x:t>
        </x:is>
      </x:c>
      <x:c r="E3176" s="0" t="inlineStr">
        <x:is>
          <x:t>Finanzergebnis</x:t>
        </x:is>
      </x:c>
      <x:c r="H3176" s="0" t="inlineStr">
        <x:is>
          <x:t>2022-08</x:t>
        </x:is>
      </x:c>
      <x:c r="I3176" s="0" t="inlineStr">
        <x:is>
          <x:t>2022-08</x:t>
        </x:is>
      </x:c>
      <x:c r="J3176" s="0" t="inlineStr">
        <x:is>
          <x:t>Month</x:t>
        </x:is>
      </x:c>
      <x:c r="K3176" s="58">
        <x:v>1</x:v>
      </x:c>
      <x:c r="L3176" s="12">
        <x:v>0</x:v>
      </x:c>
    </x:row>
    <x:row r="3177">
      <x:c r="A3177" s="0" t="inlineStr">
        <x:is>
          <x:t>PL|pl.interest||2022-09</x:t>
        </x:is>
      </x:c>
      <x:c r="B3177" s="0" t="inlineStr">
        <x:is>
          <x:t>Demo Handel GmbH</x:t>
        </x:is>
      </x:c>
      <x:c r="C3177" s="0" t="inlineStr">
        <x:is>
          <x:t>PL</x:t>
        </x:is>
      </x:c>
      <x:c r="D3177" s="0" t="inlineStr">
        <x:is>
          <x:t>pl.interest</x:t>
        </x:is>
      </x:c>
      <x:c r="E3177" s="0" t="inlineStr">
        <x:is>
          <x:t>Finanzergebnis</x:t>
        </x:is>
      </x:c>
      <x:c r="H3177" s="0" t="inlineStr">
        <x:is>
          <x:t>2022-09</x:t>
        </x:is>
      </x:c>
      <x:c r="I3177" s="0" t="inlineStr">
        <x:is>
          <x:t>2022-09</x:t>
        </x:is>
      </x:c>
      <x:c r="J3177" s="0" t="inlineStr">
        <x:is>
          <x:t>Month</x:t>
        </x:is>
      </x:c>
      <x:c r="K3177" s="58">
        <x:v>1</x:v>
      </x:c>
      <x:c r="L3177" s="12">
        <x:v>-14563.49</x:v>
      </x:c>
    </x:row>
    <x:row r="3178">
      <x:c r="A3178" s="0" t="inlineStr">
        <x:is>
          <x:t>PL|pl.interest||2022-10</x:t>
        </x:is>
      </x:c>
      <x:c r="B3178" s="0" t="inlineStr">
        <x:is>
          <x:t>Demo Handel GmbH</x:t>
        </x:is>
      </x:c>
      <x:c r="C3178" s="0" t="inlineStr">
        <x:is>
          <x:t>PL</x:t>
        </x:is>
      </x:c>
      <x:c r="D3178" s="0" t="inlineStr">
        <x:is>
          <x:t>pl.interest</x:t>
        </x:is>
      </x:c>
      <x:c r="E3178" s="0" t="inlineStr">
        <x:is>
          <x:t>Finanzergebnis</x:t>
        </x:is>
      </x:c>
      <x:c r="H3178" s="0" t="inlineStr">
        <x:is>
          <x:t>2022-10</x:t>
        </x:is>
      </x:c>
      <x:c r="I3178" s="0" t="inlineStr">
        <x:is>
          <x:t>2022-10</x:t>
        </x:is>
      </x:c>
      <x:c r="J3178" s="0" t="inlineStr">
        <x:is>
          <x:t>Month</x:t>
        </x:is>
      </x:c>
      <x:c r="K3178" s="58">
        <x:v>1</x:v>
      </x:c>
      <x:c r="L3178" s="12">
        <x:v>-651.23</x:v>
      </x:c>
    </x:row>
    <x:row r="3179">
      <x:c r="A3179" s="0" t="inlineStr">
        <x:is>
          <x:t>PL|pl.interest||2022-11</x:t>
        </x:is>
      </x:c>
      <x:c r="B3179" s="0" t="inlineStr">
        <x:is>
          <x:t>Demo Handel GmbH</x:t>
        </x:is>
      </x:c>
      <x:c r="C3179" s="0" t="inlineStr">
        <x:is>
          <x:t>PL</x:t>
        </x:is>
      </x:c>
      <x:c r="D3179" s="0" t="inlineStr">
        <x:is>
          <x:t>pl.interest</x:t>
        </x:is>
      </x:c>
      <x:c r="E3179" s="0" t="inlineStr">
        <x:is>
          <x:t>Finanzergebnis</x:t>
        </x:is>
      </x:c>
      <x:c r="H3179" s="0" t="inlineStr">
        <x:is>
          <x:t>2022-11</x:t>
        </x:is>
      </x:c>
      <x:c r="I3179" s="0" t="inlineStr">
        <x:is>
          <x:t>2022-11</x:t>
        </x:is>
      </x:c>
      <x:c r="J3179" s="0" t="inlineStr">
        <x:is>
          <x:t>Month</x:t>
        </x:is>
      </x:c>
      <x:c r="K3179" s="58">
        <x:v>1</x:v>
      </x:c>
      <x:c r="L3179" s="12">
        <x:v>-29.67</x:v>
      </x:c>
    </x:row>
    <x:row r="3180">
      <x:c r="A3180" s="0" t="inlineStr">
        <x:is>
          <x:t>PL|pl.interest||2022-12</x:t>
        </x:is>
      </x:c>
      <x:c r="B3180" s="0" t="inlineStr">
        <x:is>
          <x:t>Demo Handel GmbH</x:t>
        </x:is>
      </x:c>
      <x:c r="C3180" s="0" t="inlineStr">
        <x:is>
          <x:t>PL</x:t>
        </x:is>
      </x:c>
      <x:c r="D3180" s="0" t="inlineStr">
        <x:is>
          <x:t>pl.interest</x:t>
        </x:is>
      </x:c>
      <x:c r="E3180" s="0" t="inlineStr">
        <x:is>
          <x:t>Finanzergebnis</x:t>
        </x:is>
      </x:c>
      <x:c r="H3180" s="0" t="inlineStr">
        <x:is>
          <x:t>2022-12</x:t>
        </x:is>
      </x:c>
      <x:c r="I3180" s="0" t="inlineStr">
        <x:is>
          <x:t>2022-12</x:t>
        </x:is>
      </x:c>
      <x:c r="J3180" s="0" t="inlineStr">
        <x:is>
          <x:t>Month</x:t>
        </x:is>
      </x:c>
      <x:c r="K3180" s="58">
        <x:v>1</x:v>
      </x:c>
      <x:c r="L3180" s="12">
        <x:v>-21070.31</x:v>
      </x:c>
    </x:row>
    <x:row r="3181">
      <x:c r="A3181" s="0" t="inlineStr">
        <x:is>
          <x:t>PL|pl.interest||2023-01</x:t>
        </x:is>
      </x:c>
      <x:c r="B3181" s="0" t="inlineStr">
        <x:is>
          <x:t>Demo Handel GmbH</x:t>
        </x:is>
      </x:c>
      <x:c r="C3181" s="0" t="inlineStr">
        <x:is>
          <x:t>PL</x:t>
        </x:is>
      </x:c>
      <x:c r="D3181" s="0" t="inlineStr">
        <x:is>
          <x:t>pl.interest</x:t>
        </x:is>
      </x:c>
      <x:c r="E3181" s="0" t="inlineStr">
        <x:is>
          <x:t>Finanzergebnis</x:t>
        </x:is>
      </x:c>
      <x:c r="H3181" s="0" t="inlineStr">
        <x:is>
          <x:t>2023-01</x:t>
        </x:is>
      </x:c>
      <x:c r="I3181" s="0" t="inlineStr">
        <x:is>
          <x:t>2023-01</x:t>
        </x:is>
      </x:c>
      <x:c r="J3181" s="0" t="inlineStr">
        <x:is>
          <x:t>Month</x:t>
        </x:is>
      </x:c>
      <x:c r="K3181" s="58">
        <x:v>1</x:v>
      </x:c>
      <x:c r="L3181" s="12">
        <x:v>-8365.4</x:v>
      </x:c>
    </x:row>
    <x:row r="3182">
      <x:c r="A3182" s="0" t="inlineStr">
        <x:is>
          <x:t>PL|pl.interest||2023-02</x:t>
        </x:is>
      </x:c>
      <x:c r="B3182" s="0" t="inlineStr">
        <x:is>
          <x:t>Demo Handel GmbH</x:t>
        </x:is>
      </x:c>
      <x:c r="C3182" s="0" t="inlineStr">
        <x:is>
          <x:t>PL</x:t>
        </x:is>
      </x:c>
      <x:c r="D3182" s="0" t="inlineStr">
        <x:is>
          <x:t>pl.interest</x:t>
        </x:is>
      </x:c>
      <x:c r="E3182" s="0" t="inlineStr">
        <x:is>
          <x:t>Finanzergebnis</x:t>
        </x:is>
      </x:c>
      <x:c r="H3182" s="0" t="inlineStr">
        <x:is>
          <x:t>2023-02</x:t>
        </x:is>
      </x:c>
      <x:c r="I3182" s="0" t="inlineStr">
        <x:is>
          <x:t>2023-02</x:t>
        </x:is>
      </x:c>
      <x:c r="J3182" s="0" t="inlineStr">
        <x:is>
          <x:t>Month</x:t>
        </x:is>
      </x:c>
      <x:c r="K3182" s="58">
        <x:v>1</x:v>
      </x:c>
      <x:c r="L3182" s="12">
        <x:v>0</x:v>
      </x:c>
    </x:row>
    <x:row r="3183">
      <x:c r="A3183" s="0" t="inlineStr">
        <x:is>
          <x:t>PL|pl.interest||2023-03</x:t>
        </x:is>
      </x:c>
      <x:c r="B3183" s="0" t="inlineStr">
        <x:is>
          <x:t>Demo Handel GmbH</x:t>
        </x:is>
      </x:c>
      <x:c r="C3183" s="0" t="inlineStr">
        <x:is>
          <x:t>PL</x:t>
        </x:is>
      </x:c>
      <x:c r="D3183" s="0" t="inlineStr">
        <x:is>
          <x:t>pl.interest</x:t>
        </x:is>
      </x:c>
      <x:c r="E3183" s="0" t="inlineStr">
        <x:is>
          <x:t>Finanzergebnis</x:t>
        </x:is>
      </x:c>
      <x:c r="H3183" s="0" t="inlineStr">
        <x:is>
          <x:t>2023-03</x:t>
        </x:is>
      </x:c>
      <x:c r="I3183" s="0" t="inlineStr">
        <x:is>
          <x:t>2023-03</x:t>
        </x:is>
      </x:c>
      <x:c r="J3183" s="0" t="inlineStr">
        <x:is>
          <x:t>Month</x:t>
        </x:is>
      </x:c>
      <x:c r="K3183" s="58">
        <x:v>1</x:v>
      </x:c>
      <x:c r="L3183" s="12">
        <x:v>-16302.93</x:v>
      </x:c>
    </x:row>
    <x:row r="3184">
      <x:c r="A3184" s="0" t="inlineStr">
        <x:is>
          <x:t>PL|pl.interest||2023-04</x:t>
        </x:is>
      </x:c>
      <x:c r="B3184" s="0" t="inlineStr">
        <x:is>
          <x:t>Demo Handel GmbH</x:t>
        </x:is>
      </x:c>
      <x:c r="C3184" s="0" t="inlineStr">
        <x:is>
          <x:t>PL</x:t>
        </x:is>
      </x:c>
      <x:c r="D3184" s="0" t="inlineStr">
        <x:is>
          <x:t>pl.interest</x:t>
        </x:is>
      </x:c>
      <x:c r="E3184" s="0" t="inlineStr">
        <x:is>
          <x:t>Finanzergebnis</x:t>
        </x:is>
      </x:c>
      <x:c r="H3184" s="0" t="inlineStr">
        <x:is>
          <x:t>2023-04</x:t>
        </x:is>
      </x:c>
      <x:c r="I3184" s="0" t="inlineStr">
        <x:is>
          <x:t>2023-04</x:t>
        </x:is>
      </x:c>
      <x:c r="J3184" s="0" t="inlineStr">
        <x:is>
          <x:t>Month</x:t>
        </x:is>
      </x:c>
      <x:c r="K3184" s="58">
        <x:v>1</x:v>
      </x:c>
      <x:c r="L3184" s="12">
        <x:v>0</x:v>
      </x:c>
    </x:row>
    <x:row r="3185">
      <x:c r="A3185" s="0" t="inlineStr">
        <x:is>
          <x:t>PL|pl.interest||2023-05</x:t>
        </x:is>
      </x:c>
      <x:c r="B3185" s="0" t="inlineStr">
        <x:is>
          <x:t>Demo Handel GmbH</x:t>
        </x:is>
      </x:c>
      <x:c r="C3185" s="0" t="inlineStr">
        <x:is>
          <x:t>PL</x:t>
        </x:is>
      </x:c>
      <x:c r="D3185" s="0" t="inlineStr">
        <x:is>
          <x:t>pl.interest</x:t>
        </x:is>
      </x:c>
      <x:c r="E3185" s="0" t="inlineStr">
        <x:is>
          <x:t>Finanzergebnis</x:t>
        </x:is>
      </x:c>
      <x:c r="H3185" s="0" t="inlineStr">
        <x:is>
          <x:t>2023-05</x:t>
        </x:is>
      </x:c>
      <x:c r="I3185" s="0" t="inlineStr">
        <x:is>
          <x:t>2023-05</x:t>
        </x:is>
      </x:c>
      <x:c r="J3185" s="0" t="inlineStr">
        <x:is>
          <x:t>Month</x:t>
        </x:is>
      </x:c>
      <x:c r="K3185" s="58">
        <x:v>1</x:v>
      </x:c>
      <x:c r="L3185" s="12">
        <x:v>-2000.8</x:v>
      </x:c>
    </x:row>
    <x:row r="3186">
      <x:c r="A3186" s="0" t="inlineStr">
        <x:is>
          <x:t>PL|pl.interest||2023-06</x:t>
        </x:is>
      </x:c>
      <x:c r="B3186" s="0" t="inlineStr">
        <x:is>
          <x:t>Demo Handel GmbH</x:t>
        </x:is>
      </x:c>
      <x:c r="C3186" s="0" t="inlineStr">
        <x:is>
          <x:t>PL</x:t>
        </x:is>
      </x:c>
      <x:c r="D3186" s="0" t="inlineStr">
        <x:is>
          <x:t>pl.interest</x:t>
        </x:is>
      </x:c>
      <x:c r="E3186" s="0" t="inlineStr">
        <x:is>
          <x:t>Finanzergebnis</x:t>
        </x:is>
      </x:c>
      <x:c r="H3186" s="0" t="inlineStr">
        <x:is>
          <x:t>2023-06</x:t>
        </x:is>
      </x:c>
      <x:c r="I3186" s="0" t="inlineStr">
        <x:is>
          <x:t>2023-06</x:t>
        </x:is>
      </x:c>
      <x:c r="J3186" s="0" t="inlineStr">
        <x:is>
          <x:t>Month</x:t>
        </x:is>
      </x:c>
      <x:c r="K3186" s="58">
        <x:v>1</x:v>
      </x:c>
      <x:c r="L3186" s="12">
        <x:v>-468.28</x:v>
      </x:c>
    </x:row>
    <x:row r="3187">
      <x:c r="A3187" s="0" t="inlineStr">
        <x:is>
          <x:t>PL|pl.interest||2023-07</x:t>
        </x:is>
      </x:c>
      <x:c r="B3187" s="0" t="inlineStr">
        <x:is>
          <x:t>Demo Handel GmbH</x:t>
        </x:is>
      </x:c>
      <x:c r="C3187" s="0" t="inlineStr">
        <x:is>
          <x:t>PL</x:t>
        </x:is>
      </x:c>
      <x:c r="D3187" s="0" t="inlineStr">
        <x:is>
          <x:t>pl.interest</x:t>
        </x:is>
      </x:c>
      <x:c r="E3187" s="0" t="inlineStr">
        <x:is>
          <x:t>Finanzergebnis</x:t>
        </x:is>
      </x:c>
      <x:c r="H3187" s="0" t="inlineStr">
        <x:is>
          <x:t>2023-07</x:t>
        </x:is>
      </x:c>
      <x:c r="I3187" s="0" t="inlineStr">
        <x:is>
          <x:t>2023-07</x:t>
        </x:is>
      </x:c>
      <x:c r="J3187" s="0" t="inlineStr">
        <x:is>
          <x:t>Month</x:t>
        </x:is>
      </x:c>
      <x:c r="K3187" s="58">
        <x:v>1</x:v>
      </x:c>
      <x:c r="L3187" s="12">
        <x:v>-10250</x:v>
      </x:c>
    </x:row>
    <x:row r="3188">
      <x:c r="A3188" s="0" t="inlineStr">
        <x:is>
          <x:t>PL|pl.interest||2023-08</x:t>
        </x:is>
      </x:c>
      <x:c r="B3188" s="0" t="inlineStr">
        <x:is>
          <x:t>Demo Handel GmbH</x:t>
        </x:is>
      </x:c>
      <x:c r="C3188" s="0" t="inlineStr">
        <x:is>
          <x:t>PL</x:t>
        </x:is>
      </x:c>
      <x:c r="D3188" s="0" t="inlineStr">
        <x:is>
          <x:t>pl.interest</x:t>
        </x:is>
      </x:c>
      <x:c r="E3188" s="0" t="inlineStr">
        <x:is>
          <x:t>Finanzergebnis</x:t>
        </x:is>
      </x:c>
      <x:c r="H3188" s="0" t="inlineStr">
        <x:is>
          <x:t>2023-08</x:t>
        </x:is>
      </x:c>
      <x:c r="I3188" s="0" t="inlineStr">
        <x:is>
          <x:t>2023-08</x:t>
        </x:is>
      </x:c>
      <x:c r="J3188" s="0" t="inlineStr">
        <x:is>
          <x:t>Month</x:t>
        </x:is>
      </x:c>
      <x:c r="K3188" s="58">
        <x:v>1</x:v>
      </x:c>
      <x:c r="L3188" s="12">
        <x:v>-10180.81</x:v>
      </x:c>
    </x:row>
    <x:row r="3189">
      <x:c r="A3189" s="0" t="inlineStr">
        <x:is>
          <x:t>PL|pl.interest||2023-09</x:t>
        </x:is>
      </x:c>
      <x:c r="B3189" s="0" t="inlineStr">
        <x:is>
          <x:t>Demo Handel GmbH</x:t>
        </x:is>
      </x:c>
      <x:c r="C3189" s="0" t="inlineStr">
        <x:is>
          <x:t>PL</x:t>
        </x:is>
      </x:c>
      <x:c r="D3189" s="0" t="inlineStr">
        <x:is>
          <x:t>pl.interest</x:t>
        </x:is>
      </x:c>
      <x:c r="E3189" s="0" t="inlineStr">
        <x:is>
          <x:t>Finanzergebnis</x:t>
        </x:is>
      </x:c>
      <x:c r="H3189" s="0" t="inlineStr">
        <x:is>
          <x:t>2023-09</x:t>
        </x:is>
      </x:c>
      <x:c r="I3189" s="0" t="inlineStr">
        <x:is>
          <x:t>2023-09</x:t>
        </x:is>
      </x:c>
      <x:c r="J3189" s="0" t="inlineStr">
        <x:is>
          <x:t>Month</x:t>
        </x:is>
      </x:c>
      <x:c r="K3189" s="58">
        <x:v>1</x:v>
      </x:c>
      <x:c r="L3189" s="12">
        <x:v>-9324.27</x:v>
      </x:c>
    </x:row>
    <x:row r="3190">
      <x:c r="A3190" s="0" t="inlineStr">
        <x:is>
          <x:t>PL|pl.interest||2023-10</x:t>
        </x:is>
      </x:c>
      <x:c r="B3190" s="0" t="inlineStr">
        <x:is>
          <x:t>Demo Handel GmbH</x:t>
        </x:is>
      </x:c>
      <x:c r="C3190" s="0" t="inlineStr">
        <x:is>
          <x:t>PL</x:t>
        </x:is>
      </x:c>
      <x:c r="D3190" s="0" t="inlineStr">
        <x:is>
          <x:t>pl.interest</x:t>
        </x:is>
      </x:c>
      <x:c r="E3190" s="0" t="inlineStr">
        <x:is>
          <x:t>Finanzergebnis</x:t>
        </x:is>
      </x:c>
      <x:c r="H3190" s="0" t="inlineStr">
        <x:is>
          <x:t>2023-10</x:t>
        </x:is>
      </x:c>
      <x:c r="I3190" s="0" t="inlineStr">
        <x:is>
          <x:t>2023-10</x:t>
        </x:is>
      </x:c>
      <x:c r="J3190" s="0" t="inlineStr">
        <x:is>
          <x:t>Month</x:t>
        </x:is>
      </x:c>
      <x:c r="K3190" s="58">
        <x:v>1</x:v>
      </x:c>
      <x:c r="L3190" s="12">
        <x:v>-13865.62</x:v>
      </x:c>
    </x:row>
    <x:row r="3191">
      <x:c r="A3191" s="0" t="inlineStr">
        <x:is>
          <x:t>PL|pl.interest||2023-11</x:t>
        </x:is>
      </x:c>
      <x:c r="B3191" s="0" t="inlineStr">
        <x:is>
          <x:t>Demo Handel GmbH</x:t>
        </x:is>
      </x:c>
      <x:c r="C3191" s="0" t="inlineStr">
        <x:is>
          <x:t>PL</x:t>
        </x:is>
      </x:c>
      <x:c r="D3191" s="0" t="inlineStr">
        <x:is>
          <x:t>pl.interest</x:t>
        </x:is>
      </x:c>
      <x:c r="E3191" s="0" t="inlineStr">
        <x:is>
          <x:t>Finanzergebnis</x:t>
        </x:is>
      </x:c>
      <x:c r="H3191" s="0" t="inlineStr">
        <x:is>
          <x:t>2023-11</x:t>
        </x:is>
      </x:c>
      <x:c r="I3191" s="0" t="inlineStr">
        <x:is>
          <x:t>2023-11</x:t>
        </x:is>
      </x:c>
      <x:c r="J3191" s="0" t="inlineStr">
        <x:is>
          <x:t>Month</x:t>
        </x:is>
      </x:c>
      <x:c r="K3191" s="58">
        <x:v>1</x:v>
      </x:c>
      <x:c r="L3191" s="12">
        <x:v>-14188.31</x:v>
      </x:c>
    </x:row>
    <x:row r="3192">
      <x:c r="A3192" s="0" t="inlineStr">
        <x:is>
          <x:t>PL|pl.interest||2023-12</x:t>
        </x:is>
      </x:c>
      <x:c r="B3192" s="0" t="inlineStr">
        <x:is>
          <x:t>Demo Handel GmbH</x:t>
        </x:is>
      </x:c>
      <x:c r="C3192" s="0" t="inlineStr">
        <x:is>
          <x:t>PL</x:t>
        </x:is>
      </x:c>
      <x:c r="D3192" s="0" t="inlineStr">
        <x:is>
          <x:t>pl.interest</x:t>
        </x:is>
      </x:c>
      <x:c r="E3192" s="0" t="inlineStr">
        <x:is>
          <x:t>Finanzergebnis</x:t>
        </x:is>
      </x:c>
      <x:c r="H3192" s="0" t="inlineStr">
        <x:is>
          <x:t>2023-12</x:t>
        </x:is>
      </x:c>
      <x:c r="I3192" s="0" t="inlineStr">
        <x:is>
          <x:t>2023-12</x:t>
        </x:is>
      </x:c>
      <x:c r="J3192" s="0" t="inlineStr">
        <x:is>
          <x:t>Month</x:t>
        </x:is>
      </x:c>
      <x:c r="K3192" s="58">
        <x:v>1</x:v>
      </x:c>
      <x:c r="L3192" s="12">
        <x:v>-24168.8</x:v>
      </x:c>
    </x:row>
    <x:row r="3193">
      <x:c r="A3193" s="0" t="inlineStr">
        <x:is>
          <x:t>PL|pl.interest||2024-01</x:t>
        </x:is>
      </x:c>
      <x:c r="B3193" s="0" t="inlineStr">
        <x:is>
          <x:t>Demo Handel GmbH</x:t>
        </x:is>
      </x:c>
      <x:c r="C3193" s="0" t="inlineStr">
        <x:is>
          <x:t>PL</x:t>
        </x:is>
      </x:c>
      <x:c r="D3193" s="0" t="inlineStr">
        <x:is>
          <x:t>pl.interest</x:t>
        </x:is>
      </x:c>
      <x:c r="E3193" s="0" t="inlineStr">
        <x:is>
          <x:t>Finanzergebnis</x:t>
        </x:is>
      </x:c>
      <x:c r="H3193" s="0" t="inlineStr">
        <x:is>
          <x:t>2024-01</x:t>
        </x:is>
      </x:c>
      <x:c r="I3193" s="0" t="inlineStr">
        <x:is>
          <x:t>2024-01</x:t>
        </x:is>
      </x:c>
      <x:c r="J3193" s="0" t="inlineStr">
        <x:is>
          <x:t>Month</x:t>
        </x:is>
      </x:c>
      <x:c r="K3193" s="58">
        <x:v>1</x:v>
      </x:c>
      <x:c r="L3193" s="12">
        <x:v>-9831.31</x:v>
      </x:c>
    </x:row>
    <x:row r="3194">
      <x:c r="A3194" s="0" t="inlineStr">
        <x:is>
          <x:t>PL|pl.interest||2024-02</x:t>
        </x:is>
      </x:c>
      <x:c r="B3194" s="0" t="inlineStr">
        <x:is>
          <x:t>Demo Handel GmbH</x:t>
        </x:is>
      </x:c>
      <x:c r="C3194" s="0" t="inlineStr">
        <x:is>
          <x:t>PL</x:t>
        </x:is>
      </x:c>
      <x:c r="D3194" s="0" t="inlineStr">
        <x:is>
          <x:t>pl.interest</x:t>
        </x:is>
      </x:c>
      <x:c r="E3194" s="0" t="inlineStr">
        <x:is>
          <x:t>Finanzergebnis</x:t>
        </x:is>
      </x:c>
      <x:c r="H3194" s="0" t="inlineStr">
        <x:is>
          <x:t>2024-02</x:t>
        </x:is>
      </x:c>
      <x:c r="I3194" s="0" t="inlineStr">
        <x:is>
          <x:t>2024-02</x:t>
        </x:is>
      </x:c>
      <x:c r="J3194" s="0" t="inlineStr">
        <x:is>
          <x:t>Month</x:t>
        </x:is>
      </x:c>
      <x:c r="K3194" s="58">
        <x:v>1</x:v>
      </x:c>
      <x:c r="L3194" s="12">
        <x:v>-9760.69</x:v>
      </x:c>
    </x:row>
    <x:row r="3195">
      <x:c r="A3195" s="0" t="inlineStr">
        <x:is>
          <x:t>PL|pl.interest||2024-03</x:t>
        </x:is>
      </x:c>
      <x:c r="B3195" s="0" t="inlineStr">
        <x:is>
          <x:t>Demo Handel GmbH</x:t>
        </x:is>
      </x:c>
      <x:c r="C3195" s="0" t="inlineStr">
        <x:is>
          <x:t>PL</x:t>
        </x:is>
      </x:c>
      <x:c r="D3195" s="0" t="inlineStr">
        <x:is>
          <x:t>pl.interest</x:t>
        </x:is>
      </x:c>
      <x:c r="E3195" s="0" t="inlineStr">
        <x:is>
          <x:t>Finanzergebnis</x:t>
        </x:is>
      </x:c>
      <x:c r="H3195" s="0" t="inlineStr">
        <x:is>
          <x:t>2024-03</x:t>
        </x:is>
      </x:c>
      <x:c r="I3195" s="0" t="inlineStr">
        <x:is>
          <x:t>2024-03</x:t>
        </x:is>
      </x:c>
      <x:c r="J3195" s="0" t="inlineStr">
        <x:is>
          <x:t>Month</x:t>
        </x:is>
      </x:c>
      <x:c r="K3195" s="58">
        <x:v>1</x:v>
      </x:c>
      <x:c r="L3195" s="12">
        <x:v>-8304.9</x:v>
      </x:c>
    </x:row>
    <x:row r="3196">
      <x:c r="A3196" s="0" t="inlineStr">
        <x:is>
          <x:t>PL|pl.interest||2024-04</x:t>
        </x:is>
      </x:c>
      <x:c r="B3196" s="0" t="inlineStr">
        <x:is>
          <x:t>Demo Handel GmbH</x:t>
        </x:is>
      </x:c>
      <x:c r="C3196" s="0" t="inlineStr">
        <x:is>
          <x:t>PL</x:t>
        </x:is>
      </x:c>
      <x:c r="D3196" s="0" t="inlineStr">
        <x:is>
          <x:t>pl.interest</x:t>
        </x:is>
      </x:c>
      <x:c r="E3196" s="0" t="inlineStr">
        <x:is>
          <x:t>Finanzergebnis</x:t>
        </x:is>
      </x:c>
      <x:c r="H3196" s="0" t="inlineStr">
        <x:is>
          <x:t>2024-04</x:t>
        </x:is>
      </x:c>
      <x:c r="I3196" s="0" t="inlineStr">
        <x:is>
          <x:t>2024-04</x:t>
        </x:is>
      </x:c>
      <x:c r="J3196" s="0" t="inlineStr">
        <x:is>
          <x:t>Month</x:t>
        </x:is>
      </x:c>
      <x:c r="K3196" s="58">
        <x:v>1</x:v>
      </x:c>
      <x:c r="L3196" s="12">
        <x:v>-9618.73</x:v>
      </x:c>
    </x:row>
    <x:row r="3197">
      <x:c r="A3197" s="0" t="inlineStr">
        <x:is>
          <x:t>PL|pl.interest||2024-05</x:t>
        </x:is>
      </x:c>
      <x:c r="B3197" s="0" t="inlineStr">
        <x:is>
          <x:t>Demo Handel GmbH</x:t>
        </x:is>
      </x:c>
      <x:c r="C3197" s="0" t="inlineStr">
        <x:is>
          <x:t>PL</x:t>
        </x:is>
      </x:c>
      <x:c r="D3197" s="0" t="inlineStr">
        <x:is>
          <x:t>pl.interest</x:t>
        </x:is>
      </x:c>
      <x:c r="E3197" s="0" t="inlineStr">
        <x:is>
          <x:t>Finanzergebnis</x:t>
        </x:is>
      </x:c>
      <x:c r="H3197" s="0" t="inlineStr">
        <x:is>
          <x:t>2024-05</x:t>
        </x:is>
      </x:c>
      <x:c r="I3197" s="0" t="inlineStr">
        <x:is>
          <x:t>2024-05</x:t>
        </x:is>
      </x:c>
      <x:c r="J3197" s="0" t="inlineStr">
        <x:is>
          <x:t>Month</x:t>
        </x:is>
      </x:c>
      <x:c r="K3197" s="58">
        <x:v>1</x:v>
      </x:c>
      <x:c r="L3197" s="12">
        <x:v>-11912.83</x:v>
      </x:c>
    </x:row>
    <x:row r="3198">
      <x:c r="A3198" s="0" t="inlineStr">
        <x:is>
          <x:t>PL|pl.interest||2024-06</x:t>
        </x:is>
      </x:c>
      <x:c r="B3198" s="0" t="inlineStr">
        <x:is>
          <x:t>Demo Handel GmbH</x:t>
        </x:is>
      </x:c>
      <x:c r="C3198" s="0" t="inlineStr">
        <x:is>
          <x:t>PL</x:t>
        </x:is>
      </x:c>
      <x:c r="D3198" s="0" t="inlineStr">
        <x:is>
          <x:t>pl.interest</x:t>
        </x:is>
      </x:c>
      <x:c r="E3198" s="0" t="inlineStr">
        <x:is>
          <x:t>Finanzergebnis</x:t>
        </x:is>
      </x:c>
      <x:c r="H3198" s="0" t="inlineStr">
        <x:is>
          <x:t>2024-06</x:t>
        </x:is>
      </x:c>
      <x:c r="I3198" s="0" t="inlineStr">
        <x:is>
          <x:t>2024-06</x:t>
        </x:is>
      </x:c>
      <x:c r="J3198" s="0" t="inlineStr">
        <x:is>
          <x:t>Month</x:t>
        </x:is>
      </x:c>
      <x:c r="K3198" s="58">
        <x:v>1</x:v>
      </x:c>
      <x:c r="L3198" s="12">
        <x:v>-8715.96</x:v>
      </x:c>
    </x:row>
    <x:row r="3199">
      <x:c r="A3199" s="0" t="inlineStr">
        <x:is>
          <x:t>PL|pl.interest||2024-07</x:t>
        </x:is>
      </x:c>
      <x:c r="B3199" s="0" t="inlineStr">
        <x:is>
          <x:t>Demo Handel GmbH</x:t>
        </x:is>
      </x:c>
      <x:c r="C3199" s="0" t="inlineStr">
        <x:is>
          <x:t>PL</x:t>
        </x:is>
      </x:c>
      <x:c r="D3199" s="0" t="inlineStr">
        <x:is>
          <x:t>pl.interest</x:t>
        </x:is>
      </x:c>
      <x:c r="E3199" s="0" t="inlineStr">
        <x:is>
          <x:t>Finanzergebnis</x:t>
        </x:is>
      </x:c>
      <x:c r="H3199" s="0" t="inlineStr">
        <x:is>
          <x:t>2024-07</x:t>
        </x:is>
      </x:c>
      <x:c r="I3199" s="0" t="inlineStr">
        <x:is>
          <x:t>2024-07</x:t>
        </x:is>
      </x:c>
      <x:c r="J3199" s="0" t="inlineStr">
        <x:is>
          <x:t>Month</x:t>
        </x:is>
      </x:c>
      <x:c r="K3199" s="58">
        <x:v>1</x:v>
      </x:c>
      <x:c r="L3199" s="12">
        <x:v>-16206.22</x:v>
      </x:c>
    </x:row>
    <x:row r="3200">
      <x:c r="A3200" s="0" t="inlineStr">
        <x:is>
          <x:t>PL|pl.interest||2024-08</x:t>
        </x:is>
      </x:c>
      <x:c r="B3200" s="0" t="inlineStr">
        <x:is>
          <x:t>Demo Handel GmbH</x:t>
        </x:is>
      </x:c>
      <x:c r="C3200" s="0" t="inlineStr">
        <x:is>
          <x:t>PL</x:t>
        </x:is>
      </x:c>
      <x:c r="D3200" s="0" t="inlineStr">
        <x:is>
          <x:t>pl.interest</x:t>
        </x:is>
      </x:c>
      <x:c r="E3200" s="0" t="inlineStr">
        <x:is>
          <x:t>Finanzergebnis</x:t>
        </x:is>
      </x:c>
      <x:c r="H3200" s="0" t="inlineStr">
        <x:is>
          <x:t>2024-08</x:t>
        </x:is>
      </x:c>
      <x:c r="I3200" s="0" t="inlineStr">
        <x:is>
          <x:t>2024-08</x:t>
        </x:is>
      </x:c>
      <x:c r="J3200" s="0" t="inlineStr">
        <x:is>
          <x:t>Month</x:t>
        </x:is>
      </x:c>
      <x:c r="K3200" s="58">
        <x:v>1</x:v>
      </x:c>
      <x:c r="L3200" s="12">
        <x:v>-9331.89</x:v>
      </x:c>
    </x:row>
    <x:row r="3201">
      <x:c r="A3201" s="0" t="inlineStr">
        <x:is>
          <x:t>PL|pl.interest||2024-09</x:t>
        </x:is>
      </x:c>
      <x:c r="B3201" s="0" t="inlineStr">
        <x:is>
          <x:t>Demo Handel GmbH</x:t>
        </x:is>
      </x:c>
      <x:c r="C3201" s="0" t="inlineStr">
        <x:is>
          <x:t>PL</x:t>
        </x:is>
      </x:c>
      <x:c r="D3201" s="0" t="inlineStr">
        <x:is>
          <x:t>pl.interest</x:t>
        </x:is>
      </x:c>
      <x:c r="E3201" s="0" t="inlineStr">
        <x:is>
          <x:t>Finanzergebnis</x:t>
        </x:is>
      </x:c>
      <x:c r="H3201" s="0" t="inlineStr">
        <x:is>
          <x:t>2024-09</x:t>
        </x:is>
      </x:c>
      <x:c r="I3201" s="0" t="inlineStr">
        <x:is>
          <x:t>2024-09</x:t>
        </x:is>
      </x:c>
      <x:c r="J3201" s="0" t="inlineStr">
        <x:is>
          <x:t>Month</x:t>
        </x:is>
      </x:c>
      <x:c r="K3201" s="58">
        <x:v>1</x:v>
      </x:c>
      <x:c r="L3201" s="12">
        <x:v>-19793.24</x:v>
      </x:c>
    </x:row>
    <x:row r="3202">
      <x:c r="A3202" s="0" t="inlineStr">
        <x:is>
          <x:t>PL|pl.interest||2024-10</x:t>
        </x:is>
      </x:c>
      <x:c r="B3202" s="0" t="inlineStr">
        <x:is>
          <x:t>Demo Handel GmbH</x:t>
        </x:is>
      </x:c>
      <x:c r="C3202" s="0" t="inlineStr">
        <x:is>
          <x:t>PL</x:t>
        </x:is>
      </x:c>
      <x:c r="D3202" s="0" t="inlineStr">
        <x:is>
          <x:t>pl.interest</x:t>
        </x:is>
      </x:c>
      <x:c r="E3202" s="0" t="inlineStr">
        <x:is>
          <x:t>Finanzergebnis</x:t>
        </x:is>
      </x:c>
      <x:c r="H3202" s="0" t="inlineStr">
        <x:is>
          <x:t>2024-10</x:t>
        </x:is>
      </x:c>
      <x:c r="I3202" s="0" t="inlineStr">
        <x:is>
          <x:t>2024-10</x:t>
        </x:is>
      </x:c>
      <x:c r="J3202" s="0" t="inlineStr">
        <x:is>
          <x:t>Month</x:t>
        </x:is>
      </x:c>
      <x:c r="K3202" s="58">
        <x:v>1</x:v>
      </x:c>
      <x:c r="L3202" s="12">
        <x:v>-11514.08</x:v>
      </x:c>
    </x:row>
    <x:row r="3203">
      <x:c r="A3203" s="0" t="inlineStr">
        <x:is>
          <x:t>PL|pl.interest||2024-11</x:t>
        </x:is>
      </x:c>
      <x:c r="B3203" s="0" t="inlineStr">
        <x:is>
          <x:t>Demo Handel GmbH</x:t>
        </x:is>
      </x:c>
      <x:c r="C3203" s="0" t="inlineStr">
        <x:is>
          <x:t>PL</x:t>
        </x:is>
      </x:c>
      <x:c r="D3203" s="0" t="inlineStr">
        <x:is>
          <x:t>pl.interest</x:t>
        </x:is>
      </x:c>
      <x:c r="E3203" s="0" t="inlineStr">
        <x:is>
          <x:t>Finanzergebnis</x:t>
        </x:is>
      </x:c>
      <x:c r="H3203" s="0" t="inlineStr">
        <x:is>
          <x:t>2024-11</x:t>
        </x:is>
      </x:c>
      <x:c r="I3203" s="0" t="inlineStr">
        <x:is>
          <x:t>2024-11</x:t>
        </x:is>
      </x:c>
      <x:c r="J3203" s="0" t="inlineStr">
        <x:is>
          <x:t>Month</x:t>
        </x:is>
      </x:c>
      <x:c r="K3203" s="58">
        <x:v>1</x:v>
      </x:c>
      <x:c r="L3203" s="12">
        <x:v>-10390.66</x:v>
      </x:c>
    </x:row>
    <x:row r="3204">
      <x:c r="A3204" s="0" t="inlineStr">
        <x:is>
          <x:t>PL|pl.interest||2024-12</x:t>
        </x:is>
      </x:c>
      <x:c r="B3204" s="0" t="inlineStr">
        <x:is>
          <x:t>Demo Handel GmbH</x:t>
        </x:is>
      </x:c>
      <x:c r="C3204" s="0" t="inlineStr">
        <x:is>
          <x:t>PL</x:t>
        </x:is>
      </x:c>
      <x:c r="D3204" s="0" t="inlineStr">
        <x:is>
          <x:t>pl.interest</x:t>
        </x:is>
      </x:c>
      <x:c r="E3204" s="0" t="inlineStr">
        <x:is>
          <x:t>Finanzergebnis</x:t>
        </x:is>
      </x:c>
      <x:c r="H3204" s="0" t="inlineStr">
        <x:is>
          <x:t>2024-12</x:t>
        </x:is>
      </x:c>
      <x:c r="I3204" s="0" t="inlineStr">
        <x:is>
          <x:t>2024-12</x:t>
        </x:is>
      </x:c>
      <x:c r="J3204" s="0" t="inlineStr">
        <x:is>
          <x:t>Month</x:t>
        </x:is>
      </x:c>
      <x:c r="K3204" s="58">
        <x:v>1</x:v>
      </x:c>
      <x:c r="L3204" s="12">
        <x:v>-33777.47</x:v>
      </x:c>
    </x:row>
    <x:row r="3205">
      <x:c r="A3205" s="0" t="inlineStr">
        <x:is>
          <x:t>PL|pl.interest|7100|2022-01</x:t>
        </x:is>
      </x:c>
      <x:c r="B3205" s="0" t="inlineStr">
        <x:is>
          <x:t>Demo Handel GmbH</x:t>
        </x:is>
      </x:c>
      <x:c r="C3205" s="0" t="inlineStr">
        <x:is>
          <x:t>PL</x:t>
        </x:is>
      </x:c>
      <x:c r="D3205" s="0" t="inlineStr">
        <x:is>
          <x:t>pl.interest</x:t>
        </x:is>
      </x:c>
      <x:c r="E3205" s="0" t="inlineStr">
        <x:is>
          <x:t>Finanzergebnis</x:t>
        </x:is>
      </x:c>
      <x:c r="F3205" s="58">
        <x:v>7100</x:v>
      </x:c>
      <x:c r="G3205" t="inlineStr">
        <x:is>
          <x:t>Sonstige Zinsen und ähnliche Erträge</x:t>
        </x:is>
      </x:c>
      <x:c r="H3205" s="0" t="inlineStr">
        <x:is>
          <x:t>2022-01</x:t>
        </x:is>
      </x:c>
      <x:c r="I3205" s="0" t="inlineStr">
        <x:is>
          <x:t>2022-01</x:t>
        </x:is>
      </x:c>
      <x:c r="J3205" s="0" t="inlineStr">
        <x:is>
          <x:t>Month</x:t>
        </x:is>
      </x:c>
      <x:c r="K3205" s="58">
        <x:v>1</x:v>
      </x:c>
      <x:c r="L3205" s="12">
        <x:v>0</x:v>
      </x:c>
    </x:row>
    <x:row r="3206">
      <x:c r="A3206" s="0" t="inlineStr">
        <x:is>
          <x:t>PL|pl.interest|7100|2022-02</x:t>
        </x:is>
      </x:c>
      <x:c r="B3206" s="0" t="inlineStr">
        <x:is>
          <x:t>Demo Handel GmbH</x:t>
        </x:is>
      </x:c>
      <x:c r="C3206" s="0" t="inlineStr">
        <x:is>
          <x:t>PL</x:t>
        </x:is>
      </x:c>
      <x:c r="D3206" s="0" t="inlineStr">
        <x:is>
          <x:t>pl.interest</x:t>
        </x:is>
      </x:c>
      <x:c r="E3206" s="0" t="inlineStr">
        <x:is>
          <x:t>Finanzergebnis</x:t>
        </x:is>
      </x:c>
      <x:c r="F3206" s="58">
        <x:v>7100</x:v>
      </x:c>
      <x:c r="G3206" t="inlineStr">
        <x:is>
          <x:t>Sonstige Zinsen und ähnliche Erträge</x:t>
        </x:is>
      </x:c>
      <x:c r="H3206" s="0" t="inlineStr">
        <x:is>
          <x:t>2022-02</x:t>
        </x:is>
      </x:c>
      <x:c r="I3206" s="0" t="inlineStr">
        <x:is>
          <x:t>2022-02</x:t>
        </x:is>
      </x:c>
      <x:c r="J3206" s="0" t="inlineStr">
        <x:is>
          <x:t>Month</x:t>
        </x:is>
      </x:c>
      <x:c r="K3206" s="58">
        <x:v>1</x:v>
      </x:c>
      <x:c r="L3206" s="12">
        <x:v>0</x:v>
      </x:c>
    </x:row>
    <x:row r="3207">
      <x:c r="A3207" s="0" t="inlineStr">
        <x:is>
          <x:t>PL|pl.interest|7100|2022-03</x:t>
        </x:is>
      </x:c>
      <x:c r="B3207" s="0" t="inlineStr">
        <x:is>
          <x:t>Demo Handel GmbH</x:t>
        </x:is>
      </x:c>
      <x:c r="C3207" s="0" t="inlineStr">
        <x:is>
          <x:t>PL</x:t>
        </x:is>
      </x:c>
      <x:c r="D3207" s="0" t="inlineStr">
        <x:is>
          <x:t>pl.interest</x:t>
        </x:is>
      </x:c>
      <x:c r="E3207" s="0" t="inlineStr">
        <x:is>
          <x:t>Finanzergebnis</x:t>
        </x:is>
      </x:c>
      <x:c r="F3207" s="58">
        <x:v>7100</x:v>
      </x:c>
      <x:c r="G3207" t="inlineStr">
        <x:is>
          <x:t>Sonstige Zinsen und ähnliche Erträge</x:t>
        </x:is>
      </x:c>
      <x:c r="H3207" s="0" t="inlineStr">
        <x:is>
          <x:t>2022-03</x:t>
        </x:is>
      </x:c>
      <x:c r="I3207" s="0" t="inlineStr">
        <x:is>
          <x:t>2022-03</x:t>
        </x:is>
      </x:c>
      <x:c r="J3207" s="0" t="inlineStr">
        <x:is>
          <x:t>Month</x:t>
        </x:is>
      </x:c>
      <x:c r="K3207" s="58">
        <x:v>1</x:v>
      </x:c>
      <x:c r="L3207" s="12">
        <x:v>0</x:v>
      </x:c>
    </x:row>
    <x:row r="3208">
      <x:c r="A3208" s="0" t="inlineStr">
        <x:is>
          <x:t>PL|pl.interest|7100|2022-04</x:t>
        </x:is>
      </x:c>
      <x:c r="B3208" s="0" t="inlineStr">
        <x:is>
          <x:t>Demo Handel GmbH</x:t>
        </x:is>
      </x:c>
      <x:c r="C3208" s="0" t="inlineStr">
        <x:is>
          <x:t>PL</x:t>
        </x:is>
      </x:c>
      <x:c r="D3208" s="0" t="inlineStr">
        <x:is>
          <x:t>pl.interest</x:t>
        </x:is>
      </x:c>
      <x:c r="E3208" s="0" t="inlineStr">
        <x:is>
          <x:t>Finanzergebnis</x:t>
        </x:is>
      </x:c>
      <x:c r="F3208" s="58">
        <x:v>7100</x:v>
      </x:c>
      <x:c r="G3208" t="inlineStr">
        <x:is>
          <x:t>Sonstige Zinsen und ähnliche Erträge</x:t>
        </x:is>
      </x:c>
      <x:c r="H3208" s="0" t="inlineStr">
        <x:is>
          <x:t>2022-04</x:t>
        </x:is>
      </x:c>
      <x:c r="I3208" s="0" t="inlineStr">
        <x:is>
          <x:t>2022-04</x:t>
        </x:is>
      </x:c>
      <x:c r="J3208" s="0" t="inlineStr">
        <x:is>
          <x:t>Month</x:t>
        </x:is>
      </x:c>
      <x:c r="K3208" s="58">
        <x:v>1</x:v>
      </x:c>
      <x:c r="L3208" s="12">
        <x:v>0</x:v>
      </x:c>
    </x:row>
    <x:row r="3209">
      <x:c r="A3209" s="0" t="inlineStr">
        <x:is>
          <x:t>PL|pl.interest|7100|2022-05</x:t>
        </x:is>
      </x:c>
      <x:c r="B3209" s="0" t="inlineStr">
        <x:is>
          <x:t>Demo Handel GmbH</x:t>
        </x:is>
      </x:c>
      <x:c r="C3209" s="0" t="inlineStr">
        <x:is>
          <x:t>PL</x:t>
        </x:is>
      </x:c>
      <x:c r="D3209" s="0" t="inlineStr">
        <x:is>
          <x:t>pl.interest</x:t>
        </x:is>
      </x:c>
      <x:c r="E3209" s="0" t="inlineStr">
        <x:is>
          <x:t>Finanzergebnis</x:t>
        </x:is>
      </x:c>
      <x:c r="F3209" s="58">
        <x:v>7100</x:v>
      </x:c>
      <x:c r="G3209" t="inlineStr">
        <x:is>
          <x:t>Sonstige Zinsen und ähnliche Erträge</x:t>
        </x:is>
      </x:c>
      <x:c r="H3209" s="0" t="inlineStr">
        <x:is>
          <x:t>2022-05</x:t>
        </x:is>
      </x:c>
      <x:c r="I3209" s="0" t="inlineStr">
        <x:is>
          <x:t>2022-05</x:t>
        </x:is>
      </x:c>
      <x:c r="J3209" s="0" t="inlineStr">
        <x:is>
          <x:t>Month</x:t>
        </x:is>
      </x:c>
      <x:c r="K3209" s="58">
        <x:v>1</x:v>
      </x:c>
      <x:c r="L3209" s="12">
        <x:v>0</x:v>
      </x:c>
    </x:row>
    <x:row r="3210">
      <x:c r="A3210" s="0" t="inlineStr">
        <x:is>
          <x:t>PL|pl.interest|7100|2022-06</x:t>
        </x:is>
      </x:c>
      <x:c r="B3210" s="0" t="inlineStr">
        <x:is>
          <x:t>Demo Handel GmbH</x:t>
        </x:is>
      </x:c>
      <x:c r="C3210" s="0" t="inlineStr">
        <x:is>
          <x:t>PL</x:t>
        </x:is>
      </x:c>
      <x:c r="D3210" s="0" t="inlineStr">
        <x:is>
          <x:t>pl.interest</x:t>
        </x:is>
      </x:c>
      <x:c r="E3210" s="0" t="inlineStr">
        <x:is>
          <x:t>Finanzergebnis</x:t>
        </x:is>
      </x:c>
      <x:c r="F3210" s="58">
        <x:v>7100</x:v>
      </x:c>
      <x:c r="G3210" t="inlineStr">
        <x:is>
          <x:t>Sonstige Zinsen und ähnliche Erträge</x:t>
        </x:is>
      </x:c>
      <x:c r="H3210" s="0" t="inlineStr">
        <x:is>
          <x:t>2022-06</x:t>
        </x:is>
      </x:c>
      <x:c r="I3210" s="0" t="inlineStr">
        <x:is>
          <x:t>2022-06</x:t>
        </x:is>
      </x:c>
      <x:c r="J3210" s="0" t="inlineStr">
        <x:is>
          <x:t>Month</x:t>
        </x:is>
      </x:c>
      <x:c r="K3210" s="58">
        <x:v>1</x:v>
      </x:c>
      <x:c r="L3210" s="12">
        <x:v>0</x:v>
      </x:c>
    </x:row>
    <x:row r="3211">
      <x:c r="A3211" s="0" t="inlineStr">
        <x:is>
          <x:t>PL|pl.interest|7100|2022-07</x:t>
        </x:is>
      </x:c>
      <x:c r="B3211" s="0" t="inlineStr">
        <x:is>
          <x:t>Demo Handel GmbH</x:t>
        </x:is>
      </x:c>
      <x:c r="C3211" s="0" t="inlineStr">
        <x:is>
          <x:t>PL</x:t>
        </x:is>
      </x:c>
      <x:c r="D3211" s="0" t="inlineStr">
        <x:is>
          <x:t>pl.interest</x:t>
        </x:is>
      </x:c>
      <x:c r="E3211" s="0" t="inlineStr">
        <x:is>
          <x:t>Finanzergebnis</x:t>
        </x:is>
      </x:c>
      <x:c r="F3211" s="58">
        <x:v>7100</x:v>
      </x:c>
      <x:c r="G3211" t="inlineStr">
        <x:is>
          <x:t>Sonstige Zinsen und ähnliche Erträge</x:t>
        </x:is>
      </x:c>
      <x:c r="H3211" s="0" t="inlineStr">
        <x:is>
          <x:t>2022-07</x:t>
        </x:is>
      </x:c>
      <x:c r="I3211" s="0" t="inlineStr">
        <x:is>
          <x:t>2022-07</x:t>
        </x:is>
      </x:c>
      <x:c r="J3211" s="0" t="inlineStr">
        <x:is>
          <x:t>Month</x:t>
        </x:is>
      </x:c>
      <x:c r="K3211" s="58">
        <x:v>1</x:v>
      </x:c>
      <x:c r="L3211" s="12">
        <x:v>0</x:v>
      </x:c>
    </x:row>
    <x:row r="3212">
      <x:c r="A3212" s="0" t="inlineStr">
        <x:is>
          <x:t>PL|pl.interest|7100|2022-08</x:t>
        </x:is>
      </x:c>
      <x:c r="B3212" s="0" t="inlineStr">
        <x:is>
          <x:t>Demo Handel GmbH</x:t>
        </x:is>
      </x:c>
      <x:c r="C3212" s="0" t="inlineStr">
        <x:is>
          <x:t>PL</x:t>
        </x:is>
      </x:c>
      <x:c r="D3212" s="0" t="inlineStr">
        <x:is>
          <x:t>pl.interest</x:t>
        </x:is>
      </x:c>
      <x:c r="E3212" s="0" t="inlineStr">
        <x:is>
          <x:t>Finanzergebnis</x:t>
        </x:is>
      </x:c>
      <x:c r="F3212" s="58">
        <x:v>7100</x:v>
      </x:c>
      <x:c r="G3212" t="inlineStr">
        <x:is>
          <x:t>Sonstige Zinsen und ähnliche Erträge</x:t>
        </x:is>
      </x:c>
      <x:c r="H3212" s="0" t="inlineStr">
        <x:is>
          <x:t>2022-08</x:t>
        </x:is>
      </x:c>
      <x:c r="I3212" s="0" t="inlineStr">
        <x:is>
          <x:t>2022-08</x:t>
        </x:is>
      </x:c>
      <x:c r="J3212" s="0" t="inlineStr">
        <x:is>
          <x:t>Month</x:t>
        </x:is>
      </x:c>
      <x:c r="K3212" s="58">
        <x:v>1</x:v>
      </x:c>
      <x:c r="L3212" s="12">
        <x:v>0</x:v>
      </x:c>
    </x:row>
    <x:row r="3213">
      <x:c r="A3213" s="0" t="inlineStr">
        <x:is>
          <x:t>PL|pl.interest|7100|2022-09</x:t>
        </x:is>
      </x:c>
      <x:c r="B3213" s="0" t="inlineStr">
        <x:is>
          <x:t>Demo Handel GmbH</x:t>
        </x:is>
      </x:c>
      <x:c r="C3213" s="0" t="inlineStr">
        <x:is>
          <x:t>PL</x:t>
        </x:is>
      </x:c>
      <x:c r="D3213" s="0" t="inlineStr">
        <x:is>
          <x:t>pl.interest</x:t>
        </x:is>
      </x:c>
      <x:c r="E3213" s="0" t="inlineStr">
        <x:is>
          <x:t>Finanzergebnis</x:t>
        </x:is>
      </x:c>
      <x:c r="F3213" s="58">
        <x:v>7100</x:v>
      </x:c>
      <x:c r="G3213" t="inlineStr">
        <x:is>
          <x:t>Sonstige Zinsen und ähnliche Erträge</x:t>
        </x:is>
      </x:c>
      <x:c r="H3213" s="0" t="inlineStr">
        <x:is>
          <x:t>2022-09</x:t>
        </x:is>
      </x:c>
      <x:c r="I3213" s="0" t="inlineStr">
        <x:is>
          <x:t>2022-09</x:t>
        </x:is>
      </x:c>
      <x:c r="J3213" s="0" t="inlineStr">
        <x:is>
          <x:t>Month</x:t>
        </x:is>
      </x:c>
      <x:c r="K3213" s="58">
        <x:v>1</x:v>
      </x:c>
      <x:c r="L3213" s="12">
        <x:v>0</x:v>
      </x:c>
    </x:row>
    <x:row r="3214">
      <x:c r="A3214" s="0" t="inlineStr">
        <x:is>
          <x:t>PL|pl.interest|7100|2022-10</x:t>
        </x:is>
      </x:c>
      <x:c r="B3214" s="0" t="inlineStr">
        <x:is>
          <x:t>Demo Handel GmbH</x:t>
        </x:is>
      </x:c>
      <x:c r="C3214" s="0" t="inlineStr">
        <x:is>
          <x:t>PL</x:t>
        </x:is>
      </x:c>
      <x:c r="D3214" s="0" t="inlineStr">
        <x:is>
          <x:t>pl.interest</x:t>
        </x:is>
      </x:c>
      <x:c r="E3214" s="0" t="inlineStr">
        <x:is>
          <x:t>Finanzergebnis</x:t>
        </x:is>
      </x:c>
      <x:c r="F3214" s="58">
        <x:v>7100</x:v>
      </x:c>
      <x:c r="G3214" t="inlineStr">
        <x:is>
          <x:t>Sonstige Zinsen und ähnliche Erträge</x:t>
        </x:is>
      </x:c>
      <x:c r="H3214" s="0" t="inlineStr">
        <x:is>
          <x:t>2022-10</x:t>
        </x:is>
      </x:c>
      <x:c r="I3214" s="0" t="inlineStr">
        <x:is>
          <x:t>2022-10</x:t>
        </x:is>
      </x:c>
      <x:c r="J3214" s="0" t="inlineStr">
        <x:is>
          <x:t>Month</x:t>
        </x:is>
      </x:c>
      <x:c r="K3214" s="58">
        <x:v>1</x:v>
      </x:c>
      <x:c r="L3214" s="12">
        <x:v>0</x:v>
      </x:c>
    </x:row>
    <x:row r="3215">
      <x:c r="A3215" s="0" t="inlineStr">
        <x:is>
          <x:t>PL|pl.interest|7100|2022-11</x:t>
        </x:is>
      </x:c>
      <x:c r="B3215" s="0" t="inlineStr">
        <x:is>
          <x:t>Demo Handel GmbH</x:t>
        </x:is>
      </x:c>
      <x:c r="C3215" s="0" t="inlineStr">
        <x:is>
          <x:t>PL</x:t>
        </x:is>
      </x:c>
      <x:c r="D3215" s="0" t="inlineStr">
        <x:is>
          <x:t>pl.interest</x:t>
        </x:is>
      </x:c>
      <x:c r="E3215" s="0" t="inlineStr">
        <x:is>
          <x:t>Finanzergebnis</x:t>
        </x:is>
      </x:c>
      <x:c r="F3215" s="58">
        <x:v>7100</x:v>
      </x:c>
      <x:c r="G3215" t="inlineStr">
        <x:is>
          <x:t>Sonstige Zinsen und ähnliche Erträge</x:t>
        </x:is>
      </x:c>
      <x:c r="H3215" s="0" t="inlineStr">
        <x:is>
          <x:t>2022-11</x:t>
        </x:is>
      </x:c>
      <x:c r="I3215" s="0" t="inlineStr">
        <x:is>
          <x:t>2022-11</x:t>
        </x:is>
      </x:c>
      <x:c r="J3215" s="0" t="inlineStr">
        <x:is>
          <x:t>Month</x:t>
        </x:is>
      </x:c>
      <x:c r="K3215" s="58">
        <x:v>1</x:v>
      </x:c>
      <x:c r="L3215" s="12">
        <x:v>0</x:v>
      </x:c>
    </x:row>
    <x:row r="3216">
      <x:c r="A3216" s="0" t="inlineStr">
        <x:is>
          <x:t>PL|pl.interest|7100|2022-12</x:t>
        </x:is>
      </x:c>
      <x:c r="B3216" s="0" t="inlineStr">
        <x:is>
          <x:t>Demo Handel GmbH</x:t>
        </x:is>
      </x:c>
      <x:c r="C3216" s="0" t="inlineStr">
        <x:is>
          <x:t>PL</x:t>
        </x:is>
      </x:c>
      <x:c r="D3216" s="0" t="inlineStr">
        <x:is>
          <x:t>pl.interest</x:t>
        </x:is>
      </x:c>
      <x:c r="E3216" s="0" t="inlineStr">
        <x:is>
          <x:t>Finanzergebnis</x:t>
        </x:is>
      </x:c>
      <x:c r="F3216" s="58">
        <x:v>7100</x:v>
      </x:c>
      <x:c r="G3216" t="inlineStr">
        <x:is>
          <x:t>Sonstige Zinsen und ähnliche Erträge</x:t>
        </x:is>
      </x:c>
      <x:c r="H3216" s="0" t="inlineStr">
        <x:is>
          <x:t>2022-12</x:t>
        </x:is>
      </x:c>
      <x:c r="I3216" s="0" t="inlineStr">
        <x:is>
          <x:t>2022-12</x:t>
        </x:is>
      </x:c>
      <x:c r="J3216" s="0" t="inlineStr">
        <x:is>
          <x:t>Month</x:t>
        </x:is>
      </x:c>
      <x:c r="K3216" s="58">
        <x:v>1</x:v>
      </x:c>
      <x:c r="L3216" s="12">
        <x:v>0</x:v>
      </x:c>
    </x:row>
    <x:row r="3217">
      <x:c r="A3217" s="0" t="inlineStr">
        <x:is>
          <x:t>PL|pl.interest|7100|2023-01</x:t>
        </x:is>
      </x:c>
      <x:c r="B3217" s="0" t="inlineStr">
        <x:is>
          <x:t>Demo Handel GmbH</x:t>
        </x:is>
      </x:c>
      <x:c r="C3217" s="0" t="inlineStr">
        <x:is>
          <x:t>PL</x:t>
        </x:is>
      </x:c>
      <x:c r="D3217" s="0" t="inlineStr">
        <x:is>
          <x:t>pl.interest</x:t>
        </x:is>
      </x:c>
      <x:c r="E3217" s="0" t="inlineStr">
        <x:is>
          <x:t>Finanzergebnis</x:t>
        </x:is>
      </x:c>
      <x:c r="F3217" s="58">
        <x:v>7100</x:v>
      </x:c>
      <x:c r="G3217" t="inlineStr">
        <x:is>
          <x:t>Sonstige Zinsen und ähnliche Erträge</x:t>
        </x:is>
      </x:c>
      <x:c r="H3217" s="0" t="inlineStr">
        <x:is>
          <x:t>2023-01</x:t>
        </x:is>
      </x:c>
      <x:c r="I3217" s="0" t="inlineStr">
        <x:is>
          <x:t>2023-01</x:t>
        </x:is>
      </x:c>
      <x:c r="J3217" s="0" t="inlineStr">
        <x:is>
          <x:t>Month</x:t>
        </x:is>
      </x:c>
      <x:c r="K3217" s="58">
        <x:v>1</x:v>
      </x:c>
      <x:c r="L3217" s="12">
        <x:v>0</x:v>
      </x:c>
    </x:row>
    <x:row r="3218">
      <x:c r="A3218" s="0" t="inlineStr">
        <x:is>
          <x:t>PL|pl.interest|7100|2023-02</x:t>
        </x:is>
      </x:c>
      <x:c r="B3218" s="0" t="inlineStr">
        <x:is>
          <x:t>Demo Handel GmbH</x:t>
        </x:is>
      </x:c>
      <x:c r="C3218" s="0" t="inlineStr">
        <x:is>
          <x:t>PL</x:t>
        </x:is>
      </x:c>
      <x:c r="D3218" s="0" t="inlineStr">
        <x:is>
          <x:t>pl.interest</x:t>
        </x:is>
      </x:c>
      <x:c r="E3218" s="0" t="inlineStr">
        <x:is>
          <x:t>Finanzergebnis</x:t>
        </x:is>
      </x:c>
      <x:c r="F3218" s="58">
        <x:v>7100</x:v>
      </x:c>
      <x:c r="G3218" t="inlineStr">
        <x:is>
          <x:t>Sonstige Zinsen und ähnliche Erträge</x:t>
        </x:is>
      </x:c>
      <x:c r="H3218" s="0" t="inlineStr">
        <x:is>
          <x:t>2023-02</x:t>
        </x:is>
      </x:c>
      <x:c r="I3218" s="0" t="inlineStr">
        <x:is>
          <x:t>2023-02</x:t>
        </x:is>
      </x:c>
      <x:c r="J3218" s="0" t="inlineStr">
        <x:is>
          <x:t>Month</x:t>
        </x:is>
      </x:c>
      <x:c r="K3218" s="58">
        <x:v>1</x:v>
      </x:c>
      <x:c r="L3218" s="12">
        <x:v>0</x:v>
      </x:c>
    </x:row>
    <x:row r="3219">
      <x:c r="A3219" s="0" t="inlineStr">
        <x:is>
          <x:t>PL|pl.interest|7100|2023-03</x:t>
        </x:is>
      </x:c>
      <x:c r="B3219" s="0" t="inlineStr">
        <x:is>
          <x:t>Demo Handel GmbH</x:t>
        </x:is>
      </x:c>
      <x:c r="C3219" s="0" t="inlineStr">
        <x:is>
          <x:t>PL</x:t>
        </x:is>
      </x:c>
      <x:c r="D3219" s="0" t="inlineStr">
        <x:is>
          <x:t>pl.interest</x:t>
        </x:is>
      </x:c>
      <x:c r="E3219" s="0" t="inlineStr">
        <x:is>
          <x:t>Finanzergebnis</x:t>
        </x:is>
      </x:c>
      <x:c r="F3219" s="58">
        <x:v>7100</x:v>
      </x:c>
      <x:c r="G3219" t="inlineStr">
        <x:is>
          <x:t>Sonstige Zinsen und ähnliche Erträge</x:t>
        </x:is>
      </x:c>
      <x:c r="H3219" s="0" t="inlineStr">
        <x:is>
          <x:t>2023-03</x:t>
        </x:is>
      </x:c>
      <x:c r="I3219" s="0" t="inlineStr">
        <x:is>
          <x:t>2023-03</x:t>
        </x:is>
      </x:c>
      <x:c r="J3219" s="0" t="inlineStr">
        <x:is>
          <x:t>Month</x:t>
        </x:is>
      </x:c>
      <x:c r="K3219" s="58">
        <x:v>1</x:v>
      </x:c>
      <x:c r="L3219" s="12">
        <x:v>0</x:v>
      </x:c>
    </x:row>
    <x:row r="3220">
      <x:c r="A3220" s="0" t="inlineStr">
        <x:is>
          <x:t>PL|pl.interest|7100|2023-04</x:t>
        </x:is>
      </x:c>
      <x:c r="B3220" s="0" t="inlineStr">
        <x:is>
          <x:t>Demo Handel GmbH</x:t>
        </x:is>
      </x:c>
      <x:c r="C3220" s="0" t="inlineStr">
        <x:is>
          <x:t>PL</x:t>
        </x:is>
      </x:c>
      <x:c r="D3220" s="0" t="inlineStr">
        <x:is>
          <x:t>pl.interest</x:t>
        </x:is>
      </x:c>
      <x:c r="E3220" s="0" t="inlineStr">
        <x:is>
          <x:t>Finanzergebnis</x:t>
        </x:is>
      </x:c>
      <x:c r="F3220" s="58">
        <x:v>7100</x:v>
      </x:c>
      <x:c r="G3220" t="inlineStr">
        <x:is>
          <x:t>Sonstige Zinsen und ähnliche Erträge</x:t>
        </x:is>
      </x:c>
      <x:c r="H3220" s="0" t="inlineStr">
        <x:is>
          <x:t>2023-04</x:t>
        </x:is>
      </x:c>
      <x:c r="I3220" s="0" t="inlineStr">
        <x:is>
          <x:t>2023-04</x:t>
        </x:is>
      </x:c>
      <x:c r="J3220" s="0" t="inlineStr">
        <x:is>
          <x:t>Month</x:t>
        </x:is>
      </x:c>
      <x:c r="K3220" s="58">
        <x:v>1</x:v>
      </x:c>
      <x:c r="L3220" s="12">
        <x:v>0</x:v>
      </x:c>
    </x:row>
    <x:row r="3221">
      <x:c r="A3221" s="0" t="inlineStr">
        <x:is>
          <x:t>PL|pl.interest|7100|2023-05</x:t>
        </x:is>
      </x:c>
      <x:c r="B3221" s="0" t="inlineStr">
        <x:is>
          <x:t>Demo Handel GmbH</x:t>
        </x:is>
      </x:c>
      <x:c r="C3221" s="0" t="inlineStr">
        <x:is>
          <x:t>PL</x:t>
        </x:is>
      </x:c>
      <x:c r="D3221" s="0" t="inlineStr">
        <x:is>
          <x:t>pl.interest</x:t>
        </x:is>
      </x:c>
      <x:c r="E3221" s="0" t="inlineStr">
        <x:is>
          <x:t>Finanzergebnis</x:t>
        </x:is>
      </x:c>
      <x:c r="F3221" s="58">
        <x:v>7100</x:v>
      </x:c>
      <x:c r="G3221" t="inlineStr">
        <x:is>
          <x:t>Sonstige Zinsen und ähnliche Erträge</x:t>
        </x:is>
      </x:c>
      <x:c r="H3221" s="0" t="inlineStr">
        <x:is>
          <x:t>2023-05</x:t>
        </x:is>
      </x:c>
      <x:c r="I3221" s="0" t="inlineStr">
        <x:is>
          <x:t>2023-05</x:t>
        </x:is>
      </x:c>
      <x:c r="J3221" s="0" t="inlineStr">
        <x:is>
          <x:t>Month</x:t>
        </x:is>
      </x:c>
      <x:c r="K3221" s="58">
        <x:v>1</x:v>
      </x:c>
      <x:c r="L3221" s="12">
        <x:v>0</x:v>
      </x:c>
    </x:row>
    <x:row r="3222">
      <x:c r="A3222" s="0" t="inlineStr">
        <x:is>
          <x:t>PL|pl.interest|7100|2023-06</x:t>
        </x:is>
      </x:c>
      <x:c r="B3222" s="0" t="inlineStr">
        <x:is>
          <x:t>Demo Handel GmbH</x:t>
        </x:is>
      </x:c>
      <x:c r="C3222" s="0" t="inlineStr">
        <x:is>
          <x:t>PL</x:t>
        </x:is>
      </x:c>
      <x:c r="D3222" s="0" t="inlineStr">
        <x:is>
          <x:t>pl.interest</x:t>
        </x:is>
      </x:c>
      <x:c r="E3222" s="0" t="inlineStr">
        <x:is>
          <x:t>Finanzergebnis</x:t>
        </x:is>
      </x:c>
      <x:c r="F3222" s="58">
        <x:v>7100</x:v>
      </x:c>
      <x:c r="G3222" t="inlineStr">
        <x:is>
          <x:t>Sonstige Zinsen und ähnliche Erträge</x:t>
        </x:is>
      </x:c>
      <x:c r="H3222" s="0" t="inlineStr">
        <x:is>
          <x:t>2023-06</x:t>
        </x:is>
      </x:c>
      <x:c r="I3222" s="0" t="inlineStr">
        <x:is>
          <x:t>2023-06</x:t>
        </x:is>
      </x:c>
      <x:c r="J3222" s="0" t="inlineStr">
        <x:is>
          <x:t>Month</x:t>
        </x:is>
      </x:c>
      <x:c r="K3222" s="58">
        <x:v>1</x:v>
      </x:c>
      <x:c r="L3222" s="12">
        <x:v>15315</x:v>
      </x:c>
    </x:row>
    <x:row r="3223">
      <x:c r="A3223" s="0" t="inlineStr">
        <x:is>
          <x:t>PL|pl.interest|7100|2023-07</x:t>
        </x:is>
      </x:c>
      <x:c r="B3223" s="0" t="inlineStr">
        <x:is>
          <x:t>Demo Handel GmbH</x:t>
        </x:is>
      </x:c>
      <x:c r="C3223" s="0" t="inlineStr">
        <x:is>
          <x:t>PL</x:t>
        </x:is>
      </x:c>
      <x:c r="D3223" s="0" t="inlineStr">
        <x:is>
          <x:t>pl.interest</x:t>
        </x:is>
      </x:c>
      <x:c r="E3223" s="0" t="inlineStr">
        <x:is>
          <x:t>Finanzergebnis</x:t>
        </x:is>
      </x:c>
      <x:c r="F3223" s="58">
        <x:v>7100</x:v>
      </x:c>
      <x:c r="G3223" t="inlineStr">
        <x:is>
          <x:t>Sonstige Zinsen und ähnliche Erträge</x:t>
        </x:is>
      </x:c>
      <x:c r="H3223" s="0" t="inlineStr">
        <x:is>
          <x:t>2023-07</x:t>
        </x:is>
      </x:c>
      <x:c r="I3223" s="0" t="inlineStr">
        <x:is>
          <x:t>2023-07</x:t>
        </x:is>
      </x:c>
      <x:c r="J3223" s="0" t="inlineStr">
        <x:is>
          <x:t>Month</x:t>
        </x:is>
      </x:c>
      <x:c r="K3223" s="58">
        <x:v>1</x:v>
      </x:c>
      <x:c r="L3223" s="12">
        <x:v>0</x:v>
      </x:c>
    </x:row>
    <x:row r="3224">
      <x:c r="A3224" s="0" t="inlineStr">
        <x:is>
          <x:t>PL|pl.interest|7100|2023-08</x:t>
        </x:is>
      </x:c>
      <x:c r="B3224" s="0" t="inlineStr">
        <x:is>
          <x:t>Demo Handel GmbH</x:t>
        </x:is>
      </x:c>
      <x:c r="C3224" s="0" t="inlineStr">
        <x:is>
          <x:t>PL</x:t>
        </x:is>
      </x:c>
      <x:c r="D3224" s="0" t="inlineStr">
        <x:is>
          <x:t>pl.interest</x:t>
        </x:is>
      </x:c>
      <x:c r="E3224" s="0" t="inlineStr">
        <x:is>
          <x:t>Finanzergebnis</x:t>
        </x:is>
      </x:c>
      <x:c r="F3224" s="58">
        <x:v>7100</x:v>
      </x:c>
      <x:c r="G3224" t="inlineStr">
        <x:is>
          <x:t>Sonstige Zinsen und ähnliche Erträge</x:t>
        </x:is>
      </x:c>
      <x:c r="H3224" s="0" t="inlineStr">
        <x:is>
          <x:t>2023-08</x:t>
        </x:is>
      </x:c>
      <x:c r="I3224" s="0" t="inlineStr">
        <x:is>
          <x:t>2023-08</x:t>
        </x:is>
      </x:c>
      <x:c r="J3224" s="0" t="inlineStr">
        <x:is>
          <x:t>Month</x:t>
        </x:is>
      </x:c>
      <x:c r="K3224" s="58">
        <x:v>1</x:v>
      </x:c>
      <x:c r="L3224" s="12">
        <x:v>0</x:v>
      </x:c>
    </x:row>
    <x:row r="3225">
      <x:c r="A3225" s="0" t="inlineStr">
        <x:is>
          <x:t>PL|pl.interest|7100|2023-09</x:t>
        </x:is>
      </x:c>
      <x:c r="B3225" s="0" t="inlineStr">
        <x:is>
          <x:t>Demo Handel GmbH</x:t>
        </x:is>
      </x:c>
      <x:c r="C3225" s="0" t="inlineStr">
        <x:is>
          <x:t>PL</x:t>
        </x:is>
      </x:c>
      <x:c r="D3225" s="0" t="inlineStr">
        <x:is>
          <x:t>pl.interest</x:t>
        </x:is>
      </x:c>
      <x:c r="E3225" s="0" t="inlineStr">
        <x:is>
          <x:t>Finanzergebnis</x:t>
        </x:is>
      </x:c>
      <x:c r="F3225" s="58">
        <x:v>7100</x:v>
      </x:c>
      <x:c r="G3225" t="inlineStr">
        <x:is>
          <x:t>Sonstige Zinsen und ähnliche Erträge</x:t>
        </x:is>
      </x:c>
      <x:c r="H3225" s="0" t="inlineStr">
        <x:is>
          <x:t>2023-09</x:t>
        </x:is>
      </x:c>
      <x:c r="I3225" s="0" t="inlineStr">
        <x:is>
          <x:t>2023-09</x:t>
        </x:is>
      </x:c>
      <x:c r="J3225" s="0" t="inlineStr">
        <x:is>
          <x:t>Month</x:t>
        </x:is>
      </x:c>
      <x:c r="K3225" s="58">
        <x:v>1</x:v>
      </x:c>
      <x:c r="L3225" s="12">
        <x:v>5990.25</x:v>
      </x:c>
    </x:row>
    <x:row r="3226">
      <x:c r="A3226" s="0" t="inlineStr">
        <x:is>
          <x:t>PL|pl.interest|7100|2023-10</x:t>
        </x:is>
      </x:c>
      <x:c r="B3226" s="0" t="inlineStr">
        <x:is>
          <x:t>Demo Handel GmbH</x:t>
        </x:is>
      </x:c>
      <x:c r="C3226" s="0" t="inlineStr">
        <x:is>
          <x:t>PL</x:t>
        </x:is>
      </x:c>
      <x:c r="D3226" s="0" t="inlineStr">
        <x:is>
          <x:t>pl.interest</x:t>
        </x:is>
      </x:c>
      <x:c r="E3226" s="0" t="inlineStr">
        <x:is>
          <x:t>Finanzergebnis</x:t>
        </x:is>
      </x:c>
      <x:c r="F3226" s="58">
        <x:v>7100</x:v>
      </x:c>
      <x:c r="G3226" t="inlineStr">
        <x:is>
          <x:t>Sonstige Zinsen und ähnliche Erträge</x:t>
        </x:is>
      </x:c>
      <x:c r="H3226" s="0" t="inlineStr">
        <x:is>
          <x:t>2023-10</x:t>
        </x:is>
      </x:c>
      <x:c r="I3226" s="0" t="inlineStr">
        <x:is>
          <x:t>2023-10</x:t>
        </x:is>
      </x:c>
      <x:c r="J3226" s="0" t="inlineStr">
        <x:is>
          <x:t>Month</x:t>
        </x:is>
      </x:c>
      <x:c r="K3226" s="58">
        <x:v>1</x:v>
      </x:c>
      <x:c r="L3226" s="12">
        <x:v>0</x:v>
      </x:c>
    </x:row>
    <x:row r="3227">
      <x:c r="A3227" s="0" t="inlineStr">
        <x:is>
          <x:t>PL|pl.interest|7100|2023-11</x:t>
        </x:is>
      </x:c>
      <x:c r="B3227" s="0" t="inlineStr">
        <x:is>
          <x:t>Demo Handel GmbH</x:t>
        </x:is>
      </x:c>
      <x:c r="C3227" s="0" t="inlineStr">
        <x:is>
          <x:t>PL</x:t>
        </x:is>
      </x:c>
      <x:c r="D3227" s="0" t="inlineStr">
        <x:is>
          <x:t>pl.interest</x:t>
        </x:is>
      </x:c>
      <x:c r="E3227" s="0" t="inlineStr">
        <x:is>
          <x:t>Finanzergebnis</x:t>
        </x:is>
      </x:c>
      <x:c r="F3227" s="58">
        <x:v>7100</x:v>
      </x:c>
      <x:c r="G3227" t="inlineStr">
        <x:is>
          <x:t>Sonstige Zinsen und ähnliche Erträge</x:t>
        </x:is>
      </x:c>
      <x:c r="H3227" s="0" t="inlineStr">
        <x:is>
          <x:t>2023-11</x:t>
        </x:is>
      </x:c>
      <x:c r="I3227" s="0" t="inlineStr">
        <x:is>
          <x:t>2023-11</x:t>
        </x:is>
      </x:c>
      <x:c r="J3227" s="0" t="inlineStr">
        <x:is>
          <x:t>Month</x:t>
        </x:is>
      </x:c>
      <x:c r="K3227" s="58">
        <x:v>1</x:v>
      </x:c>
      <x:c r="L3227" s="12">
        <x:v>0</x:v>
      </x:c>
    </x:row>
    <x:row r="3228">
      <x:c r="A3228" s="0" t="inlineStr">
        <x:is>
          <x:t>PL|pl.interest|7100|2023-12</x:t>
        </x:is>
      </x:c>
      <x:c r="B3228" s="0" t="inlineStr">
        <x:is>
          <x:t>Demo Handel GmbH</x:t>
        </x:is>
      </x:c>
      <x:c r="C3228" s="0" t="inlineStr">
        <x:is>
          <x:t>PL</x:t>
        </x:is>
      </x:c>
      <x:c r="D3228" s="0" t="inlineStr">
        <x:is>
          <x:t>pl.interest</x:t>
        </x:is>
      </x:c>
      <x:c r="E3228" s="0" t="inlineStr">
        <x:is>
          <x:t>Finanzergebnis</x:t>
        </x:is>
      </x:c>
      <x:c r="F3228" s="58">
        <x:v>7100</x:v>
      </x:c>
      <x:c r="G3228" t="inlineStr">
        <x:is>
          <x:t>Sonstige Zinsen und ähnliche Erträge</x:t>
        </x:is>
      </x:c>
      <x:c r="H3228" s="0" t="inlineStr">
        <x:is>
          <x:t>2023-12</x:t>
        </x:is>
      </x:c>
      <x:c r="I3228" s="0" t="inlineStr">
        <x:is>
          <x:t>2023-12</x:t>
        </x:is>
      </x:c>
      <x:c r="J3228" s="0" t="inlineStr">
        <x:is>
          <x:t>Month</x:t>
        </x:is>
      </x:c>
      <x:c r="K3228" s="58">
        <x:v>1</x:v>
      </x:c>
      <x:c r="L3228" s="12">
        <x:v>8322.21</x:v>
      </x:c>
    </x:row>
    <x:row r="3229">
      <x:c r="A3229" s="0" t="inlineStr">
        <x:is>
          <x:t>PL|pl.interest|7100|2024-01</x:t>
        </x:is>
      </x:c>
      <x:c r="B3229" s="0" t="inlineStr">
        <x:is>
          <x:t>Demo Handel GmbH</x:t>
        </x:is>
      </x:c>
      <x:c r="C3229" s="0" t="inlineStr">
        <x:is>
          <x:t>PL</x:t>
        </x:is>
      </x:c>
      <x:c r="D3229" s="0" t="inlineStr">
        <x:is>
          <x:t>pl.interest</x:t>
        </x:is>
      </x:c>
      <x:c r="E3229" s="0" t="inlineStr">
        <x:is>
          <x:t>Finanzergebnis</x:t>
        </x:is>
      </x:c>
      <x:c r="F3229" s="58">
        <x:v>7100</x:v>
      </x:c>
      <x:c r="G3229" t="inlineStr">
        <x:is>
          <x:t>Sonstige Zinsen und ähnliche Erträge</x:t>
        </x:is>
      </x:c>
      <x:c r="H3229" s="0" t="inlineStr">
        <x:is>
          <x:t>2024-01</x:t>
        </x:is>
      </x:c>
      <x:c r="I3229" s="0" t="inlineStr">
        <x:is>
          <x:t>2024-01</x:t>
        </x:is>
      </x:c>
      <x:c r="J3229" s="0" t="inlineStr">
        <x:is>
          <x:t>Month</x:t>
        </x:is>
      </x:c>
      <x:c r="K3229" s="58">
        <x:v>1</x:v>
      </x:c>
      <x:c r="L3229" s="12">
        <x:v>0</x:v>
      </x:c>
    </x:row>
    <x:row r="3230">
      <x:c r="A3230" s="0" t="inlineStr">
        <x:is>
          <x:t>PL|pl.interest|7100|2024-02</x:t>
        </x:is>
      </x:c>
      <x:c r="B3230" s="0" t="inlineStr">
        <x:is>
          <x:t>Demo Handel GmbH</x:t>
        </x:is>
      </x:c>
      <x:c r="C3230" s="0" t="inlineStr">
        <x:is>
          <x:t>PL</x:t>
        </x:is>
      </x:c>
      <x:c r="D3230" s="0" t="inlineStr">
        <x:is>
          <x:t>pl.interest</x:t>
        </x:is>
      </x:c>
      <x:c r="E3230" s="0" t="inlineStr">
        <x:is>
          <x:t>Finanzergebnis</x:t>
        </x:is>
      </x:c>
      <x:c r="F3230" s="58">
        <x:v>7100</x:v>
      </x:c>
      <x:c r="G3230" t="inlineStr">
        <x:is>
          <x:t>Sonstige Zinsen und ähnliche Erträge</x:t>
        </x:is>
      </x:c>
      <x:c r="H3230" s="0" t="inlineStr">
        <x:is>
          <x:t>2024-02</x:t>
        </x:is>
      </x:c>
      <x:c r="I3230" s="0" t="inlineStr">
        <x:is>
          <x:t>2024-02</x:t>
        </x:is>
      </x:c>
      <x:c r="J3230" s="0" t="inlineStr">
        <x:is>
          <x:t>Month</x:t>
        </x:is>
      </x:c>
      <x:c r="K3230" s="58">
        <x:v>1</x:v>
      </x:c>
      <x:c r="L3230" s="12">
        <x:v>0</x:v>
      </x:c>
    </x:row>
    <x:row r="3231">
      <x:c r="A3231" s="0" t="inlineStr">
        <x:is>
          <x:t>PL|pl.interest|7100|2024-03</x:t>
        </x:is>
      </x:c>
      <x:c r="B3231" s="0" t="inlineStr">
        <x:is>
          <x:t>Demo Handel GmbH</x:t>
        </x:is>
      </x:c>
      <x:c r="C3231" s="0" t="inlineStr">
        <x:is>
          <x:t>PL</x:t>
        </x:is>
      </x:c>
      <x:c r="D3231" s="0" t="inlineStr">
        <x:is>
          <x:t>pl.interest</x:t>
        </x:is>
      </x:c>
      <x:c r="E3231" s="0" t="inlineStr">
        <x:is>
          <x:t>Finanzergebnis</x:t>
        </x:is>
      </x:c>
      <x:c r="F3231" s="58">
        <x:v>7100</x:v>
      </x:c>
      <x:c r="G3231" t="inlineStr">
        <x:is>
          <x:t>Sonstige Zinsen und ähnliche Erträge</x:t>
        </x:is>
      </x:c>
      <x:c r="H3231" s="0" t="inlineStr">
        <x:is>
          <x:t>2024-03</x:t>
        </x:is>
      </x:c>
      <x:c r="I3231" s="0" t="inlineStr">
        <x:is>
          <x:t>2024-03</x:t>
        </x:is>
      </x:c>
      <x:c r="J3231" s="0" t="inlineStr">
        <x:is>
          <x:t>Month</x:t>
        </x:is>
      </x:c>
      <x:c r="K3231" s="58">
        <x:v>1</x:v>
      </x:c>
      <x:c r="L3231" s="12">
        <x:v>6009.94</x:v>
      </x:c>
    </x:row>
    <x:row r="3232">
      <x:c r="A3232" s="0" t="inlineStr">
        <x:is>
          <x:t>PL|pl.interest|7100|2024-04</x:t>
        </x:is>
      </x:c>
      <x:c r="B3232" s="0" t="inlineStr">
        <x:is>
          <x:t>Demo Handel GmbH</x:t>
        </x:is>
      </x:c>
      <x:c r="C3232" s="0" t="inlineStr">
        <x:is>
          <x:t>PL</x:t>
        </x:is>
      </x:c>
      <x:c r="D3232" s="0" t="inlineStr">
        <x:is>
          <x:t>pl.interest</x:t>
        </x:is>
      </x:c>
      <x:c r="E3232" s="0" t="inlineStr">
        <x:is>
          <x:t>Finanzergebnis</x:t>
        </x:is>
      </x:c>
      <x:c r="F3232" s="58">
        <x:v>7100</x:v>
      </x:c>
      <x:c r="G3232" t="inlineStr">
        <x:is>
          <x:t>Sonstige Zinsen und ähnliche Erträge</x:t>
        </x:is>
      </x:c>
      <x:c r="H3232" s="0" t="inlineStr">
        <x:is>
          <x:t>2024-04</x:t>
        </x:is>
      </x:c>
      <x:c r="I3232" s="0" t="inlineStr">
        <x:is>
          <x:t>2024-04</x:t>
        </x:is>
      </x:c>
      <x:c r="J3232" s="0" t="inlineStr">
        <x:is>
          <x:t>Month</x:t>
        </x:is>
      </x:c>
      <x:c r="K3232" s="58">
        <x:v>1</x:v>
      </x:c>
      <x:c r="L3232" s="12">
        <x:v>0</x:v>
      </x:c>
    </x:row>
    <x:row r="3233">
      <x:c r="A3233" s="0" t="inlineStr">
        <x:is>
          <x:t>PL|pl.interest|7100|2024-05</x:t>
        </x:is>
      </x:c>
      <x:c r="B3233" s="0" t="inlineStr">
        <x:is>
          <x:t>Demo Handel GmbH</x:t>
        </x:is>
      </x:c>
      <x:c r="C3233" s="0" t="inlineStr">
        <x:is>
          <x:t>PL</x:t>
        </x:is>
      </x:c>
      <x:c r="D3233" s="0" t="inlineStr">
        <x:is>
          <x:t>pl.interest</x:t>
        </x:is>
      </x:c>
      <x:c r="E3233" s="0" t="inlineStr">
        <x:is>
          <x:t>Finanzergebnis</x:t>
        </x:is>
      </x:c>
      <x:c r="F3233" s="58">
        <x:v>7100</x:v>
      </x:c>
      <x:c r="G3233" t="inlineStr">
        <x:is>
          <x:t>Sonstige Zinsen und ähnliche Erträge</x:t>
        </x:is>
      </x:c>
      <x:c r="H3233" s="0" t="inlineStr">
        <x:is>
          <x:t>2024-05</x:t>
        </x:is>
      </x:c>
      <x:c r="I3233" s="0" t="inlineStr">
        <x:is>
          <x:t>2024-05</x:t>
        </x:is>
      </x:c>
      <x:c r="J3233" s="0" t="inlineStr">
        <x:is>
          <x:t>Month</x:t>
        </x:is>
      </x:c>
      <x:c r="K3233" s="58">
        <x:v>1</x:v>
      </x:c>
      <x:c r="L3233" s="12">
        <x:v>0</x:v>
      </x:c>
    </x:row>
    <x:row r="3234">
      <x:c r="A3234" s="0" t="inlineStr">
        <x:is>
          <x:t>PL|pl.interest|7100|2024-06</x:t>
        </x:is>
      </x:c>
      <x:c r="B3234" s="0" t="inlineStr">
        <x:is>
          <x:t>Demo Handel GmbH</x:t>
        </x:is>
      </x:c>
      <x:c r="C3234" s="0" t="inlineStr">
        <x:is>
          <x:t>PL</x:t>
        </x:is>
      </x:c>
      <x:c r="D3234" s="0" t="inlineStr">
        <x:is>
          <x:t>pl.interest</x:t>
        </x:is>
      </x:c>
      <x:c r="E3234" s="0" t="inlineStr">
        <x:is>
          <x:t>Finanzergebnis</x:t>
        </x:is>
      </x:c>
      <x:c r="F3234" s="58">
        <x:v>7100</x:v>
      </x:c>
      <x:c r="G3234" t="inlineStr">
        <x:is>
          <x:t>Sonstige Zinsen und ähnliche Erträge</x:t>
        </x:is>
      </x:c>
      <x:c r="H3234" s="0" t="inlineStr">
        <x:is>
          <x:t>2024-06</x:t>
        </x:is>
      </x:c>
      <x:c r="I3234" s="0" t="inlineStr">
        <x:is>
          <x:t>2024-06</x:t>
        </x:is>
      </x:c>
      <x:c r="J3234" s="0" t="inlineStr">
        <x:is>
          <x:t>Month</x:t>
        </x:is>
      </x:c>
      <x:c r="K3234" s="58">
        <x:v>1</x:v>
      </x:c>
      <x:c r="L3234" s="12">
        <x:v>8967.47</x:v>
      </x:c>
    </x:row>
    <x:row r="3235">
      <x:c r="A3235" s="0" t="inlineStr">
        <x:is>
          <x:t>PL|pl.interest|7100|2024-07</x:t>
        </x:is>
      </x:c>
      <x:c r="B3235" s="0" t="inlineStr">
        <x:is>
          <x:t>Demo Handel GmbH</x:t>
        </x:is>
      </x:c>
      <x:c r="C3235" s="0" t="inlineStr">
        <x:is>
          <x:t>PL</x:t>
        </x:is>
      </x:c>
      <x:c r="D3235" s="0" t="inlineStr">
        <x:is>
          <x:t>pl.interest</x:t>
        </x:is>
      </x:c>
      <x:c r="E3235" s="0" t="inlineStr">
        <x:is>
          <x:t>Finanzergebnis</x:t>
        </x:is>
      </x:c>
      <x:c r="F3235" s="58">
        <x:v>7100</x:v>
      </x:c>
      <x:c r="G3235" t="inlineStr">
        <x:is>
          <x:t>Sonstige Zinsen und ähnliche Erträge</x:t>
        </x:is>
      </x:c>
      <x:c r="H3235" s="0" t="inlineStr">
        <x:is>
          <x:t>2024-07</x:t>
        </x:is>
      </x:c>
      <x:c r="I3235" s="0" t="inlineStr">
        <x:is>
          <x:t>2024-07</x:t>
        </x:is>
      </x:c>
      <x:c r="J3235" s="0" t="inlineStr">
        <x:is>
          <x:t>Month</x:t>
        </x:is>
      </x:c>
      <x:c r="K3235" s="58">
        <x:v>1</x:v>
      </x:c>
      <x:c r="L3235" s="12">
        <x:v>0</x:v>
      </x:c>
    </x:row>
    <x:row r="3236">
      <x:c r="A3236" s="0" t="inlineStr">
        <x:is>
          <x:t>PL|pl.interest|7100|2024-08</x:t>
        </x:is>
      </x:c>
      <x:c r="B3236" s="0" t="inlineStr">
        <x:is>
          <x:t>Demo Handel GmbH</x:t>
        </x:is>
      </x:c>
      <x:c r="C3236" s="0" t="inlineStr">
        <x:is>
          <x:t>PL</x:t>
        </x:is>
      </x:c>
      <x:c r="D3236" s="0" t="inlineStr">
        <x:is>
          <x:t>pl.interest</x:t>
        </x:is>
      </x:c>
      <x:c r="E3236" s="0" t="inlineStr">
        <x:is>
          <x:t>Finanzergebnis</x:t>
        </x:is>
      </x:c>
      <x:c r="F3236" s="58">
        <x:v>7100</x:v>
      </x:c>
      <x:c r="G3236" t="inlineStr">
        <x:is>
          <x:t>Sonstige Zinsen und ähnliche Erträge</x:t>
        </x:is>
      </x:c>
      <x:c r="H3236" s="0" t="inlineStr">
        <x:is>
          <x:t>2024-08</x:t>
        </x:is>
      </x:c>
      <x:c r="I3236" s="0" t="inlineStr">
        <x:is>
          <x:t>2024-08</x:t>
        </x:is>
      </x:c>
      <x:c r="J3236" s="0" t="inlineStr">
        <x:is>
          <x:t>Month</x:t>
        </x:is>
      </x:c>
      <x:c r="K3236" s="58">
        <x:v>1</x:v>
      </x:c>
      <x:c r="L3236" s="12">
        <x:v>0</x:v>
      </x:c>
    </x:row>
    <x:row r="3237">
      <x:c r="A3237" s="0" t="inlineStr">
        <x:is>
          <x:t>PL|pl.interest|7100|2024-09</x:t>
        </x:is>
      </x:c>
      <x:c r="B3237" s="0" t="inlineStr">
        <x:is>
          <x:t>Demo Handel GmbH</x:t>
        </x:is>
      </x:c>
      <x:c r="C3237" s="0" t="inlineStr">
        <x:is>
          <x:t>PL</x:t>
        </x:is>
      </x:c>
      <x:c r="D3237" s="0" t="inlineStr">
        <x:is>
          <x:t>pl.interest</x:t>
        </x:is>
      </x:c>
      <x:c r="E3237" s="0" t="inlineStr">
        <x:is>
          <x:t>Finanzergebnis</x:t>
        </x:is>
      </x:c>
      <x:c r="F3237" s="58">
        <x:v>7100</x:v>
      </x:c>
      <x:c r="G3237" t="inlineStr">
        <x:is>
          <x:t>Sonstige Zinsen und ähnliche Erträge</x:t>
        </x:is>
      </x:c>
      <x:c r="H3237" s="0" t="inlineStr">
        <x:is>
          <x:t>2024-09</x:t>
        </x:is>
      </x:c>
      <x:c r="I3237" s="0" t="inlineStr">
        <x:is>
          <x:t>2024-09</x:t>
        </x:is>
      </x:c>
      <x:c r="J3237" s="0" t="inlineStr">
        <x:is>
          <x:t>Month</x:t>
        </x:is>
      </x:c>
      <x:c r="K3237" s="58">
        <x:v>1</x:v>
      </x:c>
      <x:c r="L3237" s="12">
        <x:v>532.26</x:v>
      </x:c>
    </x:row>
    <x:row r="3238">
      <x:c r="A3238" s="0" t="inlineStr">
        <x:is>
          <x:t>PL|pl.interest|7100|2024-10</x:t>
        </x:is>
      </x:c>
      <x:c r="B3238" s="0" t="inlineStr">
        <x:is>
          <x:t>Demo Handel GmbH</x:t>
        </x:is>
      </x:c>
      <x:c r="C3238" s="0" t="inlineStr">
        <x:is>
          <x:t>PL</x:t>
        </x:is>
      </x:c>
      <x:c r="D3238" s="0" t="inlineStr">
        <x:is>
          <x:t>pl.interest</x:t>
        </x:is>
      </x:c>
      <x:c r="E3238" s="0" t="inlineStr">
        <x:is>
          <x:t>Finanzergebnis</x:t>
        </x:is>
      </x:c>
      <x:c r="F3238" s="58">
        <x:v>7100</x:v>
      </x:c>
      <x:c r="G3238" t="inlineStr">
        <x:is>
          <x:t>Sonstige Zinsen und ähnliche Erträge</x:t>
        </x:is>
      </x:c>
      <x:c r="H3238" s="0" t="inlineStr">
        <x:is>
          <x:t>2024-10</x:t>
        </x:is>
      </x:c>
      <x:c r="I3238" s="0" t="inlineStr">
        <x:is>
          <x:t>2024-10</x:t>
        </x:is>
      </x:c>
      <x:c r="J3238" s="0" t="inlineStr">
        <x:is>
          <x:t>Month</x:t>
        </x:is>
      </x:c>
      <x:c r="K3238" s="58">
        <x:v>1</x:v>
      </x:c>
      <x:c r="L3238" s="12">
        <x:v>0</x:v>
      </x:c>
    </x:row>
    <x:row r="3239">
      <x:c r="A3239" s="0" t="inlineStr">
        <x:is>
          <x:t>PL|pl.interest|7100|2024-11</x:t>
        </x:is>
      </x:c>
      <x:c r="B3239" s="0" t="inlineStr">
        <x:is>
          <x:t>Demo Handel GmbH</x:t>
        </x:is>
      </x:c>
      <x:c r="C3239" s="0" t="inlineStr">
        <x:is>
          <x:t>PL</x:t>
        </x:is>
      </x:c>
      <x:c r="D3239" s="0" t="inlineStr">
        <x:is>
          <x:t>pl.interest</x:t>
        </x:is>
      </x:c>
      <x:c r="E3239" s="0" t="inlineStr">
        <x:is>
          <x:t>Finanzergebnis</x:t>
        </x:is>
      </x:c>
      <x:c r="F3239" s="58">
        <x:v>7100</x:v>
      </x:c>
      <x:c r="G3239" t="inlineStr">
        <x:is>
          <x:t>Sonstige Zinsen und ähnliche Erträge</x:t>
        </x:is>
      </x:c>
      <x:c r="H3239" s="0" t="inlineStr">
        <x:is>
          <x:t>2024-11</x:t>
        </x:is>
      </x:c>
      <x:c r="I3239" s="0" t="inlineStr">
        <x:is>
          <x:t>2024-11</x:t>
        </x:is>
      </x:c>
      <x:c r="J3239" s="0" t="inlineStr">
        <x:is>
          <x:t>Month</x:t>
        </x:is>
      </x:c>
      <x:c r="K3239" s="58">
        <x:v>1</x:v>
      </x:c>
      <x:c r="L3239" s="12">
        <x:v>0</x:v>
      </x:c>
    </x:row>
    <x:row r="3240">
      <x:c r="A3240" s="0" t="inlineStr">
        <x:is>
          <x:t>PL|pl.interest|7100|2024-12</x:t>
        </x:is>
      </x:c>
      <x:c r="B3240" s="0" t="inlineStr">
        <x:is>
          <x:t>Demo Handel GmbH</x:t>
        </x:is>
      </x:c>
      <x:c r="C3240" s="0" t="inlineStr">
        <x:is>
          <x:t>PL</x:t>
        </x:is>
      </x:c>
      <x:c r="D3240" s="0" t="inlineStr">
        <x:is>
          <x:t>pl.interest</x:t>
        </x:is>
      </x:c>
      <x:c r="E3240" s="0" t="inlineStr">
        <x:is>
          <x:t>Finanzergebnis</x:t>
        </x:is>
      </x:c>
      <x:c r="F3240" s="58">
        <x:v>7100</x:v>
      </x:c>
      <x:c r="G3240" t="inlineStr">
        <x:is>
          <x:t>Sonstige Zinsen und ähnliche Erträge</x:t>
        </x:is>
      </x:c>
      <x:c r="H3240" s="0" t="inlineStr">
        <x:is>
          <x:t>2024-12</x:t>
        </x:is>
      </x:c>
      <x:c r="I3240" s="0" t="inlineStr">
        <x:is>
          <x:t>2024-12</x:t>
        </x:is>
      </x:c>
      <x:c r="J3240" s="0" t="inlineStr">
        <x:is>
          <x:t>Month</x:t>
        </x:is>
      </x:c>
      <x:c r="K3240" s="58">
        <x:v>1</x:v>
      </x:c>
      <x:c r="L3240" s="12">
        <x:v>399.69</x:v>
      </x:c>
    </x:row>
    <x:row r="3241">
      <x:c r="A3241" s="0" t="inlineStr">
        <x:is>
          <x:t>PL|pl.interest|7310|2022-01</x:t>
        </x:is>
      </x:c>
      <x:c r="B3241" s="0" t="inlineStr">
        <x:is>
          <x:t>Demo Handel GmbH</x:t>
        </x:is>
      </x:c>
      <x:c r="C3241" s="0" t="inlineStr">
        <x:is>
          <x:t>PL</x:t>
        </x:is>
      </x:c>
      <x:c r="D3241" s="0" t="inlineStr">
        <x:is>
          <x:t>pl.interest</x:t>
        </x:is>
      </x:c>
      <x:c r="E3241" s="0" t="inlineStr">
        <x:is>
          <x:t>Finanzergebnis</x:t>
        </x:is>
      </x:c>
      <x:c r="F3241" s="58">
        <x:v>7310</x:v>
      </x:c>
      <x:c r="G3241" t="inlineStr">
        <x:is>
          <x:t>Zinsaufwendungen für kurzfristige Verbindlichkeiten</x:t>
        </x:is>
      </x:c>
      <x:c r="H3241" s="0" t="inlineStr">
        <x:is>
          <x:t>2022-01</x:t>
        </x:is>
      </x:c>
      <x:c r="I3241" s="0" t="inlineStr">
        <x:is>
          <x:t>2022-01</x:t>
        </x:is>
      </x:c>
      <x:c r="J3241" s="0" t="inlineStr">
        <x:is>
          <x:t>Month</x:t>
        </x:is>
      </x:c>
      <x:c r="K3241" s="58">
        <x:v>1</x:v>
      </x:c>
      <x:c r="L3241" s="12">
        <x:v>0</x:v>
      </x:c>
    </x:row>
    <x:row r="3242">
      <x:c r="A3242" s="0" t="inlineStr">
        <x:is>
          <x:t>PL|pl.interest|7310|2022-02</x:t>
        </x:is>
      </x:c>
      <x:c r="B3242" s="0" t="inlineStr">
        <x:is>
          <x:t>Demo Handel GmbH</x:t>
        </x:is>
      </x:c>
      <x:c r="C3242" s="0" t="inlineStr">
        <x:is>
          <x:t>PL</x:t>
        </x:is>
      </x:c>
      <x:c r="D3242" s="0" t="inlineStr">
        <x:is>
          <x:t>pl.interest</x:t>
        </x:is>
      </x:c>
      <x:c r="E3242" s="0" t="inlineStr">
        <x:is>
          <x:t>Finanzergebnis</x:t>
        </x:is>
      </x:c>
      <x:c r="F3242" s="58">
        <x:v>7310</x:v>
      </x:c>
      <x:c r="G3242" t="inlineStr">
        <x:is>
          <x:t>Zinsaufwendungen für kurzfristige Verbindlichkeiten</x:t>
        </x:is>
      </x:c>
      <x:c r="H3242" s="0" t="inlineStr">
        <x:is>
          <x:t>2022-02</x:t>
        </x:is>
      </x:c>
      <x:c r="I3242" s="0" t="inlineStr">
        <x:is>
          <x:t>2022-02</x:t>
        </x:is>
      </x:c>
      <x:c r="J3242" s="0" t="inlineStr">
        <x:is>
          <x:t>Month</x:t>
        </x:is>
      </x:c>
      <x:c r="K3242" s="58">
        <x:v>1</x:v>
      </x:c>
      <x:c r="L3242" s="12">
        <x:v>-1118.45</x:v>
      </x:c>
    </x:row>
    <x:row r="3243">
      <x:c r="A3243" s="0" t="inlineStr">
        <x:is>
          <x:t>PL|pl.interest|7310|2022-03</x:t>
        </x:is>
      </x:c>
      <x:c r="B3243" s="0" t="inlineStr">
        <x:is>
          <x:t>Demo Handel GmbH</x:t>
        </x:is>
      </x:c>
      <x:c r="C3243" s="0" t="inlineStr">
        <x:is>
          <x:t>PL</x:t>
        </x:is>
      </x:c>
      <x:c r="D3243" s="0" t="inlineStr">
        <x:is>
          <x:t>pl.interest</x:t>
        </x:is>
      </x:c>
      <x:c r="E3243" s="0" t="inlineStr">
        <x:is>
          <x:t>Finanzergebnis</x:t>
        </x:is>
      </x:c>
      <x:c r="F3243" s="58">
        <x:v>7310</x:v>
      </x:c>
      <x:c r="G3243" t="inlineStr">
        <x:is>
          <x:t>Zinsaufwendungen für kurzfristige Verbindlichkeiten</x:t>
        </x:is>
      </x:c>
      <x:c r="H3243" s="0" t="inlineStr">
        <x:is>
          <x:t>2022-03</x:t>
        </x:is>
      </x:c>
      <x:c r="I3243" s="0" t="inlineStr">
        <x:is>
          <x:t>2022-03</x:t>
        </x:is>
      </x:c>
      <x:c r="J3243" s="0" t="inlineStr">
        <x:is>
          <x:t>Month</x:t>
        </x:is>
      </x:c>
      <x:c r="K3243" s="58">
        <x:v>1</x:v>
      </x:c>
      <x:c r="L3243" s="12">
        <x:v>-788.56</x:v>
      </x:c>
    </x:row>
    <x:row r="3244">
      <x:c r="A3244" s="0" t="inlineStr">
        <x:is>
          <x:t>PL|pl.interest|7310|2022-04</x:t>
        </x:is>
      </x:c>
      <x:c r="B3244" s="0" t="inlineStr">
        <x:is>
          <x:t>Demo Handel GmbH</x:t>
        </x:is>
      </x:c>
      <x:c r="C3244" s="0" t="inlineStr">
        <x:is>
          <x:t>PL</x:t>
        </x:is>
      </x:c>
      <x:c r="D3244" s="0" t="inlineStr">
        <x:is>
          <x:t>pl.interest</x:t>
        </x:is>
      </x:c>
      <x:c r="E3244" s="0" t="inlineStr">
        <x:is>
          <x:t>Finanzergebnis</x:t>
        </x:is>
      </x:c>
      <x:c r="F3244" s="58">
        <x:v>7310</x:v>
      </x:c>
      <x:c r="G3244" t="inlineStr">
        <x:is>
          <x:t>Zinsaufwendungen für kurzfristige Verbindlichkeiten</x:t>
        </x:is>
      </x:c>
      <x:c r="H3244" s="0" t="inlineStr">
        <x:is>
          <x:t>2022-04</x:t>
        </x:is>
      </x:c>
      <x:c r="I3244" s="0" t="inlineStr">
        <x:is>
          <x:t>2022-04</x:t>
        </x:is>
      </x:c>
      <x:c r="J3244" s="0" t="inlineStr">
        <x:is>
          <x:t>Month</x:t>
        </x:is>
      </x:c>
      <x:c r="K3244" s="58">
        <x:v>1</x:v>
      </x:c>
      <x:c r="L3244" s="12">
        <x:v>-4965.82</x:v>
      </x:c>
    </x:row>
    <x:row r="3245">
      <x:c r="A3245" s="0" t="inlineStr">
        <x:is>
          <x:t>PL|pl.interest|7310|2022-05</x:t>
        </x:is>
      </x:c>
      <x:c r="B3245" s="0" t="inlineStr">
        <x:is>
          <x:t>Demo Handel GmbH</x:t>
        </x:is>
      </x:c>
      <x:c r="C3245" s="0" t="inlineStr">
        <x:is>
          <x:t>PL</x:t>
        </x:is>
      </x:c>
      <x:c r="D3245" s="0" t="inlineStr">
        <x:is>
          <x:t>pl.interest</x:t>
        </x:is>
      </x:c>
      <x:c r="E3245" s="0" t="inlineStr">
        <x:is>
          <x:t>Finanzergebnis</x:t>
        </x:is>
      </x:c>
      <x:c r="F3245" s="58">
        <x:v>7310</x:v>
      </x:c>
      <x:c r="G3245" t="inlineStr">
        <x:is>
          <x:t>Zinsaufwendungen für kurzfristige Verbindlichkeiten</x:t>
        </x:is>
      </x:c>
      <x:c r="H3245" s="0" t="inlineStr">
        <x:is>
          <x:t>2022-05</x:t>
        </x:is>
      </x:c>
      <x:c r="I3245" s="0" t="inlineStr">
        <x:is>
          <x:t>2022-05</x:t>
        </x:is>
      </x:c>
      <x:c r="J3245" s="0" t="inlineStr">
        <x:is>
          <x:t>Month</x:t>
        </x:is>
      </x:c>
      <x:c r="K3245" s="58">
        <x:v>1</x:v>
      </x:c>
      <x:c r="L3245" s="12">
        <x:v>-2336.29</x:v>
      </x:c>
    </x:row>
    <x:row r="3246">
      <x:c r="A3246" s="0" t="inlineStr">
        <x:is>
          <x:t>PL|pl.interest|7310|2022-06</x:t>
        </x:is>
      </x:c>
      <x:c r="B3246" s="0" t="inlineStr">
        <x:is>
          <x:t>Demo Handel GmbH</x:t>
        </x:is>
      </x:c>
      <x:c r="C3246" s="0" t="inlineStr">
        <x:is>
          <x:t>PL</x:t>
        </x:is>
      </x:c>
      <x:c r="D3246" s="0" t="inlineStr">
        <x:is>
          <x:t>pl.interest</x:t>
        </x:is>
      </x:c>
      <x:c r="E3246" s="0" t="inlineStr">
        <x:is>
          <x:t>Finanzergebnis</x:t>
        </x:is>
      </x:c>
      <x:c r="F3246" s="58">
        <x:v>7310</x:v>
      </x:c>
      <x:c r="G3246" t="inlineStr">
        <x:is>
          <x:t>Zinsaufwendungen für kurzfristige Verbindlichkeiten</x:t>
        </x:is>
      </x:c>
      <x:c r="H3246" s="0" t="inlineStr">
        <x:is>
          <x:t>2022-06</x:t>
        </x:is>
      </x:c>
      <x:c r="I3246" s="0" t="inlineStr">
        <x:is>
          <x:t>2022-06</x:t>
        </x:is>
      </x:c>
      <x:c r="J3246" s="0" t="inlineStr">
        <x:is>
          <x:t>Month</x:t>
        </x:is>
      </x:c>
      <x:c r="K3246" s="58">
        <x:v>1</x:v>
      </x:c>
      <x:c r="L3246" s="12">
        <x:v>-5794.58</x:v>
      </x:c>
    </x:row>
    <x:row r="3247">
      <x:c r="A3247" s="0" t="inlineStr">
        <x:is>
          <x:t>PL|pl.interest|7310|2022-07</x:t>
        </x:is>
      </x:c>
      <x:c r="B3247" s="0" t="inlineStr">
        <x:is>
          <x:t>Demo Handel GmbH</x:t>
        </x:is>
      </x:c>
      <x:c r="C3247" s="0" t="inlineStr">
        <x:is>
          <x:t>PL</x:t>
        </x:is>
      </x:c>
      <x:c r="D3247" s="0" t="inlineStr">
        <x:is>
          <x:t>pl.interest</x:t>
        </x:is>
      </x:c>
      <x:c r="E3247" s="0" t="inlineStr">
        <x:is>
          <x:t>Finanzergebnis</x:t>
        </x:is>
      </x:c>
      <x:c r="F3247" s="58">
        <x:v>7310</x:v>
      </x:c>
      <x:c r="G3247" t="inlineStr">
        <x:is>
          <x:t>Zinsaufwendungen für kurzfristige Verbindlichkeiten</x:t>
        </x:is>
      </x:c>
      <x:c r="H3247" s="0" t="inlineStr">
        <x:is>
          <x:t>2022-07</x:t>
        </x:is>
      </x:c>
      <x:c r="I3247" s="0" t="inlineStr">
        <x:is>
          <x:t>2022-07</x:t>
        </x:is>
      </x:c>
      <x:c r="J3247" s="0" t="inlineStr">
        <x:is>
          <x:t>Month</x:t>
        </x:is>
      </x:c>
      <x:c r="K3247" s="58">
        <x:v>1</x:v>
      </x:c>
      <x:c r="L3247" s="12">
        <x:v>0</x:v>
      </x:c>
    </x:row>
    <x:row r="3248">
      <x:c r="A3248" s="0" t="inlineStr">
        <x:is>
          <x:t>PL|pl.interest|7310|2022-08</x:t>
        </x:is>
      </x:c>
      <x:c r="B3248" s="0" t="inlineStr">
        <x:is>
          <x:t>Demo Handel GmbH</x:t>
        </x:is>
      </x:c>
      <x:c r="C3248" s="0" t="inlineStr">
        <x:is>
          <x:t>PL</x:t>
        </x:is>
      </x:c>
      <x:c r="D3248" s="0" t="inlineStr">
        <x:is>
          <x:t>pl.interest</x:t>
        </x:is>
      </x:c>
      <x:c r="E3248" s="0" t="inlineStr">
        <x:is>
          <x:t>Finanzergebnis</x:t>
        </x:is>
      </x:c>
      <x:c r="F3248" s="58">
        <x:v>7310</x:v>
      </x:c>
      <x:c r="G3248" t="inlineStr">
        <x:is>
          <x:t>Zinsaufwendungen für kurzfristige Verbindlichkeiten</x:t>
        </x:is>
      </x:c>
      <x:c r="H3248" s="0" t="inlineStr">
        <x:is>
          <x:t>2022-08</x:t>
        </x:is>
      </x:c>
      <x:c r="I3248" s="0" t="inlineStr">
        <x:is>
          <x:t>2022-08</x:t>
        </x:is>
      </x:c>
      <x:c r="J3248" s="0" t="inlineStr">
        <x:is>
          <x:t>Month</x:t>
        </x:is>
      </x:c>
      <x:c r="K3248" s="58">
        <x:v>1</x:v>
      </x:c>
      <x:c r="L3248" s="12">
        <x:v>0</x:v>
      </x:c>
    </x:row>
    <x:row r="3249">
      <x:c r="A3249" s="0" t="inlineStr">
        <x:is>
          <x:t>PL|pl.interest|7310|2022-09</x:t>
        </x:is>
      </x:c>
      <x:c r="B3249" s="0" t="inlineStr">
        <x:is>
          <x:t>Demo Handel GmbH</x:t>
        </x:is>
      </x:c>
      <x:c r="C3249" s="0" t="inlineStr">
        <x:is>
          <x:t>PL</x:t>
        </x:is>
      </x:c>
      <x:c r="D3249" s="0" t="inlineStr">
        <x:is>
          <x:t>pl.interest</x:t>
        </x:is>
      </x:c>
      <x:c r="E3249" s="0" t="inlineStr">
        <x:is>
          <x:t>Finanzergebnis</x:t>
        </x:is>
      </x:c>
      <x:c r="F3249" s="58">
        <x:v>7310</x:v>
      </x:c>
      <x:c r="G3249" t="inlineStr">
        <x:is>
          <x:t>Zinsaufwendungen für kurzfristige Verbindlichkeiten</x:t>
        </x:is>
      </x:c>
      <x:c r="H3249" s="0" t="inlineStr">
        <x:is>
          <x:t>2022-09</x:t>
        </x:is>
      </x:c>
      <x:c r="I3249" s="0" t="inlineStr">
        <x:is>
          <x:t>2022-09</x:t>
        </x:is>
      </x:c>
      <x:c r="J3249" s="0" t="inlineStr">
        <x:is>
          <x:t>Month</x:t>
        </x:is>
      </x:c>
      <x:c r="K3249" s="58">
        <x:v>1</x:v>
      </x:c>
      <x:c r="L3249" s="12">
        <x:v>-8204.11</x:v>
      </x:c>
    </x:row>
    <x:row r="3250">
      <x:c r="A3250" s="0" t="inlineStr">
        <x:is>
          <x:t>PL|pl.interest|7310|2022-10</x:t>
        </x:is>
      </x:c>
      <x:c r="B3250" s="0" t="inlineStr">
        <x:is>
          <x:t>Demo Handel GmbH</x:t>
        </x:is>
      </x:c>
      <x:c r="C3250" s="0" t="inlineStr">
        <x:is>
          <x:t>PL</x:t>
        </x:is>
      </x:c>
      <x:c r="D3250" s="0" t="inlineStr">
        <x:is>
          <x:t>pl.interest</x:t>
        </x:is>
      </x:c>
      <x:c r="E3250" s="0" t="inlineStr">
        <x:is>
          <x:t>Finanzergebnis</x:t>
        </x:is>
      </x:c>
      <x:c r="F3250" s="58">
        <x:v>7310</x:v>
      </x:c>
      <x:c r="G3250" t="inlineStr">
        <x:is>
          <x:t>Zinsaufwendungen für kurzfristige Verbindlichkeiten</x:t>
        </x:is>
      </x:c>
      <x:c r="H3250" s="0" t="inlineStr">
        <x:is>
          <x:t>2022-10</x:t>
        </x:is>
      </x:c>
      <x:c r="I3250" s="0" t="inlineStr">
        <x:is>
          <x:t>2022-10</x:t>
        </x:is>
      </x:c>
      <x:c r="J3250" s="0" t="inlineStr">
        <x:is>
          <x:t>Month</x:t>
        </x:is>
      </x:c>
      <x:c r="K3250" s="58">
        <x:v>1</x:v>
      </x:c>
      <x:c r="L3250" s="12">
        <x:v>-651.23</x:v>
      </x:c>
    </x:row>
    <x:row r="3251">
      <x:c r="A3251" s="0" t="inlineStr">
        <x:is>
          <x:t>PL|pl.interest|7310|2022-11</x:t>
        </x:is>
      </x:c>
      <x:c r="B3251" s="0" t="inlineStr">
        <x:is>
          <x:t>Demo Handel GmbH</x:t>
        </x:is>
      </x:c>
      <x:c r="C3251" s="0" t="inlineStr">
        <x:is>
          <x:t>PL</x:t>
        </x:is>
      </x:c>
      <x:c r="D3251" s="0" t="inlineStr">
        <x:is>
          <x:t>pl.interest</x:t>
        </x:is>
      </x:c>
      <x:c r="E3251" s="0" t="inlineStr">
        <x:is>
          <x:t>Finanzergebnis</x:t>
        </x:is>
      </x:c>
      <x:c r="F3251" s="58">
        <x:v>7310</x:v>
      </x:c>
      <x:c r="G3251" t="inlineStr">
        <x:is>
          <x:t>Zinsaufwendungen für kurzfristige Verbindlichkeiten</x:t>
        </x:is>
      </x:c>
      <x:c r="H3251" s="0" t="inlineStr">
        <x:is>
          <x:t>2022-11</x:t>
        </x:is>
      </x:c>
      <x:c r="I3251" s="0" t="inlineStr">
        <x:is>
          <x:t>2022-11</x:t>
        </x:is>
      </x:c>
      <x:c r="J3251" s="0" t="inlineStr">
        <x:is>
          <x:t>Month</x:t>
        </x:is>
      </x:c>
      <x:c r="K3251" s="58">
        <x:v>1</x:v>
      </x:c>
      <x:c r="L3251" s="12">
        <x:v>-29.67</x:v>
      </x:c>
    </x:row>
    <x:row r="3252">
      <x:c r="A3252" s="0" t="inlineStr">
        <x:is>
          <x:t>PL|pl.interest|7310|2022-12</x:t>
        </x:is>
      </x:c>
      <x:c r="B3252" s="0" t="inlineStr">
        <x:is>
          <x:t>Demo Handel GmbH</x:t>
        </x:is>
      </x:c>
      <x:c r="C3252" s="0" t="inlineStr">
        <x:is>
          <x:t>PL</x:t>
        </x:is>
      </x:c>
      <x:c r="D3252" s="0" t="inlineStr">
        <x:is>
          <x:t>pl.interest</x:t>
        </x:is>
      </x:c>
      <x:c r="E3252" s="0" t="inlineStr">
        <x:is>
          <x:t>Finanzergebnis</x:t>
        </x:is>
      </x:c>
      <x:c r="F3252" s="58">
        <x:v>7310</x:v>
      </x:c>
      <x:c r="G3252" t="inlineStr">
        <x:is>
          <x:t>Zinsaufwendungen für kurzfristige Verbindlichkeiten</x:t>
        </x:is>
      </x:c>
      <x:c r="H3252" s="0" t="inlineStr">
        <x:is>
          <x:t>2022-12</x:t>
        </x:is>
      </x:c>
      <x:c r="I3252" s="0" t="inlineStr">
        <x:is>
          <x:t>2022-12</x:t>
        </x:is>
      </x:c>
      <x:c r="J3252" s="0" t="inlineStr">
        <x:is>
          <x:t>Month</x:t>
        </x:is>
      </x:c>
      <x:c r="K3252" s="58">
        <x:v>1</x:v>
      </x:c>
      <x:c r="L3252" s="12">
        <x:v>0</x:v>
      </x:c>
    </x:row>
    <x:row r="3253">
      <x:c r="A3253" s="0" t="inlineStr">
        <x:is>
          <x:t>PL|pl.interest|7310|2023-01</x:t>
        </x:is>
      </x:c>
      <x:c r="B3253" s="0" t="inlineStr">
        <x:is>
          <x:t>Demo Handel GmbH</x:t>
        </x:is>
      </x:c>
      <x:c r="C3253" s="0" t="inlineStr">
        <x:is>
          <x:t>PL</x:t>
        </x:is>
      </x:c>
      <x:c r="D3253" s="0" t="inlineStr">
        <x:is>
          <x:t>pl.interest</x:t>
        </x:is>
      </x:c>
      <x:c r="E3253" s="0" t="inlineStr">
        <x:is>
          <x:t>Finanzergebnis</x:t>
        </x:is>
      </x:c>
      <x:c r="F3253" s="58">
        <x:v>7310</x:v>
      </x:c>
      <x:c r="G3253" t="inlineStr">
        <x:is>
          <x:t>Zinsaufwendungen für kurzfristige Verbindlichkeiten</x:t>
        </x:is>
      </x:c>
      <x:c r="H3253" s="0" t="inlineStr">
        <x:is>
          <x:t>2023-01</x:t>
        </x:is>
      </x:c>
      <x:c r="I3253" s="0" t="inlineStr">
        <x:is>
          <x:t>2023-01</x:t>
        </x:is>
      </x:c>
      <x:c r="J3253" s="0" t="inlineStr">
        <x:is>
          <x:t>Month</x:t>
        </x:is>
      </x:c>
      <x:c r="K3253" s="58">
        <x:v>1</x:v>
      </x:c>
      <x:c r="L3253" s="12">
        <x:v>-8365.4</x:v>
      </x:c>
    </x:row>
    <x:row r="3254">
      <x:c r="A3254" s="0" t="inlineStr">
        <x:is>
          <x:t>PL|pl.interest|7310|2023-02</x:t>
        </x:is>
      </x:c>
      <x:c r="B3254" s="0" t="inlineStr">
        <x:is>
          <x:t>Demo Handel GmbH</x:t>
        </x:is>
      </x:c>
      <x:c r="C3254" s="0" t="inlineStr">
        <x:is>
          <x:t>PL</x:t>
        </x:is>
      </x:c>
      <x:c r="D3254" s="0" t="inlineStr">
        <x:is>
          <x:t>pl.interest</x:t>
        </x:is>
      </x:c>
      <x:c r="E3254" s="0" t="inlineStr">
        <x:is>
          <x:t>Finanzergebnis</x:t>
        </x:is>
      </x:c>
      <x:c r="F3254" s="58">
        <x:v>7310</x:v>
      </x:c>
      <x:c r="G3254" t="inlineStr">
        <x:is>
          <x:t>Zinsaufwendungen für kurzfristige Verbindlichkeiten</x:t>
        </x:is>
      </x:c>
      <x:c r="H3254" s="0" t="inlineStr">
        <x:is>
          <x:t>2023-02</x:t>
        </x:is>
      </x:c>
      <x:c r="I3254" s="0" t="inlineStr">
        <x:is>
          <x:t>2023-02</x:t>
        </x:is>
      </x:c>
      <x:c r="J3254" s="0" t="inlineStr">
        <x:is>
          <x:t>Month</x:t>
        </x:is>
      </x:c>
      <x:c r="K3254" s="58">
        <x:v>1</x:v>
      </x:c>
      <x:c r="L3254" s="12">
        <x:v>0</x:v>
      </x:c>
    </x:row>
    <x:row r="3255">
      <x:c r="A3255" s="0" t="inlineStr">
        <x:is>
          <x:t>PL|pl.interest|7310|2023-03</x:t>
        </x:is>
      </x:c>
      <x:c r="B3255" s="0" t="inlineStr">
        <x:is>
          <x:t>Demo Handel GmbH</x:t>
        </x:is>
      </x:c>
      <x:c r="C3255" s="0" t="inlineStr">
        <x:is>
          <x:t>PL</x:t>
        </x:is>
      </x:c>
      <x:c r="D3255" s="0" t="inlineStr">
        <x:is>
          <x:t>pl.interest</x:t>
        </x:is>
      </x:c>
      <x:c r="E3255" s="0" t="inlineStr">
        <x:is>
          <x:t>Finanzergebnis</x:t>
        </x:is>
      </x:c>
      <x:c r="F3255" s="58">
        <x:v>7310</x:v>
      </x:c>
      <x:c r="G3255" t="inlineStr">
        <x:is>
          <x:t>Zinsaufwendungen für kurzfristige Verbindlichkeiten</x:t>
        </x:is>
      </x:c>
      <x:c r="H3255" s="0" t="inlineStr">
        <x:is>
          <x:t>2023-03</x:t>
        </x:is>
      </x:c>
      <x:c r="I3255" s="0" t="inlineStr">
        <x:is>
          <x:t>2023-03</x:t>
        </x:is>
      </x:c>
      <x:c r="J3255" s="0" t="inlineStr">
        <x:is>
          <x:t>Month</x:t>
        </x:is>
      </x:c>
      <x:c r="K3255" s="58">
        <x:v>1</x:v>
      </x:c>
      <x:c r="L3255" s="12">
        <x:v>-10521.68</x:v>
      </x:c>
    </x:row>
    <x:row r="3256">
      <x:c r="A3256" s="0" t="inlineStr">
        <x:is>
          <x:t>PL|pl.interest|7310|2023-04</x:t>
        </x:is>
      </x:c>
      <x:c r="B3256" s="0" t="inlineStr">
        <x:is>
          <x:t>Demo Handel GmbH</x:t>
        </x:is>
      </x:c>
      <x:c r="C3256" s="0" t="inlineStr">
        <x:is>
          <x:t>PL</x:t>
        </x:is>
      </x:c>
      <x:c r="D3256" s="0" t="inlineStr">
        <x:is>
          <x:t>pl.interest</x:t>
        </x:is>
      </x:c>
      <x:c r="E3256" s="0" t="inlineStr">
        <x:is>
          <x:t>Finanzergebnis</x:t>
        </x:is>
      </x:c>
      <x:c r="F3256" s="58">
        <x:v>7310</x:v>
      </x:c>
      <x:c r="G3256" t="inlineStr">
        <x:is>
          <x:t>Zinsaufwendungen für kurzfristige Verbindlichkeiten</x:t>
        </x:is>
      </x:c>
      <x:c r="H3256" s="0" t="inlineStr">
        <x:is>
          <x:t>2023-04</x:t>
        </x:is>
      </x:c>
      <x:c r="I3256" s="0" t="inlineStr">
        <x:is>
          <x:t>2023-04</x:t>
        </x:is>
      </x:c>
      <x:c r="J3256" s="0" t="inlineStr">
        <x:is>
          <x:t>Month</x:t>
        </x:is>
      </x:c>
      <x:c r="K3256" s="58">
        <x:v>1</x:v>
      </x:c>
      <x:c r="L3256" s="12">
        <x:v>0</x:v>
      </x:c>
    </x:row>
    <x:row r="3257">
      <x:c r="A3257" s="0" t="inlineStr">
        <x:is>
          <x:t>PL|pl.interest|7310|2023-05</x:t>
        </x:is>
      </x:c>
      <x:c r="B3257" s="0" t="inlineStr">
        <x:is>
          <x:t>Demo Handel GmbH</x:t>
        </x:is>
      </x:c>
      <x:c r="C3257" s="0" t="inlineStr">
        <x:is>
          <x:t>PL</x:t>
        </x:is>
      </x:c>
      <x:c r="D3257" s="0" t="inlineStr">
        <x:is>
          <x:t>pl.interest</x:t>
        </x:is>
      </x:c>
      <x:c r="E3257" s="0" t="inlineStr">
        <x:is>
          <x:t>Finanzergebnis</x:t>
        </x:is>
      </x:c>
      <x:c r="F3257" s="58">
        <x:v>7310</x:v>
      </x:c>
      <x:c r="G3257" t="inlineStr">
        <x:is>
          <x:t>Zinsaufwendungen für kurzfristige Verbindlichkeiten</x:t>
        </x:is>
      </x:c>
      <x:c r="H3257" s="0" t="inlineStr">
        <x:is>
          <x:t>2023-05</x:t>
        </x:is>
      </x:c>
      <x:c r="I3257" s="0" t="inlineStr">
        <x:is>
          <x:t>2023-05</x:t>
        </x:is>
      </x:c>
      <x:c r="J3257" s="0" t="inlineStr">
        <x:is>
          <x:t>Month</x:t>
        </x:is>
      </x:c>
      <x:c r="K3257" s="58">
        <x:v>1</x:v>
      </x:c>
      <x:c r="L3257" s="12">
        <x:v>-2000.8</x:v>
      </x:c>
    </x:row>
    <x:row r="3258">
      <x:c r="A3258" s="0" t="inlineStr">
        <x:is>
          <x:t>PL|pl.interest|7310|2023-06</x:t>
        </x:is>
      </x:c>
      <x:c r="B3258" s="0" t="inlineStr">
        <x:is>
          <x:t>Demo Handel GmbH</x:t>
        </x:is>
      </x:c>
      <x:c r="C3258" s="0" t="inlineStr">
        <x:is>
          <x:t>PL</x:t>
        </x:is>
      </x:c>
      <x:c r="D3258" s="0" t="inlineStr">
        <x:is>
          <x:t>pl.interest</x:t>
        </x:is>
      </x:c>
      <x:c r="E3258" s="0" t="inlineStr">
        <x:is>
          <x:t>Finanzergebnis</x:t>
        </x:is>
      </x:c>
      <x:c r="F3258" s="58">
        <x:v>7310</x:v>
      </x:c>
      <x:c r="G3258" t="inlineStr">
        <x:is>
          <x:t>Zinsaufwendungen für kurzfristige Verbindlichkeiten</x:t>
        </x:is>
      </x:c>
      <x:c r="H3258" s="0" t="inlineStr">
        <x:is>
          <x:t>2023-06</x:t>
        </x:is>
      </x:c>
      <x:c r="I3258" s="0" t="inlineStr">
        <x:is>
          <x:t>2023-06</x:t>
        </x:is>
      </x:c>
      <x:c r="J3258" s="0" t="inlineStr">
        <x:is>
          <x:t>Month</x:t>
        </x:is>
      </x:c>
      <x:c r="K3258" s="58">
        <x:v>1</x:v>
      </x:c>
      <x:c r="L3258" s="12">
        <x:v>-10291.09</x:v>
      </x:c>
    </x:row>
    <x:row r="3259">
      <x:c r="A3259" s="0" t="inlineStr">
        <x:is>
          <x:t>PL|pl.interest|7310|2023-07</x:t>
        </x:is>
      </x:c>
      <x:c r="B3259" s="0" t="inlineStr">
        <x:is>
          <x:t>Demo Handel GmbH</x:t>
        </x:is>
      </x:c>
      <x:c r="C3259" s="0" t="inlineStr">
        <x:is>
          <x:t>PL</x:t>
        </x:is>
      </x:c>
      <x:c r="D3259" s="0" t="inlineStr">
        <x:is>
          <x:t>pl.interest</x:t>
        </x:is>
      </x:c>
      <x:c r="E3259" s="0" t="inlineStr">
        <x:is>
          <x:t>Finanzergebnis</x:t>
        </x:is>
      </x:c>
      <x:c r="F3259" s="58">
        <x:v>7310</x:v>
      </x:c>
      <x:c r="G3259" t="inlineStr">
        <x:is>
          <x:t>Zinsaufwendungen für kurzfristige Verbindlichkeiten</x:t>
        </x:is>
      </x:c>
      <x:c r="H3259" s="0" t="inlineStr">
        <x:is>
          <x:t>2023-07</x:t>
        </x:is>
      </x:c>
      <x:c r="I3259" s="0" t="inlineStr">
        <x:is>
          <x:t>2023-07</x:t>
        </x:is>
      </x:c>
      <x:c r="J3259" s="0" t="inlineStr">
        <x:is>
          <x:t>Month</x:t>
        </x:is>
      </x:c>
      <x:c r="K3259" s="58">
        <x:v>1</x:v>
      </x:c>
      <x:c r="L3259" s="12">
        <x:v>0</x:v>
      </x:c>
    </x:row>
    <x:row r="3260">
      <x:c r="A3260" s="0" t="inlineStr">
        <x:is>
          <x:t>PL|pl.interest|7310|2023-08</x:t>
        </x:is>
      </x:c>
      <x:c r="B3260" s="0" t="inlineStr">
        <x:is>
          <x:t>Demo Handel GmbH</x:t>
        </x:is>
      </x:c>
      <x:c r="C3260" s="0" t="inlineStr">
        <x:is>
          <x:t>PL</x:t>
        </x:is>
      </x:c>
      <x:c r="D3260" s="0" t="inlineStr">
        <x:is>
          <x:t>pl.interest</x:t>
        </x:is>
      </x:c>
      <x:c r="E3260" s="0" t="inlineStr">
        <x:is>
          <x:t>Finanzergebnis</x:t>
        </x:is>
      </x:c>
      <x:c r="F3260" s="58">
        <x:v>7310</x:v>
      </x:c>
      <x:c r="G3260" t="inlineStr">
        <x:is>
          <x:t>Zinsaufwendungen für kurzfristige Verbindlichkeiten</x:t>
        </x:is>
      </x:c>
      <x:c r="H3260" s="0" t="inlineStr">
        <x:is>
          <x:t>2023-08</x:t>
        </x:is>
      </x:c>
      <x:c r="I3260" s="0" t="inlineStr">
        <x:is>
          <x:t>2023-08</x:t>
        </x:is>
      </x:c>
      <x:c r="J3260" s="0" t="inlineStr">
        <x:is>
          <x:t>Month</x:t>
        </x:is>
      </x:c>
      <x:c r="K3260" s="58">
        <x:v>1</x:v>
      </x:c>
      <x:c r="L3260" s="12">
        <x:v>0</x:v>
      </x:c>
    </x:row>
    <x:row r="3261">
      <x:c r="A3261" s="0" t="inlineStr">
        <x:is>
          <x:t>PL|pl.interest|7310|2023-09</x:t>
        </x:is>
      </x:c>
      <x:c r="B3261" s="0" t="inlineStr">
        <x:is>
          <x:t>Demo Handel GmbH</x:t>
        </x:is>
      </x:c>
      <x:c r="C3261" s="0" t="inlineStr">
        <x:is>
          <x:t>PL</x:t>
        </x:is>
      </x:c>
      <x:c r="D3261" s="0" t="inlineStr">
        <x:is>
          <x:t>pl.interest</x:t>
        </x:is>
      </x:c>
      <x:c r="E3261" s="0" t="inlineStr">
        <x:is>
          <x:t>Finanzergebnis</x:t>
        </x:is>
      </x:c>
      <x:c r="F3261" s="58">
        <x:v>7310</x:v>
      </x:c>
      <x:c r="G3261" t="inlineStr">
        <x:is>
          <x:t>Zinsaufwendungen für kurzfristige Verbindlichkeiten</x:t>
        </x:is>
      </x:c>
      <x:c r="H3261" s="0" t="inlineStr">
        <x:is>
          <x:t>2023-09</x:t>
        </x:is>
      </x:c>
      <x:c r="I3261" s="0" t="inlineStr">
        <x:is>
          <x:t>2023-09</x:t>
        </x:is>
      </x:c>
      <x:c r="J3261" s="0" t="inlineStr">
        <x:is>
          <x:t>Month</x:t>
        </x:is>
      </x:c>
      <x:c r="K3261" s="58">
        <x:v>1</x:v>
      </x:c>
      <x:c r="L3261" s="12">
        <x:v>0</x:v>
      </x:c>
    </x:row>
    <x:row r="3262">
      <x:c r="A3262" s="0" t="inlineStr">
        <x:is>
          <x:t>PL|pl.interest|7310|2023-10</x:t>
        </x:is>
      </x:c>
      <x:c r="B3262" s="0" t="inlineStr">
        <x:is>
          <x:t>Demo Handel GmbH</x:t>
        </x:is>
      </x:c>
      <x:c r="C3262" s="0" t="inlineStr">
        <x:is>
          <x:t>PL</x:t>
        </x:is>
      </x:c>
      <x:c r="D3262" s="0" t="inlineStr">
        <x:is>
          <x:t>pl.interest</x:t>
        </x:is>
      </x:c>
      <x:c r="E3262" s="0" t="inlineStr">
        <x:is>
          <x:t>Finanzergebnis</x:t>
        </x:is>
      </x:c>
      <x:c r="F3262" s="58">
        <x:v>7310</x:v>
      </x:c>
      <x:c r="G3262" t="inlineStr">
        <x:is>
          <x:t>Zinsaufwendungen für kurzfristige Verbindlichkeiten</x:t>
        </x:is>
      </x:c>
      <x:c r="H3262" s="0" t="inlineStr">
        <x:is>
          <x:t>2023-10</x:t>
        </x:is>
      </x:c>
      <x:c r="I3262" s="0" t="inlineStr">
        <x:is>
          <x:t>2023-10</x:t>
        </x:is>
      </x:c>
      <x:c r="J3262" s="0" t="inlineStr">
        <x:is>
          <x:t>Month</x:t>
        </x:is>
      </x:c>
      <x:c r="K3262" s="58">
        <x:v>1</x:v>
      </x:c>
      <x:c r="L3262" s="12">
        <x:v>-3823.89</x:v>
      </x:c>
    </x:row>
    <x:row r="3263">
      <x:c r="A3263" s="0" t="inlineStr">
        <x:is>
          <x:t>PL|pl.interest|7310|2023-11</x:t>
        </x:is>
      </x:c>
      <x:c r="B3263" s="0" t="inlineStr">
        <x:is>
          <x:t>Demo Handel GmbH</x:t>
        </x:is>
      </x:c>
      <x:c r="C3263" s="0" t="inlineStr">
        <x:is>
          <x:t>PL</x:t>
        </x:is>
      </x:c>
      <x:c r="D3263" s="0" t="inlineStr">
        <x:is>
          <x:t>pl.interest</x:t>
        </x:is>
      </x:c>
      <x:c r="E3263" s="0" t="inlineStr">
        <x:is>
          <x:t>Finanzergebnis</x:t>
        </x:is>
      </x:c>
      <x:c r="F3263" s="58">
        <x:v>7310</x:v>
      </x:c>
      <x:c r="G3263" t="inlineStr">
        <x:is>
          <x:t>Zinsaufwendungen für kurzfristige Verbindlichkeiten</x:t>
        </x:is>
      </x:c>
      <x:c r="H3263" s="0" t="inlineStr">
        <x:is>
          <x:t>2023-11</x:t>
        </x:is>
      </x:c>
      <x:c r="I3263" s="0" t="inlineStr">
        <x:is>
          <x:t>2023-11</x:t>
        </x:is>
      </x:c>
      <x:c r="J3263" s="0" t="inlineStr">
        <x:is>
          <x:t>Month</x:t>
        </x:is>
      </x:c>
      <x:c r="K3263" s="58">
        <x:v>1</x:v>
      </x:c>
      <x:c r="L3263" s="12">
        <x:v>-4216.48</x:v>
      </x:c>
    </x:row>
    <x:row r="3264">
      <x:c r="A3264" s="0" t="inlineStr">
        <x:is>
          <x:t>PL|pl.interest|7310|2023-12</x:t>
        </x:is>
      </x:c>
      <x:c r="B3264" s="0" t="inlineStr">
        <x:is>
          <x:t>Demo Handel GmbH</x:t>
        </x:is>
      </x:c>
      <x:c r="C3264" s="0" t="inlineStr">
        <x:is>
          <x:t>PL</x:t>
        </x:is>
      </x:c>
      <x:c r="D3264" s="0" t="inlineStr">
        <x:is>
          <x:t>pl.interest</x:t>
        </x:is>
      </x:c>
      <x:c r="E3264" s="0" t="inlineStr">
        <x:is>
          <x:t>Finanzergebnis</x:t>
        </x:is>
      </x:c>
      <x:c r="F3264" s="58">
        <x:v>7310</x:v>
      </x:c>
      <x:c r="G3264" t="inlineStr">
        <x:is>
          <x:t>Zinsaufwendungen für kurzfristige Verbindlichkeiten</x:t>
        </x:is>
      </x:c>
      <x:c r="H3264" s="0" t="inlineStr">
        <x:is>
          <x:t>2023-12</x:t>
        </x:is>
      </x:c>
      <x:c r="I3264" s="0" t="inlineStr">
        <x:is>
          <x:t>2023-12</x:t>
        </x:is>
      </x:c>
      <x:c r="J3264" s="0" t="inlineStr">
        <x:is>
          <x:t>Month</x:t>
        </x:is>
      </x:c>
      <x:c r="K3264" s="58">
        <x:v>1</x:v>
      </x:c>
      <x:c r="L3264" s="12">
        <x:v>-2675.26</x:v>
      </x:c>
    </x:row>
    <x:row r="3265">
      <x:c r="A3265" s="0" t="inlineStr">
        <x:is>
          <x:t>PL|pl.interest|7310|2024-01</x:t>
        </x:is>
      </x:c>
      <x:c r="B3265" s="0" t="inlineStr">
        <x:is>
          <x:t>Demo Handel GmbH</x:t>
        </x:is>
      </x:c>
      <x:c r="C3265" s="0" t="inlineStr">
        <x:is>
          <x:t>PL</x:t>
        </x:is>
      </x:c>
      <x:c r="D3265" s="0" t="inlineStr">
        <x:is>
          <x:t>pl.interest</x:t>
        </x:is>
      </x:c>
      <x:c r="E3265" s="0" t="inlineStr">
        <x:is>
          <x:t>Finanzergebnis</x:t>
        </x:is>
      </x:c>
      <x:c r="F3265" s="58">
        <x:v>7310</x:v>
      </x:c>
      <x:c r="G3265" t="inlineStr">
        <x:is>
          <x:t>Zinsaufwendungen für kurzfristige Verbindlichkeiten</x:t>
        </x:is>
      </x:c>
      <x:c r="H3265" s="0" t="inlineStr">
        <x:is>
          <x:t>2024-01</x:t>
        </x:is>
      </x:c>
      <x:c r="I3265" s="0" t="inlineStr">
        <x:is>
          <x:t>2024-01</x:t>
        </x:is>
      </x:c>
      <x:c r="J3265" s="0" t="inlineStr">
        <x:is>
          <x:t>Month</x:t>
        </x:is>
      </x:c>
      <x:c r="K3265" s="58">
        <x:v>1</x:v>
      </x:c>
      <x:c r="L3265" s="12">
        <x:v>0</x:v>
      </x:c>
    </x:row>
    <x:row r="3266">
      <x:c r="A3266" s="0" t="inlineStr">
        <x:is>
          <x:t>PL|pl.interest|7310|2024-02</x:t>
        </x:is>
      </x:c>
      <x:c r="B3266" s="0" t="inlineStr">
        <x:is>
          <x:t>Demo Handel GmbH</x:t>
        </x:is>
      </x:c>
      <x:c r="C3266" s="0" t="inlineStr">
        <x:is>
          <x:t>PL</x:t>
        </x:is>
      </x:c>
      <x:c r="D3266" s="0" t="inlineStr">
        <x:is>
          <x:t>pl.interest</x:t>
        </x:is>
      </x:c>
      <x:c r="E3266" s="0" t="inlineStr">
        <x:is>
          <x:t>Finanzergebnis</x:t>
        </x:is>
      </x:c>
      <x:c r="F3266" s="58">
        <x:v>7310</x:v>
      </x:c>
      <x:c r="G3266" t="inlineStr">
        <x:is>
          <x:t>Zinsaufwendungen für kurzfristige Verbindlichkeiten</x:t>
        </x:is>
      </x:c>
      <x:c r="H3266" s="0" t="inlineStr">
        <x:is>
          <x:t>2024-02</x:t>
        </x:is>
      </x:c>
      <x:c r="I3266" s="0" t="inlineStr">
        <x:is>
          <x:t>2024-02</x:t>
        </x:is>
      </x:c>
      <x:c r="J3266" s="0" t="inlineStr">
        <x:is>
          <x:t>Month</x:t>
        </x:is>
      </x:c>
      <x:c r="K3266" s="58">
        <x:v>1</x:v>
      </x:c>
      <x:c r="L3266" s="12">
        <x:v>0</x:v>
      </x:c>
    </x:row>
    <x:row r="3267">
      <x:c r="A3267" s="0" t="inlineStr">
        <x:is>
          <x:t>PL|pl.interest|7310|2024-03</x:t>
        </x:is>
      </x:c>
      <x:c r="B3267" s="0" t="inlineStr">
        <x:is>
          <x:t>Demo Handel GmbH</x:t>
        </x:is>
      </x:c>
      <x:c r="C3267" s="0" t="inlineStr">
        <x:is>
          <x:t>PL</x:t>
        </x:is>
      </x:c>
      <x:c r="D3267" s="0" t="inlineStr">
        <x:is>
          <x:t>pl.interest</x:t>
        </x:is>
      </x:c>
      <x:c r="E3267" s="0" t="inlineStr">
        <x:is>
          <x:t>Finanzergebnis</x:t>
        </x:is>
      </x:c>
      <x:c r="F3267" s="58">
        <x:v>7310</x:v>
      </x:c>
      <x:c r="G3267" t="inlineStr">
        <x:is>
          <x:t>Zinsaufwendungen für kurzfristige Verbindlichkeiten</x:t>
        </x:is>
      </x:c>
      <x:c r="H3267" s="0" t="inlineStr">
        <x:is>
          <x:t>2024-03</x:t>
        </x:is>
      </x:c>
      <x:c r="I3267" s="0" t="inlineStr">
        <x:is>
          <x:t>2024-03</x:t>
        </x:is>
      </x:c>
      <x:c r="J3267" s="0" t="inlineStr">
        <x:is>
          <x:t>Month</x:t>
        </x:is>
      </x:c>
      <x:c r="K3267" s="58">
        <x:v>1</x:v>
      </x:c>
      <x:c r="L3267" s="12">
        <x:v>0</x:v>
      </x:c>
    </x:row>
    <x:row r="3268">
      <x:c r="A3268" s="0" t="inlineStr">
        <x:is>
          <x:t>PL|pl.interest|7310|2024-04</x:t>
        </x:is>
      </x:c>
      <x:c r="B3268" s="0" t="inlineStr">
        <x:is>
          <x:t>Demo Handel GmbH</x:t>
        </x:is>
      </x:c>
      <x:c r="C3268" s="0" t="inlineStr">
        <x:is>
          <x:t>PL</x:t>
        </x:is>
      </x:c>
      <x:c r="D3268" s="0" t="inlineStr">
        <x:is>
          <x:t>pl.interest</x:t>
        </x:is>
      </x:c>
      <x:c r="E3268" s="0" t="inlineStr">
        <x:is>
          <x:t>Finanzergebnis</x:t>
        </x:is>
      </x:c>
      <x:c r="F3268" s="58">
        <x:v>7310</x:v>
      </x:c>
      <x:c r="G3268" t="inlineStr">
        <x:is>
          <x:t>Zinsaufwendungen für kurzfristige Verbindlichkeiten</x:t>
        </x:is>
      </x:c>
      <x:c r="H3268" s="0" t="inlineStr">
        <x:is>
          <x:t>2024-04</x:t>
        </x:is>
      </x:c>
      <x:c r="I3268" s="0" t="inlineStr">
        <x:is>
          <x:t>2024-04</x:t>
        </x:is>
      </x:c>
      <x:c r="J3268" s="0" t="inlineStr">
        <x:is>
          <x:t>Month</x:t>
        </x:is>
      </x:c>
      <x:c r="K3268" s="58">
        <x:v>1</x:v>
      </x:c>
      <x:c r="L3268" s="12">
        <x:v>0</x:v>
      </x:c>
    </x:row>
    <x:row r="3269">
      <x:c r="A3269" s="0" t="inlineStr">
        <x:is>
          <x:t>PL|pl.interest|7310|2024-05</x:t>
        </x:is>
      </x:c>
      <x:c r="B3269" s="0" t="inlineStr">
        <x:is>
          <x:t>Demo Handel GmbH</x:t>
        </x:is>
      </x:c>
      <x:c r="C3269" s="0" t="inlineStr">
        <x:is>
          <x:t>PL</x:t>
        </x:is>
      </x:c>
      <x:c r="D3269" s="0" t="inlineStr">
        <x:is>
          <x:t>pl.interest</x:t>
        </x:is>
      </x:c>
      <x:c r="E3269" s="0" t="inlineStr">
        <x:is>
          <x:t>Finanzergebnis</x:t>
        </x:is>
      </x:c>
      <x:c r="F3269" s="58">
        <x:v>7310</x:v>
      </x:c>
      <x:c r="G3269" t="inlineStr">
        <x:is>
          <x:t>Zinsaufwendungen für kurzfristige Verbindlichkeiten</x:t>
        </x:is>
      </x:c>
      <x:c r="H3269" s="0" t="inlineStr">
        <x:is>
          <x:t>2024-05</x:t>
        </x:is>
      </x:c>
      <x:c r="I3269" s="0" t="inlineStr">
        <x:is>
          <x:t>2024-05</x:t>
        </x:is>
      </x:c>
      <x:c r="J3269" s="0" t="inlineStr">
        <x:is>
          <x:t>Month</x:t>
        </x:is>
      </x:c>
      <x:c r="K3269" s="58">
        <x:v>1</x:v>
      </x:c>
      <x:c r="L3269" s="12">
        <x:v>-2365.44</x:v>
      </x:c>
    </x:row>
    <x:row r="3270">
      <x:c r="A3270" s="0" t="inlineStr">
        <x:is>
          <x:t>PL|pl.interest|7310|2024-06</x:t>
        </x:is>
      </x:c>
      <x:c r="B3270" s="0" t="inlineStr">
        <x:is>
          <x:t>Demo Handel GmbH</x:t>
        </x:is>
      </x:c>
      <x:c r="C3270" s="0" t="inlineStr">
        <x:is>
          <x:t>PL</x:t>
        </x:is>
      </x:c>
      <x:c r="D3270" s="0" t="inlineStr">
        <x:is>
          <x:t>pl.interest</x:t>
        </x:is>
      </x:c>
      <x:c r="E3270" s="0" t="inlineStr">
        <x:is>
          <x:t>Finanzergebnis</x:t>
        </x:is>
      </x:c>
      <x:c r="F3270" s="58">
        <x:v>7310</x:v>
      </x:c>
      <x:c r="G3270" t="inlineStr">
        <x:is>
          <x:t>Zinsaufwendungen für kurzfristige Verbindlichkeiten</x:t>
        </x:is>
      </x:c>
      <x:c r="H3270" s="0" t="inlineStr">
        <x:is>
          <x:t>2024-06</x:t>
        </x:is>
      </x:c>
      <x:c r="I3270" s="0" t="inlineStr">
        <x:is>
          <x:t>2024-06</x:t>
        </x:is>
      </x:c>
      <x:c r="J3270" s="0" t="inlineStr">
        <x:is>
          <x:t>Month</x:t>
        </x:is>
      </x:c>
      <x:c r="K3270" s="58">
        <x:v>1</x:v>
      </x:c>
      <x:c r="L3270" s="12">
        <x:v>-3871.69</x:v>
      </x:c>
    </x:row>
    <x:row r="3271">
      <x:c r="A3271" s="0" t="inlineStr">
        <x:is>
          <x:t>PL|pl.interest|7310|2024-07</x:t>
        </x:is>
      </x:c>
      <x:c r="B3271" s="0" t="inlineStr">
        <x:is>
          <x:t>Demo Handel GmbH</x:t>
        </x:is>
      </x:c>
      <x:c r="C3271" s="0" t="inlineStr">
        <x:is>
          <x:t>PL</x:t>
        </x:is>
      </x:c>
      <x:c r="D3271" s="0" t="inlineStr">
        <x:is>
          <x:t>pl.interest</x:t>
        </x:is>
      </x:c>
      <x:c r="E3271" s="0" t="inlineStr">
        <x:is>
          <x:t>Finanzergebnis</x:t>
        </x:is>
      </x:c>
      <x:c r="F3271" s="58">
        <x:v>7310</x:v>
      </x:c>
      <x:c r="G3271" t="inlineStr">
        <x:is>
          <x:t>Zinsaufwendungen für kurzfristige Verbindlichkeiten</x:t>
        </x:is>
      </x:c>
      <x:c r="H3271" s="0" t="inlineStr">
        <x:is>
          <x:t>2024-07</x:t>
        </x:is>
      </x:c>
      <x:c r="I3271" s="0" t="inlineStr">
        <x:is>
          <x:t>2024-07</x:t>
        </x:is>
      </x:c>
      <x:c r="J3271" s="0" t="inlineStr">
        <x:is>
          <x:t>Month</x:t>
        </x:is>
      </x:c>
      <x:c r="K3271" s="58">
        <x:v>1</x:v>
      </x:c>
      <x:c r="L3271" s="12">
        <x:v>-6802.25</x:v>
      </x:c>
    </x:row>
    <x:row r="3272">
      <x:c r="A3272" s="0" t="inlineStr">
        <x:is>
          <x:t>PL|pl.interest|7310|2024-08</x:t>
        </x:is>
      </x:c>
      <x:c r="B3272" s="0" t="inlineStr">
        <x:is>
          <x:t>Demo Handel GmbH</x:t>
        </x:is>
      </x:c>
      <x:c r="C3272" s="0" t="inlineStr">
        <x:is>
          <x:t>PL</x:t>
        </x:is>
      </x:c>
      <x:c r="D3272" s="0" t="inlineStr">
        <x:is>
          <x:t>pl.interest</x:t>
        </x:is>
      </x:c>
      <x:c r="E3272" s="0" t="inlineStr">
        <x:is>
          <x:t>Finanzergebnis</x:t>
        </x:is>
      </x:c>
      <x:c r="F3272" s="58">
        <x:v>7310</x:v>
      </x:c>
      <x:c r="G3272" t="inlineStr">
        <x:is>
          <x:t>Zinsaufwendungen für kurzfristige Verbindlichkeiten</x:t>
        </x:is>
      </x:c>
      <x:c r="H3272" s="0" t="inlineStr">
        <x:is>
          <x:t>2024-08</x:t>
        </x:is>
      </x:c>
      <x:c r="I3272" s="0" t="inlineStr">
        <x:is>
          <x:t>2024-08</x:t>
        </x:is>
      </x:c>
      <x:c r="J3272" s="0" t="inlineStr">
        <x:is>
          <x:t>Month</x:t>
        </x:is>
      </x:c>
      <x:c r="K3272" s="58">
        <x:v>1</x:v>
      </x:c>
      <x:c r="L3272" s="12">
        <x:v>0</x:v>
      </x:c>
    </x:row>
    <x:row r="3273">
      <x:c r="A3273" s="0" t="inlineStr">
        <x:is>
          <x:t>PL|pl.interest|7310|2024-09</x:t>
        </x:is>
      </x:c>
      <x:c r="B3273" s="0" t="inlineStr">
        <x:is>
          <x:t>Demo Handel GmbH</x:t>
        </x:is>
      </x:c>
      <x:c r="C3273" s="0" t="inlineStr">
        <x:is>
          <x:t>PL</x:t>
        </x:is>
      </x:c>
      <x:c r="D3273" s="0" t="inlineStr">
        <x:is>
          <x:t>pl.interest</x:t>
        </x:is>
      </x:c>
      <x:c r="E3273" s="0" t="inlineStr">
        <x:is>
          <x:t>Finanzergebnis</x:t>
        </x:is>
      </x:c>
      <x:c r="F3273" s="58">
        <x:v>7310</x:v>
      </x:c>
      <x:c r="G3273" t="inlineStr">
        <x:is>
          <x:t>Zinsaufwendungen für kurzfristige Verbindlichkeiten</x:t>
        </x:is>
      </x:c>
      <x:c r="H3273" s="0" t="inlineStr">
        <x:is>
          <x:t>2024-09</x:t>
        </x:is>
      </x:c>
      <x:c r="I3273" s="0" t="inlineStr">
        <x:is>
          <x:t>2024-09</x:t>
        </x:is>
      </x:c>
      <x:c r="J3273" s="0" t="inlineStr">
        <x:is>
          <x:t>Month</x:t>
        </x:is>
      </x:c>
      <x:c r="K3273" s="58">
        <x:v>1</x:v>
      </x:c>
      <x:c r="L3273" s="12">
        <x:v>-7019.05</x:v>
      </x:c>
    </x:row>
    <x:row r="3274">
      <x:c r="A3274" s="0" t="inlineStr">
        <x:is>
          <x:t>PL|pl.interest|7310|2024-10</x:t>
        </x:is>
      </x:c>
      <x:c r="B3274" s="0" t="inlineStr">
        <x:is>
          <x:t>Demo Handel GmbH</x:t>
        </x:is>
      </x:c>
      <x:c r="C3274" s="0" t="inlineStr">
        <x:is>
          <x:t>PL</x:t>
        </x:is>
      </x:c>
      <x:c r="D3274" s="0" t="inlineStr">
        <x:is>
          <x:t>pl.interest</x:t>
        </x:is>
      </x:c>
      <x:c r="E3274" s="0" t="inlineStr">
        <x:is>
          <x:t>Finanzergebnis</x:t>
        </x:is>
      </x:c>
      <x:c r="F3274" s="58">
        <x:v>7310</x:v>
      </x:c>
      <x:c r="G3274" t="inlineStr">
        <x:is>
          <x:t>Zinsaufwendungen für kurzfristige Verbindlichkeiten</x:t>
        </x:is>
      </x:c>
      <x:c r="H3274" s="0" t="inlineStr">
        <x:is>
          <x:t>2024-10</x:t>
        </x:is>
      </x:c>
      <x:c r="I3274" s="0" t="inlineStr">
        <x:is>
          <x:t>2024-10</x:t>
        </x:is>
      </x:c>
      <x:c r="J3274" s="0" t="inlineStr">
        <x:is>
          <x:t>Month</x:t>
        </x:is>
      </x:c>
      <x:c r="K3274" s="58">
        <x:v>1</x:v>
      </x:c>
      <x:c r="L3274" s="12">
        <x:v>-2327.08</x:v>
      </x:c>
    </x:row>
    <x:row r="3275">
      <x:c r="A3275" s="0" t="inlineStr">
        <x:is>
          <x:t>PL|pl.interest|7310|2024-11</x:t>
        </x:is>
      </x:c>
      <x:c r="B3275" s="0" t="inlineStr">
        <x:is>
          <x:t>Demo Handel GmbH</x:t>
        </x:is>
      </x:c>
      <x:c r="C3275" s="0" t="inlineStr">
        <x:is>
          <x:t>PL</x:t>
        </x:is>
      </x:c>
      <x:c r="D3275" s="0" t="inlineStr">
        <x:is>
          <x:t>pl.interest</x:t>
        </x:is>
      </x:c>
      <x:c r="E3275" s="0" t="inlineStr">
        <x:is>
          <x:t>Finanzergebnis</x:t>
        </x:is>
      </x:c>
      <x:c r="F3275" s="58">
        <x:v>7310</x:v>
      </x:c>
      <x:c r="G3275" t="inlineStr">
        <x:is>
          <x:t>Zinsaufwendungen für kurzfristige Verbindlichkeiten</x:t>
        </x:is>
      </x:c>
      <x:c r="H3275" s="0" t="inlineStr">
        <x:is>
          <x:t>2024-11</x:t>
        </x:is>
      </x:c>
      <x:c r="I3275" s="0" t="inlineStr">
        <x:is>
          <x:t>2024-11</x:t>
        </x:is>
      </x:c>
      <x:c r="J3275" s="0" t="inlineStr">
        <x:is>
          <x:t>Month</x:t>
        </x:is>
      </x:c>
      <x:c r="K3275" s="58">
        <x:v>1</x:v>
      </x:c>
      <x:c r="L3275" s="12">
        <x:v>-1276.48</x:v>
      </x:c>
    </x:row>
    <x:row r="3276">
      <x:c r="A3276" s="0" t="inlineStr">
        <x:is>
          <x:t>PL|pl.interest|7310|2024-12</x:t>
        </x:is>
      </x:c>
      <x:c r="B3276" s="0" t="inlineStr">
        <x:is>
          <x:t>Demo Handel GmbH</x:t>
        </x:is>
      </x:c>
      <x:c r="C3276" s="0" t="inlineStr">
        <x:is>
          <x:t>PL</x:t>
        </x:is>
      </x:c>
      <x:c r="D3276" s="0" t="inlineStr">
        <x:is>
          <x:t>pl.interest</x:t>
        </x:is>
      </x:c>
      <x:c r="E3276" s="0" t="inlineStr">
        <x:is>
          <x:t>Finanzergebnis</x:t>
        </x:is>
      </x:c>
      <x:c r="F3276" s="58">
        <x:v>7310</x:v>
      </x:c>
      <x:c r="G3276" t="inlineStr">
        <x:is>
          <x:t>Zinsaufwendungen für kurzfristige Verbindlichkeiten</x:t>
        </x:is>
      </x:c>
      <x:c r="H3276" s="0" t="inlineStr">
        <x:is>
          <x:t>2024-12</x:t>
        </x:is>
      </x:c>
      <x:c r="I3276" s="0" t="inlineStr">
        <x:is>
          <x:t>2024-12</x:t>
        </x:is>
      </x:c>
      <x:c r="J3276" s="0" t="inlineStr">
        <x:is>
          <x:t>Month</x:t>
        </x:is>
      </x:c>
      <x:c r="K3276" s="58">
        <x:v>1</x:v>
      </x:c>
      <x:c r="L3276" s="12">
        <x:v>-6378.24</x:v>
      </x:c>
    </x:row>
    <x:row r="3277">
      <x:c r="A3277" s="0" t="inlineStr">
        <x:is>
          <x:t>PL|pl.interest|7320|2022-01</x:t>
        </x:is>
      </x:c>
      <x:c r="B3277" s="0" t="inlineStr">
        <x:is>
          <x:t>Demo Handel GmbH</x:t>
        </x:is>
      </x:c>
      <x:c r="C3277" s="0" t="inlineStr">
        <x:is>
          <x:t>PL</x:t>
        </x:is>
      </x:c>
      <x:c r="D3277" s="0" t="inlineStr">
        <x:is>
          <x:t>pl.interest</x:t>
        </x:is>
      </x:c>
      <x:c r="E3277" s="0" t="inlineStr">
        <x:is>
          <x:t>Finanzergebnis</x:t>
        </x:is>
      </x:c>
      <x:c r="F3277" s="58">
        <x:v>7320</x:v>
      </x:c>
      <x:c r="G3277" t="inlineStr">
        <x:is>
          <x:t>Zinsaufwendungen für langfristige Verbindlichkeiten</x:t>
        </x:is>
      </x:c>
      <x:c r="H3277" s="0" t="inlineStr">
        <x:is>
          <x:t>2022-01</x:t>
        </x:is>
      </x:c>
      <x:c r="I3277" s="0" t="inlineStr">
        <x:is>
          <x:t>2022-01</x:t>
        </x:is>
      </x:c>
      <x:c r="J3277" s="0" t="inlineStr">
        <x:is>
          <x:t>Month</x:t>
        </x:is>
      </x:c>
      <x:c r="K3277" s="58">
        <x:v>1</x:v>
      </x:c>
      <x:c r="L3277" s="12">
        <x:v>0</x:v>
      </x:c>
    </x:row>
    <x:row r="3278">
      <x:c r="A3278" s="0" t="inlineStr">
        <x:is>
          <x:t>PL|pl.interest|7320|2022-02</x:t>
        </x:is>
      </x:c>
      <x:c r="B3278" s="0" t="inlineStr">
        <x:is>
          <x:t>Demo Handel GmbH</x:t>
        </x:is>
      </x:c>
      <x:c r="C3278" s="0" t="inlineStr">
        <x:is>
          <x:t>PL</x:t>
        </x:is>
      </x:c>
      <x:c r="D3278" s="0" t="inlineStr">
        <x:is>
          <x:t>pl.interest</x:t>
        </x:is>
      </x:c>
      <x:c r="E3278" s="0" t="inlineStr">
        <x:is>
          <x:t>Finanzergebnis</x:t>
        </x:is>
      </x:c>
      <x:c r="F3278" s="58">
        <x:v>7320</x:v>
      </x:c>
      <x:c r="G3278" t="inlineStr">
        <x:is>
          <x:t>Zinsaufwendungen für langfristige Verbindlichkeiten</x:t>
        </x:is>
      </x:c>
      <x:c r="H3278" s="0" t="inlineStr">
        <x:is>
          <x:t>2022-02</x:t>
        </x:is>
      </x:c>
      <x:c r="I3278" s="0" t="inlineStr">
        <x:is>
          <x:t>2022-02</x:t>
        </x:is>
      </x:c>
      <x:c r="J3278" s="0" t="inlineStr">
        <x:is>
          <x:t>Month</x:t>
        </x:is>
      </x:c>
      <x:c r="K3278" s="58">
        <x:v>1</x:v>
      </x:c>
      <x:c r="L3278" s="12">
        <x:v>0</x:v>
      </x:c>
    </x:row>
    <x:row r="3279">
      <x:c r="A3279" s="0" t="inlineStr">
        <x:is>
          <x:t>PL|pl.interest|7320|2022-03</x:t>
        </x:is>
      </x:c>
      <x:c r="B3279" s="0" t="inlineStr">
        <x:is>
          <x:t>Demo Handel GmbH</x:t>
        </x:is>
      </x:c>
      <x:c r="C3279" s="0" t="inlineStr">
        <x:is>
          <x:t>PL</x:t>
        </x:is>
      </x:c>
      <x:c r="D3279" s="0" t="inlineStr">
        <x:is>
          <x:t>pl.interest</x:t>
        </x:is>
      </x:c>
      <x:c r="E3279" s="0" t="inlineStr">
        <x:is>
          <x:t>Finanzergebnis</x:t>
        </x:is>
      </x:c>
      <x:c r="F3279" s="58">
        <x:v>7320</x:v>
      </x:c>
      <x:c r="G3279" t="inlineStr">
        <x:is>
          <x:t>Zinsaufwendungen für langfristige Verbindlichkeiten</x:t>
        </x:is>
      </x:c>
      <x:c r="H3279" s="0" t="inlineStr">
        <x:is>
          <x:t>2022-03</x:t>
        </x:is>
      </x:c>
      <x:c r="I3279" s="0" t="inlineStr">
        <x:is>
          <x:t>2022-03</x:t>
        </x:is>
      </x:c>
      <x:c r="J3279" s="0" t="inlineStr">
        <x:is>
          <x:t>Month</x:t>
        </x:is>
      </x:c>
      <x:c r="K3279" s="58">
        <x:v>1</x:v>
      </x:c>
      <x:c r="L3279" s="12">
        <x:v>-6937.5</x:v>
      </x:c>
    </x:row>
    <x:row r="3280">
      <x:c r="A3280" s="0" t="inlineStr">
        <x:is>
          <x:t>PL|pl.interest|7320|2022-04</x:t>
        </x:is>
      </x:c>
      <x:c r="B3280" s="0" t="inlineStr">
        <x:is>
          <x:t>Demo Handel GmbH</x:t>
        </x:is>
      </x:c>
      <x:c r="C3280" s="0" t="inlineStr">
        <x:is>
          <x:t>PL</x:t>
        </x:is>
      </x:c>
      <x:c r="D3280" s="0" t="inlineStr">
        <x:is>
          <x:t>pl.interest</x:t>
        </x:is>
      </x:c>
      <x:c r="E3280" s="0" t="inlineStr">
        <x:is>
          <x:t>Finanzergebnis</x:t>
        </x:is>
      </x:c>
      <x:c r="F3280" s="58">
        <x:v>7320</x:v>
      </x:c>
      <x:c r="G3280" t="inlineStr">
        <x:is>
          <x:t>Zinsaufwendungen für langfristige Verbindlichkeiten</x:t>
        </x:is>
      </x:c>
      <x:c r="H3280" s="0" t="inlineStr">
        <x:is>
          <x:t>2022-04</x:t>
        </x:is>
      </x:c>
      <x:c r="I3280" s="0" t="inlineStr">
        <x:is>
          <x:t>2022-04</x:t>
        </x:is>
      </x:c>
      <x:c r="J3280" s="0" t="inlineStr">
        <x:is>
          <x:t>Month</x:t>
        </x:is>
      </x:c>
      <x:c r="K3280" s="58">
        <x:v>1</x:v>
      </x:c>
      <x:c r="L3280" s="12">
        <x:v>0</x:v>
      </x:c>
    </x:row>
    <x:row r="3281">
      <x:c r="A3281" s="0" t="inlineStr">
        <x:is>
          <x:t>PL|pl.interest|7320|2022-05</x:t>
        </x:is>
      </x:c>
      <x:c r="B3281" s="0" t="inlineStr">
        <x:is>
          <x:t>Demo Handel GmbH</x:t>
        </x:is>
      </x:c>
      <x:c r="C3281" s="0" t="inlineStr">
        <x:is>
          <x:t>PL</x:t>
        </x:is>
      </x:c>
      <x:c r="D3281" s="0" t="inlineStr">
        <x:is>
          <x:t>pl.interest</x:t>
        </x:is>
      </x:c>
      <x:c r="E3281" s="0" t="inlineStr">
        <x:is>
          <x:t>Finanzergebnis</x:t>
        </x:is>
      </x:c>
      <x:c r="F3281" s="58">
        <x:v>7320</x:v>
      </x:c>
      <x:c r="G3281" t="inlineStr">
        <x:is>
          <x:t>Zinsaufwendungen für langfristige Verbindlichkeiten</x:t>
        </x:is>
      </x:c>
      <x:c r="H3281" s="0" t="inlineStr">
        <x:is>
          <x:t>2022-05</x:t>
        </x:is>
      </x:c>
      <x:c r="I3281" s="0" t="inlineStr">
        <x:is>
          <x:t>2022-05</x:t>
        </x:is>
      </x:c>
      <x:c r="J3281" s="0" t="inlineStr">
        <x:is>
          <x:t>Month</x:t>
        </x:is>
      </x:c>
      <x:c r="K3281" s="58">
        <x:v>1</x:v>
      </x:c>
      <x:c r="L3281" s="12">
        <x:v>0</x:v>
      </x:c>
    </x:row>
    <x:row r="3282">
      <x:c r="A3282" s="0" t="inlineStr">
        <x:is>
          <x:t>PL|pl.interest|7320|2022-06</x:t>
        </x:is>
      </x:c>
      <x:c r="B3282" s="0" t="inlineStr">
        <x:is>
          <x:t>Demo Handel GmbH</x:t>
        </x:is>
      </x:c>
      <x:c r="C3282" s="0" t="inlineStr">
        <x:is>
          <x:t>PL</x:t>
        </x:is>
      </x:c>
      <x:c r="D3282" s="0" t="inlineStr">
        <x:is>
          <x:t>pl.interest</x:t>
        </x:is>
      </x:c>
      <x:c r="E3282" s="0" t="inlineStr">
        <x:is>
          <x:t>Finanzergebnis</x:t>
        </x:is>
      </x:c>
      <x:c r="F3282" s="58">
        <x:v>7320</x:v>
      </x:c>
      <x:c r="G3282" t="inlineStr">
        <x:is>
          <x:t>Zinsaufwendungen für langfristige Verbindlichkeiten</x:t>
        </x:is>
      </x:c>
      <x:c r="H3282" s="0" t="inlineStr">
        <x:is>
          <x:t>2022-06</x:t>
        </x:is>
      </x:c>
      <x:c r="I3282" s="0" t="inlineStr">
        <x:is>
          <x:t>2022-06</x:t>
        </x:is>
      </x:c>
      <x:c r="J3282" s="0" t="inlineStr">
        <x:is>
          <x:t>Month</x:t>
        </x:is>
      </x:c>
      <x:c r="K3282" s="58">
        <x:v>1</x:v>
      </x:c>
      <x:c r="L3282" s="12">
        <x:v>-6648.44</x:v>
      </x:c>
    </x:row>
    <x:row r="3283">
      <x:c r="A3283" s="0" t="inlineStr">
        <x:is>
          <x:t>PL|pl.interest|7320|2022-07</x:t>
        </x:is>
      </x:c>
      <x:c r="B3283" s="0" t="inlineStr">
        <x:is>
          <x:t>Demo Handel GmbH</x:t>
        </x:is>
      </x:c>
      <x:c r="C3283" s="0" t="inlineStr">
        <x:is>
          <x:t>PL</x:t>
        </x:is>
      </x:c>
      <x:c r="D3283" s="0" t="inlineStr">
        <x:is>
          <x:t>pl.interest</x:t>
        </x:is>
      </x:c>
      <x:c r="E3283" s="0" t="inlineStr">
        <x:is>
          <x:t>Finanzergebnis</x:t>
        </x:is>
      </x:c>
      <x:c r="F3283" s="58">
        <x:v>7320</x:v>
      </x:c>
      <x:c r="G3283" t="inlineStr">
        <x:is>
          <x:t>Zinsaufwendungen für langfristige Verbindlichkeiten</x:t>
        </x:is>
      </x:c>
      <x:c r="H3283" s="0" t="inlineStr">
        <x:is>
          <x:t>2022-07</x:t>
        </x:is>
      </x:c>
      <x:c r="I3283" s="0" t="inlineStr">
        <x:is>
          <x:t>2022-07</x:t>
        </x:is>
      </x:c>
      <x:c r="J3283" s="0" t="inlineStr">
        <x:is>
          <x:t>Month</x:t>
        </x:is>
      </x:c>
      <x:c r="K3283" s="58">
        <x:v>1</x:v>
      </x:c>
      <x:c r="L3283" s="12">
        <x:v>0</x:v>
      </x:c>
    </x:row>
    <x:row r="3284">
      <x:c r="A3284" s="0" t="inlineStr">
        <x:is>
          <x:t>PL|pl.interest|7320|2022-08</x:t>
        </x:is>
      </x:c>
      <x:c r="B3284" s="0" t="inlineStr">
        <x:is>
          <x:t>Demo Handel GmbH</x:t>
        </x:is>
      </x:c>
      <x:c r="C3284" s="0" t="inlineStr">
        <x:is>
          <x:t>PL</x:t>
        </x:is>
      </x:c>
      <x:c r="D3284" s="0" t="inlineStr">
        <x:is>
          <x:t>pl.interest</x:t>
        </x:is>
      </x:c>
      <x:c r="E3284" s="0" t="inlineStr">
        <x:is>
          <x:t>Finanzergebnis</x:t>
        </x:is>
      </x:c>
      <x:c r="F3284" s="58">
        <x:v>7320</x:v>
      </x:c>
      <x:c r="G3284" t="inlineStr">
        <x:is>
          <x:t>Zinsaufwendungen für langfristige Verbindlichkeiten</x:t>
        </x:is>
      </x:c>
      <x:c r="H3284" s="0" t="inlineStr">
        <x:is>
          <x:t>2022-08</x:t>
        </x:is>
      </x:c>
      <x:c r="I3284" s="0" t="inlineStr">
        <x:is>
          <x:t>2022-08</x:t>
        </x:is>
      </x:c>
      <x:c r="J3284" s="0" t="inlineStr">
        <x:is>
          <x:t>Month</x:t>
        </x:is>
      </x:c>
      <x:c r="K3284" s="58">
        <x:v>1</x:v>
      </x:c>
      <x:c r="L3284" s="12">
        <x:v>0</x:v>
      </x:c>
    </x:row>
    <x:row r="3285">
      <x:c r="A3285" s="0" t="inlineStr">
        <x:is>
          <x:t>PL|pl.interest|7320|2022-09</x:t>
        </x:is>
      </x:c>
      <x:c r="B3285" s="0" t="inlineStr">
        <x:is>
          <x:t>Demo Handel GmbH</x:t>
        </x:is>
      </x:c>
      <x:c r="C3285" s="0" t="inlineStr">
        <x:is>
          <x:t>PL</x:t>
        </x:is>
      </x:c>
      <x:c r="D3285" s="0" t="inlineStr">
        <x:is>
          <x:t>pl.interest</x:t>
        </x:is>
      </x:c>
      <x:c r="E3285" s="0" t="inlineStr">
        <x:is>
          <x:t>Finanzergebnis</x:t>
        </x:is>
      </x:c>
      <x:c r="F3285" s="58">
        <x:v>7320</x:v>
      </x:c>
      <x:c r="G3285" t="inlineStr">
        <x:is>
          <x:t>Zinsaufwendungen für langfristige Verbindlichkeiten</x:t>
        </x:is>
      </x:c>
      <x:c r="H3285" s="0" t="inlineStr">
        <x:is>
          <x:t>2022-09</x:t>
        </x:is>
      </x:c>
      <x:c r="I3285" s="0" t="inlineStr">
        <x:is>
          <x:t>2022-09</x:t>
        </x:is>
      </x:c>
      <x:c r="J3285" s="0" t="inlineStr">
        <x:is>
          <x:t>Month</x:t>
        </x:is>
      </x:c>
      <x:c r="K3285" s="58">
        <x:v>1</x:v>
      </x:c>
      <x:c r="L3285" s="12">
        <x:v>-6359.38</x:v>
      </x:c>
    </x:row>
    <x:row r="3286">
      <x:c r="A3286" s="0" t="inlineStr">
        <x:is>
          <x:t>PL|pl.interest|7320|2022-10</x:t>
        </x:is>
      </x:c>
      <x:c r="B3286" s="0" t="inlineStr">
        <x:is>
          <x:t>Demo Handel GmbH</x:t>
        </x:is>
      </x:c>
      <x:c r="C3286" s="0" t="inlineStr">
        <x:is>
          <x:t>PL</x:t>
        </x:is>
      </x:c>
      <x:c r="D3286" s="0" t="inlineStr">
        <x:is>
          <x:t>pl.interest</x:t>
        </x:is>
      </x:c>
      <x:c r="E3286" s="0" t="inlineStr">
        <x:is>
          <x:t>Finanzergebnis</x:t>
        </x:is>
      </x:c>
      <x:c r="F3286" s="58">
        <x:v>7320</x:v>
      </x:c>
      <x:c r="G3286" t="inlineStr">
        <x:is>
          <x:t>Zinsaufwendungen für langfristige Verbindlichkeiten</x:t>
        </x:is>
      </x:c>
      <x:c r="H3286" s="0" t="inlineStr">
        <x:is>
          <x:t>2022-10</x:t>
        </x:is>
      </x:c>
      <x:c r="I3286" s="0" t="inlineStr">
        <x:is>
          <x:t>2022-10</x:t>
        </x:is>
      </x:c>
      <x:c r="J3286" s="0" t="inlineStr">
        <x:is>
          <x:t>Month</x:t>
        </x:is>
      </x:c>
      <x:c r="K3286" s="58">
        <x:v>1</x:v>
      </x:c>
      <x:c r="L3286" s="12">
        <x:v>0</x:v>
      </x:c>
    </x:row>
    <x:row r="3287">
      <x:c r="A3287" s="0" t="inlineStr">
        <x:is>
          <x:t>PL|pl.interest|7320|2022-11</x:t>
        </x:is>
      </x:c>
      <x:c r="B3287" s="0" t="inlineStr">
        <x:is>
          <x:t>Demo Handel GmbH</x:t>
        </x:is>
      </x:c>
      <x:c r="C3287" s="0" t="inlineStr">
        <x:is>
          <x:t>PL</x:t>
        </x:is>
      </x:c>
      <x:c r="D3287" s="0" t="inlineStr">
        <x:is>
          <x:t>pl.interest</x:t>
        </x:is>
      </x:c>
      <x:c r="E3287" s="0" t="inlineStr">
        <x:is>
          <x:t>Finanzergebnis</x:t>
        </x:is>
      </x:c>
      <x:c r="F3287" s="58">
        <x:v>7320</x:v>
      </x:c>
      <x:c r="G3287" t="inlineStr">
        <x:is>
          <x:t>Zinsaufwendungen für langfristige Verbindlichkeiten</x:t>
        </x:is>
      </x:c>
      <x:c r="H3287" s="0" t="inlineStr">
        <x:is>
          <x:t>2022-11</x:t>
        </x:is>
      </x:c>
      <x:c r="I3287" s="0" t="inlineStr">
        <x:is>
          <x:t>2022-11</x:t>
        </x:is>
      </x:c>
      <x:c r="J3287" s="0" t="inlineStr">
        <x:is>
          <x:t>Month</x:t>
        </x:is>
      </x:c>
      <x:c r="K3287" s="58">
        <x:v>1</x:v>
      </x:c>
      <x:c r="L3287" s="12">
        <x:v>0</x:v>
      </x:c>
    </x:row>
    <x:row r="3288">
      <x:c r="A3288" s="0" t="inlineStr">
        <x:is>
          <x:t>PL|pl.interest|7320|2022-12</x:t>
        </x:is>
      </x:c>
      <x:c r="B3288" s="0" t="inlineStr">
        <x:is>
          <x:t>Demo Handel GmbH</x:t>
        </x:is>
      </x:c>
      <x:c r="C3288" s="0" t="inlineStr">
        <x:is>
          <x:t>PL</x:t>
        </x:is>
      </x:c>
      <x:c r="D3288" s="0" t="inlineStr">
        <x:is>
          <x:t>pl.interest</x:t>
        </x:is>
      </x:c>
      <x:c r="E3288" s="0" t="inlineStr">
        <x:is>
          <x:t>Finanzergebnis</x:t>
        </x:is>
      </x:c>
      <x:c r="F3288" s="58">
        <x:v>7320</x:v>
      </x:c>
      <x:c r="G3288" t="inlineStr">
        <x:is>
          <x:t>Zinsaufwendungen für langfristige Verbindlichkeiten</x:t>
        </x:is>
      </x:c>
      <x:c r="H3288" s="0" t="inlineStr">
        <x:is>
          <x:t>2022-12</x:t>
        </x:is>
      </x:c>
      <x:c r="I3288" s="0" t="inlineStr">
        <x:is>
          <x:t>2022-12</x:t>
        </x:is>
      </x:c>
      <x:c r="J3288" s="0" t="inlineStr">
        <x:is>
          <x:t>Month</x:t>
        </x:is>
      </x:c>
      <x:c r="K3288" s="58">
        <x:v>1</x:v>
      </x:c>
      <x:c r="L3288" s="12">
        <x:v>-21070.31</x:v>
      </x:c>
    </x:row>
    <x:row r="3289">
      <x:c r="A3289" s="0" t="inlineStr">
        <x:is>
          <x:t>PL|pl.interest|7320|2023-01</x:t>
        </x:is>
      </x:c>
      <x:c r="B3289" s="0" t="inlineStr">
        <x:is>
          <x:t>Demo Handel GmbH</x:t>
        </x:is>
      </x:c>
      <x:c r="C3289" s="0" t="inlineStr">
        <x:is>
          <x:t>PL</x:t>
        </x:is>
      </x:c>
      <x:c r="D3289" s="0" t="inlineStr">
        <x:is>
          <x:t>pl.interest</x:t>
        </x:is>
      </x:c>
      <x:c r="E3289" s="0" t="inlineStr">
        <x:is>
          <x:t>Finanzergebnis</x:t>
        </x:is>
      </x:c>
      <x:c r="F3289" s="58">
        <x:v>7320</x:v>
      </x:c>
      <x:c r="G3289" t="inlineStr">
        <x:is>
          <x:t>Zinsaufwendungen für langfristige Verbindlichkeiten</x:t>
        </x:is>
      </x:c>
      <x:c r="H3289" s="0" t="inlineStr">
        <x:is>
          <x:t>2023-01</x:t>
        </x:is>
      </x:c>
      <x:c r="I3289" s="0" t="inlineStr">
        <x:is>
          <x:t>2023-01</x:t>
        </x:is>
      </x:c>
      <x:c r="J3289" s="0" t="inlineStr">
        <x:is>
          <x:t>Month</x:t>
        </x:is>
      </x:c>
      <x:c r="K3289" s="58">
        <x:v>1</x:v>
      </x:c>
      <x:c r="L3289" s="12">
        <x:v>0</x:v>
      </x:c>
    </x:row>
    <x:row r="3290">
      <x:c r="A3290" s="0" t="inlineStr">
        <x:is>
          <x:t>PL|pl.interest|7320|2023-02</x:t>
        </x:is>
      </x:c>
      <x:c r="B3290" s="0" t="inlineStr">
        <x:is>
          <x:t>Demo Handel GmbH</x:t>
        </x:is>
      </x:c>
      <x:c r="C3290" s="0" t="inlineStr">
        <x:is>
          <x:t>PL</x:t>
        </x:is>
      </x:c>
      <x:c r="D3290" s="0" t="inlineStr">
        <x:is>
          <x:t>pl.interest</x:t>
        </x:is>
      </x:c>
      <x:c r="E3290" s="0" t="inlineStr">
        <x:is>
          <x:t>Finanzergebnis</x:t>
        </x:is>
      </x:c>
      <x:c r="F3290" s="58">
        <x:v>7320</x:v>
      </x:c>
      <x:c r="G3290" t="inlineStr">
        <x:is>
          <x:t>Zinsaufwendungen für langfristige Verbindlichkeiten</x:t>
        </x:is>
      </x:c>
      <x:c r="H3290" s="0" t="inlineStr">
        <x:is>
          <x:t>2023-02</x:t>
        </x:is>
      </x:c>
      <x:c r="I3290" s="0" t="inlineStr">
        <x:is>
          <x:t>2023-02</x:t>
        </x:is>
      </x:c>
      <x:c r="J3290" s="0" t="inlineStr">
        <x:is>
          <x:t>Month</x:t>
        </x:is>
      </x:c>
      <x:c r="K3290" s="58">
        <x:v>1</x:v>
      </x:c>
      <x:c r="L3290" s="12">
        <x:v>0</x:v>
      </x:c>
    </x:row>
    <x:row r="3291">
      <x:c r="A3291" s="0" t="inlineStr">
        <x:is>
          <x:t>PL|pl.interest|7320|2023-03</x:t>
        </x:is>
      </x:c>
      <x:c r="B3291" s="0" t="inlineStr">
        <x:is>
          <x:t>Demo Handel GmbH</x:t>
        </x:is>
      </x:c>
      <x:c r="C3291" s="0" t="inlineStr">
        <x:is>
          <x:t>PL</x:t>
        </x:is>
      </x:c>
      <x:c r="D3291" s="0" t="inlineStr">
        <x:is>
          <x:t>pl.interest</x:t>
        </x:is>
      </x:c>
      <x:c r="E3291" s="0" t="inlineStr">
        <x:is>
          <x:t>Finanzergebnis</x:t>
        </x:is>
      </x:c>
      <x:c r="F3291" s="58">
        <x:v>7320</x:v>
      </x:c>
      <x:c r="G3291" t="inlineStr">
        <x:is>
          <x:t>Zinsaufwendungen für langfristige Verbindlichkeiten</x:t>
        </x:is>
      </x:c>
      <x:c r="H3291" s="0" t="inlineStr">
        <x:is>
          <x:t>2023-03</x:t>
        </x:is>
      </x:c>
      <x:c r="I3291" s="0" t="inlineStr">
        <x:is>
          <x:t>2023-03</x:t>
        </x:is>
      </x:c>
      <x:c r="J3291" s="0" t="inlineStr">
        <x:is>
          <x:t>Month</x:t>
        </x:is>
      </x:c>
      <x:c r="K3291" s="58">
        <x:v>1</x:v>
      </x:c>
      <x:c r="L3291" s="12">
        <x:v>-5781.25</x:v>
      </x:c>
    </x:row>
    <x:row r="3292">
      <x:c r="A3292" s="0" t="inlineStr">
        <x:is>
          <x:t>PL|pl.interest|7320|2023-04</x:t>
        </x:is>
      </x:c>
      <x:c r="B3292" s="0" t="inlineStr">
        <x:is>
          <x:t>Demo Handel GmbH</x:t>
        </x:is>
      </x:c>
      <x:c r="C3292" s="0" t="inlineStr">
        <x:is>
          <x:t>PL</x:t>
        </x:is>
      </x:c>
      <x:c r="D3292" s="0" t="inlineStr">
        <x:is>
          <x:t>pl.interest</x:t>
        </x:is>
      </x:c>
      <x:c r="E3292" s="0" t="inlineStr">
        <x:is>
          <x:t>Finanzergebnis</x:t>
        </x:is>
      </x:c>
      <x:c r="F3292" s="58">
        <x:v>7320</x:v>
      </x:c>
      <x:c r="G3292" t="inlineStr">
        <x:is>
          <x:t>Zinsaufwendungen für langfristige Verbindlichkeiten</x:t>
        </x:is>
      </x:c>
      <x:c r="H3292" s="0" t="inlineStr">
        <x:is>
          <x:t>2023-04</x:t>
        </x:is>
      </x:c>
      <x:c r="I3292" s="0" t="inlineStr">
        <x:is>
          <x:t>2023-04</x:t>
        </x:is>
      </x:c>
      <x:c r="J3292" s="0" t="inlineStr">
        <x:is>
          <x:t>Month</x:t>
        </x:is>
      </x:c>
      <x:c r="K3292" s="58">
        <x:v>1</x:v>
      </x:c>
      <x:c r="L3292" s="12">
        <x:v>0</x:v>
      </x:c>
    </x:row>
    <x:row r="3293">
      <x:c r="A3293" s="0" t="inlineStr">
        <x:is>
          <x:t>PL|pl.interest|7320|2023-05</x:t>
        </x:is>
      </x:c>
      <x:c r="B3293" s="0" t="inlineStr">
        <x:is>
          <x:t>Demo Handel GmbH</x:t>
        </x:is>
      </x:c>
      <x:c r="C3293" s="0" t="inlineStr">
        <x:is>
          <x:t>PL</x:t>
        </x:is>
      </x:c>
      <x:c r="D3293" s="0" t="inlineStr">
        <x:is>
          <x:t>pl.interest</x:t>
        </x:is>
      </x:c>
      <x:c r="E3293" s="0" t="inlineStr">
        <x:is>
          <x:t>Finanzergebnis</x:t>
        </x:is>
      </x:c>
      <x:c r="F3293" s="58">
        <x:v>7320</x:v>
      </x:c>
      <x:c r="G3293" t="inlineStr">
        <x:is>
          <x:t>Zinsaufwendungen für langfristige Verbindlichkeiten</x:t>
        </x:is>
      </x:c>
      <x:c r="H3293" s="0" t="inlineStr">
        <x:is>
          <x:t>2023-05</x:t>
        </x:is>
      </x:c>
      <x:c r="I3293" s="0" t="inlineStr">
        <x:is>
          <x:t>2023-05</x:t>
        </x:is>
      </x:c>
      <x:c r="J3293" s="0" t="inlineStr">
        <x:is>
          <x:t>Month</x:t>
        </x:is>
      </x:c>
      <x:c r="K3293" s="58">
        <x:v>1</x:v>
      </x:c>
      <x:c r="L3293" s="12">
        <x:v>0</x:v>
      </x:c>
    </x:row>
    <x:row r="3294">
      <x:c r="A3294" s="0" t="inlineStr">
        <x:is>
          <x:t>PL|pl.interest|7320|2023-06</x:t>
        </x:is>
      </x:c>
      <x:c r="B3294" s="0" t="inlineStr">
        <x:is>
          <x:t>Demo Handel GmbH</x:t>
        </x:is>
      </x:c>
      <x:c r="C3294" s="0" t="inlineStr">
        <x:is>
          <x:t>PL</x:t>
        </x:is>
      </x:c>
      <x:c r="D3294" s="0" t="inlineStr">
        <x:is>
          <x:t>pl.interest</x:t>
        </x:is>
      </x:c>
      <x:c r="E3294" s="0" t="inlineStr">
        <x:is>
          <x:t>Finanzergebnis</x:t>
        </x:is>
      </x:c>
      <x:c r="F3294" s="58">
        <x:v>7320</x:v>
      </x:c>
      <x:c r="G3294" t="inlineStr">
        <x:is>
          <x:t>Zinsaufwendungen für langfristige Verbindlichkeiten</x:t>
        </x:is>
      </x:c>
      <x:c r="H3294" s="0" t="inlineStr">
        <x:is>
          <x:t>2023-06</x:t>
        </x:is>
      </x:c>
      <x:c r="I3294" s="0" t="inlineStr">
        <x:is>
          <x:t>2023-06</x:t>
        </x:is>
      </x:c>
      <x:c r="J3294" s="0" t="inlineStr">
        <x:is>
          <x:t>Month</x:t>
        </x:is>
      </x:c>
      <x:c r="K3294" s="58">
        <x:v>1</x:v>
      </x:c>
      <x:c r="L3294" s="12">
        <x:v>-5492.19</x:v>
      </x:c>
    </x:row>
    <x:row r="3295">
      <x:c r="A3295" s="0" t="inlineStr">
        <x:is>
          <x:t>PL|pl.interest|7320|2023-07</x:t>
        </x:is>
      </x:c>
      <x:c r="B3295" s="0" t="inlineStr">
        <x:is>
          <x:t>Demo Handel GmbH</x:t>
        </x:is>
      </x:c>
      <x:c r="C3295" s="0" t="inlineStr">
        <x:is>
          <x:t>PL</x:t>
        </x:is>
      </x:c>
      <x:c r="D3295" s="0" t="inlineStr">
        <x:is>
          <x:t>pl.interest</x:t>
        </x:is>
      </x:c>
      <x:c r="E3295" s="0" t="inlineStr">
        <x:is>
          <x:t>Finanzergebnis</x:t>
        </x:is>
      </x:c>
      <x:c r="F3295" s="58">
        <x:v>7320</x:v>
      </x:c>
      <x:c r="G3295" t="inlineStr">
        <x:is>
          <x:t>Zinsaufwendungen für langfristige Verbindlichkeiten</x:t>
        </x:is>
      </x:c>
      <x:c r="H3295" s="0" t="inlineStr">
        <x:is>
          <x:t>2023-07</x:t>
        </x:is>
      </x:c>
      <x:c r="I3295" s="0" t="inlineStr">
        <x:is>
          <x:t>2023-07</x:t>
        </x:is>
      </x:c>
      <x:c r="J3295" s="0" t="inlineStr">
        <x:is>
          <x:t>Month</x:t>
        </x:is>
      </x:c>
      <x:c r="K3295" s="58">
        <x:v>1</x:v>
      </x:c>
      <x:c r="L3295" s="12">
        <x:v>-10250</x:v>
      </x:c>
    </x:row>
    <x:row r="3296">
      <x:c r="A3296" s="0" t="inlineStr">
        <x:is>
          <x:t>PL|pl.interest|7320|2023-08</x:t>
        </x:is>
      </x:c>
      <x:c r="B3296" s="0" t="inlineStr">
        <x:is>
          <x:t>Demo Handel GmbH</x:t>
        </x:is>
      </x:c>
      <x:c r="C3296" s="0" t="inlineStr">
        <x:is>
          <x:t>PL</x:t>
        </x:is>
      </x:c>
      <x:c r="D3296" s="0" t="inlineStr">
        <x:is>
          <x:t>pl.interest</x:t>
        </x:is>
      </x:c>
      <x:c r="E3296" s="0" t="inlineStr">
        <x:is>
          <x:t>Finanzergebnis</x:t>
        </x:is>
      </x:c>
      <x:c r="F3296" s="58">
        <x:v>7320</x:v>
      </x:c>
      <x:c r="G3296" t="inlineStr">
        <x:is>
          <x:t>Zinsaufwendungen für langfristige Verbindlichkeiten</x:t>
        </x:is>
      </x:c>
      <x:c r="H3296" s="0" t="inlineStr">
        <x:is>
          <x:t>2023-08</x:t>
        </x:is>
      </x:c>
      <x:c r="I3296" s="0" t="inlineStr">
        <x:is>
          <x:t>2023-08</x:t>
        </x:is>
      </x:c>
      <x:c r="J3296" s="0" t="inlineStr">
        <x:is>
          <x:t>Month</x:t>
        </x:is>
      </x:c>
      <x:c r="K3296" s="58">
        <x:v>1</x:v>
      </x:c>
      <x:c r="L3296" s="12">
        <x:v>-10180.81</x:v>
      </x:c>
    </x:row>
    <x:row r="3297">
      <x:c r="A3297" s="0" t="inlineStr">
        <x:is>
          <x:t>PL|pl.interest|7320|2023-09</x:t>
        </x:is>
      </x:c>
      <x:c r="B3297" s="0" t="inlineStr">
        <x:is>
          <x:t>Demo Handel GmbH</x:t>
        </x:is>
      </x:c>
      <x:c r="C3297" s="0" t="inlineStr">
        <x:is>
          <x:t>PL</x:t>
        </x:is>
      </x:c>
      <x:c r="D3297" s="0" t="inlineStr">
        <x:is>
          <x:t>pl.interest</x:t>
        </x:is>
      </x:c>
      <x:c r="E3297" s="0" t="inlineStr">
        <x:is>
          <x:t>Finanzergebnis</x:t>
        </x:is>
      </x:c>
      <x:c r="F3297" s="58">
        <x:v>7320</x:v>
      </x:c>
      <x:c r="G3297" t="inlineStr">
        <x:is>
          <x:t>Zinsaufwendungen für langfristige Verbindlichkeiten</x:t>
        </x:is>
      </x:c>
      <x:c r="H3297" s="0" t="inlineStr">
        <x:is>
          <x:t>2023-09</x:t>
        </x:is>
      </x:c>
      <x:c r="I3297" s="0" t="inlineStr">
        <x:is>
          <x:t>2023-09</x:t>
        </x:is>
      </x:c>
      <x:c r="J3297" s="0" t="inlineStr">
        <x:is>
          <x:t>Month</x:t>
        </x:is>
      </x:c>
      <x:c r="K3297" s="58">
        <x:v>1</x:v>
      </x:c>
      <x:c r="L3297" s="12">
        <x:v>-15314.52</x:v>
      </x:c>
    </x:row>
    <x:row r="3298">
      <x:c r="A3298" s="0" t="inlineStr">
        <x:is>
          <x:t>PL|pl.interest|7320|2023-10</x:t>
        </x:is>
      </x:c>
      <x:c r="B3298" s="0" t="inlineStr">
        <x:is>
          <x:t>Demo Handel GmbH</x:t>
        </x:is>
      </x:c>
      <x:c r="C3298" s="0" t="inlineStr">
        <x:is>
          <x:t>PL</x:t>
        </x:is>
      </x:c>
      <x:c r="D3298" s="0" t="inlineStr">
        <x:is>
          <x:t>pl.interest</x:t>
        </x:is>
      </x:c>
      <x:c r="E3298" s="0" t="inlineStr">
        <x:is>
          <x:t>Finanzergebnis</x:t>
        </x:is>
      </x:c>
      <x:c r="F3298" s="58">
        <x:v>7320</x:v>
      </x:c>
      <x:c r="G3298" t="inlineStr">
        <x:is>
          <x:t>Zinsaufwendungen für langfristige Verbindlichkeiten</x:t>
        </x:is>
      </x:c>
      <x:c r="H3298" s="0" t="inlineStr">
        <x:is>
          <x:t>2023-10</x:t>
        </x:is>
      </x:c>
      <x:c r="I3298" s="0" t="inlineStr">
        <x:is>
          <x:t>2023-10</x:t>
        </x:is>
      </x:c>
      <x:c r="J3298" s="0" t="inlineStr">
        <x:is>
          <x:t>Month</x:t>
        </x:is>
      </x:c>
      <x:c r="K3298" s="58">
        <x:v>1</x:v>
      </x:c>
      <x:c r="L3298" s="12">
        <x:v>-10041.73</x:v>
      </x:c>
    </x:row>
    <x:row r="3299">
      <x:c r="A3299" s="0" t="inlineStr">
        <x:is>
          <x:t>PL|pl.interest|7320|2023-11</x:t>
        </x:is>
      </x:c>
      <x:c r="B3299" s="0" t="inlineStr">
        <x:is>
          <x:t>Demo Handel GmbH</x:t>
        </x:is>
      </x:c>
      <x:c r="C3299" s="0" t="inlineStr">
        <x:is>
          <x:t>PL</x:t>
        </x:is>
      </x:c>
      <x:c r="D3299" s="0" t="inlineStr">
        <x:is>
          <x:t>pl.interest</x:t>
        </x:is>
      </x:c>
      <x:c r="E3299" s="0" t="inlineStr">
        <x:is>
          <x:t>Finanzergebnis</x:t>
        </x:is>
      </x:c>
      <x:c r="F3299" s="58">
        <x:v>7320</x:v>
      </x:c>
      <x:c r="G3299" t="inlineStr">
        <x:is>
          <x:t>Zinsaufwendungen für langfristige Verbindlichkeiten</x:t>
        </x:is>
      </x:c>
      <x:c r="H3299" s="0" t="inlineStr">
        <x:is>
          <x:t>2023-11</x:t>
        </x:is>
      </x:c>
      <x:c r="I3299" s="0" t="inlineStr">
        <x:is>
          <x:t>2023-11</x:t>
        </x:is>
      </x:c>
      <x:c r="J3299" s="0" t="inlineStr">
        <x:is>
          <x:t>Month</x:t>
        </x:is>
      </x:c>
      <x:c r="K3299" s="58">
        <x:v>1</x:v>
      </x:c>
      <x:c r="L3299" s="12">
        <x:v>-9971.83</x:v>
      </x:c>
    </x:row>
    <x:row r="3300">
      <x:c r="A3300" s="0" t="inlineStr">
        <x:is>
          <x:t>PL|pl.interest|7320|2023-12</x:t>
        </x:is>
      </x:c>
      <x:c r="B3300" s="0" t="inlineStr">
        <x:is>
          <x:t>Demo Handel GmbH</x:t>
        </x:is>
      </x:c>
      <x:c r="C3300" s="0" t="inlineStr">
        <x:is>
          <x:t>PL</x:t>
        </x:is>
      </x:c>
      <x:c r="D3300" s="0" t="inlineStr">
        <x:is>
          <x:t>pl.interest</x:t>
        </x:is>
      </x:c>
      <x:c r="E3300" s="0" t="inlineStr">
        <x:is>
          <x:t>Finanzergebnis</x:t>
        </x:is>
      </x:c>
      <x:c r="F3300" s="58">
        <x:v>7320</x:v>
      </x:c>
      <x:c r="G3300" t="inlineStr">
        <x:is>
          <x:t>Zinsaufwendungen für langfristige Verbindlichkeiten</x:t>
        </x:is>
      </x:c>
      <x:c r="H3300" s="0" t="inlineStr">
        <x:is>
          <x:t>2023-12</x:t>
        </x:is>
      </x:c>
      <x:c r="I3300" s="0" t="inlineStr">
        <x:is>
          <x:t>2023-12</x:t>
        </x:is>
      </x:c>
      <x:c r="J3300" s="0" t="inlineStr">
        <x:is>
          <x:t>Month</x:t>
        </x:is>
      </x:c>
      <x:c r="K3300" s="58">
        <x:v>1</x:v>
      </x:c>
      <x:c r="L3300" s="12">
        <x:v>-29815.75</x:v>
      </x:c>
    </x:row>
    <x:row r="3301">
      <x:c r="A3301" s="0" t="inlineStr">
        <x:is>
          <x:t>PL|pl.interest|7320|2024-01</x:t>
        </x:is>
      </x:c>
      <x:c r="B3301" s="0" t="inlineStr">
        <x:is>
          <x:t>Demo Handel GmbH</x:t>
        </x:is>
      </x:c>
      <x:c r="C3301" s="0" t="inlineStr">
        <x:is>
          <x:t>PL</x:t>
        </x:is>
      </x:c>
      <x:c r="D3301" s="0" t="inlineStr">
        <x:is>
          <x:t>pl.interest</x:t>
        </x:is>
      </x:c>
      <x:c r="E3301" s="0" t="inlineStr">
        <x:is>
          <x:t>Finanzergebnis</x:t>
        </x:is>
      </x:c>
      <x:c r="F3301" s="58">
        <x:v>7320</x:v>
      </x:c>
      <x:c r="G3301" t="inlineStr">
        <x:is>
          <x:t>Zinsaufwendungen für langfristige Verbindlichkeiten</x:t>
        </x:is>
      </x:c>
      <x:c r="H3301" s="0" t="inlineStr">
        <x:is>
          <x:t>2024-01</x:t>
        </x:is>
      </x:c>
      <x:c r="I3301" s="0" t="inlineStr">
        <x:is>
          <x:t>2024-01</x:t>
        </x:is>
      </x:c>
      <x:c r="J3301" s="0" t="inlineStr">
        <x:is>
          <x:t>Month</x:t>
        </x:is>
      </x:c>
      <x:c r="K3301" s="58">
        <x:v>1</x:v>
      </x:c>
      <x:c r="L3301" s="12">
        <x:v>-9831.31</x:v>
      </x:c>
    </x:row>
    <x:row r="3302">
      <x:c r="A3302" s="0" t="inlineStr">
        <x:is>
          <x:t>PL|pl.interest|7320|2024-02</x:t>
        </x:is>
      </x:c>
      <x:c r="B3302" s="0" t="inlineStr">
        <x:is>
          <x:t>Demo Handel GmbH</x:t>
        </x:is>
      </x:c>
      <x:c r="C3302" s="0" t="inlineStr">
        <x:is>
          <x:t>PL</x:t>
        </x:is>
      </x:c>
      <x:c r="D3302" s="0" t="inlineStr">
        <x:is>
          <x:t>pl.interest</x:t>
        </x:is>
      </x:c>
      <x:c r="E3302" s="0" t="inlineStr">
        <x:is>
          <x:t>Finanzergebnis</x:t>
        </x:is>
      </x:c>
      <x:c r="F3302" s="58">
        <x:v>7320</x:v>
      </x:c>
      <x:c r="G3302" t="inlineStr">
        <x:is>
          <x:t>Zinsaufwendungen für langfristige Verbindlichkeiten</x:t>
        </x:is>
      </x:c>
      <x:c r="H3302" s="0" t="inlineStr">
        <x:is>
          <x:t>2024-02</x:t>
        </x:is>
      </x:c>
      <x:c r="I3302" s="0" t="inlineStr">
        <x:is>
          <x:t>2024-02</x:t>
        </x:is>
      </x:c>
      <x:c r="J3302" s="0" t="inlineStr">
        <x:is>
          <x:t>Month</x:t>
        </x:is>
      </x:c>
      <x:c r="K3302" s="58">
        <x:v>1</x:v>
      </x:c>
      <x:c r="L3302" s="12">
        <x:v>-9760.69</x:v>
      </x:c>
    </x:row>
    <x:row r="3303">
      <x:c r="A3303" s="0" t="inlineStr">
        <x:is>
          <x:t>PL|pl.interest|7320|2024-03</x:t>
        </x:is>
      </x:c>
      <x:c r="B3303" s="0" t="inlineStr">
        <x:is>
          <x:t>Demo Handel GmbH</x:t>
        </x:is>
      </x:c>
      <x:c r="C3303" s="0" t="inlineStr">
        <x:is>
          <x:t>PL</x:t>
        </x:is>
      </x:c>
      <x:c r="D3303" s="0" t="inlineStr">
        <x:is>
          <x:t>pl.interest</x:t>
        </x:is>
      </x:c>
      <x:c r="E3303" s="0" t="inlineStr">
        <x:is>
          <x:t>Finanzergebnis</x:t>
        </x:is>
      </x:c>
      <x:c r="F3303" s="58">
        <x:v>7320</x:v>
      </x:c>
      <x:c r="G3303" t="inlineStr">
        <x:is>
          <x:t>Zinsaufwendungen für langfristige Verbindlichkeiten</x:t>
        </x:is>
      </x:c>
      <x:c r="H3303" s="0" t="inlineStr">
        <x:is>
          <x:t>2024-03</x:t>
        </x:is>
      </x:c>
      <x:c r="I3303" s="0" t="inlineStr">
        <x:is>
          <x:t>2024-03</x:t>
        </x:is>
      </x:c>
      <x:c r="J3303" s="0" t="inlineStr">
        <x:is>
          <x:t>Month</x:t>
        </x:is>
      </x:c>
      <x:c r="K3303" s="58">
        <x:v>1</x:v>
      </x:c>
      <x:c r="L3303" s="12">
        <x:v>-14314.84</x:v>
      </x:c>
    </x:row>
    <x:row r="3304">
      <x:c r="A3304" s="0" t="inlineStr">
        <x:is>
          <x:t>PL|pl.interest|7320|2024-04</x:t>
        </x:is>
      </x:c>
      <x:c r="B3304" s="0" t="inlineStr">
        <x:is>
          <x:t>Demo Handel GmbH</x:t>
        </x:is>
      </x:c>
      <x:c r="C3304" s="0" t="inlineStr">
        <x:is>
          <x:t>PL</x:t>
        </x:is>
      </x:c>
      <x:c r="D3304" s="0" t="inlineStr">
        <x:is>
          <x:t>pl.interest</x:t>
        </x:is>
      </x:c>
      <x:c r="E3304" s="0" t="inlineStr">
        <x:is>
          <x:t>Finanzergebnis</x:t>
        </x:is>
      </x:c>
      <x:c r="F3304" s="58">
        <x:v>7320</x:v>
      </x:c>
      <x:c r="G3304" t="inlineStr">
        <x:is>
          <x:t>Zinsaufwendungen für langfristige Verbindlichkeiten</x:t>
        </x:is>
      </x:c>
      <x:c r="H3304" s="0" t="inlineStr">
        <x:is>
          <x:t>2024-04</x:t>
        </x:is>
      </x:c>
      <x:c r="I3304" s="0" t="inlineStr">
        <x:is>
          <x:t>2024-04</x:t>
        </x:is>
      </x:c>
      <x:c r="J3304" s="0" t="inlineStr">
        <x:is>
          <x:t>Month</x:t>
        </x:is>
      </x:c>
      <x:c r="K3304" s="58">
        <x:v>1</x:v>
      </x:c>
      <x:c r="L3304" s="12">
        <x:v>-9618.73</x:v>
      </x:c>
    </x:row>
    <x:row r="3305">
      <x:c r="A3305" s="0" t="inlineStr">
        <x:is>
          <x:t>PL|pl.interest|7320|2024-05</x:t>
        </x:is>
      </x:c>
      <x:c r="B3305" s="0" t="inlineStr">
        <x:is>
          <x:t>Demo Handel GmbH</x:t>
        </x:is>
      </x:c>
      <x:c r="C3305" s="0" t="inlineStr">
        <x:is>
          <x:t>PL</x:t>
        </x:is>
      </x:c>
      <x:c r="D3305" s="0" t="inlineStr">
        <x:is>
          <x:t>pl.interest</x:t>
        </x:is>
      </x:c>
      <x:c r="E3305" s="0" t="inlineStr">
        <x:is>
          <x:t>Finanzergebnis</x:t>
        </x:is>
      </x:c>
      <x:c r="F3305" s="58">
        <x:v>7320</x:v>
      </x:c>
      <x:c r="G3305" t="inlineStr">
        <x:is>
          <x:t>Zinsaufwendungen für langfristige Verbindlichkeiten</x:t>
        </x:is>
      </x:c>
      <x:c r="H3305" s="0" t="inlineStr">
        <x:is>
          <x:t>2024-05</x:t>
        </x:is>
      </x:c>
      <x:c r="I3305" s="0" t="inlineStr">
        <x:is>
          <x:t>2024-05</x:t>
        </x:is>
      </x:c>
      <x:c r="J3305" s="0" t="inlineStr">
        <x:is>
          <x:t>Month</x:t>
        </x:is>
      </x:c>
      <x:c r="K3305" s="58">
        <x:v>1</x:v>
      </x:c>
      <x:c r="L3305" s="12">
        <x:v>-9547.39</x:v>
      </x:c>
    </x:row>
    <x:row r="3306">
      <x:c r="A3306" s="0" t="inlineStr">
        <x:is>
          <x:t>PL|pl.interest|7320|2024-06</x:t>
        </x:is>
      </x:c>
      <x:c r="B3306" s="0" t="inlineStr">
        <x:is>
          <x:t>Demo Handel GmbH</x:t>
        </x:is>
      </x:c>
      <x:c r="C3306" s="0" t="inlineStr">
        <x:is>
          <x:t>PL</x:t>
        </x:is>
      </x:c>
      <x:c r="D3306" s="0" t="inlineStr">
        <x:is>
          <x:t>pl.interest</x:t>
        </x:is>
      </x:c>
      <x:c r="E3306" s="0" t="inlineStr">
        <x:is>
          <x:t>Finanzergebnis</x:t>
        </x:is>
      </x:c>
      <x:c r="F3306" s="58">
        <x:v>7320</x:v>
      </x:c>
      <x:c r="G3306" t="inlineStr">
        <x:is>
          <x:t>Zinsaufwendungen für langfristige Verbindlichkeiten</x:t>
        </x:is>
      </x:c>
      <x:c r="H3306" s="0" t="inlineStr">
        <x:is>
          <x:t>2024-06</x:t>
        </x:is>
      </x:c>
      <x:c r="I3306" s="0" t="inlineStr">
        <x:is>
          <x:t>2024-06</x:t>
        </x:is>
      </x:c>
      <x:c r="J3306" s="0" t="inlineStr">
        <x:is>
          <x:t>Month</x:t>
        </x:is>
      </x:c>
      <x:c r="K3306" s="58">
        <x:v>1</x:v>
      </x:c>
      <x:c r="L3306" s="12">
        <x:v>-13811.74</x:v>
      </x:c>
    </x:row>
    <x:row r="3307">
      <x:c r="A3307" s="0" t="inlineStr">
        <x:is>
          <x:t>PL|pl.interest|7320|2024-07</x:t>
        </x:is>
      </x:c>
      <x:c r="B3307" s="0" t="inlineStr">
        <x:is>
          <x:t>Demo Handel GmbH</x:t>
        </x:is>
      </x:c>
      <x:c r="C3307" s="0" t="inlineStr">
        <x:is>
          <x:t>PL</x:t>
        </x:is>
      </x:c>
      <x:c r="D3307" s="0" t="inlineStr">
        <x:is>
          <x:t>pl.interest</x:t>
        </x:is>
      </x:c>
      <x:c r="E3307" s="0" t="inlineStr">
        <x:is>
          <x:t>Finanzergebnis</x:t>
        </x:is>
      </x:c>
      <x:c r="F3307" s="58">
        <x:v>7320</x:v>
      </x:c>
      <x:c r="G3307" t="inlineStr">
        <x:is>
          <x:t>Zinsaufwendungen für langfristige Verbindlichkeiten</x:t>
        </x:is>
      </x:c>
      <x:c r="H3307" s="0" t="inlineStr">
        <x:is>
          <x:t>2024-07</x:t>
        </x:is>
      </x:c>
      <x:c r="I3307" s="0" t="inlineStr">
        <x:is>
          <x:t>2024-07</x:t>
        </x:is>
      </x:c>
      <x:c r="J3307" s="0" t="inlineStr">
        <x:is>
          <x:t>Month</x:t>
        </x:is>
      </x:c>
      <x:c r="K3307" s="58">
        <x:v>1</x:v>
      </x:c>
      <x:c r="L3307" s="12">
        <x:v>-9403.97</x:v>
      </x:c>
    </x:row>
    <x:row r="3308">
      <x:c r="A3308" s="0" t="inlineStr">
        <x:is>
          <x:t>PL|pl.interest|7320|2024-08</x:t>
        </x:is>
      </x:c>
      <x:c r="B3308" s="0" t="inlineStr">
        <x:is>
          <x:t>Demo Handel GmbH</x:t>
        </x:is>
      </x:c>
      <x:c r="C3308" s="0" t="inlineStr">
        <x:is>
          <x:t>PL</x:t>
        </x:is>
      </x:c>
      <x:c r="D3308" s="0" t="inlineStr">
        <x:is>
          <x:t>pl.interest</x:t>
        </x:is>
      </x:c>
      <x:c r="E3308" s="0" t="inlineStr">
        <x:is>
          <x:t>Finanzergebnis</x:t>
        </x:is>
      </x:c>
      <x:c r="F3308" s="58">
        <x:v>7320</x:v>
      </x:c>
      <x:c r="G3308" t="inlineStr">
        <x:is>
          <x:t>Zinsaufwendungen für langfristige Verbindlichkeiten</x:t>
        </x:is>
      </x:c>
      <x:c r="H3308" s="0" t="inlineStr">
        <x:is>
          <x:t>2024-08</x:t>
        </x:is>
      </x:c>
      <x:c r="I3308" s="0" t="inlineStr">
        <x:is>
          <x:t>2024-08</x:t>
        </x:is>
      </x:c>
      <x:c r="J3308" s="0" t="inlineStr">
        <x:is>
          <x:t>Month</x:t>
        </x:is>
      </x:c>
      <x:c r="K3308" s="58">
        <x:v>1</x:v>
      </x:c>
      <x:c r="L3308" s="12">
        <x:v>-9331.89</x:v>
      </x:c>
    </x:row>
    <x:row r="3309">
      <x:c r="A3309" s="0" t="inlineStr">
        <x:is>
          <x:t>PL|pl.interest|7320|2024-09</x:t>
        </x:is>
      </x:c>
      <x:c r="B3309" s="0" t="inlineStr">
        <x:is>
          <x:t>Demo Handel GmbH</x:t>
        </x:is>
      </x:c>
      <x:c r="C3309" s="0" t="inlineStr">
        <x:is>
          <x:t>PL</x:t>
        </x:is>
      </x:c>
      <x:c r="D3309" s="0" t="inlineStr">
        <x:is>
          <x:t>pl.interest</x:t>
        </x:is>
      </x:c>
      <x:c r="E3309" s="0" t="inlineStr">
        <x:is>
          <x:t>Finanzergebnis</x:t>
        </x:is>
      </x:c>
      <x:c r="F3309" s="58">
        <x:v>7320</x:v>
      </x:c>
      <x:c r="G3309" t="inlineStr">
        <x:is>
          <x:t>Zinsaufwendungen für langfristige Verbindlichkeiten</x:t>
        </x:is>
      </x:c>
      <x:c r="H3309" s="0" t="inlineStr">
        <x:is>
          <x:t>2024-09</x:t>
        </x:is>
      </x:c>
      <x:c r="I3309" s="0" t="inlineStr">
        <x:is>
          <x:t>2024-09</x:t>
        </x:is>
      </x:c>
      <x:c r="J3309" s="0" t="inlineStr">
        <x:is>
          <x:t>Month</x:t>
        </x:is>
      </x:c>
      <x:c r="K3309" s="58">
        <x:v>1</x:v>
      </x:c>
      <x:c r="L3309" s="12">
        <x:v>-13306.45</x:v>
      </x:c>
    </x:row>
    <x:row r="3310">
      <x:c r="A3310" s="0" t="inlineStr">
        <x:is>
          <x:t>PL|pl.interest|7320|2024-10</x:t>
        </x:is>
      </x:c>
      <x:c r="B3310" s="0" t="inlineStr">
        <x:is>
          <x:t>Demo Handel GmbH</x:t>
        </x:is>
      </x:c>
      <x:c r="C3310" s="0" t="inlineStr">
        <x:is>
          <x:t>PL</x:t>
        </x:is>
      </x:c>
      <x:c r="D3310" s="0" t="inlineStr">
        <x:is>
          <x:t>pl.interest</x:t>
        </x:is>
      </x:c>
      <x:c r="E3310" s="0" t="inlineStr">
        <x:is>
          <x:t>Finanzergebnis</x:t>
        </x:is>
      </x:c>
      <x:c r="F3310" s="58">
        <x:v>7320</x:v>
      </x:c>
      <x:c r="G3310" t="inlineStr">
        <x:is>
          <x:t>Zinsaufwendungen für langfristige Verbindlichkeiten</x:t>
        </x:is>
      </x:c>
      <x:c r="H3310" s="0" t="inlineStr">
        <x:is>
          <x:t>2024-10</x:t>
        </x:is>
      </x:c>
      <x:c r="I3310" s="0" t="inlineStr">
        <x:is>
          <x:t>2024-10</x:t>
        </x:is>
      </x:c>
      <x:c r="J3310" s="0" t="inlineStr">
        <x:is>
          <x:t>Month</x:t>
        </x:is>
      </x:c>
      <x:c r="K3310" s="58">
        <x:v>1</x:v>
      </x:c>
      <x:c r="L3310" s="12">
        <x:v>-9187</x:v>
      </x:c>
    </x:row>
    <x:row r="3311">
      <x:c r="A3311" s="0" t="inlineStr">
        <x:is>
          <x:t>PL|pl.interest|7320|2024-11</x:t>
        </x:is>
      </x:c>
      <x:c r="B3311" s="0" t="inlineStr">
        <x:is>
          <x:t>Demo Handel GmbH</x:t>
        </x:is>
      </x:c>
      <x:c r="C3311" s="0" t="inlineStr">
        <x:is>
          <x:t>PL</x:t>
        </x:is>
      </x:c>
      <x:c r="D3311" s="0" t="inlineStr">
        <x:is>
          <x:t>pl.interest</x:t>
        </x:is>
      </x:c>
      <x:c r="E3311" s="0" t="inlineStr">
        <x:is>
          <x:t>Finanzergebnis</x:t>
        </x:is>
      </x:c>
      <x:c r="F3311" s="58">
        <x:v>7320</x:v>
      </x:c>
      <x:c r="G3311" t="inlineStr">
        <x:is>
          <x:t>Zinsaufwendungen für langfristige Verbindlichkeiten</x:t>
        </x:is>
      </x:c>
      <x:c r="H3311" s="0" t="inlineStr">
        <x:is>
          <x:t>2024-11</x:t>
        </x:is>
      </x:c>
      <x:c r="I3311" s="0" t="inlineStr">
        <x:is>
          <x:t>2024-11</x:t>
        </x:is>
      </x:c>
      <x:c r="J3311" s="0" t="inlineStr">
        <x:is>
          <x:t>Month</x:t>
        </x:is>
      </x:c>
      <x:c r="K3311" s="58">
        <x:v>1</x:v>
      </x:c>
      <x:c r="L3311" s="12">
        <x:v>-9114.18</x:v>
      </x:c>
    </x:row>
    <x:row r="3312">
      <x:c r="A3312" s="0" t="inlineStr">
        <x:is>
          <x:t>PL|pl.interest|7320|2024-12</x:t>
        </x:is>
      </x:c>
      <x:c r="B3312" s="0" t="inlineStr">
        <x:is>
          <x:t>Demo Handel GmbH</x:t>
        </x:is>
      </x:c>
      <x:c r="C3312" s="0" t="inlineStr">
        <x:is>
          <x:t>PL</x:t>
        </x:is>
      </x:c>
      <x:c r="D3312" s="0" t="inlineStr">
        <x:is>
          <x:t>pl.interest</x:t>
        </x:is>
      </x:c>
      <x:c r="E3312" s="0" t="inlineStr">
        <x:is>
          <x:t>Finanzergebnis</x:t>
        </x:is>
      </x:c>
      <x:c r="F3312" s="58">
        <x:v>7320</x:v>
      </x:c>
      <x:c r="G3312" t="inlineStr">
        <x:is>
          <x:t>Zinsaufwendungen für langfristige Verbindlichkeiten</x:t>
        </x:is>
      </x:c>
      <x:c r="H3312" s="0" t="inlineStr">
        <x:is>
          <x:t>2024-12</x:t>
        </x:is>
      </x:c>
      <x:c r="I3312" s="0" t="inlineStr">
        <x:is>
          <x:t>2024-12</x:t>
        </x:is>
      </x:c>
      <x:c r="J3312" s="0" t="inlineStr">
        <x:is>
          <x:t>Month</x:t>
        </x:is>
      </x:c>
      <x:c r="K3312" s="58">
        <x:v>1</x:v>
      </x:c>
      <x:c r="L3312" s="12">
        <x:v>-27798.92</x:v>
      </x:c>
    </x:row>
    <x:row r="3313">
      <x:c r="A3313" s="0" t="inlineStr">
        <x:is>
          <x:t>PL|pl.ebt||2022-01</x:t>
        </x:is>
      </x:c>
      <x:c r="B3313" s="0" t="inlineStr">
        <x:is>
          <x:t>Demo Handel GmbH</x:t>
        </x:is>
      </x:c>
      <x:c r="C3313" s="0" t="inlineStr">
        <x:is>
          <x:t>PL</x:t>
        </x:is>
      </x:c>
      <x:c r="D3313" s="0" t="inlineStr">
        <x:is>
          <x:t>pl.ebt</x:t>
        </x:is>
      </x:c>
      <x:c r="E3313" s="0" t="inlineStr">
        <x:is>
          <x:t>Ergebnis vor Steuern</x:t>
        </x:is>
      </x:c>
      <x:c r="H3313" s="0" t="inlineStr">
        <x:is>
          <x:t>2022-01</x:t>
        </x:is>
      </x:c>
      <x:c r="I3313" s="0" t="inlineStr">
        <x:is>
          <x:t>2022-01</x:t>
        </x:is>
      </x:c>
      <x:c r="J3313" s="0" t="inlineStr">
        <x:is>
          <x:t>Month</x:t>
        </x:is>
      </x:c>
      <x:c r="K3313" s="58">
        <x:v>1</x:v>
      </x:c>
      <x:c r="L3313" s="12">
        <x:v>-92039.53</x:v>
      </x:c>
    </x:row>
    <x:row r="3314">
      <x:c r="A3314" s="0" t="inlineStr">
        <x:is>
          <x:t>PL|pl.ebt||2022-02</x:t>
        </x:is>
      </x:c>
      <x:c r="B3314" s="0" t="inlineStr">
        <x:is>
          <x:t>Demo Handel GmbH</x:t>
        </x:is>
      </x:c>
      <x:c r="C3314" s="0" t="inlineStr">
        <x:is>
          <x:t>PL</x:t>
        </x:is>
      </x:c>
      <x:c r="D3314" s="0" t="inlineStr">
        <x:is>
          <x:t>pl.ebt</x:t>
        </x:is>
      </x:c>
      <x:c r="E3314" s="0" t="inlineStr">
        <x:is>
          <x:t>Ergebnis vor Steuern</x:t>
        </x:is>
      </x:c>
      <x:c r="H3314" s="0" t="inlineStr">
        <x:is>
          <x:t>2022-02</x:t>
        </x:is>
      </x:c>
      <x:c r="I3314" s="0" t="inlineStr">
        <x:is>
          <x:t>2022-02</x:t>
        </x:is>
      </x:c>
      <x:c r="J3314" s="0" t="inlineStr">
        <x:is>
          <x:t>Month</x:t>
        </x:is>
      </x:c>
      <x:c r="K3314" s="58">
        <x:v>1</x:v>
      </x:c>
      <x:c r="L3314" s="12">
        <x:v>11128.93</x:v>
      </x:c>
    </x:row>
    <x:row r="3315">
      <x:c r="A3315" s="0" t="inlineStr">
        <x:is>
          <x:t>PL|pl.ebt||2022-03</x:t>
        </x:is>
      </x:c>
      <x:c r="B3315" s="0" t="inlineStr">
        <x:is>
          <x:t>Demo Handel GmbH</x:t>
        </x:is>
      </x:c>
      <x:c r="C3315" s="0" t="inlineStr">
        <x:is>
          <x:t>PL</x:t>
        </x:is>
      </x:c>
      <x:c r="D3315" s="0" t="inlineStr">
        <x:is>
          <x:t>pl.ebt</x:t>
        </x:is>
      </x:c>
      <x:c r="E3315" s="0" t="inlineStr">
        <x:is>
          <x:t>Ergebnis vor Steuern</x:t>
        </x:is>
      </x:c>
      <x:c r="H3315" s="0" t="inlineStr">
        <x:is>
          <x:t>2022-03</x:t>
        </x:is>
      </x:c>
      <x:c r="I3315" s="0" t="inlineStr">
        <x:is>
          <x:t>2022-03</x:t>
        </x:is>
      </x:c>
      <x:c r="J3315" s="0" t="inlineStr">
        <x:is>
          <x:t>Month</x:t>
        </x:is>
      </x:c>
      <x:c r="K3315" s="58">
        <x:v>1</x:v>
      </x:c>
      <x:c r="L3315" s="12">
        <x:v>421385.47</x:v>
      </x:c>
    </x:row>
    <x:row r="3316">
      <x:c r="A3316" s="0" t="inlineStr">
        <x:is>
          <x:t>PL|pl.ebt||2022-04</x:t>
        </x:is>
      </x:c>
      <x:c r="B3316" s="0" t="inlineStr">
        <x:is>
          <x:t>Demo Handel GmbH</x:t>
        </x:is>
      </x:c>
      <x:c r="C3316" s="0" t="inlineStr">
        <x:is>
          <x:t>PL</x:t>
        </x:is>
      </x:c>
      <x:c r="D3316" s="0" t="inlineStr">
        <x:is>
          <x:t>pl.ebt</x:t>
        </x:is>
      </x:c>
      <x:c r="E3316" s="0" t="inlineStr">
        <x:is>
          <x:t>Ergebnis vor Steuern</x:t>
        </x:is>
      </x:c>
      <x:c r="H3316" s="0" t="inlineStr">
        <x:is>
          <x:t>2022-04</x:t>
        </x:is>
      </x:c>
      <x:c r="I3316" s="0" t="inlineStr">
        <x:is>
          <x:t>2022-04</x:t>
        </x:is>
      </x:c>
      <x:c r="J3316" s="0" t="inlineStr">
        <x:is>
          <x:t>Month</x:t>
        </x:is>
      </x:c>
      <x:c r="K3316" s="58">
        <x:v>1</x:v>
      </x:c>
      <x:c r="L3316" s="12">
        <x:v>173547.2</x:v>
      </x:c>
    </x:row>
    <x:row r="3317">
      <x:c r="A3317" s="0" t="inlineStr">
        <x:is>
          <x:t>PL|pl.ebt||2022-05</x:t>
        </x:is>
      </x:c>
      <x:c r="B3317" s="0" t="inlineStr">
        <x:is>
          <x:t>Demo Handel GmbH</x:t>
        </x:is>
      </x:c>
      <x:c r="C3317" s="0" t="inlineStr">
        <x:is>
          <x:t>PL</x:t>
        </x:is>
      </x:c>
      <x:c r="D3317" s="0" t="inlineStr">
        <x:is>
          <x:t>pl.ebt</x:t>
        </x:is>
      </x:c>
      <x:c r="E3317" s="0" t="inlineStr">
        <x:is>
          <x:t>Ergebnis vor Steuern</x:t>
        </x:is>
      </x:c>
      <x:c r="H3317" s="0" t="inlineStr">
        <x:is>
          <x:t>2022-05</x:t>
        </x:is>
      </x:c>
      <x:c r="I3317" s="0" t="inlineStr">
        <x:is>
          <x:t>2022-05</x:t>
        </x:is>
      </x:c>
      <x:c r="J3317" s="0" t="inlineStr">
        <x:is>
          <x:t>Month</x:t>
        </x:is>
      </x:c>
      <x:c r="K3317" s="58">
        <x:v>1</x:v>
      </x:c>
      <x:c r="L3317" s="12">
        <x:v>260092.6</x:v>
      </x:c>
    </x:row>
    <x:row r="3318">
      <x:c r="A3318" s="0" t="inlineStr">
        <x:is>
          <x:t>PL|pl.ebt||2022-06</x:t>
        </x:is>
      </x:c>
      <x:c r="B3318" s="0" t="inlineStr">
        <x:is>
          <x:t>Demo Handel GmbH</x:t>
        </x:is>
      </x:c>
      <x:c r="C3318" s="0" t="inlineStr">
        <x:is>
          <x:t>PL</x:t>
        </x:is>
      </x:c>
      <x:c r="D3318" s="0" t="inlineStr">
        <x:is>
          <x:t>pl.ebt</x:t>
        </x:is>
      </x:c>
      <x:c r="E3318" s="0" t="inlineStr">
        <x:is>
          <x:t>Ergebnis vor Steuern</x:t>
        </x:is>
      </x:c>
      <x:c r="H3318" s="0" t="inlineStr">
        <x:is>
          <x:t>2022-06</x:t>
        </x:is>
      </x:c>
      <x:c r="I3318" s="0" t="inlineStr">
        <x:is>
          <x:t>2022-06</x:t>
        </x:is>
      </x:c>
      <x:c r="J3318" s="0" t="inlineStr">
        <x:is>
          <x:t>Month</x:t>
        </x:is>
      </x:c>
      <x:c r="K3318" s="58">
        <x:v>1</x:v>
      </x:c>
      <x:c r="L3318" s="12">
        <x:v>333890.02</x:v>
      </x:c>
    </x:row>
    <x:row r="3319">
      <x:c r="A3319" s="0" t="inlineStr">
        <x:is>
          <x:t>PL|pl.ebt||2022-07</x:t>
        </x:is>
      </x:c>
      <x:c r="B3319" s="0" t="inlineStr">
        <x:is>
          <x:t>Demo Handel GmbH</x:t>
        </x:is>
      </x:c>
      <x:c r="C3319" s="0" t="inlineStr">
        <x:is>
          <x:t>PL</x:t>
        </x:is>
      </x:c>
      <x:c r="D3319" s="0" t="inlineStr">
        <x:is>
          <x:t>pl.ebt</x:t>
        </x:is>
      </x:c>
      <x:c r="E3319" s="0" t="inlineStr">
        <x:is>
          <x:t>Ergebnis vor Steuern</x:t>
        </x:is>
      </x:c>
      <x:c r="H3319" s="0" t="inlineStr">
        <x:is>
          <x:t>2022-07</x:t>
        </x:is>
      </x:c>
      <x:c r="I3319" s="0" t="inlineStr">
        <x:is>
          <x:t>2022-07</x:t>
        </x:is>
      </x:c>
      <x:c r="J3319" s="0" t="inlineStr">
        <x:is>
          <x:t>Month</x:t>
        </x:is>
      </x:c>
      <x:c r="K3319" s="58">
        <x:v>1</x:v>
      </x:c>
      <x:c r="L3319" s="12">
        <x:v>357136.21</x:v>
      </x:c>
    </x:row>
    <x:row r="3320">
      <x:c r="A3320" s="0" t="inlineStr">
        <x:is>
          <x:t>PL|pl.ebt||2022-08</x:t>
        </x:is>
      </x:c>
      <x:c r="B3320" s="0" t="inlineStr">
        <x:is>
          <x:t>Demo Handel GmbH</x:t>
        </x:is>
      </x:c>
      <x:c r="C3320" s="0" t="inlineStr">
        <x:is>
          <x:t>PL</x:t>
        </x:is>
      </x:c>
      <x:c r="D3320" s="0" t="inlineStr">
        <x:is>
          <x:t>pl.ebt</x:t>
        </x:is>
      </x:c>
      <x:c r="E3320" s="0" t="inlineStr">
        <x:is>
          <x:t>Ergebnis vor Steuern</x:t>
        </x:is>
      </x:c>
      <x:c r="H3320" s="0" t="inlineStr">
        <x:is>
          <x:t>2022-08</x:t>
        </x:is>
      </x:c>
      <x:c r="I3320" s="0" t="inlineStr">
        <x:is>
          <x:t>2022-08</x:t>
        </x:is>
      </x:c>
      <x:c r="J3320" s="0" t="inlineStr">
        <x:is>
          <x:t>Month</x:t>
        </x:is>
      </x:c>
      <x:c r="K3320" s="58">
        <x:v>1</x:v>
      </x:c>
      <x:c r="L3320" s="12">
        <x:v>-317645.1</x:v>
      </x:c>
    </x:row>
    <x:row r="3321">
      <x:c r="A3321" s="0" t="inlineStr">
        <x:is>
          <x:t>PL|pl.ebt||2022-09</x:t>
        </x:is>
      </x:c>
      <x:c r="B3321" s="0" t="inlineStr">
        <x:is>
          <x:t>Demo Handel GmbH</x:t>
        </x:is>
      </x:c>
      <x:c r="C3321" s="0" t="inlineStr">
        <x:is>
          <x:t>PL</x:t>
        </x:is>
      </x:c>
      <x:c r="D3321" s="0" t="inlineStr">
        <x:is>
          <x:t>pl.ebt</x:t>
        </x:is>
      </x:c>
      <x:c r="E3321" s="0" t="inlineStr">
        <x:is>
          <x:t>Ergebnis vor Steuern</x:t>
        </x:is>
      </x:c>
      <x:c r="H3321" s="0" t="inlineStr">
        <x:is>
          <x:t>2022-09</x:t>
        </x:is>
      </x:c>
      <x:c r="I3321" s="0" t="inlineStr">
        <x:is>
          <x:t>2022-09</x:t>
        </x:is>
      </x:c>
      <x:c r="J3321" s="0" t="inlineStr">
        <x:is>
          <x:t>Month</x:t>
        </x:is>
      </x:c>
      <x:c r="K3321" s="58">
        <x:v>1</x:v>
      </x:c>
      <x:c r="L3321" s="12">
        <x:v>330388.76</x:v>
      </x:c>
    </x:row>
    <x:row r="3322">
      <x:c r="A3322" s="0" t="inlineStr">
        <x:is>
          <x:t>PL|pl.ebt||2022-10</x:t>
        </x:is>
      </x:c>
      <x:c r="B3322" s="0" t="inlineStr">
        <x:is>
          <x:t>Demo Handel GmbH</x:t>
        </x:is>
      </x:c>
      <x:c r="C3322" s="0" t="inlineStr">
        <x:is>
          <x:t>PL</x:t>
        </x:is>
      </x:c>
      <x:c r="D3322" s="0" t="inlineStr">
        <x:is>
          <x:t>pl.ebt</x:t>
        </x:is>
      </x:c>
      <x:c r="E3322" s="0" t="inlineStr">
        <x:is>
          <x:t>Ergebnis vor Steuern</x:t>
        </x:is>
      </x:c>
      <x:c r="H3322" s="0" t="inlineStr">
        <x:is>
          <x:t>2022-10</x:t>
        </x:is>
      </x:c>
      <x:c r="I3322" s="0" t="inlineStr">
        <x:is>
          <x:t>2022-10</x:t>
        </x:is>
      </x:c>
      <x:c r="J3322" s="0" t="inlineStr">
        <x:is>
          <x:t>Month</x:t>
        </x:is>
      </x:c>
      <x:c r="K3322" s="58">
        <x:v>1</x:v>
      </x:c>
      <x:c r="L3322" s="12">
        <x:v>199211.59</x:v>
      </x:c>
    </x:row>
    <x:row r="3323">
      <x:c r="A3323" s="0" t="inlineStr">
        <x:is>
          <x:t>PL|pl.ebt||2022-11</x:t>
        </x:is>
      </x:c>
      <x:c r="B3323" s="0" t="inlineStr">
        <x:is>
          <x:t>Demo Handel GmbH</x:t>
        </x:is>
      </x:c>
      <x:c r="C3323" s="0" t="inlineStr">
        <x:is>
          <x:t>PL</x:t>
        </x:is>
      </x:c>
      <x:c r="D3323" s="0" t="inlineStr">
        <x:is>
          <x:t>pl.ebt</x:t>
        </x:is>
      </x:c>
      <x:c r="E3323" s="0" t="inlineStr">
        <x:is>
          <x:t>Ergebnis vor Steuern</x:t>
        </x:is>
      </x:c>
      <x:c r="H3323" s="0" t="inlineStr">
        <x:is>
          <x:t>2022-11</x:t>
        </x:is>
      </x:c>
      <x:c r="I3323" s="0" t="inlineStr">
        <x:is>
          <x:t>2022-11</x:t>
        </x:is>
      </x:c>
      <x:c r="J3323" s="0" t="inlineStr">
        <x:is>
          <x:t>Month</x:t>
        </x:is>
      </x:c>
      <x:c r="K3323" s="58">
        <x:v>1</x:v>
      </x:c>
      <x:c r="L3323" s="12">
        <x:v>79026.98</x:v>
      </x:c>
    </x:row>
    <x:row r="3324">
      <x:c r="A3324" s="0" t="inlineStr">
        <x:is>
          <x:t>PL|pl.ebt||2022-12</x:t>
        </x:is>
      </x:c>
      <x:c r="B3324" s="0" t="inlineStr">
        <x:is>
          <x:t>Demo Handel GmbH</x:t>
        </x:is>
      </x:c>
      <x:c r="C3324" s="0" t="inlineStr">
        <x:is>
          <x:t>PL</x:t>
        </x:is>
      </x:c>
      <x:c r="D3324" s="0" t="inlineStr">
        <x:is>
          <x:t>pl.ebt</x:t>
        </x:is>
      </x:c>
      <x:c r="E3324" s="0" t="inlineStr">
        <x:is>
          <x:t>Ergebnis vor Steuern</x:t>
        </x:is>
      </x:c>
      <x:c r="H3324" s="0" t="inlineStr">
        <x:is>
          <x:t>2022-12</x:t>
        </x:is>
      </x:c>
      <x:c r="I3324" s="0" t="inlineStr">
        <x:is>
          <x:t>2022-12</x:t>
        </x:is>
      </x:c>
      <x:c r="J3324" s="0" t="inlineStr">
        <x:is>
          <x:t>Month</x:t>
        </x:is>
      </x:c>
      <x:c r="K3324" s="58">
        <x:v>1</x:v>
      </x:c>
      <x:c r="L3324" s="12">
        <x:v>314123.4</x:v>
      </x:c>
    </x:row>
    <x:row r="3325">
      <x:c r="A3325" s="0" t="inlineStr">
        <x:is>
          <x:t>PL|pl.ebt||2023-01</x:t>
        </x:is>
      </x:c>
      <x:c r="B3325" s="0" t="inlineStr">
        <x:is>
          <x:t>Demo Handel GmbH</x:t>
        </x:is>
      </x:c>
      <x:c r="C3325" s="0" t="inlineStr">
        <x:is>
          <x:t>PL</x:t>
        </x:is>
      </x:c>
      <x:c r="D3325" s="0" t="inlineStr">
        <x:is>
          <x:t>pl.ebt</x:t>
        </x:is>
      </x:c>
      <x:c r="E3325" s="0" t="inlineStr">
        <x:is>
          <x:t>Ergebnis vor Steuern</x:t>
        </x:is>
      </x:c>
      <x:c r="H3325" s="0" t="inlineStr">
        <x:is>
          <x:t>2023-01</x:t>
        </x:is>
      </x:c>
      <x:c r="I3325" s="0" t="inlineStr">
        <x:is>
          <x:t>2023-01</x:t>
        </x:is>
      </x:c>
      <x:c r="J3325" s="0" t="inlineStr">
        <x:is>
          <x:t>Month</x:t>
        </x:is>
      </x:c>
      <x:c r="K3325" s="58">
        <x:v>1</x:v>
      </x:c>
      <x:c r="L3325" s="12">
        <x:v>-92997.71</x:v>
      </x:c>
    </x:row>
    <x:row r="3326">
      <x:c r="A3326" s="0" t="inlineStr">
        <x:is>
          <x:t>PL|pl.ebt||2023-02</x:t>
        </x:is>
      </x:c>
      <x:c r="B3326" s="0" t="inlineStr">
        <x:is>
          <x:t>Demo Handel GmbH</x:t>
        </x:is>
      </x:c>
      <x:c r="C3326" s="0" t="inlineStr">
        <x:is>
          <x:t>PL</x:t>
        </x:is>
      </x:c>
      <x:c r="D3326" s="0" t="inlineStr">
        <x:is>
          <x:t>pl.ebt</x:t>
        </x:is>
      </x:c>
      <x:c r="E3326" s="0" t="inlineStr">
        <x:is>
          <x:t>Ergebnis vor Steuern</x:t>
        </x:is>
      </x:c>
      <x:c r="H3326" s="0" t="inlineStr">
        <x:is>
          <x:t>2023-02</x:t>
        </x:is>
      </x:c>
      <x:c r="I3326" s="0" t="inlineStr">
        <x:is>
          <x:t>2023-02</x:t>
        </x:is>
      </x:c>
      <x:c r="J3326" s="0" t="inlineStr">
        <x:is>
          <x:t>Month</x:t>
        </x:is>
      </x:c>
      <x:c r="K3326" s="58">
        <x:v>1</x:v>
      </x:c>
      <x:c r="L3326" s="12">
        <x:v>717.35</x:v>
      </x:c>
    </x:row>
    <x:row r="3327">
      <x:c r="A3327" s="0" t="inlineStr">
        <x:is>
          <x:t>PL|pl.ebt||2023-03</x:t>
        </x:is>
      </x:c>
      <x:c r="B3327" s="0" t="inlineStr">
        <x:is>
          <x:t>Demo Handel GmbH</x:t>
        </x:is>
      </x:c>
      <x:c r="C3327" s="0" t="inlineStr">
        <x:is>
          <x:t>PL</x:t>
        </x:is>
      </x:c>
      <x:c r="D3327" s="0" t="inlineStr">
        <x:is>
          <x:t>pl.ebt</x:t>
        </x:is>
      </x:c>
      <x:c r="E3327" s="0" t="inlineStr">
        <x:is>
          <x:t>Ergebnis vor Steuern</x:t>
        </x:is>
      </x:c>
      <x:c r="H3327" s="0" t="inlineStr">
        <x:is>
          <x:t>2023-03</x:t>
        </x:is>
      </x:c>
      <x:c r="I3327" s="0" t="inlineStr">
        <x:is>
          <x:t>2023-03</x:t>
        </x:is>
      </x:c>
      <x:c r="J3327" s="0" t="inlineStr">
        <x:is>
          <x:t>Month</x:t>
        </x:is>
      </x:c>
      <x:c r="K3327" s="58">
        <x:v>1</x:v>
      </x:c>
      <x:c r="L3327" s="12">
        <x:v>179344.89</x:v>
      </x:c>
    </x:row>
    <x:row r="3328">
      <x:c r="A3328" s="0" t="inlineStr">
        <x:is>
          <x:t>PL|pl.ebt||2023-04</x:t>
        </x:is>
      </x:c>
      <x:c r="B3328" s="0" t="inlineStr">
        <x:is>
          <x:t>Demo Handel GmbH</x:t>
        </x:is>
      </x:c>
      <x:c r="C3328" s="0" t="inlineStr">
        <x:is>
          <x:t>PL</x:t>
        </x:is>
      </x:c>
      <x:c r="D3328" s="0" t="inlineStr">
        <x:is>
          <x:t>pl.ebt</x:t>
        </x:is>
      </x:c>
      <x:c r="E3328" s="0" t="inlineStr">
        <x:is>
          <x:t>Ergebnis vor Steuern</x:t>
        </x:is>
      </x:c>
      <x:c r="H3328" s="0" t="inlineStr">
        <x:is>
          <x:t>2023-04</x:t>
        </x:is>
      </x:c>
      <x:c r="I3328" s="0" t="inlineStr">
        <x:is>
          <x:t>2023-04</x:t>
        </x:is>
      </x:c>
      <x:c r="J3328" s="0" t="inlineStr">
        <x:is>
          <x:t>Month</x:t>
        </x:is>
      </x:c>
      <x:c r="K3328" s="58">
        <x:v>1</x:v>
      </x:c>
      <x:c r="L3328" s="12">
        <x:v>173548.76</x:v>
      </x:c>
    </x:row>
    <x:row r="3329">
      <x:c r="A3329" s="0" t="inlineStr">
        <x:is>
          <x:t>PL|pl.ebt||2023-05</x:t>
        </x:is>
      </x:c>
      <x:c r="B3329" s="0" t="inlineStr">
        <x:is>
          <x:t>Demo Handel GmbH</x:t>
        </x:is>
      </x:c>
      <x:c r="C3329" s="0" t="inlineStr">
        <x:is>
          <x:t>PL</x:t>
        </x:is>
      </x:c>
      <x:c r="D3329" s="0" t="inlineStr">
        <x:is>
          <x:t>pl.ebt</x:t>
        </x:is>
      </x:c>
      <x:c r="E3329" s="0" t="inlineStr">
        <x:is>
          <x:t>Ergebnis vor Steuern</x:t>
        </x:is>
      </x:c>
      <x:c r="H3329" s="0" t="inlineStr">
        <x:is>
          <x:t>2023-05</x:t>
        </x:is>
      </x:c>
      <x:c r="I3329" s="0" t="inlineStr">
        <x:is>
          <x:t>2023-05</x:t>
        </x:is>
      </x:c>
      <x:c r="J3329" s="0" t="inlineStr">
        <x:is>
          <x:t>Month</x:t>
        </x:is>
      </x:c>
      <x:c r="K3329" s="58">
        <x:v>1</x:v>
      </x:c>
      <x:c r="L3329" s="12">
        <x:v>315851.43</x:v>
      </x:c>
    </x:row>
    <x:row r="3330">
      <x:c r="A3330" s="0" t="inlineStr">
        <x:is>
          <x:t>PL|pl.ebt||2023-06</x:t>
        </x:is>
      </x:c>
      <x:c r="B3330" s="0" t="inlineStr">
        <x:is>
          <x:t>Demo Handel GmbH</x:t>
        </x:is>
      </x:c>
      <x:c r="C3330" s="0" t="inlineStr">
        <x:is>
          <x:t>PL</x:t>
        </x:is>
      </x:c>
      <x:c r="D3330" s="0" t="inlineStr">
        <x:is>
          <x:t>pl.ebt</x:t>
        </x:is>
      </x:c>
      <x:c r="E3330" s="0" t="inlineStr">
        <x:is>
          <x:t>Ergebnis vor Steuern</x:t>
        </x:is>
      </x:c>
      <x:c r="H3330" s="0" t="inlineStr">
        <x:is>
          <x:t>2023-06</x:t>
        </x:is>
      </x:c>
      <x:c r="I3330" s="0" t="inlineStr">
        <x:is>
          <x:t>2023-06</x:t>
        </x:is>
      </x:c>
      <x:c r="J3330" s="0" t="inlineStr">
        <x:is>
          <x:t>Month</x:t>
        </x:is>
      </x:c>
      <x:c r="K3330" s="58">
        <x:v>1</x:v>
      </x:c>
      <x:c r="L3330" s="12">
        <x:v>712743.52</x:v>
      </x:c>
    </x:row>
    <x:row r="3331">
      <x:c r="A3331" s="0" t="inlineStr">
        <x:is>
          <x:t>PL|pl.ebt||2023-07</x:t>
        </x:is>
      </x:c>
      <x:c r="B3331" s="0" t="inlineStr">
        <x:is>
          <x:t>Demo Handel GmbH</x:t>
        </x:is>
      </x:c>
      <x:c r="C3331" s="0" t="inlineStr">
        <x:is>
          <x:t>PL</x:t>
        </x:is>
      </x:c>
      <x:c r="D3331" s="0" t="inlineStr">
        <x:is>
          <x:t>pl.ebt</x:t>
        </x:is>
      </x:c>
      <x:c r="E3331" s="0" t="inlineStr">
        <x:is>
          <x:t>Ergebnis vor Steuern</x:t>
        </x:is>
      </x:c>
      <x:c r="H3331" s="0" t="inlineStr">
        <x:is>
          <x:t>2023-07</x:t>
        </x:is>
      </x:c>
      <x:c r="I3331" s="0" t="inlineStr">
        <x:is>
          <x:t>2023-07</x:t>
        </x:is>
      </x:c>
      <x:c r="J3331" s="0" t="inlineStr">
        <x:is>
          <x:t>Month</x:t>
        </x:is>
      </x:c>
      <x:c r="K3331" s="58">
        <x:v>1</x:v>
      </x:c>
      <x:c r="L3331" s="12">
        <x:v>483406.21</x:v>
      </x:c>
    </x:row>
    <x:row r="3332">
      <x:c r="A3332" s="0" t="inlineStr">
        <x:is>
          <x:t>PL|pl.ebt||2023-08</x:t>
        </x:is>
      </x:c>
      <x:c r="B3332" s="0" t="inlineStr">
        <x:is>
          <x:t>Demo Handel GmbH</x:t>
        </x:is>
      </x:c>
      <x:c r="C3332" s="0" t="inlineStr">
        <x:is>
          <x:t>PL</x:t>
        </x:is>
      </x:c>
      <x:c r="D3332" s="0" t="inlineStr">
        <x:is>
          <x:t>pl.ebt</x:t>
        </x:is>
      </x:c>
      <x:c r="E3332" s="0" t="inlineStr">
        <x:is>
          <x:t>Ergebnis vor Steuern</x:t>
        </x:is>
      </x:c>
      <x:c r="H3332" s="0" t="inlineStr">
        <x:is>
          <x:t>2023-08</x:t>
        </x:is>
      </x:c>
      <x:c r="I3332" s="0" t="inlineStr">
        <x:is>
          <x:t>2023-08</x:t>
        </x:is>
      </x:c>
      <x:c r="J3332" s="0" t="inlineStr">
        <x:is>
          <x:t>Month</x:t>
        </x:is>
      </x:c>
      <x:c r="K3332" s="58">
        <x:v>1</x:v>
      </x:c>
      <x:c r="L3332" s="12">
        <x:v>-167375.41</x:v>
      </x:c>
    </x:row>
    <x:row r="3333">
      <x:c r="A3333" s="0" t="inlineStr">
        <x:is>
          <x:t>PL|pl.ebt||2023-09</x:t>
        </x:is>
      </x:c>
      <x:c r="B3333" s="0" t="inlineStr">
        <x:is>
          <x:t>Demo Handel GmbH</x:t>
        </x:is>
      </x:c>
      <x:c r="C3333" s="0" t="inlineStr">
        <x:is>
          <x:t>PL</x:t>
        </x:is>
      </x:c>
      <x:c r="D3333" s="0" t="inlineStr">
        <x:is>
          <x:t>pl.ebt</x:t>
        </x:is>
      </x:c>
      <x:c r="E3333" s="0" t="inlineStr">
        <x:is>
          <x:t>Ergebnis vor Steuern</x:t>
        </x:is>
      </x:c>
      <x:c r="H3333" s="0" t="inlineStr">
        <x:is>
          <x:t>2023-09</x:t>
        </x:is>
      </x:c>
      <x:c r="I3333" s="0" t="inlineStr">
        <x:is>
          <x:t>2023-09</x:t>
        </x:is>
      </x:c>
      <x:c r="J3333" s="0" t="inlineStr">
        <x:is>
          <x:t>Month</x:t>
        </x:is>
      </x:c>
      <x:c r="K3333" s="58">
        <x:v>1</x:v>
      </x:c>
      <x:c r="L3333" s="12">
        <x:v>308218.58</x:v>
      </x:c>
    </x:row>
    <x:row r="3334">
      <x:c r="A3334" s="0" t="inlineStr">
        <x:is>
          <x:t>PL|pl.ebt||2023-10</x:t>
        </x:is>
      </x:c>
      <x:c r="B3334" s="0" t="inlineStr">
        <x:is>
          <x:t>Demo Handel GmbH</x:t>
        </x:is>
      </x:c>
      <x:c r="C3334" s="0" t="inlineStr">
        <x:is>
          <x:t>PL</x:t>
        </x:is>
      </x:c>
      <x:c r="D3334" s="0" t="inlineStr">
        <x:is>
          <x:t>pl.ebt</x:t>
        </x:is>
      </x:c>
      <x:c r="E3334" s="0" t="inlineStr">
        <x:is>
          <x:t>Ergebnis vor Steuern</x:t>
        </x:is>
      </x:c>
      <x:c r="H3334" s="0" t="inlineStr">
        <x:is>
          <x:t>2023-10</x:t>
        </x:is>
      </x:c>
      <x:c r="I3334" s="0" t="inlineStr">
        <x:is>
          <x:t>2023-10</x:t>
        </x:is>
      </x:c>
      <x:c r="J3334" s="0" t="inlineStr">
        <x:is>
          <x:t>Month</x:t>
        </x:is>
      </x:c>
      <x:c r="K3334" s="58">
        <x:v>1</x:v>
      </x:c>
      <x:c r="L3334" s="12">
        <x:v>249925.17</x:v>
      </x:c>
    </x:row>
    <x:row r="3335">
      <x:c r="A3335" s="0" t="inlineStr">
        <x:is>
          <x:t>PL|pl.ebt||2023-11</x:t>
        </x:is>
      </x:c>
      <x:c r="B3335" s="0" t="inlineStr">
        <x:is>
          <x:t>Demo Handel GmbH</x:t>
        </x:is>
      </x:c>
      <x:c r="C3335" s="0" t="inlineStr">
        <x:is>
          <x:t>PL</x:t>
        </x:is>
      </x:c>
      <x:c r="D3335" s="0" t="inlineStr">
        <x:is>
          <x:t>pl.ebt</x:t>
        </x:is>
      </x:c>
      <x:c r="E3335" s="0" t="inlineStr">
        <x:is>
          <x:t>Ergebnis vor Steuern</x:t>
        </x:is>
      </x:c>
      <x:c r="H3335" s="0" t="inlineStr">
        <x:is>
          <x:t>2023-11</x:t>
        </x:is>
      </x:c>
      <x:c r="I3335" s="0" t="inlineStr">
        <x:is>
          <x:t>2023-11</x:t>
        </x:is>
      </x:c>
      <x:c r="J3335" s="0" t="inlineStr">
        <x:is>
          <x:t>Month</x:t>
        </x:is>
      </x:c>
      <x:c r="K3335" s="58">
        <x:v>1</x:v>
      </x:c>
      <x:c r="L3335" s="12">
        <x:v>-107836.7</x:v>
      </x:c>
    </x:row>
    <x:row r="3336">
      <x:c r="A3336" s="0" t="inlineStr">
        <x:is>
          <x:t>PL|pl.ebt||2023-12</x:t>
        </x:is>
      </x:c>
      <x:c r="B3336" s="0" t="inlineStr">
        <x:is>
          <x:t>Demo Handel GmbH</x:t>
        </x:is>
      </x:c>
      <x:c r="C3336" s="0" t="inlineStr">
        <x:is>
          <x:t>PL</x:t>
        </x:is>
      </x:c>
      <x:c r="D3336" s="0" t="inlineStr">
        <x:is>
          <x:t>pl.ebt</x:t>
        </x:is>
      </x:c>
      <x:c r="E3336" s="0" t="inlineStr">
        <x:is>
          <x:t>Ergebnis vor Steuern</x:t>
        </x:is>
      </x:c>
      <x:c r="H3336" s="0" t="inlineStr">
        <x:is>
          <x:t>2023-12</x:t>
        </x:is>
      </x:c>
      <x:c r="I3336" s="0" t="inlineStr">
        <x:is>
          <x:t>2023-12</x:t>
        </x:is>
      </x:c>
      <x:c r="J3336" s="0" t="inlineStr">
        <x:is>
          <x:t>Month</x:t>
        </x:is>
      </x:c>
      <x:c r="K3336" s="58">
        <x:v>1</x:v>
      </x:c>
      <x:c r="L3336" s="12">
        <x:v>338883.24</x:v>
      </x:c>
    </x:row>
    <x:row r="3337">
      <x:c r="A3337" s="0" t="inlineStr">
        <x:is>
          <x:t>PL|pl.ebt||2024-01</x:t>
        </x:is>
      </x:c>
      <x:c r="B3337" s="0" t="inlineStr">
        <x:is>
          <x:t>Demo Handel GmbH</x:t>
        </x:is>
      </x:c>
      <x:c r="C3337" s="0" t="inlineStr">
        <x:is>
          <x:t>PL</x:t>
        </x:is>
      </x:c>
      <x:c r="D3337" s="0" t="inlineStr">
        <x:is>
          <x:t>pl.ebt</x:t>
        </x:is>
      </x:c>
      <x:c r="E3337" s="0" t="inlineStr">
        <x:is>
          <x:t>Ergebnis vor Steuern</x:t>
        </x:is>
      </x:c>
      <x:c r="H3337" s="0" t="inlineStr">
        <x:is>
          <x:t>2024-01</x:t>
        </x:is>
      </x:c>
      <x:c r="I3337" s="0" t="inlineStr">
        <x:is>
          <x:t>2024-01</x:t>
        </x:is>
      </x:c>
      <x:c r="J3337" s="0" t="inlineStr">
        <x:is>
          <x:t>Month</x:t>
        </x:is>
      </x:c>
      <x:c r="K3337" s="58">
        <x:v>1</x:v>
      </x:c>
      <x:c r="L3337" s="12">
        <x:v>-101801.33</x:v>
      </x:c>
    </x:row>
    <x:row r="3338">
      <x:c r="A3338" s="0" t="inlineStr">
        <x:is>
          <x:t>PL|pl.ebt||2024-02</x:t>
        </x:is>
      </x:c>
      <x:c r="B3338" s="0" t="inlineStr">
        <x:is>
          <x:t>Demo Handel GmbH</x:t>
        </x:is>
      </x:c>
      <x:c r="C3338" s="0" t="inlineStr">
        <x:is>
          <x:t>PL</x:t>
        </x:is>
      </x:c>
      <x:c r="D3338" s="0" t="inlineStr">
        <x:is>
          <x:t>pl.ebt</x:t>
        </x:is>
      </x:c>
      <x:c r="E3338" s="0" t="inlineStr">
        <x:is>
          <x:t>Ergebnis vor Steuern</x:t>
        </x:is>
      </x:c>
      <x:c r="H3338" s="0" t="inlineStr">
        <x:is>
          <x:t>2024-02</x:t>
        </x:is>
      </x:c>
      <x:c r="I3338" s="0" t="inlineStr">
        <x:is>
          <x:t>2024-02</x:t>
        </x:is>
      </x:c>
      <x:c r="J3338" s="0" t="inlineStr">
        <x:is>
          <x:t>Month</x:t>
        </x:is>
      </x:c>
      <x:c r="K3338" s="58">
        <x:v>1</x:v>
      </x:c>
      <x:c r="L3338" s="12">
        <x:v>-205016.18</x:v>
      </x:c>
    </x:row>
    <x:row r="3339">
      <x:c r="A3339" s="0" t="inlineStr">
        <x:is>
          <x:t>PL|pl.ebt||2024-03</x:t>
        </x:is>
      </x:c>
      <x:c r="B3339" s="0" t="inlineStr">
        <x:is>
          <x:t>Demo Handel GmbH</x:t>
        </x:is>
      </x:c>
      <x:c r="C3339" s="0" t="inlineStr">
        <x:is>
          <x:t>PL</x:t>
        </x:is>
      </x:c>
      <x:c r="D3339" s="0" t="inlineStr">
        <x:is>
          <x:t>pl.ebt</x:t>
        </x:is>
      </x:c>
      <x:c r="E3339" s="0" t="inlineStr">
        <x:is>
          <x:t>Ergebnis vor Steuern</x:t>
        </x:is>
      </x:c>
      <x:c r="H3339" s="0" t="inlineStr">
        <x:is>
          <x:t>2024-03</x:t>
        </x:is>
      </x:c>
      <x:c r="I3339" s="0" t="inlineStr">
        <x:is>
          <x:t>2024-03</x:t>
        </x:is>
      </x:c>
      <x:c r="J3339" s="0" t="inlineStr">
        <x:is>
          <x:t>Month</x:t>
        </x:is>
      </x:c>
      <x:c r="K3339" s="58">
        <x:v>1</x:v>
      </x:c>
      <x:c r="L3339" s="12">
        <x:v>380406.12</x:v>
      </x:c>
    </x:row>
    <x:row r="3340">
      <x:c r="A3340" s="0" t="inlineStr">
        <x:is>
          <x:t>PL|pl.ebt||2024-04</x:t>
        </x:is>
      </x:c>
      <x:c r="B3340" s="0" t="inlineStr">
        <x:is>
          <x:t>Demo Handel GmbH</x:t>
        </x:is>
      </x:c>
      <x:c r="C3340" s="0" t="inlineStr">
        <x:is>
          <x:t>PL</x:t>
        </x:is>
      </x:c>
      <x:c r="D3340" s="0" t="inlineStr">
        <x:is>
          <x:t>pl.ebt</x:t>
        </x:is>
      </x:c>
      <x:c r="E3340" s="0" t="inlineStr">
        <x:is>
          <x:t>Ergebnis vor Steuern</x:t>
        </x:is>
      </x:c>
      <x:c r="H3340" s="0" t="inlineStr">
        <x:is>
          <x:t>2024-04</x:t>
        </x:is>
      </x:c>
      <x:c r="I3340" s="0" t="inlineStr">
        <x:is>
          <x:t>2024-04</x:t>
        </x:is>
      </x:c>
      <x:c r="J3340" s="0" t="inlineStr">
        <x:is>
          <x:t>Month</x:t>
        </x:is>
      </x:c>
      <x:c r="K3340" s="58">
        <x:v>1</x:v>
      </x:c>
      <x:c r="L3340" s="12">
        <x:v>-39311.54</x:v>
      </x:c>
    </x:row>
    <x:row r="3341">
      <x:c r="A3341" s="0" t="inlineStr">
        <x:is>
          <x:t>PL|pl.ebt||2024-05</x:t>
        </x:is>
      </x:c>
      <x:c r="B3341" s="0" t="inlineStr">
        <x:is>
          <x:t>Demo Handel GmbH</x:t>
        </x:is>
      </x:c>
      <x:c r="C3341" s="0" t="inlineStr">
        <x:is>
          <x:t>PL</x:t>
        </x:is>
      </x:c>
      <x:c r="D3341" s="0" t="inlineStr">
        <x:is>
          <x:t>pl.ebt</x:t>
        </x:is>
      </x:c>
      <x:c r="E3341" s="0" t="inlineStr">
        <x:is>
          <x:t>Ergebnis vor Steuern</x:t>
        </x:is>
      </x:c>
      <x:c r="H3341" s="0" t="inlineStr">
        <x:is>
          <x:t>2024-05</x:t>
        </x:is>
      </x:c>
      <x:c r="I3341" s="0" t="inlineStr">
        <x:is>
          <x:t>2024-05</x:t>
        </x:is>
      </x:c>
      <x:c r="J3341" s="0" t="inlineStr">
        <x:is>
          <x:t>Month</x:t>
        </x:is>
      </x:c>
      <x:c r="K3341" s="58">
        <x:v>1</x:v>
      </x:c>
      <x:c r="L3341" s="12">
        <x:v>340373.31</x:v>
      </x:c>
    </x:row>
    <x:row r="3342">
      <x:c r="A3342" s="0" t="inlineStr">
        <x:is>
          <x:t>PL|pl.ebt||2024-06</x:t>
        </x:is>
      </x:c>
      <x:c r="B3342" s="0" t="inlineStr">
        <x:is>
          <x:t>Demo Handel GmbH</x:t>
        </x:is>
      </x:c>
      <x:c r="C3342" s="0" t="inlineStr">
        <x:is>
          <x:t>PL</x:t>
        </x:is>
      </x:c>
      <x:c r="D3342" s="0" t="inlineStr">
        <x:is>
          <x:t>pl.ebt</x:t>
        </x:is>
      </x:c>
      <x:c r="E3342" s="0" t="inlineStr">
        <x:is>
          <x:t>Ergebnis vor Steuern</x:t>
        </x:is>
      </x:c>
      <x:c r="H3342" s="0" t="inlineStr">
        <x:is>
          <x:t>2024-06</x:t>
        </x:is>
      </x:c>
      <x:c r="I3342" s="0" t="inlineStr">
        <x:is>
          <x:t>2024-06</x:t>
        </x:is>
      </x:c>
      <x:c r="J3342" s="0" t="inlineStr">
        <x:is>
          <x:t>Month</x:t>
        </x:is>
      </x:c>
      <x:c r="K3342" s="58">
        <x:v>1</x:v>
      </x:c>
      <x:c r="L3342" s="12">
        <x:v>223474.41</x:v>
      </x:c>
    </x:row>
    <x:row r="3343">
      <x:c r="A3343" s="0" t="inlineStr">
        <x:is>
          <x:t>PL|pl.ebt||2024-07</x:t>
        </x:is>
      </x:c>
      <x:c r="B3343" s="0" t="inlineStr">
        <x:is>
          <x:t>Demo Handel GmbH</x:t>
        </x:is>
      </x:c>
      <x:c r="C3343" s="0" t="inlineStr">
        <x:is>
          <x:t>PL</x:t>
        </x:is>
      </x:c>
      <x:c r="D3343" s="0" t="inlineStr">
        <x:is>
          <x:t>pl.ebt</x:t>
        </x:is>
      </x:c>
      <x:c r="E3343" s="0" t="inlineStr">
        <x:is>
          <x:t>Ergebnis vor Steuern</x:t>
        </x:is>
      </x:c>
      <x:c r="H3343" s="0" t="inlineStr">
        <x:is>
          <x:t>2024-07</x:t>
        </x:is>
      </x:c>
      <x:c r="I3343" s="0" t="inlineStr">
        <x:is>
          <x:t>2024-07</x:t>
        </x:is>
      </x:c>
      <x:c r="J3343" s="0" t="inlineStr">
        <x:is>
          <x:t>Month</x:t>
        </x:is>
      </x:c>
      <x:c r="K3343" s="58">
        <x:v>1</x:v>
      </x:c>
      <x:c r="L3343" s="12">
        <x:v>282025.45</x:v>
      </x:c>
    </x:row>
    <x:row r="3344">
      <x:c r="A3344" s="0" t="inlineStr">
        <x:is>
          <x:t>PL|pl.ebt||2024-08</x:t>
        </x:is>
      </x:c>
      <x:c r="B3344" s="0" t="inlineStr">
        <x:is>
          <x:t>Demo Handel GmbH</x:t>
        </x:is>
      </x:c>
      <x:c r="C3344" s="0" t="inlineStr">
        <x:is>
          <x:t>PL</x:t>
        </x:is>
      </x:c>
      <x:c r="D3344" s="0" t="inlineStr">
        <x:is>
          <x:t>pl.ebt</x:t>
        </x:is>
      </x:c>
      <x:c r="E3344" s="0" t="inlineStr">
        <x:is>
          <x:t>Ergebnis vor Steuern</x:t>
        </x:is>
      </x:c>
      <x:c r="H3344" s="0" t="inlineStr">
        <x:is>
          <x:t>2024-08</x:t>
        </x:is>
      </x:c>
      <x:c r="I3344" s="0" t="inlineStr">
        <x:is>
          <x:t>2024-08</x:t>
        </x:is>
      </x:c>
      <x:c r="J3344" s="0" t="inlineStr">
        <x:is>
          <x:t>Month</x:t>
        </x:is>
      </x:c>
      <x:c r="K3344" s="58">
        <x:v>1</x:v>
      </x:c>
      <x:c r="L3344" s="12">
        <x:v>-342339.89</x:v>
      </x:c>
    </x:row>
    <x:row r="3345">
      <x:c r="A3345" s="0" t="inlineStr">
        <x:is>
          <x:t>PL|pl.ebt||2024-09</x:t>
        </x:is>
      </x:c>
      <x:c r="B3345" s="0" t="inlineStr">
        <x:is>
          <x:t>Demo Handel GmbH</x:t>
        </x:is>
      </x:c>
      <x:c r="C3345" s="0" t="inlineStr">
        <x:is>
          <x:t>PL</x:t>
        </x:is>
      </x:c>
      <x:c r="D3345" s="0" t="inlineStr">
        <x:is>
          <x:t>pl.ebt</x:t>
        </x:is>
      </x:c>
      <x:c r="E3345" s="0" t="inlineStr">
        <x:is>
          <x:t>Ergebnis vor Steuern</x:t>
        </x:is>
      </x:c>
      <x:c r="H3345" s="0" t="inlineStr">
        <x:is>
          <x:t>2024-09</x:t>
        </x:is>
      </x:c>
      <x:c r="I3345" s="0" t="inlineStr">
        <x:is>
          <x:t>2024-09</x:t>
        </x:is>
      </x:c>
      <x:c r="J3345" s="0" t="inlineStr">
        <x:is>
          <x:t>Month</x:t>
        </x:is>
      </x:c>
      <x:c r="K3345" s="58">
        <x:v>1</x:v>
      </x:c>
      <x:c r="L3345" s="12">
        <x:v>289900.01</x:v>
      </x:c>
    </x:row>
    <x:row r="3346">
      <x:c r="A3346" s="0" t="inlineStr">
        <x:is>
          <x:t>PL|pl.ebt||2024-10</x:t>
        </x:is>
      </x:c>
      <x:c r="B3346" s="0" t="inlineStr">
        <x:is>
          <x:t>Demo Handel GmbH</x:t>
        </x:is>
      </x:c>
      <x:c r="C3346" s="0" t="inlineStr">
        <x:is>
          <x:t>PL</x:t>
        </x:is>
      </x:c>
      <x:c r="D3346" s="0" t="inlineStr">
        <x:is>
          <x:t>pl.ebt</x:t>
        </x:is>
      </x:c>
      <x:c r="E3346" s="0" t="inlineStr">
        <x:is>
          <x:t>Ergebnis vor Steuern</x:t>
        </x:is>
      </x:c>
      <x:c r="H3346" s="0" t="inlineStr">
        <x:is>
          <x:t>2024-10</x:t>
        </x:is>
      </x:c>
      <x:c r="I3346" s="0" t="inlineStr">
        <x:is>
          <x:t>2024-10</x:t>
        </x:is>
      </x:c>
      <x:c r="J3346" s="0" t="inlineStr">
        <x:is>
          <x:t>Month</x:t>
        </x:is>
      </x:c>
      <x:c r="K3346" s="58">
        <x:v>1</x:v>
      </x:c>
      <x:c r="L3346" s="12">
        <x:v>181181.43</x:v>
      </x:c>
    </x:row>
    <x:row r="3347">
      <x:c r="A3347" s="0" t="inlineStr">
        <x:is>
          <x:t>PL|pl.ebt||2024-11</x:t>
        </x:is>
      </x:c>
      <x:c r="B3347" s="0" t="inlineStr">
        <x:is>
          <x:t>Demo Handel GmbH</x:t>
        </x:is>
      </x:c>
      <x:c r="C3347" s="0" t="inlineStr">
        <x:is>
          <x:t>PL</x:t>
        </x:is>
      </x:c>
      <x:c r="D3347" s="0" t="inlineStr">
        <x:is>
          <x:t>pl.ebt</x:t>
        </x:is>
      </x:c>
      <x:c r="E3347" s="0" t="inlineStr">
        <x:is>
          <x:t>Ergebnis vor Steuern</x:t>
        </x:is>
      </x:c>
      <x:c r="H3347" s="0" t="inlineStr">
        <x:is>
          <x:t>2024-11</x:t>
        </x:is>
      </x:c>
      <x:c r="I3347" s="0" t="inlineStr">
        <x:is>
          <x:t>2024-11</x:t>
        </x:is>
      </x:c>
      <x:c r="J3347" s="0" t="inlineStr">
        <x:is>
          <x:t>Month</x:t>
        </x:is>
      </x:c>
      <x:c r="K3347" s="58">
        <x:v>1</x:v>
      </x:c>
      <x:c r="L3347" s="12">
        <x:v>87360.52</x:v>
      </x:c>
    </x:row>
    <x:row r="3348">
      <x:c r="A3348" s="0" t="inlineStr">
        <x:is>
          <x:t>PL|pl.ebt||2024-12</x:t>
        </x:is>
      </x:c>
      <x:c r="B3348" s="0" t="inlineStr">
        <x:is>
          <x:t>Demo Handel GmbH</x:t>
        </x:is>
      </x:c>
      <x:c r="C3348" s="0" t="inlineStr">
        <x:is>
          <x:t>PL</x:t>
        </x:is>
      </x:c>
      <x:c r="D3348" s="0" t="inlineStr">
        <x:is>
          <x:t>pl.ebt</x:t>
        </x:is>
      </x:c>
      <x:c r="E3348" s="0" t="inlineStr">
        <x:is>
          <x:t>Ergebnis vor Steuern</x:t>
        </x:is>
      </x:c>
      <x:c r="H3348" s="0" t="inlineStr">
        <x:is>
          <x:t>2024-12</x:t>
        </x:is>
      </x:c>
      <x:c r="I3348" s="0" t="inlineStr">
        <x:is>
          <x:t>2024-12</x:t>
        </x:is>
      </x:c>
      <x:c r="J3348" s="0" t="inlineStr">
        <x:is>
          <x:t>Month</x:t>
        </x:is>
      </x:c>
      <x:c r="K3348" s="58">
        <x:v>1</x:v>
      </x:c>
      <x:c r="L3348" s="12">
        <x:v>509259.96</x:v>
      </x:c>
    </x:row>
    <x:row r="3349">
      <x:c r="A3349" s="0" t="inlineStr">
        <x:is>
          <x:t>PL|pl.taxes||2022-01</x:t>
        </x:is>
      </x:c>
      <x:c r="B3349" s="0" t="inlineStr">
        <x:is>
          <x:t>Demo Handel GmbH</x:t>
        </x:is>
      </x:c>
      <x:c r="C3349" s="0" t="inlineStr">
        <x:is>
          <x:t>PL</x:t>
        </x:is>
      </x:c>
      <x:c r="D3349" s="0" t="inlineStr">
        <x:is>
          <x:t>pl.taxes</x:t>
        </x:is>
      </x:c>
      <x:c r="E3349" s="0" t="inlineStr">
        <x:is>
          <x:t>Steuern</x:t>
        </x:is>
      </x:c>
      <x:c r="H3349" s="0" t="inlineStr">
        <x:is>
          <x:t>2022-01</x:t>
        </x:is>
      </x:c>
      <x:c r="I3349" s="0" t="inlineStr">
        <x:is>
          <x:t>2022-01</x:t>
        </x:is>
      </x:c>
      <x:c r="J3349" s="0" t="inlineStr">
        <x:is>
          <x:t>Month</x:t>
        </x:is>
      </x:c>
      <x:c r="K3349" s="58">
        <x:v>1</x:v>
      </x:c>
      <x:c r="L3349" s="12">
        <x:v>0</x:v>
      </x:c>
    </x:row>
    <x:row r="3350">
      <x:c r="A3350" s="0" t="inlineStr">
        <x:is>
          <x:t>PL|pl.taxes||2022-02</x:t>
        </x:is>
      </x:c>
      <x:c r="B3350" s="0" t="inlineStr">
        <x:is>
          <x:t>Demo Handel GmbH</x:t>
        </x:is>
      </x:c>
      <x:c r="C3350" s="0" t="inlineStr">
        <x:is>
          <x:t>PL</x:t>
        </x:is>
      </x:c>
      <x:c r="D3350" s="0" t="inlineStr">
        <x:is>
          <x:t>pl.taxes</x:t>
        </x:is>
      </x:c>
      <x:c r="E3350" s="0" t="inlineStr">
        <x:is>
          <x:t>Steuern</x:t>
        </x:is>
      </x:c>
      <x:c r="H3350" s="0" t="inlineStr">
        <x:is>
          <x:t>2022-02</x:t>
        </x:is>
      </x:c>
      <x:c r="I3350" s="0" t="inlineStr">
        <x:is>
          <x:t>2022-02</x:t>
        </x:is>
      </x:c>
      <x:c r="J3350" s="0" t="inlineStr">
        <x:is>
          <x:t>Month</x:t>
        </x:is>
      </x:c>
      <x:c r="K3350" s="58">
        <x:v>1</x:v>
      </x:c>
      <x:c r="L3350" s="12">
        <x:v>0</x:v>
      </x:c>
    </x:row>
    <x:row r="3351">
      <x:c r="A3351" s="0" t="inlineStr">
        <x:is>
          <x:t>PL|pl.taxes||2022-03</x:t>
        </x:is>
      </x:c>
      <x:c r="B3351" s="0" t="inlineStr">
        <x:is>
          <x:t>Demo Handel GmbH</x:t>
        </x:is>
      </x:c>
      <x:c r="C3351" s="0" t="inlineStr">
        <x:is>
          <x:t>PL</x:t>
        </x:is>
      </x:c>
      <x:c r="D3351" s="0" t="inlineStr">
        <x:is>
          <x:t>pl.taxes</x:t>
        </x:is>
      </x:c>
      <x:c r="E3351" s="0" t="inlineStr">
        <x:is>
          <x:t>Steuern</x:t>
        </x:is>
      </x:c>
      <x:c r="H3351" s="0" t="inlineStr">
        <x:is>
          <x:t>2022-03</x:t>
        </x:is>
      </x:c>
      <x:c r="I3351" s="0" t="inlineStr">
        <x:is>
          <x:t>2022-03</x:t>
        </x:is>
      </x:c>
      <x:c r="J3351" s="0" t="inlineStr">
        <x:is>
          <x:t>Month</x:t>
        </x:is>
      </x:c>
      <x:c r="K3351" s="58">
        <x:v>1</x:v>
      </x:c>
      <x:c r="L3351" s="12">
        <x:v>-95612.5</x:v>
      </x:c>
    </x:row>
    <x:row r="3352">
      <x:c r="A3352" s="0" t="inlineStr">
        <x:is>
          <x:t>PL|pl.taxes||2022-04</x:t>
        </x:is>
      </x:c>
      <x:c r="B3352" s="0" t="inlineStr">
        <x:is>
          <x:t>Demo Handel GmbH</x:t>
        </x:is>
      </x:c>
      <x:c r="C3352" s="0" t="inlineStr">
        <x:is>
          <x:t>PL</x:t>
        </x:is>
      </x:c>
      <x:c r="D3352" s="0" t="inlineStr">
        <x:is>
          <x:t>pl.taxes</x:t>
        </x:is>
      </x:c>
      <x:c r="E3352" s="0" t="inlineStr">
        <x:is>
          <x:t>Steuern</x:t>
        </x:is>
      </x:c>
      <x:c r="H3352" s="0" t="inlineStr">
        <x:is>
          <x:t>2022-04</x:t>
        </x:is>
      </x:c>
      <x:c r="I3352" s="0" t="inlineStr">
        <x:is>
          <x:t>2022-04</x:t>
        </x:is>
      </x:c>
      <x:c r="J3352" s="0" t="inlineStr">
        <x:is>
          <x:t>Month</x:t>
        </x:is>
      </x:c>
      <x:c r="K3352" s="58">
        <x:v>1</x:v>
      </x:c>
      <x:c r="L3352" s="12">
        <x:v>0</x:v>
      </x:c>
    </x:row>
    <x:row r="3353">
      <x:c r="A3353" s="0" t="inlineStr">
        <x:is>
          <x:t>PL|pl.taxes||2022-05</x:t>
        </x:is>
      </x:c>
      <x:c r="B3353" s="0" t="inlineStr">
        <x:is>
          <x:t>Demo Handel GmbH</x:t>
        </x:is>
      </x:c>
      <x:c r="C3353" s="0" t="inlineStr">
        <x:is>
          <x:t>PL</x:t>
        </x:is>
      </x:c>
      <x:c r="D3353" s="0" t="inlineStr">
        <x:is>
          <x:t>pl.taxes</x:t>
        </x:is>
      </x:c>
      <x:c r="E3353" s="0" t="inlineStr">
        <x:is>
          <x:t>Steuern</x:t>
        </x:is>
      </x:c>
      <x:c r="H3353" s="0" t="inlineStr">
        <x:is>
          <x:t>2022-05</x:t>
        </x:is>
      </x:c>
      <x:c r="I3353" s="0" t="inlineStr">
        <x:is>
          <x:t>2022-05</x:t>
        </x:is>
      </x:c>
      <x:c r="J3353" s="0" t="inlineStr">
        <x:is>
          <x:t>Month</x:t>
        </x:is>
      </x:c>
      <x:c r="K3353" s="58">
        <x:v>1</x:v>
      </x:c>
      <x:c r="L3353" s="12">
        <x:v>0</x:v>
      </x:c>
    </x:row>
    <x:row r="3354">
      <x:c r="A3354" s="0" t="inlineStr">
        <x:is>
          <x:t>PL|pl.taxes||2022-06</x:t>
        </x:is>
      </x:c>
      <x:c r="B3354" s="0" t="inlineStr">
        <x:is>
          <x:t>Demo Handel GmbH</x:t>
        </x:is>
      </x:c>
      <x:c r="C3354" s="0" t="inlineStr">
        <x:is>
          <x:t>PL</x:t>
        </x:is>
      </x:c>
      <x:c r="D3354" s="0" t="inlineStr">
        <x:is>
          <x:t>pl.taxes</x:t>
        </x:is>
      </x:c>
      <x:c r="E3354" s="0" t="inlineStr">
        <x:is>
          <x:t>Steuern</x:t>
        </x:is>
      </x:c>
      <x:c r="H3354" s="0" t="inlineStr">
        <x:is>
          <x:t>2022-06</x:t>
        </x:is>
      </x:c>
      <x:c r="I3354" s="0" t="inlineStr">
        <x:is>
          <x:t>2022-06</x:t>
        </x:is>
      </x:c>
      <x:c r="J3354" s="0" t="inlineStr">
        <x:is>
          <x:t>Month</x:t>
        </x:is>
      </x:c>
      <x:c r="K3354" s="58">
        <x:v>1</x:v>
      </x:c>
      <x:c r="L3354" s="12">
        <x:v>-95612.5</x:v>
      </x:c>
    </x:row>
    <x:row r="3355">
      <x:c r="A3355" s="0" t="inlineStr">
        <x:is>
          <x:t>PL|pl.taxes||2022-07</x:t>
        </x:is>
      </x:c>
      <x:c r="B3355" s="0" t="inlineStr">
        <x:is>
          <x:t>Demo Handel GmbH</x:t>
        </x:is>
      </x:c>
      <x:c r="C3355" s="0" t="inlineStr">
        <x:is>
          <x:t>PL</x:t>
        </x:is>
      </x:c>
      <x:c r="D3355" s="0" t="inlineStr">
        <x:is>
          <x:t>pl.taxes</x:t>
        </x:is>
      </x:c>
      <x:c r="E3355" s="0" t="inlineStr">
        <x:is>
          <x:t>Steuern</x:t>
        </x:is>
      </x:c>
      <x:c r="H3355" s="0" t="inlineStr">
        <x:is>
          <x:t>2022-07</x:t>
        </x:is>
      </x:c>
      <x:c r="I3355" s="0" t="inlineStr">
        <x:is>
          <x:t>2022-07</x:t>
        </x:is>
      </x:c>
      <x:c r="J3355" s="0" t="inlineStr">
        <x:is>
          <x:t>Month</x:t>
        </x:is>
      </x:c>
      <x:c r="K3355" s="58">
        <x:v>1</x:v>
      </x:c>
      <x:c r="L3355" s="12">
        <x:v>0</x:v>
      </x:c>
    </x:row>
    <x:row r="3356">
      <x:c r="A3356" s="0" t="inlineStr">
        <x:is>
          <x:t>PL|pl.taxes||2022-08</x:t>
        </x:is>
      </x:c>
      <x:c r="B3356" s="0" t="inlineStr">
        <x:is>
          <x:t>Demo Handel GmbH</x:t>
        </x:is>
      </x:c>
      <x:c r="C3356" s="0" t="inlineStr">
        <x:is>
          <x:t>PL</x:t>
        </x:is>
      </x:c>
      <x:c r="D3356" s="0" t="inlineStr">
        <x:is>
          <x:t>pl.taxes</x:t>
        </x:is>
      </x:c>
      <x:c r="E3356" s="0" t="inlineStr">
        <x:is>
          <x:t>Steuern</x:t>
        </x:is>
      </x:c>
      <x:c r="H3356" s="0" t="inlineStr">
        <x:is>
          <x:t>2022-08</x:t>
        </x:is>
      </x:c>
      <x:c r="I3356" s="0" t="inlineStr">
        <x:is>
          <x:t>2022-08</x:t>
        </x:is>
      </x:c>
      <x:c r="J3356" s="0" t="inlineStr">
        <x:is>
          <x:t>Month</x:t>
        </x:is>
      </x:c>
      <x:c r="K3356" s="58">
        <x:v>1</x:v>
      </x:c>
      <x:c r="L3356" s="12">
        <x:v>189.83</x:v>
      </x:c>
    </x:row>
    <x:row r="3357">
      <x:c r="A3357" s="0" t="inlineStr">
        <x:is>
          <x:t>PL|pl.taxes||2022-09</x:t>
        </x:is>
      </x:c>
      <x:c r="B3357" s="0" t="inlineStr">
        <x:is>
          <x:t>Demo Handel GmbH</x:t>
        </x:is>
      </x:c>
      <x:c r="C3357" s="0" t="inlineStr">
        <x:is>
          <x:t>PL</x:t>
        </x:is>
      </x:c>
      <x:c r="D3357" s="0" t="inlineStr">
        <x:is>
          <x:t>pl.taxes</x:t>
        </x:is>
      </x:c>
      <x:c r="E3357" s="0" t="inlineStr">
        <x:is>
          <x:t>Steuern</x:t>
        </x:is>
      </x:c>
      <x:c r="H3357" s="0" t="inlineStr">
        <x:is>
          <x:t>2022-09</x:t>
        </x:is>
      </x:c>
      <x:c r="I3357" s="0" t="inlineStr">
        <x:is>
          <x:t>2022-09</x:t>
        </x:is>
      </x:c>
      <x:c r="J3357" s="0" t="inlineStr">
        <x:is>
          <x:t>Month</x:t>
        </x:is>
      </x:c>
      <x:c r="K3357" s="58">
        <x:v>1</x:v>
      </x:c>
      <x:c r="L3357" s="12">
        <x:v>-95612.5</x:v>
      </x:c>
    </x:row>
    <x:row r="3358">
      <x:c r="A3358" s="0" t="inlineStr">
        <x:is>
          <x:t>PL|pl.taxes||2022-10</x:t>
        </x:is>
      </x:c>
      <x:c r="B3358" s="0" t="inlineStr">
        <x:is>
          <x:t>Demo Handel GmbH</x:t>
        </x:is>
      </x:c>
      <x:c r="C3358" s="0" t="inlineStr">
        <x:is>
          <x:t>PL</x:t>
        </x:is>
      </x:c>
      <x:c r="D3358" s="0" t="inlineStr">
        <x:is>
          <x:t>pl.taxes</x:t>
        </x:is>
      </x:c>
      <x:c r="E3358" s="0" t="inlineStr">
        <x:is>
          <x:t>Steuern</x:t>
        </x:is>
      </x:c>
      <x:c r="H3358" s="0" t="inlineStr">
        <x:is>
          <x:t>2022-10</x:t>
        </x:is>
      </x:c>
      <x:c r="I3358" s="0" t="inlineStr">
        <x:is>
          <x:t>2022-10</x:t>
        </x:is>
      </x:c>
      <x:c r="J3358" s="0" t="inlineStr">
        <x:is>
          <x:t>Month</x:t>
        </x:is>
      </x:c>
      <x:c r="K3358" s="58">
        <x:v>1</x:v>
      </x:c>
      <x:c r="L3358" s="12">
        <x:v>0</x:v>
      </x:c>
    </x:row>
    <x:row r="3359">
      <x:c r="A3359" s="0" t="inlineStr">
        <x:is>
          <x:t>PL|pl.taxes||2022-11</x:t>
        </x:is>
      </x:c>
      <x:c r="B3359" s="0" t="inlineStr">
        <x:is>
          <x:t>Demo Handel GmbH</x:t>
        </x:is>
      </x:c>
      <x:c r="C3359" s="0" t="inlineStr">
        <x:is>
          <x:t>PL</x:t>
        </x:is>
      </x:c>
      <x:c r="D3359" s="0" t="inlineStr">
        <x:is>
          <x:t>pl.taxes</x:t>
        </x:is>
      </x:c>
      <x:c r="E3359" s="0" t="inlineStr">
        <x:is>
          <x:t>Steuern</x:t>
        </x:is>
      </x:c>
      <x:c r="H3359" s="0" t="inlineStr">
        <x:is>
          <x:t>2022-11</x:t>
        </x:is>
      </x:c>
      <x:c r="I3359" s="0" t="inlineStr">
        <x:is>
          <x:t>2022-11</x:t>
        </x:is>
      </x:c>
      <x:c r="J3359" s="0" t="inlineStr">
        <x:is>
          <x:t>Month</x:t>
        </x:is>
      </x:c>
      <x:c r="K3359" s="58">
        <x:v>1</x:v>
      </x:c>
      <x:c r="L3359" s="12">
        <x:v>0</x:v>
      </x:c>
    </x:row>
    <x:row r="3360">
      <x:c r="A3360" s="0" t="inlineStr">
        <x:is>
          <x:t>PL|pl.taxes||2022-12</x:t>
        </x:is>
      </x:c>
      <x:c r="B3360" s="0" t="inlineStr">
        <x:is>
          <x:t>Demo Handel GmbH</x:t>
        </x:is>
      </x:c>
      <x:c r="C3360" s="0" t="inlineStr">
        <x:is>
          <x:t>PL</x:t>
        </x:is>
      </x:c>
      <x:c r="D3360" s="0" t="inlineStr">
        <x:is>
          <x:t>pl.taxes</x:t>
        </x:is>
      </x:c>
      <x:c r="E3360" s="0" t="inlineStr">
        <x:is>
          <x:t>Steuern</x:t>
        </x:is>
      </x:c>
      <x:c r="H3360" s="0" t="inlineStr">
        <x:is>
          <x:t>2022-12</x:t>
        </x:is>
      </x:c>
      <x:c r="I3360" s="0" t="inlineStr">
        <x:is>
          <x:t>2022-12</x:t>
        </x:is>
      </x:c>
      <x:c r="J3360" s="0" t="inlineStr">
        <x:is>
          <x:t>Month</x:t>
        </x:is>
      </x:c>
      <x:c r="K3360" s="58">
        <x:v>1</x:v>
      </x:c>
      <x:c r="L3360" s="12">
        <x:v>-340240.17</x:v>
      </x:c>
    </x:row>
    <x:row r="3361">
      <x:c r="A3361" s="0" t="inlineStr">
        <x:is>
          <x:t>PL|pl.taxes||2023-01</x:t>
        </x:is>
      </x:c>
      <x:c r="B3361" s="0" t="inlineStr">
        <x:is>
          <x:t>Demo Handel GmbH</x:t>
        </x:is>
      </x:c>
      <x:c r="C3361" s="0" t="inlineStr">
        <x:is>
          <x:t>PL</x:t>
        </x:is>
      </x:c>
      <x:c r="D3361" s="0" t="inlineStr">
        <x:is>
          <x:t>pl.taxes</x:t>
        </x:is>
      </x:c>
      <x:c r="E3361" s="0" t="inlineStr">
        <x:is>
          <x:t>Steuern</x:t>
        </x:is>
      </x:c>
      <x:c r="H3361" s="0" t="inlineStr">
        <x:is>
          <x:t>2023-01</x:t>
        </x:is>
      </x:c>
      <x:c r="I3361" s="0" t="inlineStr">
        <x:is>
          <x:t>2023-01</x:t>
        </x:is>
      </x:c>
      <x:c r="J3361" s="0" t="inlineStr">
        <x:is>
          <x:t>Month</x:t>
        </x:is>
      </x:c>
      <x:c r="K3361" s="58">
        <x:v>1</x:v>
      </x:c>
      <x:c r="L3361" s="12">
        <x:v>0</x:v>
      </x:c>
    </x:row>
    <x:row r="3362">
      <x:c r="A3362" s="0" t="inlineStr">
        <x:is>
          <x:t>PL|pl.taxes||2023-02</x:t>
        </x:is>
      </x:c>
      <x:c r="B3362" s="0" t="inlineStr">
        <x:is>
          <x:t>Demo Handel GmbH</x:t>
        </x:is>
      </x:c>
      <x:c r="C3362" s="0" t="inlineStr">
        <x:is>
          <x:t>PL</x:t>
        </x:is>
      </x:c>
      <x:c r="D3362" s="0" t="inlineStr">
        <x:is>
          <x:t>pl.taxes</x:t>
        </x:is>
      </x:c>
      <x:c r="E3362" s="0" t="inlineStr">
        <x:is>
          <x:t>Steuern</x:t>
        </x:is>
      </x:c>
      <x:c r="H3362" s="0" t="inlineStr">
        <x:is>
          <x:t>2023-02</x:t>
        </x:is>
      </x:c>
      <x:c r="I3362" s="0" t="inlineStr">
        <x:is>
          <x:t>2023-02</x:t>
        </x:is>
      </x:c>
      <x:c r="J3362" s="0" t="inlineStr">
        <x:is>
          <x:t>Month</x:t>
        </x:is>
      </x:c>
      <x:c r="K3362" s="58">
        <x:v>1</x:v>
      </x:c>
      <x:c r="L3362" s="12">
        <x:v>0</x:v>
      </x:c>
    </x:row>
    <x:row r="3363">
      <x:c r="A3363" s="0" t="inlineStr">
        <x:is>
          <x:t>PL|pl.taxes||2023-03</x:t>
        </x:is>
      </x:c>
      <x:c r="B3363" s="0" t="inlineStr">
        <x:is>
          <x:t>Demo Handel GmbH</x:t>
        </x:is>
      </x:c>
      <x:c r="C3363" s="0" t="inlineStr">
        <x:is>
          <x:t>PL</x:t>
        </x:is>
      </x:c>
      <x:c r="D3363" s="0" t="inlineStr">
        <x:is>
          <x:t>pl.taxes</x:t>
        </x:is>
      </x:c>
      <x:c r="E3363" s="0" t="inlineStr">
        <x:is>
          <x:t>Steuern</x:t>
        </x:is>
      </x:c>
      <x:c r="H3363" s="0" t="inlineStr">
        <x:is>
          <x:t>2023-03</x:t>
        </x:is>
      </x:c>
      <x:c r="I3363" s="0" t="inlineStr">
        <x:is>
          <x:t>2023-03</x:t>
        </x:is>
      </x:c>
      <x:c r="J3363" s="0" t="inlineStr">
        <x:is>
          <x:t>Month</x:t>
        </x:is>
      </x:c>
      <x:c r="K3363" s="58">
        <x:v>1</x:v>
      </x:c>
      <x:c r="L3363" s="12">
        <x:v>-156684.5</x:v>
      </x:c>
    </x:row>
    <x:row r="3364">
      <x:c r="A3364" s="0" t="inlineStr">
        <x:is>
          <x:t>PL|pl.taxes||2023-04</x:t>
        </x:is>
      </x:c>
      <x:c r="B3364" s="0" t="inlineStr">
        <x:is>
          <x:t>Demo Handel GmbH</x:t>
        </x:is>
      </x:c>
      <x:c r="C3364" s="0" t="inlineStr">
        <x:is>
          <x:t>PL</x:t>
        </x:is>
      </x:c>
      <x:c r="D3364" s="0" t="inlineStr">
        <x:is>
          <x:t>pl.taxes</x:t>
        </x:is>
      </x:c>
      <x:c r="E3364" s="0" t="inlineStr">
        <x:is>
          <x:t>Steuern</x:t>
        </x:is>
      </x:c>
      <x:c r="H3364" s="0" t="inlineStr">
        <x:is>
          <x:t>2023-04</x:t>
        </x:is>
      </x:c>
      <x:c r="I3364" s="0" t="inlineStr">
        <x:is>
          <x:t>2023-04</x:t>
        </x:is>
      </x:c>
      <x:c r="J3364" s="0" t="inlineStr">
        <x:is>
          <x:t>Month</x:t>
        </x:is>
      </x:c>
      <x:c r="K3364" s="58">
        <x:v>1</x:v>
      </x:c>
      <x:c r="L3364" s="12">
        <x:v>0</x:v>
      </x:c>
    </x:row>
    <x:row r="3365">
      <x:c r="A3365" s="0" t="inlineStr">
        <x:is>
          <x:t>PL|pl.taxes||2023-05</x:t>
        </x:is>
      </x:c>
      <x:c r="B3365" s="0" t="inlineStr">
        <x:is>
          <x:t>Demo Handel GmbH</x:t>
        </x:is>
      </x:c>
      <x:c r="C3365" s="0" t="inlineStr">
        <x:is>
          <x:t>PL</x:t>
        </x:is>
      </x:c>
      <x:c r="D3365" s="0" t="inlineStr">
        <x:is>
          <x:t>pl.taxes</x:t>
        </x:is>
      </x:c>
      <x:c r="E3365" s="0" t="inlineStr">
        <x:is>
          <x:t>Steuern</x:t>
        </x:is>
      </x:c>
      <x:c r="H3365" s="0" t="inlineStr">
        <x:is>
          <x:t>2023-05</x:t>
        </x:is>
      </x:c>
      <x:c r="I3365" s="0" t="inlineStr">
        <x:is>
          <x:t>2023-05</x:t>
        </x:is>
      </x:c>
      <x:c r="J3365" s="0" t="inlineStr">
        <x:is>
          <x:t>Month</x:t>
        </x:is>
      </x:c>
      <x:c r="K3365" s="58">
        <x:v>1</x:v>
      </x:c>
      <x:c r="L3365" s="12">
        <x:v>0</x:v>
      </x:c>
    </x:row>
    <x:row r="3366">
      <x:c r="A3366" s="0" t="inlineStr">
        <x:is>
          <x:t>PL|pl.taxes||2023-06</x:t>
        </x:is>
      </x:c>
      <x:c r="B3366" s="0" t="inlineStr">
        <x:is>
          <x:t>Demo Handel GmbH</x:t>
        </x:is>
      </x:c>
      <x:c r="C3366" s="0" t="inlineStr">
        <x:is>
          <x:t>PL</x:t>
        </x:is>
      </x:c>
      <x:c r="D3366" s="0" t="inlineStr">
        <x:is>
          <x:t>pl.taxes</x:t>
        </x:is>
      </x:c>
      <x:c r="E3366" s="0" t="inlineStr">
        <x:is>
          <x:t>Steuern</x:t>
        </x:is>
      </x:c>
      <x:c r="H3366" s="0" t="inlineStr">
        <x:is>
          <x:t>2023-06</x:t>
        </x:is>
      </x:c>
      <x:c r="I3366" s="0" t="inlineStr">
        <x:is>
          <x:t>2023-06</x:t>
        </x:is>
      </x:c>
      <x:c r="J3366" s="0" t="inlineStr">
        <x:is>
          <x:t>Month</x:t>
        </x:is>
      </x:c>
      <x:c r="K3366" s="58">
        <x:v>1</x:v>
      </x:c>
      <x:c r="L3366" s="12">
        <x:v>-160723.83</x:v>
      </x:c>
    </x:row>
    <x:row r="3367">
      <x:c r="A3367" s="0" t="inlineStr">
        <x:is>
          <x:t>PL|pl.taxes||2023-07</x:t>
        </x:is>
      </x:c>
      <x:c r="B3367" s="0" t="inlineStr">
        <x:is>
          <x:t>Demo Handel GmbH</x:t>
        </x:is>
      </x:c>
      <x:c r="C3367" s="0" t="inlineStr">
        <x:is>
          <x:t>PL</x:t>
        </x:is>
      </x:c>
      <x:c r="D3367" s="0" t="inlineStr">
        <x:is>
          <x:t>pl.taxes</x:t>
        </x:is>
      </x:c>
      <x:c r="E3367" s="0" t="inlineStr">
        <x:is>
          <x:t>Steuern</x:t>
        </x:is>
      </x:c>
      <x:c r="H3367" s="0" t="inlineStr">
        <x:is>
          <x:t>2023-07</x:t>
        </x:is>
      </x:c>
      <x:c r="I3367" s="0" t="inlineStr">
        <x:is>
          <x:t>2023-07</x:t>
        </x:is>
      </x:c>
      <x:c r="J3367" s="0" t="inlineStr">
        <x:is>
          <x:t>Month</x:t>
        </x:is>
      </x:c>
      <x:c r="K3367" s="58">
        <x:v>1</x:v>
      </x:c>
      <x:c r="L3367" s="12">
        <x:v>0</x:v>
      </x:c>
    </x:row>
    <x:row r="3368">
      <x:c r="A3368" s="0" t="inlineStr">
        <x:is>
          <x:t>PL|pl.taxes||2023-08</x:t>
        </x:is>
      </x:c>
      <x:c r="B3368" s="0" t="inlineStr">
        <x:is>
          <x:t>Demo Handel GmbH</x:t>
        </x:is>
      </x:c>
      <x:c r="C3368" s="0" t="inlineStr">
        <x:is>
          <x:t>PL</x:t>
        </x:is>
      </x:c>
      <x:c r="D3368" s="0" t="inlineStr">
        <x:is>
          <x:t>pl.taxes</x:t>
        </x:is>
      </x:c>
      <x:c r="E3368" s="0" t="inlineStr">
        <x:is>
          <x:t>Steuern</x:t>
        </x:is>
      </x:c>
      <x:c r="H3368" s="0" t="inlineStr">
        <x:is>
          <x:t>2023-08</x:t>
        </x:is>
      </x:c>
      <x:c r="I3368" s="0" t="inlineStr">
        <x:is>
          <x:t>2023-08</x:t>
        </x:is>
      </x:c>
      <x:c r="J3368" s="0" t="inlineStr">
        <x:is>
          <x:t>Month</x:t>
        </x:is>
      </x:c>
      <x:c r="K3368" s="58">
        <x:v>1</x:v>
      </x:c>
      <x:c r="L3368" s="12">
        <x:v>-7136.71</x:v>
      </x:c>
    </x:row>
    <x:row r="3369">
      <x:c r="A3369" s="0" t="inlineStr">
        <x:is>
          <x:t>PL|pl.taxes||2023-09</x:t>
        </x:is>
      </x:c>
      <x:c r="B3369" s="0" t="inlineStr">
        <x:is>
          <x:t>Demo Handel GmbH</x:t>
        </x:is>
      </x:c>
      <x:c r="C3369" s="0" t="inlineStr">
        <x:is>
          <x:t>PL</x:t>
        </x:is>
      </x:c>
      <x:c r="D3369" s="0" t="inlineStr">
        <x:is>
          <x:t>pl.taxes</x:t>
        </x:is>
      </x:c>
      <x:c r="E3369" s="0" t="inlineStr">
        <x:is>
          <x:t>Steuern</x:t>
        </x:is>
      </x:c>
      <x:c r="H3369" s="0" t="inlineStr">
        <x:is>
          <x:t>2023-09</x:t>
        </x:is>
      </x:c>
      <x:c r="I3369" s="0" t="inlineStr">
        <x:is>
          <x:t>2023-09</x:t>
        </x:is>
      </x:c>
      <x:c r="J3369" s="0" t="inlineStr">
        <x:is>
          <x:t>Month</x:t>
        </x:is>
      </x:c>
      <x:c r="K3369" s="58">
        <x:v>1</x:v>
      </x:c>
      <x:c r="L3369" s="12">
        <x:v>-158264.43</x:v>
      </x:c>
    </x:row>
    <x:row r="3370">
      <x:c r="A3370" s="0" t="inlineStr">
        <x:is>
          <x:t>PL|pl.taxes||2023-10</x:t>
        </x:is>
      </x:c>
      <x:c r="B3370" s="0" t="inlineStr">
        <x:is>
          <x:t>Demo Handel GmbH</x:t>
        </x:is>
      </x:c>
      <x:c r="C3370" s="0" t="inlineStr">
        <x:is>
          <x:t>PL</x:t>
        </x:is>
      </x:c>
      <x:c r="D3370" s="0" t="inlineStr">
        <x:is>
          <x:t>pl.taxes</x:t>
        </x:is>
      </x:c>
      <x:c r="E3370" s="0" t="inlineStr">
        <x:is>
          <x:t>Steuern</x:t>
        </x:is>
      </x:c>
      <x:c r="H3370" s="0" t="inlineStr">
        <x:is>
          <x:t>2023-10</x:t>
        </x:is>
      </x:c>
      <x:c r="I3370" s="0" t="inlineStr">
        <x:is>
          <x:t>2023-10</x:t>
        </x:is>
      </x:c>
      <x:c r="J3370" s="0" t="inlineStr">
        <x:is>
          <x:t>Month</x:t>
        </x:is>
      </x:c>
      <x:c r="K3370" s="58">
        <x:v>1</x:v>
      </x:c>
      <x:c r="L3370" s="12">
        <x:v>0</x:v>
      </x:c>
    </x:row>
    <x:row r="3371">
      <x:c r="A3371" s="0" t="inlineStr">
        <x:is>
          <x:t>PL|pl.taxes||2023-11</x:t>
        </x:is>
      </x:c>
      <x:c r="B3371" s="0" t="inlineStr">
        <x:is>
          <x:t>Demo Handel GmbH</x:t>
        </x:is>
      </x:c>
      <x:c r="C3371" s="0" t="inlineStr">
        <x:is>
          <x:t>PL</x:t>
        </x:is>
      </x:c>
      <x:c r="D3371" s="0" t="inlineStr">
        <x:is>
          <x:t>pl.taxes</x:t>
        </x:is>
      </x:c>
      <x:c r="E3371" s="0" t="inlineStr">
        <x:is>
          <x:t>Steuern</x:t>
        </x:is>
      </x:c>
      <x:c r="H3371" s="0" t="inlineStr">
        <x:is>
          <x:t>2023-11</x:t>
        </x:is>
      </x:c>
      <x:c r="I3371" s="0" t="inlineStr">
        <x:is>
          <x:t>2023-11</x:t>
        </x:is>
      </x:c>
      <x:c r="J3371" s="0" t="inlineStr">
        <x:is>
          <x:t>Month</x:t>
        </x:is>
      </x:c>
      <x:c r="K3371" s="58">
        <x:v>1</x:v>
      </x:c>
      <x:c r="L3371" s="12">
        <x:v>0</x:v>
      </x:c>
    </x:row>
    <x:row r="3372">
      <x:c r="A3372" s="0" t="inlineStr">
        <x:is>
          <x:t>PL|pl.taxes||2023-12</x:t>
        </x:is>
      </x:c>
      <x:c r="B3372" s="0" t="inlineStr">
        <x:is>
          <x:t>Demo Handel GmbH</x:t>
        </x:is>
      </x:c>
      <x:c r="C3372" s="0" t="inlineStr">
        <x:is>
          <x:t>PL</x:t>
        </x:is>
      </x:c>
      <x:c r="D3372" s="0" t="inlineStr">
        <x:is>
          <x:t>pl.taxes</x:t>
        </x:is>
      </x:c>
      <x:c r="E3372" s="0" t="inlineStr">
        <x:is>
          <x:t>Steuern</x:t>
        </x:is>
      </x:c>
      <x:c r="H3372" s="0" t="inlineStr">
        <x:is>
          <x:t>2023-12</x:t>
        </x:is>
      </x:c>
      <x:c r="I3372" s="0" t="inlineStr">
        <x:is>
          <x:t>2023-12</x:t>
        </x:is>
      </x:c>
      <x:c r="J3372" s="0" t="inlineStr">
        <x:is>
          <x:t>Month</x:t>
        </x:is>
      </x:c>
      <x:c r="K3372" s="58">
        <x:v>1</x:v>
      </x:c>
      <x:c r="L3372" s="12">
        <x:v>-249655.7</x:v>
      </x:c>
    </x:row>
    <x:row r="3373">
      <x:c r="A3373" s="0" t="inlineStr">
        <x:is>
          <x:t>PL|pl.taxes||2024-01</x:t>
        </x:is>
      </x:c>
      <x:c r="B3373" s="0" t="inlineStr">
        <x:is>
          <x:t>Demo Handel GmbH</x:t>
        </x:is>
      </x:c>
      <x:c r="C3373" s="0" t="inlineStr">
        <x:is>
          <x:t>PL</x:t>
        </x:is>
      </x:c>
      <x:c r="D3373" s="0" t="inlineStr">
        <x:is>
          <x:t>pl.taxes</x:t>
        </x:is>
      </x:c>
      <x:c r="E3373" s="0" t="inlineStr">
        <x:is>
          <x:t>Steuern</x:t>
        </x:is>
      </x:c>
      <x:c r="H3373" s="0" t="inlineStr">
        <x:is>
          <x:t>2024-01</x:t>
        </x:is>
      </x:c>
      <x:c r="I3373" s="0" t="inlineStr">
        <x:is>
          <x:t>2024-01</x:t>
        </x:is>
      </x:c>
      <x:c r="J3373" s="0" t="inlineStr">
        <x:is>
          <x:t>Month</x:t>
        </x:is>
      </x:c>
      <x:c r="K3373" s="58">
        <x:v>1</x:v>
      </x:c>
      <x:c r="L3373" s="12">
        <x:v>0</x:v>
      </x:c>
    </x:row>
    <x:row r="3374">
      <x:c r="A3374" s="0" t="inlineStr">
        <x:is>
          <x:t>PL|pl.taxes||2024-02</x:t>
        </x:is>
      </x:c>
      <x:c r="B3374" s="0" t="inlineStr">
        <x:is>
          <x:t>Demo Handel GmbH</x:t>
        </x:is>
      </x:c>
      <x:c r="C3374" s="0" t="inlineStr">
        <x:is>
          <x:t>PL</x:t>
        </x:is>
      </x:c>
      <x:c r="D3374" s="0" t="inlineStr">
        <x:is>
          <x:t>pl.taxes</x:t>
        </x:is>
      </x:c>
      <x:c r="E3374" s="0" t="inlineStr">
        <x:is>
          <x:t>Steuern</x:t>
        </x:is>
      </x:c>
      <x:c r="H3374" s="0" t="inlineStr">
        <x:is>
          <x:t>2024-02</x:t>
        </x:is>
      </x:c>
      <x:c r="I3374" s="0" t="inlineStr">
        <x:is>
          <x:t>2024-02</x:t>
        </x:is>
      </x:c>
      <x:c r="J3374" s="0" t="inlineStr">
        <x:is>
          <x:t>Month</x:t>
        </x:is>
      </x:c>
      <x:c r="K3374" s="58">
        <x:v>1</x:v>
      </x:c>
      <x:c r="L3374" s="12">
        <x:v>0</x:v>
      </x:c>
    </x:row>
    <x:row r="3375">
      <x:c r="A3375" s="0" t="inlineStr">
        <x:is>
          <x:t>PL|pl.taxes||2024-03</x:t>
        </x:is>
      </x:c>
      <x:c r="B3375" s="0" t="inlineStr">
        <x:is>
          <x:t>Demo Handel GmbH</x:t>
        </x:is>
      </x:c>
      <x:c r="C3375" s="0" t="inlineStr">
        <x:is>
          <x:t>PL</x:t>
        </x:is>
      </x:c>
      <x:c r="D3375" s="0" t="inlineStr">
        <x:is>
          <x:t>pl.taxes</x:t>
        </x:is>
      </x:c>
      <x:c r="E3375" s="0" t="inlineStr">
        <x:is>
          <x:t>Steuern</x:t>
        </x:is>
      </x:c>
      <x:c r="H3375" s="0" t="inlineStr">
        <x:is>
          <x:t>2024-03</x:t>
        </x:is>
      </x:c>
      <x:c r="I3375" s="0" t="inlineStr">
        <x:is>
          <x:t>2024-03</x:t>
        </x:is>
      </x:c>
      <x:c r="J3375" s="0" t="inlineStr">
        <x:is>
          <x:t>Month</x:t>
        </x:is>
      </x:c>
      <x:c r="K3375" s="58">
        <x:v>1</x:v>
      </x:c>
      <x:c r="L3375" s="12">
        <x:v>-182840.63</x:v>
      </x:c>
    </x:row>
    <x:row r="3376">
      <x:c r="A3376" s="0" t="inlineStr">
        <x:is>
          <x:t>PL|pl.taxes||2024-04</x:t>
        </x:is>
      </x:c>
      <x:c r="B3376" s="0" t="inlineStr">
        <x:is>
          <x:t>Demo Handel GmbH</x:t>
        </x:is>
      </x:c>
      <x:c r="C3376" s="0" t="inlineStr">
        <x:is>
          <x:t>PL</x:t>
        </x:is>
      </x:c>
      <x:c r="D3376" s="0" t="inlineStr">
        <x:is>
          <x:t>pl.taxes</x:t>
        </x:is>
      </x:c>
      <x:c r="E3376" s="0" t="inlineStr">
        <x:is>
          <x:t>Steuern</x:t>
        </x:is>
      </x:c>
      <x:c r="H3376" s="0" t="inlineStr">
        <x:is>
          <x:t>2024-04</x:t>
        </x:is>
      </x:c>
      <x:c r="I3376" s="0" t="inlineStr">
        <x:is>
          <x:t>2024-04</x:t>
        </x:is>
      </x:c>
      <x:c r="J3376" s="0" t="inlineStr">
        <x:is>
          <x:t>Month</x:t>
        </x:is>
      </x:c>
      <x:c r="K3376" s="58">
        <x:v>1</x:v>
      </x:c>
      <x:c r="L3376" s="12">
        <x:v>0</x:v>
      </x:c>
    </x:row>
    <x:row r="3377">
      <x:c r="A3377" s="0" t="inlineStr">
        <x:is>
          <x:t>PL|pl.taxes||2024-05</x:t>
        </x:is>
      </x:c>
      <x:c r="B3377" s="0" t="inlineStr">
        <x:is>
          <x:t>Demo Handel GmbH</x:t>
        </x:is>
      </x:c>
      <x:c r="C3377" s="0" t="inlineStr">
        <x:is>
          <x:t>PL</x:t>
        </x:is>
      </x:c>
      <x:c r="D3377" s="0" t="inlineStr">
        <x:is>
          <x:t>pl.taxes</x:t>
        </x:is>
      </x:c>
      <x:c r="E3377" s="0" t="inlineStr">
        <x:is>
          <x:t>Steuern</x:t>
        </x:is>
      </x:c>
      <x:c r="H3377" s="0" t="inlineStr">
        <x:is>
          <x:t>2024-05</x:t>
        </x:is>
      </x:c>
      <x:c r="I3377" s="0" t="inlineStr">
        <x:is>
          <x:t>2024-05</x:t>
        </x:is>
      </x:c>
      <x:c r="J3377" s="0" t="inlineStr">
        <x:is>
          <x:t>Month</x:t>
        </x:is>
      </x:c>
      <x:c r="K3377" s="58">
        <x:v>1</x:v>
      </x:c>
      <x:c r="L3377" s="12">
        <x:v>0</x:v>
      </x:c>
    </x:row>
    <x:row r="3378">
      <x:c r="A3378" s="0" t="inlineStr">
        <x:is>
          <x:t>PL|pl.taxes||2024-06</x:t>
        </x:is>
      </x:c>
      <x:c r="B3378" s="0" t="inlineStr">
        <x:is>
          <x:t>Demo Handel GmbH</x:t>
        </x:is>
      </x:c>
      <x:c r="C3378" s="0" t="inlineStr">
        <x:is>
          <x:t>PL</x:t>
        </x:is>
      </x:c>
      <x:c r="D3378" s="0" t="inlineStr">
        <x:is>
          <x:t>pl.taxes</x:t>
        </x:is>
      </x:c>
      <x:c r="E3378" s="0" t="inlineStr">
        <x:is>
          <x:t>Steuern</x:t>
        </x:is>
      </x:c>
      <x:c r="H3378" s="0" t="inlineStr">
        <x:is>
          <x:t>2024-06</x:t>
        </x:is>
      </x:c>
      <x:c r="I3378" s="0" t="inlineStr">
        <x:is>
          <x:t>2024-06</x:t>
        </x:is>
      </x:c>
      <x:c r="J3378" s="0" t="inlineStr">
        <x:is>
          <x:t>Month</x:t>
        </x:is>
      </x:c>
      <x:c r="K3378" s="58">
        <x:v>1</x:v>
      </x:c>
      <x:c r="L3378" s="12">
        <x:v>-183620.67</x:v>
      </x:c>
    </x:row>
    <x:row r="3379">
      <x:c r="A3379" s="0" t="inlineStr">
        <x:is>
          <x:t>PL|pl.taxes||2024-07</x:t>
        </x:is>
      </x:c>
      <x:c r="B3379" s="0" t="inlineStr">
        <x:is>
          <x:t>Demo Handel GmbH</x:t>
        </x:is>
      </x:c>
      <x:c r="C3379" s="0" t="inlineStr">
        <x:is>
          <x:t>PL</x:t>
        </x:is>
      </x:c>
      <x:c r="D3379" s="0" t="inlineStr">
        <x:is>
          <x:t>pl.taxes</x:t>
        </x:is>
      </x:c>
      <x:c r="E3379" s="0" t="inlineStr">
        <x:is>
          <x:t>Steuern</x:t>
        </x:is>
      </x:c>
      <x:c r="H3379" s="0" t="inlineStr">
        <x:is>
          <x:t>2024-07</x:t>
        </x:is>
      </x:c>
      <x:c r="I3379" s="0" t="inlineStr">
        <x:is>
          <x:t>2024-07</x:t>
        </x:is>
      </x:c>
      <x:c r="J3379" s="0" t="inlineStr">
        <x:is>
          <x:t>Month</x:t>
        </x:is>
      </x:c>
      <x:c r="K3379" s="58">
        <x:v>1</x:v>
      </x:c>
      <x:c r="L3379" s="12">
        <x:v>0</x:v>
      </x:c>
    </x:row>
    <x:row r="3380">
      <x:c r="A3380" s="0" t="inlineStr">
        <x:is>
          <x:t>PL|pl.taxes||2024-08</x:t>
        </x:is>
      </x:c>
      <x:c r="B3380" s="0" t="inlineStr">
        <x:is>
          <x:t>Demo Handel GmbH</x:t>
        </x:is>
      </x:c>
      <x:c r="C3380" s="0" t="inlineStr">
        <x:is>
          <x:t>PL</x:t>
        </x:is>
      </x:c>
      <x:c r="D3380" s="0" t="inlineStr">
        <x:is>
          <x:t>pl.taxes</x:t>
        </x:is>
      </x:c>
      <x:c r="E3380" s="0" t="inlineStr">
        <x:is>
          <x:t>Steuern</x:t>
        </x:is>
      </x:c>
      <x:c r="H3380" s="0" t="inlineStr">
        <x:is>
          <x:t>2024-08</x:t>
        </x:is>
      </x:c>
      <x:c r="I3380" s="0" t="inlineStr">
        <x:is>
          <x:t>2024-08</x:t>
        </x:is>
      </x:c>
      <x:c r="J3380" s="0" t="inlineStr">
        <x:is>
          <x:t>Month</x:t>
        </x:is>
      </x:c>
      <x:c r="K3380" s="58">
        <x:v>1</x:v>
      </x:c>
      <x:c r="L3380" s="12">
        <x:v>-1808.71</x:v>
      </x:c>
    </x:row>
    <x:row r="3381">
      <x:c r="A3381" s="0" t="inlineStr">
        <x:is>
          <x:t>PL|pl.taxes||2024-09</x:t>
        </x:is>
      </x:c>
      <x:c r="B3381" s="0" t="inlineStr">
        <x:is>
          <x:t>Demo Handel GmbH</x:t>
        </x:is>
      </x:c>
      <x:c r="C3381" s="0" t="inlineStr">
        <x:is>
          <x:t>PL</x:t>
        </x:is>
      </x:c>
      <x:c r="D3381" s="0" t="inlineStr">
        <x:is>
          <x:t>pl.taxes</x:t>
        </x:is>
      </x:c>
      <x:c r="E3381" s="0" t="inlineStr">
        <x:is>
          <x:t>Steuern</x:t>
        </x:is>
      </x:c>
      <x:c r="H3381" s="0" t="inlineStr">
        <x:is>
          <x:t>2024-09</x:t>
        </x:is>
      </x:c>
      <x:c r="I3381" s="0" t="inlineStr">
        <x:is>
          <x:t>2024-09</x:t>
        </x:is>
      </x:c>
      <x:c r="J3381" s="0" t="inlineStr">
        <x:is>
          <x:t>Month</x:t>
        </x:is>
      </x:c>
      <x:c r="K3381" s="58">
        <x:v>1</x:v>
      </x:c>
      <x:c r="L3381" s="12">
        <x:v>-181395.89</x:v>
      </x:c>
    </x:row>
    <x:row r="3382">
      <x:c r="A3382" s="0" t="inlineStr">
        <x:is>
          <x:t>PL|pl.taxes||2024-10</x:t>
        </x:is>
      </x:c>
      <x:c r="B3382" s="0" t="inlineStr">
        <x:is>
          <x:t>Demo Handel GmbH</x:t>
        </x:is>
      </x:c>
      <x:c r="C3382" s="0" t="inlineStr">
        <x:is>
          <x:t>PL</x:t>
        </x:is>
      </x:c>
      <x:c r="D3382" s="0" t="inlineStr">
        <x:is>
          <x:t>pl.taxes</x:t>
        </x:is>
      </x:c>
      <x:c r="E3382" s="0" t="inlineStr">
        <x:is>
          <x:t>Steuern</x:t>
        </x:is>
      </x:c>
      <x:c r="H3382" s="0" t="inlineStr">
        <x:is>
          <x:t>2024-10</x:t>
        </x:is>
      </x:c>
      <x:c r="I3382" s="0" t="inlineStr">
        <x:is>
          <x:t>2024-10</x:t>
        </x:is>
      </x:c>
      <x:c r="J3382" s="0" t="inlineStr">
        <x:is>
          <x:t>Month</x:t>
        </x:is>
      </x:c>
      <x:c r="K3382" s="58">
        <x:v>1</x:v>
      </x:c>
      <x:c r="L3382" s="12">
        <x:v>0</x:v>
      </x:c>
    </x:row>
    <x:row r="3383">
      <x:c r="A3383" s="0" t="inlineStr">
        <x:is>
          <x:t>PL|pl.taxes||2024-11</x:t>
        </x:is>
      </x:c>
      <x:c r="B3383" s="0" t="inlineStr">
        <x:is>
          <x:t>Demo Handel GmbH</x:t>
        </x:is>
      </x:c>
      <x:c r="C3383" s="0" t="inlineStr">
        <x:is>
          <x:t>PL</x:t>
        </x:is>
      </x:c>
      <x:c r="D3383" s="0" t="inlineStr">
        <x:is>
          <x:t>pl.taxes</x:t>
        </x:is>
      </x:c>
      <x:c r="E3383" s="0" t="inlineStr">
        <x:is>
          <x:t>Steuern</x:t>
        </x:is>
      </x:c>
      <x:c r="H3383" s="0" t="inlineStr">
        <x:is>
          <x:t>2024-11</x:t>
        </x:is>
      </x:c>
      <x:c r="I3383" s="0" t="inlineStr">
        <x:is>
          <x:t>2024-11</x:t>
        </x:is>
      </x:c>
      <x:c r="J3383" s="0" t="inlineStr">
        <x:is>
          <x:t>Month</x:t>
        </x:is>
      </x:c>
      <x:c r="K3383" s="58">
        <x:v>1</x:v>
      </x:c>
      <x:c r="L3383" s="12">
        <x:v>0</x:v>
      </x:c>
    </x:row>
    <x:row r="3384">
      <x:c r="A3384" s="0" t="inlineStr">
        <x:is>
          <x:t>PL|pl.taxes||2024-12</x:t>
        </x:is>
      </x:c>
      <x:c r="B3384" s="0" t="inlineStr">
        <x:is>
          <x:t>Demo Handel GmbH</x:t>
        </x:is>
      </x:c>
      <x:c r="C3384" s="0" t="inlineStr">
        <x:is>
          <x:t>PL</x:t>
        </x:is>
      </x:c>
      <x:c r="D3384" s="0" t="inlineStr">
        <x:is>
          <x:t>pl.taxes</x:t>
        </x:is>
      </x:c>
      <x:c r="E3384" s="0" t="inlineStr">
        <x:is>
          <x:t>Steuern</x:t>
        </x:is>
      </x:c>
      <x:c r="H3384" s="0" t="inlineStr">
        <x:is>
          <x:t>2024-12</x:t>
        </x:is>
      </x:c>
      <x:c r="I3384" s="0" t="inlineStr">
        <x:is>
          <x:t>2024-12</x:t>
        </x:is>
      </x:c>
      <x:c r="J3384" s="0" t="inlineStr">
        <x:is>
          <x:t>Month</x:t>
        </x:is>
      </x:c>
      <x:c r="K3384" s="58">
        <x:v>1</x:v>
      </x:c>
      <x:c r="L3384" s="12">
        <x:v>58849.68</x:v>
      </x:c>
    </x:row>
    <x:row r="3385">
      <x:c r="A3385" s="0" t="inlineStr">
        <x:is>
          <x:t>PL|pl.taxes|7600|2022-01</x:t>
        </x:is>
      </x:c>
      <x:c r="B3385" s="0" t="inlineStr">
        <x:is>
          <x:t>Demo Handel GmbH</x:t>
        </x:is>
      </x:c>
      <x:c r="C3385" s="0" t="inlineStr">
        <x:is>
          <x:t>PL</x:t>
        </x:is>
      </x:c>
      <x:c r="D3385" s="0" t="inlineStr">
        <x:is>
          <x:t>pl.taxes</x:t>
        </x:is>
      </x:c>
      <x:c r="E3385" s="0" t="inlineStr">
        <x:is>
          <x:t>Steuern</x:t>
        </x:is>
      </x:c>
      <x:c r="F3385" s="58">
        <x:v>7600</x:v>
      </x:c>
      <x:c r="G3385" t="inlineStr">
        <x:is>
          <x:t>Körperschaftsteuer</x:t>
        </x:is>
      </x:c>
      <x:c r="H3385" s="0" t="inlineStr">
        <x:is>
          <x:t>2022-01</x:t>
        </x:is>
      </x:c>
      <x:c r="I3385" s="0" t="inlineStr">
        <x:is>
          <x:t>2022-01</x:t>
        </x:is>
      </x:c>
      <x:c r="J3385" s="0" t="inlineStr">
        <x:is>
          <x:t>Month</x:t>
        </x:is>
      </x:c>
      <x:c r="K3385" s="58">
        <x:v>1</x:v>
      </x:c>
      <x:c r="L3385" s="12">
        <x:v>0</x:v>
      </x:c>
    </x:row>
    <x:row r="3386">
      <x:c r="A3386" s="0" t="inlineStr">
        <x:is>
          <x:t>PL|pl.taxes|7600|2022-02</x:t>
        </x:is>
      </x:c>
      <x:c r="B3386" s="0" t="inlineStr">
        <x:is>
          <x:t>Demo Handel GmbH</x:t>
        </x:is>
      </x:c>
      <x:c r="C3386" s="0" t="inlineStr">
        <x:is>
          <x:t>PL</x:t>
        </x:is>
      </x:c>
      <x:c r="D3386" s="0" t="inlineStr">
        <x:is>
          <x:t>pl.taxes</x:t>
        </x:is>
      </x:c>
      <x:c r="E3386" s="0" t="inlineStr">
        <x:is>
          <x:t>Steuern</x:t>
        </x:is>
      </x:c>
      <x:c r="F3386" s="58">
        <x:v>7600</x:v>
      </x:c>
      <x:c r="G3386" t="inlineStr">
        <x:is>
          <x:t>Körperschaftsteuer</x:t>
        </x:is>
      </x:c>
      <x:c r="H3386" s="0" t="inlineStr">
        <x:is>
          <x:t>2022-02</x:t>
        </x:is>
      </x:c>
      <x:c r="I3386" s="0" t="inlineStr">
        <x:is>
          <x:t>2022-02</x:t>
        </x:is>
      </x:c>
      <x:c r="J3386" s="0" t="inlineStr">
        <x:is>
          <x:t>Month</x:t>
        </x:is>
      </x:c>
      <x:c r="K3386" s="58">
        <x:v>1</x:v>
      </x:c>
      <x:c r="L3386" s="12">
        <x:v>0</x:v>
      </x:c>
    </x:row>
    <x:row r="3387">
      <x:c r="A3387" s="0" t="inlineStr">
        <x:is>
          <x:t>PL|pl.taxes|7600|2022-03</x:t>
        </x:is>
      </x:c>
      <x:c r="B3387" s="0" t="inlineStr">
        <x:is>
          <x:t>Demo Handel GmbH</x:t>
        </x:is>
      </x:c>
      <x:c r="C3387" s="0" t="inlineStr">
        <x:is>
          <x:t>PL</x:t>
        </x:is>
      </x:c>
      <x:c r="D3387" s="0" t="inlineStr">
        <x:is>
          <x:t>pl.taxes</x:t>
        </x:is>
      </x:c>
      <x:c r="E3387" s="0" t="inlineStr">
        <x:is>
          <x:t>Steuern</x:t>
        </x:is>
      </x:c>
      <x:c r="F3387" s="58">
        <x:v>7600</x:v>
      </x:c>
      <x:c r="G3387" t="inlineStr">
        <x:is>
          <x:t>Körperschaftsteuer</x:t>
        </x:is>
      </x:c>
      <x:c r="H3387" s="0" t="inlineStr">
        <x:is>
          <x:t>2022-03</x:t>
        </x:is>
      </x:c>
      <x:c r="I3387" s="0" t="inlineStr">
        <x:is>
          <x:t>2022-03</x:t>
        </x:is>
      </x:c>
      <x:c r="J3387" s="0" t="inlineStr">
        <x:is>
          <x:t>Month</x:t>
        </x:is>
      </x:c>
      <x:c r="K3387" s="58">
        <x:v>1</x:v>
      </x:c>
      <x:c r="L3387" s="12">
        <x:v>-47500</x:v>
      </x:c>
    </x:row>
    <x:row r="3388">
      <x:c r="A3388" s="0" t="inlineStr">
        <x:is>
          <x:t>PL|pl.taxes|7600|2022-04</x:t>
        </x:is>
      </x:c>
      <x:c r="B3388" s="0" t="inlineStr">
        <x:is>
          <x:t>Demo Handel GmbH</x:t>
        </x:is>
      </x:c>
      <x:c r="C3388" s="0" t="inlineStr">
        <x:is>
          <x:t>PL</x:t>
        </x:is>
      </x:c>
      <x:c r="D3388" s="0" t="inlineStr">
        <x:is>
          <x:t>pl.taxes</x:t>
        </x:is>
      </x:c>
      <x:c r="E3388" s="0" t="inlineStr">
        <x:is>
          <x:t>Steuern</x:t>
        </x:is>
      </x:c>
      <x:c r="F3388" s="58">
        <x:v>7600</x:v>
      </x:c>
      <x:c r="G3388" t="inlineStr">
        <x:is>
          <x:t>Körperschaftsteuer</x:t>
        </x:is>
      </x:c>
      <x:c r="H3388" s="0" t="inlineStr">
        <x:is>
          <x:t>2022-04</x:t>
        </x:is>
      </x:c>
      <x:c r="I3388" s="0" t="inlineStr">
        <x:is>
          <x:t>2022-04</x:t>
        </x:is>
      </x:c>
      <x:c r="J3388" s="0" t="inlineStr">
        <x:is>
          <x:t>Month</x:t>
        </x:is>
      </x:c>
      <x:c r="K3388" s="58">
        <x:v>1</x:v>
      </x:c>
      <x:c r="L3388" s="12">
        <x:v>0</x:v>
      </x:c>
    </x:row>
    <x:row r="3389">
      <x:c r="A3389" s="0" t="inlineStr">
        <x:is>
          <x:t>PL|pl.taxes|7600|2022-05</x:t>
        </x:is>
      </x:c>
      <x:c r="B3389" s="0" t="inlineStr">
        <x:is>
          <x:t>Demo Handel GmbH</x:t>
        </x:is>
      </x:c>
      <x:c r="C3389" s="0" t="inlineStr">
        <x:is>
          <x:t>PL</x:t>
        </x:is>
      </x:c>
      <x:c r="D3389" s="0" t="inlineStr">
        <x:is>
          <x:t>pl.taxes</x:t>
        </x:is>
      </x:c>
      <x:c r="E3389" s="0" t="inlineStr">
        <x:is>
          <x:t>Steuern</x:t>
        </x:is>
      </x:c>
      <x:c r="F3389" s="58">
        <x:v>7600</x:v>
      </x:c>
      <x:c r="G3389" t="inlineStr">
        <x:is>
          <x:t>Körperschaftsteuer</x:t>
        </x:is>
      </x:c>
      <x:c r="H3389" s="0" t="inlineStr">
        <x:is>
          <x:t>2022-05</x:t>
        </x:is>
      </x:c>
      <x:c r="I3389" s="0" t="inlineStr">
        <x:is>
          <x:t>2022-05</x:t>
        </x:is>
      </x:c>
      <x:c r="J3389" s="0" t="inlineStr">
        <x:is>
          <x:t>Month</x:t>
        </x:is>
      </x:c>
      <x:c r="K3389" s="58">
        <x:v>1</x:v>
      </x:c>
      <x:c r="L3389" s="12">
        <x:v>0</x:v>
      </x:c>
    </x:row>
    <x:row r="3390">
      <x:c r="A3390" s="0" t="inlineStr">
        <x:is>
          <x:t>PL|pl.taxes|7600|2022-06</x:t>
        </x:is>
      </x:c>
      <x:c r="B3390" s="0" t="inlineStr">
        <x:is>
          <x:t>Demo Handel GmbH</x:t>
        </x:is>
      </x:c>
      <x:c r="C3390" s="0" t="inlineStr">
        <x:is>
          <x:t>PL</x:t>
        </x:is>
      </x:c>
      <x:c r="D3390" s="0" t="inlineStr">
        <x:is>
          <x:t>pl.taxes</x:t>
        </x:is>
      </x:c>
      <x:c r="E3390" s="0" t="inlineStr">
        <x:is>
          <x:t>Steuern</x:t>
        </x:is>
      </x:c>
      <x:c r="F3390" s="58">
        <x:v>7600</x:v>
      </x:c>
      <x:c r="G3390" t="inlineStr">
        <x:is>
          <x:t>Körperschaftsteuer</x:t>
        </x:is>
      </x:c>
      <x:c r="H3390" s="0" t="inlineStr">
        <x:is>
          <x:t>2022-06</x:t>
        </x:is>
      </x:c>
      <x:c r="I3390" s="0" t="inlineStr">
        <x:is>
          <x:t>2022-06</x:t>
        </x:is>
      </x:c>
      <x:c r="J3390" s="0" t="inlineStr">
        <x:is>
          <x:t>Month</x:t>
        </x:is>
      </x:c>
      <x:c r="K3390" s="58">
        <x:v>1</x:v>
      </x:c>
      <x:c r="L3390" s="12">
        <x:v>-47500</x:v>
      </x:c>
    </x:row>
    <x:row r="3391">
      <x:c r="A3391" s="0" t="inlineStr">
        <x:is>
          <x:t>PL|pl.taxes|7600|2022-07</x:t>
        </x:is>
      </x:c>
      <x:c r="B3391" s="0" t="inlineStr">
        <x:is>
          <x:t>Demo Handel GmbH</x:t>
        </x:is>
      </x:c>
      <x:c r="C3391" s="0" t="inlineStr">
        <x:is>
          <x:t>PL</x:t>
        </x:is>
      </x:c>
      <x:c r="D3391" s="0" t="inlineStr">
        <x:is>
          <x:t>pl.taxes</x:t>
        </x:is>
      </x:c>
      <x:c r="E3391" s="0" t="inlineStr">
        <x:is>
          <x:t>Steuern</x:t>
        </x:is>
      </x:c>
      <x:c r="F3391" s="58">
        <x:v>7600</x:v>
      </x:c>
      <x:c r="G3391" t="inlineStr">
        <x:is>
          <x:t>Körperschaftsteuer</x:t>
        </x:is>
      </x:c>
      <x:c r="H3391" s="0" t="inlineStr">
        <x:is>
          <x:t>2022-07</x:t>
        </x:is>
      </x:c>
      <x:c r="I3391" s="0" t="inlineStr">
        <x:is>
          <x:t>2022-07</x:t>
        </x:is>
      </x:c>
      <x:c r="J3391" s="0" t="inlineStr">
        <x:is>
          <x:t>Month</x:t>
        </x:is>
      </x:c>
      <x:c r="K3391" s="58">
        <x:v>1</x:v>
      </x:c>
      <x:c r="L3391" s="12">
        <x:v>0</x:v>
      </x:c>
    </x:row>
    <x:row r="3392">
      <x:c r="A3392" s="0" t="inlineStr">
        <x:is>
          <x:t>PL|pl.taxes|7600|2022-08</x:t>
        </x:is>
      </x:c>
      <x:c r="B3392" s="0" t="inlineStr">
        <x:is>
          <x:t>Demo Handel GmbH</x:t>
        </x:is>
      </x:c>
      <x:c r="C3392" s="0" t="inlineStr">
        <x:is>
          <x:t>PL</x:t>
        </x:is>
      </x:c>
      <x:c r="D3392" s="0" t="inlineStr">
        <x:is>
          <x:t>pl.taxes</x:t>
        </x:is>
      </x:c>
      <x:c r="E3392" s="0" t="inlineStr">
        <x:is>
          <x:t>Steuern</x:t>
        </x:is>
      </x:c>
      <x:c r="F3392" s="58">
        <x:v>7600</x:v>
      </x:c>
      <x:c r="G3392" t="inlineStr">
        <x:is>
          <x:t>Körperschaftsteuer</x:t>
        </x:is>
      </x:c>
      <x:c r="H3392" s="0" t="inlineStr">
        <x:is>
          <x:t>2022-08</x:t>
        </x:is>
      </x:c>
      <x:c r="I3392" s="0" t="inlineStr">
        <x:is>
          <x:t>2022-08</x:t>
        </x:is>
      </x:c>
      <x:c r="J3392" s="0" t="inlineStr">
        <x:is>
          <x:t>Month</x:t>
        </x:is>
      </x:c>
      <x:c r="K3392" s="58">
        <x:v>1</x:v>
      </x:c>
      <x:c r="L3392" s="12">
        <x:v>-1343.6</x:v>
      </x:c>
    </x:row>
    <x:row r="3393">
      <x:c r="A3393" s="0" t="inlineStr">
        <x:is>
          <x:t>PL|pl.taxes|7600|2022-09</x:t>
        </x:is>
      </x:c>
      <x:c r="B3393" s="0" t="inlineStr">
        <x:is>
          <x:t>Demo Handel GmbH</x:t>
        </x:is>
      </x:c>
      <x:c r="C3393" s="0" t="inlineStr">
        <x:is>
          <x:t>PL</x:t>
        </x:is>
      </x:c>
      <x:c r="D3393" s="0" t="inlineStr">
        <x:is>
          <x:t>pl.taxes</x:t>
        </x:is>
      </x:c>
      <x:c r="E3393" s="0" t="inlineStr">
        <x:is>
          <x:t>Steuern</x:t>
        </x:is>
      </x:c>
      <x:c r="F3393" s="58">
        <x:v>7600</x:v>
      </x:c>
      <x:c r="G3393" t="inlineStr">
        <x:is>
          <x:t>Körperschaftsteuer</x:t>
        </x:is>
      </x:c>
      <x:c r="H3393" s="0" t="inlineStr">
        <x:is>
          <x:t>2022-09</x:t>
        </x:is>
      </x:c>
      <x:c r="I3393" s="0" t="inlineStr">
        <x:is>
          <x:t>2022-09</x:t>
        </x:is>
      </x:c>
      <x:c r="J3393" s="0" t="inlineStr">
        <x:is>
          <x:t>Month</x:t>
        </x:is>
      </x:c>
      <x:c r="K3393" s="58">
        <x:v>1</x:v>
      </x:c>
      <x:c r="L3393" s="12">
        <x:v>-47500</x:v>
      </x:c>
    </x:row>
    <x:row r="3394">
      <x:c r="A3394" s="0" t="inlineStr">
        <x:is>
          <x:t>PL|pl.taxes|7600|2022-10</x:t>
        </x:is>
      </x:c>
      <x:c r="B3394" s="0" t="inlineStr">
        <x:is>
          <x:t>Demo Handel GmbH</x:t>
        </x:is>
      </x:c>
      <x:c r="C3394" s="0" t="inlineStr">
        <x:is>
          <x:t>PL</x:t>
        </x:is>
      </x:c>
      <x:c r="D3394" s="0" t="inlineStr">
        <x:is>
          <x:t>pl.taxes</x:t>
        </x:is>
      </x:c>
      <x:c r="E3394" s="0" t="inlineStr">
        <x:is>
          <x:t>Steuern</x:t>
        </x:is>
      </x:c>
      <x:c r="F3394" s="58">
        <x:v>7600</x:v>
      </x:c>
      <x:c r="G3394" t="inlineStr">
        <x:is>
          <x:t>Körperschaftsteuer</x:t>
        </x:is>
      </x:c>
      <x:c r="H3394" s="0" t="inlineStr">
        <x:is>
          <x:t>2022-10</x:t>
        </x:is>
      </x:c>
      <x:c r="I3394" s="0" t="inlineStr">
        <x:is>
          <x:t>2022-10</x:t>
        </x:is>
      </x:c>
      <x:c r="J3394" s="0" t="inlineStr">
        <x:is>
          <x:t>Month</x:t>
        </x:is>
      </x:c>
      <x:c r="K3394" s="58">
        <x:v>1</x:v>
      </x:c>
      <x:c r="L3394" s="12">
        <x:v>0</x:v>
      </x:c>
    </x:row>
    <x:row r="3395">
      <x:c r="A3395" s="0" t="inlineStr">
        <x:is>
          <x:t>PL|pl.taxes|7600|2022-11</x:t>
        </x:is>
      </x:c>
      <x:c r="B3395" s="0" t="inlineStr">
        <x:is>
          <x:t>Demo Handel GmbH</x:t>
        </x:is>
      </x:c>
      <x:c r="C3395" s="0" t="inlineStr">
        <x:is>
          <x:t>PL</x:t>
        </x:is>
      </x:c>
      <x:c r="D3395" s="0" t="inlineStr">
        <x:is>
          <x:t>pl.taxes</x:t>
        </x:is>
      </x:c>
      <x:c r="E3395" s="0" t="inlineStr">
        <x:is>
          <x:t>Steuern</x:t>
        </x:is>
      </x:c>
      <x:c r="F3395" s="58">
        <x:v>7600</x:v>
      </x:c>
      <x:c r="G3395" t="inlineStr">
        <x:is>
          <x:t>Körperschaftsteuer</x:t>
        </x:is>
      </x:c>
      <x:c r="H3395" s="0" t="inlineStr">
        <x:is>
          <x:t>2022-11</x:t>
        </x:is>
      </x:c>
      <x:c r="I3395" s="0" t="inlineStr">
        <x:is>
          <x:t>2022-11</x:t>
        </x:is>
      </x:c>
      <x:c r="J3395" s="0" t="inlineStr">
        <x:is>
          <x:t>Month</x:t>
        </x:is>
      </x:c>
      <x:c r="K3395" s="58">
        <x:v>1</x:v>
      </x:c>
      <x:c r="L3395" s="12">
        <x:v>0</x:v>
      </x:c>
    </x:row>
    <x:row r="3396">
      <x:c r="A3396" s="0" t="inlineStr">
        <x:is>
          <x:t>PL|pl.taxes|7600|2022-12</x:t>
        </x:is>
      </x:c>
      <x:c r="B3396" s="0" t="inlineStr">
        <x:is>
          <x:t>Demo Handel GmbH</x:t>
        </x:is>
      </x:c>
      <x:c r="C3396" s="0" t="inlineStr">
        <x:is>
          <x:t>PL</x:t>
        </x:is>
      </x:c>
      <x:c r="D3396" s="0" t="inlineStr">
        <x:is>
          <x:t>pl.taxes</x:t>
        </x:is>
      </x:c>
      <x:c r="E3396" s="0" t="inlineStr">
        <x:is>
          <x:t>Steuern</x:t>
        </x:is>
      </x:c>
      <x:c r="F3396" s="58">
        <x:v>7600</x:v>
      </x:c>
      <x:c r="G3396" t="inlineStr">
        <x:is>
          <x:t>Körperschaftsteuer</x:t>
        </x:is>
      </x:c>
      <x:c r="H3396" s="0" t="inlineStr">
        <x:is>
          <x:t>2022-12</x:t>
        </x:is>
      </x:c>
      <x:c r="I3396" s="0" t="inlineStr">
        <x:is>
          <x:t>2022-12</x:t>
        </x:is>
      </x:c>
      <x:c r="J3396" s="0" t="inlineStr">
        <x:is>
          <x:t>Month</x:t>
        </x:is>
      </x:c>
      <x:c r="K3396" s="58">
        <x:v>1</x:v>
      </x:c>
      <x:c r="L3396" s="12">
        <x:v>-167782.5</x:v>
      </x:c>
    </x:row>
    <x:row r="3397">
      <x:c r="A3397" s="0" t="inlineStr">
        <x:is>
          <x:t>PL|pl.taxes|7600|2023-01</x:t>
        </x:is>
      </x:c>
      <x:c r="B3397" s="0" t="inlineStr">
        <x:is>
          <x:t>Demo Handel GmbH</x:t>
        </x:is>
      </x:c>
      <x:c r="C3397" s="0" t="inlineStr">
        <x:is>
          <x:t>PL</x:t>
        </x:is>
      </x:c>
      <x:c r="D3397" s="0" t="inlineStr">
        <x:is>
          <x:t>pl.taxes</x:t>
        </x:is>
      </x:c>
      <x:c r="E3397" s="0" t="inlineStr">
        <x:is>
          <x:t>Steuern</x:t>
        </x:is>
      </x:c>
      <x:c r="F3397" s="58">
        <x:v>7600</x:v>
      </x:c>
      <x:c r="G3397" t="inlineStr">
        <x:is>
          <x:t>Körperschaftsteuer</x:t>
        </x:is>
      </x:c>
      <x:c r="H3397" s="0" t="inlineStr">
        <x:is>
          <x:t>2023-01</x:t>
        </x:is>
      </x:c>
      <x:c r="I3397" s="0" t="inlineStr">
        <x:is>
          <x:t>2023-01</x:t>
        </x:is>
      </x:c>
      <x:c r="J3397" s="0" t="inlineStr">
        <x:is>
          <x:t>Month</x:t>
        </x:is>
      </x:c>
      <x:c r="K3397" s="58">
        <x:v>1</x:v>
      </x:c>
      <x:c r="L3397" s="12">
        <x:v>0</x:v>
      </x:c>
    </x:row>
    <x:row r="3398">
      <x:c r="A3398" s="0" t="inlineStr">
        <x:is>
          <x:t>PL|pl.taxes|7600|2023-02</x:t>
        </x:is>
      </x:c>
      <x:c r="B3398" s="0" t="inlineStr">
        <x:is>
          <x:t>Demo Handel GmbH</x:t>
        </x:is>
      </x:c>
      <x:c r="C3398" s="0" t="inlineStr">
        <x:is>
          <x:t>PL</x:t>
        </x:is>
      </x:c>
      <x:c r="D3398" s="0" t="inlineStr">
        <x:is>
          <x:t>pl.taxes</x:t>
        </x:is>
      </x:c>
      <x:c r="E3398" s="0" t="inlineStr">
        <x:is>
          <x:t>Steuern</x:t>
        </x:is>
      </x:c>
      <x:c r="F3398" s="58">
        <x:v>7600</x:v>
      </x:c>
      <x:c r="G3398" t="inlineStr">
        <x:is>
          <x:t>Körperschaftsteuer</x:t>
        </x:is>
      </x:c>
      <x:c r="H3398" s="0" t="inlineStr">
        <x:is>
          <x:t>2023-02</x:t>
        </x:is>
      </x:c>
      <x:c r="I3398" s="0" t="inlineStr">
        <x:is>
          <x:t>2023-02</x:t>
        </x:is>
      </x:c>
      <x:c r="J3398" s="0" t="inlineStr">
        <x:is>
          <x:t>Month</x:t>
        </x:is>
      </x:c>
      <x:c r="K3398" s="58">
        <x:v>1</x:v>
      </x:c>
      <x:c r="L3398" s="12">
        <x:v>0</x:v>
      </x:c>
    </x:row>
    <x:row r="3399">
      <x:c r="A3399" s="0" t="inlineStr">
        <x:is>
          <x:t>PL|pl.taxes|7600|2023-03</x:t>
        </x:is>
      </x:c>
      <x:c r="B3399" s="0" t="inlineStr">
        <x:is>
          <x:t>Demo Handel GmbH</x:t>
        </x:is>
      </x:c>
      <x:c r="C3399" s="0" t="inlineStr">
        <x:is>
          <x:t>PL</x:t>
        </x:is>
      </x:c>
      <x:c r="D3399" s="0" t="inlineStr">
        <x:is>
          <x:t>pl.taxes</x:t>
        </x:is>
      </x:c>
      <x:c r="E3399" s="0" t="inlineStr">
        <x:is>
          <x:t>Steuern</x:t>
        </x:is>
      </x:c>
      <x:c r="F3399" s="58">
        <x:v>7600</x:v>
      </x:c>
      <x:c r="G3399" t="inlineStr">
        <x:is>
          <x:t>Körperschaftsteuer</x:t>
        </x:is>
      </x:c>
      <x:c r="H3399" s="0" t="inlineStr">
        <x:is>
          <x:t>2023-03</x:t>
        </x:is>
      </x:c>
      <x:c r="I3399" s="0" t="inlineStr">
        <x:is>
          <x:t>2023-03</x:t>
        </x:is>
      </x:c>
      <x:c r="J3399" s="0" t="inlineStr">
        <x:is>
          <x:t>Month</x:t>
        </x:is>
      </x:c>
      <x:c r="K3399" s="58">
        <x:v>1</x:v>
      </x:c>
      <x:c r="L3399" s="12">
        <x:v>-77900</x:v>
      </x:c>
    </x:row>
    <x:row r="3400">
      <x:c r="A3400" s="0" t="inlineStr">
        <x:is>
          <x:t>PL|pl.taxes|7600|2023-04</x:t>
        </x:is>
      </x:c>
      <x:c r="B3400" s="0" t="inlineStr">
        <x:is>
          <x:t>Demo Handel GmbH</x:t>
        </x:is>
      </x:c>
      <x:c r="C3400" s="0" t="inlineStr">
        <x:is>
          <x:t>PL</x:t>
        </x:is>
      </x:c>
      <x:c r="D3400" s="0" t="inlineStr">
        <x:is>
          <x:t>pl.taxes</x:t>
        </x:is>
      </x:c>
      <x:c r="E3400" s="0" t="inlineStr">
        <x:is>
          <x:t>Steuern</x:t>
        </x:is>
      </x:c>
      <x:c r="F3400" s="58">
        <x:v>7600</x:v>
      </x:c>
      <x:c r="G3400" t="inlineStr">
        <x:is>
          <x:t>Körperschaftsteuer</x:t>
        </x:is>
      </x:c>
      <x:c r="H3400" s="0" t="inlineStr">
        <x:is>
          <x:t>2023-04</x:t>
        </x:is>
      </x:c>
      <x:c r="I3400" s="0" t="inlineStr">
        <x:is>
          <x:t>2023-04</x:t>
        </x:is>
      </x:c>
      <x:c r="J3400" s="0" t="inlineStr">
        <x:is>
          <x:t>Month</x:t>
        </x:is>
      </x:c>
      <x:c r="K3400" s="58">
        <x:v>1</x:v>
      </x:c>
      <x:c r="L3400" s="12">
        <x:v>0</x:v>
      </x:c>
    </x:row>
    <x:row r="3401">
      <x:c r="A3401" s="0" t="inlineStr">
        <x:is>
          <x:t>PL|pl.taxes|7600|2023-05</x:t>
        </x:is>
      </x:c>
      <x:c r="B3401" s="0" t="inlineStr">
        <x:is>
          <x:t>Demo Handel GmbH</x:t>
        </x:is>
      </x:c>
      <x:c r="C3401" s="0" t="inlineStr">
        <x:is>
          <x:t>PL</x:t>
        </x:is>
      </x:c>
      <x:c r="D3401" s="0" t="inlineStr">
        <x:is>
          <x:t>pl.taxes</x:t>
        </x:is>
      </x:c>
      <x:c r="E3401" s="0" t="inlineStr">
        <x:is>
          <x:t>Steuern</x:t>
        </x:is>
      </x:c>
      <x:c r="F3401" s="58">
        <x:v>7600</x:v>
      </x:c>
      <x:c r="G3401" t="inlineStr">
        <x:is>
          <x:t>Körperschaftsteuer</x:t>
        </x:is>
      </x:c>
      <x:c r="H3401" s="0" t="inlineStr">
        <x:is>
          <x:t>2023-05</x:t>
        </x:is>
      </x:c>
      <x:c r="I3401" s="0" t="inlineStr">
        <x:is>
          <x:t>2023-05</x:t>
        </x:is>
      </x:c>
      <x:c r="J3401" s="0" t="inlineStr">
        <x:is>
          <x:t>Month</x:t>
        </x:is>
      </x:c>
      <x:c r="K3401" s="58">
        <x:v>1</x:v>
      </x:c>
      <x:c r="L3401" s="12">
        <x:v>0</x:v>
      </x:c>
    </x:row>
    <x:row r="3402">
      <x:c r="A3402" s="0" t="inlineStr">
        <x:is>
          <x:t>PL|pl.taxes|7600|2023-06</x:t>
        </x:is>
      </x:c>
      <x:c r="B3402" s="0" t="inlineStr">
        <x:is>
          <x:t>Demo Handel GmbH</x:t>
        </x:is>
      </x:c>
      <x:c r="C3402" s="0" t="inlineStr">
        <x:is>
          <x:t>PL</x:t>
        </x:is>
      </x:c>
      <x:c r="D3402" s="0" t="inlineStr">
        <x:is>
          <x:t>pl.taxes</x:t>
        </x:is>
      </x:c>
      <x:c r="E3402" s="0" t="inlineStr">
        <x:is>
          <x:t>Steuern</x:t>
        </x:is>
      </x:c>
      <x:c r="F3402" s="58">
        <x:v>7600</x:v>
      </x:c>
      <x:c r="G3402" t="inlineStr">
        <x:is>
          <x:t>Körperschaftsteuer</x:t>
        </x:is>
      </x:c>
      <x:c r="H3402" s="0" t="inlineStr">
        <x:is>
          <x:t>2023-06</x:t>
        </x:is>
      </x:c>
      <x:c r="I3402" s="0" t="inlineStr">
        <x:is>
          <x:t>2023-06</x:t>
        </x:is>
      </x:c>
      <x:c r="J3402" s="0" t="inlineStr">
        <x:is>
          <x:t>Month</x:t>
        </x:is>
      </x:c>
      <x:c r="K3402" s="58">
        <x:v>1</x:v>
      </x:c>
      <x:c r="L3402" s="12">
        <x:v>-77900</x:v>
      </x:c>
    </x:row>
    <x:row r="3403">
      <x:c r="A3403" s="0" t="inlineStr">
        <x:is>
          <x:t>PL|pl.taxes|7600|2023-07</x:t>
        </x:is>
      </x:c>
      <x:c r="B3403" s="0" t="inlineStr">
        <x:is>
          <x:t>Demo Handel GmbH</x:t>
        </x:is>
      </x:c>
      <x:c r="C3403" s="0" t="inlineStr">
        <x:is>
          <x:t>PL</x:t>
        </x:is>
      </x:c>
      <x:c r="D3403" s="0" t="inlineStr">
        <x:is>
          <x:t>pl.taxes</x:t>
        </x:is>
      </x:c>
      <x:c r="E3403" s="0" t="inlineStr">
        <x:is>
          <x:t>Steuern</x:t>
        </x:is>
      </x:c>
      <x:c r="F3403" s="58">
        <x:v>7600</x:v>
      </x:c>
      <x:c r="G3403" t="inlineStr">
        <x:is>
          <x:t>Körperschaftsteuer</x:t>
        </x:is>
      </x:c>
      <x:c r="H3403" s="0" t="inlineStr">
        <x:is>
          <x:t>2023-07</x:t>
        </x:is>
      </x:c>
      <x:c r="I3403" s="0" t="inlineStr">
        <x:is>
          <x:t>2023-07</x:t>
        </x:is>
      </x:c>
      <x:c r="J3403" s="0" t="inlineStr">
        <x:is>
          <x:t>Month</x:t>
        </x:is>
      </x:c>
      <x:c r="K3403" s="58">
        <x:v>1</x:v>
      </x:c>
      <x:c r="L3403" s="12">
        <x:v>0</x:v>
      </x:c>
    </x:row>
    <x:row r="3404">
      <x:c r="A3404" s="0" t="inlineStr">
        <x:is>
          <x:t>PL|pl.taxes|7600|2023-08</x:t>
        </x:is>
      </x:c>
      <x:c r="B3404" s="0" t="inlineStr">
        <x:is>
          <x:t>Demo Handel GmbH</x:t>
        </x:is>
      </x:c>
      <x:c r="C3404" s="0" t="inlineStr">
        <x:is>
          <x:t>PL</x:t>
        </x:is>
      </x:c>
      <x:c r="D3404" s="0" t="inlineStr">
        <x:is>
          <x:t>pl.taxes</x:t>
        </x:is>
      </x:c>
      <x:c r="E3404" s="0" t="inlineStr">
        <x:is>
          <x:t>Steuern</x:t>
        </x:is>
      </x:c>
      <x:c r="F3404" s="58">
        <x:v>7600</x:v>
      </x:c>
      <x:c r="G3404" t="inlineStr">
        <x:is>
          <x:t>Körperschaftsteuer</x:t>
        </x:is>
      </x:c>
      <x:c r="H3404" s="0" t="inlineStr">
        <x:is>
          <x:t>2023-08</x:t>
        </x:is>
      </x:c>
      <x:c r="I3404" s="0" t="inlineStr">
        <x:is>
          <x:t>2023-08</x:t>
        </x:is>
      </x:c>
      <x:c r="J3404" s="0" t="inlineStr">
        <x:is>
          <x:t>Month</x:t>
        </x:is>
      </x:c>
      <x:c r="K3404" s="58">
        <x:v>1</x:v>
      </x:c>
      <x:c r="L3404" s="12">
        <x:v>-4774.78</x:v>
      </x:c>
    </x:row>
    <x:row r="3405">
      <x:c r="A3405" s="0" t="inlineStr">
        <x:is>
          <x:t>PL|pl.taxes|7600|2023-09</x:t>
        </x:is>
      </x:c>
      <x:c r="B3405" s="0" t="inlineStr">
        <x:is>
          <x:t>Demo Handel GmbH</x:t>
        </x:is>
      </x:c>
      <x:c r="C3405" s="0" t="inlineStr">
        <x:is>
          <x:t>PL</x:t>
        </x:is>
      </x:c>
      <x:c r="D3405" s="0" t="inlineStr">
        <x:is>
          <x:t>pl.taxes</x:t>
        </x:is>
      </x:c>
      <x:c r="E3405" s="0" t="inlineStr">
        <x:is>
          <x:t>Steuern</x:t>
        </x:is>
      </x:c>
      <x:c r="F3405" s="58">
        <x:v>7600</x:v>
      </x:c>
      <x:c r="G3405" t="inlineStr">
        <x:is>
          <x:t>Körperschaftsteuer</x:t>
        </x:is>
      </x:c>
      <x:c r="H3405" s="0" t="inlineStr">
        <x:is>
          <x:t>2023-09</x:t>
        </x:is>
      </x:c>
      <x:c r="I3405" s="0" t="inlineStr">
        <x:is>
          <x:t>2023-09</x:t>
        </x:is>
      </x:c>
      <x:c r="J3405" s="0" t="inlineStr">
        <x:is>
          <x:t>Month</x:t>
        </x:is>
      </x:c>
      <x:c r="K3405" s="58">
        <x:v>1</x:v>
      </x:c>
      <x:c r="L3405" s="12">
        <x:v>-77900</x:v>
      </x:c>
    </x:row>
    <x:row r="3406">
      <x:c r="A3406" s="0" t="inlineStr">
        <x:is>
          <x:t>PL|pl.taxes|7600|2023-10</x:t>
        </x:is>
      </x:c>
      <x:c r="B3406" s="0" t="inlineStr">
        <x:is>
          <x:t>Demo Handel GmbH</x:t>
        </x:is>
      </x:c>
      <x:c r="C3406" s="0" t="inlineStr">
        <x:is>
          <x:t>PL</x:t>
        </x:is>
      </x:c>
      <x:c r="D3406" s="0" t="inlineStr">
        <x:is>
          <x:t>pl.taxes</x:t>
        </x:is>
      </x:c>
      <x:c r="E3406" s="0" t="inlineStr">
        <x:is>
          <x:t>Steuern</x:t>
        </x:is>
      </x:c>
      <x:c r="F3406" s="58">
        <x:v>7600</x:v>
      </x:c>
      <x:c r="G3406" t="inlineStr">
        <x:is>
          <x:t>Körperschaftsteuer</x:t>
        </x:is>
      </x:c>
      <x:c r="H3406" s="0" t="inlineStr">
        <x:is>
          <x:t>2023-10</x:t>
        </x:is>
      </x:c>
      <x:c r="I3406" s="0" t="inlineStr">
        <x:is>
          <x:t>2023-10</x:t>
        </x:is>
      </x:c>
      <x:c r="J3406" s="0" t="inlineStr">
        <x:is>
          <x:t>Month</x:t>
        </x:is>
      </x:c>
      <x:c r="K3406" s="58">
        <x:v>1</x:v>
      </x:c>
      <x:c r="L3406" s="12">
        <x:v>0</x:v>
      </x:c>
    </x:row>
    <x:row r="3407">
      <x:c r="A3407" s="0" t="inlineStr">
        <x:is>
          <x:t>PL|pl.taxes|7600|2023-11</x:t>
        </x:is>
      </x:c>
      <x:c r="B3407" s="0" t="inlineStr">
        <x:is>
          <x:t>Demo Handel GmbH</x:t>
        </x:is>
      </x:c>
      <x:c r="C3407" s="0" t="inlineStr">
        <x:is>
          <x:t>PL</x:t>
        </x:is>
      </x:c>
      <x:c r="D3407" s="0" t="inlineStr">
        <x:is>
          <x:t>pl.taxes</x:t>
        </x:is>
      </x:c>
      <x:c r="E3407" s="0" t="inlineStr">
        <x:is>
          <x:t>Steuern</x:t>
        </x:is>
      </x:c>
      <x:c r="F3407" s="58">
        <x:v>7600</x:v>
      </x:c>
      <x:c r="G3407" t="inlineStr">
        <x:is>
          <x:t>Körperschaftsteuer</x:t>
        </x:is>
      </x:c>
      <x:c r="H3407" s="0" t="inlineStr">
        <x:is>
          <x:t>2023-11</x:t>
        </x:is>
      </x:c>
      <x:c r="I3407" s="0" t="inlineStr">
        <x:is>
          <x:t>2023-11</x:t>
        </x:is>
      </x:c>
      <x:c r="J3407" s="0" t="inlineStr">
        <x:is>
          <x:t>Month</x:t>
        </x:is>
      </x:c>
      <x:c r="K3407" s="58">
        <x:v>1</x:v>
      </x:c>
      <x:c r="L3407" s="12">
        <x:v>0</x:v>
      </x:c>
    </x:row>
    <x:row r="3408">
      <x:c r="A3408" s="0" t="inlineStr">
        <x:is>
          <x:t>PL|pl.taxes|7600|2023-12</x:t>
        </x:is>
      </x:c>
      <x:c r="B3408" s="0" t="inlineStr">
        <x:is>
          <x:t>Demo Handel GmbH</x:t>
        </x:is>
      </x:c>
      <x:c r="C3408" s="0" t="inlineStr">
        <x:is>
          <x:t>PL</x:t>
        </x:is>
      </x:c>
      <x:c r="D3408" s="0" t="inlineStr">
        <x:is>
          <x:t>pl.taxes</x:t>
        </x:is>
      </x:c>
      <x:c r="E3408" s="0" t="inlineStr">
        <x:is>
          <x:t>Steuern</x:t>
        </x:is>
      </x:c>
      <x:c r="F3408" s="58">
        <x:v>7600</x:v>
      </x:c>
      <x:c r="G3408" t="inlineStr">
        <x:is>
          <x:t>Körperschaftsteuer</x:t>
        </x:is>
      </x:c>
      <x:c r="H3408" s="0" t="inlineStr">
        <x:is>
          <x:t>2023-12</x:t>
        </x:is>
      </x:c>
      <x:c r="I3408" s="0" t="inlineStr">
        <x:is>
          <x:t>2023-12</x:t>
        </x:is>
      </x:c>
      <x:c r="J3408" s="0" t="inlineStr">
        <x:is>
          <x:t>Month</x:t>
        </x:is>
      </x:c>
      <x:c r="K3408" s="58">
        <x:v>1</x:v>
      </x:c>
      <x:c r="L3408" s="12">
        <x:v>-121749.38</x:v>
      </x:c>
    </x:row>
    <x:row r="3409">
      <x:c r="A3409" s="0" t="inlineStr">
        <x:is>
          <x:t>PL|pl.taxes|7600|2024-01</x:t>
        </x:is>
      </x:c>
      <x:c r="B3409" s="0" t="inlineStr">
        <x:is>
          <x:t>Demo Handel GmbH</x:t>
        </x:is>
      </x:c>
      <x:c r="C3409" s="0" t="inlineStr">
        <x:is>
          <x:t>PL</x:t>
        </x:is>
      </x:c>
      <x:c r="D3409" s="0" t="inlineStr">
        <x:is>
          <x:t>pl.taxes</x:t>
        </x:is>
      </x:c>
      <x:c r="E3409" s="0" t="inlineStr">
        <x:is>
          <x:t>Steuern</x:t>
        </x:is>
      </x:c>
      <x:c r="F3409" s="58">
        <x:v>7600</x:v>
      </x:c>
      <x:c r="G3409" t="inlineStr">
        <x:is>
          <x:t>Körperschaftsteuer</x:t>
        </x:is>
      </x:c>
      <x:c r="H3409" s="0" t="inlineStr">
        <x:is>
          <x:t>2024-01</x:t>
        </x:is>
      </x:c>
      <x:c r="I3409" s="0" t="inlineStr">
        <x:is>
          <x:t>2024-01</x:t>
        </x:is>
      </x:c>
      <x:c r="J3409" s="0" t="inlineStr">
        <x:is>
          <x:t>Month</x:t>
        </x:is>
      </x:c>
      <x:c r="K3409" s="58">
        <x:v>1</x:v>
      </x:c>
      <x:c r="L3409" s="12">
        <x:v>0</x:v>
      </x:c>
    </x:row>
    <x:row r="3410">
      <x:c r="A3410" s="0" t="inlineStr">
        <x:is>
          <x:t>PL|pl.taxes|7600|2024-02</x:t>
        </x:is>
      </x:c>
      <x:c r="B3410" s="0" t="inlineStr">
        <x:is>
          <x:t>Demo Handel GmbH</x:t>
        </x:is>
      </x:c>
      <x:c r="C3410" s="0" t="inlineStr">
        <x:is>
          <x:t>PL</x:t>
        </x:is>
      </x:c>
      <x:c r="D3410" s="0" t="inlineStr">
        <x:is>
          <x:t>pl.taxes</x:t>
        </x:is>
      </x:c>
      <x:c r="E3410" s="0" t="inlineStr">
        <x:is>
          <x:t>Steuern</x:t>
        </x:is>
      </x:c>
      <x:c r="F3410" s="58">
        <x:v>7600</x:v>
      </x:c>
      <x:c r="G3410" t="inlineStr">
        <x:is>
          <x:t>Körperschaftsteuer</x:t>
        </x:is>
      </x:c>
      <x:c r="H3410" s="0" t="inlineStr">
        <x:is>
          <x:t>2024-02</x:t>
        </x:is>
      </x:c>
      <x:c r="I3410" s="0" t="inlineStr">
        <x:is>
          <x:t>2024-02</x:t>
        </x:is>
      </x:c>
      <x:c r="J3410" s="0" t="inlineStr">
        <x:is>
          <x:t>Month</x:t>
        </x:is>
      </x:c>
      <x:c r="K3410" s="58">
        <x:v>1</x:v>
      </x:c>
      <x:c r="L3410" s="12">
        <x:v>0</x:v>
      </x:c>
    </x:row>
    <x:row r="3411">
      <x:c r="A3411" s="0" t="inlineStr">
        <x:is>
          <x:t>PL|pl.taxes|7600|2024-03</x:t>
        </x:is>
      </x:c>
      <x:c r="B3411" s="0" t="inlineStr">
        <x:is>
          <x:t>Demo Handel GmbH</x:t>
        </x:is>
      </x:c>
      <x:c r="C3411" s="0" t="inlineStr">
        <x:is>
          <x:t>PL</x:t>
        </x:is>
      </x:c>
      <x:c r="D3411" s="0" t="inlineStr">
        <x:is>
          <x:t>pl.taxes</x:t>
        </x:is>
      </x:c>
      <x:c r="E3411" s="0" t="inlineStr">
        <x:is>
          <x:t>Steuern</x:t>
        </x:is>
      </x:c>
      <x:c r="F3411" s="58">
        <x:v>7600</x:v>
      </x:c>
      <x:c r="G3411" t="inlineStr">
        <x:is>
          <x:t>Körperschaftsteuer</x:t>
        </x:is>
      </x:c>
      <x:c r="H3411" s="0" t="inlineStr">
        <x:is>
          <x:t>2024-03</x:t>
        </x:is>
      </x:c>
      <x:c r="I3411" s="0" t="inlineStr">
        <x:is>
          <x:t>2024-03</x:t>
        </x:is>
      </x:c>
      <x:c r="J3411" s="0" t="inlineStr">
        <x:is>
          <x:t>Month</x:t>
        </x:is>
      </x:c>
      <x:c r="K3411" s="58">
        <x:v>1</x:v>
      </x:c>
      <x:c r="L3411" s="12">
        <x:v>-90100</x:v>
      </x:c>
    </x:row>
    <x:row r="3412">
      <x:c r="A3412" s="0" t="inlineStr">
        <x:is>
          <x:t>PL|pl.taxes|7600|2024-04</x:t>
        </x:is>
      </x:c>
      <x:c r="B3412" s="0" t="inlineStr">
        <x:is>
          <x:t>Demo Handel GmbH</x:t>
        </x:is>
      </x:c>
      <x:c r="C3412" s="0" t="inlineStr">
        <x:is>
          <x:t>PL</x:t>
        </x:is>
      </x:c>
      <x:c r="D3412" s="0" t="inlineStr">
        <x:is>
          <x:t>pl.taxes</x:t>
        </x:is>
      </x:c>
      <x:c r="E3412" s="0" t="inlineStr">
        <x:is>
          <x:t>Steuern</x:t>
        </x:is>
      </x:c>
      <x:c r="F3412" s="58">
        <x:v>7600</x:v>
      </x:c>
      <x:c r="G3412" t="inlineStr">
        <x:is>
          <x:t>Körperschaftsteuer</x:t>
        </x:is>
      </x:c>
      <x:c r="H3412" s="0" t="inlineStr">
        <x:is>
          <x:t>2024-04</x:t>
        </x:is>
      </x:c>
      <x:c r="I3412" s="0" t="inlineStr">
        <x:is>
          <x:t>2024-04</x:t>
        </x:is>
      </x:c>
      <x:c r="J3412" s="0" t="inlineStr">
        <x:is>
          <x:t>Month</x:t>
        </x:is>
      </x:c>
      <x:c r="K3412" s="58">
        <x:v>1</x:v>
      </x:c>
      <x:c r="L3412" s="12">
        <x:v>0</x:v>
      </x:c>
    </x:row>
    <x:row r="3413">
      <x:c r="A3413" s="0" t="inlineStr">
        <x:is>
          <x:t>PL|pl.taxes|7600|2024-05</x:t>
        </x:is>
      </x:c>
      <x:c r="B3413" s="0" t="inlineStr">
        <x:is>
          <x:t>Demo Handel GmbH</x:t>
        </x:is>
      </x:c>
      <x:c r="C3413" s="0" t="inlineStr">
        <x:is>
          <x:t>PL</x:t>
        </x:is>
      </x:c>
      <x:c r="D3413" s="0" t="inlineStr">
        <x:is>
          <x:t>pl.taxes</x:t>
        </x:is>
      </x:c>
      <x:c r="E3413" s="0" t="inlineStr">
        <x:is>
          <x:t>Steuern</x:t>
        </x:is>
      </x:c>
      <x:c r="F3413" s="58">
        <x:v>7600</x:v>
      </x:c>
      <x:c r="G3413" t="inlineStr">
        <x:is>
          <x:t>Körperschaftsteuer</x:t>
        </x:is>
      </x:c>
      <x:c r="H3413" s="0" t="inlineStr">
        <x:is>
          <x:t>2024-05</x:t>
        </x:is>
      </x:c>
      <x:c r="I3413" s="0" t="inlineStr">
        <x:is>
          <x:t>2024-05</x:t>
        </x:is>
      </x:c>
      <x:c r="J3413" s="0" t="inlineStr">
        <x:is>
          <x:t>Month</x:t>
        </x:is>
      </x:c>
      <x:c r="K3413" s="58">
        <x:v>1</x:v>
      </x:c>
      <x:c r="L3413" s="12">
        <x:v>0</x:v>
      </x:c>
    </x:row>
    <x:row r="3414">
      <x:c r="A3414" s="0" t="inlineStr">
        <x:is>
          <x:t>PL|pl.taxes|7600|2024-06</x:t>
        </x:is>
      </x:c>
      <x:c r="B3414" s="0" t="inlineStr">
        <x:is>
          <x:t>Demo Handel GmbH</x:t>
        </x:is>
      </x:c>
      <x:c r="C3414" s="0" t="inlineStr">
        <x:is>
          <x:t>PL</x:t>
        </x:is>
      </x:c>
      <x:c r="D3414" s="0" t="inlineStr">
        <x:is>
          <x:t>pl.taxes</x:t>
        </x:is>
      </x:c>
      <x:c r="E3414" s="0" t="inlineStr">
        <x:is>
          <x:t>Steuern</x:t>
        </x:is>
      </x:c>
      <x:c r="F3414" s="58">
        <x:v>7600</x:v>
      </x:c>
      <x:c r="G3414" t="inlineStr">
        <x:is>
          <x:t>Körperschaftsteuer</x:t>
        </x:is>
      </x:c>
      <x:c r="H3414" s="0" t="inlineStr">
        <x:is>
          <x:t>2024-06</x:t>
        </x:is>
      </x:c>
      <x:c r="I3414" s="0" t="inlineStr">
        <x:is>
          <x:t>2024-06</x:t>
        </x:is>
      </x:c>
      <x:c r="J3414" s="0" t="inlineStr">
        <x:is>
          <x:t>Month</x:t>
        </x:is>
      </x:c>
      <x:c r="K3414" s="58">
        <x:v>1</x:v>
      </x:c>
      <x:c r="L3414" s="12">
        <x:v>-90100</x:v>
      </x:c>
    </x:row>
    <x:row r="3415">
      <x:c r="A3415" s="0" t="inlineStr">
        <x:is>
          <x:t>PL|pl.taxes|7600|2024-07</x:t>
        </x:is>
      </x:c>
      <x:c r="B3415" s="0" t="inlineStr">
        <x:is>
          <x:t>Demo Handel GmbH</x:t>
        </x:is>
      </x:c>
      <x:c r="C3415" s="0" t="inlineStr">
        <x:is>
          <x:t>PL</x:t>
        </x:is>
      </x:c>
      <x:c r="D3415" s="0" t="inlineStr">
        <x:is>
          <x:t>pl.taxes</x:t>
        </x:is>
      </x:c>
      <x:c r="E3415" s="0" t="inlineStr">
        <x:is>
          <x:t>Steuern</x:t>
        </x:is>
      </x:c>
      <x:c r="F3415" s="58">
        <x:v>7600</x:v>
      </x:c>
      <x:c r="G3415" t="inlineStr">
        <x:is>
          <x:t>Körperschaftsteuer</x:t>
        </x:is>
      </x:c>
      <x:c r="H3415" s="0" t="inlineStr">
        <x:is>
          <x:t>2024-07</x:t>
        </x:is>
      </x:c>
      <x:c r="I3415" s="0" t="inlineStr">
        <x:is>
          <x:t>2024-07</x:t>
        </x:is>
      </x:c>
      <x:c r="J3415" s="0" t="inlineStr">
        <x:is>
          <x:t>Month</x:t>
        </x:is>
      </x:c>
      <x:c r="K3415" s="58">
        <x:v>1</x:v>
      </x:c>
      <x:c r="L3415" s="12">
        <x:v>0</x:v>
      </x:c>
    </x:row>
    <x:row r="3416">
      <x:c r="A3416" s="0" t="inlineStr">
        <x:is>
          <x:t>PL|pl.taxes|7600|2024-08</x:t>
        </x:is>
      </x:c>
      <x:c r="B3416" s="0" t="inlineStr">
        <x:is>
          <x:t>Demo Handel GmbH</x:t>
        </x:is>
      </x:c>
      <x:c r="C3416" s="0" t="inlineStr">
        <x:is>
          <x:t>PL</x:t>
        </x:is>
      </x:c>
      <x:c r="D3416" s="0" t="inlineStr">
        <x:is>
          <x:t>pl.taxes</x:t>
        </x:is>
      </x:c>
      <x:c r="E3416" s="0" t="inlineStr">
        <x:is>
          <x:t>Steuern</x:t>
        </x:is>
      </x:c>
      <x:c r="F3416" s="58">
        <x:v>7600</x:v>
      </x:c>
      <x:c r="G3416" t="inlineStr">
        <x:is>
          <x:t>Körperschaftsteuer</x:t>
        </x:is>
      </x:c>
      <x:c r="H3416" s="0" t="inlineStr">
        <x:is>
          <x:t>2024-08</x:t>
        </x:is>
      </x:c>
      <x:c r="I3416" s="0" t="inlineStr">
        <x:is>
          <x:t>2024-08</x:t>
        </x:is>
      </x:c>
      <x:c r="J3416" s="0" t="inlineStr">
        <x:is>
          <x:t>Month</x:t>
        </x:is>
      </x:c>
      <x:c r="K3416" s="58">
        <x:v>1</x:v>
      </x:c>
      <x:c r="L3416" s="12">
        <x:v>-1828.21</x:v>
      </x:c>
    </x:row>
    <x:row r="3417">
      <x:c r="A3417" s="0" t="inlineStr">
        <x:is>
          <x:t>PL|pl.taxes|7600|2024-09</x:t>
        </x:is>
      </x:c>
      <x:c r="B3417" s="0" t="inlineStr">
        <x:is>
          <x:t>Demo Handel GmbH</x:t>
        </x:is>
      </x:c>
      <x:c r="C3417" s="0" t="inlineStr">
        <x:is>
          <x:t>PL</x:t>
        </x:is>
      </x:c>
      <x:c r="D3417" s="0" t="inlineStr">
        <x:is>
          <x:t>pl.taxes</x:t>
        </x:is>
      </x:c>
      <x:c r="E3417" s="0" t="inlineStr">
        <x:is>
          <x:t>Steuern</x:t>
        </x:is>
      </x:c>
      <x:c r="F3417" s="58">
        <x:v>7600</x:v>
      </x:c>
      <x:c r="G3417" t="inlineStr">
        <x:is>
          <x:t>Körperschaftsteuer</x:t>
        </x:is>
      </x:c>
      <x:c r="H3417" s="0" t="inlineStr">
        <x:is>
          <x:t>2024-09</x:t>
        </x:is>
      </x:c>
      <x:c r="I3417" s="0" t="inlineStr">
        <x:is>
          <x:t>2024-09</x:t>
        </x:is>
      </x:c>
      <x:c r="J3417" s="0" t="inlineStr">
        <x:is>
          <x:t>Month</x:t>
        </x:is>
      </x:c>
      <x:c r="K3417" s="58">
        <x:v>1</x:v>
      </x:c>
      <x:c r="L3417" s="12">
        <x:v>-90100</x:v>
      </x:c>
    </x:row>
    <x:row r="3418">
      <x:c r="A3418" s="0" t="inlineStr">
        <x:is>
          <x:t>PL|pl.taxes|7600|2024-10</x:t>
        </x:is>
      </x:c>
      <x:c r="B3418" s="0" t="inlineStr">
        <x:is>
          <x:t>Demo Handel GmbH</x:t>
        </x:is>
      </x:c>
      <x:c r="C3418" s="0" t="inlineStr">
        <x:is>
          <x:t>PL</x:t>
        </x:is>
      </x:c>
      <x:c r="D3418" s="0" t="inlineStr">
        <x:is>
          <x:t>pl.taxes</x:t>
        </x:is>
      </x:c>
      <x:c r="E3418" s="0" t="inlineStr">
        <x:is>
          <x:t>Steuern</x:t>
        </x:is>
      </x:c>
      <x:c r="F3418" s="58">
        <x:v>7600</x:v>
      </x:c>
      <x:c r="G3418" t="inlineStr">
        <x:is>
          <x:t>Körperschaftsteuer</x:t>
        </x:is>
      </x:c>
      <x:c r="H3418" s="0" t="inlineStr">
        <x:is>
          <x:t>2024-10</x:t>
        </x:is>
      </x:c>
      <x:c r="I3418" s="0" t="inlineStr">
        <x:is>
          <x:t>2024-10</x:t>
        </x:is>
      </x:c>
      <x:c r="J3418" s="0" t="inlineStr">
        <x:is>
          <x:t>Month</x:t>
        </x:is>
      </x:c>
      <x:c r="K3418" s="58">
        <x:v>1</x:v>
      </x:c>
      <x:c r="L3418" s="12">
        <x:v>0</x:v>
      </x:c>
    </x:row>
    <x:row r="3419">
      <x:c r="A3419" s="0" t="inlineStr">
        <x:is>
          <x:t>PL|pl.taxes|7600|2024-11</x:t>
        </x:is>
      </x:c>
      <x:c r="B3419" s="0" t="inlineStr">
        <x:is>
          <x:t>Demo Handel GmbH</x:t>
        </x:is>
      </x:c>
      <x:c r="C3419" s="0" t="inlineStr">
        <x:is>
          <x:t>PL</x:t>
        </x:is>
      </x:c>
      <x:c r="D3419" s="0" t="inlineStr">
        <x:is>
          <x:t>pl.taxes</x:t>
        </x:is>
      </x:c>
      <x:c r="E3419" s="0" t="inlineStr">
        <x:is>
          <x:t>Steuern</x:t>
        </x:is>
      </x:c>
      <x:c r="F3419" s="58">
        <x:v>7600</x:v>
      </x:c>
      <x:c r="G3419" t="inlineStr">
        <x:is>
          <x:t>Körperschaftsteuer</x:t>
        </x:is>
      </x:c>
      <x:c r="H3419" s="0" t="inlineStr">
        <x:is>
          <x:t>2024-11</x:t>
        </x:is>
      </x:c>
      <x:c r="I3419" s="0" t="inlineStr">
        <x:is>
          <x:t>2024-11</x:t>
        </x:is>
      </x:c>
      <x:c r="J3419" s="0" t="inlineStr">
        <x:is>
          <x:t>Month</x:t>
        </x:is>
      </x:c>
      <x:c r="K3419" s="58">
        <x:v>1</x:v>
      </x:c>
      <x:c r="L3419" s="12">
        <x:v>0</x:v>
      </x:c>
    </x:row>
    <x:row r="3420">
      <x:c r="A3420" s="0" t="inlineStr">
        <x:is>
          <x:t>PL|pl.taxes|7600|2024-12</x:t>
        </x:is>
      </x:c>
      <x:c r="B3420" s="0" t="inlineStr">
        <x:is>
          <x:t>Demo Handel GmbH</x:t>
        </x:is>
      </x:c>
      <x:c r="C3420" s="0" t="inlineStr">
        <x:is>
          <x:t>PL</x:t>
        </x:is>
      </x:c>
      <x:c r="D3420" s="0" t="inlineStr">
        <x:is>
          <x:t>pl.taxes</x:t>
        </x:is>
      </x:c>
      <x:c r="E3420" s="0" t="inlineStr">
        <x:is>
          <x:t>Steuern</x:t>
        </x:is>
      </x:c>
      <x:c r="F3420" s="58">
        <x:v>7600</x:v>
      </x:c>
      <x:c r="G3420" t="inlineStr">
        <x:is>
          <x:t>Körperschaftsteuer</x:t>
        </x:is>
      </x:c>
      <x:c r="H3420" s="0" t="inlineStr">
        <x:is>
          <x:t>2024-12</x:t>
        </x:is>
      </x:c>
      <x:c r="I3420" s="0" t="inlineStr">
        <x:is>
          <x:t>2024-12</x:t>
        </x:is>
      </x:c>
      <x:c r="J3420" s="0" t="inlineStr">
        <x:is>
          <x:t>Month</x:t>
        </x:is>
      </x:c>
      <x:c r="K3420" s="58">
        <x:v>1</x:v>
      </x:c>
      <x:c r="L3420" s="12">
        <x:v>30229.23</x:v>
      </x:c>
    </x:row>
    <x:row r="3421">
      <x:c r="A3421" s="0" t="inlineStr">
        <x:is>
          <x:t>PL|pl.taxes|7608|2022-01</x:t>
        </x:is>
      </x:c>
      <x:c r="B3421" s="0" t="inlineStr">
        <x:is>
          <x:t>Demo Handel GmbH</x:t>
        </x:is>
      </x:c>
      <x:c r="C3421" s="0" t="inlineStr">
        <x:is>
          <x:t>PL</x:t>
        </x:is>
      </x:c>
      <x:c r="D3421" s="0" t="inlineStr">
        <x:is>
          <x:t>pl.taxes</x:t>
        </x:is>
      </x:c>
      <x:c r="E3421" s="0" t="inlineStr">
        <x:is>
          <x:t>Steuern</x:t>
        </x:is>
      </x:c>
      <x:c r="F3421" s="58">
        <x:v>7608</x:v>
      </x:c>
      <x:c r="G3421" t="inlineStr">
        <x:is>
          <x:t>Solidaritätszuschlag</x:t>
        </x:is>
      </x:c>
      <x:c r="H3421" s="0" t="inlineStr">
        <x:is>
          <x:t>2022-01</x:t>
        </x:is>
      </x:c>
      <x:c r="I3421" s="0" t="inlineStr">
        <x:is>
          <x:t>2022-01</x:t>
        </x:is>
      </x:c>
      <x:c r="J3421" s="0" t="inlineStr">
        <x:is>
          <x:t>Month</x:t>
        </x:is>
      </x:c>
      <x:c r="K3421" s="58">
        <x:v>1</x:v>
      </x:c>
      <x:c r="L3421" s="12">
        <x:v>0</x:v>
      </x:c>
    </x:row>
    <x:row r="3422">
      <x:c r="A3422" s="0" t="inlineStr">
        <x:is>
          <x:t>PL|pl.taxes|7608|2022-02</x:t>
        </x:is>
      </x:c>
      <x:c r="B3422" s="0" t="inlineStr">
        <x:is>
          <x:t>Demo Handel GmbH</x:t>
        </x:is>
      </x:c>
      <x:c r="C3422" s="0" t="inlineStr">
        <x:is>
          <x:t>PL</x:t>
        </x:is>
      </x:c>
      <x:c r="D3422" s="0" t="inlineStr">
        <x:is>
          <x:t>pl.taxes</x:t>
        </x:is>
      </x:c>
      <x:c r="E3422" s="0" t="inlineStr">
        <x:is>
          <x:t>Steuern</x:t>
        </x:is>
      </x:c>
      <x:c r="F3422" s="58">
        <x:v>7608</x:v>
      </x:c>
      <x:c r="G3422" t="inlineStr">
        <x:is>
          <x:t>Solidaritätszuschlag</x:t>
        </x:is>
      </x:c>
      <x:c r="H3422" s="0" t="inlineStr">
        <x:is>
          <x:t>2022-02</x:t>
        </x:is>
      </x:c>
      <x:c r="I3422" s="0" t="inlineStr">
        <x:is>
          <x:t>2022-02</x:t>
        </x:is>
      </x:c>
      <x:c r="J3422" s="0" t="inlineStr">
        <x:is>
          <x:t>Month</x:t>
        </x:is>
      </x:c>
      <x:c r="K3422" s="58">
        <x:v>1</x:v>
      </x:c>
      <x:c r="L3422" s="12">
        <x:v>0</x:v>
      </x:c>
    </x:row>
    <x:row r="3423">
      <x:c r="A3423" s="0" t="inlineStr">
        <x:is>
          <x:t>PL|pl.taxes|7608|2022-03</x:t>
        </x:is>
      </x:c>
      <x:c r="B3423" s="0" t="inlineStr">
        <x:is>
          <x:t>Demo Handel GmbH</x:t>
        </x:is>
      </x:c>
      <x:c r="C3423" s="0" t="inlineStr">
        <x:is>
          <x:t>PL</x:t>
        </x:is>
      </x:c>
      <x:c r="D3423" s="0" t="inlineStr">
        <x:is>
          <x:t>pl.taxes</x:t>
        </x:is>
      </x:c>
      <x:c r="E3423" s="0" t="inlineStr">
        <x:is>
          <x:t>Steuern</x:t>
        </x:is>
      </x:c>
      <x:c r="F3423" s="58">
        <x:v>7608</x:v>
      </x:c>
      <x:c r="G3423" t="inlineStr">
        <x:is>
          <x:t>Solidaritätszuschlag</x:t>
        </x:is>
      </x:c>
      <x:c r="H3423" s="0" t="inlineStr">
        <x:is>
          <x:t>2022-03</x:t>
        </x:is>
      </x:c>
      <x:c r="I3423" s="0" t="inlineStr">
        <x:is>
          <x:t>2022-03</x:t>
        </x:is>
      </x:c>
      <x:c r="J3423" s="0" t="inlineStr">
        <x:is>
          <x:t>Month</x:t>
        </x:is>
      </x:c>
      <x:c r="K3423" s="58">
        <x:v>1</x:v>
      </x:c>
      <x:c r="L3423" s="12">
        <x:v>-2612.5</x:v>
      </x:c>
    </x:row>
    <x:row r="3424">
      <x:c r="A3424" s="0" t="inlineStr">
        <x:is>
          <x:t>PL|pl.taxes|7608|2022-04</x:t>
        </x:is>
      </x:c>
      <x:c r="B3424" s="0" t="inlineStr">
        <x:is>
          <x:t>Demo Handel GmbH</x:t>
        </x:is>
      </x:c>
      <x:c r="C3424" s="0" t="inlineStr">
        <x:is>
          <x:t>PL</x:t>
        </x:is>
      </x:c>
      <x:c r="D3424" s="0" t="inlineStr">
        <x:is>
          <x:t>pl.taxes</x:t>
        </x:is>
      </x:c>
      <x:c r="E3424" s="0" t="inlineStr">
        <x:is>
          <x:t>Steuern</x:t>
        </x:is>
      </x:c>
      <x:c r="F3424" s="58">
        <x:v>7608</x:v>
      </x:c>
      <x:c r="G3424" t="inlineStr">
        <x:is>
          <x:t>Solidaritätszuschlag</x:t>
        </x:is>
      </x:c>
      <x:c r="H3424" s="0" t="inlineStr">
        <x:is>
          <x:t>2022-04</x:t>
        </x:is>
      </x:c>
      <x:c r="I3424" s="0" t="inlineStr">
        <x:is>
          <x:t>2022-04</x:t>
        </x:is>
      </x:c>
      <x:c r="J3424" s="0" t="inlineStr">
        <x:is>
          <x:t>Month</x:t>
        </x:is>
      </x:c>
      <x:c r="K3424" s="58">
        <x:v>1</x:v>
      </x:c>
      <x:c r="L3424" s="12">
        <x:v>0</x:v>
      </x:c>
    </x:row>
    <x:row r="3425">
      <x:c r="A3425" s="0" t="inlineStr">
        <x:is>
          <x:t>PL|pl.taxes|7608|2022-05</x:t>
        </x:is>
      </x:c>
      <x:c r="B3425" s="0" t="inlineStr">
        <x:is>
          <x:t>Demo Handel GmbH</x:t>
        </x:is>
      </x:c>
      <x:c r="C3425" s="0" t="inlineStr">
        <x:is>
          <x:t>PL</x:t>
        </x:is>
      </x:c>
      <x:c r="D3425" s="0" t="inlineStr">
        <x:is>
          <x:t>pl.taxes</x:t>
        </x:is>
      </x:c>
      <x:c r="E3425" s="0" t="inlineStr">
        <x:is>
          <x:t>Steuern</x:t>
        </x:is>
      </x:c>
      <x:c r="F3425" s="58">
        <x:v>7608</x:v>
      </x:c>
      <x:c r="G3425" t="inlineStr">
        <x:is>
          <x:t>Solidaritätszuschlag</x:t>
        </x:is>
      </x:c>
      <x:c r="H3425" s="0" t="inlineStr">
        <x:is>
          <x:t>2022-05</x:t>
        </x:is>
      </x:c>
      <x:c r="I3425" s="0" t="inlineStr">
        <x:is>
          <x:t>2022-05</x:t>
        </x:is>
      </x:c>
      <x:c r="J3425" s="0" t="inlineStr">
        <x:is>
          <x:t>Month</x:t>
        </x:is>
      </x:c>
      <x:c r="K3425" s="58">
        <x:v>1</x:v>
      </x:c>
      <x:c r="L3425" s="12">
        <x:v>0</x:v>
      </x:c>
    </x:row>
    <x:row r="3426">
      <x:c r="A3426" s="0" t="inlineStr">
        <x:is>
          <x:t>PL|pl.taxes|7608|2022-06</x:t>
        </x:is>
      </x:c>
      <x:c r="B3426" s="0" t="inlineStr">
        <x:is>
          <x:t>Demo Handel GmbH</x:t>
        </x:is>
      </x:c>
      <x:c r="C3426" s="0" t="inlineStr">
        <x:is>
          <x:t>PL</x:t>
        </x:is>
      </x:c>
      <x:c r="D3426" s="0" t="inlineStr">
        <x:is>
          <x:t>pl.taxes</x:t>
        </x:is>
      </x:c>
      <x:c r="E3426" s="0" t="inlineStr">
        <x:is>
          <x:t>Steuern</x:t>
        </x:is>
      </x:c>
      <x:c r="F3426" s="58">
        <x:v>7608</x:v>
      </x:c>
      <x:c r="G3426" t="inlineStr">
        <x:is>
          <x:t>Solidaritätszuschlag</x:t>
        </x:is>
      </x:c>
      <x:c r="H3426" s="0" t="inlineStr">
        <x:is>
          <x:t>2022-06</x:t>
        </x:is>
      </x:c>
      <x:c r="I3426" s="0" t="inlineStr">
        <x:is>
          <x:t>2022-06</x:t>
        </x:is>
      </x:c>
      <x:c r="J3426" s="0" t="inlineStr">
        <x:is>
          <x:t>Month</x:t>
        </x:is>
      </x:c>
      <x:c r="K3426" s="58">
        <x:v>1</x:v>
      </x:c>
      <x:c r="L3426" s="12">
        <x:v>-2612.5</x:v>
      </x:c>
    </x:row>
    <x:row r="3427">
      <x:c r="A3427" s="0" t="inlineStr">
        <x:is>
          <x:t>PL|pl.taxes|7608|2022-07</x:t>
        </x:is>
      </x:c>
      <x:c r="B3427" s="0" t="inlineStr">
        <x:is>
          <x:t>Demo Handel GmbH</x:t>
        </x:is>
      </x:c>
      <x:c r="C3427" s="0" t="inlineStr">
        <x:is>
          <x:t>PL</x:t>
        </x:is>
      </x:c>
      <x:c r="D3427" s="0" t="inlineStr">
        <x:is>
          <x:t>pl.taxes</x:t>
        </x:is>
      </x:c>
      <x:c r="E3427" s="0" t="inlineStr">
        <x:is>
          <x:t>Steuern</x:t>
        </x:is>
      </x:c>
      <x:c r="F3427" s="58">
        <x:v>7608</x:v>
      </x:c>
      <x:c r="G3427" t="inlineStr">
        <x:is>
          <x:t>Solidaritätszuschlag</x:t>
        </x:is>
      </x:c>
      <x:c r="H3427" s="0" t="inlineStr">
        <x:is>
          <x:t>2022-07</x:t>
        </x:is>
      </x:c>
      <x:c r="I3427" s="0" t="inlineStr">
        <x:is>
          <x:t>2022-07</x:t>
        </x:is>
      </x:c>
      <x:c r="J3427" s="0" t="inlineStr">
        <x:is>
          <x:t>Month</x:t>
        </x:is>
      </x:c>
      <x:c r="K3427" s="58">
        <x:v>1</x:v>
      </x:c>
      <x:c r="L3427" s="12">
        <x:v>0</x:v>
      </x:c>
    </x:row>
    <x:row r="3428">
      <x:c r="A3428" s="0" t="inlineStr">
        <x:is>
          <x:t>PL|pl.taxes|7608|2022-08</x:t>
        </x:is>
      </x:c>
      <x:c r="B3428" s="0" t="inlineStr">
        <x:is>
          <x:t>Demo Handel GmbH</x:t>
        </x:is>
      </x:c>
      <x:c r="C3428" s="0" t="inlineStr">
        <x:is>
          <x:t>PL</x:t>
        </x:is>
      </x:c>
      <x:c r="D3428" s="0" t="inlineStr">
        <x:is>
          <x:t>pl.taxes</x:t>
        </x:is>
      </x:c>
      <x:c r="E3428" s="0" t="inlineStr">
        <x:is>
          <x:t>Steuern</x:t>
        </x:is>
      </x:c>
      <x:c r="F3428" s="58">
        <x:v>7608</x:v>
      </x:c>
      <x:c r="G3428" t="inlineStr">
        <x:is>
          <x:t>Solidaritätszuschlag</x:t>
        </x:is>
      </x:c>
      <x:c r="H3428" s="0" t="inlineStr">
        <x:is>
          <x:t>2022-08</x:t>
        </x:is>
      </x:c>
      <x:c r="I3428" s="0" t="inlineStr">
        <x:is>
          <x:t>2022-08</x:t>
        </x:is>
      </x:c>
      <x:c r="J3428" s="0" t="inlineStr">
        <x:is>
          <x:t>Month</x:t>
        </x:is>
      </x:c>
      <x:c r="K3428" s="58">
        <x:v>1</x:v>
      </x:c>
      <x:c r="L3428" s="12">
        <x:v>0</x:v>
      </x:c>
    </x:row>
    <x:row r="3429">
      <x:c r="A3429" s="0" t="inlineStr">
        <x:is>
          <x:t>PL|pl.taxes|7608|2022-09</x:t>
        </x:is>
      </x:c>
      <x:c r="B3429" s="0" t="inlineStr">
        <x:is>
          <x:t>Demo Handel GmbH</x:t>
        </x:is>
      </x:c>
      <x:c r="C3429" s="0" t="inlineStr">
        <x:is>
          <x:t>PL</x:t>
        </x:is>
      </x:c>
      <x:c r="D3429" s="0" t="inlineStr">
        <x:is>
          <x:t>pl.taxes</x:t>
        </x:is>
      </x:c>
      <x:c r="E3429" s="0" t="inlineStr">
        <x:is>
          <x:t>Steuern</x:t>
        </x:is>
      </x:c>
      <x:c r="F3429" s="58">
        <x:v>7608</x:v>
      </x:c>
      <x:c r="G3429" t="inlineStr">
        <x:is>
          <x:t>Solidaritätszuschlag</x:t>
        </x:is>
      </x:c>
      <x:c r="H3429" s="0" t="inlineStr">
        <x:is>
          <x:t>2022-09</x:t>
        </x:is>
      </x:c>
      <x:c r="I3429" s="0" t="inlineStr">
        <x:is>
          <x:t>2022-09</x:t>
        </x:is>
      </x:c>
      <x:c r="J3429" s="0" t="inlineStr">
        <x:is>
          <x:t>Month</x:t>
        </x:is>
      </x:c>
      <x:c r="K3429" s="58">
        <x:v>1</x:v>
      </x:c>
      <x:c r="L3429" s="12">
        <x:v>-2612.5</x:v>
      </x:c>
    </x:row>
    <x:row r="3430">
      <x:c r="A3430" s="0" t="inlineStr">
        <x:is>
          <x:t>PL|pl.taxes|7608|2022-10</x:t>
        </x:is>
      </x:c>
      <x:c r="B3430" s="0" t="inlineStr">
        <x:is>
          <x:t>Demo Handel GmbH</x:t>
        </x:is>
      </x:c>
      <x:c r="C3430" s="0" t="inlineStr">
        <x:is>
          <x:t>PL</x:t>
        </x:is>
      </x:c>
      <x:c r="D3430" s="0" t="inlineStr">
        <x:is>
          <x:t>pl.taxes</x:t>
        </x:is>
      </x:c>
      <x:c r="E3430" s="0" t="inlineStr">
        <x:is>
          <x:t>Steuern</x:t>
        </x:is>
      </x:c>
      <x:c r="F3430" s="58">
        <x:v>7608</x:v>
      </x:c>
      <x:c r="G3430" t="inlineStr">
        <x:is>
          <x:t>Solidaritätszuschlag</x:t>
        </x:is>
      </x:c>
      <x:c r="H3430" s="0" t="inlineStr">
        <x:is>
          <x:t>2022-10</x:t>
        </x:is>
      </x:c>
      <x:c r="I3430" s="0" t="inlineStr">
        <x:is>
          <x:t>2022-10</x:t>
        </x:is>
      </x:c>
      <x:c r="J3430" s="0" t="inlineStr">
        <x:is>
          <x:t>Month</x:t>
        </x:is>
      </x:c>
      <x:c r="K3430" s="58">
        <x:v>1</x:v>
      </x:c>
      <x:c r="L3430" s="12">
        <x:v>0</x:v>
      </x:c>
    </x:row>
    <x:row r="3431">
      <x:c r="A3431" s="0" t="inlineStr">
        <x:is>
          <x:t>PL|pl.taxes|7608|2022-11</x:t>
        </x:is>
      </x:c>
      <x:c r="B3431" s="0" t="inlineStr">
        <x:is>
          <x:t>Demo Handel GmbH</x:t>
        </x:is>
      </x:c>
      <x:c r="C3431" s="0" t="inlineStr">
        <x:is>
          <x:t>PL</x:t>
        </x:is>
      </x:c>
      <x:c r="D3431" s="0" t="inlineStr">
        <x:is>
          <x:t>pl.taxes</x:t>
        </x:is>
      </x:c>
      <x:c r="E3431" s="0" t="inlineStr">
        <x:is>
          <x:t>Steuern</x:t>
        </x:is>
      </x:c>
      <x:c r="F3431" s="58">
        <x:v>7608</x:v>
      </x:c>
      <x:c r="G3431" t="inlineStr">
        <x:is>
          <x:t>Solidaritätszuschlag</x:t>
        </x:is>
      </x:c>
      <x:c r="H3431" s="0" t="inlineStr">
        <x:is>
          <x:t>2022-11</x:t>
        </x:is>
      </x:c>
      <x:c r="I3431" s="0" t="inlineStr">
        <x:is>
          <x:t>2022-11</x:t>
        </x:is>
      </x:c>
      <x:c r="J3431" s="0" t="inlineStr">
        <x:is>
          <x:t>Month</x:t>
        </x:is>
      </x:c>
      <x:c r="K3431" s="58">
        <x:v>1</x:v>
      </x:c>
      <x:c r="L3431" s="12">
        <x:v>0</x:v>
      </x:c>
    </x:row>
    <x:row r="3432">
      <x:c r="A3432" s="0" t="inlineStr">
        <x:is>
          <x:t>PL|pl.taxes|7608|2022-12</x:t>
        </x:is>
      </x:c>
      <x:c r="B3432" s="0" t="inlineStr">
        <x:is>
          <x:t>Demo Handel GmbH</x:t>
        </x:is>
      </x:c>
      <x:c r="C3432" s="0" t="inlineStr">
        <x:is>
          <x:t>PL</x:t>
        </x:is>
      </x:c>
      <x:c r="D3432" s="0" t="inlineStr">
        <x:is>
          <x:t>pl.taxes</x:t>
        </x:is>
      </x:c>
      <x:c r="E3432" s="0" t="inlineStr">
        <x:is>
          <x:t>Steuern</x:t>
        </x:is>
      </x:c>
      <x:c r="F3432" s="58">
        <x:v>7608</x:v>
      </x:c>
      <x:c r="G3432" t="inlineStr">
        <x:is>
          <x:t>Solidaritätszuschlag</x:t>
        </x:is>
      </x:c>
      <x:c r="H3432" s="0" t="inlineStr">
        <x:is>
          <x:t>2022-12</x:t>
        </x:is>
      </x:c>
      <x:c r="I3432" s="0" t="inlineStr">
        <x:is>
          <x:t>2022-12</x:t>
        </x:is>
      </x:c>
      <x:c r="J3432" s="0" t="inlineStr">
        <x:is>
          <x:t>Month</x:t>
        </x:is>
      </x:c>
      <x:c r="K3432" s="58">
        <x:v>1</x:v>
      </x:c>
      <x:c r="L3432" s="12">
        <x:v>-9301.94</x:v>
      </x:c>
    </x:row>
    <x:row r="3433">
      <x:c r="A3433" s="0" t="inlineStr">
        <x:is>
          <x:t>PL|pl.taxes|7608|2023-01</x:t>
        </x:is>
      </x:c>
      <x:c r="B3433" s="0" t="inlineStr">
        <x:is>
          <x:t>Demo Handel GmbH</x:t>
        </x:is>
      </x:c>
      <x:c r="C3433" s="0" t="inlineStr">
        <x:is>
          <x:t>PL</x:t>
        </x:is>
      </x:c>
      <x:c r="D3433" s="0" t="inlineStr">
        <x:is>
          <x:t>pl.taxes</x:t>
        </x:is>
      </x:c>
      <x:c r="E3433" s="0" t="inlineStr">
        <x:is>
          <x:t>Steuern</x:t>
        </x:is>
      </x:c>
      <x:c r="F3433" s="58">
        <x:v>7608</x:v>
      </x:c>
      <x:c r="G3433" t="inlineStr">
        <x:is>
          <x:t>Solidaritätszuschlag</x:t>
        </x:is>
      </x:c>
      <x:c r="H3433" s="0" t="inlineStr">
        <x:is>
          <x:t>2023-01</x:t>
        </x:is>
      </x:c>
      <x:c r="I3433" s="0" t="inlineStr">
        <x:is>
          <x:t>2023-01</x:t>
        </x:is>
      </x:c>
      <x:c r="J3433" s="0" t="inlineStr">
        <x:is>
          <x:t>Month</x:t>
        </x:is>
      </x:c>
      <x:c r="K3433" s="58">
        <x:v>1</x:v>
      </x:c>
      <x:c r="L3433" s="12">
        <x:v>0</x:v>
      </x:c>
    </x:row>
    <x:row r="3434">
      <x:c r="A3434" s="0" t="inlineStr">
        <x:is>
          <x:t>PL|pl.taxes|7608|2023-02</x:t>
        </x:is>
      </x:c>
      <x:c r="B3434" s="0" t="inlineStr">
        <x:is>
          <x:t>Demo Handel GmbH</x:t>
        </x:is>
      </x:c>
      <x:c r="C3434" s="0" t="inlineStr">
        <x:is>
          <x:t>PL</x:t>
        </x:is>
      </x:c>
      <x:c r="D3434" s="0" t="inlineStr">
        <x:is>
          <x:t>pl.taxes</x:t>
        </x:is>
      </x:c>
      <x:c r="E3434" s="0" t="inlineStr">
        <x:is>
          <x:t>Steuern</x:t>
        </x:is>
      </x:c>
      <x:c r="F3434" s="58">
        <x:v>7608</x:v>
      </x:c>
      <x:c r="G3434" t="inlineStr">
        <x:is>
          <x:t>Solidaritätszuschlag</x:t>
        </x:is>
      </x:c>
      <x:c r="H3434" s="0" t="inlineStr">
        <x:is>
          <x:t>2023-02</x:t>
        </x:is>
      </x:c>
      <x:c r="I3434" s="0" t="inlineStr">
        <x:is>
          <x:t>2023-02</x:t>
        </x:is>
      </x:c>
      <x:c r="J3434" s="0" t="inlineStr">
        <x:is>
          <x:t>Month</x:t>
        </x:is>
      </x:c>
      <x:c r="K3434" s="58">
        <x:v>1</x:v>
      </x:c>
      <x:c r="L3434" s="12">
        <x:v>0</x:v>
      </x:c>
    </x:row>
    <x:row r="3435">
      <x:c r="A3435" s="0" t="inlineStr">
        <x:is>
          <x:t>PL|pl.taxes|7608|2023-03</x:t>
        </x:is>
      </x:c>
      <x:c r="B3435" s="0" t="inlineStr">
        <x:is>
          <x:t>Demo Handel GmbH</x:t>
        </x:is>
      </x:c>
      <x:c r="C3435" s="0" t="inlineStr">
        <x:is>
          <x:t>PL</x:t>
        </x:is>
      </x:c>
      <x:c r="D3435" s="0" t="inlineStr">
        <x:is>
          <x:t>pl.taxes</x:t>
        </x:is>
      </x:c>
      <x:c r="E3435" s="0" t="inlineStr">
        <x:is>
          <x:t>Steuern</x:t>
        </x:is>
      </x:c>
      <x:c r="F3435" s="58">
        <x:v>7608</x:v>
      </x:c>
      <x:c r="G3435" t="inlineStr">
        <x:is>
          <x:t>Solidaritätszuschlag</x:t>
        </x:is>
      </x:c>
      <x:c r="H3435" s="0" t="inlineStr">
        <x:is>
          <x:t>2023-03</x:t>
        </x:is>
      </x:c>
      <x:c r="I3435" s="0" t="inlineStr">
        <x:is>
          <x:t>2023-03</x:t>
        </x:is>
      </x:c>
      <x:c r="J3435" s="0" t="inlineStr">
        <x:is>
          <x:t>Month</x:t>
        </x:is>
      </x:c>
      <x:c r="K3435" s="58">
        <x:v>1</x:v>
      </x:c>
      <x:c r="L3435" s="12">
        <x:v>-4284.5</x:v>
      </x:c>
    </x:row>
    <x:row r="3436">
      <x:c r="A3436" s="0" t="inlineStr">
        <x:is>
          <x:t>PL|pl.taxes|7608|2023-04</x:t>
        </x:is>
      </x:c>
      <x:c r="B3436" s="0" t="inlineStr">
        <x:is>
          <x:t>Demo Handel GmbH</x:t>
        </x:is>
      </x:c>
      <x:c r="C3436" s="0" t="inlineStr">
        <x:is>
          <x:t>PL</x:t>
        </x:is>
      </x:c>
      <x:c r="D3436" s="0" t="inlineStr">
        <x:is>
          <x:t>pl.taxes</x:t>
        </x:is>
      </x:c>
      <x:c r="E3436" s="0" t="inlineStr">
        <x:is>
          <x:t>Steuern</x:t>
        </x:is>
      </x:c>
      <x:c r="F3436" s="58">
        <x:v>7608</x:v>
      </x:c>
      <x:c r="G3436" t="inlineStr">
        <x:is>
          <x:t>Solidaritätszuschlag</x:t>
        </x:is>
      </x:c>
      <x:c r="H3436" s="0" t="inlineStr">
        <x:is>
          <x:t>2023-04</x:t>
        </x:is>
      </x:c>
      <x:c r="I3436" s="0" t="inlineStr">
        <x:is>
          <x:t>2023-04</x:t>
        </x:is>
      </x:c>
      <x:c r="J3436" s="0" t="inlineStr">
        <x:is>
          <x:t>Month</x:t>
        </x:is>
      </x:c>
      <x:c r="K3436" s="58">
        <x:v>1</x:v>
      </x:c>
      <x:c r="L3436" s="12">
        <x:v>0</x:v>
      </x:c>
    </x:row>
    <x:row r="3437">
      <x:c r="A3437" s="0" t="inlineStr">
        <x:is>
          <x:t>PL|pl.taxes|7608|2023-05</x:t>
        </x:is>
      </x:c>
      <x:c r="B3437" s="0" t="inlineStr">
        <x:is>
          <x:t>Demo Handel GmbH</x:t>
        </x:is>
      </x:c>
      <x:c r="C3437" s="0" t="inlineStr">
        <x:is>
          <x:t>PL</x:t>
        </x:is>
      </x:c>
      <x:c r="D3437" s="0" t="inlineStr">
        <x:is>
          <x:t>pl.taxes</x:t>
        </x:is>
      </x:c>
      <x:c r="E3437" s="0" t="inlineStr">
        <x:is>
          <x:t>Steuern</x:t>
        </x:is>
      </x:c>
      <x:c r="F3437" s="58">
        <x:v>7608</x:v>
      </x:c>
      <x:c r="G3437" t="inlineStr">
        <x:is>
          <x:t>Solidaritätszuschlag</x:t>
        </x:is>
      </x:c>
      <x:c r="H3437" s="0" t="inlineStr">
        <x:is>
          <x:t>2023-05</x:t>
        </x:is>
      </x:c>
      <x:c r="I3437" s="0" t="inlineStr">
        <x:is>
          <x:t>2023-05</x:t>
        </x:is>
      </x:c>
      <x:c r="J3437" s="0" t="inlineStr">
        <x:is>
          <x:t>Month</x:t>
        </x:is>
      </x:c>
      <x:c r="K3437" s="58">
        <x:v>1</x:v>
      </x:c>
      <x:c r="L3437" s="12">
        <x:v>0</x:v>
      </x:c>
    </x:row>
    <x:row r="3438">
      <x:c r="A3438" s="0" t="inlineStr">
        <x:is>
          <x:t>PL|pl.taxes|7608|2023-06</x:t>
        </x:is>
      </x:c>
      <x:c r="B3438" s="0" t="inlineStr">
        <x:is>
          <x:t>Demo Handel GmbH</x:t>
        </x:is>
      </x:c>
      <x:c r="C3438" s="0" t="inlineStr">
        <x:is>
          <x:t>PL</x:t>
        </x:is>
      </x:c>
      <x:c r="D3438" s="0" t="inlineStr">
        <x:is>
          <x:t>pl.taxes</x:t>
        </x:is>
      </x:c>
      <x:c r="E3438" s="0" t="inlineStr">
        <x:is>
          <x:t>Steuern</x:t>
        </x:is>
      </x:c>
      <x:c r="F3438" s="58">
        <x:v>7608</x:v>
      </x:c>
      <x:c r="G3438" t="inlineStr">
        <x:is>
          <x:t>Solidaritätszuschlag</x:t>
        </x:is>
      </x:c>
      <x:c r="H3438" s="0" t="inlineStr">
        <x:is>
          <x:t>2023-06</x:t>
        </x:is>
      </x:c>
      <x:c r="I3438" s="0" t="inlineStr">
        <x:is>
          <x:t>2023-06</x:t>
        </x:is>
      </x:c>
      <x:c r="J3438" s="0" t="inlineStr">
        <x:is>
          <x:t>Month</x:t>
        </x:is>
      </x:c>
      <x:c r="K3438" s="58">
        <x:v>1</x:v>
      </x:c>
      <x:c r="L3438" s="12">
        <x:v>-4284.5</x:v>
      </x:c>
    </x:row>
    <x:row r="3439">
      <x:c r="A3439" s="0" t="inlineStr">
        <x:is>
          <x:t>PL|pl.taxes|7608|2023-07</x:t>
        </x:is>
      </x:c>
      <x:c r="B3439" s="0" t="inlineStr">
        <x:is>
          <x:t>Demo Handel GmbH</x:t>
        </x:is>
      </x:c>
      <x:c r="C3439" s="0" t="inlineStr">
        <x:is>
          <x:t>PL</x:t>
        </x:is>
      </x:c>
      <x:c r="D3439" s="0" t="inlineStr">
        <x:is>
          <x:t>pl.taxes</x:t>
        </x:is>
      </x:c>
      <x:c r="E3439" s="0" t="inlineStr">
        <x:is>
          <x:t>Steuern</x:t>
        </x:is>
      </x:c>
      <x:c r="F3439" s="58">
        <x:v>7608</x:v>
      </x:c>
      <x:c r="G3439" t="inlineStr">
        <x:is>
          <x:t>Solidaritätszuschlag</x:t>
        </x:is>
      </x:c>
      <x:c r="H3439" s="0" t="inlineStr">
        <x:is>
          <x:t>2023-07</x:t>
        </x:is>
      </x:c>
      <x:c r="I3439" s="0" t="inlineStr">
        <x:is>
          <x:t>2023-07</x:t>
        </x:is>
      </x:c>
      <x:c r="J3439" s="0" t="inlineStr">
        <x:is>
          <x:t>Month</x:t>
        </x:is>
      </x:c>
      <x:c r="K3439" s="58">
        <x:v>1</x:v>
      </x:c>
      <x:c r="L3439" s="12">
        <x:v>0</x:v>
      </x:c>
    </x:row>
    <x:row r="3440">
      <x:c r="A3440" s="0" t="inlineStr">
        <x:is>
          <x:t>PL|pl.taxes|7608|2023-08</x:t>
        </x:is>
      </x:c>
      <x:c r="B3440" s="0" t="inlineStr">
        <x:is>
          <x:t>Demo Handel GmbH</x:t>
        </x:is>
      </x:c>
      <x:c r="C3440" s="0" t="inlineStr">
        <x:is>
          <x:t>PL</x:t>
        </x:is>
      </x:c>
      <x:c r="D3440" s="0" t="inlineStr">
        <x:is>
          <x:t>pl.taxes</x:t>
        </x:is>
      </x:c>
      <x:c r="E3440" s="0" t="inlineStr">
        <x:is>
          <x:t>Steuern</x:t>
        </x:is>
      </x:c>
      <x:c r="F3440" s="58">
        <x:v>7608</x:v>
      </x:c>
      <x:c r="G3440" t="inlineStr">
        <x:is>
          <x:t>Solidaritätszuschlag</x:t>
        </x:is>
      </x:c>
      <x:c r="H3440" s="0" t="inlineStr">
        <x:is>
          <x:t>2023-08</x:t>
        </x:is>
      </x:c>
      <x:c r="I3440" s="0" t="inlineStr">
        <x:is>
          <x:t>2023-08</x:t>
        </x:is>
      </x:c>
      <x:c r="J3440" s="0" t="inlineStr">
        <x:is>
          <x:t>Month</x:t>
        </x:is>
      </x:c>
      <x:c r="K3440" s="58">
        <x:v>1</x:v>
      </x:c>
      <x:c r="L3440" s="12">
        <x:v>0</x:v>
      </x:c>
    </x:row>
    <x:row r="3441">
      <x:c r="A3441" s="0" t="inlineStr">
        <x:is>
          <x:t>PL|pl.taxes|7608|2023-09</x:t>
        </x:is>
      </x:c>
      <x:c r="B3441" s="0" t="inlineStr">
        <x:is>
          <x:t>Demo Handel GmbH</x:t>
        </x:is>
      </x:c>
      <x:c r="C3441" s="0" t="inlineStr">
        <x:is>
          <x:t>PL</x:t>
        </x:is>
      </x:c>
      <x:c r="D3441" s="0" t="inlineStr">
        <x:is>
          <x:t>pl.taxes</x:t>
        </x:is>
      </x:c>
      <x:c r="E3441" s="0" t="inlineStr">
        <x:is>
          <x:t>Steuern</x:t>
        </x:is>
      </x:c>
      <x:c r="F3441" s="58">
        <x:v>7608</x:v>
      </x:c>
      <x:c r="G3441" t="inlineStr">
        <x:is>
          <x:t>Solidaritätszuschlag</x:t>
        </x:is>
      </x:c>
      <x:c r="H3441" s="0" t="inlineStr">
        <x:is>
          <x:t>2023-09</x:t>
        </x:is>
      </x:c>
      <x:c r="I3441" s="0" t="inlineStr">
        <x:is>
          <x:t>2023-09</x:t>
        </x:is>
      </x:c>
      <x:c r="J3441" s="0" t="inlineStr">
        <x:is>
          <x:t>Month</x:t>
        </x:is>
      </x:c>
      <x:c r="K3441" s="58">
        <x:v>1</x:v>
      </x:c>
      <x:c r="L3441" s="12">
        <x:v>-4284.5</x:v>
      </x:c>
    </x:row>
    <x:row r="3442">
      <x:c r="A3442" s="0" t="inlineStr">
        <x:is>
          <x:t>PL|pl.taxes|7608|2023-10</x:t>
        </x:is>
      </x:c>
      <x:c r="B3442" s="0" t="inlineStr">
        <x:is>
          <x:t>Demo Handel GmbH</x:t>
        </x:is>
      </x:c>
      <x:c r="C3442" s="0" t="inlineStr">
        <x:is>
          <x:t>PL</x:t>
        </x:is>
      </x:c>
      <x:c r="D3442" s="0" t="inlineStr">
        <x:is>
          <x:t>pl.taxes</x:t>
        </x:is>
      </x:c>
      <x:c r="E3442" s="0" t="inlineStr">
        <x:is>
          <x:t>Steuern</x:t>
        </x:is>
      </x:c>
      <x:c r="F3442" s="58">
        <x:v>7608</x:v>
      </x:c>
      <x:c r="G3442" t="inlineStr">
        <x:is>
          <x:t>Solidaritätszuschlag</x:t>
        </x:is>
      </x:c>
      <x:c r="H3442" s="0" t="inlineStr">
        <x:is>
          <x:t>2023-10</x:t>
        </x:is>
      </x:c>
      <x:c r="I3442" s="0" t="inlineStr">
        <x:is>
          <x:t>2023-10</x:t>
        </x:is>
      </x:c>
      <x:c r="J3442" s="0" t="inlineStr">
        <x:is>
          <x:t>Month</x:t>
        </x:is>
      </x:c>
      <x:c r="K3442" s="58">
        <x:v>1</x:v>
      </x:c>
      <x:c r="L3442" s="12">
        <x:v>0</x:v>
      </x:c>
    </x:row>
    <x:row r="3443">
      <x:c r="A3443" s="0" t="inlineStr">
        <x:is>
          <x:t>PL|pl.taxes|7608|2023-11</x:t>
        </x:is>
      </x:c>
      <x:c r="B3443" s="0" t="inlineStr">
        <x:is>
          <x:t>Demo Handel GmbH</x:t>
        </x:is>
      </x:c>
      <x:c r="C3443" s="0" t="inlineStr">
        <x:is>
          <x:t>PL</x:t>
        </x:is>
      </x:c>
      <x:c r="D3443" s="0" t="inlineStr">
        <x:is>
          <x:t>pl.taxes</x:t>
        </x:is>
      </x:c>
      <x:c r="E3443" s="0" t="inlineStr">
        <x:is>
          <x:t>Steuern</x:t>
        </x:is>
      </x:c>
      <x:c r="F3443" s="58">
        <x:v>7608</x:v>
      </x:c>
      <x:c r="G3443" t="inlineStr">
        <x:is>
          <x:t>Solidaritätszuschlag</x:t>
        </x:is>
      </x:c>
      <x:c r="H3443" s="0" t="inlineStr">
        <x:is>
          <x:t>2023-11</x:t>
        </x:is>
      </x:c>
      <x:c r="I3443" s="0" t="inlineStr">
        <x:is>
          <x:t>2023-11</x:t>
        </x:is>
      </x:c>
      <x:c r="J3443" s="0" t="inlineStr">
        <x:is>
          <x:t>Month</x:t>
        </x:is>
      </x:c>
      <x:c r="K3443" s="58">
        <x:v>1</x:v>
      </x:c>
      <x:c r="L3443" s="12">
        <x:v>0</x:v>
      </x:c>
    </x:row>
    <x:row r="3444">
      <x:c r="A3444" s="0" t="inlineStr">
        <x:is>
          <x:t>PL|pl.taxes|7608|2023-12</x:t>
        </x:is>
      </x:c>
      <x:c r="B3444" s="0" t="inlineStr">
        <x:is>
          <x:t>Demo Handel GmbH</x:t>
        </x:is>
      </x:c>
      <x:c r="C3444" s="0" t="inlineStr">
        <x:is>
          <x:t>PL</x:t>
        </x:is>
      </x:c>
      <x:c r="D3444" s="0" t="inlineStr">
        <x:is>
          <x:t>pl.taxes</x:t>
        </x:is>
      </x:c>
      <x:c r="E3444" s="0" t="inlineStr">
        <x:is>
          <x:t>Steuern</x:t>
        </x:is>
      </x:c>
      <x:c r="F3444" s="58">
        <x:v>7608</x:v>
      </x:c>
      <x:c r="G3444" t="inlineStr">
        <x:is>
          <x:t>Solidaritätszuschlag</x:t>
        </x:is>
      </x:c>
      <x:c r="H3444" s="0" t="inlineStr">
        <x:is>
          <x:t>2023-12</x:t>
        </x:is>
      </x:c>
      <x:c r="I3444" s="0" t="inlineStr">
        <x:is>
          <x:t>2023-12</x:t>
        </x:is>
      </x:c>
      <x:c r="J3444" s="0" t="inlineStr">
        <x:is>
          <x:t>Month</x:t>
        </x:is>
      </x:c>
      <x:c r="K3444" s="58">
        <x:v>1</x:v>
      </x:c>
      <x:c r="L3444" s="12">
        <x:v>-6958.83</x:v>
      </x:c>
    </x:row>
    <x:row r="3445">
      <x:c r="A3445" s="0" t="inlineStr">
        <x:is>
          <x:t>PL|pl.taxes|7608|2024-01</x:t>
        </x:is>
      </x:c>
      <x:c r="B3445" s="0" t="inlineStr">
        <x:is>
          <x:t>Demo Handel GmbH</x:t>
        </x:is>
      </x:c>
      <x:c r="C3445" s="0" t="inlineStr">
        <x:is>
          <x:t>PL</x:t>
        </x:is>
      </x:c>
      <x:c r="D3445" s="0" t="inlineStr">
        <x:is>
          <x:t>pl.taxes</x:t>
        </x:is>
      </x:c>
      <x:c r="E3445" s="0" t="inlineStr">
        <x:is>
          <x:t>Steuern</x:t>
        </x:is>
      </x:c>
      <x:c r="F3445" s="58">
        <x:v>7608</x:v>
      </x:c>
      <x:c r="G3445" t="inlineStr">
        <x:is>
          <x:t>Solidaritätszuschlag</x:t>
        </x:is>
      </x:c>
      <x:c r="H3445" s="0" t="inlineStr">
        <x:is>
          <x:t>2024-01</x:t>
        </x:is>
      </x:c>
      <x:c r="I3445" s="0" t="inlineStr">
        <x:is>
          <x:t>2024-01</x:t>
        </x:is>
      </x:c>
      <x:c r="J3445" s="0" t="inlineStr">
        <x:is>
          <x:t>Month</x:t>
        </x:is>
      </x:c>
      <x:c r="K3445" s="58">
        <x:v>1</x:v>
      </x:c>
      <x:c r="L3445" s="12">
        <x:v>0</x:v>
      </x:c>
    </x:row>
    <x:row r="3446">
      <x:c r="A3446" s="0" t="inlineStr">
        <x:is>
          <x:t>PL|pl.taxes|7608|2024-02</x:t>
        </x:is>
      </x:c>
      <x:c r="B3446" s="0" t="inlineStr">
        <x:is>
          <x:t>Demo Handel GmbH</x:t>
        </x:is>
      </x:c>
      <x:c r="C3446" s="0" t="inlineStr">
        <x:is>
          <x:t>PL</x:t>
        </x:is>
      </x:c>
      <x:c r="D3446" s="0" t="inlineStr">
        <x:is>
          <x:t>pl.taxes</x:t>
        </x:is>
      </x:c>
      <x:c r="E3446" s="0" t="inlineStr">
        <x:is>
          <x:t>Steuern</x:t>
        </x:is>
      </x:c>
      <x:c r="F3446" s="58">
        <x:v>7608</x:v>
      </x:c>
      <x:c r="G3446" t="inlineStr">
        <x:is>
          <x:t>Solidaritätszuschlag</x:t>
        </x:is>
      </x:c>
      <x:c r="H3446" s="0" t="inlineStr">
        <x:is>
          <x:t>2024-02</x:t>
        </x:is>
      </x:c>
      <x:c r="I3446" s="0" t="inlineStr">
        <x:is>
          <x:t>2024-02</x:t>
        </x:is>
      </x:c>
      <x:c r="J3446" s="0" t="inlineStr">
        <x:is>
          <x:t>Month</x:t>
        </x:is>
      </x:c>
      <x:c r="K3446" s="58">
        <x:v>1</x:v>
      </x:c>
      <x:c r="L3446" s="12">
        <x:v>0</x:v>
      </x:c>
    </x:row>
    <x:row r="3447">
      <x:c r="A3447" s="0" t="inlineStr">
        <x:is>
          <x:t>PL|pl.taxes|7608|2024-03</x:t>
        </x:is>
      </x:c>
      <x:c r="B3447" s="0" t="inlineStr">
        <x:is>
          <x:t>Demo Handel GmbH</x:t>
        </x:is>
      </x:c>
      <x:c r="C3447" s="0" t="inlineStr">
        <x:is>
          <x:t>PL</x:t>
        </x:is>
      </x:c>
      <x:c r="D3447" s="0" t="inlineStr">
        <x:is>
          <x:t>pl.taxes</x:t>
        </x:is>
      </x:c>
      <x:c r="E3447" s="0" t="inlineStr">
        <x:is>
          <x:t>Steuern</x:t>
        </x:is>
      </x:c>
      <x:c r="F3447" s="58">
        <x:v>7608</x:v>
      </x:c>
      <x:c r="G3447" t="inlineStr">
        <x:is>
          <x:t>Solidaritätszuschlag</x:t>
        </x:is>
      </x:c>
      <x:c r="H3447" s="0" t="inlineStr">
        <x:is>
          <x:t>2024-03</x:t>
        </x:is>
      </x:c>
      <x:c r="I3447" s="0" t="inlineStr">
        <x:is>
          <x:t>2024-03</x:t>
        </x:is>
      </x:c>
      <x:c r="J3447" s="0" t="inlineStr">
        <x:is>
          <x:t>Month</x:t>
        </x:is>
      </x:c>
      <x:c r="K3447" s="58">
        <x:v>1</x:v>
      </x:c>
      <x:c r="L3447" s="12">
        <x:v>-4955.5</x:v>
      </x:c>
    </x:row>
    <x:row r="3448">
      <x:c r="A3448" s="0" t="inlineStr">
        <x:is>
          <x:t>PL|pl.taxes|7608|2024-04</x:t>
        </x:is>
      </x:c>
      <x:c r="B3448" s="0" t="inlineStr">
        <x:is>
          <x:t>Demo Handel GmbH</x:t>
        </x:is>
      </x:c>
      <x:c r="C3448" s="0" t="inlineStr">
        <x:is>
          <x:t>PL</x:t>
        </x:is>
      </x:c>
      <x:c r="D3448" s="0" t="inlineStr">
        <x:is>
          <x:t>pl.taxes</x:t>
        </x:is>
      </x:c>
      <x:c r="E3448" s="0" t="inlineStr">
        <x:is>
          <x:t>Steuern</x:t>
        </x:is>
      </x:c>
      <x:c r="F3448" s="58">
        <x:v>7608</x:v>
      </x:c>
      <x:c r="G3448" t="inlineStr">
        <x:is>
          <x:t>Solidaritätszuschlag</x:t>
        </x:is>
      </x:c>
      <x:c r="H3448" s="0" t="inlineStr">
        <x:is>
          <x:t>2024-04</x:t>
        </x:is>
      </x:c>
      <x:c r="I3448" s="0" t="inlineStr">
        <x:is>
          <x:t>2024-04</x:t>
        </x:is>
      </x:c>
      <x:c r="J3448" s="0" t="inlineStr">
        <x:is>
          <x:t>Month</x:t>
        </x:is>
      </x:c>
      <x:c r="K3448" s="58">
        <x:v>1</x:v>
      </x:c>
      <x:c r="L3448" s="12">
        <x:v>0</x:v>
      </x:c>
    </x:row>
    <x:row r="3449">
      <x:c r="A3449" s="0" t="inlineStr">
        <x:is>
          <x:t>PL|pl.taxes|7608|2024-05</x:t>
        </x:is>
      </x:c>
      <x:c r="B3449" s="0" t="inlineStr">
        <x:is>
          <x:t>Demo Handel GmbH</x:t>
        </x:is>
      </x:c>
      <x:c r="C3449" s="0" t="inlineStr">
        <x:is>
          <x:t>PL</x:t>
        </x:is>
      </x:c>
      <x:c r="D3449" s="0" t="inlineStr">
        <x:is>
          <x:t>pl.taxes</x:t>
        </x:is>
      </x:c>
      <x:c r="E3449" s="0" t="inlineStr">
        <x:is>
          <x:t>Steuern</x:t>
        </x:is>
      </x:c>
      <x:c r="F3449" s="58">
        <x:v>7608</x:v>
      </x:c>
      <x:c r="G3449" t="inlineStr">
        <x:is>
          <x:t>Solidaritätszuschlag</x:t>
        </x:is>
      </x:c>
      <x:c r="H3449" s="0" t="inlineStr">
        <x:is>
          <x:t>2024-05</x:t>
        </x:is>
      </x:c>
      <x:c r="I3449" s="0" t="inlineStr">
        <x:is>
          <x:t>2024-05</x:t>
        </x:is>
      </x:c>
      <x:c r="J3449" s="0" t="inlineStr">
        <x:is>
          <x:t>Month</x:t>
        </x:is>
      </x:c>
      <x:c r="K3449" s="58">
        <x:v>1</x:v>
      </x:c>
      <x:c r="L3449" s="12">
        <x:v>0</x:v>
      </x:c>
    </x:row>
    <x:row r="3450">
      <x:c r="A3450" s="0" t="inlineStr">
        <x:is>
          <x:t>PL|pl.taxes|7608|2024-06</x:t>
        </x:is>
      </x:c>
      <x:c r="B3450" s="0" t="inlineStr">
        <x:is>
          <x:t>Demo Handel GmbH</x:t>
        </x:is>
      </x:c>
      <x:c r="C3450" s="0" t="inlineStr">
        <x:is>
          <x:t>PL</x:t>
        </x:is>
      </x:c>
      <x:c r="D3450" s="0" t="inlineStr">
        <x:is>
          <x:t>pl.taxes</x:t>
        </x:is>
      </x:c>
      <x:c r="E3450" s="0" t="inlineStr">
        <x:is>
          <x:t>Steuern</x:t>
        </x:is>
      </x:c>
      <x:c r="F3450" s="58">
        <x:v>7608</x:v>
      </x:c>
      <x:c r="G3450" t="inlineStr">
        <x:is>
          <x:t>Solidaritätszuschlag</x:t>
        </x:is>
      </x:c>
      <x:c r="H3450" s="0" t="inlineStr">
        <x:is>
          <x:t>2024-06</x:t>
        </x:is>
      </x:c>
      <x:c r="I3450" s="0" t="inlineStr">
        <x:is>
          <x:t>2024-06</x:t>
        </x:is>
      </x:c>
      <x:c r="J3450" s="0" t="inlineStr">
        <x:is>
          <x:t>Month</x:t>
        </x:is>
      </x:c>
      <x:c r="K3450" s="58">
        <x:v>1</x:v>
      </x:c>
      <x:c r="L3450" s="12">
        <x:v>-4955.5</x:v>
      </x:c>
    </x:row>
    <x:row r="3451">
      <x:c r="A3451" s="0" t="inlineStr">
        <x:is>
          <x:t>PL|pl.taxes|7608|2024-07</x:t>
        </x:is>
      </x:c>
      <x:c r="B3451" s="0" t="inlineStr">
        <x:is>
          <x:t>Demo Handel GmbH</x:t>
        </x:is>
      </x:c>
      <x:c r="C3451" s="0" t="inlineStr">
        <x:is>
          <x:t>PL</x:t>
        </x:is>
      </x:c>
      <x:c r="D3451" s="0" t="inlineStr">
        <x:is>
          <x:t>pl.taxes</x:t>
        </x:is>
      </x:c>
      <x:c r="E3451" s="0" t="inlineStr">
        <x:is>
          <x:t>Steuern</x:t>
        </x:is>
      </x:c>
      <x:c r="F3451" s="58">
        <x:v>7608</x:v>
      </x:c>
      <x:c r="G3451" t="inlineStr">
        <x:is>
          <x:t>Solidaritätszuschlag</x:t>
        </x:is>
      </x:c>
      <x:c r="H3451" s="0" t="inlineStr">
        <x:is>
          <x:t>2024-07</x:t>
        </x:is>
      </x:c>
      <x:c r="I3451" s="0" t="inlineStr">
        <x:is>
          <x:t>2024-07</x:t>
        </x:is>
      </x:c>
      <x:c r="J3451" s="0" t="inlineStr">
        <x:is>
          <x:t>Month</x:t>
        </x:is>
      </x:c>
      <x:c r="K3451" s="58">
        <x:v>1</x:v>
      </x:c>
      <x:c r="L3451" s="12">
        <x:v>0</x:v>
      </x:c>
    </x:row>
    <x:row r="3452">
      <x:c r="A3452" s="0" t="inlineStr">
        <x:is>
          <x:t>PL|pl.taxes|7608|2024-08</x:t>
        </x:is>
      </x:c>
      <x:c r="B3452" s="0" t="inlineStr">
        <x:is>
          <x:t>Demo Handel GmbH</x:t>
        </x:is>
      </x:c>
      <x:c r="C3452" s="0" t="inlineStr">
        <x:is>
          <x:t>PL</x:t>
        </x:is>
      </x:c>
      <x:c r="D3452" s="0" t="inlineStr">
        <x:is>
          <x:t>pl.taxes</x:t>
        </x:is>
      </x:c>
      <x:c r="E3452" s="0" t="inlineStr">
        <x:is>
          <x:t>Steuern</x:t>
        </x:is>
      </x:c>
      <x:c r="F3452" s="58">
        <x:v>7608</x:v>
      </x:c>
      <x:c r="G3452" t="inlineStr">
        <x:is>
          <x:t>Solidaritätszuschlag</x:t>
        </x:is>
      </x:c>
      <x:c r="H3452" s="0" t="inlineStr">
        <x:is>
          <x:t>2024-08</x:t>
        </x:is>
      </x:c>
      <x:c r="I3452" s="0" t="inlineStr">
        <x:is>
          <x:t>2024-08</x:t>
        </x:is>
      </x:c>
      <x:c r="J3452" s="0" t="inlineStr">
        <x:is>
          <x:t>Month</x:t>
        </x:is>
      </x:c>
      <x:c r="K3452" s="58">
        <x:v>1</x:v>
      </x:c>
      <x:c r="L3452" s="12">
        <x:v>0</x:v>
      </x:c>
    </x:row>
    <x:row r="3453">
      <x:c r="A3453" s="0" t="inlineStr">
        <x:is>
          <x:t>PL|pl.taxes|7608|2024-09</x:t>
        </x:is>
      </x:c>
      <x:c r="B3453" s="0" t="inlineStr">
        <x:is>
          <x:t>Demo Handel GmbH</x:t>
        </x:is>
      </x:c>
      <x:c r="C3453" s="0" t="inlineStr">
        <x:is>
          <x:t>PL</x:t>
        </x:is>
      </x:c>
      <x:c r="D3453" s="0" t="inlineStr">
        <x:is>
          <x:t>pl.taxes</x:t>
        </x:is>
      </x:c>
      <x:c r="E3453" s="0" t="inlineStr">
        <x:is>
          <x:t>Steuern</x:t>
        </x:is>
      </x:c>
      <x:c r="F3453" s="58">
        <x:v>7608</x:v>
      </x:c>
      <x:c r="G3453" t="inlineStr">
        <x:is>
          <x:t>Solidaritätszuschlag</x:t>
        </x:is>
      </x:c>
      <x:c r="H3453" s="0" t="inlineStr">
        <x:is>
          <x:t>2024-09</x:t>
        </x:is>
      </x:c>
      <x:c r="I3453" s="0" t="inlineStr">
        <x:is>
          <x:t>2024-09</x:t>
        </x:is>
      </x:c>
      <x:c r="J3453" s="0" t="inlineStr">
        <x:is>
          <x:t>Month</x:t>
        </x:is>
      </x:c>
      <x:c r="K3453" s="58">
        <x:v>1</x:v>
      </x:c>
      <x:c r="L3453" s="12">
        <x:v>-4955.5</x:v>
      </x:c>
    </x:row>
    <x:row r="3454">
      <x:c r="A3454" s="0" t="inlineStr">
        <x:is>
          <x:t>PL|pl.taxes|7608|2024-10</x:t>
        </x:is>
      </x:c>
      <x:c r="B3454" s="0" t="inlineStr">
        <x:is>
          <x:t>Demo Handel GmbH</x:t>
        </x:is>
      </x:c>
      <x:c r="C3454" s="0" t="inlineStr">
        <x:is>
          <x:t>PL</x:t>
        </x:is>
      </x:c>
      <x:c r="D3454" s="0" t="inlineStr">
        <x:is>
          <x:t>pl.taxes</x:t>
        </x:is>
      </x:c>
      <x:c r="E3454" s="0" t="inlineStr">
        <x:is>
          <x:t>Steuern</x:t>
        </x:is>
      </x:c>
      <x:c r="F3454" s="58">
        <x:v>7608</x:v>
      </x:c>
      <x:c r="G3454" t="inlineStr">
        <x:is>
          <x:t>Solidaritätszuschlag</x:t>
        </x:is>
      </x:c>
      <x:c r="H3454" s="0" t="inlineStr">
        <x:is>
          <x:t>2024-10</x:t>
        </x:is>
      </x:c>
      <x:c r="I3454" s="0" t="inlineStr">
        <x:is>
          <x:t>2024-10</x:t>
        </x:is>
      </x:c>
      <x:c r="J3454" s="0" t="inlineStr">
        <x:is>
          <x:t>Month</x:t>
        </x:is>
      </x:c>
      <x:c r="K3454" s="58">
        <x:v>1</x:v>
      </x:c>
      <x:c r="L3454" s="12">
        <x:v>0</x:v>
      </x:c>
    </x:row>
    <x:row r="3455">
      <x:c r="A3455" s="0" t="inlineStr">
        <x:is>
          <x:t>PL|pl.taxes|7608|2024-11</x:t>
        </x:is>
      </x:c>
      <x:c r="B3455" s="0" t="inlineStr">
        <x:is>
          <x:t>Demo Handel GmbH</x:t>
        </x:is>
      </x:c>
      <x:c r="C3455" s="0" t="inlineStr">
        <x:is>
          <x:t>PL</x:t>
        </x:is>
      </x:c>
      <x:c r="D3455" s="0" t="inlineStr">
        <x:is>
          <x:t>pl.taxes</x:t>
        </x:is>
      </x:c>
      <x:c r="E3455" s="0" t="inlineStr">
        <x:is>
          <x:t>Steuern</x:t>
        </x:is>
      </x:c>
      <x:c r="F3455" s="58">
        <x:v>7608</x:v>
      </x:c>
      <x:c r="G3455" t="inlineStr">
        <x:is>
          <x:t>Solidaritätszuschlag</x:t>
        </x:is>
      </x:c>
      <x:c r="H3455" s="0" t="inlineStr">
        <x:is>
          <x:t>2024-11</x:t>
        </x:is>
      </x:c>
      <x:c r="I3455" s="0" t="inlineStr">
        <x:is>
          <x:t>2024-11</x:t>
        </x:is>
      </x:c>
      <x:c r="J3455" s="0" t="inlineStr">
        <x:is>
          <x:t>Month</x:t>
        </x:is>
      </x:c>
      <x:c r="K3455" s="58">
        <x:v>1</x:v>
      </x:c>
      <x:c r="L3455" s="12">
        <x:v>0</x:v>
      </x:c>
    </x:row>
    <x:row r="3456">
      <x:c r="A3456" s="0" t="inlineStr">
        <x:is>
          <x:t>PL|pl.taxes|7608|2024-12</x:t>
        </x:is>
      </x:c>
      <x:c r="B3456" s="0" t="inlineStr">
        <x:is>
          <x:t>Demo Handel GmbH</x:t>
        </x:is>
      </x:c>
      <x:c r="C3456" s="0" t="inlineStr">
        <x:is>
          <x:t>PL</x:t>
        </x:is>
      </x:c>
      <x:c r="D3456" s="0" t="inlineStr">
        <x:is>
          <x:t>pl.taxes</x:t>
        </x:is>
      </x:c>
      <x:c r="E3456" s="0" t="inlineStr">
        <x:is>
          <x:t>Steuern</x:t>
        </x:is>
      </x:c>
      <x:c r="F3456" s="58">
        <x:v>7608</x:v>
      </x:c>
      <x:c r="G3456" t="inlineStr">
        <x:is>
          <x:t>Solidaritätszuschlag</x:t>
        </x:is>
      </x:c>
      <x:c r="H3456" s="0" t="inlineStr">
        <x:is>
          <x:t>2024-12</x:t>
        </x:is>
      </x:c>
      <x:c r="I3456" s="0" t="inlineStr">
        <x:is>
          <x:t>2024-12</x:t>
        </x:is>
      </x:c>
      <x:c r="J3456" s="0" t="inlineStr">
        <x:is>
          <x:t>Month</x:t>
        </x:is>
      </x:c>
      <x:c r="K3456" s="58">
        <x:v>1</x:v>
      </x:c>
      <x:c r="L3456" s="12">
        <x:v>1562.06</x:v>
      </x:c>
    </x:row>
    <x:row r="3457">
      <x:c r="A3457" s="0" t="inlineStr">
        <x:is>
          <x:t>PL|pl.taxes|7610|2022-01</x:t>
        </x:is>
      </x:c>
      <x:c r="B3457" s="0" t="inlineStr">
        <x:is>
          <x:t>Demo Handel GmbH</x:t>
        </x:is>
      </x:c>
      <x:c r="C3457" s="0" t="inlineStr">
        <x:is>
          <x:t>PL</x:t>
        </x:is>
      </x:c>
      <x:c r="D3457" s="0" t="inlineStr">
        <x:is>
          <x:t>pl.taxes</x:t>
        </x:is>
      </x:c>
      <x:c r="E3457" s="0" t="inlineStr">
        <x:is>
          <x:t>Steuern</x:t>
        </x:is>
      </x:c>
      <x:c r="F3457" s="58">
        <x:v>7610</x:v>
      </x:c>
      <x:c r="G3457" t="inlineStr">
        <x:is>
          <x:t>Gewerbesteuer</x:t>
        </x:is>
      </x:c>
      <x:c r="H3457" s="0" t="inlineStr">
        <x:is>
          <x:t>2022-01</x:t>
        </x:is>
      </x:c>
      <x:c r="I3457" s="0" t="inlineStr">
        <x:is>
          <x:t>2022-01</x:t>
        </x:is>
      </x:c>
      <x:c r="J3457" s="0" t="inlineStr">
        <x:is>
          <x:t>Month</x:t>
        </x:is>
      </x:c>
      <x:c r="K3457" s="58">
        <x:v>1</x:v>
      </x:c>
      <x:c r="L3457" s="12">
        <x:v>0</x:v>
      </x:c>
    </x:row>
    <x:row r="3458">
      <x:c r="A3458" s="0" t="inlineStr">
        <x:is>
          <x:t>PL|pl.taxes|7610|2022-02</x:t>
        </x:is>
      </x:c>
      <x:c r="B3458" s="0" t="inlineStr">
        <x:is>
          <x:t>Demo Handel GmbH</x:t>
        </x:is>
      </x:c>
      <x:c r="C3458" s="0" t="inlineStr">
        <x:is>
          <x:t>PL</x:t>
        </x:is>
      </x:c>
      <x:c r="D3458" s="0" t="inlineStr">
        <x:is>
          <x:t>pl.taxes</x:t>
        </x:is>
      </x:c>
      <x:c r="E3458" s="0" t="inlineStr">
        <x:is>
          <x:t>Steuern</x:t>
        </x:is>
      </x:c>
      <x:c r="F3458" s="58">
        <x:v>7610</x:v>
      </x:c>
      <x:c r="G3458" t="inlineStr">
        <x:is>
          <x:t>Gewerbesteuer</x:t>
        </x:is>
      </x:c>
      <x:c r="H3458" s="0" t="inlineStr">
        <x:is>
          <x:t>2022-02</x:t>
        </x:is>
      </x:c>
      <x:c r="I3458" s="0" t="inlineStr">
        <x:is>
          <x:t>2022-02</x:t>
        </x:is>
      </x:c>
      <x:c r="J3458" s="0" t="inlineStr">
        <x:is>
          <x:t>Month</x:t>
        </x:is>
      </x:c>
      <x:c r="K3458" s="58">
        <x:v>1</x:v>
      </x:c>
      <x:c r="L3458" s="12">
        <x:v>0</x:v>
      </x:c>
    </x:row>
    <x:row r="3459">
      <x:c r="A3459" s="0" t="inlineStr">
        <x:is>
          <x:t>PL|pl.taxes|7610|2022-03</x:t>
        </x:is>
      </x:c>
      <x:c r="B3459" s="0" t="inlineStr">
        <x:is>
          <x:t>Demo Handel GmbH</x:t>
        </x:is>
      </x:c>
      <x:c r="C3459" s="0" t="inlineStr">
        <x:is>
          <x:t>PL</x:t>
        </x:is>
      </x:c>
      <x:c r="D3459" s="0" t="inlineStr">
        <x:is>
          <x:t>pl.taxes</x:t>
        </x:is>
      </x:c>
      <x:c r="E3459" s="0" t="inlineStr">
        <x:is>
          <x:t>Steuern</x:t>
        </x:is>
      </x:c>
      <x:c r="F3459" s="58">
        <x:v>7610</x:v>
      </x:c>
      <x:c r="G3459" t="inlineStr">
        <x:is>
          <x:t>Gewerbesteuer</x:t>
        </x:is>
      </x:c>
      <x:c r="H3459" s="0" t="inlineStr">
        <x:is>
          <x:t>2022-03</x:t>
        </x:is>
      </x:c>
      <x:c r="I3459" s="0" t="inlineStr">
        <x:is>
          <x:t>2022-03</x:t>
        </x:is>
      </x:c>
      <x:c r="J3459" s="0" t="inlineStr">
        <x:is>
          <x:t>Month</x:t>
        </x:is>
      </x:c>
      <x:c r="K3459" s="58">
        <x:v>1</x:v>
      </x:c>
      <x:c r="L3459" s="12">
        <x:v>-45500</x:v>
      </x:c>
    </x:row>
    <x:row r="3460">
      <x:c r="A3460" s="0" t="inlineStr">
        <x:is>
          <x:t>PL|pl.taxes|7610|2022-04</x:t>
        </x:is>
      </x:c>
      <x:c r="B3460" s="0" t="inlineStr">
        <x:is>
          <x:t>Demo Handel GmbH</x:t>
        </x:is>
      </x:c>
      <x:c r="C3460" s="0" t="inlineStr">
        <x:is>
          <x:t>PL</x:t>
        </x:is>
      </x:c>
      <x:c r="D3460" s="0" t="inlineStr">
        <x:is>
          <x:t>pl.taxes</x:t>
        </x:is>
      </x:c>
      <x:c r="E3460" s="0" t="inlineStr">
        <x:is>
          <x:t>Steuern</x:t>
        </x:is>
      </x:c>
      <x:c r="F3460" s="58">
        <x:v>7610</x:v>
      </x:c>
      <x:c r="G3460" t="inlineStr">
        <x:is>
          <x:t>Gewerbesteuer</x:t>
        </x:is>
      </x:c>
      <x:c r="H3460" s="0" t="inlineStr">
        <x:is>
          <x:t>2022-04</x:t>
        </x:is>
      </x:c>
      <x:c r="I3460" s="0" t="inlineStr">
        <x:is>
          <x:t>2022-04</x:t>
        </x:is>
      </x:c>
      <x:c r="J3460" s="0" t="inlineStr">
        <x:is>
          <x:t>Month</x:t>
        </x:is>
      </x:c>
      <x:c r="K3460" s="58">
        <x:v>1</x:v>
      </x:c>
      <x:c r="L3460" s="12">
        <x:v>0</x:v>
      </x:c>
    </x:row>
    <x:row r="3461">
      <x:c r="A3461" s="0" t="inlineStr">
        <x:is>
          <x:t>PL|pl.taxes|7610|2022-05</x:t>
        </x:is>
      </x:c>
      <x:c r="B3461" s="0" t="inlineStr">
        <x:is>
          <x:t>Demo Handel GmbH</x:t>
        </x:is>
      </x:c>
      <x:c r="C3461" s="0" t="inlineStr">
        <x:is>
          <x:t>PL</x:t>
        </x:is>
      </x:c>
      <x:c r="D3461" s="0" t="inlineStr">
        <x:is>
          <x:t>pl.taxes</x:t>
        </x:is>
      </x:c>
      <x:c r="E3461" s="0" t="inlineStr">
        <x:is>
          <x:t>Steuern</x:t>
        </x:is>
      </x:c>
      <x:c r="F3461" s="58">
        <x:v>7610</x:v>
      </x:c>
      <x:c r="G3461" t="inlineStr">
        <x:is>
          <x:t>Gewerbesteuer</x:t>
        </x:is>
      </x:c>
      <x:c r="H3461" s="0" t="inlineStr">
        <x:is>
          <x:t>2022-05</x:t>
        </x:is>
      </x:c>
      <x:c r="I3461" s="0" t="inlineStr">
        <x:is>
          <x:t>2022-05</x:t>
        </x:is>
      </x:c>
      <x:c r="J3461" s="0" t="inlineStr">
        <x:is>
          <x:t>Month</x:t>
        </x:is>
      </x:c>
      <x:c r="K3461" s="58">
        <x:v>1</x:v>
      </x:c>
      <x:c r="L3461" s="12">
        <x:v>0</x:v>
      </x:c>
    </x:row>
    <x:row r="3462">
      <x:c r="A3462" s="0" t="inlineStr">
        <x:is>
          <x:t>PL|pl.taxes|7610|2022-06</x:t>
        </x:is>
      </x:c>
      <x:c r="B3462" s="0" t="inlineStr">
        <x:is>
          <x:t>Demo Handel GmbH</x:t>
        </x:is>
      </x:c>
      <x:c r="C3462" s="0" t="inlineStr">
        <x:is>
          <x:t>PL</x:t>
        </x:is>
      </x:c>
      <x:c r="D3462" s="0" t="inlineStr">
        <x:is>
          <x:t>pl.taxes</x:t>
        </x:is>
      </x:c>
      <x:c r="E3462" s="0" t="inlineStr">
        <x:is>
          <x:t>Steuern</x:t>
        </x:is>
      </x:c>
      <x:c r="F3462" s="58">
        <x:v>7610</x:v>
      </x:c>
      <x:c r="G3462" t="inlineStr">
        <x:is>
          <x:t>Gewerbesteuer</x:t>
        </x:is>
      </x:c>
      <x:c r="H3462" s="0" t="inlineStr">
        <x:is>
          <x:t>2022-06</x:t>
        </x:is>
      </x:c>
      <x:c r="I3462" s="0" t="inlineStr">
        <x:is>
          <x:t>2022-06</x:t>
        </x:is>
      </x:c>
      <x:c r="J3462" s="0" t="inlineStr">
        <x:is>
          <x:t>Month</x:t>
        </x:is>
      </x:c>
      <x:c r="K3462" s="58">
        <x:v>1</x:v>
      </x:c>
      <x:c r="L3462" s="12">
        <x:v>-45500</x:v>
      </x:c>
    </x:row>
    <x:row r="3463">
      <x:c r="A3463" s="0" t="inlineStr">
        <x:is>
          <x:t>PL|pl.taxes|7610|2022-07</x:t>
        </x:is>
      </x:c>
      <x:c r="B3463" s="0" t="inlineStr">
        <x:is>
          <x:t>Demo Handel GmbH</x:t>
        </x:is>
      </x:c>
      <x:c r="C3463" s="0" t="inlineStr">
        <x:is>
          <x:t>PL</x:t>
        </x:is>
      </x:c>
      <x:c r="D3463" s="0" t="inlineStr">
        <x:is>
          <x:t>pl.taxes</x:t>
        </x:is>
      </x:c>
      <x:c r="E3463" s="0" t="inlineStr">
        <x:is>
          <x:t>Steuern</x:t>
        </x:is>
      </x:c>
      <x:c r="F3463" s="58">
        <x:v>7610</x:v>
      </x:c>
      <x:c r="G3463" t="inlineStr">
        <x:is>
          <x:t>Gewerbesteuer</x:t>
        </x:is>
      </x:c>
      <x:c r="H3463" s="0" t="inlineStr">
        <x:is>
          <x:t>2022-07</x:t>
        </x:is>
      </x:c>
      <x:c r="I3463" s="0" t="inlineStr">
        <x:is>
          <x:t>2022-07</x:t>
        </x:is>
      </x:c>
      <x:c r="J3463" s="0" t="inlineStr">
        <x:is>
          <x:t>Month</x:t>
        </x:is>
      </x:c>
      <x:c r="K3463" s="58">
        <x:v>1</x:v>
      </x:c>
      <x:c r="L3463" s="12">
        <x:v>0</x:v>
      </x:c>
    </x:row>
    <x:row r="3464">
      <x:c r="A3464" s="0" t="inlineStr">
        <x:is>
          <x:t>PL|pl.taxes|7610|2022-08</x:t>
        </x:is>
      </x:c>
      <x:c r="B3464" s="0" t="inlineStr">
        <x:is>
          <x:t>Demo Handel GmbH</x:t>
        </x:is>
      </x:c>
      <x:c r="C3464" s="0" t="inlineStr">
        <x:is>
          <x:t>PL</x:t>
        </x:is>
      </x:c>
      <x:c r="D3464" s="0" t="inlineStr">
        <x:is>
          <x:t>pl.taxes</x:t>
        </x:is>
      </x:c>
      <x:c r="E3464" s="0" t="inlineStr">
        <x:is>
          <x:t>Steuern</x:t>
        </x:is>
      </x:c>
      <x:c r="F3464" s="58">
        <x:v>7610</x:v>
      </x:c>
      <x:c r="G3464" t="inlineStr">
        <x:is>
          <x:t>Gewerbesteuer</x:t>
        </x:is>
      </x:c>
      <x:c r="H3464" s="0" t="inlineStr">
        <x:is>
          <x:t>2022-08</x:t>
        </x:is>
      </x:c>
      <x:c r="I3464" s="0" t="inlineStr">
        <x:is>
          <x:t>2022-08</x:t>
        </x:is>
      </x:c>
      <x:c r="J3464" s="0" t="inlineStr">
        <x:is>
          <x:t>Month</x:t>
        </x:is>
      </x:c>
      <x:c r="K3464" s="58">
        <x:v>1</x:v>
      </x:c>
      <x:c r="L3464" s="12">
        <x:v>1533.43</x:v>
      </x:c>
    </x:row>
    <x:row r="3465">
      <x:c r="A3465" s="0" t="inlineStr">
        <x:is>
          <x:t>PL|pl.taxes|7610|2022-09</x:t>
        </x:is>
      </x:c>
      <x:c r="B3465" s="0" t="inlineStr">
        <x:is>
          <x:t>Demo Handel GmbH</x:t>
        </x:is>
      </x:c>
      <x:c r="C3465" s="0" t="inlineStr">
        <x:is>
          <x:t>PL</x:t>
        </x:is>
      </x:c>
      <x:c r="D3465" s="0" t="inlineStr">
        <x:is>
          <x:t>pl.taxes</x:t>
        </x:is>
      </x:c>
      <x:c r="E3465" s="0" t="inlineStr">
        <x:is>
          <x:t>Steuern</x:t>
        </x:is>
      </x:c>
      <x:c r="F3465" s="58">
        <x:v>7610</x:v>
      </x:c>
      <x:c r="G3465" t="inlineStr">
        <x:is>
          <x:t>Gewerbesteuer</x:t>
        </x:is>
      </x:c>
      <x:c r="H3465" s="0" t="inlineStr">
        <x:is>
          <x:t>2022-09</x:t>
        </x:is>
      </x:c>
      <x:c r="I3465" s="0" t="inlineStr">
        <x:is>
          <x:t>2022-09</x:t>
        </x:is>
      </x:c>
      <x:c r="J3465" s="0" t="inlineStr">
        <x:is>
          <x:t>Month</x:t>
        </x:is>
      </x:c>
      <x:c r="K3465" s="58">
        <x:v>1</x:v>
      </x:c>
      <x:c r="L3465" s="12">
        <x:v>-45500</x:v>
      </x:c>
    </x:row>
    <x:row r="3466">
      <x:c r="A3466" s="0" t="inlineStr">
        <x:is>
          <x:t>PL|pl.taxes|7610|2022-10</x:t>
        </x:is>
      </x:c>
      <x:c r="B3466" s="0" t="inlineStr">
        <x:is>
          <x:t>Demo Handel GmbH</x:t>
        </x:is>
      </x:c>
      <x:c r="C3466" s="0" t="inlineStr">
        <x:is>
          <x:t>PL</x:t>
        </x:is>
      </x:c>
      <x:c r="D3466" s="0" t="inlineStr">
        <x:is>
          <x:t>pl.taxes</x:t>
        </x:is>
      </x:c>
      <x:c r="E3466" s="0" t="inlineStr">
        <x:is>
          <x:t>Steuern</x:t>
        </x:is>
      </x:c>
      <x:c r="F3466" s="58">
        <x:v>7610</x:v>
      </x:c>
      <x:c r="G3466" t="inlineStr">
        <x:is>
          <x:t>Gewerbesteuer</x:t>
        </x:is>
      </x:c>
      <x:c r="H3466" s="0" t="inlineStr">
        <x:is>
          <x:t>2022-10</x:t>
        </x:is>
      </x:c>
      <x:c r="I3466" s="0" t="inlineStr">
        <x:is>
          <x:t>2022-10</x:t>
        </x:is>
      </x:c>
      <x:c r="J3466" s="0" t="inlineStr">
        <x:is>
          <x:t>Month</x:t>
        </x:is>
      </x:c>
      <x:c r="K3466" s="58">
        <x:v>1</x:v>
      </x:c>
      <x:c r="L3466" s="12">
        <x:v>0</x:v>
      </x:c>
    </x:row>
    <x:row r="3467">
      <x:c r="A3467" s="0" t="inlineStr">
        <x:is>
          <x:t>PL|pl.taxes|7610|2022-11</x:t>
        </x:is>
      </x:c>
      <x:c r="B3467" s="0" t="inlineStr">
        <x:is>
          <x:t>Demo Handel GmbH</x:t>
        </x:is>
      </x:c>
      <x:c r="C3467" s="0" t="inlineStr">
        <x:is>
          <x:t>PL</x:t>
        </x:is>
      </x:c>
      <x:c r="D3467" s="0" t="inlineStr">
        <x:is>
          <x:t>pl.taxes</x:t>
        </x:is>
      </x:c>
      <x:c r="E3467" s="0" t="inlineStr">
        <x:is>
          <x:t>Steuern</x:t>
        </x:is>
      </x:c>
      <x:c r="F3467" s="58">
        <x:v>7610</x:v>
      </x:c>
      <x:c r="G3467" t="inlineStr">
        <x:is>
          <x:t>Gewerbesteuer</x:t>
        </x:is>
      </x:c>
      <x:c r="H3467" s="0" t="inlineStr">
        <x:is>
          <x:t>2022-11</x:t>
        </x:is>
      </x:c>
      <x:c r="I3467" s="0" t="inlineStr">
        <x:is>
          <x:t>2022-11</x:t>
        </x:is>
      </x:c>
      <x:c r="J3467" s="0" t="inlineStr">
        <x:is>
          <x:t>Month</x:t>
        </x:is>
      </x:c>
      <x:c r="K3467" s="58">
        <x:v>1</x:v>
      </x:c>
      <x:c r="L3467" s="12">
        <x:v>0</x:v>
      </x:c>
    </x:row>
    <x:row r="3468">
      <x:c r="A3468" s="0" t="inlineStr">
        <x:is>
          <x:t>PL|pl.taxes|7610|2022-12</x:t>
        </x:is>
      </x:c>
      <x:c r="B3468" s="0" t="inlineStr">
        <x:is>
          <x:t>Demo Handel GmbH</x:t>
        </x:is>
      </x:c>
      <x:c r="C3468" s="0" t="inlineStr">
        <x:is>
          <x:t>PL</x:t>
        </x:is>
      </x:c>
      <x:c r="D3468" s="0" t="inlineStr">
        <x:is>
          <x:t>pl.taxes</x:t>
        </x:is>
      </x:c>
      <x:c r="E3468" s="0" t="inlineStr">
        <x:is>
          <x:t>Steuern</x:t>
        </x:is>
      </x:c>
      <x:c r="F3468" s="58">
        <x:v>7610</x:v>
      </x:c>
      <x:c r="G3468" t="inlineStr">
        <x:is>
          <x:t>Gewerbesteuer</x:t>
        </x:is>
      </x:c>
      <x:c r="H3468" s="0" t="inlineStr">
        <x:is>
          <x:t>2022-12</x:t>
        </x:is>
      </x:c>
      <x:c r="I3468" s="0" t="inlineStr">
        <x:is>
          <x:t>2022-12</x:t>
        </x:is>
      </x:c>
      <x:c r="J3468" s="0" t="inlineStr">
        <x:is>
          <x:t>Month</x:t>
        </x:is>
      </x:c>
      <x:c r="K3468" s="58">
        <x:v>1</x:v>
      </x:c>
      <x:c r="L3468" s="12">
        <x:v>-163155.73</x:v>
      </x:c>
    </x:row>
    <x:row r="3469">
      <x:c r="A3469" s="0" t="inlineStr">
        <x:is>
          <x:t>PL|pl.taxes|7610|2023-01</x:t>
        </x:is>
      </x:c>
      <x:c r="B3469" s="0" t="inlineStr">
        <x:is>
          <x:t>Demo Handel GmbH</x:t>
        </x:is>
      </x:c>
      <x:c r="C3469" s="0" t="inlineStr">
        <x:is>
          <x:t>PL</x:t>
        </x:is>
      </x:c>
      <x:c r="D3469" s="0" t="inlineStr">
        <x:is>
          <x:t>pl.taxes</x:t>
        </x:is>
      </x:c>
      <x:c r="E3469" s="0" t="inlineStr">
        <x:is>
          <x:t>Steuern</x:t>
        </x:is>
      </x:c>
      <x:c r="F3469" s="58">
        <x:v>7610</x:v>
      </x:c>
      <x:c r="G3469" t="inlineStr">
        <x:is>
          <x:t>Gewerbesteuer</x:t>
        </x:is>
      </x:c>
      <x:c r="H3469" s="0" t="inlineStr">
        <x:is>
          <x:t>2023-01</x:t>
        </x:is>
      </x:c>
      <x:c r="I3469" s="0" t="inlineStr">
        <x:is>
          <x:t>2023-01</x:t>
        </x:is>
      </x:c>
      <x:c r="J3469" s="0" t="inlineStr">
        <x:is>
          <x:t>Month</x:t>
        </x:is>
      </x:c>
      <x:c r="K3469" s="58">
        <x:v>1</x:v>
      </x:c>
      <x:c r="L3469" s="12">
        <x:v>0</x:v>
      </x:c>
    </x:row>
    <x:row r="3470">
      <x:c r="A3470" s="0" t="inlineStr">
        <x:is>
          <x:t>PL|pl.taxes|7610|2023-02</x:t>
        </x:is>
      </x:c>
      <x:c r="B3470" s="0" t="inlineStr">
        <x:is>
          <x:t>Demo Handel GmbH</x:t>
        </x:is>
      </x:c>
      <x:c r="C3470" s="0" t="inlineStr">
        <x:is>
          <x:t>PL</x:t>
        </x:is>
      </x:c>
      <x:c r="D3470" s="0" t="inlineStr">
        <x:is>
          <x:t>pl.taxes</x:t>
        </x:is>
      </x:c>
      <x:c r="E3470" s="0" t="inlineStr">
        <x:is>
          <x:t>Steuern</x:t>
        </x:is>
      </x:c>
      <x:c r="F3470" s="58">
        <x:v>7610</x:v>
      </x:c>
      <x:c r="G3470" t="inlineStr">
        <x:is>
          <x:t>Gewerbesteuer</x:t>
        </x:is>
      </x:c>
      <x:c r="H3470" s="0" t="inlineStr">
        <x:is>
          <x:t>2023-02</x:t>
        </x:is>
      </x:c>
      <x:c r="I3470" s="0" t="inlineStr">
        <x:is>
          <x:t>2023-02</x:t>
        </x:is>
      </x:c>
      <x:c r="J3470" s="0" t="inlineStr">
        <x:is>
          <x:t>Month</x:t>
        </x:is>
      </x:c>
      <x:c r="K3470" s="58">
        <x:v>1</x:v>
      </x:c>
      <x:c r="L3470" s="12">
        <x:v>0</x:v>
      </x:c>
    </x:row>
    <x:row r="3471">
      <x:c r="A3471" s="0" t="inlineStr">
        <x:is>
          <x:t>PL|pl.taxes|7610|2023-03</x:t>
        </x:is>
      </x:c>
      <x:c r="B3471" s="0" t="inlineStr">
        <x:is>
          <x:t>Demo Handel GmbH</x:t>
        </x:is>
      </x:c>
      <x:c r="C3471" s="0" t="inlineStr">
        <x:is>
          <x:t>PL</x:t>
        </x:is>
      </x:c>
      <x:c r="D3471" s="0" t="inlineStr">
        <x:is>
          <x:t>pl.taxes</x:t>
        </x:is>
      </x:c>
      <x:c r="E3471" s="0" t="inlineStr">
        <x:is>
          <x:t>Steuern</x:t>
        </x:is>
      </x:c>
      <x:c r="F3471" s="58">
        <x:v>7610</x:v>
      </x:c>
      <x:c r="G3471" t="inlineStr">
        <x:is>
          <x:t>Gewerbesteuer</x:t>
        </x:is>
      </x:c>
      <x:c r="H3471" s="0" t="inlineStr">
        <x:is>
          <x:t>2023-03</x:t>
        </x:is>
      </x:c>
      <x:c r="I3471" s="0" t="inlineStr">
        <x:is>
          <x:t>2023-03</x:t>
        </x:is>
      </x:c>
      <x:c r="J3471" s="0" t="inlineStr">
        <x:is>
          <x:t>Month</x:t>
        </x:is>
      </x:c>
      <x:c r="K3471" s="58">
        <x:v>1</x:v>
      </x:c>
      <x:c r="L3471" s="12">
        <x:v>-74500</x:v>
      </x:c>
    </x:row>
    <x:row r="3472">
      <x:c r="A3472" s="0" t="inlineStr">
        <x:is>
          <x:t>PL|pl.taxes|7610|2023-04</x:t>
        </x:is>
      </x:c>
      <x:c r="B3472" s="0" t="inlineStr">
        <x:is>
          <x:t>Demo Handel GmbH</x:t>
        </x:is>
      </x:c>
      <x:c r="C3472" s="0" t="inlineStr">
        <x:is>
          <x:t>PL</x:t>
        </x:is>
      </x:c>
      <x:c r="D3472" s="0" t="inlineStr">
        <x:is>
          <x:t>pl.taxes</x:t>
        </x:is>
      </x:c>
      <x:c r="E3472" s="0" t="inlineStr">
        <x:is>
          <x:t>Steuern</x:t>
        </x:is>
      </x:c>
      <x:c r="F3472" s="58">
        <x:v>7610</x:v>
      </x:c>
      <x:c r="G3472" t="inlineStr">
        <x:is>
          <x:t>Gewerbesteuer</x:t>
        </x:is>
      </x:c>
      <x:c r="H3472" s="0" t="inlineStr">
        <x:is>
          <x:t>2023-04</x:t>
        </x:is>
      </x:c>
      <x:c r="I3472" s="0" t="inlineStr">
        <x:is>
          <x:t>2023-04</x:t>
        </x:is>
      </x:c>
      <x:c r="J3472" s="0" t="inlineStr">
        <x:is>
          <x:t>Month</x:t>
        </x:is>
      </x:c>
      <x:c r="K3472" s="58">
        <x:v>1</x:v>
      </x:c>
      <x:c r="L3472" s="12">
        <x:v>0</x:v>
      </x:c>
    </x:row>
    <x:row r="3473">
      <x:c r="A3473" s="0" t="inlineStr">
        <x:is>
          <x:t>PL|pl.taxes|7610|2023-05</x:t>
        </x:is>
      </x:c>
      <x:c r="B3473" s="0" t="inlineStr">
        <x:is>
          <x:t>Demo Handel GmbH</x:t>
        </x:is>
      </x:c>
      <x:c r="C3473" s="0" t="inlineStr">
        <x:is>
          <x:t>PL</x:t>
        </x:is>
      </x:c>
      <x:c r="D3473" s="0" t="inlineStr">
        <x:is>
          <x:t>pl.taxes</x:t>
        </x:is>
      </x:c>
      <x:c r="E3473" s="0" t="inlineStr">
        <x:is>
          <x:t>Steuern</x:t>
        </x:is>
      </x:c>
      <x:c r="F3473" s="58">
        <x:v>7610</x:v>
      </x:c>
      <x:c r="G3473" t="inlineStr">
        <x:is>
          <x:t>Gewerbesteuer</x:t>
        </x:is>
      </x:c>
      <x:c r="H3473" s="0" t="inlineStr">
        <x:is>
          <x:t>2023-05</x:t>
        </x:is>
      </x:c>
      <x:c r="I3473" s="0" t="inlineStr">
        <x:is>
          <x:t>2023-05</x:t>
        </x:is>
      </x:c>
      <x:c r="J3473" s="0" t="inlineStr">
        <x:is>
          <x:t>Month</x:t>
        </x:is>
      </x:c>
      <x:c r="K3473" s="58">
        <x:v>1</x:v>
      </x:c>
      <x:c r="L3473" s="12">
        <x:v>0</x:v>
      </x:c>
    </x:row>
    <x:row r="3474">
      <x:c r="A3474" s="0" t="inlineStr">
        <x:is>
          <x:t>PL|pl.taxes|7610|2023-06</x:t>
        </x:is>
      </x:c>
      <x:c r="B3474" s="0" t="inlineStr">
        <x:is>
          <x:t>Demo Handel GmbH</x:t>
        </x:is>
      </x:c>
      <x:c r="C3474" s="0" t="inlineStr">
        <x:is>
          <x:t>PL</x:t>
        </x:is>
      </x:c>
      <x:c r="D3474" s="0" t="inlineStr">
        <x:is>
          <x:t>pl.taxes</x:t>
        </x:is>
      </x:c>
      <x:c r="E3474" s="0" t="inlineStr">
        <x:is>
          <x:t>Steuern</x:t>
        </x:is>
      </x:c>
      <x:c r="F3474" s="58">
        <x:v>7610</x:v>
      </x:c>
      <x:c r="G3474" t="inlineStr">
        <x:is>
          <x:t>Gewerbesteuer</x:t>
        </x:is>
      </x:c>
      <x:c r="H3474" s="0" t="inlineStr">
        <x:is>
          <x:t>2023-06</x:t>
        </x:is>
      </x:c>
      <x:c r="I3474" s="0" t="inlineStr">
        <x:is>
          <x:t>2023-06</x:t>
        </x:is>
      </x:c>
      <x:c r="J3474" s="0" t="inlineStr">
        <x:is>
          <x:t>Month</x:t>
        </x:is>
      </x:c>
      <x:c r="K3474" s="58">
        <x:v>1</x:v>
      </x:c>
      <x:c r="L3474" s="12">
        <x:v>-74500</x:v>
      </x:c>
    </x:row>
    <x:row r="3475">
      <x:c r="A3475" s="0" t="inlineStr">
        <x:is>
          <x:t>PL|pl.taxes|7610|2023-07</x:t>
        </x:is>
      </x:c>
      <x:c r="B3475" s="0" t="inlineStr">
        <x:is>
          <x:t>Demo Handel GmbH</x:t>
        </x:is>
      </x:c>
      <x:c r="C3475" s="0" t="inlineStr">
        <x:is>
          <x:t>PL</x:t>
        </x:is>
      </x:c>
      <x:c r="D3475" s="0" t="inlineStr">
        <x:is>
          <x:t>pl.taxes</x:t>
        </x:is>
      </x:c>
      <x:c r="E3475" s="0" t="inlineStr">
        <x:is>
          <x:t>Steuern</x:t>
        </x:is>
      </x:c>
      <x:c r="F3475" s="58">
        <x:v>7610</x:v>
      </x:c>
      <x:c r="G3475" t="inlineStr">
        <x:is>
          <x:t>Gewerbesteuer</x:t>
        </x:is>
      </x:c>
      <x:c r="H3475" s="0" t="inlineStr">
        <x:is>
          <x:t>2023-07</x:t>
        </x:is>
      </x:c>
      <x:c r="I3475" s="0" t="inlineStr">
        <x:is>
          <x:t>2023-07</x:t>
        </x:is>
      </x:c>
      <x:c r="J3475" s="0" t="inlineStr">
        <x:is>
          <x:t>Month</x:t>
        </x:is>
      </x:c>
      <x:c r="K3475" s="58">
        <x:v>1</x:v>
      </x:c>
      <x:c r="L3475" s="12">
        <x:v>0</x:v>
      </x:c>
    </x:row>
    <x:row r="3476">
      <x:c r="A3476" s="0" t="inlineStr">
        <x:is>
          <x:t>PL|pl.taxes|7610|2023-08</x:t>
        </x:is>
      </x:c>
      <x:c r="B3476" s="0" t="inlineStr">
        <x:is>
          <x:t>Demo Handel GmbH</x:t>
        </x:is>
      </x:c>
      <x:c r="C3476" s="0" t="inlineStr">
        <x:is>
          <x:t>PL</x:t>
        </x:is>
      </x:c>
      <x:c r="D3476" s="0" t="inlineStr">
        <x:is>
          <x:t>pl.taxes</x:t>
        </x:is>
      </x:c>
      <x:c r="E3476" s="0" t="inlineStr">
        <x:is>
          <x:t>Steuern</x:t>
        </x:is>
      </x:c>
      <x:c r="F3476" s="58">
        <x:v>7610</x:v>
      </x:c>
      <x:c r="G3476" t="inlineStr">
        <x:is>
          <x:t>Gewerbesteuer</x:t>
        </x:is>
      </x:c>
      <x:c r="H3476" s="0" t="inlineStr">
        <x:is>
          <x:t>2023-08</x:t>
        </x:is>
      </x:c>
      <x:c r="I3476" s="0" t="inlineStr">
        <x:is>
          <x:t>2023-08</x:t>
        </x:is>
      </x:c>
      <x:c r="J3476" s="0" t="inlineStr">
        <x:is>
          <x:t>Month</x:t>
        </x:is>
      </x:c>
      <x:c r="K3476" s="58">
        <x:v>1</x:v>
      </x:c>
      <x:c r="L3476" s="12">
        <x:v>-2361.93</x:v>
      </x:c>
    </x:row>
    <x:row r="3477">
      <x:c r="A3477" s="0" t="inlineStr">
        <x:is>
          <x:t>PL|pl.taxes|7610|2023-09</x:t>
        </x:is>
      </x:c>
      <x:c r="B3477" s="0" t="inlineStr">
        <x:is>
          <x:t>Demo Handel GmbH</x:t>
        </x:is>
      </x:c>
      <x:c r="C3477" s="0" t="inlineStr">
        <x:is>
          <x:t>PL</x:t>
        </x:is>
      </x:c>
      <x:c r="D3477" s="0" t="inlineStr">
        <x:is>
          <x:t>pl.taxes</x:t>
        </x:is>
      </x:c>
      <x:c r="E3477" s="0" t="inlineStr">
        <x:is>
          <x:t>Steuern</x:t>
        </x:is>
      </x:c>
      <x:c r="F3477" s="58">
        <x:v>7610</x:v>
      </x:c>
      <x:c r="G3477" t="inlineStr">
        <x:is>
          <x:t>Gewerbesteuer</x:t>
        </x:is>
      </x:c>
      <x:c r="H3477" s="0" t="inlineStr">
        <x:is>
          <x:t>2023-09</x:t>
        </x:is>
      </x:c>
      <x:c r="I3477" s="0" t="inlineStr">
        <x:is>
          <x:t>2023-09</x:t>
        </x:is>
      </x:c>
      <x:c r="J3477" s="0" t="inlineStr">
        <x:is>
          <x:t>Month</x:t>
        </x:is>
      </x:c>
      <x:c r="K3477" s="58">
        <x:v>1</x:v>
      </x:c>
      <x:c r="L3477" s="12">
        <x:v>-74500</x:v>
      </x:c>
    </x:row>
    <x:row r="3478">
      <x:c r="A3478" s="0" t="inlineStr">
        <x:is>
          <x:t>PL|pl.taxes|7610|2023-10</x:t>
        </x:is>
      </x:c>
      <x:c r="B3478" s="0" t="inlineStr">
        <x:is>
          <x:t>Demo Handel GmbH</x:t>
        </x:is>
      </x:c>
      <x:c r="C3478" s="0" t="inlineStr">
        <x:is>
          <x:t>PL</x:t>
        </x:is>
      </x:c>
      <x:c r="D3478" s="0" t="inlineStr">
        <x:is>
          <x:t>pl.taxes</x:t>
        </x:is>
      </x:c>
      <x:c r="E3478" s="0" t="inlineStr">
        <x:is>
          <x:t>Steuern</x:t>
        </x:is>
      </x:c>
      <x:c r="F3478" s="58">
        <x:v>7610</x:v>
      </x:c>
      <x:c r="G3478" t="inlineStr">
        <x:is>
          <x:t>Gewerbesteuer</x:t>
        </x:is>
      </x:c>
      <x:c r="H3478" s="0" t="inlineStr">
        <x:is>
          <x:t>2023-10</x:t>
        </x:is>
      </x:c>
      <x:c r="I3478" s="0" t="inlineStr">
        <x:is>
          <x:t>2023-10</x:t>
        </x:is>
      </x:c>
      <x:c r="J3478" s="0" t="inlineStr">
        <x:is>
          <x:t>Month</x:t>
        </x:is>
      </x:c>
      <x:c r="K3478" s="58">
        <x:v>1</x:v>
      </x:c>
      <x:c r="L3478" s="12">
        <x:v>0</x:v>
      </x:c>
    </x:row>
    <x:row r="3479">
      <x:c r="A3479" s="0" t="inlineStr">
        <x:is>
          <x:t>PL|pl.taxes|7610|2023-11</x:t>
        </x:is>
      </x:c>
      <x:c r="B3479" s="0" t="inlineStr">
        <x:is>
          <x:t>Demo Handel GmbH</x:t>
        </x:is>
      </x:c>
      <x:c r="C3479" s="0" t="inlineStr">
        <x:is>
          <x:t>PL</x:t>
        </x:is>
      </x:c>
      <x:c r="D3479" s="0" t="inlineStr">
        <x:is>
          <x:t>pl.taxes</x:t>
        </x:is>
      </x:c>
      <x:c r="E3479" s="0" t="inlineStr">
        <x:is>
          <x:t>Steuern</x:t>
        </x:is>
      </x:c>
      <x:c r="F3479" s="58">
        <x:v>7610</x:v>
      </x:c>
      <x:c r="G3479" t="inlineStr">
        <x:is>
          <x:t>Gewerbesteuer</x:t>
        </x:is>
      </x:c>
      <x:c r="H3479" s="0" t="inlineStr">
        <x:is>
          <x:t>2023-11</x:t>
        </x:is>
      </x:c>
      <x:c r="I3479" s="0" t="inlineStr">
        <x:is>
          <x:t>2023-11</x:t>
        </x:is>
      </x:c>
      <x:c r="J3479" s="0" t="inlineStr">
        <x:is>
          <x:t>Month</x:t>
        </x:is>
      </x:c>
      <x:c r="K3479" s="58">
        <x:v>1</x:v>
      </x:c>
      <x:c r="L3479" s="12">
        <x:v>0</x:v>
      </x:c>
    </x:row>
    <x:row r="3480">
      <x:c r="A3480" s="0" t="inlineStr">
        <x:is>
          <x:t>PL|pl.taxes|7610|2023-12</x:t>
        </x:is>
      </x:c>
      <x:c r="B3480" s="0" t="inlineStr">
        <x:is>
          <x:t>Demo Handel GmbH</x:t>
        </x:is>
      </x:c>
      <x:c r="C3480" s="0" t="inlineStr">
        <x:is>
          <x:t>PL</x:t>
        </x:is>
      </x:c>
      <x:c r="D3480" s="0" t="inlineStr">
        <x:is>
          <x:t>pl.taxes</x:t>
        </x:is>
      </x:c>
      <x:c r="E3480" s="0" t="inlineStr">
        <x:is>
          <x:t>Steuern</x:t>
        </x:is>
      </x:c>
      <x:c r="F3480" s="58">
        <x:v>7610</x:v>
      </x:c>
      <x:c r="G3480" t="inlineStr">
        <x:is>
          <x:t>Gewerbesteuer</x:t>
        </x:is>
      </x:c>
      <x:c r="H3480" s="0" t="inlineStr">
        <x:is>
          <x:t>2023-12</x:t>
        </x:is>
      </x:c>
      <x:c r="I3480" s="0" t="inlineStr">
        <x:is>
          <x:t>2023-12</x:t>
        </x:is>
      </x:c>
      <x:c r="J3480" s="0" t="inlineStr">
        <x:is>
          <x:t>Month</x:t>
        </x:is>
      </x:c>
      <x:c r="K3480" s="58">
        <x:v>1</x:v>
      </x:c>
      <x:c r="L3480" s="12">
        <x:v>-118752.51</x:v>
      </x:c>
    </x:row>
    <x:row r="3481">
      <x:c r="A3481" s="0" t="inlineStr">
        <x:is>
          <x:t>PL|pl.taxes|7610|2024-01</x:t>
        </x:is>
      </x:c>
      <x:c r="B3481" s="0" t="inlineStr">
        <x:is>
          <x:t>Demo Handel GmbH</x:t>
        </x:is>
      </x:c>
      <x:c r="C3481" s="0" t="inlineStr">
        <x:is>
          <x:t>PL</x:t>
        </x:is>
      </x:c>
      <x:c r="D3481" s="0" t="inlineStr">
        <x:is>
          <x:t>pl.taxes</x:t>
        </x:is>
      </x:c>
      <x:c r="E3481" s="0" t="inlineStr">
        <x:is>
          <x:t>Steuern</x:t>
        </x:is>
      </x:c>
      <x:c r="F3481" s="58">
        <x:v>7610</x:v>
      </x:c>
      <x:c r="G3481" t="inlineStr">
        <x:is>
          <x:t>Gewerbesteuer</x:t>
        </x:is>
      </x:c>
      <x:c r="H3481" s="0" t="inlineStr">
        <x:is>
          <x:t>2024-01</x:t>
        </x:is>
      </x:c>
      <x:c r="I3481" s="0" t="inlineStr">
        <x:is>
          <x:t>2024-01</x:t>
        </x:is>
      </x:c>
      <x:c r="J3481" s="0" t="inlineStr">
        <x:is>
          <x:t>Month</x:t>
        </x:is>
      </x:c>
      <x:c r="K3481" s="58">
        <x:v>1</x:v>
      </x:c>
      <x:c r="L3481" s="12">
        <x:v>0</x:v>
      </x:c>
    </x:row>
    <x:row r="3482">
      <x:c r="A3482" s="0" t="inlineStr">
        <x:is>
          <x:t>PL|pl.taxes|7610|2024-02</x:t>
        </x:is>
      </x:c>
      <x:c r="B3482" s="0" t="inlineStr">
        <x:is>
          <x:t>Demo Handel GmbH</x:t>
        </x:is>
      </x:c>
      <x:c r="C3482" s="0" t="inlineStr">
        <x:is>
          <x:t>PL</x:t>
        </x:is>
      </x:c>
      <x:c r="D3482" s="0" t="inlineStr">
        <x:is>
          <x:t>pl.taxes</x:t>
        </x:is>
      </x:c>
      <x:c r="E3482" s="0" t="inlineStr">
        <x:is>
          <x:t>Steuern</x:t>
        </x:is>
      </x:c>
      <x:c r="F3482" s="58">
        <x:v>7610</x:v>
      </x:c>
      <x:c r="G3482" t="inlineStr">
        <x:is>
          <x:t>Gewerbesteuer</x:t>
        </x:is>
      </x:c>
      <x:c r="H3482" s="0" t="inlineStr">
        <x:is>
          <x:t>2024-02</x:t>
        </x:is>
      </x:c>
      <x:c r="I3482" s="0" t="inlineStr">
        <x:is>
          <x:t>2024-02</x:t>
        </x:is>
      </x:c>
      <x:c r="J3482" s="0" t="inlineStr">
        <x:is>
          <x:t>Month</x:t>
        </x:is>
      </x:c>
      <x:c r="K3482" s="58">
        <x:v>1</x:v>
      </x:c>
      <x:c r="L3482" s="12">
        <x:v>0</x:v>
      </x:c>
    </x:row>
    <x:row r="3483">
      <x:c r="A3483" s="0" t="inlineStr">
        <x:is>
          <x:t>PL|pl.taxes|7610|2024-03</x:t>
        </x:is>
      </x:c>
      <x:c r="B3483" s="0" t="inlineStr">
        <x:is>
          <x:t>Demo Handel GmbH</x:t>
        </x:is>
      </x:c>
      <x:c r="C3483" s="0" t="inlineStr">
        <x:is>
          <x:t>PL</x:t>
        </x:is>
      </x:c>
      <x:c r="D3483" s="0" t="inlineStr">
        <x:is>
          <x:t>pl.taxes</x:t>
        </x:is>
      </x:c>
      <x:c r="E3483" s="0" t="inlineStr">
        <x:is>
          <x:t>Steuern</x:t>
        </x:is>
      </x:c>
      <x:c r="F3483" s="58">
        <x:v>7610</x:v>
      </x:c>
      <x:c r="G3483" t="inlineStr">
        <x:is>
          <x:t>Gewerbesteuer</x:t>
        </x:is>
      </x:c>
      <x:c r="H3483" s="0" t="inlineStr">
        <x:is>
          <x:t>2024-03</x:t>
        </x:is>
      </x:c>
      <x:c r="I3483" s="0" t="inlineStr">
        <x:is>
          <x:t>2024-03</x:t>
        </x:is>
      </x:c>
      <x:c r="J3483" s="0" t="inlineStr">
        <x:is>
          <x:t>Month</x:t>
        </x:is>
      </x:c>
      <x:c r="K3483" s="58">
        <x:v>1</x:v>
      </x:c>
      <x:c r="L3483" s="12">
        <x:v>-86200</x:v>
      </x:c>
    </x:row>
    <x:row r="3484">
      <x:c r="A3484" s="0" t="inlineStr">
        <x:is>
          <x:t>PL|pl.taxes|7610|2024-04</x:t>
        </x:is>
      </x:c>
      <x:c r="B3484" s="0" t="inlineStr">
        <x:is>
          <x:t>Demo Handel GmbH</x:t>
        </x:is>
      </x:c>
      <x:c r="C3484" s="0" t="inlineStr">
        <x:is>
          <x:t>PL</x:t>
        </x:is>
      </x:c>
      <x:c r="D3484" s="0" t="inlineStr">
        <x:is>
          <x:t>pl.taxes</x:t>
        </x:is>
      </x:c>
      <x:c r="E3484" s="0" t="inlineStr">
        <x:is>
          <x:t>Steuern</x:t>
        </x:is>
      </x:c>
      <x:c r="F3484" s="58">
        <x:v>7610</x:v>
      </x:c>
      <x:c r="G3484" t="inlineStr">
        <x:is>
          <x:t>Gewerbesteuer</x:t>
        </x:is>
      </x:c>
      <x:c r="H3484" s="0" t="inlineStr">
        <x:is>
          <x:t>2024-04</x:t>
        </x:is>
      </x:c>
      <x:c r="I3484" s="0" t="inlineStr">
        <x:is>
          <x:t>2024-04</x:t>
        </x:is>
      </x:c>
      <x:c r="J3484" s="0" t="inlineStr">
        <x:is>
          <x:t>Month</x:t>
        </x:is>
      </x:c>
      <x:c r="K3484" s="58">
        <x:v>1</x:v>
      </x:c>
      <x:c r="L3484" s="12">
        <x:v>0</x:v>
      </x:c>
    </x:row>
    <x:row r="3485">
      <x:c r="A3485" s="0" t="inlineStr">
        <x:is>
          <x:t>PL|pl.taxes|7610|2024-05</x:t>
        </x:is>
      </x:c>
      <x:c r="B3485" s="0" t="inlineStr">
        <x:is>
          <x:t>Demo Handel GmbH</x:t>
        </x:is>
      </x:c>
      <x:c r="C3485" s="0" t="inlineStr">
        <x:is>
          <x:t>PL</x:t>
        </x:is>
      </x:c>
      <x:c r="D3485" s="0" t="inlineStr">
        <x:is>
          <x:t>pl.taxes</x:t>
        </x:is>
      </x:c>
      <x:c r="E3485" s="0" t="inlineStr">
        <x:is>
          <x:t>Steuern</x:t>
        </x:is>
      </x:c>
      <x:c r="F3485" s="58">
        <x:v>7610</x:v>
      </x:c>
      <x:c r="G3485" t="inlineStr">
        <x:is>
          <x:t>Gewerbesteuer</x:t>
        </x:is>
      </x:c>
      <x:c r="H3485" s="0" t="inlineStr">
        <x:is>
          <x:t>2024-05</x:t>
        </x:is>
      </x:c>
      <x:c r="I3485" s="0" t="inlineStr">
        <x:is>
          <x:t>2024-05</x:t>
        </x:is>
      </x:c>
      <x:c r="J3485" s="0" t="inlineStr">
        <x:is>
          <x:t>Month</x:t>
        </x:is>
      </x:c>
      <x:c r="K3485" s="58">
        <x:v>1</x:v>
      </x:c>
      <x:c r="L3485" s="12">
        <x:v>0</x:v>
      </x:c>
    </x:row>
    <x:row r="3486">
      <x:c r="A3486" s="0" t="inlineStr">
        <x:is>
          <x:t>PL|pl.taxes|7610|2024-06</x:t>
        </x:is>
      </x:c>
      <x:c r="B3486" s="0" t="inlineStr">
        <x:is>
          <x:t>Demo Handel GmbH</x:t>
        </x:is>
      </x:c>
      <x:c r="C3486" s="0" t="inlineStr">
        <x:is>
          <x:t>PL</x:t>
        </x:is>
      </x:c>
      <x:c r="D3486" s="0" t="inlineStr">
        <x:is>
          <x:t>pl.taxes</x:t>
        </x:is>
      </x:c>
      <x:c r="E3486" s="0" t="inlineStr">
        <x:is>
          <x:t>Steuern</x:t>
        </x:is>
      </x:c>
      <x:c r="F3486" s="58">
        <x:v>7610</x:v>
      </x:c>
      <x:c r="G3486" t="inlineStr">
        <x:is>
          <x:t>Gewerbesteuer</x:t>
        </x:is>
      </x:c>
      <x:c r="H3486" s="0" t="inlineStr">
        <x:is>
          <x:t>2024-06</x:t>
        </x:is>
      </x:c>
      <x:c r="I3486" s="0" t="inlineStr">
        <x:is>
          <x:t>2024-06</x:t>
        </x:is>
      </x:c>
      <x:c r="J3486" s="0" t="inlineStr">
        <x:is>
          <x:t>Month</x:t>
        </x:is>
      </x:c>
      <x:c r="K3486" s="58">
        <x:v>1</x:v>
      </x:c>
      <x:c r="L3486" s="12">
        <x:v>-86200</x:v>
      </x:c>
    </x:row>
    <x:row r="3487">
      <x:c r="A3487" s="0" t="inlineStr">
        <x:is>
          <x:t>PL|pl.taxes|7610|2024-07</x:t>
        </x:is>
      </x:c>
      <x:c r="B3487" s="0" t="inlineStr">
        <x:is>
          <x:t>Demo Handel GmbH</x:t>
        </x:is>
      </x:c>
      <x:c r="C3487" s="0" t="inlineStr">
        <x:is>
          <x:t>PL</x:t>
        </x:is>
      </x:c>
      <x:c r="D3487" s="0" t="inlineStr">
        <x:is>
          <x:t>pl.taxes</x:t>
        </x:is>
      </x:c>
      <x:c r="E3487" s="0" t="inlineStr">
        <x:is>
          <x:t>Steuern</x:t>
        </x:is>
      </x:c>
      <x:c r="F3487" s="58">
        <x:v>7610</x:v>
      </x:c>
      <x:c r="G3487" t="inlineStr">
        <x:is>
          <x:t>Gewerbesteuer</x:t>
        </x:is>
      </x:c>
      <x:c r="H3487" s="0" t="inlineStr">
        <x:is>
          <x:t>2024-07</x:t>
        </x:is>
      </x:c>
      <x:c r="I3487" s="0" t="inlineStr">
        <x:is>
          <x:t>2024-07</x:t>
        </x:is>
      </x:c>
      <x:c r="J3487" s="0" t="inlineStr">
        <x:is>
          <x:t>Month</x:t>
        </x:is>
      </x:c>
      <x:c r="K3487" s="58">
        <x:v>1</x:v>
      </x:c>
      <x:c r="L3487" s="12">
        <x:v>0</x:v>
      </x:c>
    </x:row>
    <x:row r="3488">
      <x:c r="A3488" s="0" t="inlineStr">
        <x:is>
          <x:t>PL|pl.taxes|7610|2024-08</x:t>
        </x:is>
      </x:c>
      <x:c r="B3488" s="0" t="inlineStr">
        <x:is>
          <x:t>Demo Handel GmbH</x:t>
        </x:is>
      </x:c>
      <x:c r="C3488" s="0" t="inlineStr">
        <x:is>
          <x:t>PL</x:t>
        </x:is>
      </x:c>
      <x:c r="D3488" s="0" t="inlineStr">
        <x:is>
          <x:t>pl.taxes</x:t>
        </x:is>
      </x:c>
      <x:c r="E3488" s="0" t="inlineStr">
        <x:is>
          <x:t>Steuern</x:t>
        </x:is>
      </x:c>
      <x:c r="F3488" s="58">
        <x:v>7610</x:v>
      </x:c>
      <x:c r="G3488" t="inlineStr">
        <x:is>
          <x:t>Gewerbesteuer</x:t>
        </x:is>
      </x:c>
      <x:c r="H3488" s="0" t="inlineStr">
        <x:is>
          <x:t>2024-08</x:t>
        </x:is>
      </x:c>
      <x:c r="I3488" s="0" t="inlineStr">
        <x:is>
          <x:t>2024-08</x:t>
        </x:is>
      </x:c>
      <x:c r="J3488" s="0" t="inlineStr">
        <x:is>
          <x:t>Month</x:t>
        </x:is>
      </x:c>
      <x:c r="K3488" s="58">
        <x:v>1</x:v>
      </x:c>
      <x:c r="L3488" s="12">
        <x:v>19.5</x:v>
      </x:c>
    </x:row>
    <x:row r="3489">
      <x:c r="A3489" s="0" t="inlineStr">
        <x:is>
          <x:t>PL|pl.taxes|7610|2024-09</x:t>
        </x:is>
      </x:c>
      <x:c r="B3489" s="0" t="inlineStr">
        <x:is>
          <x:t>Demo Handel GmbH</x:t>
        </x:is>
      </x:c>
      <x:c r="C3489" s="0" t="inlineStr">
        <x:is>
          <x:t>PL</x:t>
        </x:is>
      </x:c>
      <x:c r="D3489" s="0" t="inlineStr">
        <x:is>
          <x:t>pl.taxes</x:t>
        </x:is>
      </x:c>
      <x:c r="E3489" s="0" t="inlineStr">
        <x:is>
          <x:t>Steuern</x:t>
        </x:is>
      </x:c>
      <x:c r="F3489" s="58">
        <x:v>7610</x:v>
      </x:c>
      <x:c r="G3489" t="inlineStr">
        <x:is>
          <x:t>Gewerbesteuer</x:t>
        </x:is>
      </x:c>
      <x:c r="H3489" s="0" t="inlineStr">
        <x:is>
          <x:t>2024-09</x:t>
        </x:is>
      </x:c>
      <x:c r="I3489" s="0" t="inlineStr">
        <x:is>
          <x:t>2024-09</x:t>
        </x:is>
      </x:c>
      <x:c r="J3489" s="0" t="inlineStr">
        <x:is>
          <x:t>Month</x:t>
        </x:is>
      </x:c>
      <x:c r="K3489" s="58">
        <x:v>1</x:v>
      </x:c>
      <x:c r="L3489" s="12">
        <x:v>-86200</x:v>
      </x:c>
    </x:row>
    <x:row r="3490">
      <x:c r="A3490" s="0" t="inlineStr">
        <x:is>
          <x:t>PL|pl.taxes|7610|2024-10</x:t>
        </x:is>
      </x:c>
      <x:c r="B3490" s="0" t="inlineStr">
        <x:is>
          <x:t>Demo Handel GmbH</x:t>
        </x:is>
      </x:c>
      <x:c r="C3490" s="0" t="inlineStr">
        <x:is>
          <x:t>PL</x:t>
        </x:is>
      </x:c>
      <x:c r="D3490" s="0" t="inlineStr">
        <x:is>
          <x:t>pl.taxes</x:t>
        </x:is>
      </x:c>
      <x:c r="E3490" s="0" t="inlineStr">
        <x:is>
          <x:t>Steuern</x:t>
        </x:is>
      </x:c>
      <x:c r="F3490" s="58">
        <x:v>7610</x:v>
      </x:c>
      <x:c r="G3490" t="inlineStr">
        <x:is>
          <x:t>Gewerbesteuer</x:t>
        </x:is>
      </x:c>
      <x:c r="H3490" s="0" t="inlineStr">
        <x:is>
          <x:t>2024-10</x:t>
        </x:is>
      </x:c>
      <x:c r="I3490" s="0" t="inlineStr">
        <x:is>
          <x:t>2024-10</x:t>
        </x:is>
      </x:c>
      <x:c r="J3490" s="0" t="inlineStr">
        <x:is>
          <x:t>Month</x:t>
        </x:is>
      </x:c>
      <x:c r="K3490" s="58">
        <x:v>1</x:v>
      </x:c>
      <x:c r="L3490" s="12">
        <x:v>0</x:v>
      </x:c>
    </x:row>
    <x:row r="3491">
      <x:c r="A3491" s="0" t="inlineStr">
        <x:is>
          <x:t>PL|pl.taxes|7610|2024-11</x:t>
        </x:is>
      </x:c>
      <x:c r="B3491" s="0" t="inlineStr">
        <x:is>
          <x:t>Demo Handel GmbH</x:t>
        </x:is>
      </x:c>
      <x:c r="C3491" s="0" t="inlineStr">
        <x:is>
          <x:t>PL</x:t>
        </x:is>
      </x:c>
      <x:c r="D3491" s="0" t="inlineStr">
        <x:is>
          <x:t>pl.taxes</x:t>
        </x:is>
      </x:c>
      <x:c r="E3491" s="0" t="inlineStr">
        <x:is>
          <x:t>Steuern</x:t>
        </x:is>
      </x:c>
      <x:c r="F3491" s="58">
        <x:v>7610</x:v>
      </x:c>
      <x:c r="G3491" t="inlineStr">
        <x:is>
          <x:t>Gewerbesteuer</x:t>
        </x:is>
      </x:c>
      <x:c r="H3491" s="0" t="inlineStr">
        <x:is>
          <x:t>2024-11</x:t>
        </x:is>
      </x:c>
      <x:c r="I3491" s="0" t="inlineStr">
        <x:is>
          <x:t>2024-11</x:t>
        </x:is>
      </x:c>
      <x:c r="J3491" s="0" t="inlineStr">
        <x:is>
          <x:t>Month</x:t>
        </x:is>
      </x:c>
      <x:c r="K3491" s="58">
        <x:v>1</x:v>
      </x:c>
      <x:c r="L3491" s="12">
        <x:v>0</x:v>
      </x:c>
    </x:row>
    <x:row r="3492">
      <x:c r="A3492" s="0" t="inlineStr">
        <x:is>
          <x:t>PL|pl.taxes|7610|2024-12</x:t>
        </x:is>
      </x:c>
      <x:c r="B3492" s="0" t="inlineStr">
        <x:is>
          <x:t>Demo Handel GmbH</x:t>
        </x:is>
      </x:c>
      <x:c r="C3492" s="0" t="inlineStr">
        <x:is>
          <x:t>PL</x:t>
        </x:is>
      </x:c>
      <x:c r="D3492" s="0" t="inlineStr">
        <x:is>
          <x:t>pl.taxes</x:t>
        </x:is>
      </x:c>
      <x:c r="E3492" s="0" t="inlineStr">
        <x:is>
          <x:t>Steuern</x:t>
        </x:is>
      </x:c>
      <x:c r="F3492" s="58">
        <x:v>7610</x:v>
      </x:c>
      <x:c r="G3492" t="inlineStr">
        <x:is>
          <x:t>Gewerbesteuer</x:t>
        </x:is>
      </x:c>
      <x:c r="H3492" s="0" t="inlineStr">
        <x:is>
          <x:t>2024-12</x:t>
        </x:is>
      </x:c>
      <x:c r="I3492" s="0" t="inlineStr">
        <x:is>
          <x:t>2024-12</x:t>
        </x:is>
      </x:c>
      <x:c r="J3492" s="0" t="inlineStr">
        <x:is>
          <x:t>Month</x:t>
        </x:is>
      </x:c>
      <x:c r="K3492" s="58">
        <x:v>1</x:v>
      </x:c>
      <x:c r="L3492" s="12">
        <x:v>27163.81</x:v>
      </x:c>
    </x:row>
    <x:row r="3493">
      <x:c r="A3493" s="0" t="inlineStr">
        <x:is>
          <x:t>PL|pl.taxes|7630|2022-01</x:t>
        </x:is>
      </x:c>
      <x:c r="B3493" s="0" t="inlineStr">
        <x:is>
          <x:t>Demo Handel GmbH</x:t>
        </x:is>
      </x:c>
      <x:c r="C3493" s="0" t="inlineStr">
        <x:is>
          <x:t>PL</x:t>
        </x:is>
      </x:c>
      <x:c r="D3493" s="0" t="inlineStr">
        <x:is>
          <x:t>pl.taxes</x:t>
        </x:is>
      </x:c>
      <x:c r="E3493" s="0" t="inlineStr">
        <x:is>
          <x:t>Steuern</x:t>
        </x:is>
      </x:c>
      <x:c r="F3493" s="58">
        <x:v>7630</x:v>
      </x:c>
      <x:c r="G3493" t="inlineStr">
        <x:is>
          <x:t>Kapitalertragsteuer 25 %</x:t>
        </x:is>
      </x:c>
      <x:c r="H3493" s="0" t="inlineStr">
        <x:is>
          <x:t>2022-01</x:t>
        </x:is>
      </x:c>
      <x:c r="I3493" s="0" t="inlineStr">
        <x:is>
          <x:t>2022-01</x:t>
        </x:is>
      </x:c>
      <x:c r="J3493" s="0" t="inlineStr">
        <x:is>
          <x:t>Month</x:t>
        </x:is>
      </x:c>
      <x:c r="K3493" s="58">
        <x:v>1</x:v>
      </x:c>
      <x:c r="L3493" s="12">
        <x:v>0</x:v>
      </x:c>
    </x:row>
    <x:row r="3494">
      <x:c r="A3494" s="0" t="inlineStr">
        <x:is>
          <x:t>PL|pl.taxes|7630|2022-02</x:t>
        </x:is>
      </x:c>
      <x:c r="B3494" s="0" t="inlineStr">
        <x:is>
          <x:t>Demo Handel GmbH</x:t>
        </x:is>
      </x:c>
      <x:c r="C3494" s="0" t="inlineStr">
        <x:is>
          <x:t>PL</x:t>
        </x:is>
      </x:c>
      <x:c r="D3494" s="0" t="inlineStr">
        <x:is>
          <x:t>pl.taxes</x:t>
        </x:is>
      </x:c>
      <x:c r="E3494" s="0" t="inlineStr">
        <x:is>
          <x:t>Steuern</x:t>
        </x:is>
      </x:c>
      <x:c r="F3494" s="58">
        <x:v>7630</x:v>
      </x:c>
      <x:c r="G3494" t="inlineStr">
        <x:is>
          <x:t>Kapitalertragsteuer 25 %</x:t>
        </x:is>
      </x:c>
      <x:c r="H3494" s="0" t="inlineStr">
        <x:is>
          <x:t>2022-02</x:t>
        </x:is>
      </x:c>
      <x:c r="I3494" s="0" t="inlineStr">
        <x:is>
          <x:t>2022-02</x:t>
        </x:is>
      </x:c>
      <x:c r="J3494" s="0" t="inlineStr">
        <x:is>
          <x:t>Month</x:t>
        </x:is>
      </x:c>
      <x:c r="K3494" s="58">
        <x:v>1</x:v>
      </x:c>
      <x:c r="L3494" s="12">
        <x:v>0</x:v>
      </x:c>
    </x:row>
    <x:row r="3495">
      <x:c r="A3495" s="0" t="inlineStr">
        <x:is>
          <x:t>PL|pl.taxes|7630|2022-03</x:t>
        </x:is>
      </x:c>
      <x:c r="B3495" s="0" t="inlineStr">
        <x:is>
          <x:t>Demo Handel GmbH</x:t>
        </x:is>
      </x:c>
      <x:c r="C3495" s="0" t="inlineStr">
        <x:is>
          <x:t>PL</x:t>
        </x:is>
      </x:c>
      <x:c r="D3495" s="0" t="inlineStr">
        <x:is>
          <x:t>pl.taxes</x:t>
        </x:is>
      </x:c>
      <x:c r="E3495" s="0" t="inlineStr">
        <x:is>
          <x:t>Steuern</x:t>
        </x:is>
      </x:c>
      <x:c r="F3495" s="58">
        <x:v>7630</x:v>
      </x:c>
      <x:c r="G3495" t="inlineStr">
        <x:is>
          <x:t>Kapitalertragsteuer 25 %</x:t>
        </x:is>
      </x:c>
      <x:c r="H3495" s="0" t="inlineStr">
        <x:is>
          <x:t>2022-03</x:t>
        </x:is>
      </x:c>
      <x:c r="I3495" s="0" t="inlineStr">
        <x:is>
          <x:t>2022-03</x:t>
        </x:is>
      </x:c>
      <x:c r="J3495" s="0" t="inlineStr">
        <x:is>
          <x:t>Month</x:t>
        </x:is>
      </x:c>
      <x:c r="K3495" s="58">
        <x:v>1</x:v>
      </x:c>
      <x:c r="L3495" s="12">
        <x:v>0</x:v>
      </x:c>
    </x:row>
    <x:row r="3496">
      <x:c r="A3496" s="0" t="inlineStr">
        <x:is>
          <x:t>PL|pl.taxes|7630|2022-04</x:t>
        </x:is>
      </x:c>
      <x:c r="B3496" s="0" t="inlineStr">
        <x:is>
          <x:t>Demo Handel GmbH</x:t>
        </x:is>
      </x:c>
      <x:c r="C3496" s="0" t="inlineStr">
        <x:is>
          <x:t>PL</x:t>
        </x:is>
      </x:c>
      <x:c r="D3496" s="0" t="inlineStr">
        <x:is>
          <x:t>pl.taxes</x:t>
        </x:is>
      </x:c>
      <x:c r="E3496" s="0" t="inlineStr">
        <x:is>
          <x:t>Steuern</x:t>
        </x:is>
      </x:c>
      <x:c r="F3496" s="58">
        <x:v>7630</x:v>
      </x:c>
      <x:c r="G3496" t="inlineStr">
        <x:is>
          <x:t>Kapitalertragsteuer 25 %</x:t>
        </x:is>
      </x:c>
      <x:c r="H3496" s="0" t="inlineStr">
        <x:is>
          <x:t>2022-04</x:t>
        </x:is>
      </x:c>
      <x:c r="I3496" s="0" t="inlineStr">
        <x:is>
          <x:t>2022-04</x:t>
        </x:is>
      </x:c>
      <x:c r="J3496" s="0" t="inlineStr">
        <x:is>
          <x:t>Month</x:t>
        </x:is>
      </x:c>
      <x:c r="K3496" s="58">
        <x:v>1</x:v>
      </x:c>
      <x:c r="L3496" s="12">
        <x:v>0</x:v>
      </x:c>
    </x:row>
    <x:row r="3497">
      <x:c r="A3497" s="0" t="inlineStr">
        <x:is>
          <x:t>PL|pl.taxes|7630|2022-05</x:t>
        </x:is>
      </x:c>
      <x:c r="B3497" s="0" t="inlineStr">
        <x:is>
          <x:t>Demo Handel GmbH</x:t>
        </x:is>
      </x:c>
      <x:c r="C3497" s="0" t="inlineStr">
        <x:is>
          <x:t>PL</x:t>
        </x:is>
      </x:c>
      <x:c r="D3497" s="0" t="inlineStr">
        <x:is>
          <x:t>pl.taxes</x:t>
        </x:is>
      </x:c>
      <x:c r="E3497" s="0" t="inlineStr">
        <x:is>
          <x:t>Steuern</x:t>
        </x:is>
      </x:c>
      <x:c r="F3497" s="58">
        <x:v>7630</x:v>
      </x:c>
      <x:c r="G3497" t="inlineStr">
        <x:is>
          <x:t>Kapitalertragsteuer 25 %</x:t>
        </x:is>
      </x:c>
      <x:c r="H3497" s="0" t="inlineStr">
        <x:is>
          <x:t>2022-05</x:t>
        </x:is>
      </x:c>
      <x:c r="I3497" s="0" t="inlineStr">
        <x:is>
          <x:t>2022-05</x:t>
        </x:is>
      </x:c>
      <x:c r="J3497" s="0" t="inlineStr">
        <x:is>
          <x:t>Month</x:t>
        </x:is>
      </x:c>
      <x:c r="K3497" s="58">
        <x:v>1</x:v>
      </x:c>
      <x:c r="L3497" s="12">
        <x:v>0</x:v>
      </x:c>
    </x:row>
    <x:row r="3498">
      <x:c r="A3498" s="0" t="inlineStr">
        <x:is>
          <x:t>PL|pl.taxes|7630|2022-06</x:t>
        </x:is>
      </x:c>
      <x:c r="B3498" s="0" t="inlineStr">
        <x:is>
          <x:t>Demo Handel GmbH</x:t>
        </x:is>
      </x:c>
      <x:c r="C3498" s="0" t="inlineStr">
        <x:is>
          <x:t>PL</x:t>
        </x:is>
      </x:c>
      <x:c r="D3498" s="0" t="inlineStr">
        <x:is>
          <x:t>pl.taxes</x:t>
        </x:is>
      </x:c>
      <x:c r="E3498" s="0" t="inlineStr">
        <x:is>
          <x:t>Steuern</x:t>
        </x:is>
      </x:c>
      <x:c r="F3498" s="58">
        <x:v>7630</x:v>
      </x:c>
      <x:c r="G3498" t="inlineStr">
        <x:is>
          <x:t>Kapitalertragsteuer 25 %</x:t>
        </x:is>
      </x:c>
      <x:c r="H3498" s="0" t="inlineStr">
        <x:is>
          <x:t>2022-06</x:t>
        </x:is>
      </x:c>
      <x:c r="I3498" s="0" t="inlineStr">
        <x:is>
          <x:t>2022-06</x:t>
        </x:is>
      </x:c>
      <x:c r="J3498" s="0" t="inlineStr">
        <x:is>
          <x:t>Month</x:t>
        </x:is>
      </x:c>
      <x:c r="K3498" s="58">
        <x:v>1</x:v>
      </x:c>
      <x:c r="L3498" s="12">
        <x:v>0</x:v>
      </x:c>
    </x:row>
    <x:row r="3499">
      <x:c r="A3499" s="0" t="inlineStr">
        <x:is>
          <x:t>PL|pl.taxes|7630|2022-07</x:t>
        </x:is>
      </x:c>
      <x:c r="B3499" s="0" t="inlineStr">
        <x:is>
          <x:t>Demo Handel GmbH</x:t>
        </x:is>
      </x:c>
      <x:c r="C3499" s="0" t="inlineStr">
        <x:is>
          <x:t>PL</x:t>
        </x:is>
      </x:c>
      <x:c r="D3499" s="0" t="inlineStr">
        <x:is>
          <x:t>pl.taxes</x:t>
        </x:is>
      </x:c>
      <x:c r="E3499" s="0" t="inlineStr">
        <x:is>
          <x:t>Steuern</x:t>
        </x:is>
      </x:c>
      <x:c r="F3499" s="58">
        <x:v>7630</x:v>
      </x:c>
      <x:c r="G3499" t="inlineStr">
        <x:is>
          <x:t>Kapitalertragsteuer 25 %</x:t>
        </x:is>
      </x:c>
      <x:c r="H3499" s="0" t="inlineStr">
        <x:is>
          <x:t>2022-07</x:t>
        </x:is>
      </x:c>
      <x:c r="I3499" s="0" t="inlineStr">
        <x:is>
          <x:t>2022-07</x:t>
        </x:is>
      </x:c>
      <x:c r="J3499" s="0" t="inlineStr">
        <x:is>
          <x:t>Month</x:t>
        </x:is>
      </x:c>
      <x:c r="K3499" s="58">
        <x:v>1</x:v>
      </x:c>
      <x:c r="L3499" s="12">
        <x:v>0</x:v>
      </x:c>
    </x:row>
    <x:row r="3500">
      <x:c r="A3500" s="0" t="inlineStr">
        <x:is>
          <x:t>PL|pl.taxes|7630|2022-08</x:t>
        </x:is>
      </x:c>
      <x:c r="B3500" s="0" t="inlineStr">
        <x:is>
          <x:t>Demo Handel GmbH</x:t>
        </x:is>
      </x:c>
      <x:c r="C3500" s="0" t="inlineStr">
        <x:is>
          <x:t>PL</x:t>
        </x:is>
      </x:c>
      <x:c r="D3500" s="0" t="inlineStr">
        <x:is>
          <x:t>pl.taxes</x:t>
        </x:is>
      </x:c>
      <x:c r="E3500" s="0" t="inlineStr">
        <x:is>
          <x:t>Steuern</x:t>
        </x:is>
      </x:c>
      <x:c r="F3500" s="58">
        <x:v>7630</x:v>
      </x:c>
      <x:c r="G3500" t="inlineStr">
        <x:is>
          <x:t>Kapitalertragsteuer 25 %</x:t>
        </x:is>
      </x:c>
      <x:c r="H3500" s="0" t="inlineStr">
        <x:is>
          <x:t>2022-08</x:t>
        </x:is>
      </x:c>
      <x:c r="I3500" s="0" t="inlineStr">
        <x:is>
          <x:t>2022-08</x:t>
        </x:is>
      </x:c>
      <x:c r="J3500" s="0" t="inlineStr">
        <x:is>
          <x:t>Month</x:t>
        </x:is>
      </x:c>
      <x:c r="K3500" s="58">
        <x:v>1</x:v>
      </x:c>
      <x:c r="L3500" s="12">
        <x:v>0</x:v>
      </x:c>
    </x:row>
    <x:row r="3501">
      <x:c r="A3501" s="0" t="inlineStr">
        <x:is>
          <x:t>PL|pl.taxes|7630|2022-09</x:t>
        </x:is>
      </x:c>
      <x:c r="B3501" s="0" t="inlineStr">
        <x:is>
          <x:t>Demo Handel GmbH</x:t>
        </x:is>
      </x:c>
      <x:c r="C3501" s="0" t="inlineStr">
        <x:is>
          <x:t>PL</x:t>
        </x:is>
      </x:c>
      <x:c r="D3501" s="0" t="inlineStr">
        <x:is>
          <x:t>pl.taxes</x:t>
        </x:is>
      </x:c>
      <x:c r="E3501" s="0" t="inlineStr">
        <x:is>
          <x:t>Steuern</x:t>
        </x:is>
      </x:c>
      <x:c r="F3501" s="58">
        <x:v>7630</x:v>
      </x:c>
      <x:c r="G3501" t="inlineStr">
        <x:is>
          <x:t>Kapitalertragsteuer 25 %</x:t>
        </x:is>
      </x:c>
      <x:c r="H3501" s="0" t="inlineStr">
        <x:is>
          <x:t>2022-09</x:t>
        </x:is>
      </x:c>
      <x:c r="I3501" s="0" t="inlineStr">
        <x:is>
          <x:t>2022-09</x:t>
        </x:is>
      </x:c>
      <x:c r="J3501" s="0" t="inlineStr">
        <x:is>
          <x:t>Month</x:t>
        </x:is>
      </x:c>
      <x:c r="K3501" s="58">
        <x:v>1</x:v>
      </x:c>
      <x:c r="L3501" s="12">
        <x:v>0</x:v>
      </x:c>
    </x:row>
    <x:row r="3502">
      <x:c r="A3502" s="0" t="inlineStr">
        <x:is>
          <x:t>PL|pl.taxes|7630|2022-10</x:t>
        </x:is>
      </x:c>
      <x:c r="B3502" s="0" t="inlineStr">
        <x:is>
          <x:t>Demo Handel GmbH</x:t>
        </x:is>
      </x:c>
      <x:c r="C3502" s="0" t="inlineStr">
        <x:is>
          <x:t>PL</x:t>
        </x:is>
      </x:c>
      <x:c r="D3502" s="0" t="inlineStr">
        <x:is>
          <x:t>pl.taxes</x:t>
        </x:is>
      </x:c>
      <x:c r="E3502" s="0" t="inlineStr">
        <x:is>
          <x:t>Steuern</x:t>
        </x:is>
      </x:c>
      <x:c r="F3502" s="58">
        <x:v>7630</x:v>
      </x:c>
      <x:c r="G3502" t="inlineStr">
        <x:is>
          <x:t>Kapitalertragsteuer 25 %</x:t>
        </x:is>
      </x:c>
      <x:c r="H3502" s="0" t="inlineStr">
        <x:is>
          <x:t>2022-10</x:t>
        </x:is>
      </x:c>
      <x:c r="I3502" s="0" t="inlineStr">
        <x:is>
          <x:t>2022-10</x:t>
        </x:is>
      </x:c>
      <x:c r="J3502" s="0" t="inlineStr">
        <x:is>
          <x:t>Month</x:t>
        </x:is>
      </x:c>
      <x:c r="K3502" s="58">
        <x:v>1</x:v>
      </x:c>
      <x:c r="L3502" s="12">
        <x:v>0</x:v>
      </x:c>
    </x:row>
    <x:row r="3503">
      <x:c r="A3503" s="0" t="inlineStr">
        <x:is>
          <x:t>PL|pl.taxes|7630|2022-11</x:t>
        </x:is>
      </x:c>
      <x:c r="B3503" s="0" t="inlineStr">
        <x:is>
          <x:t>Demo Handel GmbH</x:t>
        </x:is>
      </x:c>
      <x:c r="C3503" s="0" t="inlineStr">
        <x:is>
          <x:t>PL</x:t>
        </x:is>
      </x:c>
      <x:c r="D3503" s="0" t="inlineStr">
        <x:is>
          <x:t>pl.taxes</x:t>
        </x:is>
      </x:c>
      <x:c r="E3503" s="0" t="inlineStr">
        <x:is>
          <x:t>Steuern</x:t>
        </x:is>
      </x:c>
      <x:c r="F3503" s="58">
        <x:v>7630</x:v>
      </x:c>
      <x:c r="G3503" t="inlineStr">
        <x:is>
          <x:t>Kapitalertragsteuer 25 %</x:t>
        </x:is>
      </x:c>
      <x:c r="H3503" s="0" t="inlineStr">
        <x:is>
          <x:t>2022-11</x:t>
        </x:is>
      </x:c>
      <x:c r="I3503" s="0" t="inlineStr">
        <x:is>
          <x:t>2022-11</x:t>
        </x:is>
      </x:c>
      <x:c r="J3503" s="0" t="inlineStr">
        <x:is>
          <x:t>Month</x:t>
        </x:is>
      </x:c>
      <x:c r="K3503" s="58">
        <x:v>1</x:v>
      </x:c>
      <x:c r="L3503" s="12">
        <x:v>0</x:v>
      </x:c>
    </x:row>
    <x:row r="3504">
      <x:c r="A3504" s="0" t="inlineStr">
        <x:is>
          <x:t>PL|pl.taxes|7630|2022-12</x:t>
        </x:is>
      </x:c>
      <x:c r="B3504" s="0" t="inlineStr">
        <x:is>
          <x:t>Demo Handel GmbH</x:t>
        </x:is>
      </x:c>
      <x:c r="C3504" s="0" t="inlineStr">
        <x:is>
          <x:t>PL</x:t>
        </x:is>
      </x:c>
      <x:c r="D3504" s="0" t="inlineStr">
        <x:is>
          <x:t>pl.taxes</x:t>
        </x:is>
      </x:c>
      <x:c r="E3504" s="0" t="inlineStr">
        <x:is>
          <x:t>Steuern</x:t>
        </x:is>
      </x:c>
      <x:c r="F3504" s="58">
        <x:v>7630</x:v>
      </x:c>
      <x:c r="G3504" t="inlineStr">
        <x:is>
          <x:t>Kapitalertragsteuer 25 %</x:t>
        </x:is>
      </x:c>
      <x:c r="H3504" s="0" t="inlineStr">
        <x:is>
          <x:t>2022-12</x:t>
        </x:is>
      </x:c>
      <x:c r="I3504" s="0" t="inlineStr">
        <x:is>
          <x:t>2022-12</x:t>
        </x:is>
      </x:c>
      <x:c r="J3504" s="0" t="inlineStr">
        <x:is>
          <x:t>Month</x:t>
        </x:is>
      </x:c>
      <x:c r="K3504" s="58">
        <x:v>1</x:v>
      </x:c>
      <x:c r="L3504" s="12">
        <x:v>0</x:v>
      </x:c>
    </x:row>
    <x:row r="3505">
      <x:c r="A3505" s="0" t="inlineStr">
        <x:is>
          <x:t>PL|pl.taxes|7630|2023-01</x:t>
        </x:is>
      </x:c>
      <x:c r="B3505" s="0" t="inlineStr">
        <x:is>
          <x:t>Demo Handel GmbH</x:t>
        </x:is>
      </x:c>
      <x:c r="C3505" s="0" t="inlineStr">
        <x:is>
          <x:t>PL</x:t>
        </x:is>
      </x:c>
      <x:c r="D3505" s="0" t="inlineStr">
        <x:is>
          <x:t>pl.taxes</x:t>
        </x:is>
      </x:c>
      <x:c r="E3505" s="0" t="inlineStr">
        <x:is>
          <x:t>Steuern</x:t>
        </x:is>
      </x:c>
      <x:c r="F3505" s="58">
        <x:v>7630</x:v>
      </x:c>
      <x:c r="G3505" t="inlineStr">
        <x:is>
          <x:t>Kapitalertragsteuer 25 %</x:t>
        </x:is>
      </x:c>
      <x:c r="H3505" s="0" t="inlineStr">
        <x:is>
          <x:t>2023-01</x:t>
        </x:is>
      </x:c>
      <x:c r="I3505" s="0" t="inlineStr">
        <x:is>
          <x:t>2023-01</x:t>
        </x:is>
      </x:c>
      <x:c r="J3505" s="0" t="inlineStr">
        <x:is>
          <x:t>Month</x:t>
        </x:is>
      </x:c>
      <x:c r="K3505" s="58">
        <x:v>1</x:v>
      </x:c>
      <x:c r="L3505" s="12">
        <x:v>0</x:v>
      </x:c>
    </x:row>
    <x:row r="3506">
      <x:c r="A3506" s="0" t="inlineStr">
        <x:is>
          <x:t>PL|pl.taxes|7630|2023-02</x:t>
        </x:is>
      </x:c>
      <x:c r="B3506" s="0" t="inlineStr">
        <x:is>
          <x:t>Demo Handel GmbH</x:t>
        </x:is>
      </x:c>
      <x:c r="C3506" s="0" t="inlineStr">
        <x:is>
          <x:t>PL</x:t>
        </x:is>
      </x:c>
      <x:c r="D3506" s="0" t="inlineStr">
        <x:is>
          <x:t>pl.taxes</x:t>
        </x:is>
      </x:c>
      <x:c r="E3506" s="0" t="inlineStr">
        <x:is>
          <x:t>Steuern</x:t>
        </x:is>
      </x:c>
      <x:c r="F3506" s="58">
        <x:v>7630</x:v>
      </x:c>
      <x:c r="G3506" t="inlineStr">
        <x:is>
          <x:t>Kapitalertragsteuer 25 %</x:t>
        </x:is>
      </x:c>
      <x:c r="H3506" s="0" t="inlineStr">
        <x:is>
          <x:t>2023-02</x:t>
        </x:is>
      </x:c>
      <x:c r="I3506" s="0" t="inlineStr">
        <x:is>
          <x:t>2023-02</x:t>
        </x:is>
      </x:c>
      <x:c r="J3506" s="0" t="inlineStr">
        <x:is>
          <x:t>Month</x:t>
        </x:is>
      </x:c>
      <x:c r="K3506" s="58">
        <x:v>1</x:v>
      </x:c>
      <x:c r="L3506" s="12">
        <x:v>0</x:v>
      </x:c>
    </x:row>
    <x:row r="3507">
      <x:c r="A3507" s="0" t="inlineStr">
        <x:is>
          <x:t>PL|pl.taxes|7630|2023-03</x:t>
        </x:is>
      </x:c>
      <x:c r="B3507" s="0" t="inlineStr">
        <x:is>
          <x:t>Demo Handel GmbH</x:t>
        </x:is>
      </x:c>
      <x:c r="C3507" s="0" t="inlineStr">
        <x:is>
          <x:t>PL</x:t>
        </x:is>
      </x:c>
      <x:c r="D3507" s="0" t="inlineStr">
        <x:is>
          <x:t>pl.taxes</x:t>
        </x:is>
      </x:c>
      <x:c r="E3507" s="0" t="inlineStr">
        <x:is>
          <x:t>Steuern</x:t>
        </x:is>
      </x:c>
      <x:c r="F3507" s="58">
        <x:v>7630</x:v>
      </x:c>
      <x:c r="G3507" t="inlineStr">
        <x:is>
          <x:t>Kapitalertragsteuer 25 %</x:t>
        </x:is>
      </x:c>
      <x:c r="H3507" s="0" t="inlineStr">
        <x:is>
          <x:t>2023-03</x:t>
        </x:is>
      </x:c>
      <x:c r="I3507" s="0" t="inlineStr">
        <x:is>
          <x:t>2023-03</x:t>
        </x:is>
      </x:c>
      <x:c r="J3507" s="0" t="inlineStr">
        <x:is>
          <x:t>Month</x:t>
        </x:is>
      </x:c>
      <x:c r="K3507" s="58">
        <x:v>1</x:v>
      </x:c>
      <x:c r="L3507" s="12">
        <x:v>0</x:v>
      </x:c>
    </x:row>
    <x:row r="3508">
      <x:c r="A3508" s="0" t="inlineStr">
        <x:is>
          <x:t>PL|pl.taxes|7630|2023-04</x:t>
        </x:is>
      </x:c>
      <x:c r="B3508" s="0" t="inlineStr">
        <x:is>
          <x:t>Demo Handel GmbH</x:t>
        </x:is>
      </x:c>
      <x:c r="C3508" s="0" t="inlineStr">
        <x:is>
          <x:t>PL</x:t>
        </x:is>
      </x:c>
      <x:c r="D3508" s="0" t="inlineStr">
        <x:is>
          <x:t>pl.taxes</x:t>
        </x:is>
      </x:c>
      <x:c r="E3508" s="0" t="inlineStr">
        <x:is>
          <x:t>Steuern</x:t>
        </x:is>
      </x:c>
      <x:c r="F3508" s="58">
        <x:v>7630</x:v>
      </x:c>
      <x:c r="G3508" t="inlineStr">
        <x:is>
          <x:t>Kapitalertragsteuer 25 %</x:t>
        </x:is>
      </x:c>
      <x:c r="H3508" s="0" t="inlineStr">
        <x:is>
          <x:t>2023-04</x:t>
        </x:is>
      </x:c>
      <x:c r="I3508" s="0" t="inlineStr">
        <x:is>
          <x:t>2023-04</x:t>
        </x:is>
      </x:c>
      <x:c r="J3508" s="0" t="inlineStr">
        <x:is>
          <x:t>Month</x:t>
        </x:is>
      </x:c>
      <x:c r="K3508" s="58">
        <x:v>1</x:v>
      </x:c>
      <x:c r="L3508" s="12">
        <x:v>0</x:v>
      </x:c>
    </x:row>
    <x:row r="3509">
      <x:c r="A3509" s="0" t="inlineStr">
        <x:is>
          <x:t>PL|pl.taxes|7630|2023-05</x:t>
        </x:is>
      </x:c>
      <x:c r="B3509" s="0" t="inlineStr">
        <x:is>
          <x:t>Demo Handel GmbH</x:t>
        </x:is>
      </x:c>
      <x:c r="C3509" s="0" t="inlineStr">
        <x:is>
          <x:t>PL</x:t>
        </x:is>
      </x:c>
      <x:c r="D3509" s="0" t="inlineStr">
        <x:is>
          <x:t>pl.taxes</x:t>
        </x:is>
      </x:c>
      <x:c r="E3509" s="0" t="inlineStr">
        <x:is>
          <x:t>Steuern</x:t>
        </x:is>
      </x:c>
      <x:c r="F3509" s="58">
        <x:v>7630</x:v>
      </x:c>
      <x:c r="G3509" t="inlineStr">
        <x:is>
          <x:t>Kapitalertragsteuer 25 %</x:t>
        </x:is>
      </x:c>
      <x:c r="H3509" s="0" t="inlineStr">
        <x:is>
          <x:t>2023-05</x:t>
        </x:is>
      </x:c>
      <x:c r="I3509" s="0" t="inlineStr">
        <x:is>
          <x:t>2023-05</x:t>
        </x:is>
      </x:c>
      <x:c r="J3509" s="0" t="inlineStr">
        <x:is>
          <x:t>Month</x:t>
        </x:is>
      </x:c>
      <x:c r="K3509" s="58">
        <x:v>1</x:v>
      </x:c>
      <x:c r="L3509" s="12">
        <x:v>0</x:v>
      </x:c>
    </x:row>
    <x:row r="3510">
      <x:c r="A3510" s="0" t="inlineStr">
        <x:is>
          <x:t>PL|pl.taxes|7630|2023-06</x:t>
        </x:is>
      </x:c>
      <x:c r="B3510" s="0" t="inlineStr">
        <x:is>
          <x:t>Demo Handel GmbH</x:t>
        </x:is>
      </x:c>
      <x:c r="C3510" s="0" t="inlineStr">
        <x:is>
          <x:t>PL</x:t>
        </x:is>
      </x:c>
      <x:c r="D3510" s="0" t="inlineStr">
        <x:is>
          <x:t>pl.taxes</x:t>
        </x:is>
      </x:c>
      <x:c r="E3510" s="0" t="inlineStr">
        <x:is>
          <x:t>Steuern</x:t>
        </x:is>
      </x:c>
      <x:c r="F3510" s="58">
        <x:v>7630</x:v>
      </x:c>
      <x:c r="G3510" t="inlineStr">
        <x:is>
          <x:t>Kapitalertragsteuer 25 %</x:t>
        </x:is>
      </x:c>
      <x:c r="H3510" s="0" t="inlineStr">
        <x:is>
          <x:t>2023-06</x:t>
        </x:is>
      </x:c>
      <x:c r="I3510" s="0" t="inlineStr">
        <x:is>
          <x:t>2023-06</x:t>
        </x:is>
      </x:c>
      <x:c r="J3510" s="0" t="inlineStr">
        <x:is>
          <x:t>Month</x:t>
        </x:is>
      </x:c>
      <x:c r="K3510" s="58">
        <x:v>1</x:v>
      </x:c>
      <x:c r="L3510" s="12">
        <x:v>-4039.33</x:v>
      </x:c>
    </x:row>
    <x:row r="3511">
      <x:c r="A3511" s="0" t="inlineStr">
        <x:is>
          <x:t>PL|pl.taxes|7630|2023-07</x:t>
        </x:is>
      </x:c>
      <x:c r="B3511" s="0" t="inlineStr">
        <x:is>
          <x:t>Demo Handel GmbH</x:t>
        </x:is>
      </x:c>
      <x:c r="C3511" s="0" t="inlineStr">
        <x:is>
          <x:t>PL</x:t>
        </x:is>
      </x:c>
      <x:c r="D3511" s="0" t="inlineStr">
        <x:is>
          <x:t>pl.taxes</x:t>
        </x:is>
      </x:c>
      <x:c r="E3511" s="0" t="inlineStr">
        <x:is>
          <x:t>Steuern</x:t>
        </x:is>
      </x:c>
      <x:c r="F3511" s="58">
        <x:v>7630</x:v>
      </x:c>
      <x:c r="G3511" t="inlineStr">
        <x:is>
          <x:t>Kapitalertragsteuer 25 %</x:t>
        </x:is>
      </x:c>
      <x:c r="H3511" s="0" t="inlineStr">
        <x:is>
          <x:t>2023-07</x:t>
        </x:is>
      </x:c>
      <x:c r="I3511" s="0" t="inlineStr">
        <x:is>
          <x:t>2023-07</x:t>
        </x:is>
      </x:c>
      <x:c r="J3511" s="0" t="inlineStr">
        <x:is>
          <x:t>Month</x:t>
        </x:is>
      </x:c>
      <x:c r="K3511" s="58">
        <x:v>1</x:v>
      </x:c>
      <x:c r="L3511" s="12">
        <x:v>0</x:v>
      </x:c>
    </x:row>
    <x:row r="3512">
      <x:c r="A3512" s="0" t="inlineStr">
        <x:is>
          <x:t>PL|pl.taxes|7630|2023-08</x:t>
        </x:is>
      </x:c>
      <x:c r="B3512" s="0" t="inlineStr">
        <x:is>
          <x:t>Demo Handel GmbH</x:t>
        </x:is>
      </x:c>
      <x:c r="C3512" s="0" t="inlineStr">
        <x:is>
          <x:t>PL</x:t>
        </x:is>
      </x:c>
      <x:c r="D3512" s="0" t="inlineStr">
        <x:is>
          <x:t>pl.taxes</x:t>
        </x:is>
      </x:c>
      <x:c r="E3512" s="0" t="inlineStr">
        <x:is>
          <x:t>Steuern</x:t>
        </x:is>
      </x:c>
      <x:c r="F3512" s="58">
        <x:v>7630</x:v>
      </x:c>
      <x:c r="G3512" t="inlineStr">
        <x:is>
          <x:t>Kapitalertragsteuer 25 %</x:t>
        </x:is>
      </x:c>
      <x:c r="H3512" s="0" t="inlineStr">
        <x:is>
          <x:t>2023-08</x:t>
        </x:is>
      </x:c>
      <x:c r="I3512" s="0" t="inlineStr">
        <x:is>
          <x:t>2023-08</x:t>
        </x:is>
      </x:c>
      <x:c r="J3512" s="0" t="inlineStr">
        <x:is>
          <x:t>Month</x:t>
        </x:is>
      </x:c>
      <x:c r="K3512" s="58">
        <x:v>1</x:v>
      </x:c>
      <x:c r="L3512" s="12">
        <x:v>0</x:v>
      </x:c>
    </x:row>
    <x:row r="3513">
      <x:c r="A3513" s="0" t="inlineStr">
        <x:is>
          <x:t>PL|pl.taxes|7630|2023-09</x:t>
        </x:is>
      </x:c>
      <x:c r="B3513" s="0" t="inlineStr">
        <x:is>
          <x:t>Demo Handel GmbH</x:t>
        </x:is>
      </x:c>
      <x:c r="C3513" s="0" t="inlineStr">
        <x:is>
          <x:t>PL</x:t>
        </x:is>
      </x:c>
      <x:c r="D3513" s="0" t="inlineStr">
        <x:is>
          <x:t>pl.taxes</x:t>
        </x:is>
      </x:c>
      <x:c r="E3513" s="0" t="inlineStr">
        <x:is>
          <x:t>Steuern</x:t>
        </x:is>
      </x:c>
      <x:c r="F3513" s="58">
        <x:v>7630</x:v>
      </x:c>
      <x:c r="G3513" t="inlineStr">
        <x:is>
          <x:t>Kapitalertragsteuer 25 %</x:t>
        </x:is>
      </x:c>
      <x:c r="H3513" s="0" t="inlineStr">
        <x:is>
          <x:t>2023-09</x:t>
        </x:is>
      </x:c>
      <x:c r="I3513" s="0" t="inlineStr">
        <x:is>
          <x:t>2023-09</x:t>
        </x:is>
      </x:c>
      <x:c r="J3513" s="0" t="inlineStr">
        <x:is>
          <x:t>Month</x:t>
        </x:is>
      </x:c>
      <x:c r="K3513" s="58">
        <x:v>1</x:v>
      </x:c>
      <x:c r="L3513" s="12">
        <x:v>-1579.93</x:v>
      </x:c>
    </x:row>
    <x:row r="3514">
      <x:c r="A3514" s="0" t="inlineStr">
        <x:is>
          <x:t>PL|pl.taxes|7630|2023-10</x:t>
        </x:is>
      </x:c>
      <x:c r="B3514" s="0" t="inlineStr">
        <x:is>
          <x:t>Demo Handel GmbH</x:t>
        </x:is>
      </x:c>
      <x:c r="C3514" s="0" t="inlineStr">
        <x:is>
          <x:t>PL</x:t>
        </x:is>
      </x:c>
      <x:c r="D3514" s="0" t="inlineStr">
        <x:is>
          <x:t>pl.taxes</x:t>
        </x:is>
      </x:c>
      <x:c r="E3514" s="0" t="inlineStr">
        <x:is>
          <x:t>Steuern</x:t>
        </x:is>
      </x:c>
      <x:c r="F3514" s="58">
        <x:v>7630</x:v>
      </x:c>
      <x:c r="G3514" t="inlineStr">
        <x:is>
          <x:t>Kapitalertragsteuer 25 %</x:t>
        </x:is>
      </x:c>
      <x:c r="H3514" s="0" t="inlineStr">
        <x:is>
          <x:t>2023-10</x:t>
        </x:is>
      </x:c>
      <x:c r="I3514" s="0" t="inlineStr">
        <x:is>
          <x:t>2023-10</x:t>
        </x:is>
      </x:c>
      <x:c r="J3514" s="0" t="inlineStr">
        <x:is>
          <x:t>Month</x:t>
        </x:is>
      </x:c>
      <x:c r="K3514" s="58">
        <x:v>1</x:v>
      </x:c>
      <x:c r="L3514" s="12">
        <x:v>0</x:v>
      </x:c>
    </x:row>
    <x:row r="3515">
      <x:c r="A3515" s="0" t="inlineStr">
        <x:is>
          <x:t>PL|pl.taxes|7630|2023-11</x:t>
        </x:is>
      </x:c>
      <x:c r="B3515" s="0" t="inlineStr">
        <x:is>
          <x:t>Demo Handel GmbH</x:t>
        </x:is>
      </x:c>
      <x:c r="C3515" s="0" t="inlineStr">
        <x:is>
          <x:t>PL</x:t>
        </x:is>
      </x:c>
      <x:c r="D3515" s="0" t="inlineStr">
        <x:is>
          <x:t>pl.taxes</x:t>
        </x:is>
      </x:c>
      <x:c r="E3515" s="0" t="inlineStr">
        <x:is>
          <x:t>Steuern</x:t>
        </x:is>
      </x:c>
      <x:c r="F3515" s="58">
        <x:v>7630</x:v>
      </x:c>
      <x:c r="G3515" t="inlineStr">
        <x:is>
          <x:t>Kapitalertragsteuer 25 %</x:t>
        </x:is>
      </x:c>
      <x:c r="H3515" s="0" t="inlineStr">
        <x:is>
          <x:t>2023-11</x:t>
        </x:is>
      </x:c>
      <x:c r="I3515" s="0" t="inlineStr">
        <x:is>
          <x:t>2023-11</x:t>
        </x:is>
      </x:c>
      <x:c r="J3515" s="0" t="inlineStr">
        <x:is>
          <x:t>Month</x:t>
        </x:is>
      </x:c>
      <x:c r="K3515" s="58">
        <x:v>1</x:v>
      </x:c>
      <x:c r="L3515" s="12">
        <x:v>0</x:v>
      </x:c>
    </x:row>
    <x:row r="3516">
      <x:c r="A3516" s="0" t="inlineStr">
        <x:is>
          <x:t>PL|pl.taxes|7630|2023-12</x:t>
        </x:is>
      </x:c>
      <x:c r="B3516" s="0" t="inlineStr">
        <x:is>
          <x:t>Demo Handel GmbH</x:t>
        </x:is>
      </x:c>
      <x:c r="C3516" s="0" t="inlineStr">
        <x:is>
          <x:t>PL</x:t>
        </x:is>
      </x:c>
      <x:c r="D3516" s="0" t="inlineStr">
        <x:is>
          <x:t>pl.taxes</x:t>
        </x:is>
      </x:c>
      <x:c r="E3516" s="0" t="inlineStr">
        <x:is>
          <x:t>Steuern</x:t>
        </x:is>
      </x:c>
      <x:c r="F3516" s="58">
        <x:v>7630</x:v>
      </x:c>
      <x:c r="G3516" t="inlineStr">
        <x:is>
          <x:t>Kapitalertragsteuer 25 %</x:t>
        </x:is>
      </x:c>
      <x:c r="H3516" s="0" t="inlineStr">
        <x:is>
          <x:t>2023-12</x:t>
        </x:is>
      </x:c>
      <x:c r="I3516" s="0" t="inlineStr">
        <x:is>
          <x:t>2023-12</x:t>
        </x:is>
      </x:c>
      <x:c r="J3516" s="0" t="inlineStr">
        <x:is>
          <x:t>Month</x:t>
        </x:is>
      </x:c>
      <x:c r="K3516" s="58">
        <x:v>1</x:v>
      </x:c>
      <x:c r="L3516" s="12">
        <x:v>-2194.98</x:v>
      </x:c>
    </x:row>
    <x:row r="3517">
      <x:c r="A3517" s="0" t="inlineStr">
        <x:is>
          <x:t>PL|pl.taxes|7630|2024-01</x:t>
        </x:is>
      </x:c>
      <x:c r="B3517" s="0" t="inlineStr">
        <x:is>
          <x:t>Demo Handel GmbH</x:t>
        </x:is>
      </x:c>
      <x:c r="C3517" s="0" t="inlineStr">
        <x:is>
          <x:t>PL</x:t>
        </x:is>
      </x:c>
      <x:c r="D3517" s="0" t="inlineStr">
        <x:is>
          <x:t>pl.taxes</x:t>
        </x:is>
      </x:c>
      <x:c r="E3517" s="0" t="inlineStr">
        <x:is>
          <x:t>Steuern</x:t>
        </x:is>
      </x:c>
      <x:c r="F3517" s="58">
        <x:v>7630</x:v>
      </x:c>
      <x:c r="G3517" t="inlineStr">
        <x:is>
          <x:t>Kapitalertragsteuer 25 %</x:t>
        </x:is>
      </x:c>
      <x:c r="H3517" s="0" t="inlineStr">
        <x:is>
          <x:t>2024-01</x:t>
        </x:is>
      </x:c>
      <x:c r="I3517" s="0" t="inlineStr">
        <x:is>
          <x:t>2024-01</x:t>
        </x:is>
      </x:c>
      <x:c r="J3517" s="0" t="inlineStr">
        <x:is>
          <x:t>Month</x:t>
        </x:is>
      </x:c>
      <x:c r="K3517" s="58">
        <x:v>1</x:v>
      </x:c>
      <x:c r="L3517" s="12">
        <x:v>0</x:v>
      </x:c>
    </x:row>
    <x:row r="3518">
      <x:c r="A3518" s="0" t="inlineStr">
        <x:is>
          <x:t>PL|pl.taxes|7630|2024-02</x:t>
        </x:is>
      </x:c>
      <x:c r="B3518" s="0" t="inlineStr">
        <x:is>
          <x:t>Demo Handel GmbH</x:t>
        </x:is>
      </x:c>
      <x:c r="C3518" s="0" t="inlineStr">
        <x:is>
          <x:t>PL</x:t>
        </x:is>
      </x:c>
      <x:c r="D3518" s="0" t="inlineStr">
        <x:is>
          <x:t>pl.taxes</x:t>
        </x:is>
      </x:c>
      <x:c r="E3518" s="0" t="inlineStr">
        <x:is>
          <x:t>Steuern</x:t>
        </x:is>
      </x:c>
      <x:c r="F3518" s="58">
        <x:v>7630</x:v>
      </x:c>
      <x:c r="G3518" t="inlineStr">
        <x:is>
          <x:t>Kapitalertragsteuer 25 %</x:t>
        </x:is>
      </x:c>
      <x:c r="H3518" s="0" t="inlineStr">
        <x:is>
          <x:t>2024-02</x:t>
        </x:is>
      </x:c>
      <x:c r="I3518" s="0" t="inlineStr">
        <x:is>
          <x:t>2024-02</x:t>
        </x:is>
      </x:c>
      <x:c r="J3518" s="0" t="inlineStr">
        <x:is>
          <x:t>Month</x:t>
        </x:is>
      </x:c>
      <x:c r="K3518" s="58">
        <x:v>1</x:v>
      </x:c>
      <x:c r="L3518" s="12">
        <x:v>0</x:v>
      </x:c>
    </x:row>
    <x:row r="3519">
      <x:c r="A3519" s="0" t="inlineStr">
        <x:is>
          <x:t>PL|pl.taxes|7630|2024-03</x:t>
        </x:is>
      </x:c>
      <x:c r="B3519" s="0" t="inlineStr">
        <x:is>
          <x:t>Demo Handel GmbH</x:t>
        </x:is>
      </x:c>
      <x:c r="C3519" s="0" t="inlineStr">
        <x:is>
          <x:t>PL</x:t>
        </x:is>
      </x:c>
      <x:c r="D3519" s="0" t="inlineStr">
        <x:is>
          <x:t>pl.taxes</x:t>
        </x:is>
      </x:c>
      <x:c r="E3519" s="0" t="inlineStr">
        <x:is>
          <x:t>Steuern</x:t>
        </x:is>
      </x:c>
      <x:c r="F3519" s="58">
        <x:v>7630</x:v>
      </x:c>
      <x:c r="G3519" t="inlineStr">
        <x:is>
          <x:t>Kapitalertragsteuer 25 %</x:t>
        </x:is>
      </x:c>
      <x:c r="H3519" s="0" t="inlineStr">
        <x:is>
          <x:t>2024-03</x:t>
        </x:is>
      </x:c>
      <x:c r="I3519" s="0" t="inlineStr">
        <x:is>
          <x:t>2024-03</x:t>
        </x:is>
      </x:c>
      <x:c r="J3519" s="0" t="inlineStr">
        <x:is>
          <x:t>Month</x:t>
        </x:is>
      </x:c>
      <x:c r="K3519" s="58">
        <x:v>1</x:v>
      </x:c>
      <x:c r="L3519" s="12">
        <x:v>-1585.13</x:v>
      </x:c>
    </x:row>
    <x:row r="3520">
      <x:c r="A3520" s="0" t="inlineStr">
        <x:is>
          <x:t>PL|pl.taxes|7630|2024-04</x:t>
        </x:is>
      </x:c>
      <x:c r="B3520" s="0" t="inlineStr">
        <x:is>
          <x:t>Demo Handel GmbH</x:t>
        </x:is>
      </x:c>
      <x:c r="C3520" s="0" t="inlineStr">
        <x:is>
          <x:t>PL</x:t>
        </x:is>
      </x:c>
      <x:c r="D3520" s="0" t="inlineStr">
        <x:is>
          <x:t>pl.taxes</x:t>
        </x:is>
      </x:c>
      <x:c r="E3520" s="0" t="inlineStr">
        <x:is>
          <x:t>Steuern</x:t>
        </x:is>
      </x:c>
      <x:c r="F3520" s="58">
        <x:v>7630</x:v>
      </x:c>
      <x:c r="G3520" t="inlineStr">
        <x:is>
          <x:t>Kapitalertragsteuer 25 %</x:t>
        </x:is>
      </x:c>
      <x:c r="H3520" s="0" t="inlineStr">
        <x:is>
          <x:t>2024-04</x:t>
        </x:is>
      </x:c>
      <x:c r="I3520" s="0" t="inlineStr">
        <x:is>
          <x:t>2024-04</x:t>
        </x:is>
      </x:c>
      <x:c r="J3520" s="0" t="inlineStr">
        <x:is>
          <x:t>Month</x:t>
        </x:is>
      </x:c>
      <x:c r="K3520" s="58">
        <x:v>1</x:v>
      </x:c>
      <x:c r="L3520" s="12">
        <x:v>0</x:v>
      </x:c>
    </x:row>
    <x:row r="3521">
      <x:c r="A3521" s="0" t="inlineStr">
        <x:is>
          <x:t>PL|pl.taxes|7630|2024-05</x:t>
        </x:is>
      </x:c>
      <x:c r="B3521" s="0" t="inlineStr">
        <x:is>
          <x:t>Demo Handel GmbH</x:t>
        </x:is>
      </x:c>
      <x:c r="C3521" s="0" t="inlineStr">
        <x:is>
          <x:t>PL</x:t>
        </x:is>
      </x:c>
      <x:c r="D3521" s="0" t="inlineStr">
        <x:is>
          <x:t>pl.taxes</x:t>
        </x:is>
      </x:c>
      <x:c r="E3521" s="0" t="inlineStr">
        <x:is>
          <x:t>Steuern</x:t>
        </x:is>
      </x:c>
      <x:c r="F3521" s="58">
        <x:v>7630</x:v>
      </x:c>
      <x:c r="G3521" t="inlineStr">
        <x:is>
          <x:t>Kapitalertragsteuer 25 %</x:t>
        </x:is>
      </x:c>
      <x:c r="H3521" s="0" t="inlineStr">
        <x:is>
          <x:t>2024-05</x:t>
        </x:is>
      </x:c>
      <x:c r="I3521" s="0" t="inlineStr">
        <x:is>
          <x:t>2024-05</x:t>
        </x:is>
      </x:c>
      <x:c r="J3521" s="0" t="inlineStr">
        <x:is>
          <x:t>Month</x:t>
        </x:is>
      </x:c>
      <x:c r="K3521" s="58">
        <x:v>1</x:v>
      </x:c>
      <x:c r="L3521" s="12">
        <x:v>0</x:v>
      </x:c>
    </x:row>
    <x:row r="3522">
      <x:c r="A3522" s="0" t="inlineStr">
        <x:is>
          <x:t>PL|pl.taxes|7630|2024-06</x:t>
        </x:is>
      </x:c>
      <x:c r="B3522" s="0" t="inlineStr">
        <x:is>
          <x:t>Demo Handel GmbH</x:t>
        </x:is>
      </x:c>
      <x:c r="C3522" s="0" t="inlineStr">
        <x:is>
          <x:t>PL</x:t>
        </x:is>
      </x:c>
      <x:c r="D3522" s="0" t="inlineStr">
        <x:is>
          <x:t>pl.taxes</x:t>
        </x:is>
      </x:c>
      <x:c r="E3522" s="0" t="inlineStr">
        <x:is>
          <x:t>Steuern</x:t>
        </x:is>
      </x:c>
      <x:c r="F3522" s="58">
        <x:v>7630</x:v>
      </x:c>
      <x:c r="G3522" t="inlineStr">
        <x:is>
          <x:t>Kapitalertragsteuer 25 %</x:t>
        </x:is>
      </x:c>
      <x:c r="H3522" s="0" t="inlineStr">
        <x:is>
          <x:t>2024-06</x:t>
        </x:is>
      </x:c>
      <x:c r="I3522" s="0" t="inlineStr">
        <x:is>
          <x:t>2024-06</x:t>
        </x:is>
      </x:c>
      <x:c r="J3522" s="0" t="inlineStr">
        <x:is>
          <x:t>Month</x:t>
        </x:is>
      </x:c>
      <x:c r="K3522" s="58">
        <x:v>1</x:v>
      </x:c>
      <x:c r="L3522" s="12">
        <x:v>-2365.17</x:v>
      </x:c>
    </x:row>
    <x:row r="3523">
      <x:c r="A3523" s="0" t="inlineStr">
        <x:is>
          <x:t>PL|pl.taxes|7630|2024-07</x:t>
        </x:is>
      </x:c>
      <x:c r="B3523" s="0" t="inlineStr">
        <x:is>
          <x:t>Demo Handel GmbH</x:t>
        </x:is>
      </x:c>
      <x:c r="C3523" s="0" t="inlineStr">
        <x:is>
          <x:t>PL</x:t>
        </x:is>
      </x:c>
      <x:c r="D3523" s="0" t="inlineStr">
        <x:is>
          <x:t>pl.taxes</x:t>
        </x:is>
      </x:c>
      <x:c r="E3523" s="0" t="inlineStr">
        <x:is>
          <x:t>Steuern</x:t>
        </x:is>
      </x:c>
      <x:c r="F3523" s="58">
        <x:v>7630</x:v>
      </x:c>
      <x:c r="G3523" t="inlineStr">
        <x:is>
          <x:t>Kapitalertragsteuer 25 %</x:t>
        </x:is>
      </x:c>
      <x:c r="H3523" s="0" t="inlineStr">
        <x:is>
          <x:t>2024-07</x:t>
        </x:is>
      </x:c>
      <x:c r="I3523" s="0" t="inlineStr">
        <x:is>
          <x:t>2024-07</x:t>
        </x:is>
      </x:c>
      <x:c r="J3523" s="0" t="inlineStr">
        <x:is>
          <x:t>Month</x:t>
        </x:is>
      </x:c>
      <x:c r="K3523" s="58">
        <x:v>1</x:v>
      </x:c>
      <x:c r="L3523" s="12">
        <x:v>0</x:v>
      </x:c>
    </x:row>
    <x:row r="3524">
      <x:c r="A3524" s="0" t="inlineStr">
        <x:is>
          <x:t>PL|pl.taxes|7630|2024-08</x:t>
        </x:is>
      </x:c>
      <x:c r="B3524" s="0" t="inlineStr">
        <x:is>
          <x:t>Demo Handel GmbH</x:t>
        </x:is>
      </x:c>
      <x:c r="C3524" s="0" t="inlineStr">
        <x:is>
          <x:t>PL</x:t>
        </x:is>
      </x:c>
      <x:c r="D3524" s="0" t="inlineStr">
        <x:is>
          <x:t>pl.taxes</x:t>
        </x:is>
      </x:c>
      <x:c r="E3524" s="0" t="inlineStr">
        <x:is>
          <x:t>Steuern</x:t>
        </x:is>
      </x:c>
      <x:c r="F3524" s="58">
        <x:v>7630</x:v>
      </x:c>
      <x:c r="G3524" t="inlineStr">
        <x:is>
          <x:t>Kapitalertragsteuer 25 %</x:t>
        </x:is>
      </x:c>
      <x:c r="H3524" s="0" t="inlineStr">
        <x:is>
          <x:t>2024-08</x:t>
        </x:is>
      </x:c>
      <x:c r="I3524" s="0" t="inlineStr">
        <x:is>
          <x:t>2024-08</x:t>
        </x:is>
      </x:c>
      <x:c r="J3524" s="0" t="inlineStr">
        <x:is>
          <x:t>Month</x:t>
        </x:is>
      </x:c>
      <x:c r="K3524" s="58">
        <x:v>1</x:v>
      </x:c>
      <x:c r="L3524" s="12">
        <x:v>0</x:v>
      </x:c>
    </x:row>
    <x:row r="3525">
      <x:c r="A3525" s="0" t="inlineStr">
        <x:is>
          <x:t>PL|pl.taxes|7630|2024-09</x:t>
        </x:is>
      </x:c>
      <x:c r="B3525" s="0" t="inlineStr">
        <x:is>
          <x:t>Demo Handel GmbH</x:t>
        </x:is>
      </x:c>
      <x:c r="C3525" s="0" t="inlineStr">
        <x:is>
          <x:t>PL</x:t>
        </x:is>
      </x:c>
      <x:c r="D3525" s="0" t="inlineStr">
        <x:is>
          <x:t>pl.taxes</x:t>
        </x:is>
      </x:c>
      <x:c r="E3525" s="0" t="inlineStr">
        <x:is>
          <x:t>Steuern</x:t>
        </x:is>
      </x:c>
      <x:c r="F3525" s="58">
        <x:v>7630</x:v>
      </x:c>
      <x:c r="G3525" t="inlineStr">
        <x:is>
          <x:t>Kapitalertragsteuer 25 %</x:t>
        </x:is>
      </x:c>
      <x:c r="H3525" s="0" t="inlineStr">
        <x:is>
          <x:t>2024-09</x:t>
        </x:is>
      </x:c>
      <x:c r="I3525" s="0" t="inlineStr">
        <x:is>
          <x:t>2024-09</x:t>
        </x:is>
      </x:c>
      <x:c r="J3525" s="0" t="inlineStr">
        <x:is>
          <x:t>Month</x:t>
        </x:is>
      </x:c>
      <x:c r="K3525" s="58">
        <x:v>1</x:v>
      </x:c>
      <x:c r="L3525" s="12">
        <x:v>-140.39</x:v>
      </x:c>
    </x:row>
    <x:row r="3526">
      <x:c r="A3526" s="0" t="inlineStr">
        <x:is>
          <x:t>PL|pl.taxes|7630|2024-10</x:t>
        </x:is>
      </x:c>
      <x:c r="B3526" s="0" t="inlineStr">
        <x:is>
          <x:t>Demo Handel GmbH</x:t>
        </x:is>
      </x:c>
      <x:c r="C3526" s="0" t="inlineStr">
        <x:is>
          <x:t>PL</x:t>
        </x:is>
      </x:c>
      <x:c r="D3526" s="0" t="inlineStr">
        <x:is>
          <x:t>pl.taxes</x:t>
        </x:is>
      </x:c>
      <x:c r="E3526" s="0" t="inlineStr">
        <x:is>
          <x:t>Steuern</x:t>
        </x:is>
      </x:c>
      <x:c r="F3526" s="58">
        <x:v>7630</x:v>
      </x:c>
      <x:c r="G3526" t="inlineStr">
        <x:is>
          <x:t>Kapitalertragsteuer 25 %</x:t>
        </x:is>
      </x:c>
      <x:c r="H3526" s="0" t="inlineStr">
        <x:is>
          <x:t>2024-10</x:t>
        </x:is>
      </x:c>
      <x:c r="I3526" s="0" t="inlineStr">
        <x:is>
          <x:t>2024-10</x:t>
        </x:is>
      </x:c>
      <x:c r="J3526" s="0" t="inlineStr">
        <x:is>
          <x:t>Month</x:t>
        </x:is>
      </x:c>
      <x:c r="K3526" s="58">
        <x:v>1</x:v>
      </x:c>
      <x:c r="L3526" s="12">
        <x:v>0</x:v>
      </x:c>
    </x:row>
    <x:row r="3527">
      <x:c r="A3527" s="0" t="inlineStr">
        <x:is>
          <x:t>PL|pl.taxes|7630|2024-11</x:t>
        </x:is>
      </x:c>
      <x:c r="B3527" s="0" t="inlineStr">
        <x:is>
          <x:t>Demo Handel GmbH</x:t>
        </x:is>
      </x:c>
      <x:c r="C3527" s="0" t="inlineStr">
        <x:is>
          <x:t>PL</x:t>
        </x:is>
      </x:c>
      <x:c r="D3527" s="0" t="inlineStr">
        <x:is>
          <x:t>pl.taxes</x:t>
        </x:is>
      </x:c>
      <x:c r="E3527" s="0" t="inlineStr">
        <x:is>
          <x:t>Steuern</x:t>
        </x:is>
      </x:c>
      <x:c r="F3527" s="58">
        <x:v>7630</x:v>
      </x:c>
      <x:c r="G3527" t="inlineStr">
        <x:is>
          <x:t>Kapitalertragsteuer 25 %</x:t>
        </x:is>
      </x:c>
      <x:c r="H3527" s="0" t="inlineStr">
        <x:is>
          <x:t>2024-11</x:t>
        </x:is>
      </x:c>
      <x:c r="I3527" s="0" t="inlineStr">
        <x:is>
          <x:t>2024-11</x:t>
        </x:is>
      </x:c>
      <x:c r="J3527" s="0" t="inlineStr">
        <x:is>
          <x:t>Month</x:t>
        </x:is>
      </x:c>
      <x:c r="K3527" s="58">
        <x:v>1</x:v>
      </x:c>
      <x:c r="L3527" s="12">
        <x:v>0</x:v>
      </x:c>
    </x:row>
    <x:row r="3528">
      <x:c r="A3528" s="0" t="inlineStr">
        <x:is>
          <x:t>PL|pl.taxes|7630|2024-12</x:t>
        </x:is>
      </x:c>
      <x:c r="B3528" s="0" t="inlineStr">
        <x:is>
          <x:t>Demo Handel GmbH</x:t>
        </x:is>
      </x:c>
      <x:c r="C3528" s="0" t="inlineStr">
        <x:is>
          <x:t>PL</x:t>
        </x:is>
      </x:c>
      <x:c r="D3528" s="0" t="inlineStr">
        <x:is>
          <x:t>pl.taxes</x:t>
        </x:is>
      </x:c>
      <x:c r="E3528" s="0" t="inlineStr">
        <x:is>
          <x:t>Steuern</x:t>
        </x:is>
      </x:c>
      <x:c r="F3528" s="58">
        <x:v>7630</x:v>
      </x:c>
      <x:c r="G3528" t="inlineStr">
        <x:is>
          <x:t>Kapitalertragsteuer 25 %</x:t>
        </x:is>
      </x:c>
      <x:c r="H3528" s="0" t="inlineStr">
        <x:is>
          <x:t>2024-12</x:t>
        </x:is>
      </x:c>
      <x:c r="I3528" s="0" t="inlineStr">
        <x:is>
          <x:t>2024-12</x:t>
        </x:is>
      </x:c>
      <x:c r="J3528" s="0" t="inlineStr">
        <x:is>
          <x:t>Month</x:t>
        </x:is>
      </x:c>
      <x:c r="K3528" s="58">
        <x:v>1</x:v>
      </x:c>
      <x:c r="L3528" s="12">
        <x:v>-105.42</x:v>
      </x:c>
    </x:row>
    <x:row r="3529">
      <x:c r="A3529" s="0" t="inlineStr">
        <x:is>
          <x:t>PL|pl.net-profit||2022-01</x:t>
        </x:is>
      </x:c>
      <x:c r="B3529" s="0" t="inlineStr">
        <x:is>
          <x:t>Demo Handel GmbH</x:t>
        </x:is>
      </x:c>
      <x:c r="C3529" s="0" t="inlineStr">
        <x:is>
          <x:t>PL</x:t>
        </x:is>
      </x:c>
      <x:c r="D3529" s="0" t="inlineStr">
        <x:is>
          <x:t>pl.net-profit</x:t>
        </x:is>
      </x:c>
      <x:c r="E3529" s="0" t="inlineStr">
        <x:is>
          <x:t>Jahresergebnis</x:t>
        </x:is>
      </x:c>
      <x:c r="H3529" s="0" t="inlineStr">
        <x:is>
          <x:t>2022-01</x:t>
        </x:is>
      </x:c>
      <x:c r="I3529" s="0" t="inlineStr">
        <x:is>
          <x:t>2022-01</x:t>
        </x:is>
      </x:c>
      <x:c r="J3529" s="0" t="inlineStr">
        <x:is>
          <x:t>Month</x:t>
        </x:is>
      </x:c>
      <x:c r="K3529" s="58">
        <x:v>1</x:v>
      </x:c>
      <x:c r="L3529" s="12">
        <x:v>-92039.53</x:v>
      </x:c>
    </x:row>
    <x:row r="3530">
      <x:c r="A3530" s="0" t="inlineStr">
        <x:is>
          <x:t>PL|pl.net-profit||2022-02</x:t>
        </x:is>
      </x:c>
      <x:c r="B3530" s="0" t="inlineStr">
        <x:is>
          <x:t>Demo Handel GmbH</x:t>
        </x:is>
      </x:c>
      <x:c r="C3530" s="0" t="inlineStr">
        <x:is>
          <x:t>PL</x:t>
        </x:is>
      </x:c>
      <x:c r="D3530" s="0" t="inlineStr">
        <x:is>
          <x:t>pl.net-profit</x:t>
        </x:is>
      </x:c>
      <x:c r="E3530" s="0" t="inlineStr">
        <x:is>
          <x:t>Jahresergebnis</x:t>
        </x:is>
      </x:c>
      <x:c r="H3530" s="0" t="inlineStr">
        <x:is>
          <x:t>2022-02</x:t>
        </x:is>
      </x:c>
      <x:c r="I3530" s="0" t="inlineStr">
        <x:is>
          <x:t>2022-02</x:t>
        </x:is>
      </x:c>
      <x:c r="J3530" s="0" t="inlineStr">
        <x:is>
          <x:t>Month</x:t>
        </x:is>
      </x:c>
      <x:c r="K3530" s="58">
        <x:v>1</x:v>
      </x:c>
      <x:c r="L3530" s="12">
        <x:v>11128.93</x:v>
      </x:c>
    </x:row>
    <x:row r="3531">
      <x:c r="A3531" s="0" t="inlineStr">
        <x:is>
          <x:t>PL|pl.net-profit||2022-03</x:t>
        </x:is>
      </x:c>
      <x:c r="B3531" s="0" t="inlineStr">
        <x:is>
          <x:t>Demo Handel GmbH</x:t>
        </x:is>
      </x:c>
      <x:c r="C3531" s="0" t="inlineStr">
        <x:is>
          <x:t>PL</x:t>
        </x:is>
      </x:c>
      <x:c r="D3531" s="0" t="inlineStr">
        <x:is>
          <x:t>pl.net-profit</x:t>
        </x:is>
      </x:c>
      <x:c r="E3531" s="0" t="inlineStr">
        <x:is>
          <x:t>Jahresergebnis</x:t>
        </x:is>
      </x:c>
      <x:c r="H3531" s="0" t="inlineStr">
        <x:is>
          <x:t>2022-03</x:t>
        </x:is>
      </x:c>
      <x:c r="I3531" s="0" t="inlineStr">
        <x:is>
          <x:t>2022-03</x:t>
        </x:is>
      </x:c>
      <x:c r="J3531" s="0" t="inlineStr">
        <x:is>
          <x:t>Month</x:t>
        </x:is>
      </x:c>
      <x:c r="K3531" s="58">
        <x:v>1</x:v>
      </x:c>
      <x:c r="L3531" s="12">
        <x:v>325772.97</x:v>
      </x:c>
    </x:row>
    <x:row r="3532">
      <x:c r="A3532" s="0" t="inlineStr">
        <x:is>
          <x:t>PL|pl.net-profit||2022-04</x:t>
        </x:is>
      </x:c>
      <x:c r="B3532" s="0" t="inlineStr">
        <x:is>
          <x:t>Demo Handel GmbH</x:t>
        </x:is>
      </x:c>
      <x:c r="C3532" s="0" t="inlineStr">
        <x:is>
          <x:t>PL</x:t>
        </x:is>
      </x:c>
      <x:c r="D3532" s="0" t="inlineStr">
        <x:is>
          <x:t>pl.net-profit</x:t>
        </x:is>
      </x:c>
      <x:c r="E3532" s="0" t="inlineStr">
        <x:is>
          <x:t>Jahresergebnis</x:t>
        </x:is>
      </x:c>
      <x:c r="H3532" s="0" t="inlineStr">
        <x:is>
          <x:t>2022-04</x:t>
        </x:is>
      </x:c>
      <x:c r="I3532" s="0" t="inlineStr">
        <x:is>
          <x:t>2022-04</x:t>
        </x:is>
      </x:c>
      <x:c r="J3532" s="0" t="inlineStr">
        <x:is>
          <x:t>Month</x:t>
        </x:is>
      </x:c>
      <x:c r="K3532" s="58">
        <x:v>1</x:v>
      </x:c>
      <x:c r="L3532" s="12">
        <x:v>173547.2</x:v>
      </x:c>
    </x:row>
    <x:row r="3533">
      <x:c r="A3533" s="0" t="inlineStr">
        <x:is>
          <x:t>PL|pl.net-profit||2022-05</x:t>
        </x:is>
      </x:c>
      <x:c r="B3533" s="0" t="inlineStr">
        <x:is>
          <x:t>Demo Handel GmbH</x:t>
        </x:is>
      </x:c>
      <x:c r="C3533" s="0" t="inlineStr">
        <x:is>
          <x:t>PL</x:t>
        </x:is>
      </x:c>
      <x:c r="D3533" s="0" t="inlineStr">
        <x:is>
          <x:t>pl.net-profit</x:t>
        </x:is>
      </x:c>
      <x:c r="E3533" s="0" t="inlineStr">
        <x:is>
          <x:t>Jahresergebnis</x:t>
        </x:is>
      </x:c>
      <x:c r="H3533" s="0" t="inlineStr">
        <x:is>
          <x:t>2022-05</x:t>
        </x:is>
      </x:c>
      <x:c r="I3533" s="0" t="inlineStr">
        <x:is>
          <x:t>2022-05</x:t>
        </x:is>
      </x:c>
      <x:c r="J3533" s="0" t="inlineStr">
        <x:is>
          <x:t>Month</x:t>
        </x:is>
      </x:c>
      <x:c r="K3533" s="58">
        <x:v>1</x:v>
      </x:c>
      <x:c r="L3533" s="12">
        <x:v>260092.6</x:v>
      </x:c>
    </x:row>
    <x:row r="3534">
      <x:c r="A3534" s="0" t="inlineStr">
        <x:is>
          <x:t>PL|pl.net-profit||2022-06</x:t>
        </x:is>
      </x:c>
      <x:c r="B3534" s="0" t="inlineStr">
        <x:is>
          <x:t>Demo Handel GmbH</x:t>
        </x:is>
      </x:c>
      <x:c r="C3534" s="0" t="inlineStr">
        <x:is>
          <x:t>PL</x:t>
        </x:is>
      </x:c>
      <x:c r="D3534" s="0" t="inlineStr">
        <x:is>
          <x:t>pl.net-profit</x:t>
        </x:is>
      </x:c>
      <x:c r="E3534" s="0" t="inlineStr">
        <x:is>
          <x:t>Jahresergebnis</x:t>
        </x:is>
      </x:c>
      <x:c r="H3534" s="0" t="inlineStr">
        <x:is>
          <x:t>2022-06</x:t>
        </x:is>
      </x:c>
      <x:c r="I3534" s="0" t="inlineStr">
        <x:is>
          <x:t>2022-06</x:t>
        </x:is>
      </x:c>
      <x:c r="J3534" s="0" t="inlineStr">
        <x:is>
          <x:t>Month</x:t>
        </x:is>
      </x:c>
      <x:c r="K3534" s="58">
        <x:v>1</x:v>
      </x:c>
      <x:c r="L3534" s="12">
        <x:v>238277.52</x:v>
      </x:c>
    </x:row>
    <x:row r="3535">
      <x:c r="A3535" s="0" t="inlineStr">
        <x:is>
          <x:t>PL|pl.net-profit||2022-07</x:t>
        </x:is>
      </x:c>
      <x:c r="B3535" s="0" t="inlineStr">
        <x:is>
          <x:t>Demo Handel GmbH</x:t>
        </x:is>
      </x:c>
      <x:c r="C3535" s="0" t="inlineStr">
        <x:is>
          <x:t>PL</x:t>
        </x:is>
      </x:c>
      <x:c r="D3535" s="0" t="inlineStr">
        <x:is>
          <x:t>pl.net-profit</x:t>
        </x:is>
      </x:c>
      <x:c r="E3535" s="0" t="inlineStr">
        <x:is>
          <x:t>Jahresergebnis</x:t>
        </x:is>
      </x:c>
      <x:c r="H3535" s="0" t="inlineStr">
        <x:is>
          <x:t>2022-07</x:t>
        </x:is>
      </x:c>
      <x:c r="I3535" s="0" t="inlineStr">
        <x:is>
          <x:t>2022-07</x:t>
        </x:is>
      </x:c>
      <x:c r="J3535" s="0" t="inlineStr">
        <x:is>
          <x:t>Month</x:t>
        </x:is>
      </x:c>
      <x:c r="K3535" s="58">
        <x:v>1</x:v>
      </x:c>
      <x:c r="L3535" s="12">
        <x:v>357136.21</x:v>
      </x:c>
    </x:row>
    <x:row r="3536">
      <x:c r="A3536" s="0" t="inlineStr">
        <x:is>
          <x:t>PL|pl.net-profit||2022-08</x:t>
        </x:is>
      </x:c>
      <x:c r="B3536" s="0" t="inlineStr">
        <x:is>
          <x:t>Demo Handel GmbH</x:t>
        </x:is>
      </x:c>
      <x:c r="C3536" s="0" t="inlineStr">
        <x:is>
          <x:t>PL</x:t>
        </x:is>
      </x:c>
      <x:c r="D3536" s="0" t="inlineStr">
        <x:is>
          <x:t>pl.net-profit</x:t>
        </x:is>
      </x:c>
      <x:c r="E3536" s="0" t="inlineStr">
        <x:is>
          <x:t>Jahresergebnis</x:t>
        </x:is>
      </x:c>
      <x:c r="H3536" s="0" t="inlineStr">
        <x:is>
          <x:t>2022-08</x:t>
        </x:is>
      </x:c>
      <x:c r="I3536" s="0" t="inlineStr">
        <x:is>
          <x:t>2022-08</x:t>
        </x:is>
      </x:c>
      <x:c r="J3536" s="0" t="inlineStr">
        <x:is>
          <x:t>Month</x:t>
        </x:is>
      </x:c>
      <x:c r="K3536" s="58">
        <x:v>1</x:v>
      </x:c>
      <x:c r="L3536" s="12">
        <x:v>-317455.27</x:v>
      </x:c>
    </x:row>
    <x:row r="3537">
      <x:c r="A3537" s="0" t="inlineStr">
        <x:is>
          <x:t>PL|pl.net-profit||2022-09</x:t>
        </x:is>
      </x:c>
      <x:c r="B3537" s="0" t="inlineStr">
        <x:is>
          <x:t>Demo Handel GmbH</x:t>
        </x:is>
      </x:c>
      <x:c r="C3537" s="0" t="inlineStr">
        <x:is>
          <x:t>PL</x:t>
        </x:is>
      </x:c>
      <x:c r="D3537" s="0" t="inlineStr">
        <x:is>
          <x:t>pl.net-profit</x:t>
        </x:is>
      </x:c>
      <x:c r="E3537" s="0" t="inlineStr">
        <x:is>
          <x:t>Jahresergebnis</x:t>
        </x:is>
      </x:c>
      <x:c r="H3537" s="0" t="inlineStr">
        <x:is>
          <x:t>2022-09</x:t>
        </x:is>
      </x:c>
      <x:c r="I3537" s="0" t="inlineStr">
        <x:is>
          <x:t>2022-09</x:t>
        </x:is>
      </x:c>
      <x:c r="J3537" s="0" t="inlineStr">
        <x:is>
          <x:t>Month</x:t>
        </x:is>
      </x:c>
      <x:c r="K3537" s="58">
        <x:v>1</x:v>
      </x:c>
      <x:c r="L3537" s="12">
        <x:v>234776.26</x:v>
      </x:c>
    </x:row>
    <x:row r="3538">
      <x:c r="A3538" s="0" t="inlineStr">
        <x:is>
          <x:t>PL|pl.net-profit||2022-10</x:t>
        </x:is>
      </x:c>
      <x:c r="B3538" s="0" t="inlineStr">
        <x:is>
          <x:t>Demo Handel GmbH</x:t>
        </x:is>
      </x:c>
      <x:c r="C3538" s="0" t="inlineStr">
        <x:is>
          <x:t>PL</x:t>
        </x:is>
      </x:c>
      <x:c r="D3538" s="0" t="inlineStr">
        <x:is>
          <x:t>pl.net-profit</x:t>
        </x:is>
      </x:c>
      <x:c r="E3538" s="0" t="inlineStr">
        <x:is>
          <x:t>Jahresergebnis</x:t>
        </x:is>
      </x:c>
      <x:c r="H3538" s="0" t="inlineStr">
        <x:is>
          <x:t>2022-10</x:t>
        </x:is>
      </x:c>
      <x:c r="I3538" s="0" t="inlineStr">
        <x:is>
          <x:t>2022-10</x:t>
        </x:is>
      </x:c>
      <x:c r="J3538" s="0" t="inlineStr">
        <x:is>
          <x:t>Month</x:t>
        </x:is>
      </x:c>
      <x:c r="K3538" s="58">
        <x:v>1</x:v>
      </x:c>
      <x:c r="L3538" s="12">
        <x:v>199211.59</x:v>
      </x:c>
    </x:row>
    <x:row r="3539">
      <x:c r="A3539" s="0" t="inlineStr">
        <x:is>
          <x:t>PL|pl.net-profit||2022-11</x:t>
        </x:is>
      </x:c>
      <x:c r="B3539" s="0" t="inlineStr">
        <x:is>
          <x:t>Demo Handel GmbH</x:t>
        </x:is>
      </x:c>
      <x:c r="C3539" s="0" t="inlineStr">
        <x:is>
          <x:t>PL</x:t>
        </x:is>
      </x:c>
      <x:c r="D3539" s="0" t="inlineStr">
        <x:is>
          <x:t>pl.net-profit</x:t>
        </x:is>
      </x:c>
      <x:c r="E3539" s="0" t="inlineStr">
        <x:is>
          <x:t>Jahresergebnis</x:t>
        </x:is>
      </x:c>
      <x:c r="H3539" s="0" t="inlineStr">
        <x:is>
          <x:t>2022-11</x:t>
        </x:is>
      </x:c>
      <x:c r="I3539" s="0" t="inlineStr">
        <x:is>
          <x:t>2022-11</x:t>
        </x:is>
      </x:c>
      <x:c r="J3539" s="0" t="inlineStr">
        <x:is>
          <x:t>Month</x:t>
        </x:is>
      </x:c>
      <x:c r="K3539" s="58">
        <x:v>1</x:v>
      </x:c>
      <x:c r="L3539" s="12">
        <x:v>79026.98</x:v>
      </x:c>
    </x:row>
    <x:row r="3540">
      <x:c r="A3540" s="0" t="inlineStr">
        <x:is>
          <x:t>PL|pl.net-profit||2022-12</x:t>
        </x:is>
      </x:c>
      <x:c r="B3540" s="0" t="inlineStr">
        <x:is>
          <x:t>Demo Handel GmbH</x:t>
        </x:is>
      </x:c>
      <x:c r="C3540" s="0" t="inlineStr">
        <x:is>
          <x:t>PL</x:t>
        </x:is>
      </x:c>
      <x:c r="D3540" s="0" t="inlineStr">
        <x:is>
          <x:t>pl.net-profit</x:t>
        </x:is>
      </x:c>
      <x:c r="E3540" s="0" t="inlineStr">
        <x:is>
          <x:t>Jahresergebnis</x:t>
        </x:is>
      </x:c>
      <x:c r="H3540" s="0" t="inlineStr">
        <x:is>
          <x:t>2022-12</x:t>
        </x:is>
      </x:c>
      <x:c r="I3540" s="0" t="inlineStr">
        <x:is>
          <x:t>2022-12</x:t>
        </x:is>
      </x:c>
      <x:c r="J3540" s="0" t="inlineStr">
        <x:is>
          <x:t>Month</x:t>
        </x:is>
      </x:c>
      <x:c r="K3540" s="58">
        <x:v>1</x:v>
      </x:c>
      <x:c r="L3540" s="12">
        <x:v>-26116.77</x:v>
      </x:c>
    </x:row>
    <x:row r="3541">
      <x:c r="A3541" s="0" t="inlineStr">
        <x:is>
          <x:t>PL|pl.net-profit||2023-01</x:t>
        </x:is>
      </x:c>
      <x:c r="B3541" s="0" t="inlineStr">
        <x:is>
          <x:t>Demo Handel GmbH</x:t>
        </x:is>
      </x:c>
      <x:c r="C3541" s="0" t="inlineStr">
        <x:is>
          <x:t>PL</x:t>
        </x:is>
      </x:c>
      <x:c r="D3541" s="0" t="inlineStr">
        <x:is>
          <x:t>pl.net-profit</x:t>
        </x:is>
      </x:c>
      <x:c r="E3541" s="0" t="inlineStr">
        <x:is>
          <x:t>Jahresergebnis</x:t>
        </x:is>
      </x:c>
      <x:c r="H3541" s="0" t="inlineStr">
        <x:is>
          <x:t>2023-01</x:t>
        </x:is>
      </x:c>
      <x:c r="I3541" s="0" t="inlineStr">
        <x:is>
          <x:t>2023-01</x:t>
        </x:is>
      </x:c>
      <x:c r="J3541" s="0" t="inlineStr">
        <x:is>
          <x:t>Month</x:t>
        </x:is>
      </x:c>
      <x:c r="K3541" s="58">
        <x:v>1</x:v>
      </x:c>
      <x:c r="L3541" s="12">
        <x:v>-92997.71</x:v>
      </x:c>
    </x:row>
    <x:row r="3542">
      <x:c r="A3542" s="0" t="inlineStr">
        <x:is>
          <x:t>PL|pl.net-profit||2023-02</x:t>
        </x:is>
      </x:c>
      <x:c r="B3542" s="0" t="inlineStr">
        <x:is>
          <x:t>Demo Handel GmbH</x:t>
        </x:is>
      </x:c>
      <x:c r="C3542" s="0" t="inlineStr">
        <x:is>
          <x:t>PL</x:t>
        </x:is>
      </x:c>
      <x:c r="D3542" s="0" t="inlineStr">
        <x:is>
          <x:t>pl.net-profit</x:t>
        </x:is>
      </x:c>
      <x:c r="E3542" s="0" t="inlineStr">
        <x:is>
          <x:t>Jahresergebnis</x:t>
        </x:is>
      </x:c>
      <x:c r="H3542" s="0" t="inlineStr">
        <x:is>
          <x:t>2023-02</x:t>
        </x:is>
      </x:c>
      <x:c r="I3542" s="0" t="inlineStr">
        <x:is>
          <x:t>2023-02</x:t>
        </x:is>
      </x:c>
      <x:c r="J3542" s="0" t="inlineStr">
        <x:is>
          <x:t>Month</x:t>
        </x:is>
      </x:c>
      <x:c r="K3542" s="58">
        <x:v>1</x:v>
      </x:c>
      <x:c r="L3542" s="12">
        <x:v>717.35</x:v>
      </x:c>
    </x:row>
    <x:row r="3543">
      <x:c r="A3543" s="0" t="inlineStr">
        <x:is>
          <x:t>PL|pl.net-profit||2023-03</x:t>
        </x:is>
      </x:c>
      <x:c r="B3543" s="0" t="inlineStr">
        <x:is>
          <x:t>Demo Handel GmbH</x:t>
        </x:is>
      </x:c>
      <x:c r="C3543" s="0" t="inlineStr">
        <x:is>
          <x:t>PL</x:t>
        </x:is>
      </x:c>
      <x:c r="D3543" s="0" t="inlineStr">
        <x:is>
          <x:t>pl.net-profit</x:t>
        </x:is>
      </x:c>
      <x:c r="E3543" s="0" t="inlineStr">
        <x:is>
          <x:t>Jahresergebnis</x:t>
        </x:is>
      </x:c>
      <x:c r="H3543" s="0" t="inlineStr">
        <x:is>
          <x:t>2023-03</x:t>
        </x:is>
      </x:c>
      <x:c r="I3543" s="0" t="inlineStr">
        <x:is>
          <x:t>2023-03</x:t>
        </x:is>
      </x:c>
      <x:c r="J3543" s="0" t="inlineStr">
        <x:is>
          <x:t>Month</x:t>
        </x:is>
      </x:c>
      <x:c r="K3543" s="58">
        <x:v>1</x:v>
      </x:c>
      <x:c r="L3543" s="12">
        <x:v>22660.39</x:v>
      </x:c>
    </x:row>
    <x:row r="3544">
      <x:c r="A3544" s="0" t="inlineStr">
        <x:is>
          <x:t>PL|pl.net-profit||2023-04</x:t>
        </x:is>
      </x:c>
      <x:c r="B3544" s="0" t="inlineStr">
        <x:is>
          <x:t>Demo Handel GmbH</x:t>
        </x:is>
      </x:c>
      <x:c r="C3544" s="0" t="inlineStr">
        <x:is>
          <x:t>PL</x:t>
        </x:is>
      </x:c>
      <x:c r="D3544" s="0" t="inlineStr">
        <x:is>
          <x:t>pl.net-profit</x:t>
        </x:is>
      </x:c>
      <x:c r="E3544" s="0" t="inlineStr">
        <x:is>
          <x:t>Jahresergebnis</x:t>
        </x:is>
      </x:c>
      <x:c r="H3544" s="0" t="inlineStr">
        <x:is>
          <x:t>2023-04</x:t>
        </x:is>
      </x:c>
      <x:c r="I3544" s="0" t="inlineStr">
        <x:is>
          <x:t>2023-04</x:t>
        </x:is>
      </x:c>
      <x:c r="J3544" s="0" t="inlineStr">
        <x:is>
          <x:t>Month</x:t>
        </x:is>
      </x:c>
      <x:c r="K3544" s="58">
        <x:v>1</x:v>
      </x:c>
      <x:c r="L3544" s="12">
        <x:v>173548.76</x:v>
      </x:c>
    </x:row>
    <x:row r="3545">
      <x:c r="A3545" s="0" t="inlineStr">
        <x:is>
          <x:t>PL|pl.net-profit||2023-05</x:t>
        </x:is>
      </x:c>
      <x:c r="B3545" s="0" t="inlineStr">
        <x:is>
          <x:t>Demo Handel GmbH</x:t>
        </x:is>
      </x:c>
      <x:c r="C3545" s="0" t="inlineStr">
        <x:is>
          <x:t>PL</x:t>
        </x:is>
      </x:c>
      <x:c r="D3545" s="0" t="inlineStr">
        <x:is>
          <x:t>pl.net-profit</x:t>
        </x:is>
      </x:c>
      <x:c r="E3545" s="0" t="inlineStr">
        <x:is>
          <x:t>Jahresergebnis</x:t>
        </x:is>
      </x:c>
      <x:c r="H3545" s="0" t="inlineStr">
        <x:is>
          <x:t>2023-05</x:t>
        </x:is>
      </x:c>
      <x:c r="I3545" s="0" t="inlineStr">
        <x:is>
          <x:t>2023-05</x:t>
        </x:is>
      </x:c>
      <x:c r="J3545" s="0" t="inlineStr">
        <x:is>
          <x:t>Month</x:t>
        </x:is>
      </x:c>
      <x:c r="K3545" s="58">
        <x:v>1</x:v>
      </x:c>
      <x:c r="L3545" s="12">
        <x:v>315851.43</x:v>
      </x:c>
    </x:row>
    <x:row r="3546">
      <x:c r="A3546" s="0" t="inlineStr">
        <x:is>
          <x:t>PL|pl.net-profit||2023-06</x:t>
        </x:is>
      </x:c>
      <x:c r="B3546" s="0" t="inlineStr">
        <x:is>
          <x:t>Demo Handel GmbH</x:t>
        </x:is>
      </x:c>
      <x:c r="C3546" s="0" t="inlineStr">
        <x:is>
          <x:t>PL</x:t>
        </x:is>
      </x:c>
      <x:c r="D3546" s="0" t="inlineStr">
        <x:is>
          <x:t>pl.net-profit</x:t>
        </x:is>
      </x:c>
      <x:c r="E3546" s="0" t="inlineStr">
        <x:is>
          <x:t>Jahresergebnis</x:t>
        </x:is>
      </x:c>
      <x:c r="H3546" s="0" t="inlineStr">
        <x:is>
          <x:t>2023-06</x:t>
        </x:is>
      </x:c>
      <x:c r="I3546" s="0" t="inlineStr">
        <x:is>
          <x:t>2023-06</x:t>
        </x:is>
      </x:c>
      <x:c r="J3546" s="0" t="inlineStr">
        <x:is>
          <x:t>Month</x:t>
        </x:is>
      </x:c>
      <x:c r="K3546" s="58">
        <x:v>1</x:v>
      </x:c>
      <x:c r="L3546" s="12">
        <x:v>552019.69</x:v>
      </x:c>
    </x:row>
    <x:row r="3547">
      <x:c r="A3547" s="0" t="inlineStr">
        <x:is>
          <x:t>PL|pl.net-profit||2023-07</x:t>
        </x:is>
      </x:c>
      <x:c r="B3547" s="0" t="inlineStr">
        <x:is>
          <x:t>Demo Handel GmbH</x:t>
        </x:is>
      </x:c>
      <x:c r="C3547" s="0" t="inlineStr">
        <x:is>
          <x:t>PL</x:t>
        </x:is>
      </x:c>
      <x:c r="D3547" s="0" t="inlineStr">
        <x:is>
          <x:t>pl.net-profit</x:t>
        </x:is>
      </x:c>
      <x:c r="E3547" s="0" t="inlineStr">
        <x:is>
          <x:t>Jahresergebnis</x:t>
        </x:is>
      </x:c>
      <x:c r="H3547" s="0" t="inlineStr">
        <x:is>
          <x:t>2023-07</x:t>
        </x:is>
      </x:c>
      <x:c r="I3547" s="0" t="inlineStr">
        <x:is>
          <x:t>2023-07</x:t>
        </x:is>
      </x:c>
      <x:c r="J3547" s="0" t="inlineStr">
        <x:is>
          <x:t>Month</x:t>
        </x:is>
      </x:c>
      <x:c r="K3547" s="58">
        <x:v>1</x:v>
      </x:c>
      <x:c r="L3547" s="12">
        <x:v>483406.21</x:v>
      </x:c>
    </x:row>
    <x:row r="3548">
      <x:c r="A3548" s="0" t="inlineStr">
        <x:is>
          <x:t>PL|pl.net-profit||2023-08</x:t>
        </x:is>
      </x:c>
      <x:c r="B3548" s="0" t="inlineStr">
        <x:is>
          <x:t>Demo Handel GmbH</x:t>
        </x:is>
      </x:c>
      <x:c r="C3548" s="0" t="inlineStr">
        <x:is>
          <x:t>PL</x:t>
        </x:is>
      </x:c>
      <x:c r="D3548" s="0" t="inlineStr">
        <x:is>
          <x:t>pl.net-profit</x:t>
        </x:is>
      </x:c>
      <x:c r="E3548" s="0" t="inlineStr">
        <x:is>
          <x:t>Jahresergebnis</x:t>
        </x:is>
      </x:c>
      <x:c r="H3548" s="0" t="inlineStr">
        <x:is>
          <x:t>2023-08</x:t>
        </x:is>
      </x:c>
      <x:c r="I3548" s="0" t="inlineStr">
        <x:is>
          <x:t>2023-08</x:t>
        </x:is>
      </x:c>
      <x:c r="J3548" s="0" t="inlineStr">
        <x:is>
          <x:t>Month</x:t>
        </x:is>
      </x:c>
      <x:c r="K3548" s="58">
        <x:v>1</x:v>
      </x:c>
      <x:c r="L3548" s="12">
        <x:v>-174512.12</x:v>
      </x:c>
    </x:row>
    <x:row r="3549">
      <x:c r="A3549" s="0" t="inlineStr">
        <x:is>
          <x:t>PL|pl.net-profit||2023-09</x:t>
        </x:is>
      </x:c>
      <x:c r="B3549" s="0" t="inlineStr">
        <x:is>
          <x:t>Demo Handel GmbH</x:t>
        </x:is>
      </x:c>
      <x:c r="C3549" s="0" t="inlineStr">
        <x:is>
          <x:t>PL</x:t>
        </x:is>
      </x:c>
      <x:c r="D3549" s="0" t="inlineStr">
        <x:is>
          <x:t>pl.net-profit</x:t>
        </x:is>
      </x:c>
      <x:c r="E3549" s="0" t="inlineStr">
        <x:is>
          <x:t>Jahresergebnis</x:t>
        </x:is>
      </x:c>
      <x:c r="H3549" s="0" t="inlineStr">
        <x:is>
          <x:t>2023-09</x:t>
        </x:is>
      </x:c>
      <x:c r="I3549" s="0" t="inlineStr">
        <x:is>
          <x:t>2023-09</x:t>
        </x:is>
      </x:c>
      <x:c r="J3549" s="0" t="inlineStr">
        <x:is>
          <x:t>Month</x:t>
        </x:is>
      </x:c>
      <x:c r="K3549" s="58">
        <x:v>1</x:v>
      </x:c>
      <x:c r="L3549" s="12">
        <x:v>149954.15</x:v>
      </x:c>
    </x:row>
    <x:row r="3550">
      <x:c r="A3550" s="0" t="inlineStr">
        <x:is>
          <x:t>PL|pl.net-profit||2023-10</x:t>
        </x:is>
      </x:c>
      <x:c r="B3550" s="0" t="inlineStr">
        <x:is>
          <x:t>Demo Handel GmbH</x:t>
        </x:is>
      </x:c>
      <x:c r="C3550" s="0" t="inlineStr">
        <x:is>
          <x:t>PL</x:t>
        </x:is>
      </x:c>
      <x:c r="D3550" s="0" t="inlineStr">
        <x:is>
          <x:t>pl.net-profit</x:t>
        </x:is>
      </x:c>
      <x:c r="E3550" s="0" t="inlineStr">
        <x:is>
          <x:t>Jahresergebnis</x:t>
        </x:is>
      </x:c>
      <x:c r="H3550" s="0" t="inlineStr">
        <x:is>
          <x:t>2023-10</x:t>
        </x:is>
      </x:c>
      <x:c r="I3550" s="0" t="inlineStr">
        <x:is>
          <x:t>2023-10</x:t>
        </x:is>
      </x:c>
      <x:c r="J3550" s="0" t="inlineStr">
        <x:is>
          <x:t>Month</x:t>
        </x:is>
      </x:c>
      <x:c r="K3550" s="58">
        <x:v>1</x:v>
      </x:c>
      <x:c r="L3550" s="12">
        <x:v>249925.17</x:v>
      </x:c>
    </x:row>
    <x:row r="3551">
      <x:c r="A3551" s="0" t="inlineStr">
        <x:is>
          <x:t>PL|pl.net-profit||2023-11</x:t>
        </x:is>
      </x:c>
      <x:c r="B3551" s="0" t="inlineStr">
        <x:is>
          <x:t>Demo Handel GmbH</x:t>
        </x:is>
      </x:c>
      <x:c r="C3551" s="0" t="inlineStr">
        <x:is>
          <x:t>PL</x:t>
        </x:is>
      </x:c>
      <x:c r="D3551" s="0" t="inlineStr">
        <x:is>
          <x:t>pl.net-profit</x:t>
        </x:is>
      </x:c>
      <x:c r="E3551" s="0" t="inlineStr">
        <x:is>
          <x:t>Jahresergebnis</x:t>
        </x:is>
      </x:c>
      <x:c r="H3551" s="0" t="inlineStr">
        <x:is>
          <x:t>2023-11</x:t>
        </x:is>
      </x:c>
      <x:c r="I3551" s="0" t="inlineStr">
        <x:is>
          <x:t>2023-11</x:t>
        </x:is>
      </x:c>
      <x:c r="J3551" s="0" t="inlineStr">
        <x:is>
          <x:t>Month</x:t>
        </x:is>
      </x:c>
      <x:c r="K3551" s="58">
        <x:v>1</x:v>
      </x:c>
      <x:c r="L3551" s="12">
        <x:v>-107836.7</x:v>
      </x:c>
    </x:row>
    <x:row r="3552">
      <x:c r="A3552" s="0" t="inlineStr">
        <x:is>
          <x:t>PL|pl.net-profit||2023-12</x:t>
        </x:is>
      </x:c>
      <x:c r="B3552" s="0" t="inlineStr">
        <x:is>
          <x:t>Demo Handel GmbH</x:t>
        </x:is>
      </x:c>
      <x:c r="C3552" s="0" t="inlineStr">
        <x:is>
          <x:t>PL</x:t>
        </x:is>
      </x:c>
      <x:c r="D3552" s="0" t="inlineStr">
        <x:is>
          <x:t>pl.net-profit</x:t>
        </x:is>
      </x:c>
      <x:c r="E3552" s="0" t="inlineStr">
        <x:is>
          <x:t>Jahresergebnis</x:t>
        </x:is>
      </x:c>
      <x:c r="H3552" s="0" t="inlineStr">
        <x:is>
          <x:t>2023-12</x:t>
        </x:is>
      </x:c>
      <x:c r="I3552" s="0" t="inlineStr">
        <x:is>
          <x:t>2023-12</x:t>
        </x:is>
      </x:c>
      <x:c r="J3552" s="0" t="inlineStr">
        <x:is>
          <x:t>Month</x:t>
        </x:is>
      </x:c>
      <x:c r="K3552" s="58">
        <x:v>1</x:v>
      </x:c>
      <x:c r="L3552" s="12">
        <x:v>89227.54</x:v>
      </x:c>
    </x:row>
    <x:row r="3553">
      <x:c r="A3553" s="0" t="inlineStr">
        <x:is>
          <x:t>PL|pl.net-profit||2024-01</x:t>
        </x:is>
      </x:c>
      <x:c r="B3553" s="0" t="inlineStr">
        <x:is>
          <x:t>Demo Handel GmbH</x:t>
        </x:is>
      </x:c>
      <x:c r="C3553" s="0" t="inlineStr">
        <x:is>
          <x:t>PL</x:t>
        </x:is>
      </x:c>
      <x:c r="D3553" s="0" t="inlineStr">
        <x:is>
          <x:t>pl.net-profit</x:t>
        </x:is>
      </x:c>
      <x:c r="E3553" s="0" t="inlineStr">
        <x:is>
          <x:t>Jahresergebnis</x:t>
        </x:is>
      </x:c>
      <x:c r="H3553" s="0" t="inlineStr">
        <x:is>
          <x:t>2024-01</x:t>
        </x:is>
      </x:c>
      <x:c r="I3553" s="0" t="inlineStr">
        <x:is>
          <x:t>2024-01</x:t>
        </x:is>
      </x:c>
      <x:c r="J3553" s="0" t="inlineStr">
        <x:is>
          <x:t>Month</x:t>
        </x:is>
      </x:c>
      <x:c r="K3553" s="58">
        <x:v>1</x:v>
      </x:c>
      <x:c r="L3553" s="12">
        <x:v>-101801.33</x:v>
      </x:c>
    </x:row>
    <x:row r="3554">
      <x:c r="A3554" s="0" t="inlineStr">
        <x:is>
          <x:t>PL|pl.net-profit||2024-02</x:t>
        </x:is>
      </x:c>
      <x:c r="B3554" s="0" t="inlineStr">
        <x:is>
          <x:t>Demo Handel GmbH</x:t>
        </x:is>
      </x:c>
      <x:c r="C3554" s="0" t="inlineStr">
        <x:is>
          <x:t>PL</x:t>
        </x:is>
      </x:c>
      <x:c r="D3554" s="0" t="inlineStr">
        <x:is>
          <x:t>pl.net-profit</x:t>
        </x:is>
      </x:c>
      <x:c r="E3554" s="0" t="inlineStr">
        <x:is>
          <x:t>Jahresergebnis</x:t>
        </x:is>
      </x:c>
      <x:c r="H3554" s="0" t="inlineStr">
        <x:is>
          <x:t>2024-02</x:t>
        </x:is>
      </x:c>
      <x:c r="I3554" s="0" t="inlineStr">
        <x:is>
          <x:t>2024-02</x:t>
        </x:is>
      </x:c>
      <x:c r="J3554" s="0" t="inlineStr">
        <x:is>
          <x:t>Month</x:t>
        </x:is>
      </x:c>
      <x:c r="K3554" s="58">
        <x:v>1</x:v>
      </x:c>
      <x:c r="L3554" s="12">
        <x:v>-205016.18</x:v>
      </x:c>
    </x:row>
    <x:row r="3555">
      <x:c r="A3555" s="0" t="inlineStr">
        <x:is>
          <x:t>PL|pl.net-profit||2024-03</x:t>
        </x:is>
      </x:c>
      <x:c r="B3555" s="0" t="inlineStr">
        <x:is>
          <x:t>Demo Handel GmbH</x:t>
        </x:is>
      </x:c>
      <x:c r="C3555" s="0" t="inlineStr">
        <x:is>
          <x:t>PL</x:t>
        </x:is>
      </x:c>
      <x:c r="D3555" s="0" t="inlineStr">
        <x:is>
          <x:t>pl.net-profit</x:t>
        </x:is>
      </x:c>
      <x:c r="E3555" s="0" t="inlineStr">
        <x:is>
          <x:t>Jahresergebnis</x:t>
        </x:is>
      </x:c>
      <x:c r="H3555" s="0" t="inlineStr">
        <x:is>
          <x:t>2024-03</x:t>
        </x:is>
      </x:c>
      <x:c r="I3555" s="0" t="inlineStr">
        <x:is>
          <x:t>2024-03</x:t>
        </x:is>
      </x:c>
      <x:c r="J3555" s="0" t="inlineStr">
        <x:is>
          <x:t>Month</x:t>
        </x:is>
      </x:c>
      <x:c r="K3555" s="58">
        <x:v>1</x:v>
      </x:c>
      <x:c r="L3555" s="12">
        <x:v>197565.49</x:v>
      </x:c>
    </x:row>
    <x:row r="3556">
      <x:c r="A3556" s="0" t="inlineStr">
        <x:is>
          <x:t>PL|pl.net-profit||2024-04</x:t>
        </x:is>
      </x:c>
      <x:c r="B3556" s="0" t="inlineStr">
        <x:is>
          <x:t>Demo Handel GmbH</x:t>
        </x:is>
      </x:c>
      <x:c r="C3556" s="0" t="inlineStr">
        <x:is>
          <x:t>PL</x:t>
        </x:is>
      </x:c>
      <x:c r="D3556" s="0" t="inlineStr">
        <x:is>
          <x:t>pl.net-profit</x:t>
        </x:is>
      </x:c>
      <x:c r="E3556" s="0" t="inlineStr">
        <x:is>
          <x:t>Jahresergebnis</x:t>
        </x:is>
      </x:c>
      <x:c r="H3556" s="0" t="inlineStr">
        <x:is>
          <x:t>2024-04</x:t>
        </x:is>
      </x:c>
      <x:c r="I3556" s="0" t="inlineStr">
        <x:is>
          <x:t>2024-04</x:t>
        </x:is>
      </x:c>
      <x:c r="J3556" s="0" t="inlineStr">
        <x:is>
          <x:t>Month</x:t>
        </x:is>
      </x:c>
      <x:c r="K3556" s="58">
        <x:v>1</x:v>
      </x:c>
      <x:c r="L3556" s="12">
        <x:v>-39311.54</x:v>
      </x:c>
    </x:row>
    <x:row r="3557">
      <x:c r="A3557" s="0" t="inlineStr">
        <x:is>
          <x:t>PL|pl.net-profit||2024-05</x:t>
        </x:is>
      </x:c>
      <x:c r="B3557" s="0" t="inlineStr">
        <x:is>
          <x:t>Demo Handel GmbH</x:t>
        </x:is>
      </x:c>
      <x:c r="C3557" s="0" t="inlineStr">
        <x:is>
          <x:t>PL</x:t>
        </x:is>
      </x:c>
      <x:c r="D3557" s="0" t="inlineStr">
        <x:is>
          <x:t>pl.net-profit</x:t>
        </x:is>
      </x:c>
      <x:c r="E3557" s="0" t="inlineStr">
        <x:is>
          <x:t>Jahresergebnis</x:t>
        </x:is>
      </x:c>
      <x:c r="H3557" s="0" t="inlineStr">
        <x:is>
          <x:t>2024-05</x:t>
        </x:is>
      </x:c>
      <x:c r="I3557" s="0" t="inlineStr">
        <x:is>
          <x:t>2024-05</x:t>
        </x:is>
      </x:c>
      <x:c r="J3557" s="0" t="inlineStr">
        <x:is>
          <x:t>Month</x:t>
        </x:is>
      </x:c>
      <x:c r="K3557" s="58">
        <x:v>1</x:v>
      </x:c>
      <x:c r="L3557" s="12">
        <x:v>340373.31</x:v>
      </x:c>
    </x:row>
    <x:row r="3558">
      <x:c r="A3558" s="0" t="inlineStr">
        <x:is>
          <x:t>PL|pl.net-profit||2024-06</x:t>
        </x:is>
      </x:c>
      <x:c r="B3558" s="0" t="inlineStr">
        <x:is>
          <x:t>Demo Handel GmbH</x:t>
        </x:is>
      </x:c>
      <x:c r="C3558" s="0" t="inlineStr">
        <x:is>
          <x:t>PL</x:t>
        </x:is>
      </x:c>
      <x:c r="D3558" s="0" t="inlineStr">
        <x:is>
          <x:t>pl.net-profit</x:t>
        </x:is>
      </x:c>
      <x:c r="E3558" s="0" t="inlineStr">
        <x:is>
          <x:t>Jahresergebnis</x:t>
        </x:is>
      </x:c>
      <x:c r="H3558" s="0" t="inlineStr">
        <x:is>
          <x:t>2024-06</x:t>
        </x:is>
      </x:c>
      <x:c r="I3558" s="0" t="inlineStr">
        <x:is>
          <x:t>2024-06</x:t>
        </x:is>
      </x:c>
      <x:c r="J3558" s="0" t="inlineStr">
        <x:is>
          <x:t>Month</x:t>
        </x:is>
      </x:c>
      <x:c r="K3558" s="58">
        <x:v>1</x:v>
      </x:c>
      <x:c r="L3558" s="12">
        <x:v>39853.74</x:v>
      </x:c>
    </x:row>
    <x:row r="3559">
      <x:c r="A3559" s="0" t="inlineStr">
        <x:is>
          <x:t>PL|pl.net-profit||2024-07</x:t>
        </x:is>
      </x:c>
      <x:c r="B3559" s="0" t="inlineStr">
        <x:is>
          <x:t>Demo Handel GmbH</x:t>
        </x:is>
      </x:c>
      <x:c r="C3559" s="0" t="inlineStr">
        <x:is>
          <x:t>PL</x:t>
        </x:is>
      </x:c>
      <x:c r="D3559" s="0" t="inlineStr">
        <x:is>
          <x:t>pl.net-profit</x:t>
        </x:is>
      </x:c>
      <x:c r="E3559" s="0" t="inlineStr">
        <x:is>
          <x:t>Jahresergebnis</x:t>
        </x:is>
      </x:c>
      <x:c r="H3559" s="0" t="inlineStr">
        <x:is>
          <x:t>2024-07</x:t>
        </x:is>
      </x:c>
      <x:c r="I3559" s="0" t="inlineStr">
        <x:is>
          <x:t>2024-07</x:t>
        </x:is>
      </x:c>
      <x:c r="J3559" s="0" t="inlineStr">
        <x:is>
          <x:t>Month</x:t>
        </x:is>
      </x:c>
      <x:c r="K3559" s="58">
        <x:v>1</x:v>
      </x:c>
      <x:c r="L3559" s="12">
        <x:v>282025.45</x:v>
      </x:c>
    </x:row>
    <x:row r="3560">
      <x:c r="A3560" s="0" t="inlineStr">
        <x:is>
          <x:t>PL|pl.net-profit||2024-08</x:t>
        </x:is>
      </x:c>
      <x:c r="B3560" s="0" t="inlineStr">
        <x:is>
          <x:t>Demo Handel GmbH</x:t>
        </x:is>
      </x:c>
      <x:c r="C3560" s="0" t="inlineStr">
        <x:is>
          <x:t>PL</x:t>
        </x:is>
      </x:c>
      <x:c r="D3560" s="0" t="inlineStr">
        <x:is>
          <x:t>pl.net-profit</x:t>
        </x:is>
      </x:c>
      <x:c r="E3560" s="0" t="inlineStr">
        <x:is>
          <x:t>Jahresergebnis</x:t>
        </x:is>
      </x:c>
      <x:c r="H3560" s="0" t="inlineStr">
        <x:is>
          <x:t>2024-08</x:t>
        </x:is>
      </x:c>
      <x:c r="I3560" s="0" t="inlineStr">
        <x:is>
          <x:t>2024-08</x:t>
        </x:is>
      </x:c>
      <x:c r="J3560" s="0" t="inlineStr">
        <x:is>
          <x:t>Month</x:t>
        </x:is>
      </x:c>
      <x:c r="K3560" s="58">
        <x:v>1</x:v>
      </x:c>
      <x:c r="L3560" s="12">
        <x:v>-344148.6</x:v>
      </x:c>
    </x:row>
    <x:row r="3561">
      <x:c r="A3561" s="0" t="inlineStr">
        <x:is>
          <x:t>PL|pl.net-profit||2024-09</x:t>
        </x:is>
      </x:c>
      <x:c r="B3561" s="0" t="inlineStr">
        <x:is>
          <x:t>Demo Handel GmbH</x:t>
        </x:is>
      </x:c>
      <x:c r="C3561" s="0" t="inlineStr">
        <x:is>
          <x:t>PL</x:t>
        </x:is>
      </x:c>
      <x:c r="D3561" s="0" t="inlineStr">
        <x:is>
          <x:t>pl.net-profit</x:t>
        </x:is>
      </x:c>
      <x:c r="E3561" s="0" t="inlineStr">
        <x:is>
          <x:t>Jahresergebnis</x:t>
        </x:is>
      </x:c>
      <x:c r="H3561" s="0" t="inlineStr">
        <x:is>
          <x:t>2024-09</x:t>
        </x:is>
      </x:c>
      <x:c r="I3561" s="0" t="inlineStr">
        <x:is>
          <x:t>2024-09</x:t>
        </x:is>
      </x:c>
      <x:c r="J3561" s="0" t="inlineStr">
        <x:is>
          <x:t>Month</x:t>
        </x:is>
      </x:c>
      <x:c r="K3561" s="58">
        <x:v>1</x:v>
      </x:c>
      <x:c r="L3561" s="12">
        <x:v>108504.12</x:v>
      </x:c>
    </x:row>
    <x:row r="3562">
      <x:c r="A3562" s="0" t="inlineStr">
        <x:is>
          <x:t>PL|pl.net-profit||2024-10</x:t>
        </x:is>
      </x:c>
      <x:c r="B3562" s="0" t="inlineStr">
        <x:is>
          <x:t>Demo Handel GmbH</x:t>
        </x:is>
      </x:c>
      <x:c r="C3562" s="0" t="inlineStr">
        <x:is>
          <x:t>PL</x:t>
        </x:is>
      </x:c>
      <x:c r="D3562" s="0" t="inlineStr">
        <x:is>
          <x:t>pl.net-profit</x:t>
        </x:is>
      </x:c>
      <x:c r="E3562" s="0" t="inlineStr">
        <x:is>
          <x:t>Jahresergebnis</x:t>
        </x:is>
      </x:c>
      <x:c r="H3562" s="0" t="inlineStr">
        <x:is>
          <x:t>2024-10</x:t>
        </x:is>
      </x:c>
      <x:c r="I3562" s="0" t="inlineStr">
        <x:is>
          <x:t>2024-10</x:t>
        </x:is>
      </x:c>
      <x:c r="J3562" s="0" t="inlineStr">
        <x:is>
          <x:t>Month</x:t>
        </x:is>
      </x:c>
      <x:c r="K3562" s="58">
        <x:v>1</x:v>
      </x:c>
      <x:c r="L3562" s="12">
        <x:v>181181.43</x:v>
      </x:c>
    </x:row>
    <x:row r="3563">
      <x:c r="A3563" s="0" t="inlineStr">
        <x:is>
          <x:t>PL|pl.net-profit||2024-11</x:t>
        </x:is>
      </x:c>
      <x:c r="B3563" s="0" t="inlineStr">
        <x:is>
          <x:t>Demo Handel GmbH</x:t>
        </x:is>
      </x:c>
      <x:c r="C3563" s="0" t="inlineStr">
        <x:is>
          <x:t>PL</x:t>
        </x:is>
      </x:c>
      <x:c r="D3563" s="0" t="inlineStr">
        <x:is>
          <x:t>pl.net-profit</x:t>
        </x:is>
      </x:c>
      <x:c r="E3563" s="0" t="inlineStr">
        <x:is>
          <x:t>Jahresergebnis</x:t>
        </x:is>
      </x:c>
      <x:c r="H3563" s="0" t="inlineStr">
        <x:is>
          <x:t>2024-11</x:t>
        </x:is>
      </x:c>
      <x:c r="I3563" s="0" t="inlineStr">
        <x:is>
          <x:t>2024-11</x:t>
        </x:is>
      </x:c>
      <x:c r="J3563" s="0" t="inlineStr">
        <x:is>
          <x:t>Month</x:t>
        </x:is>
      </x:c>
      <x:c r="K3563" s="58">
        <x:v>1</x:v>
      </x:c>
      <x:c r="L3563" s="12">
        <x:v>87360.52</x:v>
      </x:c>
    </x:row>
    <x:row r="3564">
      <x:c r="A3564" s="0" t="inlineStr">
        <x:is>
          <x:t>PL|pl.net-profit||2024-12</x:t>
        </x:is>
      </x:c>
      <x:c r="B3564" s="0" t="inlineStr">
        <x:is>
          <x:t>Demo Handel GmbH</x:t>
        </x:is>
      </x:c>
      <x:c r="C3564" s="0" t="inlineStr">
        <x:is>
          <x:t>PL</x:t>
        </x:is>
      </x:c>
      <x:c r="D3564" s="0" t="inlineStr">
        <x:is>
          <x:t>pl.net-profit</x:t>
        </x:is>
      </x:c>
      <x:c r="E3564" s="0" t="inlineStr">
        <x:is>
          <x:t>Jahresergebnis</x:t>
        </x:is>
      </x:c>
      <x:c r="H3564" s="0" t="inlineStr">
        <x:is>
          <x:t>2024-12</x:t>
        </x:is>
      </x:c>
      <x:c r="I3564" s="0" t="inlineStr">
        <x:is>
          <x:t>2024-12</x:t>
        </x:is>
      </x:c>
      <x:c r="J3564" s="0" t="inlineStr">
        <x:is>
          <x:t>Month</x:t>
        </x:is>
      </x:c>
      <x:c r="K3564" s="58">
        <x:v>1</x:v>
      </x:c>
      <x:c r="L3564" s="12">
        <x:v>568109.64</x:v>
      </x:c>
    </x:row>
    <x:row r="3565">
      <x:c r="A3565" s="0" t="inlineStr">
        <x:is>
          <x:t>BS|bs.fixed-assets.intangible||FY2022</x:t>
        </x:is>
      </x:c>
      <x:c r="B3565" s="0" t="inlineStr">
        <x:is>
          <x:t>Demo Handel GmbH</x:t>
        </x:is>
      </x:c>
      <x:c r="C3565" s="0" t="inlineStr">
        <x:is>
          <x:t>BS</x:t>
        </x:is>
      </x:c>
      <x:c r="D3565" s="0" t="inlineStr">
        <x:is>
          <x:t>bs.fixed-assets.intangible</x:t>
        </x:is>
      </x:c>
      <x:c r="E3565" s="0" t="inlineStr">
        <x:is>
          <x:t>Immaterielle Vermögensgegenstände</x:t>
        </x:is>
      </x:c>
      <x:c r="H3565" s="0" t="inlineStr">
        <x:is>
          <x:t>FY2022</x:t>
        </x:is>
      </x:c>
      <x:c r="I3565" s="0" t="inlineStr">
        <x:is>
          <x:t>2022</x:t>
        </x:is>
      </x:c>
      <x:c r="J3565" s="0" t="inlineStr">
        <x:is>
          <x:t>FY</x:t>
        </x:is>
      </x:c>
      <x:c r="K3565" s="58">
        <x:v>12</x:v>
      </x:c>
      <x:c r="L3565" s="12">
        <x:v>18000</x:v>
      </x:c>
    </x:row>
    <x:row r="3566">
      <x:c r="A3566" s="0" t="inlineStr">
        <x:is>
          <x:t>BS|bs.fixed-assets.intangible||FY2023</x:t>
        </x:is>
      </x:c>
      <x:c r="B3566" s="0" t="inlineStr">
        <x:is>
          <x:t>Demo Handel GmbH</x:t>
        </x:is>
      </x:c>
      <x:c r="C3566" s="0" t="inlineStr">
        <x:is>
          <x:t>BS</x:t>
        </x:is>
      </x:c>
      <x:c r="D3566" s="0" t="inlineStr">
        <x:is>
          <x:t>bs.fixed-assets.intangible</x:t>
        </x:is>
      </x:c>
      <x:c r="E3566" s="0" t="inlineStr">
        <x:is>
          <x:t>Immaterielle Vermögensgegenstände</x:t>
        </x:is>
      </x:c>
      <x:c r="H3566" s="0" t="inlineStr">
        <x:is>
          <x:t>FY2023</x:t>
        </x:is>
      </x:c>
      <x:c r="I3566" s="0" t="inlineStr">
        <x:is>
          <x:t>2023</x:t>
        </x:is>
      </x:c>
      <x:c r="J3566" s="0" t="inlineStr">
        <x:is>
          <x:t>FY</x:t>
        </x:is>
      </x:c>
      <x:c r="K3566" s="58">
        <x:v>12</x:v>
      </x:c>
      <x:c r="L3566" s="12">
        <x:v>0</x:v>
      </x:c>
    </x:row>
    <x:row r="3567">
      <x:c r="A3567" s="0" t="inlineStr">
        <x:is>
          <x:t>BS|bs.fixed-assets.intangible||FY2024</x:t>
        </x:is>
      </x:c>
      <x:c r="B3567" s="0" t="inlineStr">
        <x:is>
          <x:t>Demo Handel GmbH</x:t>
        </x:is>
      </x:c>
      <x:c r="C3567" s="0" t="inlineStr">
        <x:is>
          <x:t>BS</x:t>
        </x:is>
      </x:c>
      <x:c r="D3567" s="0" t="inlineStr">
        <x:is>
          <x:t>bs.fixed-assets.intangible</x:t>
        </x:is>
      </x:c>
      <x:c r="E3567" s="0" t="inlineStr">
        <x:is>
          <x:t>Immaterielle Vermögensgegenstände</x:t>
        </x:is>
      </x:c>
      <x:c r="H3567" s="0" t="inlineStr">
        <x:is>
          <x:t>FY2024</x:t>
        </x:is>
      </x:c>
      <x:c r="I3567" s="0" t="inlineStr">
        <x:is>
          <x:t>2024</x:t>
        </x:is>
      </x:c>
      <x:c r="J3567" s="0" t="inlineStr">
        <x:is>
          <x:t>FY</x:t>
        </x:is>
      </x:c>
      <x:c r="K3567" s="58">
        <x:v>12</x:v>
      </x:c>
      <x:c r="L3567" s="12">
        <x:v>278055.6</x:v>
      </x:c>
    </x:row>
    <x:row r="3568">
      <x:c r="A3568" s="0" t="inlineStr">
        <x:is>
          <x:t>BS|bs.fixed-assets.intangible|135|FY2022</x:t>
        </x:is>
      </x:c>
      <x:c r="B3568" s="0" t="inlineStr">
        <x:is>
          <x:t>Demo Handel GmbH</x:t>
        </x:is>
      </x:c>
      <x:c r="C3568" s="0" t="inlineStr">
        <x:is>
          <x:t>BS</x:t>
        </x:is>
      </x:c>
      <x:c r="D3568" s="0" t="inlineStr">
        <x:is>
          <x:t>bs.fixed-assets.intangible</x:t>
        </x:is>
      </x:c>
      <x:c r="E3568" s="0" t="inlineStr">
        <x:is>
          <x:t>Immaterielle Vermögensgegenstände</x:t>
        </x:is>
      </x:c>
      <x:c r="F3568" s="58">
        <x:v>135</x:v>
      </x:c>
      <x:c r="G3568" t="inlineStr">
        <x:is>
          <x:t>EDV-Software</x:t>
        </x:is>
      </x:c>
      <x:c r="H3568" s="0" t="inlineStr">
        <x:is>
          <x:t>FY2022</x:t>
        </x:is>
      </x:c>
      <x:c r="I3568" s="0" t="inlineStr">
        <x:is>
          <x:t>2022</x:t>
        </x:is>
      </x:c>
      <x:c r="J3568" s="0" t="inlineStr">
        <x:is>
          <x:t>FY</x:t>
        </x:is>
      </x:c>
      <x:c r="K3568" s="58">
        <x:v>12</x:v>
      </x:c>
      <x:c r="L3568" s="12">
        <x:v>18000</x:v>
      </x:c>
    </x:row>
    <x:row r="3569">
      <x:c r="A3569" s="0" t="inlineStr">
        <x:is>
          <x:t>BS|bs.fixed-assets.intangible|135|FY2023</x:t>
        </x:is>
      </x:c>
      <x:c r="B3569" s="0" t="inlineStr">
        <x:is>
          <x:t>Demo Handel GmbH</x:t>
        </x:is>
      </x:c>
      <x:c r="C3569" s="0" t="inlineStr">
        <x:is>
          <x:t>BS</x:t>
        </x:is>
      </x:c>
      <x:c r="D3569" s="0" t="inlineStr">
        <x:is>
          <x:t>bs.fixed-assets.intangible</x:t>
        </x:is>
      </x:c>
      <x:c r="E3569" s="0" t="inlineStr">
        <x:is>
          <x:t>Immaterielle Vermögensgegenstände</x:t>
        </x:is>
      </x:c>
      <x:c r="F3569" s="58">
        <x:v>135</x:v>
      </x:c>
      <x:c r="G3569" t="inlineStr">
        <x:is>
          <x:t>EDV-Software</x:t>
        </x:is>
      </x:c>
      <x:c r="H3569" s="0" t="inlineStr">
        <x:is>
          <x:t>FY2023</x:t>
        </x:is>
      </x:c>
      <x:c r="I3569" s="0" t="inlineStr">
        <x:is>
          <x:t>2023</x:t>
        </x:is>
      </x:c>
      <x:c r="J3569" s="0" t="inlineStr">
        <x:is>
          <x:t>FY</x:t>
        </x:is>
      </x:c>
      <x:c r="K3569" s="58">
        <x:v>12</x:v>
      </x:c>
      <x:c r="L3569" s="12">
        <x:v>0</x:v>
      </x:c>
    </x:row>
    <x:row r="3570">
      <x:c r="A3570" s="0" t="inlineStr">
        <x:is>
          <x:t>BS|bs.fixed-assets.intangible|135|FY2024</x:t>
        </x:is>
      </x:c>
      <x:c r="B3570" s="0" t="inlineStr">
        <x:is>
          <x:t>Demo Handel GmbH</x:t>
        </x:is>
      </x:c>
      <x:c r="C3570" s="0" t="inlineStr">
        <x:is>
          <x:t>BS</x:t>
        </x:is>
      </x:c>
      <x:c r="D3570" s="0" t="inlineStr">
        <x:is>
          <x:t>bs.fixed-assets.intangible</x:t>
        </x:is>
      </x:c>
      <x:c r="E3570" s="0" t="inlineStr">
        <x:is>
          <x:t>Immaterielle Vermögensgegenstände</x:t>
        </x:is>
      </x:c>
      <x:c r="F3570" s="58">
        <x:v>135</x:v>
      </x:c>
      <x:c r="G3570" t="inlineStr">
        <x:is>
          <x:t>EDV-Software</x:t>
        </x:is>
      </x:c>
      <x:c r="H3570" s="0" t="inlineStr">
        <x:is>
          <x:t>FY2024</x:t>
        </x:is>
      </x:c>
      <x:c r="I3570" s="0" t="inlineStr">
        <x:is>
          <x:t>2024</x:t>
        </x:is>
      </x:c>
      <x:c r="J3570" s="0" t="inlineStr">
        <x:is>
          <x:t>FY</x:t>
        </x:is>
      </x:c>
      <x:c r="K3570" s="58">
        <x:v>12</x:v>
      </x:c>
      <x:c r="L3570" s="12">
        <x:v>278055.6</x:v>
      </x:c>
    </x:row>
    <x:row r="3571">
      <x:c r="A3571" s="0" t="inlineStr">
        <x:is>
          <x:t>BS|bs.fixed-assets.ppe||FY2022</x:t>
        </x:is>
      </x:c>
      <x:c r="B3571" s="0" t="inlineStr">
        <x:is>
          <x:t>Demo Handel GmbH</x:t>
        </x:is>
      </x:c>
      <x:c r="C3571" s="0" t="inlineStr">
        <x:is>
          <x:t>BS</x:t>
        </x:is>
      </x:c>
      <x:c r="D3571" s="0" t="inlineStr">
        <x:is>
          <x:t>bs.fixed-assets.ppe</x:t>
        </x:is>
      </x:c>
      <x:c r="E3571" s="0" t="inlineStr">
        <x:is>
          <x:t>Sachanlagen</x:t>
        </x:is>
      </x:c>
      <x:c r="H3571" s="0" t="inlineStr">
        <x:is>
          <x:t>FY2022</x:t>
        </x:is>
      </x:c>
      <x:c r="I3571" s="0" t="inlineStr">
        <x:is>
          <x:t>2022</x:t>
        </x:is>
      </x:c>
      <x:c r="J3571" s="0" t="inlineStr">
        <x:is>
          <x:t>FY</x:t>
        </x:is>
      </x:c>
      <x:c r="K3571" s="58">
        <x:v>12</x:v>
      </x:c>
      <x:c r="L3571" s="12">
        <x:v>974724.08</x:v>
      </x:c>
    </x:row>
    <x:row r="3572">
      <x:c r="A3572" s="0" t="inlineStr">
        <x:is>
          <x:t>BS|bs.fixed-assets.ppe||FY2023</x:t>
        </x:is>
      </x:c>
      <x:c r="B3572" s="0" t="inlineStr">
        <x:is>
          <x:t>Demo Handel GmbH</x:t>
        </x:is>
      </x:c>
      <x:c r="C3572" s="0" t="inlineStr">
        <x:is>
          <x:t>BS</x:t>
        </x:is>
      </x:c>
      <x:c r="D3572" s="0" t="inlineStr">
        <x:is>
          <x:t>bs.fixed-assets.ppe</x:t>
        </x:is>
      </x:c>
      <x:c r="E3572" s="0" t="inlineStr">
        <x:is>
          <x:t>Sachanlagen</x:t>
        </x:is>
      </x:c>
      <x:c r="H3572" s="0" t="inlineStr">
        <x:is>
          <x:t>FY2023</x:t>
        </x:is>
      </x:c>
      <x:c r="I3572" s="0" t="inlineStr">
        <x:is>
          <x:t>2023</x:t>
        </x:is>
      </x:c>
      <x:c r="J3572" s="0" t="inlineStr">
        <x:is>
          <x:t>FY</x:t>
        </x:is>
      </x:c>
      <x:c r="K3572" s="58">
        <x:v>12</x:v>
      </x:c>
      <x:c r="L3572" s="12">
        <x:v>3609635.22</x:v>
      </x:c>
    </x:row>
    <x:row r="3573">
      <x:c r="A3573" s="0" t="inlineStr">
        <x:is>
          <x:t>BS|bs.fixed-assets.ppe||FY2024</x:t>
        </x:is>
      </x:c>
      <x:c r="B3573" s="0" t="inlineStr">
        <x:is>
          <x:t>Demo Handel GmbH</x:t>
        </x:is>
      </x:c>
      <x:c r="C3573" s="0" t="inlineStr">
        <x:is>
          <x:t>BS</x:t>
        </x:is>
      </x:c>
      <x:c r="D3573" s="0" t="inlineStr">
        <x:is>
          <x:t>bs.fixed-assets.ppe</x:t>
        </x:is>
      </x:c>
      <x:c r="E3573" s="0" t="inlineStr">
        <x:is>
          <x:t>Sachanlagen</x:t>
        </x:is>
      </x:c>
      <x:c r="H3573" s="0" t="inlineStr">
        <x:is>
          <x:t>FY2024</x:t>
        </x:is>
      </x:c>
      <x:c r="I3573" s="0" t="inlineStr">
        <x:is>
          <x:t>2024</x:t>
        </x:is>
      </x:c>
      <x:c r="J3573" s="0" t="inlineStr">
        <x:is>
          <x:t>FY</x:t>
        </x:is>
      </x:c>
      <x:c r="K3573" s="58">
        <x:v>12</x:v>
      </x:c>
      <x:c r="L3573" s="12">
        <x:v>3124779.66</x:v>
      </x:c>
    </x:row>
    <x:row r="3574">
      <x:c r="A3574" s="0" t="inlineStr">
        <x:is>
          <x:t>BS|bs.fixed-assets.ppe|440|FY2022</x:t>
        </x:is>
      </x:c>
      <x:c r="B3574" s="0" t="inlineStr">
        <x:is>
          <x:t>Demo Handel GmbH</x:t>
        </x:is>
      </x:c>
      <x:c r="C3574" s="0" t="inlineStr">
        <x:is>
          <x:t>BS</x:t>
        </x:is>
      </x:c>
      <x:c r="D3574" s="0" t="inlineStr">
        <x:is>
          <x:t>bs.fixed-assets.ppe</x:t>
        </x:is>
      </x:c>
      <x:c r="E3574" s="0" t="inlineStr">
        <x:is>
          <x:t>Sachanlagen</x:t>
        </x:is>
      </x:c>
      <x:c r="F3574" s="58">
        <x:v>440</x:v>
      </x:c>
      <x:c r="G3574" t="inlineStr">
        <x:is>
          <x:t>Maschinen</x:t>
        </x:is>
      </x:c>
      <x:c r="H3574" s="0" t="inlineStr">
        <x:is>
          <x:t>FY2022</x:t>
        </x:is>
      </x:c>
      <x:c r="I3574" s="0" t="inlineStr">
        <x:is>
          <x:t>2022</x:t>
        </x:is>
      </x:c>
      <x:c r="J3574" s="0" t="inlineStr">
        <x:is>
          <x:t>FY</x:t>
        </x:is>
      </x:c>
      <x:c r="K3574" s="58">
        <x:v>12</x:v>
      </x:c>
      <x:c r="L3574" s="12">
        <x:v>563550</x:v>
      </x:c>
    </x:row>
    <x:row r="3575">
      <x:c r="A3575" s="0" t="inlineStr">
        <x:is>
          <x:t>BS|bs.fixed-assets.ppe|440|FY2023</x:t>
        </x:is>
      </x:c>
      <x:c r="B3575" s="0" t="inlineStr">
        <x:is>
          <x:t>Demo Handel GmbH</x:t>
        </x:is>
      </x:c>
      <x:c r="C3575" s="0" t="inlineStr">
        <x:is>
          <x:t>BS</x:t>
        </x:is>
      </x:c>
      <x:c r="D3575" s="0" t="inlineStr">
        <x:is>
          <x:t>bs.fixed-assets.ppe</x:t>
        </x:is>
      </x:c>
      <x:c r="E3575" s="0" t="inlineStr">
        <x:is>
          <x:t>Sachanlagen</x:t>
        </x:is>
      </x:c>
      <x:c r="F3575" s="58">
        <x:v>440</x:v>
      </x:c>
      <x:c r="G3575" t="inlineStr">
        <x:is>
          <x:t>Maschinen</x:t>
        </x:is>
      </x:c>
      <x:c r="H3575" s="0" t="inlineStr">
        <x:is>
          <x:t>FY2023</x:t>
        </x:is>
      </x:c>
      <x:c r="I3575" s="0" t="inlineStr">
        <x:is>
          <x:t>2023</x:t>
        </x:is>
      </x:c>
      <x:c r="J3575" s="0" t="inlineStr">
        <x:is>
          <x:t>FY</x:t>
        </x:is>
      </x:c>
      <x:c r="K3575" s="58">
        <x:v>12</x:v>
      </x:c>
      <x:c r="L3575" s="12">
        <x:v>2991750</x:v>
      </x:c>
    </x:row>
    <x:row r="3576">
      <x:c r="A3576" s="0" t="inlineStr">
        <x:is>
          <x:t>BS|bs.fixed-assets.ppe|440|FY2024</x:t>
        </x:is>
      </x:c>
      <x:c r="B3576" s="0" t="inlineStr">
        <x:is>
          <x:t>Demo Handel GmbH</x:t>
        </x:is>
      </x:c>
      <x:c r="C3576" s="0" t="inlineStr">
        <x:is>
          <x:t>BS</x:t>
        </x:is>
      </x:c>
      <x:c r="D3576" s="0" t="inlineStr">
        <x:is>
          <x:t>bs.fixed-assets.ppe</x:t>
        </x:is>
      </x:c>
      <x:c r="E3576" s="0" t="inlineStr">
        <x:is>
          <x:t>Sachanlagen</x:t>
        </x:is>
      </x:c>
      <x:c r="F3576" s="58">
        <x:v>440</x:v>
      </x:c>
      <x:c r="G3576" t="inlineStr">
        <x:is>
          <x:t>Maschinen</x:t>
        </x:is>
      </x:c>
      <x:c r="H3576" s="0" t="inlineStr">
        <x:is>
          <x:t>FY2024</x:t>
        </x:is>
      </x:c>
      <x:c r="I3576" s="0" t="inlineStr">
        <x:is>
          <x:t>2024</x:t>
        </x:is>
      </x:c>
      <x:c r="J3576" s="0" t="inlineStr">
        <x:is>
          <x:t>FY</x:t>
        </x:is>
      </x:c>
      <x:c r="K3576" s="58">
        <x:v>12</x:v>
      </x:c>
      <x:c r="L3576" s="12">
        <x:v>2647950</x:v>
      </x:c>
    </x:row>
    <x:row r="3577">
      <x:c r="A3577" s="0" t="inlineStr">
        <x:is>
          <x:t>BS|bs.fixed-assets.ppe|520|FY2022</x:t>
        </x:is>
      </x:c>
      <x:c r="B3577" s="0" t="inlineStr">
        <x:is>
          <x:t>Demo Handel GmbH</x:t>
        </x:is>
      </x:c>
      <x:c r="C3577" s="0" t="inlineStr">
        <x:is>
          <x:t>BS</x:t>
        </x:is>
      </x:c>
      <x:c r="D3577" s="0" t="inlineStr">
        <x:is>
          <x:t>bs.fixed-assets.ppe</x:t>
        </x:is>
      </x:c>
      <x:c r="E3577" s="0" t="inlineStr">
        <x:is>
          <x:t>Sachanlagen</x:t>
        </x:is>
      </x:c>
      <x:c r="F3577" s="58">
        <x:v>520</x:v>
      </x:c>
      <x:c r="G3577" t="inlineStr">
        <x:is>
          <x:t>PKW</x:t>
        </x:is>
      </x:c>
      <x:c r="H3577" s="0" t="inlineStr">
        <x:is>
          <x:t>FY2022</x:t>
        </x:is>
      </x:c>
      <x:c r="I3577" s="0" t="inlineStr">
        <x:is>
          <x:t>2022</x:t>
        </x:is>
      </x:c>
      <x:c r="J3577" s="0" t="inlineStr">
        <x:is>
          <x:t>FY</x:t>
        </x:is>
      </x:c>
      <x:c r="K3577" s="58">
        <x:v>12</x:v>
      </x:c>
      <x:c r="L3577" s="12">
        <x:v>66000</x:v>
      </x:c>
    </x:row>
    <x:row r="3578">
      <x:c r="A3578" s="0" t="inlineStr">
        <x:is>
          <x:t>BS|bs.fixed-assets.ppe|520|FY2023</x:t>
        </x:is>
      </x:c>
      <x:c r="B3578" s="0" t="inlineStr">
        <x:is>
          <x:t>Demo Handel GmbH</x:t>
        </x:is>
      </x:c>
      <x:c r="C3578" s="0" t="inlineStr">
        <x:is>
          <x:t>BS</x:t>
        </x:is>
      </x:c>
      <x:c r="D3578" s="0" t="inlineStr">
        <x:is>
          <x:t>bs.fixed-assets.ppe</x:t>
        </x:is>
      </x:c>
      <x:c r="E3578" s="0" t="inlineStr">
        <x:is>
          <x:t>Sachanlagen</x:t>
        </x:is>
      </x:c>
      <x:c r="F3578" s="58">
        <x:v>520</x:v>
      </x:c>
      <x:c r="G3578" t="inlineStr">
        <x:is>
          <x:t>PKW</x:t>
        </x:is>
      </x:c>
      <x:c r="H3578" s="0" t="inlineStr">
        <x:is>
          <x:t>FY2023</x:t>
        </x:is>
      </x:c>
      <x:c r="I3578" s="0" t="inlineStr">
        <x:is>
          <x:t>2023</x:t>
        </x:is>
      </x:c>
      <x:c r="J3578" s="0" t="inlineStr">
        <x:is>
          <x:t>FY</x:t>
        </x:is>
      </x:c>
      <x:c r="K3578" s="58">
        <x:v>12</x:v>
      </x:c>
      <x:c r="L3578" s="12">
        <x:v>13200</x:v>
      </x:c>
    </x:row>
    <x:row r="3579">
      <x:c r="A3579" s="0" t="inlineStr">
        <x:is>
          <x:t>BS|bs.fixed-assets.ppe|520|FY2024</x:t>
        </x:is>
      </x:c>
      <x:c r="B3579" s="0" t="inlineStr">
        <x:is>
          <x:t>Demo Handel GmbH</x:t>
        </x:is>
      </x:c>
      <x:c r="C3579" s="0" t="inlineStr">
        <x:is>
          <x:t>BS</x:t>
        </x:is>
      </x:c>
      <x:c r="D3579" s="0" t="inlineStr">
        <x:is>
          <x:t>bs.fixed-assets.ppe</x:t>
        </x:is>
      </x:c>
      <x:c r="E3579" s="0" t="inlineStr">
        <x:is>
          <x:t>Sachanlagen</x:t>
        </x:is>
      </x:c>
      <x:c r="F3579" s="58">
        <x:v>520</x:v>
      </x:c>
      <x:c r="G3579" t="inlineStr">
        <x:is>
          <x:t>PKW</x:t>
        </x:is>
      </x:c>
      <x:c r="H3579" s="0" t="inlineStr">
        <x:is>
          <x:t>FY2024</x:t>
        </x:is>
      </x:c>
      <x:c r="I3579" s="0" t="inlineStr">
        <x:is>
          <x:t>2024</x:t>
        </x:is>
      </x:c>
      <x:c r="J3579" s="0" t="inlineStr">
        <x:is>
          <x:t>FY</x:t>
        </x:is>
      </x:c>
      <x:c r="K3579" s="58">
        <x:v>12</x:v>
      </x:c>
      <x:c r="L3579" s="12">
        <x:v>0</x:v>
      </x:c>
    </x:row>
    <x:row r="3580">
      <x:c r="A3580" s="0" t="inlineStr">
        <x:is>
          <x:t>BS|bs.fixed-assets.ppe|540|FY2022</x:t>
        </x:is>
      </x:c>
      <x:c r="B3580" s="0" t="inlineStr">
        <x:is>
          <x:t>Demo Handel GmbH</x:t>
        </x:is>
      </x:c>
      <x:c r="C3580" s="0" t="inlineStr">
        <x:is>
          <x:t>BS</x:t>
        </x:is>
      </x:c>
      <x:c r="D3580" s="0" t="inlineStr">
        <x:is>
          <x:t>bs.fixed-assets.ppe</x:t>
        </x:is>
      </x:c>
      <x:c r="E3580" s="0" t="inlineStr">
        <x:is>
          <x:t>Sachanlagen</x:t>
        </x:is>
      </x:c>
      <x:c r="F3580" s="58">
        <x:v>540</x:v>
      </x:c>
      <x:c r="G3580" t="inlineStr">
        <x:is>
          <x:t>LKW</x:t>
        </x:is>
      </x:c>
      <x:c r="H3580" s="0" t="inlineStr">
        <x:is>
          <x:t>FY2022</x:t>
        </x:is>
      </x:c>
      <x:c r="I3580" s="0" t="inlineStr">
        <x:is>
          <x:t>2022</x:t>
        </x:is>
      </x:c>
      <x:c r="J3580" s="0" t="inlineStr">
        <x:is>
          <x:t>FY</x:t>
        </x:is>
      </x:c>
      <x:c r="K3580" s="58">
        <x:v>12</x:v>
      </x:c>
      <x:c r="L3580" s="12">
        <x:v>172800</x:v>
      </x:c>
    </x:row>
    <x:row r="3581">
      <x:c r="A3581" s="0" t="inlineStr">
        <x:is>
          <x:t>BS|bs.fixed-assets.ppe|540|FY2023</x:t>
        </x:is>
      </x:c>
      <x:c r="B3581" s="0" t="inlineStr">
        <x:is>
          <x:t>Demo Handel GmbH</x:t>
        </x:is>
      </x:c>
      <x:c r="C3581" s="0" t="inlineStr">
        <x:is>
          <x:t>BS</x:t>
        </x:is>
      </x:c>
      <x:c r="D3581" s="0" t="inlineStr">
        <x:is>
          <x:t>bs.fixed-assets.ppe</x:t>
        </x:is>
      </x:c>
      <x:c r="E3581" s="0" t="inlineStr">
        <x:is>
          <x:t>Sachanlagen</x:t>
        </x:is>
      </x:c>
      <x:c r="F3581" s="58">
        <x:v>540</x:v>
      </x:c>
      <x:c r="G3581" t="inlineStr">
        <x:is>
          <x:t>LKW</x:t>
        </x:is>
      </x:c>
      <x:c r="H3581" s="0" t="inlineStr">
        <x:is>
          <x:t>FY2023</x:t>
        </x:is>
      </x:c>
      <x:c r="I3581" s="0" t="inlineStr">
        <x:is>
          <x:t>2023</x:t>
        </x:is>
      </x:c>
      <x:c r="J3581" s="0" t="inlineStr">
        <x:is>
          <x:t>FY</x:t>
        </x:is>
      </x:c>
      <x:c r="K3581" s="58">
        <x:v>12</x:v>
      </x:c>
      <x:c r="L3581" s="12">
        <x:v>385000</x:v>
      </x:c>
    </x:row>
    <x:row r="3582">
      <x:c r="A3582" s="0" t="inlineStr">
        <x:is>
          <x:t>BS|bs.fixed-assets.ppe|540|FY2024</x:t>
        </x:is>
      </x:c>
      <x:c r="B3582" s="0" t="inlineStr">
        <x:is>
          <x:t>Demo Handel GmbH</x:t>
        </x:is>
      </x:c>
      <x:c r="C3582" s="0" t="inlineStr">
        <x:is>
          <x:t>BS</x:t>
        </x:is>
      </x:c>
      <x:c r="D3582" s="0" t="inlineStr">
        <x:is>
          <x:t>bs.fixed-assets.ppe</x:t>
        </x:is>
      </x:c>
      <x:c r="E3582" s="0" t="inlineStr">
        <x:is>
          <x:t>Sachanlagen</x:t>
        </x:is>
      </x:c>
      <x:c r="F3582" s="58">
        <x:v>540</x:v>
      </x:c>
      <x:c r="G3582" t="inlineStr">
        <x:is>
          <x:t>LKW</x:t>
        </x:is>
      </x:c>
      <x:c r="H3582" s="0" t="inlineStr">
        <x:is>
          <x:t>FY2024</x:t>
        </x:is>
      </x:c>
      <x:c r="I3582" s="0" t="inlineStr">
        <x:is>
          <x:t>2024</x:t>
        </x:is>
      </x:c>
      <x:c r="J3582" s="0" t="inlineStr">
        <x:is>
          <x:t>FY</x:t>
        </x:is>
      </x:c>
      <x:c r="K3582" s="58">
        <x:v>12</x:v>
      </x:c>
      <x:c r="L3582" s="12">
        <x:v>332500</x:v>
      </x:c>
    </x:row>
    <x:row r="3583">
      <x:c r="A3583" s="0" t="inlineStr">
        <x:is>
          <x:t>BS|bs.fixed-assets.ppe|650|FY2022</x:t>
        </x:is>
      </x:c>
      <x:c r="B3583" s="0" t="inlineStr">
        <x:is>
          <x:t>Demo Handel GmbH</x:t>
        </x:is>
      </x:c>
      <x:c r="C3583" s="0" t="inlineStr">
        <x:is>
          <x:t>BS</x:t>
        </x:is>
      </x:c>
      <x:c r="D3583" s="0" t="inlineStr">
        <x:is>
          <x:t>bs.fixed-assets.ppe</x:t>
        </x:is>
      </x:c>
      <x:c r="E3583" s="0" t="inlineStr">
        <x:is>
          <x:t>Sachanlagen</x:t>
        </x:is>
      </x:c>
      <x:c r="F3583" s="58">
        <x:v>650</x:v>
      </x:c>
      <x:c r="G3583" t="inlineStr">
        <x:is>
          <x:t>Büroeinrichtung</x:t>
        </x:is>
      </x:c>
      <x:c r="H3583" s="0" t="inlineStr">
        <x:is>
          <x:t>FY2022</x:t>
        </x:is>
      </x:c>
      <x:c r="I3583" s="0" t="inlineStr">
        <x:is>
          <x:t>2022</x:t>
        </x:is>
      </x:c>
      <x:c r="J3583" s="0" t="inlineStr">
        <x:is>
          <x:t>FY</x:t>
        </x:is>
      </x:c>
      <x:c r="K3583" s="58">
        <x:v>12</x:v>
      </x:c>
      <x:c r="L3583" s="12">
        <x:v>121110.08</x:v>
      </x:c>
    </x:row>
    <x:row r="3584">
      <x:c r="A3584" s="0" t="inlineStr">
        <x:is>
          <x:t>BS|bs.fixed-assets.ppe|650|FY2023</x:t>
        </x:is>
      </x:c>
      <x:c r="B3584" s="0" t="inlineStr">
        <x:is>
          <x:t>Demo Handel GmbH</x:t>
        </x:is>
      </x:c>
      <x:c r="C3584" s="0" t="inlineStr">
        <x:is>
          <x:t>BS</x:t>
        </x:is>
      </x:c>
      <x:c r="D3584" s="0" t="inlineStr">
        <x:is>
          <x:t>bs.fixed-assets.ppe</x:t>
        </x:is>
      </x:c>
      <x:c r="E3584" s="0" t="inlineStr">
        <x:is>
          <x:t>Sachanlagen</x:t>
        </x:is>
      </x:c>
      <x:c r="F3584" s="58">
        <x:v>650</x:v>
      </x:c>
      <x:c r="G3584" t="inlineStr">
        <x:is>
          <x:t>Büroeinrichtung</x:t>
        </x:is>
      </x:c>
      <x:c r="H3584" s="0" t="inlineStr">
        <x:is>
          <x:t>FY2023</x:t>
        </x:is>
      </x:c>
      <x:c r="I3584" s="0" t="inlineStr">
        <x:is>
          <x:t>2023</x:t>
        </x:is>
      </x:c>
      <x:c r="J3584" s="0" t="inlineStr">
        <x:is>
          <x:t>FY</x:t>
        </x:is>
      </x:c>
      <x:c r="K3584" s="58">
        <x:v>12</x:v>
      </x:c>
      <x:c r="L3584" s="12">
        <x:v>103386.56</x:v>
      </x:c>
    </x:row>
    <x:row r="3585">
      <x:c r="A3585" s="0" t="inlineStr">
        <x:is>
          <x:t>BS|bs.fixed-assets.ppe|650|FY2024</x:t>
        </x:is>
      </x:c>
      <x:c r="B3585" s="0" t="inlineStr">
        <x:is>
          <x:t>Demo Handel GmbH</x:t>
        </x:is>
      </x:c>
      <x:c r="C3585" s="0" t="inlineStr">
        <x:is>
          <x:t>BS</x:t>
        </x:is>
      </x:c>
      <x:c r="D3585" s="0" t="inlineStr">
        <x:is>
          <x:t>bs.fixed-assets.ppe</x:t>
        </x:is>
      </x:c>
      <x:c r="E3585" s="0" t="inlineStr">
        <x:is>
          <x:t>Sachanlagen</x:t>
        </x:is>
      </x:c>
      <x:c r="F3585" s="58">
        <x:v>650</x:v>
      </x:c>
      <x:c r="G3585" t="inlineStr">
        <x:is>
          <x:t>Büroeinrichtung</x:t>
        </x:is>
      </x:c>
      <x:c r="H3585" s="0" t="inlineStr">
        <x:is>
          <x:t>FY2024</x:t>
        </x:is>
      </x:c>
      <x:c r="I3585" s="0" t="inlineStr">
        <x:is>
          <x:t>2024</x:t>
        </x:is>
      </x:c>
      <x:c r="J3585" s="0" t="inlineStr">
        <x:is>
          <x:t>FY</x:t>
        </x:is>
      </x:c>
      <x:c r="K3585" s="58">
        <x:v>12</x:v>
      </x:c>
      <x:c r="L3585" s="12">
        <x:v>85663.04</x:v>
      </x:c>
    </x:row>
    <x:row r="3586">
      <x:c r="A3586" s="0" t="inlineStr">
        <x:is>
          <x:t>BS|bs.fixed-assets.ppe|690|FY2022</x:t>
        </x:is>
      </x:c>
      <x:c r="B3586" s="0" t="inlineStr">
        <x:is>
          <x:t>Demo Handel GmbH</x:t>
        </x:is>
      </x:c>
      <x:c r="C3586" s="0" t="inlineStr">
        <x:is>
          <x:t>BS</x:t>
        </x:is>
      </x:c>
      <x:c r="D3586" s="0" t="inlineStr">
        <x:is>
          <x:t>bs.fixed-assets.ppe</x:t>
        </x:is>
      </x:c>
      <x:c r="E3586" s="0" t="inlineStr">
        <x:is>
          <x:t>Sachanlagen</x:t>
        </x:is>
      </x:c>
      <x:c r="F3586" s="58">
        <x:v>690</x:v>
      </x:c>
      <x:c r="G3586" t="inlineStr">
        <x:is>
          <x:t>Sonstige Betriebs- und Geschäftsausstattung</x:t>
        </x:is>
      </x:c>
      <x:c r="H3586" s="0" t="inlineStr">
        <x:is>
          <x:t>FY2022</x:t>
        </x:is>
      </x:c>
      <x:c r="I3586" s="0" t="inlineStr">
        <x:is>
          <x:t>2022</x:t>
        </x:is>
      </x:c>
      <x:c r="J3586" s="0" t="inlineStr">
        <x:is>
          <x:t>FY</x:t>
        </x:is>
      </x:c>
      <x:c r="K3586" s="58">
        <x:v>12</x:v>
      </x:c>
      <x:c r="L3586" s="12">
        <x:v>51264</x:v>
      </x:c>
    </x:row>
    <x:row r="3587">
      <x:c r="A3587" s="0" t="inlineStr">
        <x:is>
          <x:t>BS|bs.fixed-assets.ppe|690|FY2023</x:t>
        </x:is>
      </x:c>
      <x:c r="B3587" s="0" t="inlineStr">
        <x:is>
          <x:t>Demo Handel GmbH</x:t>
        </x:is>
      </x:c>
      <x:c r="C3587" s="0" t="inlineStr">
        <x:is>
          <x:t>BS</x:t>
        </x:is>
      </x:c>
      <x:c r="D3587" s="0" t="inlineStr">
        <x:is>
          <x:t>bs.fixed-assets.ppe</x:t>
        </x:is>
      </x:c>
      <x:c r="E3587" s="0" t="inlineStr">
        <x:is>
          <x:t>Sachanlagen</x:t>
        </x:is>
      </x:c>
      <x:c r="F3587" s="58">
        <x:v>690</x:v>
      </x:c>
      <x:c r="G3587" t="inlineStr">
        <x:is>
          <x:t>Sonstige Betriebs- und Geschäftsausstattung</x:t>
        </x:is>
      </x:c>
      <x:c r="H3587" s="0" t="inlineStr">
        <x:is>
          <x:t>FY2023</x:t>
        </x:is>
      </x:c>
      <x:c r="I3587" s="0" t="inlineStr">
        <x:is>
          <x:t>2023</x:t>
        </x:is>
      </x:c>
      <x:c r="J3587" s="0" t="inlineStr">
        <x:is>
          <x:t>FY</x:t>
        </x:is>
      </x:c>
      <x:c r="K3587" s="58">
        <x:v>12</x:v>
      </x:c>
      <x:c r="L3587" s="12">
        <x:v>116298.66</x:v>
      </x:c>
    </x:row>
    <x:row r="3588">
      <x:c r="A3588" s="0" t="inlineStr">
        <x:is>
          <x:t>BS|bs.fixed-assets.ppe|690|FY2024</x:t>
        </x:is>
      </x:c>
      <x:c r="B3588" s="0" t="inlineStr">
        <x:is>
          <x:t>Demo Handel GmbH</x:t>
        </x:is>
      </x:c>
      <x:c r="C3588" s="0" t="inlineStr">
        <x:is>
          <x:t>BS</x:t>
        </x:is>
      </x:c>
      <x:c r="D3588" s="0" t="inlineStr">
        <x:is>
          <x:t>bs.fixed-assets.ppe</x:t>
        </x:is>
      </x:c>
      <x:c r="E3588" s="0" t="inlineStr">
        <x:is>
          <x:t>Sachanlagen</x:t>
        </x:is>
      </x:c>
      <x:c r="F3588" s="58">
        <x:v>690</x:v>
      </x:c>
      <x:c r="G3588" t="inlineStr">
        <x:is>
          <x:t>Sonstige Betriebs- und Geschäftsausstattung</x:t>
        </x:is>
      </x:c>
      <x:c r="H3588" s="0" t="inlineStr">
        <x:is>
          <x:t>FY2024</x:t>
        </x:is>
      </x:c>
      <x:c r="I3588" s="0" t="inlineStr">
        <x:is>
          <x:t>2024</x:t>
        </x:is>
      </x:c>
      <x:c r="J3588" s="0" t="inlineStr">
        <x:is>
          <x:t>FY</x:t>
        </x:is>
      </x:c>
      <x:c r="K3588" s="58">
        <x:v>12</x:v>
      </x:c>
      <x:c r="L3588" s="12">
        <x:v>58666.62</x:v>
      </x:c>
    </x:row>
    <x:row r="3589">
      <x:c r="A3589" s="0" t="inlineStr">
        <x:is>
          <x:t>BS|bs.fixed-assets||FY2022</x:t>
        </x:is>
      </x:c>
      <x:c r="B3589" s="0" t="inlineStr">
        <x:is>
          <x:t>Demo Handel GmbH</x:t>
        </x:is>
      </x:c>
      <x:c r="C3589" s="0" t="inlineStr">
        <x:is>
          <x:t>BS</x:t>
        </x:is>
      </x:c>
      <x:c r="D3589" s="0" t="inlineStr">
        <x:is>
          <x:t>bs.fixed-assets</x:t>
        </x:is>
      </x:c>
      <x:c r="E3589" s="0" t="inlineStr">
        <x:is>
          <x:t>Anlagevermögen</x:t>
        </x:is>
      </x:c>
      <x:c r="H3589" s="0" t="inlineStr">
        <x:is>
          <x:t>FY2022</x:t>
        </x:is>
      </x:c>
      <x:c r="I3589" s="0" t="inlineStr">
        <x:is>
          <x:t>2022</x:t>
        </x:is>
      </x:c>
      <x:c r="J3589" s="0" t="inlineStr">
        <x:is>
          <x:t>FY</x:t>
        </x:is>
      </x:c>
      <x:c r="K3589" s="58">
        <x:v>12</x:v>
      </x:c>
      <x:c r="L3589" s="12">
        <x:v>992724.08</x:v>
      </x:c>
    </x:row>
    <x:row r="3590">
      <x:c r="A3590" s="0" t="inlineStr">
        <x:is>
          <x:t>BS|bs.fixed-assets||FY2023</x:t>
        </x:is>
      </x:c>
      <x:c r="B3590" s="0" t="inlineStr">
        <x:is>
          <x:t>Demo Handel GmbH</x:t>
        </x:is>
      </x:c>
      <x:c r="C3590" s="0" t="inlineStr">
        <x:is>
          <x:t>BS</x:t>
        </x:is>
      </x:c>
      <x:c r="D3590" s="0" t="inlineStr">
        <x:is>
          <x:t>bs.fixed-assets</x:t>
        </x:is>
      </x:c>
      <x:c r="E3590" s="0" t="inlineStr">
        <x:is>
          <x:t>Anlagevermögen</x:t>
        </x:is>
      </x:c>
      <x:c r="H3590" s="0" t="inlineStr">
        <x:is>
          <x:t>FY2023</x:t>
        </x:is>
      </x:c>
      <x:c r="I3590" s="0" t="inlineStr">
        <x:is>
          <x:t>2023</x:t>
        </x:is>
      </x:c>
      <x:c r="J3590" s="0" t="inlineStr">
        <x:is>
          <x:t>FY</x:t>
        </x:is>
      </x:c>
      <x:c r="K3590" s="58">
        <x:v>12</x:v>
      </x:c>
      <x:c r="L3590" s="12">
        <x:v>3609635.22</x:v>
      </x:c>
    </x:row>
    <x:row r="3591">
      <x:c r="A3591" s="0" t="inlineStr">
        <x:is>
          <x:t>BS|bs.fixed-assets||FY2024</x:t>
        </x:is>
      </x:c>
      <x:c r="B3591" s="0" t="inlineStr">
        <x:is>
          <x:t>Demo Handel GmbH</x:t>
        </x:is>
      </x:c>
      <x:c r="C3591" s="0" t="inlineStr">
        <x:is>
          <x:t>BS</x:t>
        </x:is>
      </x:c>
      <x:c r="D3591" s="0" t="inlineStr">
        <x:is>
          <x:t>bs.fixed-assets</x:t>
        </x:is>
      </x:c>
      <x:c r="E3591" s="0" t="inlineStr">
        <x:is>
          <x:t>Anlagevermögen</x:t>
        </x:is>
      </x:c>
      <x:c r="H3591" s="0" t="inlineStr">
        <x:is>
          <x:t>FY2024</x:t>
        </x:is>
      </x:c>
      <x:c r="I3591" s="0" t="inlineStr">
        <x:is>
          <x:t>2024</x:t>
        </x:is>
      </x:c>
      <x:c r="J3591" s="0" t="inlineStr">
        <x:is>
          <x:t>FY</x:t>
        </x:is>
      </x:c>
      <x:c r="K3591" s="58">
        <x:v>12</x:v>
      </x:c>
      <x:c r="L3591" s="12">
        <x:v>3402835.26</x:v>
      </x:c>
    </x:row>
    <x:row r="3592">
      <x:c r="A3592" s="0" t="inlineStr">
        <x:is>
          <x:t>BS|bs.current-assets.inventory||FY2022</x:t>
        </x:is>
      </x:c>
      <x:c r="B3592" s="0" t="inlineStr">
        <x:is>
          <x:t>Demo Handel GmbH</x:t>
        </x:is>
      </x:c>
      <x:c r="C3592" s="0" t="inlineStr">
        <x:is>
          <x:t>BS</x:t>
        </x:is>
      </x:c>
      <x:c r="D3592" s="0" t="inlineStr">
        <x:is>
          <x:t>bs.current-assets.inventory</x:t>
        </x:is>
      </x:c>
      <x:c r="E3592" s="0" t="inlineStr">
        <x:is>
          <x:t>Vorräte</x:t>
        </x:is>
      </x:c>
      <x:c r="H3592" s="0" t="inlineStr">
        <x:is>
          <x:t>FY2022</x:t>
        </x:is>
      </x:c>
      <x:c r="I3592" s="0" t="inlineStr">
        <x:is>
          <x:t>2022</x:t>
        </x:is>
      </x:c>
      <x:c r="J3592" s="0" t="inlineStr">
        <x:is>
          <x:t>FY</x:t>
        </x:is>
      </x:c>
      <x:c r="K3592" s="58">
        <x:v>12</x:v>
      </x:c>
      <x:c r="L3592" s="12">
        <x:v>1501759.15</x:v>
      </x:c>
    </x:row>
    <x:row r="3593">
      <x:c r="A3593" s="0" t="inlineStr">
        <x:is>
          <x:t>BS|bs.current-assets.inventory||FY2023</x:t>
        </x:is>
      </x:c>
      <x:c r="B3593" s="0" t="inlineStr">
        <x:is>
          <x:t>Demo Handel GmbH</x:t>
        </x:is>
      </x:c>
      <x:c r="C3593" s="0" t="inlineStr">
        <x:is>
          <x:t>BS</x:t>
        </x:is>
      </x:c>
      <x:c r="D3593" s="0" t="inlineStr">
        <x:is>
          <x:t>bs.current-assets.inventory</x:t>
        </x:is>
      </x:c>
      <x:c r="E3593" s="0" t="inlineStr">
        <x:is>
          <x:t>Vorräte</x:t>
        </x:is>
      </x:c>
      <x:c r="H3593" s="0" t="inlineStr">
        <x:is>
          <x:t>FY2023</x:t>
        </x:is>
      </x:c>
      <x:c r="I3593" s="0" t="inlineStr">
        <x:is>
          <x:t>2023</x:t>
        </x:is>
      </x:c>
      <x:c r="J3593" s="0" t="inlineStr">
        <x:is>
          <x:t>FY</x:t>
        </x:is>
      </x:c>
      <x:c r="K3593" s="58">
        <x:v>12</x:v>
      </x:c>
      <x:c r="L3593" s="12">
        <x:v>1578275.64</x:v>
      </x:c>
    </x:row>
    <x:row r="3594">
      <x:c r="A3594" s="0" t="inlineStr">
        <x:is>
          <x:t>BS|bs.current-assets.inventory||FY2024</x:t>
        </x:is>
      </x:c>
      <x:c r="B3594" s="0" t="inlineStr">
        <x:is>
          <x:t>Demo Handel GmbH</x:t>
        </x:is>
      </x:c>
      <x:c r="C3594" s="0" t="inlineStr">
        <x:is>
          <x:t>BS</x:t>
        </x:is>
      </x:c>
      <x:c r="D3594" s="0" t="inlineStr">
        <x:is>
          <x:t>bs.current-assets.inventory</x:t>
        </x:is>
      </x:c>
      <x:c r="E3594" s="0" t="inlineStr">
        <x:is>
          <x:t>Vorräte</x:t>
        </x:is>
      </x:c>
      <x:c r="H3594" s="0" t="inlineStr">
        <x:is>
          <x:t>FY2024</x:t>
        </x:is>
      </x:c>
      <x:c r="I3594" s="0" t="inlineStr">
        <x:is>
          <x:t>2024</x:t>
        </x:is>
      </x:c>
      <x:c r="J3594" s="0" t="inlineStr">
        <x:is>
          <x:t>FY</x:t>
        </x:is>
      </x:c>
      <x:c r="K3594" s="58">
        <x:v>12</x:v>
      </x:c>
      <x:c r="L3594" s="12">
        <x:v>1802641.5</x:v>
      </x:c>
    </x:row>
    <x:row r="3595">
      <x:c r="A3595" s="0" t="inlineStr">
        <x:is>
          <x:t>BS|bs.current-assets.inventory|1140|FY2022</x:t>
        </x:is>
      </x:c>
      <x:c r="B3595" s="0" t="inlineStr">
        <x:is>
          <x:t>Demo Handel GmbH</x:t>
        </x:is>
      </x:c>
      <x:c r="C3595" s="0" t="inlineStr">
        <x:is>
          <x:t>BS</x:t>
        </x:is>
      </x:c>
      <x:c r="D3595" s="0" t="inlineStr">
        <x:is>
          <x:t>bs.current-assets.inventory</x:t>
        </x:is>
      </x:c>
      <x:c r="E3595" s="0" t="inlineStr">
        <x:is>
          <x:t>Vorräte</x:t>
        </x:is>
      </x:c>
      <x:c r="F3595" s="58">
        <x:v>1140</x:v>
      </x:c>
      <x:c r="G3595" t="inlineStr">
        <x:is>
          <x:t>Waren (Bestand)</x:t>
        </x:is>
      </x:c>
      <x:c r="H3595" s="0" t="inlineStr">
        <x:is>
          <x:t>FY2022</x:t>
        </x:is>
      </x:c>
      <x:c r="I3595" s="0" t="inlineStr">
        <x:is>
          <x:t>2022</x:t>
        </x:is>
      </x:c>
      <x:c r="J3595" s="0" t="inlineStr">
        <x:is>
          <x:t>FY</x:t>
        </x:is>
      </x:c>
      <x:c r="K3595" s="58">
        <x:v>12</x:v>
      </x:c>
      <x:c r="L3595" s="12">
        <x:v>1501759.15</x:v>
      </x:c>
    </x:row>
    <x:row r="3596">
      <x:c r="A3596" s="0" t="inlineStr">
        <x:is>
          <x:t>BS|bs.current-assets.inventory|1140|FY2023</x:t>
        </x:is>
      </x:c>
      <x:c r="B3596" s="0" t="inlineStr">
        <x:is>
          <x:t>Demo Handel GmbH</x:t>
        </x:is>
      </x:c>
      <x:c r="C3596" s="0" t="inlineStr">
        <x:is>
          <x:t>BS</x:t>
        </x:is>
      </x:c>
      <x:c r="D3596" s="0" t="inlineStr">
        <x:is>
          <x:t>bs.current-assets.inventory</x:t>
        </x:is>
      </x:c>
      <x:c r="E3596" s="0" t="inlineStr">
        <x:is>
          <x:t>Vorräte</x:t>
        </x:is>
      </x:c>
      <x:c r="F3596" s="58">
        <x:v>1140</x:v>
      </x:c>
      <x:c r="G3596" t="inlineStr">
        <x:is>
          <x:t>Waren (Bestand)</x:t>
        </x:is>
      </x:c>
      <x:c r="H3596" s="0" t="inlineStr">
        <x:is>
          <x:t>FY2023</x:t>
        </x:is>
      </x:c>
      <x:c r="I3596" s="0" t="inlineStr">
        <x:is>
          <x:t>2023</x:t>
        </x:is>
      </x:c>
      <x:c r="J3596" s="0" t="inlineStr">
        <x:is>
          <x:t>FY</x:t>
        </x:is>
      </x:c>
      <x:c r="K3596" s="58">
        <x:v>12</x:v>
      </x:c>
      <x:c r="L3596" s="12">
        <x:v>1578275.64</x:v>
      </x:c>
    </x:row>
    <x:row r="3597">
      <x:c r="A3597" s="0" t="inlineStr">
        <x:is>
          <x:t>BS|bs.current-assets.inventory|1140|FY2024</x:t>
        </x:is>
      </x:c>
      <x:c r="B3597" s="0" t="inlineStr">
        <x:is>
          <x:t>Demo Handel GmbH</x:t>
        </x:is>
      </x:c>
      <x:c r="C3597" s="0" t="inlineStr">
        <x:is>
          <x:t>BS</x:t>
        </x:is>
      </x:c>
      <x:c r="D3597" s="0" t="inlineStr">
        <x:is>
          <x:t>bs.current-assets.inventory</x:t>
        </x:is>
      </x:c>
      <x:c r="E3597" s="0" t="inlineStr">
        <x:is>
          <x:t>Vorräte</x:t>
        </x:is>
      </x:c>
      <x:c r="F3597" s="58">
        <x:v>1140</x:v>
      </x:c>
      <x:c r="G3597" t="inlineStr">
        <x:is>
          <x:t>Waren (Bestand)</x:t>
        </x:is>
      </x:c>
      <x:c r="H3597" s="0" t="inlineStr">
        <x:is>
          <x:t>FY2024</x:t>
        </x:is>
      </x:c>
      <x:c r="I3597" s="0" t="inlineStr">
        <x:is>
          <x:t>2024</x:t>
        </x:is>
      </x:c>
      <x:c r="J3597" s="0" t="inlineStr">
        <x:is>
          <x:t>FY</x:t>
        </x:is>
      </x:c>
      <x:c r="K3597" s="58">
        <x:v>12</x:v>
      </x:c>
      <x:c r="L3597" s="12">
        <x:v>1802641.5</x:v>
      </x:c>
    </x:row>
    <x:row r="3598">
      <x:c r="A3598" s="0" t="inlineStr">
        <x:is>
          <x:t>BS|bs.current-assets.receivables||FY2022</x:t>
        </x:is>
      </x:c>
      <x:c r="B3598" s="0" t="inlineStr">
        <x:is>
          <x:t>Demo Handel GmbH</x:t>
        </x:is>
      </x:c>
      <x:c r="C3598" s="0" t="inlineStr">
        <x:is>
          <x:t>BS</x:t>
        </x:is>
      </x:c>
      <x:c r="D3598" s="0" t="inlineStr">
        <x:is>
          <x:t>bs.current-assets.receivables</x:t>
        </x:is>
      </x:c>
      <x:c r="E3598" s="0" t="inlineStr">
        <x:is>
          <x:t>Forderungen</x:t>
        </x:is>
      </x:c>
      <x:c r="H3598" s="0" t="inlineStr">
        <x:is>
          <x:t>FY2022</x:t>
        </x:is>
      </x:c>
      <x:c r="I3598" s="0" t="inlineStr">
        <x:is>
          <x:t>2022</x:t>
        </x:is>
      </x:c>
      <x:c r="J3598" s="0" t="inlineStr">
        <x:is>
          <x:t>FY</x:t>
        </x:is>
      </x:c>
      <x:c r="K3598" s="58">
        <x:v>12</x:v>
      </x:c>
      <x:c r="L3598" s="12">
        <x:v>4722967.52</x:v>
      </x:c>
    </x:row>
    <x:row r="3599">
      <x:c r="A3599" s="0" t="inlineStr">
        <x:is>
          <x:t>BS|bs.current-assets.receivables||FY2023</x:t>
        </x:is>
      </x:c>
      <x:c r="B3599" s="0" t="inlineStr">
        <x:is>
          <x:t>Demo Handel GmbH</x:t>
        </x:is>
      </x:c>
      <x:c r="C3599" s="0" t="inlineStr">
        <x:is>
          <x:t>BS</x:t>
        </x:is>
      </x:c>
      <x:c r="D3599" s="0" t="inlineStr">
        <x:is>
          <x:t>bs.current-assets.receivables</x:t>
        </x:is>
      </x:c>
      <x:c r="E3599" s="0" t="inlineStr">
        <x:is>
          <x:t>Forderungen</x:t>
        </x:is>
      </x:c>
      <x:c r="H3599" s="0" t="inlineStr">
        <x:is>
          <x:t>FY2023</x:t>
        </x:is>
      </x:c>
      <x:c r="I3599" s="0" t="inlineStr">
        <x:is>
          <x:t>2023</x:t>
        </x:is>
      </x:c>
      <x:c r="J3599" s="0" t="inlineStr">
        <x:is>
          <x:t>FY</x:t>
        </x:is>
      </x:c>
      <x:c r="K3599" s="58">
        <x:v>12</x:v>
      </x:c>
      <x:c r="L3599" s="12">
        <x:v>4153966.34</x:v>
      </x:c>
    </x:row>
    <x:row r="3600">
      <x:c r="A3600" s="0" t="inlineStr">
        <x:is>
          <x:t>BS|bs.current-assets.receivables||FY2024</x:t>
        </x:is>
      </x:c>
      <x:c r="B3600" s="0" t="inlineStr">
        <x:is>
          <x:t>Demo Handel GmbH</x:t>
        </x:is>
      </x:c>
      <x:c r="C3600" s="0" t="inlineStr">
        <x:is>
          <x:t>BS</x:t>
        </x:is>
      </x:c>
      <x:c r="D3600" s="0" t="inlineStr">
        <x:is>
          <x:t>bs.current-assets.receivables</x:t>
        </x:is>
      </x:c>
      <x:c r="E3600" s="0" t="inlineStr">
        <x:is>
          <x:t>Forderungen</x:t>
        </x:is>
      </x:c>
      <x:c r="H3600" s="0" t="inlineStr">
        <x:is>
          <x:t>FY2024</x:t>
        </x:is>
      </x:c>
      <x:c r="I3600" s="0" t="inlineStr">
        <x:is>
          <x:t>2024</x:t>
        </x:is>
      </x:c>
      <x:c r="J3600" s="0" t="inlineStr">
        <x:is>
          <x:t>FY</x:t>
        </x:is>
      </x:c>
      <x:c r="K3600" s="58">
        <x:v>12</x:v>
      </x:c>
      <x:c r="L3600" s="12">
        <x:v>4355392.16</x:v>
      </x:c>
    </x:row>
    <x:row r="3601">
      <x:c r="A3601" s="0" t="inlineStr">
        <x:is>
          <x:t>BS|bs.current-assets.receivables|1200|FY2022</x:t>
        </x:is>
      </x:c>
      <x:c r="B3601" s="0" t="inlineStr">
        <x:is>
          <x:t>Demo Handel GmbH</x:t>
        </x:is>
      </x:c>
      <x:c r="C3601" s="0" t="inlineStr">
        <x:is>
          <x:t>BS</x:t>
        </x:is>
      </x:c>
      <x:c r="D3601" s="0" t="inlineStr">
        <x:is>
          <x:t>bs.current-assets.receivables</x:t>
        </x:is>
      </x:c>
      <x:c r="E3601" s="0" t="inlineStr">
        <x:is>
          <x:t>Forderungen</x:t>
        </x:is>
      </x:c>
      <x:c r="F3601" s="58">
        <x:v>1200</x:v>
      </x:c>
      <x:c r="G3601" t="inlineStr">
        <x:is>
          <x:t>Forderungen aus Lieferungen und Leistungen</x:t>
        </x:is>
      </x:c>
      <x:c r="H3601" s="0" t="inlineStr">
        <x:is>
          <x:t>FY2022</x:t>
        </x:is>
      </x:c>
      <x:c r="I3601" s="0" t="inlineStr">
        <x:is>
          <x:t>2022</x:t>
        </x:is>
      </x:c>
      <x:c r="J3601" s="0" t="inlineStr">
        <x:is>
          <x:t>FY</x:t>
        </x:is>
      </x:c>
      <x:c r="K3601" s="58">
        <x:v>12</x:v>
      </x:c>
      <x:c r="L3601" s="12">
        <x:v>3672967.52</x:v>
      </x:c>
    </x:row>
    <x:row r="3602">
      <x:c r="A3602" s="0" t="inlineStr">
        <x:is>
          <x:t>BS|bs.current-assets.receivables|1200|FY2023</x:t>
        </x:is>
      </x:c>
      <x:c r="B3602" s="0" t="inlineStr">
        <x:is>
          <x:t>Demo Handel GmbH</x:t>
        </x:is>
      </x:c>
      <x:c r="C3602" s="0" t="inlineStr">
        <x:is>
          <x:t>BS</x:t>
        </x:is>
      </x:c>
      <x:c r="D3602" s="0" t="inlineStr">
        <x:is>
          <x:t>bs.current-assets.receivables</x:t>
        </x:is>
      </x:c>
      <x:c r="E3602" s="0" t="inlineStr">
        <x:is>
          <x:t>Forderungen</x:t>
        </x:is>
      </x:c>
      <x:c r="F3602" s="58">
        <x:v>1200</x:v>
      </x:c>
      <x:c r="G3602" t="inlineStr">
        <x:is>
          <x:t>Forderungen aus Lieferungen und Leistungen</x:t>
        </x:is>
      </x:c>
      <x:c r="H3602" s="0" t="inlineStr">
        <x:is>
          <x:t>FY2023</x:t>
        </x:is>
      </x:c>
      <x:c r="I3602" s="0" t="inlineStr">
        <x:is>
          <x:t>2023</x:t>
        </x:is>
      </x:c>
      <x:c r="J3602" s="0" t="inlineStr">
        <x:is>
          <x:t>FY</x:t>
        </x:is>
      </x:c>
      <x:c r="K3602" s="58">
        <x:v>12</x:v>
      </x:c>
      <x:c r="L3602" s="12">
        <x:v>4059566.34</x:v>
      </x:c>
    </x:row>
    <x:row r="3603">
      <x:c r="A3603" s="0" t="inlineStr">
        <x:is>
          <x:t>BS|bs.current-assets.receivables|1200|FY2024</x:t>
        </x:is>
      </x:c>
      <x:c r="B3603" s="0" t="inlineStr">
        <x:is>
          <x:t>Demo Handel GmbH</x:t>
        </x:is>
      </x:c>
      <x:c r="C3603" s="0" t="inlineStr">
        <x:is>
          <x:t>BS</x:t>
        </x:is>
      </x:c>
      <x:c r="D3603" s="0" t="inlineStr">
        <x:is>
          <x:t>bs.current-assets.receivables</x:t>
        </x:is>
      </x:c>
      <x:c r="E3603" s="0" t="inlineStr">
        <x:is>
          <x:t>Forderungen</x:t>
        </x:is>
      </x:c>
      <x:c r="F3603" s="58">
        <x:v>1200</x:v>
      </x:c>
      <x:c r="G3603" t="inlineStr">
        <x:is>
          <x:t>Forderungen aus Lieferungen und Leistungen</x:t>
        </x:is>
      </x:c>
      <x:c r="H3603" s="0" t="inlineStr">
        <x:is>
          <x:t>FY2024</x:t>
        </x:is>
      </x:c>
      <x:c r="I3603" s="0" t="inlineStr">
        <x:is>
          <x:t>2024</x:t>
        </x:is>
      </x:c>
      <x:c r="J3603" s="0" t="inlineStr">
        <x:is>
          <x:t>FY</x:t>
        </x:is>
      </x:c>
      <x:c r="K3603" s="58">
        <x:v>12</x:v>
      </x:c>
      <x:c r="L3603" s="12">
        <x:v>4115181.56</x:v>
      </x:c>
    </x:row>
    <x:row r="3604">
      <x:c r="A3604" s="0" t="inlineStr">
        <x:is>
          <x:t>BS|bs.current-assets.receivables|1240|FY2022</x:t>
        </x:is>
      </x:c>
      <x:c r="B3604" s="0" t="inlineStr">
        <x:is>
          <x:t>Demo Handel GmbH</x:t>
        </x:is>
      </x:c>
      <x:c r="C3604" s="0" t="inlineStr">
        <x:is>
          <x:t>BS</x:t>
        </x:is>
      </x:c>
      <x:c r="D3604" s="0" t="inlineStr">
        <x:is>
          <x:t>bs.current-assets.receivables</x:t>
        </x:is>
      </x:c>
      <x:c r="E3604" s="0" t="inlineStr">
        <x:is>
          <x:t>Forderungen</x:t>
        </x:is>
      </x:c>
      <x:c r="F3604" s="58">
        <x:v>1240</x:v>
      </x:c>
      <x:c r="G3604" t="inlineStr">
        <x:is>
          <x:t>Zweifelhafte Forderungen</x:t>
        </x:is>
      </x:c>
      <x:c r="H3604" s="0" t="inlineStr">
        <x:is>
          <x:t>FY2022</x:t>
        </x:is>
      </x:c>
      <x:c r="I3604" s="0" t="inlineStr">
        <x:is>
          <x:t>2022</x:t>
        </x:is>
      </x:c>
      <x:c r="J3604" s="0" t="inlineStr">
        <x:is>
          <x:t>FY</x:t>
        </x:is>
      </x:c>
      <x:c r="K3604" s="58">
        <x:v>12</x:v>
      </x:c>
      <x:c r="L3604" s="12">
        <x:v>0</x:v>
      </x:c>
    </x:row>
    <x:row r="3605">
      <x:c r="A3605" s="0" t="inlineStr">
        <x:is>
          <x:t>BS|bs.current-assets.receivables|1240|FY2023</x:t>
        </x:is>
      </x:c>
      <x:c r="B3605" s="0" t="inlineStr">
        <x:is>
          <x:t>Demo Handel GmbH</x:t>
        </x:is>
      </x:c>
      <x:c r="C3605" s="0" t="inlineStr">
        <x:is>
          <x:t>BS</x:t>
        </x:is>
      </x:c>
      <x:c r="D3605" s="0" t="inlineStr">
        <x:is>
          <x:t>bs.current-assets.receivables</x:t>
        </x:is>
      </x:c>
      <x:c r="E3605" s="0" t="inlineStr">
        <x:is>
          <x:t>Forderungen</x:t>
        </x:is>
      </x:c>
      <x:c r="F3605" s="58">
        <x:v>1240</x:v>
      </x:c>
      <x:c r="G3605" t="inlineStr">
        <x:is>
          <x:t>Zweifelhafte Forderungen</x:t>
        </x:is>
      </x:c>
      <x:c r="H3605" s="0" t="inlineStr">
        <x:is>
          <x:t>FY2023</x:t>
        </x:is>
      </x:c>
      <x:c r="I3605" s="0" t="inlineStr">
        <x:is>
          <x:t>2023</x:t>
        </x:is>
      </x:c>
      <x:c r="J3605" s="0" t="inlineStr">
        <x:is>
          <x:t>FY</x:t>
        </x:is>
      </x:c>
      <x:c r="K3605" s="58">
        <x:v>12</x:v>
      </x:c>
      <x:c r="L3605" s="12">
        <x:v>190400</x:v>
      </x:c>
    </x:row>
    <x:row r="3606">
      <x:c r="A3606" s="0" t="inlineStr">
        <x:is>
          <x:t>BS|bs.current-assets.receivables|1240|FY2024</x:t>
        </x:is>
      </x:c>
      <x:c r="B3606" s="0" t="inlineStr">
        <x:is>
          <x:t>Demo Handel GmbH</x:t>
        </x:is>
      </x:c>
      <x:c r="C3606" s="0" t="inlineStr">
        <x:is>
          <x:t>BS</x:t>
        </x:is>
      </x:c>
      <x:c r="D3606" s="0" t="inlineStr">
        <x:is>
          <x:t>bs.current-assets.receivables</x:t>
        </x:is>
      </x:c>
      <x:c r="E3606" s="0" t="inlineStr">
        <x:is>
          <x:t>Forderungen</x:t>
        </x:is>
      </x:c>
      <x:c r="F3606" s="58">
        <x:v>1240</x:v>
      </x:c>
      <x:c r="G3606" t="inlineStr">
        <x:is>
          <x:t>Zweifelhafte Forderungen</x:t>
        </x:is>
      </x:c>
      <x:c r="H3606" s="0" t="inlineStr">
        <x:is>
          <x:t>FY2024</x:t>
        </x:is>
      </x:c>
      <x:c r="I3606" s="0" t="inlineStr">
        <x:is>
          <x:t>2024</x:t>
        </x:is>
      </x:c>
      <x:c r="J3606" s="0" t="inlineStr">
        <x:is>
          <x:t>FY</x:t>
        </x:is>
      </x:c>
      <x:c r="K3606" s="58">
        <x:v>12</x:v>
      </x:c>
      <x:c r="L3606" s="12">
        <x:v>0</x:v>
      </x:c>
    </x:row>
    <x:row r="3607">
      <x:c r="A3607" s="0" t="inlineStr">
        <x:is>
          <x:t>BS|bs.current-assets.receivables|1246|FY2022</x:t>
        </x:is>
      </x:c>
      <x:c r="B3607" s="0" t="inlineStr">
        <x:is>
          <x:t>Demo Handel GmbH</x:t>
        </x:is>
      </x:c>
      <x:c r="C3607" s="0" t="inlineStr">
        <x:is>
          <x:t>BS</x:t>
        </x:is>
      </x:c>
      <x:c r="D3607" s="0" t="inlineStr">
        <x:is>
          <x:t>bs.current-assets.receivables</x:t>
        </x:is>
      </x:c>
      <x:c r="E3607" s="0" t="inlineStr">
        <x:is>
          <x:t>Forderungen</x:t>
        </x:is>
      </x:c>
      <x:c r="F3607" s="58">
        <x:v>1246</x:v>
      </x:c>
      <x:c r="G3607" t="inlineStr">
        <x:is>
          <x:t>Einzelwertberichtigung zu Forderungen</x:t>
        </x:is>
      </x:c>
      <x:c r="H3607" s="0" t="inlineStr">
        <x:is>
          <x:t>FY2022</x:t>
        </x:is>
      </x:c>
      <x:c r="I3607" s="0" t="inlineStr">
        <x:is>
          <x:t>2022</x:t>
        </x:is>
      </x:c>
      <x:c r="J3607" s="0" t="inlineStr">
        <x:is>
          <x:t>FY</x:t>
        </x:is>
      </x:c>
      <x:c r="K3607" s="58">
        <x:v>12</x:v>
      </x:c>
      <x:c r="L3607" s="12">
        <x:v>0</x:v>
      </x:c>
    </x:row>
    <x:row r="3608">
      <x:c r="A3608" s="0" t="inlineStr">
        <x:is>
          <x:t>BS|bs.current-assets.receivables|1246|FY2023</x:t>
        </x:is>
      </x:c>
      <x:c r="B3608" s="0" t="inlineStr">
        <x:is>
          <x:t>Demo Handel GmbH</x:t>
        </x:is>
      </x:c>
      <x:c r="C3608" s="0" t="inlineStr">
        <x:is>
          <x:t>BS</x:t>
        </x:is>
      </x:c>
      <x:c r="D3608" s="0" t="inlineStr">
        <x:is>
          <x:t>bs.current-assets.receivables</x:t>
        </x:is>
      </x:c>
      <x:c r="E3608" s="0" t="inlineStr">
        <x:is>
          <x:t>Forderungen</x:t>
        </x:is>
      </x:c>
      <x:c r="F3608" s="58">
        <x:v>1246</x:v>
      </x:c>
      <x:c r="G3608" t="inlineStr">
        <x:is>
          <x:t>Einzelwertberichtigung zu Forderungen</x:t>
        </x:is>
      </x:c>
      <x:c r="H3608" s="0" t="inlineStr">
        <x:is>
          <x:t>FY2023</x:t>
        </x:is>
      </x:c>
      <x:c r="I3608" s="0" t="inlineStr">
        <x:is>
          <x:t>2023</x:t>
        </x:is>
      </x:c>
      <x:c r="J3608" s="0" t="inlineStr">
        <x:is>
          <x:t>FY</x:t>
        </x:is>
      </x:c>
      <x:c r="K3608" s="58">
        <x:v>12</x:v>
      </x:c>
      <x:c r="L3608" s="12">
        <x:v>-96000</x:v>
      </x:c>
    </x:row>
    <x:row r="3609">
      <x:c r="A3609" s="0" t="inlineStr">
        <x:is>
          <x:t>BS|bs.current-assets.receivables|1246|FY2024</x:t>
        </x:is>
      </x:c>
      <x:c r="B3609" s="0" t="inlineStr">
        <x:is>
          <x:t>Demo Handel GmbH</x:t>
        </x:is>
      </x:c>
      <x:c r="C3609" s="0" t="inlineStr">
        <x:is>
          <x:t>BS</x:t>
        </x:is>
      </x:c>
      <x:c r="D3609" s="0" t="inlineStr">
        <x:is>
          <x:t>bs.current-assets.receivables</x:t>
        </x:is>
      </x:c>
      <x:c r="E3609" s="0" t="inlineStr">
        <x:is>
          <x:t>Forderungen</x:t>
        </x:is>
      </x:c>
      <x:c r="F3609" s="58">
        <x:v>1246</x:v>
      </x:c>
      <x:c r="G3609" t="inlineStr">
        <x:is>
          <x:t>Einzelwertberichtigung zu Forderungen</x:t>
        </x:is>
      </x:c>
      <x:c r="H3609" s="0" t="inlineStr">
        <x:is>
          <x:t>FY2024</x:t>
        </x:is>
      </x:c>
      <x:c r="I3609" s="0" t="inlineStr">
        <x:is>
          <x:t>2024</x:t>
        </x:is>
      </x:c>
      <x:c r="J3609" s="0" t="inlineStr">
        <x:is>
          <x:t>FY</x:t>
        </x:is>
      </x:c>
      <x:c r="K3609" s="58">
        <x:v>12</x:v>
      </x:c>
      <x:c r="L3609" s="12">
        <x:v>0</x:v>
      </x:c>
    </x:row>
    <x:row r="3610">
      <x:c r="A3610" s="0" t="inlineStr">
        <x:is>
          <x:t>BS|bs.current-assets.receivables|1435|FY2022</x:t>
        </x:is>
      </x:c>
      <x:c r="B3610" s="0" t="inlineStr">
        <x:is>
          <x:t>Demo Handel GmbH</x:t>
        </x:is>
      </x:c>
      <x:c r="C3610" s="0" t="inlineStr">
        <x:is>
          <x:t>BS</x:t>
        </x:is>
      </x:c>
      <x:c r="D3610" s="0" t="inlineStr">
        <x:is>
          <x:t>bs.current-assets.receivables</x:t>
        </x:is>
      </x:c>
      <x:c r="E3610" s="0" t="inlineStr">
        <x:is>
          <x:t>Forderungen</x:t>
        </x:is>
      </x:c>
      <x:c r="F3610" s="58">
        <x:v>1435</x:v>
      </x:c>
      <x:c r="G3610" t="inlineStr">
        <x:is>
          <x:t>Forderungen aus Gewerbesteuerüberzahlungen</x:t>
        </x:is>
      </x:c>
      <x:c r="H3610" s="0" t="inlineStr">
        <x:is>
          <x:t>FY2022</x:t>
        </x:is>
      </x:c>
      <x:c r="I3610" s="0" t="inlineStr">
        <x:is>
          <x:t>2022</x:t>
        </x:is>
      </x:c>
      <x:c r="J3610" s="0" t="inlineStr">
        <x:is>
          <x:t>FY</x:t>
        </x:is>
      </x:c>
      <x:c r="K3610" s="58">
        <x:v>12</x:v>
      </x:c>
      <x:c r="L3610" s="12">
        <x:v>0</x:v>
      </x:c>
    </x:row>
    <x:row r="3611">
      <x:c r="A3611" s="0" t="inlineStr">
        <x:is>
          <x:t>BS|bs.current-assets.receivables|1435|FY2023</x:t>
        </x:is>
      </x:c>
      <x:c r="B3611" s="0" t="inlineStr">
        <x:is>
          <x:t>Demo Handel GmbH</x:t>
        </x:is>
      </x:c>
      <x:c r="C3611" s="0" t="inlineStr">
        <x:is>
          <x:t>BS</x:t>
        </x:is>
      </x:c>
      <x:c r="D3611" s="0" t="inlineStr">
        <x:is>
          <x:t>bs.current-assets.receivables</x:t>
        </x:is>
      </x:c>
      <x:c r="E3611" s="0" t="inlineStr">
        <x:is>
          <x:t>Forderungen</x:t>
        </x:is>
      </x:c>
      <x:c r="F3611" s="58">
        <x:v>1435</x:v>
      </x:c>
      <x:c r="G3611" t="inlineStr">
        <x:is>
          <x:t>Forderungen aus Gewerbesteuerüberzahlungen</x:t>
        </x:is>
      </x:c>
      <x:c r="H3611" s="0" t="inlineStr">
        <x:is>
          <x:t>FY2023</x:t>
        </x:is>
      </x:c>
      <x:c r="I3611" s="0" t="inlineStr">
        <x:is>
          <x:t>2023</x:t>
        </x:is>
      </x:c>
      <x:c r="J3611" s="0" t="inlineStr">
        <x:is>
          <x:t>FY</x:t>
        </x:is>
      </x:c>
      <x:c r="K3611" s="58">
        <x:v>12</x:v>
      </x:c>
      <x:c r="L3611" s="12">
        <x:v>0</x:v>
      </x:c>
    </x:row>
    <x:row r="3612">
      <x:c r="A3612" s="0" t="inlineStr">
        <x:is>
          <x:t>BS|bs.current-assets.receivables|1435|FY2024</x:t>
        </x:is>
      </x:c>
      <x:c r="B3612" s="0" t="inlineStr">
        <x:is>
          <x:t>Demo Handel GmbH</x:t>
        </x:is>
      </x:c>
      <x:c r="C3612" s="0" t="inlineStr">
        <x:is>
          <x:t>BS</x:t>
        </x:is>
      </x:c>
      <x:c r="D3612" s="0" t="inlineStr">
        <x:is>
          <x:t>bs.current-assets.receivables</x:t>
        </x:is>
      </x:c>
      <x:c r="E3612" s="0" t="inlineStr">
        <x:is>
          <x:t>Forderungen</x:t>
        </x:is>
      </x:c>
      <x:c r="F3612" s="58">
        <x:v>1435</x:v>
      </x:c>
      <x:c r="G3612" t="inlineStr">
        <x:is>
          <x:t>Forderungen aus Gewerbesteuerüberzahlungen</x:t>
        </x:is>
      </x:c>
      <x:c r="H3612" s="0" t="inlineStr">
        <x:is>
          <x:t>FY2024</x:t>
        </x:is>
      </x:c>
      <x:c r="I3612" s="0" t="inlineStr">
        <x:is>
          <x:t>2024</x:t>
        </x:is>
      </x:c>
      <x:c r="J3612" s="0" t="inlineStr">
        <x:is>
          <x:t>FY</x:t>
        </x:is>
      </x:c>
      <x:c r="K3612" s="58">
        <x:v>12</x:v>
      </x:c>
      <x:c r="L3612" s="12">
        <x:v>113363.81</x:v>
      </x:c>
    </x:row>
    <x:row r="3613">
      <x:c r="A3613" s="0" t="inlineStr">
        <x:is>
          <x:t>BS|bs.current-assets.receivables|1450|FY2022</x:t>
        </x:is>
      </x:c>
      <x:c r="B3613" s="0" t="inlineStr">
        <x:is>
          <x:t>Demo Handel GmbH</x:t>
        </x:is>
      </x:c>
      <x:c r="C3613" s="0" t="inlineStr">
        <x:is>
          <x:t>BS</x:t>
        </x:is>
      </x:c>
      <x:c r="D3613" s="0" t="inlineStr">
        <x:is>
          <x:t>bs.current-assets.receivables</x:t>
        </x:is>
      </x:c>
      <x:c r="E3613" s="0" t="inlineStr">
        <x:is>
          <x:t>Forderungen</x:t>
        </x:is>
      </x:c>
      <x:c r="F3613" s="58">
        <x:v>1450</x:v>
      </x:c>
      <x:c r="G3613" t="inlineStr">
        <x:is>
          <x:t>Körperschaftsteuerrückforderung</x:t>
        </x:is>
      </x:c>
      <x:c r="H3613" s="0" t="inlineStr">
        <x:is>
          <x:t>FY2022</x:t>
        </x:is>
      </x:c>
      <x:c r="I3613" s="0" t="inlineStr">
        <x:is>
          <x:t>2022</x:t>
        </x:is>
      </x:c>
      <x:c r="J3613" s="0" t="inlineStr">
        <x:is>
          <x:t>FY</x:t>
        </x:is>
      </x:c>
      <x:c r="K3613" s="58">
        <x:v>12</x:v>
      </x:c>
      <x:c r="L3613" s="12">
        <x:v>0</x:v>
      </x:c>
    </x:row>
    <x:row r="3614">
      <x:c r="A3614" s="0" t="inlineStr">
        <x:is>
          <x:t>BS|bs.current-assets.receivables|1450|FY2023</x:t>
        </x:is>
      </x:c>
      <x:c r="B3614" s="0" t="inlineStr">
        <x:is>
          <x:t>Demo Handel GmbH</x:t>
        </x:is>
      </x:c>
      <x:c r="C3614" s="0" t="inlineStr">
        <x:is>
          <x:t>BS</x:t>
        </x:is>
      </x:c>
      <x:c r="D3614" s="0" t="inlineStr">
        <x:is>
          <x:t>bs.current-assets.receivables</x:t>
        </x:is>
      </x:c>
      <x:c r="E3614" s="0" t="inlineStr">
        <x:is>
          <x:t>Forderungen</x:t>
        </x:is>
      </x:c>
      <x:c r="F3614" s="58">
        <x:v>1450</x:v>
      </x:c>
      <x:c r="G3614" t="inlineStr">
        <x:is>
          <x:t>Körperschaftsteuerrückforderung</x:t>
        </x:is>
      </x:c>
      <x:c r="H3614" s="0" t="inlineStr">
        <x:is>
          <x:t>FY2023</x:t>
        </x:is>
      </x:c>
      <x:c r="I3614" s="0" t="inlineStr">
        <x:is>
          <x:t>2023</x:t>
        </x:is>
      </x:c>
      <x:c r="J3614" s="0" t="inlineStr">
        <x:is>
          <x:t>FY</x:t>
        </x:is>
      </x:c>
      <x:c r="K3614" s="58">
        <x:v>12</x:v>
      </x:c>
      <x:c r="L3614" s="12">
        <x:v>0</x:v>
      </x:c>
    </x:row>
    <x:row r="3615">
      <x:c r="A3615" s="0" t="inlineStr">
        <x:is>
          <x:t>BS|bs.current-assets.receivables|1450|FY2024</x:t>
        </x:is>
      </x:c>
      <x:c r="B3615" s="0" t="inlineStr">
        <x:is>
          <x:t>Demo Handel GmbH</x:t>
        </x:is>
      </x:c>
      <x:c r="C3615" s="0" t="inlineStr">
        <x:is>
          <x:t>BS</x:t>
        </x:is>
      </x:c>
      <x:c r="D3615" s="0" t="inlineStr">
        <x:is>
          <x:t>bs.current-assets.receivables</x:t>
        </x:is>
      </x:c>
      <x:c r="E3615" s="0" t="inlineStr">
        <x:is>
          <x:t>Forderungen</x:t>
        </x:is>
      </x:c>
      <x:c r="F3615" s="58">
        <x:v>1450</x:v>
      </x:c>
      <x:c r="G3615" t="inlineStr">
        <x:is>
          <x:t>Körperschaftsteuerrückforderung</x:t>
        </x:is>
      </x:c>
      <x:c r="H3615" s="0" t="inlineStr">
        <x:is>
          <x:t>FY2024</x:t>
        </x:is>
      </x:c>
      <x:c r="I3615" s="0" t="inlineStr">
        <x:is>
          <x:t>2024</x:t>
        </x:is>
      </x:c>
      <x:c r="J3615" s="0" t="inlineStr">
        <x:is>
          <x:t>FY</x:t>
        </x:is>
      </x:c>
      <x:c r="K3615" s="58">
        <x:v>12</x:v>
      </x:c>
      <x:c r="L3615" s="12">
        <x:v>126846.79</x:v>
      </x:c>
    </x:row>
    <x:row r="3616">
      <x:c r="A3616" s="0" t="inlineStr">
        <x:is>
          <x:t>BS|bs.current-assets.receivables|1460|FY2022</x:t>
        </x:is>
      </x:c>
      <x:c r="B3616" s="0" t="inlineStr">
        <x:is>
          <x:t>Demo Handel GmbH</x:t>
        </x:is>
      </x:c>
      <x:c r="C3616" s="0" t="inlineStr">
        <x:is>
          <x:t>BS</x:t>
        </x:is>
      </x:c>
      <x:c r="D3616" s="0" t="inlineStr">
        <x:is>
          <x:t>bs.current-assets.receivables</x:t>
        </x:is>
      </x:c>
      <x:c r="E3616" s="0" t="inlineStr">
        <x:is>
          <x:t>Forderungen</x:t>
        </x:is>
      </x:c>
      <x:c r="F3616" s="58">
        <x:v>1460</x:v>
      </x:c>
      <x:c r="G3616" t="inlineStr">
        <x:is>
          <x:t>Geldtransit</x:t>
        </x:is>
      </x:c>
      <x:c r="H3616" s="0" t="inlineStr">
        <x:is>
          <x:t>FY2022</x:t>
        </x:is>
      </x:c>
      <x:c r="I3616" s="0" t="inlineStr">
        <x:is>
          <x:t>2022</x:t>
        </x:is>
      </x:c>
      <x:c r="J3616" s="0" t="inlineStr">
        <x:is>
          <x:t>FY</x:t>
        </x:is>
      </x:c>
      <x:c r="K3616" s="58">
        <x:v>12</x:v>
      </x:c>
      <x:c r="L3616" s="12">
        <x:v>1050000</x:v>
      </x:c>
    </x:row>
    <x:row r="3617">
      <x:c r="A3617" s="0" t="inlineStr">
        <x:is>
          <x:t>BS|bs.current-assets.receivables|1460|FY2023</x:t>
        </x:is>
      </x:c>
      <x:c r="B3617" s="0" t="inlineStr">
        <x:is>
          <x:t>Demo Handel GmbH</x:t>
        </x:is>
      </x:c>
      <x:c r="C3617" s="0" t="inlineStr">
        <x:is>
          <x:t>BS</x:t>
        </x:is>
      </x:c>
      <x:c r="D3617" s="0" t="inlineStr">
        <x:is>
          <x:t>bs.current-assets.receivables</x:t>
        </x:is>
      </x:c>
      <x:c r="E3617" s="0" t="inlineStr">
        <x:is>
          <x:t>Forderungen</x:t>
        </x:is>
      </x:c>
      <x:c r="F3617" s="58">
        <x:v>1460</x:v>
      </x:c>
      <x:c r="G3617" t="inlineStr">
        <x:is>
          <x:t>Geldtransit</x:t>
        </x:is>
      </x:c>
      <x:c r="H3617" s="0" t="inlineStr">
        <x:is>
          <x:t>FY2023</x:t>
        </x:is>
      </x:c>
      <x:c r="I3617" s="0" t="inlineStr">
        <x:is>
          <x:t>2023</x:t>
        </x:is>
      </x:c>
      <x:c r="J3617" s="0" t="inlineStr">
        <x:is>
          <x:t>FY</x:t>
        </x:is>
      </x:c>
      <x:c r="K3617" s="58">
        <x:v>12</x:v>
      </x:c>
      <x:c r="L3617" s="12">
        <x:v>0</x:v>
      </x:c>
    </x:row>
    <x:row r="3618">
      <x:c r="A3618" s="0" t="inlineStr">
        <x:is>
          <x:t>BS|bs.current-assets.receivables|1460|FY2024</x:t>
        </x:is>
      </x:c>
      <x:c r="B3618" s="0" t="inlineStr">
        <x:is>
          <x:t>Demo Handel GmbH</x:t>
        </x:is>
      </x:c>
      <x:c r="C3618" s="0" t="inlineStr">
        <x:is>
          <x:t>BS</x:t>
        </x:is>
      </x:c>
      <x:c r="D3618" s="0" t="inlineStr">
        <x:is>
          <x:t>bs.current-assets.receivables</x:t>
        </x:is>
      </x:c>
      <x:c r="E3618" s="0" t="inlineStr">
        <x:is>
          <x:t>Forderungen</x:t>
        </x:is>
      </x:c>
      <x:c r="F3618" s="58">
        <x:v>1460</x:v>
      </x:c>
      <x:c r="G3618" t="inlineStr">
        <x:is>
          <x:t>Geldtransit</x:t>
        </x:is>
      </x:c>
      <x:c r="H3618" s="0" t="inlineStr">
        <x:is>
          <x:t>FY2024</x:t>
        </x:is>
      </x:c>
      <x:c r="I3618" s="0" t="inlineStr">
        <x:is>
          <x:t>2024</x:t>
        </x:is>
      </x:c>
      <x:c r="J3618" s="0" t="inlineStr">
        <x:is>
          <x:t>FY</x:t>
        </x:is>
      </x:c>
      <x:c r="K3618" s="58">
        <x:v>12</x:v>
      </x:c>
      <x:c r="L3618" s="12">
        <x:v>0</x:v>
      </x:c>
    </x:row>
    <x:row r="3619">
      <x:c r="A3619" s="0" t="inlineStr">
        <x:is>
          <x:t>BS|bs.current-assets.cash||FY2022</x:t>
        </x:is>
      </x:c>
      <x:c r="B3619" s="0" t="inlineStr">
        <x:is>
          <x:t>Demo Handel GmbH</x:t>
        </x:is>
      </x:c>
      <x:c r="C3619" s="0" t="inlineStr">
        <x:is>
          <x:t>BS</x:t>
        </x:is>
      </x:c>
      <x:c r="D3619" s="0" t="inlineStr">
        <x:is>
          <x:t>bs.current-assets.cash</x:t>
        </x:is>
      </x:c>
      <x:c r="E3619" s="0" t="inlineStr">
        <x:is>
          <x:t>Kassenbestand &amp; Bank</x:t>
        </x:is>
      </x:c>
      <x:c r="H3619" s="0" t="inlineStr">
        <x:is>
          <x:t>FY2022</x:t>
        </x:is>
      </x:c>
      <x:c r="I3619" s="0" t="inlineStr">
        <x:is>
          <x:t>2022</x:t>
        </x:is>
      </x:c>
      <x:c r="J3619" s="0" t="inlineStr">
        <x:is>
          <x:t>FY</x:t>
        </x:is>
      </x:c>
      <x:c r="K3619" s="58">
        <x:v>12</x:v>
      </x:c>
      <x:c r="L3619" s="12">
        <x:v>1766248.8</x:v>
      </x:c>
    </x:row>
    <x:row r="3620">
      <x:c r="A3620" s="0" t="inlineStr">
        <x:is>
          <x:t>BS|bs.current-assets.cash||FY2023</x:t>
        </x:is>
      </x:c>
      <x:c r="B3620" s="0" t="inlineStr">
        <x:is>
          <x:t>Demo Handel GmbH</x:t>
        </x:is>
      </x:c>
      <x:c r="C3620" s="0" t="inlineStr">
        <x:is>
          <x:t>BS</x:t>
        </x:is>
      </x:c>
      <x:c r="D3620" s="0" t="inlineStr">
        <x:is>
          <x:t>bs.current-assets.cash</x:t>
        </x:is>
      </x:c>
      <x:c r="E3620" s="0" t="inlineStr">
        <x:is>
          <x:t>Kassenbestand &amp; Bank</x:t>
        </x:is>
      </x:c>
      <x:c r="H3620" s="0" t="inlineStr">
        <x:is>
          <x:t>FY2023</x:t>
        </x:is>
      </x:c>
      <x:c r="I3620" s="0" t="inlineStr">
        <x:is>
          <x:t>2023</x:t>
        </x:is>
      </x:c>
      <x:c r="J3620" s="0" t="inlineStr">
        <x:is>
          <x:t>FY</x:t>
        </x:is>
      </x:c>
      <x:c r="K3620" s="58">
        <x:v>12</x:v>
      </x:c>
      <x:c r="L3620" s="12">
        <x:v>2901456.93</x:v>
      </x:c>
    </x:row>
    <x:row r="3621">
      <x:c r="A3621" s="0" t="inlineStr">
        <x:is>
          <x:t>BS|bs.current-assets.cash||FY2024</x:t>
        </x:is>
      </x:c>
      <x:c r="B3621" s="0" t="inlineStr">
        <x:is>
          <x:t>Demo Handel GmbH</x:t>
        </x:is>
      </x:c>
      <x:c r="C3621" s="0" t="inlineStr">
        <x:is>
          <x:t>BS</x:t>
        </x:is>
      </x:c>
      <x:c r="D3621" s="0" t="inlineStr">
        <x:is>
          <x:t>bs.current-assets.cash</x:t>
        </x:is>
      </x:c>
      <x:c r="E3621" s="0" t="inlineStr">
        <x:is>
          <x:t>Kassenbestand &amp; Bank</x:t>
        </x:is>
      </x:c>
      <x:c r="H3621" s="0" t="inlineStr">
        <x:is>
          <x:t>FY2024</x:t>
        </x:is>
      </x:c>
      <x:c r="I3621" s="0" t="inlineStr">
        <x:is>
          <x:t>2024</x:t>
        </x:is>
      </x:c>
      <x:c r="J3621" s="0" t="inlineStr">
        <x:is>
          <x:t>FY</x:t>
        </x:is>
      </x:c>
      <x:c r="K3621" s="58">
        <x:v>12</x:v>
      </x:c>
      <x:c r="L3621" s="12">
        <x:v>858115.25</x:v>
      </x:c>
    </x:row>
    <x:row r="3622">
      <x:c r="A3622" s="0" t="inlineStr">
        <x:is>
          <x:t>BS|bs.current-assets.cash|1600|FY2022</x:t>
        </x:is>
      </x:c>
      <x:c r="B3622" s="0" t="inlineStr">
        <x:is>
          <x:t>Demo Handel GmbH</x:t>
        </x:is>
      </x:c>
      <x:c r="C3622" s="0" t="inlineStr">
        <x:is>
          <x:t>BS</x:t>
        </x:is>
      </x:c>
      <x:c r="D3622" s="0" t="inlineStr">
        <x:is>
          <x:t>bs.current-assets.cash</x:t>
        </x:is>
      </x:c>
      <x:c r="E3622" s="0" t="inlineStr">
        <x:is>
          <x:t>Kassenbestand &amp; Bank</x:t>
        </x:is>
      </x:c>
      <x:c r="F3622" s="58">
        <x:v>1600</x:v>
      </x:c>
      <x:c r="G3622" t="inlineStr">
        <x:is>
          <x:t>Kasse</x:t>
        </x:is>
      </x:c>
      <x:c r="H3622" s="0" t="inlineStr">
        <x:is>
          <x:t>FY2022</x:t>
        </x:is>
      </x:c>
      <x:c r="I3622" s="0" t="inlineStr">
        <x:is>
          <x:t>2022</x:t>
        </x:is>
      </x:c>
      <x:c r="J3622" s="0" t="inlineStr">
        <x:is>
          <x:t>FY</x:t>
        </x:is>
      </x:c>
      <x:c r="K3622" s="58">
        <x:v>12</x:v>
      </x:c>
      <x:c r="L3622" s="12">
        <x:v>1521.2</x:v>
      </x:c>
    </x:row>
    <x:row r="3623">
      <x:c r="A3623" s="0" t="inlineStr">
        <x:is>
          <x:t>BS|bs.current-assets.cash|1600|FY2023</x:t>
        </x:is>
      </x:c>
      <x:c r="B3623" s="0" t="inlineStr">
        <x:is>
          <x:t>Demo Handel GmbH</x:t>
        </x:is>
      </x:c>
      <x:c r="C3623" s="0" t="inlineStr">
        <x:is>
          <x:t>BS</x:t>
        </x:is>
      </x:c>
      <x:c r="D3623" s="0" t="inlineStr">
        <x:is>
          <x:t>bs.current-assets.cash</x:t>
        </x:is>
      </x:c>
      <x:c r="E3623" s="0" t="inlineStr">
        <x:is>
          <x:t>Kassenbestand &amp; Bank</x:t>
        </x:is>
      </x:c>
      <x:c r="F3623" s="58">
        <x:v>1600</x:v>
      </x:c>
      <x:c r="G3623" t="inlineStr">
        <x:is>
          <x:t>Kasse</x:t>
        </x:is>
      </x:c>
      <x:c r="H3623" s="0" t="inlineStr">
        <x:is>
          <x:t>FY2023</x:t>
        </x:is>
      </x:c>
      <x:c r="I3623" s="0" t="inlineStr">
        <x:is>
          <x:t>2023</x:t>
        </x:is>
      </x:c>
      <x:c r="J3623" s="0" t="inlineStr">
        <x:is>
          <x:t>FY</x:t>
        </x:is>
      </x:c>
      <x:c r="K3623" s="58">
        <x:v>12</x:v>
      </x:c>
      <x:c r="L3623" s="12">
        <x:v>1513.22</x:v>
      </x:c>
    </x:row>
    <x:row r="3624">
      <x:c r="A3624" s="0" t="inlineStr">
        <x:is>
          <x:t>BS|bs.current-assets.cash|1600|FY2024</x:t>
        </x:is>
      </x:c>
      <x:c r="B3624" s="0" t="inlineStr">
        <x:is>
          <x:t>Demo Handel GmbH</x:t>
        </x:is>
      </x:c>
      <x:c r="C3624" s="0" t="inlineStr">
        <x:is>
          <x:t>BS</x:t>
        </x:is>
      </x:c>
      <x:c r="D3624" s="0" t="inlineStr">
        <x:is>
          <x:t>bs.current-assets.cash</x:t>
        </x:is>
      </x:c>
      <x:c r="E3624" s="0" t="inlineStr">
        <x:is>
          <x:t>Kassenbestand &amp; Bank</x:t>
        </x:is>
      </x:c>
      <x:c r="F3624" s="58">
        <x:v>1600</x:v>
      </x:c>
      <x:c r="G3624" t="inlineStr">
        <x:is>
          <x:t>Kasse</x:t>
        </x:is>
      </x:c>
      <x:c r="H3624" s="0" t="inlineStr">
        <x:is>
          <x:t>FY2024</x:t>
        </x:is>
      </x:c>
      <x:c r="I3624" s="0" t="inlineStr">
        <x:is>
          <x:t>2024</x:t>
        </x:is>
      </x:c>
      <x:c r="J3624" s="0" t="inlineStr">
        <x:is>
          <x:t>FY</x:t>
        </x:is>
      </x:c>
      <x:c r="K3624" s="58">
        <x:v>12</x:v>
      </x:c>
      <x:c r="L3624" s="12">
        <x:v>1544.9</x:v>
      </x:c>
    </x:row>
    <x:row r="3625">
      <x:c r="A3625" s="0" t="inlineStr">
        <x:is>
          <x:t>BS|bs.current-assets.cash|1800|FY2022</x:t>
        </x:is>
      </x:c>
      <x:c r="B3625" s="0" t="inlineStr">
        <x:is>
          <x:t>Demo Handel GmbH</x:t>
        </x:is>
      </x:c>
      <x:c r="C3625" s="0" t="inlineStr">
        <x:is>
          <x:t>BS</x:t>
        </x:is>
      </x:c>
      <x:c r="D3625" s="0" t="inlineStr">
        <x:is>
          <x:t>bs.current-assets.cash</x:t>
        </x:is>
      </x:c>
      <x:c r="E3625" s="0" t="inlineStr">
        <x:is>
          <x:t>Kassenbestand &amp; Bank</x:t>
        </x:is>
      </x:c>
      <x:c r="F3625" s="58">
        <x:v>1800</x:v>
      </x:c>
      <x:c r="G3625" t="inlineStr">
        <x:is>
          <x:t>Bank</x:t>
        </x:is>
      </x:c>
      <x:c r="H3625" s="0" t="inlineStr">
        <x:is>
          <x:t>FY2022</x:t>
        </x:is>
      </x:c>
      <x:c r="I3625" s="0" t="inlineStr">
        <x:is>
          <x:t>2022</x:t>
        </x:is>
      </x:c>
      <x:c r="J3625" s="0" t="inlineStr">
        <x:is>
          <x:t>FY</x:t>
        </x:is>
      </x:c>
      <x:c r="K3625" s="58">
        <x:v>12</x:v>
      </x:c>
      <x:c r="L3625" s="12">
        <x:v>1764727.6</x:v>
      </x:c>
    </x:row>
    <x:row r="3626">
      <x:c r="A3626" s="0" t="inlineStr">
        <x:is>
          <x:t>BS|bs.current-assets.cash|1800|FY2023</x:t>
        </x:is>
      </x:c>
      <x:c r="B3626" s="0" t="inlineStr">
        <x:is>
          <x:t>Demo Handel GmbH</x:t>
        </x:is>
      </x:c>
      <x:c r="C3626" s="0" t="inlineStr">
        <x:is>
          <x:t>BS</x:t>
        </x:is>
      </x:c>
      <x:c r="D3626" s="0" t="inlineStr">
        <x:is>
          <x:t>bs.current-assets.cash</x:t>
        </x:is>
      </x:c>
      <x:c r="E3626" s="0" t="inlineStr">
        <x:is>
          <x:t>Kassenbestand &amp; Bank</x:t>
        </x:is>
      </x:c>
      <x:c r="F3626" s="58">
        <x:v>1800</x:v>
      </x:c>
      <x:c r="G3626" t="inlineStr">
        <x:is>
          <x:t>Bank</x:t>
        </x:is>
      </x:c>
      <x:c r="H3626" s="0" t="inlineStr">
        <x:is>
          <x:t>FY2023</x:t>
        </x:is>
      </x:c>
      <x:c r="I3626" s="0" t="inlineStr">
        <x:is>
          <x:t>2023</x:t>
        </x:is>
      </x:c>
      <x:c r="J3626" s="0" t="inlineStr">
        <x:is>
          <x:t>FY</x:t>
        </x:is>
      </x:c>
      <x:c r="K3626" s="58">
        <x:v>12</x:v>
      </x:c>
      <x:c r="L3626" s="12">
        <x:v>2213923.93</x:v>
      </x:c>
    </x:row>
    <x:row r="3627">
      <x:c r="A3627" s="0" t="inlineStr">
        <x:is>
          <x:t>BS|bs.current-assets.cash|1800|FY2024</x:t>
        </x:is>
      </x:c>
      <x:c r="B3627" s="0" t="inlineStr">
        <x:is>
          <x:t>Demo Handel GmbH</x:t>
        </x:is>
      </x:c>
      <x:c r="C3627" s="0" t="inlineStr">
        <x:is>
          <x:t>BS</x:t>
        </x:is>
      </x:c>
      <x:c r="D3627" s="0" t="inlineStr">
        <x:is>
          <x:t>bs.current-assets.cash</x:t>
        </x:is>
      </x:c>
      <x:c r="E3627" s="0" t="inlineStr">
        <x:is>
          <x:t>Kassenbestand &amp; Bank</x:t>
        </x:is>
      </x:c>
      <x:c r="F3627" s="58">
        <x:v>1800</x:v>
      </x:c>
      <x:c r="G3627" t="inlineStr">
        <x:is>
          <x:t>Bank</x:t>
        </x:is>
      </x:c>
      <x:c r="H3627" s="0" t="inlineStr">
        <x:is>
          <x:t>FY2024</x:t>
        </x:is>
      </x:c>
      <x:c r="I3627" s="0" t="inlineStr">
        <x:is>
          <x:t>2024</x:t>
        </x:is>
      </x:c>
      <x:c r="J3627" s="0" t="inlineStr">
        <x:is>
          <x:t>FY</x:t>
        </x:is>
      </x:c>
      <x:c r="K3627" s="58">
        <x:v>12</x:v>
      </x:c>
      <x:c r="L3627" s="12">
        <x:v>856570.35</x:v>
      </x:c>
    </x:row>
    <x:row r="3628">
      <x:c r="A3628" s="0" t="inlineStr">
        <x:is>
          <x:t>BS|bs.current-assets.cash|1810|FY2023</x:t>
        </x:is>
      </x:c>
      <x:c r="B3628" s="0" t="inlineStr">
        <x:is>
          <x:t>Demo Handel GmbH</x:t>
        </x:is>
      </x:c>
      <x:c r="C3628" s="0" t="inlineStr">
        <x:is>
          <x:t>BS</x:t>
        </x:is>
      </x:c>
      <x:c r="D3628" s="0" t="inlineStr">
        <x:is>
          <x:t>bs.current-assets.cash</x:t>
        </x:is>
      </x:c>
      <x:c r="E3628" s="0" t="inlineStr">
        <x:is>
          <x:t>Kassenbestand &amp; Bank</x:t>
        </x:is>
      </x:c>
      <x:c r="F3628" s="58">
        <x:v>1810</x:v>
      </x:c>
      <x:c r="G3628" t="inlineStr">
        <x:is>
          <x:t>Bank 2 (Kontokorrent)</x:t>
        </x:is>
      </x:c>
      <x:c r="H3628" s="0" t="inlineStr">
        <x:is>
          <x:t>FY2023</x:t>
        </x:is>
      </x:c>
      <x:c r="I3628" s="0" t="inlineStr">
        <x:is>
          <x:t>2023</x:t>
        </x:is>
      </x:c>
      <x:c r="J3628" s="0" t="inlineStr">
        <x:is>
          <x:t>FY</x:t>
        </x:is>
      </x:c>
      <x:c r="K3628" s="58">
        <x:v>12</x:v>
      </x:c>
      <x:c r="L3628" s="12">
        <x:v>686019.78</x:v>
      </x:c>
    </x:row>
    <x:row r="3629">
      <x:c r="A3629" s="0" t="inlineStr">
        <x:is>
          <x:t>BS|bs.current-assets.prepaid||FY2022</x:t>
        </x:is>
      </x:c>
      <x:c r="B3629" s="0" t="inlineStr">
        <x:is>
          <x:t>Demo Handel GmbH</x:t>
        </x:is>
      </x:c>
      <x:c r="C3629" s="0" t="inlineStr">
        <x:is>
          <x:t>BS</x:t>
        </x:is>
      </x:c>
      <x:c r="D3629" s="0" t="inlineStr">
        <x:is>
          <x:t>bs.current-assets.prepaid</x:t>
        </x:is>
      </x:c>
      <x:c r="E3629" s="0" t="inlineStr">
        <x:is>
          <x:t>Aktive RAP</x:t>
        </x:is>
      </x:c>
      <x:c r="H3629" s="0" t="inlineStr">
        <x:is>
          <x:t>FY2022</x:t>
        </x:is>
      </x:c>
      <x:c r="I3629" s="0" t="inlineStr">
        <x:is>
          <x:t>2022</x:t>
        </x:is>
      </x:c>
      <x:c r="J3629" s="0" t="inlineStr">
        <x:is>
          <x:t>FY</x:t>
        </x:is>
      </x:c>
      <x:c r="K3629" s="58">
        <x:v>12</x:v>
      </x:c>
      <x:c r="L3629" s="12">
        <x:v>130000</x:v>
      </x:c>
    </x:row>
    <x:row r="3630">
      <x:c r="A3630" s="0" t="inlineStr">
        <x:is>
          <x:t>BS|bs.current-assets.prepaid||FY2023</x:t>
        </x:is>
      </x:c>
      <x:c r="B3630" s="0" t="inlineStr">
        <x:is>
          <x:t>Demo Handel GmbH</x:t>
        </x:is>
      </x:c>
      <x:c r="C3630" s="0" t="inlineStr">
        <x:is>
          <x:t>BS</x:t>
        </x:is>
      </x:c>
      <x:c r="D3630" s="0" t="inlineStr">
        <x:is>
          <x:t>bs.current-assets.prepaid</x:t>
        </x:is>
      </x:c>
      <x:c r="E3630" s="0" t="inlineStr">
        <x:is>
          <x:t>Aktive RAP</x:t>
        </x:is>
      </x:c>
      <x:c r="H3630" s="0" t="inlineStr">
        <x:is>
          <x:t>FY2023</x:t>
        </x:is>
      </x:c>
      <x:c r="I3630" s="0" t="inlineStr">
        <x:is>
          <x:t>2023</x:t>
        </x:is>
      </x:c>
      <x:c r="J3630" s="0" t="inlineStr">
        <x:is>
          <x:t>FY</x:t>
        </x:is>
      </x:c>
      <x:c r="K3630" s="58">
        <x:v>12</x:v>
      </x:c>
      <x:c r="L3630" s="12">
        <x:v>138000</x:v>
      </x:c>
    </x:row>
    <x:row r="3631">
      <x:c r="A3631" s="0" t="inlineStr">
        <x:is>
          <x:t>BS|bs.current-assets.prepaid||FY2024</x:t>
        </x:is>
      </x:c>
      <x:c r="B3631" s="0" t="inlineStr">
        <x:is>
          <x:t>Demo Handel GmbH</x:t>
        </x:is>
      </x:c>
      <x:c r="C3631" s="0" t="inlineStr">
        <x:is>
          <x:t>BS</x:t>
        </x:is>
      </x:c>
      <x:c r="D3631" s="0" t="inlineStr">
        <x:is>
          <x:t>bs.current-assets.prepaid</x:t>
        </x:is>
      </x:c>
      <x:c r="E3631" s="0" t="inlineStr">
        <x:is>
          <x:t>Aktive RAP</x:t>
        </x:is>
      </x:c>
      <x:c r="H3631" s="0" t="inlineStr">
        <x:is>
          <x:t>FY2024</x:t>
        </x:is>
      </x:c>
      <x:c r="I3631" s="0" t="inlineStr">
        <x:is>
          <x:t>2024</x:t>
        </x:is>
      </x:c>
      <x:c r="J3631" s="0" t="inlineStr">
        <x:is>
          <x:t>FY</x:t>
        </x:is>
      </x:c>
      <x:c r="K3631" s="58">
        <x:v>12</x:v>
      </x:c>
      <x:c r="L3631" s="12">
        <x:v>138000</x:v>
      </x:c>
    </x:row>
    <x:row r="3632">
      <x:c r="A3632" s="0" t="inlineStr">
        <x:is>
          <x:t>BS|bs.current-assets.prepaid|1900|FY2022</x:t>
        </x:is>
      </x:c>
      <x:c r="B3632" s="0" t="inlineStr">
        <x:is>
          <x:t>Demo Handel GmbH</x:t>
        </x:is>
      </x:c>
      <x:c r="C3632" s="0" t="inlineStr">
        <x:is>
          <x:t>BS</x:t>
        </x:is>
      </x:c>
      <x:c r="D3632" s="0" t="inlineStr">
        <x:is>
          <x:t>bs.current-assets.prepaid</x:t>
        </x:is>
      </x:c>
      <x:c r="E3632" s="0" t="inlineStr">
        <x:is>
          <x:t>Aktive RAP</x:t>
        </x:is>
      </x:c>
      <x:c r="F3632" s="58">
        <x:v>1900</x:v>
      </x:c>
      <x:c r="G3632" t="inlineStr">
        <x:is>
          <x:t>Aktive Rechnungsabgrenzung</x:t>
        </x:is>
      </x:c>
      <x:c r="H3632" s="0" t="inlineStr">
        <x:is>
          <x:t>FY2022</x:t>
        </x:is>
      </x:c>
      <x:c r="I3632" s="0" t="inlineStr">
        <x:is>
          <x:t>2022</x:t>
        </x:is>
      </x:c>
      <x:c r="J3632" s="0" t="inlineStr">
        <x:is>
          <x:t>FY</x:t>
        </x:is>
      </x:c>
      <x:c r="K3632" s="58">
        <x:v>12</x:v>
      </x:c>
      <x:c r="L3632" s="12">
        <x:v>130000</x:v>
      </x:c>
    </x:row>
    <x:row r="3633">
      <x:c r="A3633" s="0" t="inlineStr">
        <x:is>
          <x:t>BS|bs.current-assets.prepaid|1900|FY2023</x:t>
        </x:is>
      </x:c>
      <x:c r="B3633" s="0" t="inlineStr">
        <x:is>
          <x:t>Demo Handel GmbH</x:t>
        </x:is>
      </x:c>
      <x:c r="C3633" s="0" t="inlineStr">
        <x:is>
          <x:t>BS</x:t>
        </x:is>
      </x:c>
      <x:c r="D3633" s="0" t="inlineStr">
        <x:is>
          <x:t>bs.current-assets.prepaid</x:t>
        </x:is>
      </x:c>
      <x:c r="E3633" s="0" t="inlineStr">
        <x:is>
          <x:t>Aktive RAP</x:t>
        </x:is>
      </x:c>
      <x:c r="F3633" s="58">
        <x:v>1900</x:v>
      </x:c>
      <x:c r="G3633" t="inlineStr">
        <x:is>
          <x:t>Aktive Rechnungsabgrenzung</x:t>
        </x:is>
      </x:c>
      <x:c r="H3633" s="0" t="inlineStr">
        <x:is>
          <x:t>FY2023</x:t>
        </x:is>
      </x:c>
      <x:c r="I3633" s="0" t="inlineStr">
        <x:is>
          <x:t>2023</x:t>
        </x:is>
      </x:c>
      <x:c r="J3633" s="0" t="inlineStr">
        <x:is>
          <x:t>FY</x:t>
        </x:is>
      </x:c>
      <x:c r="K3633" s="58">
        <x:v>12</x:v>
      </x:c>
      <x:c r="L3633" s="12">
        <x:v>138000</x:v>
      </x:c>
    </x:row>
    <x:row r="3634">
      <x:c r="A3634" s="0" t="inlineStr">
        <x:is>
          <x:t>BS|bs.current-assets.prepaid|1900|FY2024</x:t>
        </x:is>
      </x:c>
      <x:c r="B3634" s="0" t="inlineStr">
        <x:is>
          <x:t>Demo Handel GmbH</x:t>
        </x:is>
      </x:c>
      <x:c r="C3634" s="0" t="inlineStr">
        <x:is>
          <x:t>BS</x:t>
        </x:is>
      </x:c>
      <x:c r="D3634" s="0" t="inlineStr">
        <x:is>
          <x:t>bs.current-assets.prepaid</x:t>
        </x:is>
      </x:c>
      <x:c r="E3634" s="0" t="inlineStr">
        <x:is>
          <x:t>Aktive RAP</x:t>
        </x:is>
      </x:c>
      <x:c r="F3634" s="58">
        <x:v>1900</x:v>
      </x:c>
      <x:c r="G3634" t="inlineStr">
        <x:is>
          <x:t>Aktive Rechnungsabgrenzung</x:t>
        </x:is>
      </x:c>
      <x:c r="H3634" s="0" t="inlineStr">
        <x:is>
          <x:t>FY2024</x:t>
        </x:is>
      </x:c>
      <x:c r="I3634" s="0" t="inlineStr">
        <x:is>
          <x:t>2024</x:t>
        </x:is>
      </x:c>
      <x:c r="J3634" s="0" t="inlineStr">
        <x:is>
          <x:t>FY</x:t>
        </x:is>
      </x:c>
      <x:c r="K3634" s="58">
        <x:v>12</x:v>
      </x:c>
      <x:c r="L3634" s="12">
        <x:v>138000</x:v>
      </x:c>
    </x:row>
    <x:row r="3635">
      <x:c r="A3635" s="0" t="inlineStr">
        <x:is>
          <x:t>BS|bs.current-assets||FY2022</x:t>
        </x:is>
      </x:c>
      <x:c r="B3635" s="0" t="inlineStr">
        <x:is>
          <x:t>Demo Handel GmbH</x:t>
        </x:is>
      </x:c>
      <x:c r="C3635" s="0" t="inlineStr">
        <x:is>
          <x:t>BS</x:t>
        </x:is>
      </x:c>
      <x:c r="D3635" s="0" t="inlineStr">
        <x:is>
          <x:t>bs.current-assets</x:t>
        </x:is>
      </x:c>
      <x:c r="E3635" s="0" t="inlineStr">
        <x:is>
          <x:t>Umlaufvermögen</x:t>
        </x:is>
      </x:c>
      <x:c r="H3635" s="0" t="inlineStr">
        <x:is>
          <x:t>FY2022</x:t>
        </x:is>
      </x:c>
      <x:c r="I3635" s="0" t="inlineStr">
        <x:is>
          <x:t>2022</x:t>
        </x:is>
      </x:c>
      <x:c r="J3635" s="0" t="inlineStr">
        <x:is>
          <x:t>FY</x:t>
        </x:is>
      </x:c>
      <x:c r="K3635" s="58">
        <x:v>12</x:v>
      </x:c>
      <x:c r="L3635" s="12">
        <x:v>8120975.47</x:v>
      </x:c>
    </x:row>
    <x:row r="3636">
      <x:c r="A3636" s="0" t="inlineStr">
        <x:is>
          <x:t>BS|bs.current-assets||FY2023</x:t>
        </x:is>
      </x:c>
      <x:c r="B3636" s="0" t="inlineStr">
        <x:is>
          <x:t>Demo Handel GmbH</x:t>
        </x:is>
      </x:c>
      <x:c r="C3636" s="0" t="inlineStr">
        <x:is>
          <x:t>BS</x:t>
        </x:is>
      </x:c>
      <x:c r="D3636" s="0" t="inlineStr">
        <x:is>
          <x:t>bs.current-assets</x:t>
        </x:is>
      </x:c>
      <x:c r="E3636" s="0" t="inlineStr">
        <x:is>
          <x:t>Umlaufvermögen</x:t>
        </x:is>
      </x:c>
      <x:c r="H3636" s="0" t="inlineStr">
        <x:is>
          <x:t>FY2023</x:t>
        </x:is>
      </x:c>
      <x:c r="I3636" s="0" t="inlineStr">
        <x:is>
          <x:t>2023</x:t>
        </x:is>
      </x:c>
      <x:c r="J3636" s="0" t="inlineStr">
        <x:is>
          <x:t>FY</x:t>
        </x:is>
      </x:c>
      <x:c r="K3636" s="58">
        <x:v>12</x:v>
      </x:c>
      <x:c r="L3636" s="12">
        <x:v>8771698.91</x:v>
      </x:c>
    </x:row>
    <x:row r="3637">
      <x:c r="A3637" s="0" t="inlineStr">
        <x:is>
          <x:t>BS|bs.current-assets||FY2024</x:t>
        </x:is>
      </x:c>
      <x:c r="B3637" s="0" t="inlineStr">
        <x:is>
          <x:t>Demo Handel GmbH</x:t>
        </x:is>
      </x:c>
      <x:c r="C3637" s="0" t="inlineStr">
        <x:is>
          <x:t>BS</x:t>
        </x:is>
      </x:c>
      <x:c r="D3637" s="0" t="inlineStr">
        <x:is>
          <x:t>bs.current-assets</x:t>
        </x:is>
      </x:c>
      <x:c r="E3637" s="0" t="inlineStr">
        <x:is>
          <x:t>Umlaufvermögen</x:t>
        </x:is>
      </x:c>
      <x:c r="H3637" s="0" t="inlineStr">
        <x:is>
          <x:t>FY2024</x:t>
        </x:is>
      </x:c>
      <x:c r="I3637" s="0" t="inlineStr">
        <x:is>
          <x:t>2024</x:t>
        </x:is>
      </x:c>
      <x:c r="J3637" s="0" t="inlineStr">
        <x:is>
          <x:t>FY</x:t>
        </x:is>
      </x:c>
      <x:c r="K3637" s="58">
        <x:v>12</x:v>
      </x:c>
      <x:c r="L3637" s="12">
        <x:v>7154148.91</x:v>
      </x:c>
    </x:row>
    <x:row r="3638">
      <x:c r="A3638" s="0" t="inlineStr">
        <x:is>
          <x:t>BS|bs.equity.share-capital||FY2022</x:t>
        </x:is>
      </x:c>
      <x:c r="B3638" s="0" t="inlineStr">
        <x:is>
          <x:t>Demo Handel GmbH</x:t>
        </x:is>
      </x:c>
      <x:c r="C3638" s="0" t="inlineStr">
        <x:is>
          <x:t>BS</x:t>
        </x:is>
      </x:c>
      <x:c r="D3638" s="0" t="inlineStr">
        <x:is>
          <x:t>bs.equity.share-capital</x:t>
        </x:is>
      </x:c>
      <x:c r="E3638" s="0" t="inlineStr">
        <x:is>
          <x:t>Gezeichnetes Kapital</x:t>
        </x:is>
      </x:c>
      <x:c r="H3638" s="0" t="inlineStr">
        <x:is>
          <x:t>FY2022</x:t>
        </x:is>
      </x:c>
      <x:c r="I3638" s="0" t="inlineStr">
        <x:is>
          <x:t>2022</x:t>
        </x:is>
      </x:c>
      <x:c r="J3638" s="0" t="inlineStr">
        <x:is>
          <x:t>FY</x:t>
        </x:is>
      </x:c>
      <x:c r="K3638" s="58">
        <x:v>12</x:v>
      </x:c>
      <x:c r="L3638" s="12">
        <x:v>500000</x:v>
      </x:c>
    </x:row>
    <x:row r="3639">
      <x:c r="A3639" s="0" t="inlineStr">
        <x:is>
          <x:t>BS|bs.equity.share-capital||FY2023</x:t>
        </x:is>
      </x:c>
      <x:c r="B3639" s="0" t="inlineStr">
        <x:is>
          <x:t>Demo Handel GmbH</x:t>
        </x:is>
      </x:c>
      <x:c r="C3639" s="0" t="inlineStr">
        <x:is>
          <x:t>BS</x:t>
        </x:is>
      </x:c>
      <x:c r="D3639" s="0" t="inlineStr">
        <x:is>
          <x:t>bs.equity.share-capital</x:t>
        </x:is>
      </x:c>
      <x:c r="E3639" s="0" t="inlineStr">
        <x:is>
          <x:t>Gezeichnetes Kapital</x:t>
        </x:is>
      </x:c>
      <x:c r="H3639" s="0" t="inlineStr">
        <x:is>
          <x:t>FY2023</x:t>
        </x:is>
      </x:c>
      <x:c r="I3639" s="0" t="inlineStr">
        <x:is>
          <x:t>2023</x:t>
        </x:is>
      </x:c>
      <x:c r="J3639" s="0" t="inlineStr">
        <x:is>
          <x:t>FY</x:t>
        </x:is>
      </x:c>
      <x:c r="K3639" s="58">
        <x:v>12</x:v>
      </x:c>
      <x:c r="L3639" s="12">
        <x:v>500000</x:v>
      </x:c>
    </x:row>
    <x:row r="3640">
      <x:c r="A3640" s="0" t="inlineStr">
        <x:is>
          <x:t>BS|bs.equity.share-capital||FY2024</x:t>
        </x:is>
      </x:c>
      <x:c r="B3640" s="0" t="inlineStr">
        <x:is>
          <x:t>Demo Handel GmbH</x:t>
        </x:is>
      </x:c>
      <x:c r="C3640" s="0" t="inlineStr">
        <x:is>
          <x:t>BS</x:t>
        </x:is>
      </x:c>
      <x:c r="D3640" s="0" t="inlineStr">
        <x:is>
          <x:t>bs.equity.share-capital</x:t>
        </x:is>
      </x:c>
      <x:c r="E3640" s="0" t="inlineStr">
        <x:is>
          <x:t>Gezeichnetes Kapital</x:t>
        </x:is>
      </x:c>
      <x:c r="H3640" s="0" t="inlineStr">
        <x:is>
          <x:t>FY2024</x:t>
        </x:is>
      </x:c>
      <x:c r="I3640" s="0" t="inlineStr">
        <x:is>
          <x:t>2024</x:t>
        </x:is>
      </x:c>
      <x:c r="J3640" s="0" t="inlineStr">
        <x:is>
          <x:t>FY</x:t>
        </x:is>
      </x:c>
      <x:c r="K3640" s="58">
        <x:v>12</x:v>
      </x:c>
      <x:c r="L3640" s="12">
        <x:v>500000</x:v>
      </x:c>
    </x:row>
    <x:row r="3641">
      <x:c r="A3641" s="0" t="inlineStr">
        <x:is>
          <x:t>BS|bs.equity.share-capital|2900|FY2022</x:t>
        </x:is>
      </x:c>
      <x:c r="B3641" s="0" t="inlineStr">
        <x:is>
          <x:t>Demo Handel GmbH</x:t>
        </x:is>
      </x:c>
      <x:c r="C3641" s="0" t="inlineStr">
        <x:is>
          <x:t>BS</x:t>
        </x:is>
      </x:c>
      <x:c r="D3641" s="0" t="inlineStr">
        <x:is>
          <x:t>bs.equity.share-capital</x:t>
        </x:is>
      </x:c>
      <x:c r="E3641" s="0" t="inlineStr">
        <x:is>
          <x:t>Gezeichnetes Kapital</x:t>
        </x:is>
      </x:c>
      <x:c r="F3641" s="58">
        <x:v>2900</x:v>
      </x:c>
      <x:c r="G3641" t="inlineStr">
        <x:is>
          <x:t>Gezeichnetes Kapital</x:t>
        </x:is>
      </x:c>
      <x:c r="H3641" s="0" t="inlineStr">
        <x:is>
          <x:t>FY2022</x:t>
        </x:is>
      </x:c>
      <x:c r="I3641" s="0" t="inlineStr">
        <x:is>
          <x:t>2022</x:t>
        </x:is>
      </x:c>
      <x:c r="J3641" s="0" t="inlineStr">
        <x:is>
          <x:t>FY</x:t>
        </x:is>
      </x:c>
      <x:c r="K3641" s="58">
        <x:v>12</x:v>
      </x:c>
      <x:c r="L3641" s="12">
        <x:v>500000</x:v>
      </x:c>
    </x:row>
    <x:row r="3642">
      <x:c r="A3642" s="0" t="inlineStr">
        <x:is>
          <x:t>BS|bs.equity.share-capital|2900|FY2023</x:t>
        </x:is>
      </x:c>
      <x:c r="B3642" s="0" t="inlineStr">
        <x:is>
          <x:t>Demo Handel GmbH</x:t>
        </x:is>
      </x:c>
      <x:c r="C3642" s="0" t="inlineStr">
        <x:is>
          <x:t>BS</x:t>
        </x:is>
      </x:c>
      <x:c r="D3642" s="0" t="inlineStr">
        <x:is>
          <x:t>bs.equity.share-capital</x:t>
        </x:is>
      </x:c>
      <x:c r="E3642" s="0" t="inlineStr">
        <x:is>
          <x:t>Gezeichnetes Kapital</x:t>
        </x:is>
      </x:c>
      <x:c r="F3642" s="58">
        <x:v>2900</x:v>
      </x:c>
      <x:c r="G3642" t="inlineStr">
        <x:is>
          <x:t>Gezeichnetes Kapital</x:t>
        </x:is>
      </x:c>
      <x:c r="H3642" s="0" t="inlineStr">
        <x:is>
          <x:t>FY2023</x:t>
        </x:is>
      </x:c>
      <x:c r="I3642" s="0" t="inlineStr">
        <x:is>
          <x:t>2023</x:t>
        </x:is>
      </x:c>
      <x:c r="J3642" s="0" t="inlineStr">
        <x:is>
          <x:t>FY</x:t>
        </x:is>
      </x:c>
      <x:c r="K3642" s="58">
        <x:v>12</x:v>
      </x:c>
      <x:c r="L3642" s="12">
        <x:v>500000</x:v>
      </x:c>
    </x:row>
    <x:row r="3643">
      <x:c r="A3643" s="0" t="inlineStr">
        <x:is>
          <x:t>BS|bs.equity.share-capital|2900|FY2024</x:t>
        </x:is>
      </x:c>
      <x:c r="B3643" s="0" t="inlineStr">
        <x:is>
          <x:t>Demo Handel GmbH</x:t>
        </x:is>
      </x:c>
      <x:c r="C3643" s="0" t="inlineStr">
        <x:is>
          <x:t>BS</x:t>
        </x:is>
      </x:c>
      <x:c r="D3643" s="0" t="inlineStr">
        <x:is>
          <x:t>bs.equity.share-capital</x:t>
        </x:is>
      </x:c>
      <x:c r="E3643" s="0" t="inlineStr">
        <x:is>
          <x:t>Gezeichnetes Kapital</x:t>
        </x:is>
      </x:c>
      <x:c r="F3643" s="58">
        <x:v>2900</x:v>
      </x:c>
      <x:c r="G3643" t="inlineStr">
        <x:is>
          <x:t>Gezeichnetes Kapital</x:t>
        </x:is>
      </x:c>
      <x:c r="H3643" s="0" t="inlineStr">
        <x:is>
          <x:t>FY2024</x:t>
        </x:is>
      </x:c>
      <x:c r="I3643" s="0" t="inlineStr">
        <x:is>
          <x:t>2024</x:t>
        </x:is>
      </x:c>
      <x:c r="J3643" s="0" t="inlineStr">
        <x:is>
          <x:t>FY</x:t>
        </x:is>
      </x:c>
      <x:c r="K3643" s="58">
        <x:v>12</x:v>
      </x:c>
      <x:c r="L3643" s="12">
        <x:v>500000</x:v>
      </x:c>
    </x:row>
    <x:row r="3644">
      <x:c r="A3644" s="0" t="inlineStr">
        <x:is>
          <x:t>BS|bs.equity.reserves||FY2022</x:t>
        </x:is>
      </x:c>
      <x:c r="B3644" s="0" t="inlineStr">
        <x:is>
          <x:t>Demo Handel GmbH</x:t>
        </x:is>
      </x:c>
      <x:c r="C3644" s="0" t="inlineStr">
        <x:is>
          <x:t>BS</x:t>
        </x:is>
      </x:c>
      <x:c r="D3644" s="0" t="inlineStr">
        <x:is>
          <x:t>bs.equity.reserves</x:t>
        </x:is>
      </x:c>
      <x:c r="E3644" s="0" t="inlineStr">
        <x:is>
          <x:t>Rücklagen</x:t>
        </x:is>
      </x:c>
      <x:c r="H3644" s="0" t="inlineStr">
        <x:is>
          <x:t>FY2022</x:t>
        </x:is>
      </x:c>
      <x:c r="I3644" s="0" t="inlineStr">
        <x:is>
          <x:t>2022</x:t>
        </x:is>
      </x:c>
      <x:c r="J3644" s="0" t="inlineStr">
        <x:is>
          <x:t>FY</x:t>
        </x:is>
      </x:c>
      <x:c r="K3644" s="58">
        <x:v>12</x:v>
      </x:c>
      <x:c r="L3644" s="12">
        <x:v>1200000</x:v>
      </x:c>
    </x:row>
    <x:row r="3645">
      <x:c r="A3645" s="0" t="inlineStr">
        <x:is>
          <x:t>BS|bs.equity.reserves||FY2023</x:t>
        </x:is>
      </x:c>
      <x:c r="B3645" s="0" t="inlineStr">
        <x:is>
          <x:t>Demo Handel GmbH</x:t>
        </x:is>
      </x:c>
      <x:c r="C3645" s="0" t="inlineStr">
        <x:is>
          <x:t>BS</x:t>
        </x:is>
      </x:c>
      <x:c r="D3645" s="0" t="inlineStr">
        <x:is>
          <x:t>bs.equity.reserves</x:t>
        </x:is>
      </x:c>
      <x:c r="E3645" s="0" t="inlineStr">
        <x:is>
          <x:t>Rücklagen</x:t>
        </x:is>
      </x:c>
      <x:c r="H3645" s="0" t="inlineStr">
        <x:is>
          <x:t>FY2023</x:t>
        </x:is>
      </x:c>
      <x:c r="I3645" s="0" t="inlineStr">
        <x:is>
          <x:t>2023</x:t>
        </x:is>
      </x:c>
      <x:c r="J3645" s="0" t="inlineStr">
        <x:is>
          <x:t>FY</x:t>
        </x:is>
      </x:c>
      <x:c r="K3645" s="58">
        <x:v>12</x:v>
      </x:c>
      <x:c r="L3645" s="12">
        <x:v>1200000</x:v>
      </x:c>
    </x:row>
    <x:row r="3646">
      <x:c r="A3646" s="0" t="inlineStr">
        <x:is>
          <x:t>BS|bs.equity.reserves||FY2024</x:t>
        </x:is>
      </x:c>
      <x:c r="B3646" s="0" t="inlineStr">
        <x:is>
          <x:t>Demo Handel GmbH</x:t>
        </x:is>
      </x:c>
      <x:c r="C3646" s="0" t="inlineStr">
        <x:is>
          <x:t>BS</x:t>
        </x:is>
      </x:c>
      <x:c r="D3646" s="0" t="inlineStr">
        <x:is>
          <x:t>bs.equity.reserves</x:t>
        </x:is>
      </x:c>
      <x:c r="E3646" s="0" t="inlineStr">
        <x:is>
          <x:t>Rücklagen</x:t>
        </x:is>
      </x:c>
      <x:c r="H3646" s="0" t="inlineStr">
        <x:is>
          <x:t>FY2024</x:t>
        </x:is>
      </x:c>
      <x:c r="I3646" s="0" t="inlineStr">
        <x:is>
          <x:t>2024</x:t>
        </x:is>
      </x:c>
      <x:c r="J3646" s="0" t="inlineStr">
        <x:is>
          <x:t>FY</x:t>
        </x:is>
      </x:c>
      <x:c r="K3646" s="58">
        <x:v>12</x:v>
      </x:c>
      <x:c r="L3646" s="12">
        <x:v>1200000</x:v>
      </x:c>
    </x:row>
    <x:row r="3647">
      <x:c r="A3647" s="0" t="inlineStr">
        <x:is>
          <x:t>BS|bs.equity.reserves|2960|FY2022</x:t>
        </x:is>
      </x:c>
      <x:c r="B3647" s="0" t="inlineStr">
        <x:is>
          <x:t>Demo Handel GmbH</x:t>
        </x:is>
      </x:c>
      <x:c r="C3647" s="0" t="inlineStr">
        <x:is>
          <x:t>BS</x:t>
        </x:is>
      </x:c>
      <x:c r="D3647" s="0" t="inlineStr">
        <x:is>
          <x:t>bs.equity.reserves</x:t>
        </x:is>
      </x:c>
      <x:c r="E3647" s="0" t="inlineStr">
        <x:is>
          <x:t>Rücklagen</x:t>
        </x:is>
      </x:c>
      <x:c r="F3647" s="58">
        <x:v>2960</x:v>
      </x:c>
      <x:c r="G3647" t="inlineStr">
        <x:is>
          <x:t>Andere Gewinnrücklagen</x:t>
        </x:is>
      </x:c>
      <x:c r="H3647" s="0" t="inlineStr">
        <x:is>
          <x:t>FY2022</x:t>
        </x:is>
      </x:c>
      <x:c r="I3647" s="0" t="inlineStr">
        <x:is>
          <x:t>2022</x:t>
        </x:is>
      </x:c>
      <x:c r="J3647" s="0" t="inlineStr">
        <x:is>
          <x:t>FY</x:t>
        </x:is>
      </x:c>
      <x:c r="K3647" s="58">
        <x:v>12</x:v>
      </x:c>
      <x:c r="L3647" s="12">
        <x:v>1200000</x:v>
      </x:c>
    </x:row>
    <x:row r="3648">
      <x:c r="A3648" s="0" t="inlineStr">
        <x:is>
          <x:t>BS|bs.equity.reserves|2960|FY2023</x:t>
        </x:is>
      </x:c>
      <x:c r="B3648" s="0" t="inlineStr">
        <x:is>
          <x:t>Demo Handel GmbH</x:t>
        </x:is>
      </x:c>
      <x:c r="C3648" s="0" t="inlineStr">
        <x:is>
          <x:t>BS</x:t>
        </x:is>
      </x:c>
      <x:c r="D3648" s="0" t="inlineStr">
        <x:is>
          <x:t>bs.equity.reserves</x:t>
        </x:is>
      </x:c>
      <x:c r="E3648" s="0" t="inlineStr">
        <x:is>
          <x:t>Rücklagen</x:t>
        </x:is>
      </x:c>
      <x:c r="F3648" s="58">
        <x:v>2960</x:v>
      </x:c>
      <x:c r="G3648" t="inlineStr">
        <x:is>
          <x:t>Andere Gewinnrücklagen</x:t>
        </x:is>
      </x:c>
      <x:c r="H3648" s="0" t="inlineStr">
        <x:is>
          <x:t>FY2023</x:t>
        </x:is>
      </x:c>
      <x:c r="I3648" s="0" t="inlineStr">
        <x:is>
          <x:t>2023</x:t>
        </x:is>
      </x:c>
      <x:c r="J3648" s="0" t="inlineStr">
        <x:is>
          <x:t>FY</x:t>
        </x:is>
      </x:c>
      <x:c r="K3648" s="58">
        <x:v>12</x:v>
      </x:c>
      <x:c r="L3648" s="12">
        <x:v>1200000</x:v>
      </x:c>
    </x:row>
    <x:row r="3649">
      <x:c r="A3649" s="0" t="inlineStr">
        <x:is>
          <x:t>BS|bs.equity.reserves|2960|FY2024</x:t>
        </x:is>
      </x:c>
      <x:c r="B3649" s="0" t="inlineStr">
        <x:is>
          <x:t>Demo Handel GmbH</x:t>
        </x:is>
      </x:c>
      <x:c r="C3649" s="0" t="inlineStr">
        <x:is>
          <x:t>BS</x:t>
        </x:is>
      </x:c>
      <x:c r="D3649" s="0" t="inlineStr">
        <x:is>
          <x:t>bs.equity.reserves</x:t>
        </x:is>
      </x:c>
      <x:c r="E3649" s="0" t="inlineStr">
        <x:is>
          <x:t>Rücklagen</x:t>
        </x:is>
      </x:c>
      <x:c r="F3649" s="58">
        <x:v>2960</x:v>
      </x:c>
      <x:c r="G3649" t="inlineStr">
        <x:is>
          <x:t>Andere Gewinnrücklagen</x:t>
        </x:is>
      </x:c>
      <x:c r="H3649" s="0" t="inlineStr">
        <x:is>
          <x:t>FY2024</x:t>
        </x:is>
      </x:c>
      <x:c r="I3649" s="0" t="inlineStr">
        <x:is>
          <x:t>2024</x:t>
        </x:is>
      </x:c>
      <x:c r="J3649" s="0" t="inlineStr">
        <x:is>
          <x:t>FY</x:t>
        </x:is>
      </x:c>
      <x:c r="K3649" s="58">
        <x:v>12</x:v>
      </x:c>
      <x:c r="L3649" s="12">
        <x:v>1200000</x:v>
      </x:c>
    </x:row>
    <x:row r="3650">
      <x:c r="A3650" s="0" t="inlineStr">
        <x:is>
          <x:t>BS|bs.equity.retained-earnings||FY2022</x:t>
        </x:is>
      </x:c>
      <x:c r="B3650" s="0" t="inlineStr">
        <x:is>
          <x:t>Demo Handel GmbH</x:t>
        </x:is>
      </x:c>
      <x:c r="C3650" s="0" t="inlineStr">
        <x:is>
          <x:t>BS</x:t>
        </x:is>
      </x:c>
      <x:c r="D3650" s="0" t="inlineStr">
        <x:is>
          <x:t>bs.equity.retained-earnings</x:t>
        </x:is>
      </x:c>
      <x:c r="E3650" s="0" t="inlineStr">
        <x:is>
          <x:t>Gewinnvortrag / Verlustvortrag</x:t>
        </x:is>
      </x:c>
      <x:c r="H3650" s="0" t="inlineStr">
        <x:is>
          <x:t>FY2022</x:t>
        </x:is>
      </x:c>
      <x:c r="I3650" s="0" t="inlineStr">
        <x:is>
          <x:t>2022</x:t>
        </x:is>
      </x:c>
      <x:c r="J3650" s="0" t="inlineStr">
        <x:is>
          <x:t>FY</x:t>
        </x:is>
      </x:c>
      <x:c r="K3650" s="58">
        <x:v>12</x:v>
      </x:c>
      <x:c r="L3650" s="12">
        <x:v>2070368.41</x:v>
      </x:c>
    </x:row>
    <x:row r="3651">
      <x:c r="A3651" s="0" t="inlineStr">
        <x:is>
          <x:t>BS|bs.equity.retained-earnings||FY2023</x:t>
        </x:is>
      </x:c>
      <x:c r="B3651" s="0" t="inlineStr">
        <x:is>
          <x:t>Demo Handel GmbH</x:t>
        </x:is>
      </x:c>
      <x:c r="C3651" s="0" t="inlineStr">
        <x:is>
          <x:t>BS</x:t>
        </x:is>
      </x:c>
      <x:c r="D3651" s="0" t="inlineStr">
        <x:is>
          <x:t>bs.equity.retained-earnings</x:t>
        </x:is>
      </x:c>
      <x:c r="E3651" s="0" t="inlineStr">
        <x:is>
          <x:t>Gewinnvortrag / Verlustvortrag</x:t>
        </x:is>
      </x:c>
      <x:c r="H3651" s="0" t="inlineStr">
        <x:is>
          <x:t>FY2023</x:t>
        </x:is>
      </x:c>
      <x:c r="I3651" s="0" t="inlineStr">
        <x:is>
          <x:t>2023</x:t>
        </x:is>
      </x:c>
      <x:c r="J3651" s="0" t="inlineStr">
        <x:is>
          <x:t>FY</x:t>
        </x:is>
      </x:c>
      <x:c r="K3651" s="58">
        <x:v>12</x:v>
      </x:c>
      <x:c r="L3651" s="12">
        <x:v>3732332.57</x:v>
      </x:c>
    </x:row>
    <x:row r="3652">
      <x:c r="A3652" s="0" t="inlineStr">
        <x:is>
          <x:t>BS|bs.equity.retained-earnings||FY2024</x:t>
        </x:is>
      </x:c>
      <x:c r="B3652" s="0" t="inlineStr">
        <x:is>
          <x:t>Demo Handel GmbH</x:t>
        </x:is>
      </x:c>
      <x:c r="C3652" s="0" t="inlineStr">
        <x:is>
          <x:t>BS</x:t>
        </x:is>
      </x:c>
      <x:c r="D3652" s="0" t="inlineStr">
        <x:is>
          <x:t>bs.equity.retained-earnings</x:t>
        </x:is>
      </x:c>
      <x:c r="E3652" s="0" t="inlineStr">
        <x:is>
          <x:t>Gewinnvortrag / Verlustvortrag</x:t>
        </x:is>
      </x:c>
      <x:c r="H3652" s="0" t="inlineStr">
        <x:is>
          <x:t>FY2024</x:t>
        </x:is>
      </x:c>
      <x:c r="I3652" s="0" t="inlineStr">
        <x:is>
          <x:t>2024</x:t>
        </x:is>
      </x:c>
      <x:c r="J3652" s="0" t="inlineStr">
        <x:is>
          <x:t>FY</x:t>
        </x:is>
      </x:c>
      <x:c r="K3652" s="58">
        <x:v>12</x:v>
      </x:c>
      <x:c r="L3652" s="12">
        <x:v>1847028.62</x:v>
      </x:c>
    </x:row>
    <x:row r="3653">
      <x:c r="A3653" s="0" t="inlineStr">
        <x:is>
          <x:t>BS|bs.equity.retained-earnings|2970|FY2022</x:t>
        </x:is>
      </x:c>
      <x:c r="B3653" s="0" t="inlineStr">
        <x:is>
          <x:t>Demo Handel GmbH</x:t>
        </x:is>
      </x:c>
      <x:c r="C3653" s="0" t="inlineStr">
        <x:is>
          <x:t>BS</x:t>
        </x:is>
      </x:c>
      <x:c r="D3653" s="0" t="inlineStr">
        <x:is>
          <x:t>bs.equity.retained-earnings</x:t>
        </x:is>
      </x:c>
      <x:c r="E3653" s="0" t="inlineStr">
        <x:is>
          <x:t>Gewinnvortrag / Verlustvortrag</x:t>
        </x:is>
      </x:c>
      <x:c r="F3653" s="58">
        <x:v>2970</x:v>
      </x:c>
      <x:c r="G3653" t="inlineStr">
        <x:is>
          <x:t>Gewinnvortrag vor Verwendung</x:t>
        </x:is>
      </x:c>
      <x:c r="H3653" s="0" t="inlineStr">
        <x:is>
          <x:t>FY2022</x:t>
        </x:is>
      </x:c>
      <x:c r="I3653" s="0" t="inlineStr">
        <x:is>
          <x:t>2022</x:t>
        </x:is>
      </x:c>
      <x:c r="J3653" s="0" t="inlineStr">
        <x:is>
          <x:t>FY</x:t>
        </x:is>
      </x:c>
      <x:c r="K3653" s="58">
        <x:v>12</x:v>
      </x:c>
      <x:c r="L3653" s="12">
        <x:v>627009.72</x:v>
      </x:c>
    </x:row>
    <x:row r="3654">
      <x:c r="A3654" s="0" t="inlineStr">
        <x:is>
          <x:t>BS|bs.equity.retained-earnings|2970|FY2023</x:t>
        </x:is>
      </x:c>
      <x:c r="B3654" s="0" t="inlineStr">
        <x:is>
          <x:t>Demo Handel GmbH</x:t>
        </x:is>
      </x:c>
      <x:c r="C3654" s="0" t="inlineStr">
        <x:is>
          <x:t>BS</x:t>
        </x:is>
      </x:c>
      <x:c r="D3654" s="0" t="inlineStr">
        <x:is>
          <x:t>bs.equity.retained-earnings</x:t>
        </x:is>
      </x:c>
      <x:c r="E3654" s="0" t="inlineStr">
        <x:is>
          <x:t>Gewinnvortrag / Verlustvortrag</x:t>
        </x:is>
      </x:c>
      <x:c r="F3654" s="58">
        <x:v>2970</x:v>
      </x:c>
      <x:c r="G3654" t="inlineStr">
        <x:is>
          <x:t>Gewinnvortrag vor Verwendung</x:t>
        </x:is>
      </x:c>
      <x:c r="H3654" s="0" t="inlineStr">
        <x:is>
          <x:t>FY2023</x:t>
        </x:is>
      </x:c>
      <x:c r="I3654" s="0" t="inlineStr">
        <x:is>
          <x:t>2023</x:t>
        </x:is>
      </x:c>
      <x:c r="J3654" s="0" t="inlineStr">
        <x:is>
          <x:t>FY</x:t>
        </x:is>
      </x:c>
      <x:c r="K3654" s="58">
        <x:v>12</x:v>
      </x:c>
      <x:c r="L3654" s="12">
        <x:v>2070368.41</x:v>
      </x:c>
    </x:row>
    <x:row r="3655">
      <x:c r="A3655" s="0" t="inlineStr">
        <x:is>
          <x:t>BS|bs.equity.retained-earnings|2970|FY2024</x:t>
        </x:is>
      </x:c>
      <x:c r="B3655" s="0" t="inlineStr">
        <x:is>
          <x:t>Demo Handel GmbH</x:t>
        </x:is>
      </x:c>
      <x:c r="C3655" s="0" t="inlineStr">
        <x:is>
          <x:t>BS</x:t>
        </x:is>
      </x:c>
      <x:c r="D3655" s="0" t="inlineStr">
        <x:is>
          <x:t>bs.equity.retained-earnings</x:t>
        </x:is>
      </x:c>
      <x:c r="E3655" s="0" t="inlineStr">
        <x:is>
          <x:t>Gewinnvortrag / Verlustvortrag</x:t>
        </x:is>
      </x:c>
      <x:c r="F3655" s="58">
        <x:v>2970</x:v>
      </x:c>
      <x:c r="G3655" t="inlineStr">
        <x:is>
          <x:t>Gewinnvortrag vor Verwendung</x:t>
        </x:is>
      </x:c>
      <x:c r="H3655" s="0" t="inlineStr">
        <x:is>
          <x:t>FY2024</x:t>
        </x:is>
      </x:c>
      <x:c r="I3655" s="0" t="inlineStr">
        <x:is>
          <x:t>2024</x:t>
        </x:is>
      </x:c>
      <x:c r="J3655" s="0" t="inlineStr">
        <x:is>
          <x:t>FY</x:t>
        </x:is>
      </x:c>
      <x:c r="K3655" s="58">
        <x:v>12</x:v>
      </x:c>
      <x:c r="L3655" s="12">
        <x:v>732332.57</x:v>
      </x:c>
    </x:row>
    <x:row r="3656">
      <x:c r="A3656" s="0" t="inlineStr">
        <x:is>
          <x:t>BS|bs.equity||FY2022</x:t>
        </x:is>
      </x:c>
      <x:c r="B3656" s="0" t="inlineStr">
        <x:is>
          <x:t>Demo Handel GmbH</x:t>
        </x:is>
      </x:c>
      <x:c r="C3656" s="0" t="inlineStr">
        <x:is>
          <x:t>BS</x:t>
        </x:is>
      </x:c>
      <x:c r="D3656" s="0" t="inlineStr">
        <x:is>
          <x:t>bs.equity</x:t>
        </x:is>
      </x:c>
      <x:c r="E3656" s="0" t="inlineStr">
        <x:is>
          <x:t>Eigenkapital</x:t>
        </x:is>
      </x:c>
      <x:c r="H3656" s="0" t="inlineStr">
        <x:is>
          <x:t>FY2022</x:t>
        </x:is>
      </x:c>
      <x:c r="I3656" s="0" t="inlineStr">
        <x:is>
          <x:t>2022</x:t>
        </x:is>
      </x:c>
      <x:c r="J3656" s="0" t="inlineStr">
        <x:is>
          <x:t>FY</x:t>
        </x:is>
      </x:c>
      <x:c r="K3656" s="58">
        <x:v>12</x:v>
      </x:c>
      <x:c r="L3656" s="12">
        <x:v>3770368.41</x:v>
      </x:c>
    </x:row>
    <x:row r="3657">
      <x:c r="A3657" s="0" t="inlineStr">
        <x:is>
          <x:t>BS|bs.equity||FY2023</x:t>
        </x:is>
      </x:c>
      <x:c r="B3657" s="0" t="inlineStr">
        <x:is>
          <x:t>Demo Handel GmbH</x:t>
        </x:is>
      </x:c>
      <x:c r="C3657" s="0" t="inlineStr">
        <x:is>
          <x:t>BS</x:t>
        </x:is>
      </x:c>
      <x:c r="D3657" s="0" t="inlineStr">
        <x:is>
          <x:t>bs.equity</x:t>
        </x:is>
      </x:c>
      <x:c r="E3657" s="0" t="inlineStr">
        <x:is>
          <x:t>Eigenkapital</x:t>
        </x:is>
      </x:c>
      <x:c r="H3657" s="0" t="inlineStr">
        <x:is>
          <x:t>FY2023</x:t>
        </x:is>
      </x:c>
      <x:c r="I3657" s="0" t="inlineStr">
        <x:is>
          <x:t>2023</x:t>
        </x:is>
      </x:c>
      <x:c r="J3657" s="0" t="inlineStr">
        <x:is>
          <x:t>FY</x:t>
        </x:is>
      </x:c>
      <x:c r="K3657" s="58">
        <x:v>12</x:v>
      </x:c>
      <x:c r="L3657" s="12">
        <x:v>5432332.57</x:v>
      </x:c>
    </x:row>
    <x:row r="3658">
      <x:c r="A3658" s="0" t="inlineStr">
        <x:is>
          <x:t>BS|bs.equity||FY2024</x:t>
        </x:is>
      </x:c>
      <x:c r="B3658" s="0" t="inlineStr">
        <x:is>
          <x:t>Demo Handel GmbH</x:t>
        </x:is>
      </x:c>
      <x:c r="C3658" s="0" t="inlineStr">
        <x:is>
          <x:t>BS</x:t>
        </x:is>
      </x:c>
      <x:c r="D3658" s="0" t="inlineStr">
        <x:is>
          <x:t>bs.equity</x:t>
        </x:is>
      </x:c>
      <x:c r="E3658" s="0" t="inlineStr">
        <x:is>
          <x:t>Eigenkapital</x:t>
        </x:is>
      </x:c>
      <x:c r="H3658" s="0" t="inlineStr">
        <x:is>
          <x:t>FY2024</x:t>
        </x:is>
      </x:c>
      <x:c r="I3658" s="0" t="inlineStr">
        <x:is>
          <x:t>2024</x:t>
        </x:is>
      </x:c>
      <x:c r="J3658" s="0" t="inlineStr">
        <x:is>
          <x:t>FY</x:t>
        </x:is>
      </x:c>
      <x:c r="K3658" s="58">
        <x:v>12</x:v>
      </x:c>
      <x:c r="L3658" s="12">
        <x:v>3547028.62</x:v>
      </x:c>
    </x:row>
    <x:row r="3659">
      <x:c r="A3659" s="0" t="inlineStr">
        <x:is>
          <x:t>BS|bs.liabilities.provisions||FY2022</x:t>
        </x:is>
      </x:c>
      <x:c r="B3659" s="0" t="inlineStr">
        <x:is>
          <x:t>Demo Handel GmbH</x:t>
        </x:is>
      </x:c>
      <x:c r="C3659" s="0" t="inlineStr">
        <x:is>
          <x:t>BS</x:t>
        </x:is>
      </x:c>
      <x:c r="D3659" s="0" t="inlineStr">
        <x:is>
          <x:t>bs.liabilities.provisions</x:t>
        </x:is>
      </x:c>
      <x:c r="E3659" s="0" t="inlineStr">
        <x:is>
          <x:t>Rückstellungen</x:t>
        </x:is>
      </x:c>
      <x:c r="H3659" s="0" t="inlineStr">
        <x:is>
          <x:t>FY2022</x:t>
        </x:is>
      </x:c>
      <x:c r="I3659" s="0" t="inlineStr">
        <x:is>
          <x:t>2022</x:t>
        </x:is>
      </x:c>
      <x:c r="J3659" s="0" t="inlineStr">
        <x:is>
          <x:t>FY</x:t>
        </x:is>
      </x:c>
      <x:c r="K3659" s="58">
        <x:v>12</x:v>
      </x:c>
      <x:c r="L3659" s="12">
        <x:v>353377.67</x:v>
      </x:c>
    </x:row>
    <x:row r="3660">
      <x:c r="A3660" s="0" t="inlineStr">
        <x:is>
          <x:t>BS|bs.liabilities.provisions||FY2023</x:t>
        </x:is>
      </x:c>
      <x:c r="B3660" s="0" t="inlineStr">
        <x:is>
          <x:t>Demo Handel GmbH</x:t>
        </x:is>
      </x:c>
      <x:c r="C3660" s="0" t="inlineStr">
        <x:is>
          <x:t>BS</x:t>
        </x:is>
      </x:c>
      <x:c r="D3660" s="0" t="inlineStr">
        <x:is>
          <x:t>bs.liabilities.provisions</x:t>
        </x:is>
      </x:c>
      <x:c r="E3660" s="0" t="inlineStr">
        <x:is>
          <x:t>Rückstellungen</x:t>
        </x:is>
      </x:c>
      <x:c r="H3660" s="0" t="inlineStr">
        <x:is>
          <x:t>FY2023</x:t>
        </x:is>
      </x:c>
      <x:c r="I3660" s="0" t="inlineStr">
        <x:is>
          <x:t>2023</x:t>
        </x:is>
      </x:c>
      <x:c r="J3660" s="0" t="inlineStr">
        <x:is>
          <x:t>FY</x:t>
        </x:is>
      </x:c>
      <x:c r="K3660" s="58">
        <x:v>12</x:v>
      </x:c>
      <x:c r="L3660" s="12">
        <x:v>208326.22</x:v>
      </x:c>
    </x:row>
    <x:row r="3661">
      <x:c r="A3661" s="0" t="inlineStr">
        <x:is>
          <x:t>BS|bs.liabilities.provisions||FY2024</x:t>
        </x:is>
      </x:c>
      <x:c r="B3661" s="0" t="inlineStr">
        <x:is>
          <x:t>Demo Handel GmbH</x:t>
        </x:is>
      </x:c>
      <x:c r="C3661" s="0" t="inlineStr">
        <x:is>
          <x:t>BS</x:t>
        </x:is>
      </x:c>
      <x:c r="D3661" s="0" t="inlineStr">
        <x:is>
          <x:t>bs.liabilities.provisions</x:t>
        </x:is>
      </x:c>
      <x:c r="E3661" s="0" t="inlineStr">
        <x:is>
          <x:t>Rückstellungen</x:t>
        </x:is>
      </x:c>
      <x:c r="H3661" s="0" t="inlineStr">
        <x:is>
          <x:t>FY2024</x:t>
        </x:is>
      </x:c>
      <x:c r="I3661" s="0" t="inlineStr">
        <x:is>
          <x:t>2024</x:t>
        </x:is>
      </x:c>
      <x:c r="J3661" s="0" t="inlineStr">
        <x:is>
          <x:t>FY</x:t>
        </x:is>
      </x:c>
      <x:c r="K3661" s="58">
        <x:v>12</x:v>
      </x:c>
      <x:c r="L3661" s="12">
        <x:v>116900</x:v>
      </x:c>
    </x:row>
    <x:row r="3662">
      <x:c r="A3662" s="0" t="inlineStr">
        <x:is>
          <x:t>BS|bs.liabilities.provisions|3020|FY2022</x:t>
        </x:is>
      </x:c>
      <x:c r="B3662" s="0" t="inlineStr">
        <x:is>
          <x:t>Demo Handel GmbH</x:t>
        </x:is>
      </x:c>
      <x:c r="C3662" s="0" t="inlineStr">
        <x:is>
          <x:t>BS</x:t>
        </x:is>
      </x:c>
      <x:c r="D3662" s="0" t="inlineStr">
        <x:is>
          <x:t>bs.liabilities.provisions</x:t>
        </x:is>
      </x:c>
      <x:c r="E3662" s="0" t="inlineStr">
        <x:is>
          <x:t>Rückstellungen</x:t>
        </x:is>
      </x:c>
      <x:c r="F3662" s="58">
        <x:v>3020</x:v>
      </x:c>
      <x:c r="G3662" t="inlineStr">
        <x:is>
          <x:t>Gewerbesteuerrückstellung</x:t>
        </x:is>
      </x:c>
      <x:c r="H3662" s="0" t="inlineStr">
        <x:is>
          <x:t>FY2022</x:t>
        </x:is>
      </x:c>
      <x:c r="I3662" s="0" t="inlineStr">
        <x:is>
          <x:t>2022</x:t>
        </x:is>
      </x:c>
      <x:c r="J3662" s="0" t="inlineStr">
        <x:is>
          <x:t>FY</x:t>
        </x:is>
      </x:c>
      <x:c r="K3662" s="58">
        <x:v>12</x:v>
      </x:c>
      <x:c r="L3662" s="12">
        <x:v>117655.73</x:v>
      </x:c>
    </x:row>
    <x:row r="3663">
      <x:c r="A3663" s="0" t="inlineStr">
        <x:is>
          <x:t>BS|bs.liabilities.provisions|3020|FY2023</x:t>
        </x:is>
      </x:c>
      <x:c r="B3663" s="0" t="inlineStr">
        <x:is>
          <x:t>Demo Handel GmbH</x:t>
        </x:is>
      </x:c>
      <x:c r="C3663" s="0" t="inlineStr">
        <x:is>
          <x:t>BS</x:t>
        </x:is>
      </x:c>
      <x:c r="D3663" s="0" t="inlineStr">
        <x:is>
          <x:t>bs.liabilities.provisions</x:t>
        </x:is>
      </x:c>
      <x:c r="E3663" s="0" t="inlineStr">
        <x:is>
          <x:t>Rückstellungen</x:t>
        </x:is>
      </x:c>
      <x:c r="F3663" s="58">
        <x:v>3020</x:v>
      </x:c>
      <x:c r="G3663" t="inlineStr">
        <x:is>
          <x:t>Gewerbesteuerrückstellung</x:t>
        </x:is>
      </x:c>
      <x:c r="H3663" s="0" t="inlineStr">
        <x:is>
          <x:t>FY2023</x:t>
        </x:is>
      </x:c>
      <x:c r="I3663" s="0" t="inlineStr">
        <x:is>
          <x:t>2023</x:t>
        </x:is>
      </x:c>
      <x:c r="J3663" s="0" t="inlineStr">
        <x:is>
          <x:t>FY</x:t>
        </x:is>
      </x:c>
      <x:c r="K3663" s="58">
        <x:v>12</x:v>
      </x:c>
      <x:c r="L3663" s="12">
        <x:v>44252.51</x:v>
      </x:c>
    </x:row>
    <x:row r="3664">
      <x:c r="A3664" s="0" t="inlineStr">
        <x:is>
          <x:t>BS|bs.liabilities.provisions|3020|FY2024</x:t>
        </x:is>
      </x:c>
      <x:c r="B3664" s="0" t="inlineStr">
        <x:is>
          <x:t>Demo Handel GmbH</x:t>
        </x:is>
      </x:c>
      <x:c r="C3664" s="0" t="inlineStr">
        <x:is>
          <x:t>BS</x:t>
        </x:is>
      </x:c>
      <x:c r="D3664" s="0" t="inlineStr">
        <x:is>
          <x:t>bs.liabilities.provisions</x:t>
        </x:is>
      </x:c>
      <x:c r="E3664" s="0" t="inlineStr">
        <x:is>
          <x:t>Rückstellungen</x:t>
        </x:is>
      </x:c>
      <x:c r="F3664" s="58">
        <x:v>3020</x:v>
      </x:c>
      <x:c r="G3664" t="inlineStr">
        <x:is>
          <x:t>Gewerbesteuerrückstellung</x:t>
        </x:is>
      </x:c>
      <x:c r="H3664" s="0" t="inlineStr">
        <x:is>
          <x:t>FY2024</x:t>
        </x:is>
      </x:c>
      <x:c r="I3664" s="0" t="inlineStr">
        <x:is>
          <x:t>2024</x:t>
        </x:is>
      </x:c>
      <x:c r="J3664" s="0" t="inlineStr">
        <x:is>
          <x:t>FY</x:t>
        </x:is>
      </x:c>
      <x:c r="K3664" s="58">
        <x:v>12</x:v>
      </x:c>
      <x:c r="L3664" s="12">
        <x:v>0</x:v>
      </x:c>
    </x:row>
    <x:row r="3665">
      <x:c r="A3665" s="0" t="inlineStr">
        <x:is>
          <x:t>BS|bs.liabilities.provisions|3040|FY2022</x:t>
        </x:is>
      </x:c>
      <x:c r="B3665" s="0" t="inlineStr">
        <x:is>
          <x:t>Demo Handel GmbH</x:t>
        </x:is>
      </x:c>
      <x:c r="C3665" s="0" t="inlineStr">
        <x:is>
          <x:t>BS</x:t>
        </x:is>
      </x:c>
      <x:c r="D3665" s="0" t="inlineStr">
        <x:is>
          <x:t>bs.liabilities.provisions</x:t>
        </x:is>
      </x:c>
      <x:c r="E3665" s="0" t="inlineStr">
        <x:is>
          <x:t>Rückstellungen</x:t>
        </x:is>
      </x:c>
      <x:c r="F3665" s="58">
        <x:v>3040</x:v>
      </x:c>
      <x:c r="G3665" t="inlineStr">
        <x:is>
          <x:t>Körperschaftsteuerrückstellung</x:t>
        </x:is>
      </x:c>
      <x:c r="H3665" s="0" t="inlineStr">
        <x:is>
          <x:t>FY2022</x:t>
        </x:is>
      </x:c>
      <x:c r="I3665" s="0" t="inlineStr">
        <x:is>
          <x:t>2022</x:t>
        </x:is>
      </x:c>
      <x:c r="J3665" s="0" t="inlineStr">
        <x:is>
          <x:t>FY</x:t>
        </x:is>
      </x:c>
      <x:c r="K3665" s="58">
        <x:v>12</x:v>
      </x:c>
      <x:c r="L3665" s="12">
        <x:v>126971.94</x:v>
      </x:c>
    </x:row>
    <x:row r="3666">
      <x:c r="A3666" s="0" t="inlineStr">
        <x:is>
          <x:t>BS|bs.liabilities.provisions|3040|FY2023</x:t>
        </x:is>
      </x:c>
      <x:c r="B3666" s="0" t="inlineStr">
        <x:is>
          <x:t>Demo Handel GmbH</x:t>
        </x:is>
      </x:c>
      <x:c r="C3666" s="0" t="inlineStr">
        <x:is>
          <x:t>BS</x:t>
        </x:is>
      </x:c>
      <x:c r="D3666" s="0" t="inlineStr">
        <x:is>
          <x:t>bs.liabilities.provisions</x:t>
        </x:is>
      </x:c>
      <x:c r="E3666" s="0" t="inlineStr">
        <x:is>
          <x:t>Rückstellungen</x:t>
        </x:is>
      </x:c>
      <x:c r="F3666" s="58">
        <x:v>3040</x:v>
      </x:c>
      <x:c r="G3666" t="inlineStr">
        <x:is>
          <x:t>Körperschaftsteuerrückstellung</x:t>
        </x:is>
      </x:c>
      <x:c r="H3666" s="0" t="inlineStr">
        <x:is>
          <x:t>FY2023</x:t>
        </x:is>
      </x:c>
      <x:c r="I3666" s="0" t="inlineStr">
        <x:is>
          <x:t>2023</x:t>
        </x:is>
      </x:c>
      <x:c r="J3666" s="0" t="inlineStr">
        <x:is>
          <x:t>FY</x:t>
        </x:is>
      </x:c>
      <x:c r="K3666" s="58">
        <x:v>12</x:v>
      </x:c>
      <x:c r="L3666" s="12">
        <x:v>46523.71</x:v>
      </x:c>
    </x:row>
    <x:row r="3667">
      <x:c r="A3667" s="0" t="inlineStr">
        <x:is>
          <x:t>BS|bs.liabilities.provisions|3040|FY2024</x:t>
        </x:is>
      </x:c>
      <x:c r="B3667" s="0" t="inlineStr">
        <x:is>
          <x:t>Demo Handel GmbH</x:t>
        </x:is>
      </x:c>
      <x:c r="C3667" s="0" t="inlineStr">
        <x:is>
          <x:t>BS</x:t>
        </x:is>
      </x:c>
      <x:c r="D3667" s="0" t="inlineStr">
        <x:is>
          <x:t>bs.liabilities.provisions</x:t>
        </x:is>
      </x:c>
      <x:c r="E3667" s="0" t="inlineStr">
        <x:is>
          <x:t>Rückstellungen</x:t>
        </x:is>
      </x:c>
      <x:c r="F3667" s="58">
        <x:v>3040</x:v>
      </x:c>
      <x:c r="G3667" t="inlineStr">
        <x:is>
          <x:t>Körperschaftsteuerrückstellung</x:t>
        </x:is>
      </x:c>
      <x:c r="H3667" s="0" t="inlineStr">
        <x:is>
          <x:t>FY2024</x:t>
        </x:is>
      </x:c>
      <x:c r="I3667" s="0" t="inlineStr">
        <x:is>
          <x:t>2024</x:t>
        </x:is>
      </x:c>
      <x:c r="J3667" s="0" t="inlineStr">
        <x:is>
          <x:t>FY</x:t>
        </x:is>
      </x:c>
      <x:c r="K3667" s="58">
        <x:v>12</x:v>
      </x:c>
      <x:c r="L3667" s="12">
        <x:v>0</x:v>
      </x:c>
    </x:row>
    <x:row r="3668">
      <x:c r="A3668" s="0" t="inlineStr">
        <x:is>
          <x:t>BS|bs.liabilities.provisions|3079|FY2022</x:t>
        </x:is>
      </x:c>
      <x:c r="B3668" s="0" t="inlineStr">
        <x:is>
          <x:t>Demo Handel GmbH</x:t>
        </x:is>
      </x:c>
      <x:c r="C3668" s="0" t="inlineStr">
        <x:is>
          <x:t>BS</x:t>
        </x:is>
      </x:c>
      <x:c r="D3668" s="0" t="inlineStr">
        <x:is>
          <x:t>bs.liabilities.provisions</x:t>
        </x:is>
      </x:c>
      <x:c r="E3668" s="0" t="inlineStr">
        <x:is>
          <x:t>Rückstellungen</x:t>
        </x:is>
      </x:c>
      <x:c r="F3668" s="58">
        <x:v>3079</x:v>
      </x:c>
      <x:c r="G3668" t="inlineStr">
        <x:is>
          <x:t>Rückstellungen für Urlaub</x:t>
        </x:is>
      </x:c>
      <x:c r="H3668" s="0" t="inlineStr">
        <x:is>
          <x:t>FY2022</x:t>
        </x:is>
      </x:c>
      <x:c r="I3668" s="0" t="inlineStr">
        <x:is>
          <x:t>2022</x:t>
        </x:is>
      </x:c>
      <x:c r="J3668" s="0" t="inlineStr">
        <x:is>
          <x:t>FY</x:t>
        </x:is>
      </x:c>
      <x:c r="K3668" s="58">
        <x:v>12</x:v>
      </x:c>
      <x:c r="L3668" s="12">
        <x:v>64750</x:v>
      </x:c>
    </x:row>
    <x:row r="3669">
      <x:c r="A3669" s="0" t="inlineStr">
        <x:is>
          <x:t>BS|bs.liabilities.provisions|3079|FY2023</x:t>
        </x:is>
      </x:c>
      <x:c r="B3669" s="0" t="inlineStr">
        <x:is>
          <x:t>Demo Handel GmbH</x:t>
        </x:is>
      </x:c>
      <x:c r="C3669" s="0" t="inlineStr">
        <x:is>
          <x:t>BS</x:t>
        </x:is>
      </x:c>
      <x:c r="D3669" s="0" t="inlineStr">
        <x:is>
          <x:t>bs.liabilities.provisions</x:t>
        </x:is>
      </x:c>
      <x:c r="E3669" s="0" t="inlineStr">
        <x:is>
          <x:t>Rückstellungen</x:t>
        </x:is>
      </x:c>
      <x:c r="F3669" s="58">
        <x:v>3079</x:v>
      </x:c>
      <x:c r="G3669" t="inlineStr">
        <x:is>
          <x:t>Rückstellungen für Urlaub</x:t>
        </x:is>
      </x:c>
      <x:c r="H3669" s="0" t="inlineStr">
        <x:is>
          <x:t>FY2023</x:t>
        </x:is>
      </x:c>
      <x:c r="I3669" s="0" t="inlineStr">
        <x:is>
          <x:t>2023</x:t>
        </x:is>
      </x:c>
      <x:c r="J3669" s="0" t="inlineStr">
        <x:is>
          <x:t>FY</x:t>
        </x:is>
      </x:c>
      <x:c r="K3669" s="58">
        <x:v>12</x:v>
      </x:c>
      <x:c r="L3669" s="12">
        <x:v>71050</x:v>
      </x:c>
    </x:row>
    <x:row r="3670">
      <x:c r="A3670" s="0" t="inlineStr">
        <x:is>
          <x:t>BS|bs.liabilities.provisions|3079|FY2024</x:t>
        </x:is>
      </x:c>
      <x:c r="B3670" s="0" t="inlineStr">
        <x:is>
          <x:t>Demo Handel GmbH</x:t>
        </x:is>
      </x:c>
      <x:c r="C3670" s="0" t="inlineStr">
        <x:is>
          <x:t>BS</x:t>
        </x:is>
      </x:c>
      <x:c r="D3670" s="0" t="inlineStr">
        <x:is>
          <x:t>bs.liabilities.provisions</x:t>
        </x:is>
      </x:c>
      <x:c r="E3670" s="0" t="inlineStr">
        <x:is>
          <x:t>Rückstellungen</x:t>
        </x:is>
      </x:c>
      <x:c r="F3670" s="58">
        <x:v>3079</x:v>
      </x:c>
      <x:c r="G3670" t="inlineStr">
        <x:is>
          <x:t>Rückstellungen für Urlaub</x:t>
        </x:is>
      </x:c>
      <x:c r="H3670" s="0" t="inlineStr">
        <x:is>
          <x:t>FY2024</x:t>
        </x:is>
      </x:c>
      <x:c r="I3670" s="0" t="inlineStr">
        <x:is>
          <x:t>2024</x:t>
        </x:is>
      </x:c>
      <x:c r="J3670" s="0" t="inlineStr">
        <x:is>
          <x:t>FY</x:t>
        </x:is>
      </x:c>
      <x:c r="K3670" s="58">
        <x:v>12</x:v>
      </x:c>
      <x:c r="L3670" s="12">
        <x:v>67400</x:v>
      </x:c>
    </x:row>
    <x:row r="3671">
      <x:c r="A3671" s="0" t="inlineStr">
        <x:is>
          <x:t>BS|bs.liabilities.provisions|3095|FY2022</x:t>
        </x:is>
      </x:c>
      <x:c r="B3671" s="0" t="inlineStr">
        <x:is>
          <x:t>Demo Handel GmbH</x:t>
        </x:is>
      </x:c>
      <x:c r="C3671" s="0" t="inlineStr">
        <x:is>
          <x:t>BS</x:t>
        </x:is>
      </x:c>
      <x:c r="D3671" s="0" t="inlineStr">
        <x:is>
          <x:t>bs.liabilities.provisions</x:t>
        </x:is>
      </x:c>
      <x:c r="E3671" s="0" t="inlineStr">
        <x:is>
          <x:t>Rückstellungen</x:t>
        </x:is>
      </x:c>
      <x:c r="F3671" s="58">
        <x:v>3095</x:v>
      </x:c>
      <x:c r="G3671" t="inlineStr">
        <x:is>
          <x:t>Rückstellungen für Abschluss- und Prüfungskosten</x:t>
        </x:is>
      </x:c>
      <x:c r="H3671" s="0" t="inlineStr">
        <x:is>
          <x:t>FY2022</x:t>
        </x:is>
      </x:c>
      <x:c r="I3671" s="0" t="inlineStr">
        <x:is>
          <x:t>2022</x:t>
        </x:is>
      </x:c>
      <x:c r="J3671" s="0" t="inlineStr">
        <x:is>
          <x:t>FY</x:t>
        </x:is>
      </x:c>
      <x:c r="K3671" s="58">
        <x:v>12</x:v>
      </x:c>
      <x:c r="L3671" s="12">
        <x:v>44000</x:v>
      </x:c>
    </x:row>
    <x:row r="3672">
      <x:c r="A3672" s="0" t="inlineStr">
        <x:is>
          <x:t>BS|bs.liabilities.provisions|3095|FY2023</x:t>
        </x:is>
      </x:c>
      <x:c r="B3672" s="0" t="inlineStr">
        <x:is>
          <x:t>Demo Handel GmbH</x:t>
        </x:is>
      </x:c>
      <x:c r="C3672" s="0" t="inlineStr">
        <x:is>
          <x:t>BS</x:t>
        </x:is>
      </x:c>
      <x:c r="D3672" s="0" t="inlineStr">
        <x:is>
          <x:t>bs.liabilities.provisions</x:t>
        </x:is>
      </x:c>
      <x:c r="E3672" s="0" t="inlineStr">
        <x:is>
          <x:t>Rückstellungen</x:t>
        </x:is>
      </x:c>
      <x:c r="F3672" s="58">
        <x:v>3095</x:v>
      </x:c>
      <x:c r="G3672" t="inlineStr">
        <x:is>
          <x:t>Rückstellungen für Abschluss- und Prüfungskosten</x:t>
        </x:is>
      </x:c>
      <x:c r="H3672" s="0" t="inlineStr">
        <x:is>
          <x:t>FY2023</x:t>
        </x:is>
      </x:c>
      <x:c r="I3672" s="0" t="inlineStr">
        <x:is>
          <x:t>2023</x:t>
        </x:is>
      </x:c>
      <x:c r="J3672" s="0" t="inlineStr">
        <x:is>
          <x:t>FY</x:t>
        </x:is>
      </x:c>
      <x:c r="K3672" s="58">
        <x:v>12</x:v>
      </x:c>
      <x:c r="L3672" s="12">
        <x:v>46500</x:v>
      </x:c>
    </x:row>
    <x:row r="3673">
      <x:c r="A3673" s="0" t="inlineStr">
        <x:is>
          <x:t>BS|bs.liabilities.provisions|3095|FY2024</x:t>
        </x:is>
      </x:c>
      <x:c r="B3673" s="0" t="inlineStr">
        <x:is>
          <x:t>Demo Handel GmbH</x:t>
        </x:is>
      </x:c>
      <x:c r="C3673" s="0" t="inlineStr">
        <x:is>
          <x:t>BS</x:t>
        </x:is>
      </x:c>
      <x:c r="D3673" s="0" t="inlineStr">
        <x:is>
          <x:t>bs.liabilities.provisions</x:t>
        </x:is>
      </x:c>
      <x:c r="E3673" s="0" t="inlineStr">
        <x:is>
          <x:t>Rückstellungen</x:t>
        </x:is>
      </x:c>
      <x:c r="F3673" s="58">
        <x:v>3095</x:v>
      </x:c>
      <x:c r="G3673" t="inlineStr">
        <x:is>
          <x:t>Rückstellungen für Abschluss- und Prüfungskosten</x:t>
        </x:is>
      </x:c>
      <x:c r="H3673" s="0" t="inlineStr">
        <x:is>
          <x:t>FY2024</x:t>
        </x:is>
      </x:c>
      <x:c r="I3673" s="0" t="inlineStr">
        <x:is>
          <x:t>2024</x:t>
        </x:is>
      </x:c>
      <x:c r="J3673" s="0" t="inlineStr">
        <x:is>
          <x:t>FY</x:t>
        </x:is>
      </x:c>
      <x:c r="K3673" s="58">
        <x:v>12</x:v>
      </x:c>
      <x:c r="L3673" s="12">
        <x:v>49500</x:v>
      </x:c>
    </x:row>
    <x:row r="3674">
      <x:c r="A3674" s="0" t="inlineStr">
        <x:is>
          <x:t>BS|bs.liabilities.tax-payables||FY2022</x:t>
        </x:is>
      </x:c>
      <x:c r="B3674" s="0" t="inlineStr">
        <x:is>
          <x:t>Demo Handel GmbH</x:t>
        </x:is>
      </x:c>
      <x:c r="C3674" s="0" t="inlineStr">
        <x:is>
          <x:t>BS</x:t>
        </x:is>
      </x:c>
      <x:c r="D3674" s="0" t="inlineStr">
        <x:is>
          <x:t>bs.liabilities.tax-payables</x:t>
        </x:is>
      </x:c>
      <x:c r="E3674" s="0" t="inlineStr">
        <x:is>
          <x:t>Steuerverbindlichkeiten</x:t>
        </x:is>
      </x:c>
      <x:c r="H3674" s="0" t="inlineStr">
        <x:is>
          <x:t>FY2022</x:t>
        </x:is>
      </x:c>
      <x:c r="I3674" s="0" t="inlineStr">
        <x:is>
          <x:t>2022</x:t>
        </x:is>
      </x:c>
      <x:c r="J3674" s="0" t="inlineStr">
        <x:is>
          <x:t>FY</x:t>
        </x:is>
      </x:c>
      <x:c r="K3674" s="58">
        <x:v>12</x:v>
      </x:c>
      <x:c r="L3674" s="12">
        <x:v>200631.51</x:v>
      </x:c>
    </x:row>
    <x:row r="3675">
      <x:c r="A3675" s="0" t="inlineStr">
        <x:is>
          <x:t>BS|bs.liabilities.tax-payables||FY2023</x:t>
        </x:is>
      </x:c>
      <x:c r="B3675" s="0" t="inlineStr">
        <x:is>
          <x:t>Demo Handel GmbH</x:t>
        </x:is>
      </x:c>
      <x:c r="C3675" s="0" t="inlineStr">
        <x:is>
          <x:t>BS</x:t>
        </x:is>
      </x:c>
      <x:c r="D3675" s="0" t="inlineStr">
        <x:is>
          <x:t>bs.liabilities.tax-payables</x:t>
        </x:is>
      </x:c>
      <x:c r="E3675" s="0" t="inlineStr">
        <x:is>
          <x:t>Steuerverbindlichkeiten</x:t>
        </x:is>
      </x:c>
      <x:c r="H3675" s="0" t="inlineStr">
        <x:is>
          <x:t>FY2023</x:t>
        </x:is>
      </x:c>
      <x:c r="I3675" s="0" t="inlineStr">
        <x:is>
          <x:t>2023</x:t>
        </x:is>
      </x:c>
      <x:c r="J3675" s="0" t="inlineStr">
        <x:is>
          <x:t>FY</x:t>
        </x:is>
      </x:c>
      <x:c r="K3675" s="58">
        <x:v>12</x:v>
      </x:c>
      <x:c r="L3675" s="12">
        <x:v>87880.18</x:v>
      </x:c>
    </x:row>
    <x:row r="3676">
      <x:c r="A3676" s="0" t="inlineStr">
        <x:is>
          <x:t>BS|bs.liabilities.tax-payables||FY2024</x:t>
        </x:is>
      </x:c>
      <x:c r="B3676" s="0" t="inlineStr">
        <x:is>
          <x:t>Demo Handel GmbH</x:t>
        </x:is>
      </x:c>
      <x:c r="C3676" s="0" t="inlineStr">
        <x:is>
          <x:t>BS</x:t>
        </x:is>
      </x:c>
      <x:c r="D3676" s="0" t="inlineStr">
        <x:is>
          <x:t>bs.liabilities.tax-payables</x:t>
        </x:is>
      </x:c>
      <x:c r="E3676" s="0" t="inlineStr">
        <x:is>
          <x:t>Steuerverbindlichkeiten</x:t>
        </x:is>
      </x:c>
      <x:c r="H3676" s="0" t="inlineStr">
        <x:is>
          <x:t>FY2024</x:t>
        </x:is>
      </x:c>
      <x:c r="I3676" s="0" t="inlineStr">
        <x:is>
          <x:t>2024</x:t>
        </x:is>
      </x:c>
      <x:c r="J3676" s="0" t="inlineStr">
        <x:is>
          <x:t>FY</x:t>
        </x:is>
      </x:c>
      <x:c r="K3676" s="58">
        <x:v>12</x:v>
      </x:c>
      <x:c r="L3676" s="12">
        <x:v>182024.28</x:v>
      </x:c>
    </x:row>
    <x:row r="3677">
      <x:c r="A3677" s="0" t="inlineStr">
        <x:is>
          <x:t>BS|bs.liabilities.tax-payables|3841|FY2022</x:t>
        </x:is>
      </x:c>
      <x:c r="B3677" s="0" t="inlineStr">
        <x:is>
          <x:t>Demo Handel GmbH</x:t>
        </x:is>
      </x:c>
      <x:c r="C3677" s="0" t="inlineStr">
        <x:is>
          <x:t>BS</x:t>
        </x:is>
      </x:c>
      <x:c r="D3677" s="0" t="inlineStr">
        <x:is>
          <x:t>bs.liabilities.tax-payables</x:t>
        </x:is>
      </x:c>
      <x:c r="E3677" s="0" t="inlineStr">
        <x:is>
          <x:t>Steuerverbindlichkeiten</x:t>
        </x:is>
      </x:c>
      <x:c r="F3677" s="58">
        <x:v>3841</x:v>
      </x:c>
      <x:c r="G3677" t="inlineStr">
        <x:is>
          <x:t>Umsatzsteuer Vorjahr</x:t>
        </x:is>
      </x:c>
      <x:c r="H3677" s="0" t="inlineStr">
        <x:is>
          <x:t>FY2022</x:t>
        </x:is>
      </x:c>
      <x:c r="I3677" s="0" t="inlineStr">
        <x:is>
          <x:t>2022</x:t>
        </x:is>
      </x:c>
      <x:c r="J3677" s="0" t="inlineStr">
        <x:is>
          <x:t>FY</x:t>
        </x:is>
      </x:c>
      <x:c r="K3677" s="58">
        <x:v>12</x:v>
      </x:c>
      <x:c r="L3677" s="12">
        <x:v>200631.51</x:v>
      </x:c>
    </x:row>
    <x:row r="3678">
      <x:c r="A3678" s="0" t="inlineStr">
        <x:is>
          <x:t>BS|bs.liabilities.tax-payables|3841|FY2023</x:t>
        </x:is>
      </x:c>
      <x:c r="B3678" s="0" t="inlineStr">
        <x:is>
          <x:t>Demo Handel GmbH</x:t>
        </x:is>
      </x:c>
      <x:c r="C3678" s="0" t="inlineStr">
        <x:is>
          <x:t>BS</x:t>
        </x:is>
      </x:c>
      <x:c r="D3678" s="0" t="inlineStr">
        <x:is>
          <x:t>bs.liabilities.tax-payables</x:t>
        </x:is>
      </x:c>
      <x:c r="E3678" s="0" t="inlineStr">
        <x:is>
          <x:t>Steuerverbindlichkeiten</x:t>
        </x:is>
      </x:c>
      <x:c r="F3678" s="58">
        <x:v>3841</x:v>
      </x:c>
      <x:c r="G3678" t="inlineStr">
        <x:is>
          <x:t>Umsatzsteuer Vorjahr</x:t>
        </x:is>
      </x:c>
      <x:c r="H3678" s="0" t="inlineStr">
        <x:is>
          <x:t>FY2023</x:t>
        </x:is>
      </x:c>
      <x:c r="I3678" s="0" t="inlineStr">
        <x:is>
          <x:t>2023</x:t>
        </x:is>
      </x:c>
      <x:c r="J3678" s="0" t="inlineStr">
        <x:is>
          <x:t>FY</x:t>
        </x:is>
      </x:c>
      <x:c r="K3678" s="58">
        <x:v>12</x:v>
      </x:c>
      <x:c r="L3678" s="12">
        <x:v>87880.18</x:v>
      </x:c>
    </x:row>
    <x:row r="3679">
      <x:c r="A3679" s="0" t="inlineStr">
        <x:is>
          <x:t>BS|bs.liabilities.tax-payables|3841|FY2024</x:t>
        </x:is>
      </x:c>
      <x:c r="B3679" s="0" t="inlineStr">
        <x:is>
          <x:t>Demo Handel GmbH</x:t>
        </x:is>
      </x:c>
      <x:c r="C3679" s="0" t="inlineStr">
        <x:is>
          <x:t>BS</x:t>
        </x:is>
      </x:c>
      <x:c r="D3679" s="0" t="inlineStr">
        <x:is>
          <x:t>bs.liabilities.tax-payables</x:t>
        </x:is>
      </x:c>
      <x:c r="E3679" s="0" t="inlineStr">
        <x:is>
          <x:t>Steuerverbindlichkeiten</x:t>
        </x:is>
      </x:c>
      <x:c r="F3679" s="58">
        <x:v>3841</x:v>
      </x:c>
      <x:c r="G3679" t="inlineStr">
        <x:is>
          <x:t>Umsatzsteuer Vorjahr</x:t>
        </x:is>
      </x:c>
      <x:c r="H3679" s="0" t="inlineStr">
        <x:is>
          <x:t>FY2024</x:t>
        </x:is>
      </x:c>
      <x:c r="I3679" s="0" t="inlineStr">
        <x:is>
          <x:t>2024</x:t>
        </x:is>
      </x:c>
      <x:c r="J3679" s="0" t="inlineStr">
        <x:is>
          <x:t>FY</x:t>
        </x:is>
      </x:c>
      <x:c r="K3679" s="58">
        <x:v>12</x:v>
      </x:c>
      <x:c r="L3679" s="12">
        <x:v>182024.28</x:v>
      </x:c>
    </x:row>
    <x:row r="3680">
      <x:c r="A3680" s="0" t="inlineStr">
        <x:is>
          <x:t>BS|bs.liabilities.trade-payables||FY2022</x:t>
        </x:is>
      </x:c>
      <x:c r="B3680" s="0" t="inlineStr">
        <x:is>
          <x:t>Demo Handel GmbH</x:t>
        </x:is>
      </x:c>
      <x:c r="C3680" s="0" t="inlineStr">
        <x:is>
          <x:t>BS</x:t>
        </x:is>
      </x:c>
      <x:c r="D3680" s="0" t="inlineStr">
        <x:is>
          <x:t>bs.liabilities.trade-payables</x:t>
        </x:is>
      </x:c>
      <x:c r="E3680" s="0" t="inlineStr">
        <x:is>
          <x:t>Verbindlichkeiten aus L+L</x:t>
        </x:is>
      </x:c>
      <x:c r="H3680" s="0" t="inlineStr">
        <x:is>
          <x:t>FY2022</x:t>
        </x:is>
      </x:c>
      <x:c r="I3680" s="0" t="inlineStr">
        <x:is>
          <x:t>2022</x:t>
        </x:is>
      </x:c>
      <x:c r="J3680" s="0" t="inlineStr">
        <x:is>
          <x:t>FY</x:t>
        </x:is>
      </x:c>
      <x:c r="K3680" s="58">
        <x:v>12</x:v>
      </x:c>
      <x:c r="L3680" s="12">
        <x:v>1553219.02</x:v>
      </x:c>
    </x:row>
    <x:row r="3681">
      <x:c r="A3681" s="0" t="inlineStr">
        <x:is>
          <x:t>BS|bs.liabilities.trade-payables||FY2023</x:t>
        </x:is>
      </x:c>
      <x:c r="B3681" s="0" t="inlineStr">
        <x:is>
          <x:t>Demo Handel GmbH</x:t>
        </x:is>
      </x:c>
      <x:c r="C3681" s="0" t="inlineStr">
        <x:is>
          <x:t>BS</x:t>
        </x:is>
      </x:c>
      <x:c r="D3681" s="0" t="inlineStr">
        <x:is>
          <x:t>bs.liabilities.trade-payables</x:t>
        </x:is>
      </x:c>
      <x:c r="E3681" s="0" t="inlineStr">
        <x:is>
          <x:t>Verbindlichkeiten aus L+L</x:t>
        </x:is>
      </x:c>
      <x:c r="H3681" s="0" t="inlineStr">
        <x:is>
          <x:t>FY2023</x:t>
        </x:is>
      </x:c>
      <x:c r="I3681" s="0" t="inlineStr">
        <x:is>
          <x:t>2023</x:t>
        </x:is>
      </x:c>
      <x:c r="J3681" s="0" t="inlineStr">
        <x:is>
          <x:t>FY</x:t>
        </x:is>
      </x:c>
      <x:c r="K3681" s="58">
        <x:v>12</x:v>
      </x:c>
      <x:c r="L3681" s="12">
        <x:v>1751374.66</x:v>
      </x:c>
    </x:row>
    <x:row r="3682">
      <x:c r="A3682" s="0" t="inlineStr">
        <x:is>
          <x:t>BS|bs.liabilities.trade-payables||FY2024</x:t>
        </x:is>
      </x:c>
      <x:c r="B3682" s="0" t="inlineStr">
        <x:is>
          <x:t>Demo Handel GmbH</x:t>
        </x:is>
      </x:c>
      <x:c r="C3682" s="0" t="inlineStr">
        <x:is>
          <x:t>BS</x:t>
        </x:is>
      </x:c>
      <x:c r="D3682" s="0" t="inlineStr">
        <x:is>
          <x:t>bs.liabilities.trade-payables</x:t>
        </x:is>
      </x:c>
      <x:c r="E3682" s="0" t="inlineStr">
        <x:is>
          <x:t>Verbindlichkeiten aus L+L</x:t>
        </x:is>
      </x:c>
      <x:c r="H3682" s="0" t="inlineStr">
        <x:is>
          <x:t>FY2024</x:t>
        </x:is>
      </x:c>
      <x:c r="I3682" s="0" t="inlineStr">
        <x:is>
          <x:t>2024</x:t>
        </x:is>
      </x:c>
      <x:c r="J3682" s="0" t="inlineStr">
        <x:is>
          <x:t>FY</x:t>
        </x:is>
      </x:c>
      <x:c r="K3682" s="58">
        <x:v>12</x:v>
      </x:c>
      <x:c r="L3682" s="12">
        <x:v>1796236.88</x:v>
      </x:c>
    </x:row>
    <x:row r="3683">
      <x:c r="A3683" s="0" t="inlineStr">
        <x:is>
          <x:t>BS|bs.liabilities.trade-payables|3300|FY2022</x:t>
        </x:is>
      </x:c>
      <x:c r="B3683" s="0" t="inlineStr">
        <x:is>
          <x:t>Demo Handel GmbH</x:t>
        </x:is>
      </x:c>
      <x:c r="C3683" s="0" t="inlineStr">
        <x:is>
          <x:t>BS</x:t>
        </x:is>
      </x:c>
      <x:c r="D3683" s="0" t="inlineStr">
        <x:is>
          <x:t>bs.liabilities.trade-payables</x:t>
        </x:is>
      </x:c>
      <x:c r="E3683" s="0" t="inlineStr">
        <x:is>
          <x:t>Verbindlichkeiten aus L+L</x:t>
        </x:is>
      </x:c>
      <x:c r="F3683" s="58">
        <x:v>3300</x:v>
      </x:c>
      <x:c r="G3683" t="inlineStr">
        <x:is>
          <x:t>Verbindlichkeiten aus Lieferungen und Leistungen</x:t>
        </x:is>
      </x:c>
      <x:c r="H3683" s="0" t="inlineStr">
        <x:is>
          <x:t>FY2022</x:t>
        </x:is>
      </x:c>
      <x:c r="I3683" s="0" t="inlineStr">
        <x:is>
          <x:t>2022</x:t>
        </x:is>
      </x:c>
      <x:c r="J3683" s="0" t="inlineStr">
        <x:is>
          <x:t>FY</x:t>
        </x:is>
      </x:c>
      <x:c r="K3683" s="58">
        <x:v>12</x:v>
      </x:c>
      <x:c r="L3683" s="12">
        <x:v>1553219.02</x:v>
      </x:c>
    </x:row>
    <x:row r="3684">
      <x:c r="A3684" s="0" t="inlineStr">
        <x:is>
          <x:t>BS|bs.liabilities.trade-payables|3300|FY2023</x:t>
        </x:is>
      </x:c>
      <x:c r="B3684" s="0" t="inlineStr">
        <x:is>
          <x:t>Demo Handel GmbH</x:t>
        </x:is>
      </x:c>
      <x:c r="C3684" s="0" t="inlineStr">
        <x:is>
          <x:t>BS</x:t>
        </x:is>
      </x:c>
      <x:c r="D3684" s="0" t="inlineStr">
        <x:is>
          <x:t>bs.liabilities.trade-payables</x:t>
        </x:is>
      </x:c>
      <x:c r="E3684" s="0" t="inlineStr">
        <x:is>
          <x:t>Verbindlichkeiten aus L+L</x:t>
        </x:is>
      </x:c>
      <x:c r="F3684" s="58">
        <x:v>3300</x:v>
      </x:c>
      <x:c r="G3684" t="inlineStr">
        <x:is>
          <x:t>Verbindlichkeiten aus Lieferungen und Leistungen</x:t>
        </x:is>
      </x:c>
      <x:c r="H3684" s="0" t="inlineStr">
        <x:is>
          <x:t>FY2023</x:t>
        </x:is>
      </x:c>
      <x:c r="I3684" s="0" t="inlineStr">
        <x:is>
          <x:t>2023</x:t>
        </x:is>
      </x:c>
      <x:c r="J3684" s="0" t="inlineStr">
        <x:is>
          <x:t>FY</x:t>
        </x:is>
      </x:c>
      <x:c r="K3684" s="58">
        <x:v>12</x:v>
      </x:c>
      <x:c r="L3684" s="12">
        <x:v>1751374.66</x:v>
      </x:c>
    </x:row>
    <x:row r="3685">
      <x:c r="A3685" s="0" t="inlineStr">
        <x:is>
          <x:t>BS|bs.liabilities.trade-payables|3300|FY2024</x:t>
        </x:is>
      </x:c>
      <x:c r="B3685" s="0" t="inlineStr">
        <x:is>
          <x:t>Demo Handel GmbH</x:t>
        </x:is>
      </x:c>
      <x:c r="C3685" s="0" t="inlineStr">
        <x:is>
          <x:t>BS</x:t>
        </x:is>
      </x:c>
      <x:c r="D3685" s="0" t="inlineStr">
        <x:is>
          <x:t>bs.liabilities.trade-payables</x:t>
        </x:is>
      </x:c>
      <x:c r="E3685" s="0" t="inlineStr">
        <x:is>
          <x:t>Verbindlichkeiten aus L+L</x:t>
        </x:is>
      </x:c>
      <x:c r="F3685" s="58">
        <x:v>3300</x:v>
      </x:c>
      <x:c r="G3685" t="inlineStr">
        <x:is>
          <x:t>Verbindlichkeiten aus Lieferungen und Leistungen</x:t>
        </x:is>
      </x:c>
      <x:c r="H3685" s="0" t="inlineStr">
        <x:is>
          <x:t>FY2024</x:t>
        </x:is>
      </x:c>
      <x:c r="I3685" s="0" t="inlineStr">
        <x:is>
          <x:t>2024</x:t>
        </x:is>
      </x:c>
      <x:c r="J3685" s="0" t="inlineStr">
        <x:is>
          <x:t>FY</x:t>
        </x:is>
      </x:c>
      <x:c r="K3685" s="58">
        <x:v>12</x:v>
      </x:c>
      <x:c r="L3685" s="12">
        <x:v>1796236.88</x:v>
      </x:c>
    </x:row>
    <x:row r="3686">
      <x:c r="A3686" s="0" t="inlineStr">
        <x:is>
          <x:t>BS|bs.liabilities.other-payables||FY2022</x:t>
        </x:is>
      </x:c>
      <x:c r="B3686" s="0" t="inlineStr">
        <x:is>
          <x:t>Demo Handel GmbH</x:t>
        </x:is>
      </x:c>
      <x:c r="C3686" s="0" t="inlineStr">
        <x:is>
          <x:t>BS</x:t>
        </x:is>
      </x:c>
      <x:c r="D3686" s="0" t="inlineStr">
        <x:is>
          <x:t>bs.liabilities.other-payables</x:t>
        </x:is>
      </x:c>
      <x:c r="E3686" s="0" t="inlineStr">
        <x:is>
          <x:t>Sonstige Verbindlichkeiten</x:t>
        </x:is>
      </x:c>
      <x:c r="H3686" s="0" t="inlineStr">
        <x:is>
          <x:t>FY2022</x:t>
        </x:is>
      </x:c>
      <x:c r="I3686" s="0" t="inlineStr">
        <x:is>
          <x:t>2022</x:t>
        </x:is>
      </x:c>
      <x:c r="J3686" s="0" t="inlineStr">
        <x:is>
          <x:t>FY</x:t>
        </x:is>
      </x:c>
      <x:c r="K3686" s="58">
        <x:v>12</x:v>
      </x:c>
      <x:c r="L3686" s="12">
        <x:v>561020.88</x:v>
      </x:c>
    </x:row>
    <x:row r="3687">
      <x:c r="A3687" s="0" t="inlineStr">
        <x:is>
          <x:t>BS|bs.liabilities.other-payables||FY2023</x:t>
        </x:is>
      </x:c>
      <x:c r="B3687" s="0" t="inlineStr">
        <x:is>
          <x:t>Demo Handel GmbH</x:t>
        </x:is>
      </x:c>
      <x:c r="C3687" s="0" t="inlineStr">
        <x:is>
          <x:t>BS</x:t>
        </x:is>
      </x:c>
      <x:c r="D3687" s="0" t="inlineStr">
        <x:is>
          <x:t>bs.liabilities.other-payables</x:t>
        </x:is>
      </x:c>
      <x:c r="E3687" s="0" t="inlineStr">
        <x:is>
          <x:t>Sonstige Verbindlichkeiten</x:t>
        </x:is>
      </x:c>
      <x:c r="H3687" s="0" t="inlineStr">
        <x:is>
          <x:t>FY2023</x:t>
        </x:is>
      </x:c>
      <x:c r="I3687" s="0" t="inlineStr">
        <x:is>
          <x:t>2023</x:t>
        </x:is>
      </x:c>
      <x:c r="J3687" s="0" t="inlineStr">
        <x:is>
          <x:t>FY</x:t>
        </x:is>
      </x:c>
      <x:c r="K3687" s="58">
        <x:v>12</x:v>
      </x:c>
      <x:c r="L3687" s="12">
        <x:v>565943.05</x:v>
      </x:c>
    </x:row>
    <x:row r="3688">
      <x:c r="A3688" s="0" t="inlineStr">
        <x:is>
          <x:t>BS|bs.liabilities.other-payables||FY2024</x:t>
        </x:is>
      </x:c>
      <x:c r="B3688" s="0" t="inlineStr">
        <x:is>
          <x:t>Demo Handel GmbH</x:t>
        </x:is>
      </x:c>
      <x:c r="C3688" s="0" t="inlineStr">
        <x:is>
          <x:t>BS</x:t>
        </x:is>
      </x:c>
      <x:c r="D3688" s="0" t="inlineStr">
        <x:is>
          <x:t>bs.liabilities.other-payables</x:t>
        </x:is>
      </x:c>
      <x:c r="E3688" s="0" t="inlineStr">
        <x:is>
          <x:t>Sonstige Verbindlichkeiten</x:t>
        </x:is>
      </x:c>
      <x:c r="H3688" s="0" t="inlineStr">
        <x:is>
          <x:t>FY2024</x:t>
        </x:is>
      </x:c>
      <x:c r="I3688" s="0" t="inlineStr">
        <x:is>
          <x:t>2024</x:t>
        </x:is>
      </x:c>
      <x:c r="J3688" s="0" t="inlineStr">
        <x:is>
          <x:t>FY</x:t>
        </x:is>
      </x:c>
      <x:c r="K3688" s="58">
        <x:v>12</x:v>
      </x:c>
      <x:c r="L3688" s="12">
        <x:v>569608.49</x:v>
      </x:c>
    </x:row>
    <x:row r="3689">
      <x:c r="A3689" s="0" t="inlineStr">
        <x:is>
          <x:t>BS|bs.liabilities.other-payables|3500|FY2022</x:t>
        </x:is>
      </x:c>
      <x:c r="B3689" s="0" t="inlineStr">
        <x:is>
          <x:t>Demo Handel GmbH</x:t>
        </x:is>
      </x:c>
      <x:c r="C3689" s="0" t="inlineStr">
        <x:is>
          <x:t>BS</x:t>
        </x:is>
      </x:c>
      <x:c r="D3689" s="0" t="inlineStr">
        <x:is>
          <x:t>bs.liabilities.other-payables</x:t>
        </x:is>
      </x:c>
      <x:c r="E3689" s="0" t="inlineStr">
        <x:is>
          <x:t>Sonstige Verbindlichkeiten</x:t>
        </x:is>
      </x:c>
      <x:c r="F3689" s="58">
        <x:v>3500</x:v>
      </x:c>
      <x:c r="G3689" t="inlineStr">
        <x:is>
          <x:t>Sonstige Verbindlichkeiten</x:t>
        </x:is>
      </x:c>
      <x:c r="H3689" s="0" t="inlineStr">
        <x:is>
          <x:t>FY2022</x:t>
        </x:is>
      </x:c>
      <x:c r="I3689" s="0" t="inlineStr">
        <x:is>
          <x:t>2022</x:t>
        </x:is>
      </x:c>
      <x:c r="J3689" s="0" t="inlineStr">
        <x:is>
          <x:t>FY</x:t>
        </x:is>
      </x:c>
      <x:c r="K3689" s="58">
        <x:v>12</x:v>
      </x:c>
      <x:c r="L3689" s="12">
        <x:v>15000</x:v>
      </x:c>
    </x:row>
    <x:row r="3690">
      <x:c r="A3690" s="0" t="inlineStr">
        <x:is>
          <x:t>BS|bs.liabilities.other-payables|3500|FY2023</x:t>
        </x:is>
      </x:c>
      <x:c r="B3690" s="0" t="inlineStr">
        <x:is>
          <x:t>Demo Handel GmbH</x:t>
        </x:is>
      </x:c>
      <x:c r="C3690" s="0" t="inlineStr">
        <x:is>
          <x:t>BS</x:t>
        </x:is>
      </x:c>
      <x:c r="D3690" s="0" t="inlineStr">
        <x:is>
          <x:t>bs.liabilities.other-payables</x:t>
        </x:is>
      </x:c>
      <x:c r="E3690" s="0" t="inlineStr">
        <x:is>
          <x:t>Sonstige Verbindlichkeiten</x:t>
        </x:is>
      </x:c>
      <x:c r="F3690" s="58">
        <x:v>3500</x:v>
      </x:c>
      <x:c r="G3690" t="inlineStr">
        <x:is>
          <x:t>Sonstige Verbindlichkeiten</x:t>
        </x:is>
      </x:c>
      <x:c r="H3690" s="0" t="inlineStr">
        <x:is>
          <x:t>FY2023</x:t>
        </x:is>
      </x:c>
      <x:c r="I3690" s="0" t="inlineStr">
        <x:is>
          <x:t>2023</x:t>
        </x:is>
      </x:c>
      <x:c r="J3690" s="0" t="inlineStr">
        <x:is>
          <x:t>FY</x:t>
        </x:is>
      </x:c>
      <x:c r="K3690" s="58">
        <x:v>12</x:v>
      </x:c>
      <x:c r="L3690" s="12">
        <x:v>15000</x:v>
      </x:c>
    </x:row>
    <x:row r="3691">
      <x:c r="A3691" s="0" t="inlineStr">
        <x:is>
          <x:t>BS|bs.liabilities.other-payables|3500|FY2024</x:t>
        </x:is>
      </x:c>
      <x:c r="B3691" s="0" t="inlineStr">
        <x:is>
          <x:t>Demo Handel GmbH</x:t>
        </x:is>
      </x:c>
      <x:c r="C3691" s="0" t="inlineStr">
        <x:is>
          <x:t>BS</x:t>
        </x:is>
      </x:c>
      <x:c r="D3691" s="0" t="inlineStr">
        <x:is>
          <x:t>bs.liabilities.other-payables</x:t>
        </x:is>
      </x:c>
      <x:c r="E3691" s="0" t="inlineStr">
        <x:is>
          <x:t>Sonstige Verbindlichkeiten</x:t>
        </x:is>
      </x:c>
      <x:c r="F3691" s="58">
        <x:v>3500</x:v>
      </x:c>
      <x:c r="G3691" t="inlineStr">
        <x:is>
          <x:t>Sonstige Verbindlichkeiten</x:t>
        </x:is>
      </x:c>
      <x:c r="H3691" s="0" t="inlineStr">
        <x:is>
          <x:t>FY2024</x:t>
        </x:is>
      </x:c>
      <x:c r="I3691" s="0" t="inlineStr">
        <x:is>
          <x:t>2024</x:t>
        </x:is>
      </x:c>
      <x:c r="J3691" s="0" t="inlineStr">
        <x:is>
          <x:t>FY</x:t>
        </x:is>
      </x:c>
      <x:c r="K3691" s="58">
        <x:v>12</x:v>
      </x:c>
      <x:c r="L3691" s="12">
        <x:v>15000</x:v>
      </x:c>
    </x:row>
    <x:row r="3692">
      <x:c r="A3692" s="0" t="inlineStr">
        <x:is>
          <x:t>BS|bs.liabilities.other-payables|3510|FY2022</x:t>
        </x:is>
      </x:c>
      <x:c r="B3692" s="0" t="inlineStr">
        <x:is>
          <x:t>Demo Handel GmbH</x:t>
        </x:is>
      </x:c>
      <x:c r="C3692" s="0" t="inlineStr">
        <x:is>
          <x:t>BS</x:t>
        </x:is>
      </x:c>
      <x:c r="D3692" s="0" t="inlineStr">
        <x:is>
          <x:t>bs.liabilities.other-payables</x:t>
        </x:is>
      </x:c>
      <x:c r="E3692" s="0" t="inlineStr">
        <x:is>
          <x:t>Sonstige Verbindlichkeiten</x:t>
        </x:is>
      </x:c>
      <x:c r="F3692" s="58">
        <x:v>3510</x:v>
      </x:c>
      <x:c r="G3692" t="inlineStr">
        <x:is>
          <x:t>Verbindlichkeiten gegenüber Gesellschaftern</x:t>
        </x:is>
      </x:c>
      <x:c r="H3692" s="0" t="inlineStr">
        <x:is>
          <x:t>FY2022</x:t>
        </x:is>
      </x:c>
      <x:c r="I3692" s="0" t="inlineStr">
        <x:is>
          <x:t>2022</x:t>
        </x:is>
      </x:c>
      <x:c r="J3692" s="0" t="inlineStr">
        <x:is>
          <x:t>FY</x:t>
        </x:is>
      </x:c>
      <x:c r="K3692" s="58">
        <x:v>12</x:v>
      </x:c>
      <x:c r="L3692" s="12">
        <x:v>500000</x:v>
      </x:c>
    </x:row>
    <x:row r="3693">
      <x:c r="A3693" s="0" t="inlineStr">
        <x:is>
          <x:t>BS|bs.liabilities.other-payables|3510|FY2023</x:t>
        </x:is>
      </x:c>
      <x:c r="B3693" s="0" t="inlineStr">
        <x:is>
          <x:t>Demo Handel GmbH</x:t>
        </x:is>
      </x:c>
      <x:c r="C3693" s="0" t="inlineStr">
        <x:is>
          <x:t>BS</x:t>
        </x:is>
      </x:c>
      <x:c r="D3693" s="0" t="inlineStr">
        <x:is>
          <x:t>bs.liabilities.other-payables</x:t>
        </x:is>
      </x:c>
      <x:c r="E3693" s="0" t="inlineStr">
        <x:is>
          <x:t>Sonstige Verbindlichkeiten</x:t>
        </x:is>
      </x:c>
      <x:c r="F3693" s="58">
        <x:v>3510</x:v>
      </x:c>
      <x:c r="G3693" t="inlineStr">
        <x:is>
          <x:t>Verbindlichkeiten gegenüber Gesellschaftern</x:t>
        </x:is>
      </x:c>
      <x:c r="H3693" s="0" t="inlineStr">
        <x:is>
          <x:t>FY2023</x:t>
        </x:is>
      </x:c>
      <x:c r="I3693" s="0" t="inlineStr">
        <x:is>
          <x:t>2023</x:t>
        </x:is>
      </x:c>
      <x:c r="J3693" s="0" t="inlineStr">
        <x:is>
          <x:t>FY</x:t>
        </x:is>
      </x:c>
      <x:c r="K3693" s="58">
        <x:v>12</x:v>
      </x:c>
      <x:c r="L3693" s="12">
        <x:v>500000</x:v>
      </x:c>
    </x:row>
    <x:row r="3694">
      <x:c r="A3694" s="0" t="inlineStr">
        <x:is>
          <x:t>BS|bs.liabilities.other-payables|3510|FY2024</x:t>
        </x:is>
      </x:c>
      <x:c r="B3694" s="0" t="inlineStr">
        <x:is>
          <x:t>Demo Handel GmbH</x:t>
        </x:is>
      </x:c>
      <x:c r="C3694" s="0" t="inlineStr">
        <x:is>
          <x:t>BS</x:t>
        </x:is>
      </x:c>
      <x:c r="D3694" s="0" t="inlineStr">
        <x:is>
          <x:t>bs.liabilities.other-payables</x:t>
        </x:is>
      </x:c>
      <x:c r="E3694" s="0" t="inlineStr">
        <x:is>
          <x:t>Sonstige Verbindlichkeiten</x:t>
        </x:is>
      </x:c>
      <x:c r="F3694" s="58">
        <x:v>3510</x:v>
      </x:c>
      <x:c r="G3694" t="inlineStr">
        <x:is>
          <x:t>Verbindlichkeiten gegenüber Gesellschaftern</x:t>
        </x:is>
      </x:c>
      <x:c r="H3694" s="0" t="inlineStr">
        <x:is>
          <x:t>FY2024</x:t>
        </x:is>
      </x:c>
      <x:c r="I3694" s="0" t="inlineStr">
        <x:is>
          <x:t>2024</x:t>
        </x:is>
      </x:c>
      <x:c r="J3694" s="0" t="inlineStr">
        <x:is>
          <x:t>FY</x:t>
        </x:is>
      </x:c>
      <x:c r="K3694" s="58">
        <x:v>12</x:v>
      </x:c>
      <x:c r="L3694" s="12">
        <x:v>500000</x:v>
      </x:c>
    </x:row>
    <x:row r="3695">
      <x:c r="A3695" s="0" t="inlineStr">
        <x:is>
          <x:t>BS|bs.liabilities.other-payables|3730|FY2022</x:t>
        </x:is>
      </x:c>
      <x:c r="B3695" s="0" t="inlineStr">
        <x:is>
          <x:t>Demo Handel GmbH</x:t>
        </x:is>
      </x:c>
      <x:c r="C3695" s="0" t="inlineStr">
        <x:is>
          <x:t>BS</x:t>
        </x:is>
      </x:c>
      <x:c r="D3695" s="0" t="inlineStr">
        <x:is>
          <x:t>bs.liabilities.other-payables</x:t>
        </x:is>
      </x:c>
      <x:c r="E3695" s="0" t="inlineStr">
        <x:is>
          <x:t>Sonstige Verbindlichkeiten</x:t>
        </x:is>
      </x:c>
      <x:c r="F3695" s="58">
        <x:v>3730</x:v>
      </x:c>
      <x:c r="G3695" t="inlineStr">
        <x:is>
          <x:t>Verbindlichkeiten aus Lohn- und Kirchensteuer</x:t>
        </x:is>
      </x:c>
      <x:c r="H3695" s="0" t="inlineStr">
        <x:is>
          <x:t>FY2022</x:t>
        </x:is>
      </x:c>
      <x:c r="I3695" s="0" t="inlineStr">
        <x:is>
          <x:t>2022</x:t>
        </x:is>
      </x:c>
      <x:c r="J3695" s="0" t="inlineStr">
        <x:is>
          <x:t>FY</x:t>
        </x:is>
      </x:c>
      <x:c r="K3695" s="58">
        <x:v>12</x:v>
      </x:c>
      <x:c r="L3695" s="12">
        <x:v>46020.88</x:v>
      </x:c>
    </x:row>
    <x:row r="3696">
      <x:c r="A3696" s="0" t="inlineStr">
        <x:is>
          <x:t>BS|bs.liabilities.other-payables|3730|FY2023</x:t>
        </x:is>
      </x:c>
      <x:c r="B3696" s="0" t="inlineStr">
        <x:is>
          <x:t>Demo Handel GmbH</x:t>
        </x:is>
      </x:c>
      <x:c r="C3696" s="0" t="inlineStr">
        <x:is>
          <x:t>BS</x:t>
        </x:is>
      </x:c>
      <x:c r="D3696" s="0" t="inlineStr">
        <x:is>
          <x:t>bs.liabilities.other-payables</x:t>
        </x:is>
      </x:c>
      <x:c r="E3696" s="0" t="inlineStr">
        <x:is>
          <x:t>Sonstige Verbindlichkeiten</x:t>
        </x:is>
      </x:c>
      <x:c r="F3696" s="58">
        <x:v>3730</x:v>
      </x:c>
      <x:c r="G3696" t="inlineStr">
        <x:is>
          <x:t>Verbindlichkeiten aus Lohn- und Kirchensteuer</x:t>
        </x:is>
      </x:c>
      <x:c r="H3696" s="0" t="inlineStr">
        <x:is>
          <x:t>FY2023</x:t>
        </x:is>
      </x:c>
      <x:c r="I3696" s="0" t="inlineStr">
        <x:is>
          <x:t>2023</x:t>
        </x:is>
      </x:c>
      <x:c r="J3696" s="0" t="inlineStr">
        <x:is>
          <x:t>FY</x:t>
        </x:is>
      </x:c>
      <x:c r="K3696" s="58">
        <x:v>12</x:v>
      </x:c>
      <x:c r="L3696" s="12">
        <x:v>50943.05</x:v>
      </x:c>
    </x:row>
    <x:row r="3697">
      <x:c r="A3697" s="0" t="inlineStr">
        <x:is>
          <x:t>BS|bs.liabilities.other-payables|3730|FY2024</x:t>
        </x:is>
      </x:c>
      <x:c r="B3697" s="0" t="inlineStr">
        <x:is>
          <x:t>Demo Handel GmbH</x:t>
        </x:is>
      </x:c>
      <x:c r="C3697" s="0" t="inlineStr">
        <x:is>
          <x:t>BS</x:t>
        </x:is>
      </x:c>
      <x:c r="D3697" s="0" t="inlineStr">
        <x:is>
          <x:t>bs.liabilities.other-payables</x:t>
        </x:is>
      </x:c>
      <x:c r="E3697" s="0" t="inlineStr">
        <x:is>
          <x:t>Sonstige Verbindlichkeiten</x:t>
        </x:is>
      </x:c>
      <x:c r="F3697" s="58">
        <x:v>3730</x:v>
      </x:c>
      <x:c r="G3697" t="inlineStr">
        <x:is>
          <x:t>Verbindlichkeiten aus Lohn- und Kirchensteuer</x:t>
        </x:is>
      </x:c>
      <x:c r="H3697" s="0" t="inlineStr">
        <x:is>
          <x:t>FY2024</x:t>
        </x:is>
      </x:c>
      <x:c r="I3697" s="0" t="inlineStr">
        <x:is>
          <x:t>2024</x:t>
        </x:is>
      </x:c>
      <x:c r="J3697" s="0" t="inlineStr">
        <x:is>
          <x:t>FY</x:t>
        </x:is>
      </x:c>
      <x:c r="K3697" s="58">
        <x:v>12</x:v>
      </x:c>
      <x:c r="L3697" s="12">
        <x:v>54608.49</x:v>
      </x:c>
    </x:row>
    <x:row r="3698">
      <x:c r="A3698" s="0" t="inlineStr">
        <x:is>
          <x:t>BS|bs.liabilities.deferred-income||FY2022</x:t>
        </x:is>
      </x:c>
      <x:c r="B3698" s="0" t="inlineStr">
        <x:is>
          <x:t>Demo Handel GmbH</x:t>
        </x:is>
      </x:c>
      <x:c r="C3698" s="0" t="inlineStr">
        <x:is>
          <x:t>BS</x:t>
        </x:is>
      </x:c>
      <x:c r="D3698" s="0" t="inlineStr">
        <x:is>
          <x:t>bs.liabilities.deferred-income</x:t>
        </x:is>
      </x:c>
      <x:c r="E3698" s="0" t="inlineStr">
        <x:is>
          <x:t>Passive RAP</x:t>
        </x:is>
      </x:c>
      <x:c r="H3698" s="0" t="inlineStr">
        <x:is>
          <x:t>FY2022</x:t>
        </x:is>
      </x:c>
      <x:c r="I3698" s="0" t="inlineStr">
        <x:is>
          <x:t>2022</x:t>
        </x:is>
      </x:c>
      <x:c r="J3698" s="0" t="inlineStr">
        <x:is>
          <x:t>FY</x:t>
        </x:is>
      </x:c>
      <x:c r="K3698" s="58">
        <x:v>12</x:v>
      </x:c>
      <x:c r="L3698" s="12">
        <x:v>368400</x:v>
      </x:c>
    </x:row>
    <x:row r="3699">
      <x:c r="A3699" s="0" t="inlineStr">
        <x:is>
          <x:t>BS|bs.liabilities.deferred-income||FY2023</x:t>
        </x:is>
      </x:c>
      <x:c r="B3699" s="0" t="inlineStr">
        <x:is>
          <x:t>Demo Handel GmbH</x:t>
        </x:is>
      </x:c>
      <x:c r="C3699" s="0" t="inlineStr">
        <x:is>
          <x:t>BS</x:t>
        </x:is>
      </x:c>
      <x:c r="D3699" s="0" t="inlineStr">
        <x:is>
          <x:t>bs.liabilities.deferred-income</x:t>
        </x:is>
      </x:c>
      <x:c r="E3699" s="0" t="inlineStr">
        <x:is>
          <x:t>Passive RAP</x:t>
        </x:is>
      </x:c>
      <x:c r="H3699" s="0" t="inlineStr">
        <x:is>
          <x:t>FY2023</x:t>
        </x:is>
      </x:c>
      <x:c r="I3699" s="0" t="inlineStr">
        <x:is>
          <x:t>2023</x:t>
        </x:is>
      </x:c>
      <x:c r="J3699" s="0" t="inlineStr">
        <x:is>
          <x:t>FY</x:t>
        </x:is>
      </x:c>
      <x:c r="K3699" s="58">
        <x:v>12</x:v>
      </x:c>
      <x:c r="L3699" s="12">
        <x:v>458020</x:v>
      </x:c>
    </x:row>
    <x:row r="3700">
      <x:c r="A3700" s="0" t="inlineStr">
        <x:is>
          <x:t>BS|bs.liabilities.deferred-income||FY2024</x:t>
        </x:is>
      </x:c>
      <x:c r="B3700" s="0" t="inlineStr">
        <x:is>
          <x:t>Demo Handel GmbH</x:t>
        </x:is>
      </x:c>
      <x:c r="C3700" s="0" t="inlineStr">
        <x:is>
          <x:t>BS</x:t>
        </x:is>
      </x:c>
      <x:c r="D3700" s="0" t="inlineStr">
        <x:is>
          <x:t>bs.liabilities.deferred-income</x:t>
        </x:is>
      </x:c>
      <x:c r="E3700" s="0" t="inlineStr">
        <x:is>
          <x:t>Passive RAP</x:t>
        </x:is>
      </x:c>
      <x:c r="H3700" s="0" t="inlineStr">
        <x:is>
          <x:t>FY2024</x:t>
        </x:is>
      </x:c>
      <x:c r="I3700" s="0" t="inlineStr">
        <x:is>
          <x:t>2024</x:t>
        </x:is>
      </x:c>
      <x:c r="J3700" s="0" t="inlineStr">
        <x:is>
          <x:t>FY</x:t>
        </x:is>
      </x:c>
      <x:c r="K3700" s="58">
        <x:v>12</x:v>
      </x:c>
      <x:c r="L3700" s="12">
        <x:v>408307</x:v>
      </x:c>
    </x:row>
    <x:row r="3701">
      <x:c r="A3701" s="0" t="inlineStr">
        <x:is>
          <x:t>BS|bs.liabilities.deferred-income|3900|FY2022</x:t>
        </x:is>
      </x:c>
      <x:c r="B3701" s="0" t="inlineStr">
        <x:is>
          <x:t>Demo Handel GmbH</x:t>
        </x:is>
      </x:c>
      <x:c r="C3701" s="0" t="inlineStr">
        <x:is>
          <x:t>BS</x:t>
        </x:is>
      </x:c>
      <x:c r="D3701" s="0" t="inlineStr">
        <x:is>
          <x:t>bs.liabilities.deferred-income</x:t>
        </x:is>
      </x:c>
      <x:c r="E3701" s="0" t="inlineStr">
        <x:is>
          <x:t>Passive RAP</x:t>
        </x:is>
      </x:c>
      <x:c r="F3701" s="58">
        <x:v>3900</x:v>
      </x:c>
      <x:c r="G3701" t="inlineStr">
        <x:is>
          <x:t>Passive Rechnungsabgrenzung</x:t>
        </x:is>
      </x:c>
      <x:c r="H3701" s="0" t="inlineStr">
        <x:is>
          <x:t>FY2022</x:t>
        </x:is>
      </x:c>
      <x:c r="I3701" s="0" t="inlineStr">
        <x:is>
          <x:t>2022</x:t>
        </x:is>
      </x:c>
      <x:c r="J3701" s="0" t="inlineStr">
        <x:is>
          <x:t>FY</x:t>
        </x:is>
      </x:c>
      <x:c r="K3701" s="58">
        <x:v>12</x:v>
      </x:c>
      <x:c r="L3701" s="12">
        <x:v>368400</x:v>
      </x:c>
    </x:row>
    <x:row r="3702">
      <x:c r="A3702" s="0" t="inlineStr">
        <x:is>
          <x:t>BS|bs.liabilities.deferred-income|3900|FY2023</x:t>
        </x:is>
      </x:c>
      <x:c r="B3702" s="0" t="inlineStr">
        <x:is>
          <x:t>Demo Handel GmbH</x:t>
        </x:is>
      </x:c>
      <x:c r="C3702" s="0" t="inlineStr">
        <x:is>
          <x:t>BS</x:t>
        </x:is>
      </x:c>
      <x:c r="D3702" s="0" t="inlineStr">
        <x:is>
          <x:t>bs.liabilities.deferred-income</x:t>
        </x:is>
      </x:c>
      <x:c r="E3702" s="0" t="inlineStr">
        <x:is>
          <x:t>Passive RAP</x:t>
        </x:is>
      </x:c>
      <x:c r="F3702" s="58">
        <x:v>3900</x:v>
      </x:c>
      <x:c r="G3702" t="inlineStr">
        <x:is>
          <x:t>Passive Rechnungsabgrenzung</x:t>
        </x:is>
      </x:c>
      <x:c r="H3702" s="0" t="inlineStr">
        <x:is>
          <x:t>FY2023</x:t>
        </x:is>
      </x:c>
      <x:c r="I3702" s="0" t="inlineStr">
        <x:is>
          <x:t>2023</x:t>
        </x:is>
      </x:c>
      <x:c r="J3702" s="0" t="inlineStr">
        <x:is>
          <x:t>FY</x:t>
        </x:is>
      </x:c>
      <x:c r="K3702" s="58">
        <x:v>12</x:v>
      </x:c>
      <x:c r="L3702" s="12">
        <x:v>458020</x:v>
      </x:c>
    </x:row>
    <x:row r="3703">
      <x:c r="A3703" s="0" t="inlineStr">
        <x:is>
          <x:t>BS|bs.liabilities.deferred-income|3900|FY2024</x:t>
        </x:is>
      </x:c>
      <x:c r="B3703" s="0" t="inlineStr">
        <x:is>
          <x:t>Demo Handel GmbH</x:t>
        </x:is>
      </x:c>
      <x:c r="C3703" s="0" t="inlineStr">
        <x:is>
          <x:t>BS</x:t>
        </x:is>
      </x:c>
      <x:c r="D3703" s="0" t="inlineStr">
        <x:is>
          <x:t>bs.liabilities.deferred-income</x:t>
        </x:is>
      </x:c>
      <x:c r="E3703" s="0" t="inlineStr">
        <x:is>
          <x:t>Passive RAP</x:t>
        </x:is>
      </x:c>
      <x:c r="F3703" s="58">
        <x:v>3900</x:v>
      </x:c>
      <x:c r="G3703" t="inlineStr">
        <x:is>
          <x:t>Passive Rechnungsabgrenzung</x:t>
        </x:is>
      </x:c>
      <x:c r="H3703" s="0" t="inlineStr">
        <x:is>
          <x:t>FY2024</x:t>
        </x:is>
      </x:c>
      <x:c r="I3703" s="0" t="inlineStr">
        <x:is>
          <x:t>2024</x:t>
        </x:is>
      </x:c>
      <x:c r="J3703" s="0" t="inlineStr">
        <x:is>
          <x:t>FY</x:t>
        </x:is>
      </x:c>
      <x:c r="K3703" s="58">
        <x:v>12</x:v>
      </x:c>
      <x:c r="L3703" s="12">
        <x:v>408307</x:v>
      </x:c>
    </x:row>
    <x:row r="3704">
      <x:c r="A3704" s="0" t="inlineStr">
        <x:is>
          <x:t>BS|bs.liabilities.long-term-debt||FY2022</x:t>
        </x:is>
      </x:c>
      <x:c r="B3704" s="0" t="inlineStr">
        <x:is>
          <x:t>Demo Handel GmbH</x:t>
        </x:is>
      </x:c>
      <x:c r="C3704" s="0" t="inlineStr">
        <x:is>
          <x:t>BS</x:t>
        </x:is>
      </x:c>
      <x:c r="D3704" s="0" t="inlineStr">
        <x:is>
          <x:t>bs.liabilities.long-term-debt</x:t>
        </x:is>
      </x:c>
      <x:c r="E3704" s="0" t="inlineStr">
        <x:is>
          <x:t>Langfristige Verbindlichkeiten</x:t>
        </x:is>
      </x:c>
      <x:c r="H3704" s="0" t="inlineStr">
        <x:is>
          <x:t>FY2022</x:t>
        </x:is>
      </x:c>
      <x:c r="I3704" s="0" t="inlineStr">
        <x:is>
          <x:t>2022</x:t>
        </x:is>
      </x:c>
      <x:c r="J3704" s="0" t="inlineStr">
        <x:is>
          <x:t>FY</x:t>
        </x:is>
      </x:c>
      <x:c r="K3704" s="58">
        <x:v>12</x:v>
      </x:c>
      <x:c r="L3704" s="12">
        <x:v>1250000</x:v>
      </x:c>
    </x:row>
    <x:row r="3705">
      <x:c r="A3705" s="0" t="inlineStr">
        <x:is>
          <x:t>BS|bs.liabilities.long-term-debt||FY2023</x:t>
        </x:is>
      </x:c>
      <x:c r="B3705" s="0" t="inlineStr">
        <x:is>
          <x:t>Demo Handel GmbH</x:t>
        </x:is>
      </x:c>
      <x:c r="C3705" s="0" t="inlineStr">
        <x:is>
          <x:t>BS</x:t>
        </x:is>
      </x:c>
      <x:c r="D3705" s="0" t="inlineStr">
        <x:is>
          <x:t>bs.liabilities.long-term-debt</x:t>
        </x:is>
      </x:c>
      <x:c r="E3705" s="0" t="inlineStr">
        <x:is>
          <x:t>Langfristige Verbindlichkeiten</x:t>
        </x:is>
      </x:c>
      <x:c r="H3705" s="0" t="inlineStr">
        <x:is>
          <x:t>FY2023</x:t>
        </x:is>
      </x:c>
      <x:c r="I3705" s="0" t="inlineStr">
        <x:is>
          <x:t>2023</x:t>
        </x:is>
      </x:c>
      <x:c r="J3705" s="0" t="inlineStr">
        <x:is>
          <x:t>FY</x:t>
        </x:is>
      </x:c>
      <x:c r="K3705" s="58">
        <x:v>12</x:v>
      </x:c>
      <x:c r="L3705" s="12">
        <x:v>3877457.45</x:v>
      </x:c>
    </x:row>
    <x:row r="3706">
      <x:c r="A3706" s="0" t="inlineStr">
        <x:is>
          <x:t>BS|bs.liabilities.long-term-debt||FY2024</x:t>
        </x:is>
      </x:c>
      <x:c r="B3706" s="0" t="inlineStr">
        <x:is>
          <x:t>Demo Handel GmbH</x:t>
        </x:is>
      </x:c>
      <x:c r="C3706" s="0" t="inlineStr">
        <x:is>
          <x:t>BS</x:t>
        </x:is>
      </x:c>
      <x:c r="D3706" s="0" t="inlineStr">
        <x:is>
          <x:t>bs.liabilities.long-term-debt</x:t>
        </x:is>
      </x:c>
      <x:c r="E3706" s="0" t="inlineStr">
        <x:is>
          <x:t>Langfristige Verbindlichkeiten</x:t>
        </x:is>
      </x:c>
      <x:c r="H3706" s="0" t="inlineStr">
        <x:is>
          <x:t>FY2024</x:t>
        </x:is>
      </x:c>
      <x:c r="I3706" s="0" t="inlineStr">
        <x:is>
          <x:t>2024</x:t>
        </x:is>
      </x:c>
      <x:c r="J3706" s="0" t="inlineStr">
        <x:is>
          <x:t>FY</x:t>
        </x:is>
      </x:c>
      <x:c r="K3706" s="58">
        <x:v>12</x:v>
      </x:c>
      <x:c r="L3706" s="12">
        <x:v>3374718.93</x:v>
      </x:c>
    </x:row>
    <x:row r="3707">
      <x:c r="A3707" s="0" t="inlineStr">
        <x:is>
          <x:t>BS|bs.liabilities.long-term-debt|3150|FY2022</x:t>
        </x:is>
      </x:c>
      <x:c r="B3707" s="0" t="inlineStr">
        <x:is>
          <x:t>Demo Handel GmbH</x:t>
        </x:is>
      </x:c>
      <x:c r="C3707" s="0" t="inlineStr">
        <x:is>
          <x:t>BS</x:t>
        </x:is>
      </x:c>
      <x:c r="D3707" s="0" t="inlineStr">
        <x:is>
          <x:t>bs.liabilities.long-term-debt</x:t>
        </x:is>
      </x:c>
      <x:c r="E3707" s="0" t="inlineStr">
        <x:is>
          <x:t>Langfristige Verbindlichkeiten</x:t>
        </x:is>
      </x:c>
      <x:c r="F3707" s="58">
        <x:v>3150</x:v>
      </x:c>
      <x:c r="G3707" t="inlineStr">
        <x:is>
          <x:t>Darlehen Investitionen (1 bis 5 Jahre)</x:t>
        </x:is>
      </x:c>
      <x:c r="H3707" s="0" t="inlineStr">
        <x:is>
          <x:t>FY2022</x:t>
        </x:is>
      </x:c>
      <x:c r="I3707" s="0" t="inlineStr">
        <x:is>
          <x:t>2022</x:t>
        </x:is>
      </x:c>
      <x:c r="J3707" s="0" t="inlineStr">
        <x:is>
          <x:t>FY</x:t>
        </x:is>
      </x:c>
      <x:c r="K3707" s="58">
        <x:v>12</x:v>
      </x:c>
      <x:c r="L3707" s="12">
        <x:v>0</x:v>
      </x:c>
    </x:row>
    <x:row r="3708">
      <x:c r="A3708" s="0" t="inlineStr">
        <x:is>
          <x:t>BS|bs.liabilities.long-term-debt|3150|FY2023</x:t>
        </x:is>
      </x:c>
      <x:c r="B3708" s="0" t="inlineStr">
        <x:is>
          <x:t>Demo Handel GmbH</x:t>
        </x:is>
      </x:c>
      <x:c r="C3708" s="0" t="inlineStr">
        <x:is>
          <x:t>BS</x:t>
        </x:is>
      </x:c>
      <x:c r="D3708" s="0" t="inlineStr">
        <x:is>
          <x:t>bs.liabilities.long-term-debt</x:t>
        </x:is>
      </x:c>
      <x:c r="E3708" s="0" t="inlineStr">
        <x:is>
          <x:t>Langfristige Verbindlichkeiten</x:t>
        </x:is>
      </x:c>
      <x:c r="F3708" s="58">
        <x:v>3150</x:v>
      </x:c>
      <x:c r="G3708" t="inlineStr">
        <x:is>
          <x:t>Darlehen Investitionen (1 bis 5 Jahre)</x:t>
        </x:is>
      </x:c>
      <x:c r="H3708" s="0" t="inlineStr">
        <x:is>
          <x:t>FY2023</x:t>
        </x:is>
      </x:c>
      <x:c r="I3708" s="0" t="inlineStr">
        <x:is>
          <x:t>2023</x:t>
        </x:is>
      </x:c>
      <x:c r="J3708" s="0" t="inlineStr">
        <x:is>
          <x:t>FY</x:t>
        </x:is>
      </x:c>
      <x:c r="K3708" s="58">
        <x:v>12</x:v>
      </x:c>
      <x:c r="L3708" s="12">
        <x:v>2877457.45</x:v>
      </x:c>
    </x:row>
    <x:row r="3709">
      <x:c r="A3709" s="0" t="inlineStr">
        <x:is>
          <x:t>BS|bs.liabilities.long-term-debt|3150|FY2024</x:t>
        </x:is>
      </x:c>
      <x:c r="B3709" s="0" t="inlineStr">
        <x:is>
          <x:t>Demo Handel GmbH</x:t>
        </x:is>
      </x:c>
      <x:c r="C3709" s="0" t="inlineStr">
        <x:is>
          <x:t>BS</x:t>
        </x:is>
      </x:c>
      <x:c r="D3709" s="0" t="inlineStr">
        <x:is>
          <x:t>bs.liabilities.long-term-debt</x:t>
        </x:is>
      </x:c>
      <x:c r="E3709" s="0" t="inlineStr">
        <x:is>
          <x:t>Langfristige Verbindlichkeiten</x:t>
        </x:is>
      </x:c>
      <x:c r="F3709" s="58">
        <x:v>3150</x:v>
      </x:c>
      <x:c r="G3709" t="inlineStr">
        <x:is>
          <x:t>Darlehen Investitionen (1 bis 5 Jahre)</x:t>
        </x:is>
      </x:c>
      <x:c r="H3709" s="0" t="inlineStr">
        <x:is>
          <x:t>FY2024</x:t>
        </x:is>
      </x:c>
      <x:c r="I3709" s="0" t="inlineStr">
        <x:is>
          <x:t>2024</x:t>
        </x:is>
      </x:c>
      <x:c r="J3709" s="0" t="inlineStr">
        <x:is>
          <x:t>FY</x:t>
        </x:is>
      </x:c>
      <x:c r="K3709" s="58">
        <x:v>12</x:v>
      </x:c>
      <x:c r="L3709" s="12">
        <x:v>2624718.93</x:v>
      </x:c>
    </x:row>
    <x:row r="3710">
      <x:c r="A3710" s="0" t="inlineStr">
        <x:is>
          <x:t>BS|bs.liabilities.long-term-debt|3160|FY2022</x:t>
        </x:is>
      </x:c>
      <x:c r="B3710" s="0" t="inlineStr">
        <x:is>
          <x:t>Demo Handel GmbH</x:t>
        </x:is>
      </x:c>
      <x:c r="C3710" s="0" t="inlineStr">
        <x:is>
          <x:t>BS</x:t>
        </x:is>
      </x:c>
      <x:c r="D3710" s="0" t="inlineStr">
        <x:is>
          <x:t>bs.liabilities.long-term-debt</x:t>
        </x:is>
      </x:c>
      <x:c r="E3710" s="0" t="inlineStr">
        <x:is>
          <x:t>Langfristige Verbindlichkeiten</x:t>
        </x:is>
      </x:c>
      <x:c r="F3710" s="58">
        <x:v>3160</x:v>
      </x:c>
      <x:c r="G3710" t="inlineStr">
        <x:is>
          <x:t>Förderdarlehen (größer 5 Jahre)</x:t>
        </x:is>
      </x:c>
      <x:c r="H3710" s="0" t="inlineStr">
        <x:is>
          <x:t>FY2022</x:t>
        </x:is>
      </x:c>
      <x:c r="I3710" s="0" t="inlineStr">
        <x:is>
          <x:t>2022</x:t>
        </x:is>
      </x:c>
      <x:c r="J3710" s="0" t="inlineStr">
        <x:is>
          <x:t>FY</x:t>
        </x:is>
      </x:c>
      <x:c r="K3710" s="58">
        <x:v>12</x:v>
      </x:c>
      <x:c r="L3710" s="12">
        <x:v>1250000</x:v>
      </x:c>
    </x:row>
    <x:row r="3711">
      <x:c r="A3711" s="0" t="inlineStr">
        <x:is>
          <x:t>BS|bs.liabilities.long-term-debt|3160|FY2023</x:t>
        </x:is>
      </x:c>
      <x:c r="B3711" s="0" t="inlineStr">
        <x:is>
          <x:t>Demo Handel GmbH</x:t>
        </x:is>
      </x:c>
      <x:c r="C3711" s="0" t="inlineStr">
        <x:is>
          <x:t>BS</x:t>
        </x:is>
      </x:c>
      <x:c r="D3711" s="0" t="inlineStr">
        <x:is>
          <x:t>bs.liabilities.long-term-debt</x:t>
        </x:is>
      </x:c>
      <x:c r="E3711" s="0" t="inlineStr">
        <x:is>
          <x:t>Langfristige Verbindlichkeiten</x:t>
        </x:is>
      </x:c>
      <x:c r="F3711" s="58">
        <x:v>3160</x:v>
      </x:c>
      <x:c r="G3711" t="inlineStr">
        <x:is>
          <x:t>Förderdarlehen (größer 5 Jahre)</x:t>
        </x:is>
      </x:c>
      <x:c r="H3711" s="0" t="inlineStr">
        <x:is>
          <x:t>FY2023</x:t>
        </x:is>
      </x:c>
      <x:c r="I3711" s="0" t="inlineStr">
        <x:is>
          <x:t>2023</x:t>
        </x:is>
      </x:c>
      <x:c r="J3711" s="0" t="inlineStr">
        <x:is>
          <x:t>FY</x:t>
        </x:is>
      </x:c>
      <x:c r="K3711" s="58">
        <x:v>12</x:v>
      </x:c>
      <x:c r="L3711" s="12">
        <x:v>1000000</x:v>
      </x:c>
    </x:row>
    <x:row r="3712">
      <x:c r="A3712" s="0" t="inlineStr">
        <x:is>
          <x:t>BS|bs.liabilities.long-term-debt|3160|FY2024</x:t>
        </x:is>
      </x:c>
      <x:c r="B3712" s="0" t="inlineStr">
        <x:is>
          <x:t>Demo Handel GmbH</x:t>
        </x:is>
      </x:c>
      <x:c r="C3712" s="0" t="inlineStr">
        <x:is>
          <x:t>BS</x:t>
        </x:is>
      </x:c>
      <x:c r="D3712" s="0" t="inlineStr">
        <x:is>
          <x:t>bs.liabilities.long-term-debt</x:t>
        </x:is>
      </x:c>
      <x:c r="E3712" s="0" t="inlineStr">
        <x:is>
          <x:t>Langfristige Verbindlichkeiten</x:t>
        </x:is>
      </x:c>
      <x:c r="F3712" s="58">
        <x:v>3160</x:v>
      </x:c>
      <x:c r="G3712" t="inlineStr">
        <x:is>
          <x:t>Förderdarlehen (größer 5 Jahre)</x:t>
        </x:is>
      </x:c>
      <x:c r="H3712" s="0" t="inlineStr">
        <x:is>
          <x:t>FY2024</x:t>
        </x:is>
      </x:c>
      <x:c r="I3712" s="0" t="inlineStr">
        <x:is>
          <x:t>2024</x:t>
        </x:is>
      </x:c>
      <x:c r="J3712" s="0" t="inlineStr">
        <x:is>
          <x:t>FY</x:t>
        </x:is>
      </x:c>
      <x:c r="K3712" s="58">
        <x:v>12</x:v>
      </x:c>
      <x:c r="L3712" s="12">
        <x:v>750000</x:v>
      </x:c>
    </x:row>
    <x:row r="3713">
      <x:c r="A3713" s="0" t="inlineStr">
        <x:is>
          <x:t>BS|bs.liabilities.overdraft||FY2022</x:t>
        </x:is>
      </x:c>
      <x:c r="B3713" s="0" t="inlineStr">
        <x:is>
          <x:t>Demo Handel GmbH</x:t>
        </x:is>
      </x:c>
      <x:c r="C3713" s="0" t="inlineStr">
        <x:is>
          <x:t>BS</x:t>
        </x:is>
      </x:c>
      <x:c r="D3713" s="0" t="inlineStr">
        <x:is>
          <x:t>bs.liabilities.overdraft</x:t>
        </x:is>
      </x:c>
      <x:c r="E3713" s="0" t="inlineStr">
        <x:is>
          <x:t>Kreditkarten &amp; Überziehung</x:t>
        </x:is>
      </x:c>
      <x:c r="H3713" s="0" t="inlineStr">
        <x:is>
          <x:t>FY2022</x:t>
        </x:is>
      </x:c>
      <x:c r="I3713" s="0" t="inlineStr">
        <x:is>
          <x:t>2022</x:t>
        </x:is>
      </x:c>
      <x:c r="J3713" s="0" t="inlineStr">
        <x:is>
          <x:t>FY</x:t>
        </x:is>
      </x:c>
      <x:c r="K3713" s="58">
        <x:v>12</x:v>
      </x:c>
      <x:c r="L3713" s="12">
        <x:v>1056682.06</x:v>
      </x:c>
    </x:row>
    <x:row r="3714">
      <x:c r="A3714" s="0" t="inlineStr">
        <x:is>
          <x:t>BS|bs.liabilities.overdraft||FY2023</x:t>
        </x:is>
      </x:c>
      <x:c r="B3714" s="0" t="inlineStr">
        <x:is>
          <x:t>Demo Handel GmbH</x:t>
        </x:is>
      </x:c>
      <x:c r="C3714" s="0" t="inlineStr">
        <x:is>
          <x:t>BS</x:t>
        </x:is>
      </x:c>
      <x:c r="D3714" s="0" t="inlineStr">
        <x:is>
          <x:t>bs.liabilities.overdraft</x:t>
        </x:is>
      </x:c>
      <x:c r="E3714" s="0" t="inlineStr">
        <x:is>
          <x:t>Kreditkarten &amp; Überziehung</x:t>
        </x:is>
      </x:c>
      <x:c r="H3714" s="0" t="inlineStr">
        <x:is>
          <x:t>FY2023</x:t>
        </x:is>
      </x:c>
      <x:c r="I3714" s="0" t="inlineStr">
        <x:is>
          <x:t>2023</x:t>
        </x:is>
      </x:c>
      <x:c r="J3714" s="0" t="inlineStr">
        <x:is>
          <x:t>FY</x:t>
        </x:is>
      </x:c>
      <x:c r="K3714" s="58">
        <x:v>12</x:v>
      </x:c>
      <x:c r="L3714" s="12">
        <x:v>0</x:v>
      </x:c>
    </x:row>
    <x:row r="3715">
      <x:c r="A3715" s="0" t="inlineStr">
        <x:is>
          <x:t>BS|bs.liabilities.overdraft||FY2024</x:t>
        </x:is>
      </x:c>
      <x:c r="B3715" s="0" t="inlineStr">
        <x:is>
          <x:t>Demo Handel GmbH</x:t>
        </x:is>
      </x:c>
      <x:c r="C3715" s="0" t="inlineStr">
        <x:is>
          <x:t>BS</x:t>
        </x:is>
      </x:c>
      <x:c r="D3715" s="0" t="inlineStr">
        <x:is>
          <x:t>bs.liabilities.overdraft</x:t>
        </x:is>
      </x:c>
      <x:c r="E3715" s="0" t="inlineStr">
        <x:is>
          <x:t>Kreditkarten &amp; Überziehung</x:t>
        </x:is>
      </x:c>
      <x:c r="H3715" s="0" t="inlineStr">
        <x:is>
          <x:t>FY2024</x:t>
        </x:is>
      </x:c>
      <x:c r="I3715" s="0" t="inlineStr">
        <x:is>
          <x:t>2024</x:t>
        </x:is>
      </x:c>
      <x:c r="J3715" s="0" t="inlineStr">
        <x:is>
          <x:t>FY</x:t>
        </x:is>
      </x:c>
      <x:c r="K3715" s="58">
        <x:v>12</x:v>
      </x:c>
      <x:c r="L3715" s="12">
        <x:v>562159.97</x:v>
      </x:c>
    </x:row>
    <x:row r="3716">
      <x:c r="A3716" s="0" t="inlineStr">
        <x:is>
          <x:t>BS|bs.liabilities.overdraft|1810|FY2022</x:t>
        </x:is>
      </x:c>
      <x:c r="B3716" s="0" t="inlineStr">
        <x:is>
          <x:t>Demo Handel GmbH</x:t>
        </x:is>
      </x:c>
      <x:c r="C3716" s="0" t="inlineStr">
        <x:is>
          <x:t>BS</x:t>
        </x:is>
      </x:c>
      <x:c r="D3716" s="0" t="inlineStr">
        <x:is>
          <x:t>bs.liabilities.overdraft</x:t>
        </x:is>
      </x:c>
      <x:c r="E3716" s="0" t="inlineStr">
        <x:is>
          <x:t>Kreditkarten &amp; Überziehung</x:t>
        </x:is>
      </x:c>
      <x:c r="F3716" s="58">
        <x:v>1810</x:v>
      </x:c>
      <x:c r="G3716" t="inlineStr">
        <x:is>
          <x:t>Bank 2 (Kontokorrent)</x:t>
        </x:is>
      </x:c>
      <x:c r="H3716" s="0" t="inlineStr">
        <x:is>
          <x:t>FY2022</x:t>
        </x:is>
      </x:c>
      <x:c r="I3716" s="0" t="inlineStr">
        <x:is>
          <x:t>2022</x:t>
        </x:is>
      </x:c>
      <x:c r="J3716" s="0" t="inlineStr">
        <x:is>
          <x:t>FY</x:t>
        </x:is>
      </x:c>
      <x:c r="K3716" s="58">
        <x:v>12</x:v>
      </x:c>
      <x:c r="L3716" s="12">
        <x:v>1056682.06</x:v>
      </x:c>
    </x:row>
    <x:row r="3717">
      <x:c r="A3717" s="0" t="inlineStr">
        <x:is>
          <x:t>BS|bs.liabilities.overdraft|1810|FY2024</x:t>
        </x:is>
      </x:c>
      <x:c r="B3717" s="0" t="inlineStr">
        <x:is>
          <x:t>Demo Handel GmbH</x:t>
        </x:is>
      </x:c>
      <x:c r="C3717" s="0" t="inlineStr">
        <x:is>
          <x:t>BS</x:t>
        </x:is>
      </x:c>
      <x:c r="D3717" s="0" t="inlineStr">
        <x:is>
          <x:t>bs.liabilities.overdraft</x:t>
        </x:is>
      </x:c>
      <x:c r="E3717" s="0" t="inlineStr">
        <x:is>
          <x:t>Kreditkarten &amp; Überziehung</x:t>
        </x:is>
      </x:c>
      <x:c r="F3717" s="58">
        <x:v>1810</x:v>
      </x:c>
      <x:c r="G3717" t="inlineStr">
        <x:is>
          <x:t>Bank 2 (Kontokorrent)</x:t>
        </x:is>
      </x:c>
      <x:c r="H3717" s="0" t="inlineStr">
        <x:is>
          <x:t>FY2024</x:t>
        </x:is>
      </x:c>
      <x:c r="I3717" s="0" t="inlineStr">
        <x:is>
          <x:t>2024</x:t>
        </x:is>
      </x:c>
      <x:c r="J3717" s="0" t="inlineStr">
        <x:is>
          <x:t>FY</x:t>
        </x:is>
      </x:c>
      <x:c r="K3717" s="58">
        <x:v>12</x:v>
      </x:c>
      <x:c r="L3717" s="12">
        <x:v>562159.97</x:v>
      </x:c>
    </x:row>
    <x:row r="3718">
      <x:c r="A3718" s="0" t="inlineStr">
        <x:is>
          <x:t>BS|bs.liabilities||FY2022</x:t>
        </x:is>
      </x:c>
      <x:c r="B3718" s="0" t="inlineStr">
        <x:is>
          <x:t>Demo Handel GmbH</x:t>
        </x:is>
      </x:c>
      <x:c r="C3718" s="0" t="inlineStr">
        <x:is>
          <x:t>BS</x:t>
        </x:is>
      </x:c>
      <x:c r="D3718" s="0" t="inlineStr">
        <x:is>
          <x:t>bs.liabilities</x:t>
        </x:is>
      </x:c>
      <x:c r="E3718" s="0" t="inlineStr">
        <x:is>
          <x:t>Verbindlichkeiten</x:t>
        </x:is>
      </x:c>
      <x:c r="H3718" s="0" t="inlineStr">
        <x:is>
          <x:t>FY2022</x:t>
        </x:is>
      </x:c>
      <x:c r="I3718" s="0" t="inlineStr">
        <x:is>
          <x:t>2022</x:t>
        </x:is>
      </x:c>
      <x:c r="J3718" s="0" t="inlineStr">
        <x:is>
          <x:t>FY</x:t>
        </x:is>
      </x:c>
      <x:c r="K3718" s="58">
        <x:v>12</x:v>
      </x:c>
      <x:c r="L3718" s="12">
        <x:v>5343331.14</x:v>
      </x:c>
    </x:row>
    <x:row r="3719">
      <x:c r="A3719" s="0" t="inlineStr">
        <x:is>
          <x:t>BS|bs.liabilities||FY2023</x:t>
        </x:is>
      </x:c>
      <x:c r="B3719" s="0" t="inlineStr">
        <x:is>
          <x:t>Demo Handel GmbH</x:t>
        </x:is>
      </x:c>
      <x:c r="C3719" s="0" t="inlineStr">
        <x:is>
          <x:t>BS</x:t>
        </x:is>
      </x:c>
      <x:c r="D3719" s="0" t="inlineStr">
        <x:is>
          <x:t>bs.liabilities</x:t>
        </x:is>
      </x:c>
      <x:c r="E3719" s="0" t="inlineStr">
        <x:is>
          <x:t>Verbindlichkeiten</x:t>
        </x:is>
      </x:c>
      <x:c r="H3719" s="0" t="inlineStr">
        <x:is>
          <x:t>FY2023</x:t>
        </x:is>
      </x:c>
      <x:c r="I3719" s="0" t="inlineStr">
        <x:is>
          <x:t>2023</x:t>
        </x:is>
      </x:c>
      <x:c r="J3719" s="0" t="inlineStr">
        <x:is>
          <x:t>FY</x:t>
        </x:is>
      </x:c>
      <x:c r="K3719" s="58">
        <x:v>12</x:v>
      </x:c>
      <x:c r="L3719" s="12">
        <x:v>6949001.56</x:v>
      </x:c>
    </x:row>
    <x:row r="3720">
      <x:c r="A3720" s="0" t="inlineStr">
        <x:is>
          <x:t>BS|bs.liabilities||FY2024</x:t>
        </x:is>
      </x:c>
      <x:c r="B3720" s="0" t="inlineStr">
        <x:is>
          <x:t>Demo Handel GmbH</x:t>
        </x:is>
      </x:c>
      <x:c r="C3720" s="0" t="inlineStr">
        <x:is>
          <x:t>BS</x:t>
        </x:is>
      </x:c>
      <x:c r="D3720" s="0" t="inlineStr">
        <x:is>
          <x:t>bs.liabilities</x:t>
        </x:is>
      </x:c>
      <x:c r="E3720" s="0" t="inlineStr">
        <x:is>
          <x:t>Verbindlichkeiten</x:t>
        </x:is>
      </x:c>
      <x:c r="H3720" s="0" t="inlineStr">
        <x:is>
          <x:t>FY2024</x:t>
        </x:is>
      </x:c>
      <x:c r="I3720" s="0" t="inlineStr">
        <x:is>
          <x:t>2024</x:t>
        </x:is>
      </x:c>
      <x:c r="J3720" s="0" t="inlineStr">
        <x:is>
          <x:t>FY</x:t>
        </x:is>
      </x:c>
      <x:c r="K3720" s="58">
        <x:v>12</x:v>
      </x:c>
      <x:c r="L3720" s="12">
        <x:v>7009955.55</x:v>
      </x:c>
    </x:row>
    <x:row r="3721">
      <x:c r="A3721" s="0" t="inlineStr">
        <x:is>
          <x:t>BS|bs.total-assets||FY2022</x:t>
        </x:is>
      </x:c>
      <x:c r="B3721" s="0" t="inlineStr">
        <x:is>
          <x:t>Demo Handel GmbH</x:t>
        </x:is>
      </x:c>
      <x:c r="C3721" s="0" t="inlineStr">
        <x:is>
          <x:t>BS</x:t>
        </x:is>
      </x:c>
      <x:c r="D3721" s="0" t="inlineStr">
        <x:is>
          <x:t>bs.total-assets</x:t>
        </x:is>
      </x:c>
      <x:c r="E3721" s="0" t="inlineStr">
        <x:is>
          <x:t>Summe Aktiva</x:t>
        </x:is>
      </x:c>
      <x:c r="H3721" s="0" t="inlineStr">
        <x:is>
          <x:t>FY2022</x:t>
        </x:is>
      </x:c>
      <x:c r="I3721" s="0" t="inlineStr">
        <x:is>
          <x:t>2022</x:t>
        </x:is>
      </x:c>
      <x:c r="J3721" s="0" t="inlineStr">
        <x:is>
          <x:t>FY</x:t>
        </x:is>
      </x:c>
      <x:c r="K3721" s="58">
        <x:v>12</x:v>
      </x:c>
      <x:c r="L3721" s="12">
        <x:v>9113699.55</x:v>
      </x:c>
    </x:row>
    <x:row r="3722">
      <x:c r="A3722" s="0" t="inlineStr">
        <x:is>
          <x:t>BS|bs.total-assets||FY2023</x:t>
        </x:is>
      </x:c>
      <x:c r="B3722" s="0" t="inlineStr">
        <x:is>
          <x:t>Demo Handel GmbH</x:t>
        </x:is>
      </x:c>
      <x:c r="C3722" s="0" t="inlineStr">
        <x:is>
          <x:t>BS</x:t>
        </x:is>
      </x:c>
      <x:c r="D3722" s="0" t="inlineStr">
        <x:is>
          <x:t>bs.total-assets</x:t>
        </x:is>
      </x:c>
      <x:c r="E3722" s="0" t="inlineStr">
        <x:is>
          <x:t>Summe Aktiva</x:t>
        </x:is>
      </x:c>
      <x:c r="H3722" s="0" t="inlineStr">
        <x:is>
          <x:t>FY2023</x:t>
        </x:is>
      </x:c>
      <x:c r="I3722" s="0" t="inlineStr">
        <x:is>
          <x:t>2023</x:t>
        </x:is>
      </x:c>
      <x:c r="J3722" s="0" t="inlineStr">
        <x:is>
          <x:t>FY</x:t>
        </x:is>
      </x:c>
      <x:c r="K3722" s="58">
        <x:v>12</x:v>
      </x:c>
      <x:c r="L3722" s="12">
        <x:v>12381334.13</x:v>
      </x:c>
    </x:row>
    <x:row r="3723">
      <x:c r="A3723" s="0" t="inlineStr">
        <x:is>
          <x:t>BS|bs.total-assets||FY2024</x:t>
        </x:is>
      </x:c>
      <x:c r="B3723" s="0" t="inlineStr">
        <x:is>
          <x:t>Demo Handel GmbH</x:t>
        </x:is>
      </x:c>
      <x:c r="C3723" s="0" t="inlineStr">
        <x:is>
          <x:t>BS</x:t>
        </x:is>
      </x:c>
      <x:c r="D3723" s="0" t="inlineStr">
        <x:is>
          <x:t>bs.total-assets</x:t>
        </x:is>
      </x:c>
      <x:c r="E3723" s="0" t="inlineStr">
        <x:is>
          <x:t>Summe Aktiva</x:t>
        </x:is>
      </x:c>
      <x:c r="H3723" s="0" t="inlineStr">
        <x:is>
          <x:t>FY2024</x:t>
        </x:is>
      </x:c>
      <x:c r="I3723" s="0" t="inlineStr">
        <x:is>
          <x:t>2024</x:t>
        </x:is>
      </x:c>
      <x:c r="J3723" s="0" t="inlineStr">
        <x:is>
          <x:t>FY</x:t>
        </x:is>
      </x:c>
      <x:c r="K3723" s="58">
        <x:v>12</x:v>
      </x:c>
      <x:c r="L3723" s="12">
        <x:v>10556984.17</x:v>
      </x:c>
    </x:row>
    <x:row r="3724">
      <x:c r="A3724" s="0" t="inlineStr">
        <x:is>
          <x:t>BS|bs.total-equity-and-liabilities||FY2022</x:t>
        </x:is>
      </x:c>
      <x:c r="B3724" s="0" t="inlineStr">
        <x:is>
          <x:t>Demo Handel GmbH</x:t>
        </x:is>
      </x:c>
      <x:c r="C3724" s="0" t="inlineStr">
        <x:is>
          <x:t>BS</x:t>
        </x:is>
      </x:c>
      <x:c r="D3724" s="0" t="inlineStr">
        <x:is>
          <x:t>bs.total-equity-and-liabilities</x:t>
        </x:is>
      </x:c>
      <x:c r="E3724" s="0" t="inlineStr">
        <x:is>
          <x:t>Summe Passiva</x:t>
        </x:is>
      </x:c>
      <x:c r="H3724" s="0" t="inlineStr">
        <x:is>
          <x:t>FY2022</x:t>
        </x:is>
      </x:c>
      <x:c r="I3724" s="0" t="inlineStr">
        <x:is>
          <x:t>2022</x:t>
        </x:is>
      </x:c>
      <x:c r="J3724" s="0" t="inlineStr">
        <x:is>
          <x:t>FY</x:t>
        </x:is>
      </x:c>
      <x:c r="K3724" s="58">
        <x:v>12</x:v>
      </x:c>
      <x:c r="L3724" s="12">
        <x:v>9113699.55</x:v>
      </x:c>
    </x:row>
    <x:row r="3725">
      <x:c r="A3725" s="0" t="inlineStr">
        <x:is>
          <x:t>BS|bs.total-equity-and-liabilities||FY2023</x:t>
        </x:is>
      </x:c>
      <x:c r="B3725" s="0" t="inlineStr">
        <x:is>
          <x:t>Demo Handel GmbH</x:t>
        </x:is>
      </x:c>
      <x:c r="C3725" s="0" t="inlineStr">
        <x:is>
          <x:t>BS</x:t>
        </x:is>
      </x:c>
      <x:c r="D3725" s="0" t="inlineStr">
        <x:is>
          <x:t>bs.total-equity-and-liabilities</x:t>
        </x:is>
      </x:c>
      <x:c r="E3725" s="0" t="inlineStr">
        <x:is>
          <x:t>Summe Passiva</x:t>
        </x:is>
      </x:c>
      <x:c r="H3725" s="0" t="inlineStr">
        <x:is>
          <x:t>FY2023</x:t>
        </x:is>
      </x:c>
      <x:c r="I3725" s="0" t="inlineStr">
        <x:is>
          <x:t>2023</x:t>
        </x:is>
      </x:c>
      <x:c r="J3725" s="0" t="inlineStr">
        <x:is>
          <x:t>FY</x:t>
        </x:is>
      </x:c>
      <x:c r="K3725" s="58">
        <x:v>12</x:v>
      </x:c>
      <x:c r="L3725" s="12">
        <x:v>12381334.13</x:v>
      </x:c>
    </x:row>
    <x:row r="3726">
      <x:c r="A3726" s="0" t="inlineStr">
        <x:is>
          <x:t>BS|bs.total-equity-and-liabilities||FY2024</x:t>
        </x:is>
      </x:c>
      <x:c r="B3726" s="0" t="inlineStr">
        <x:is>
          <x:t>Demo Handel GmbH</x:t>
        </x:is>
      </x:c>
      <x:c r="C3726" s="0" t="inlineStr">
        <x:is>
          <x:t>BS</x:t>
        </x:is>
      </x:c>
      <x:c r="D3726" s="0" t="inlineStr">
        <x:is>
          <x:t>bs.total-equity-and-liabilities</x:t>
        </x:is>
      </x:c>
      <x:c r="E3726" s="0" t="inlineStr">
        <x:is>
          <x:t>Summe Passiva</x:t>
        </x:is>
      </x:c>
      <x:c r="H3726" s="0" t="inlineStr">
        <x:is>
          <x:t>FY2024</x:t>
        </x:is>
      </x:c>
      <x:c r="I3726" s="0" t="inlineStr">
        <x:is>
          <x:t>2024</x:t>
        </x:is>
      </x:c>
      <x:c r="J3726" s="0" t="inlineStr">
        <x:is>
          <x:t>FY</x:t>
        </x:is>
      </x:c>
      <x:c r="K3726" s="58">
        <x:v>12</x:v>
      </x:c>
      <x:c r="L3726" s="12">
        <x:v>10556984.17</x:v>
      </x:c>
    </x:row>
    <x:row r="3727">
      <x:c r="A3727" s="0" t="inlineStr">
        <x:is>
          <x:t>CF|cf.net-profit||FY2022</x:t>
        </x:is>
      </x:c>
      <x:c r="B3727" s="0" t="inlineStr">
        <x:is>
          <x:t>Demo Handel GmbH</x:t>
        </x:is>
      </x:c>
      <x:c r="C3727" s="0" t="inlineStr">
        <x:is>
          <x:t>CF</x:t>
        </x:is>
      </x:c>
      <x:c r="D3727" s="0" t="inlineStr">
        <x:is>
          <x:t>cf.net-profit</x:t>
        </x:is>
      </x:c>
      <x:c r="E3727" s="0" t="inlineStr">
        <x:is>
          <x:t>Jahresergebnis</x:t>
        </x:is>
      </x:c>
      <x:c r="H3727" s="0" t="inlineStr">
        <x:is>
          <x:t>FY2022</x:t>
        </x:is>
      </x:c>
      <x:c r="I3727" s="0" t="inlineStr">
        <x:is>
          <x:t>2022-02 – 2022-12</x:t>
        </x:is>
      </x:c>
      <x:c r="J3727" s="0" t="inlineStr">
        <x:is>
          <x:t>PartYear</x:t>
        </x:is>
      </x:c>
      <x:c r="K3727" s="58">
        <x:v>11</x:v>
      </x:c>
      <x:c r="L3727" s="12">
        <x:v>1535398.22</x:v>
      </x:c>
    </x:row>
    <x:row r="3728">
      <x:c r="A3728" s="0" t="inlineStr">
        <x:is>
          <x:t>CF|cf.net-profit||FY2023</x:t>
        </x:is>
      </x:c>
      <x:c r="B3728" s="0" t="inlineStr">
        <x:is>
          <x:t>Demo Handel GmbH</x:t>
        </x:is>
      </x:c>
      <x:c r="C3728" s="0" t="inlineStr">
        <x:is>
          <x:t>CF</x:t>
        </x:is>
      </x:c>
      <x:c r="D3728" s="0" t="inlineStr">
        <x:is>
          <x:t>cf.net-profit</x:t>
        </x:is>
      </x:c>
      <x:c r="E3728" s="0" t="inlineStr">
        <x:is>
          <x:t>Jahresergebnis</x:t>
        </x:is>
      </x:c>
      <x:c r="H3728" s="0" t="inlineStr">
        <x:is>
          <x:t>FY2023</x:t>
        </x:is>
      </x:c>
      <x:c r="I3728" s="0" t="inlineStr">
        <x:is>
          <x:t>2023</x:t>
        </x:is>
      </x:c>
      <x:c r="J3728" s="0" t="inlineStr">
        <x:is>
          <x:t>FY</x:t>
        </x:is>
      </x:c>
      <x:c r="K3728" s="58">
        <x:v>12</x:v>
      </x:c>
      <x:c r="L3728" s="12">
        <x:v>1661964.16</x:v>
      </x:c>
    </x:row>
    <x:row r="3729">
      <x:c r="A3729" s="0" t="inlineStr">
        <x:is>
          <x:t>CF|cf.net-profit||FY2024</x:t>
        </x:is>
      </x:c>
      <x:c r="B3729" s="0" t="inlineStr">
        <x:is>
          <x:t>Demo Handel GmbH</x:t>
        </x:is>
      </x:c>
      <x:c r="C3729" s="0" t="inlineStr">
        <x:is>
          <x:t>CF</x:t>
        </x:is>
      </x:c>
      <x:c r="D3729" s="0" t="inlineStr">
        <x:is>
          <x:t>cf.net-profit</x:t>
        </x:is>
      </x:c>
      <x:c r="E3729" s="0" t="inlineStr">
        <x:is>
          <x:t>Jahresergebnis</x:t>
        </x:is>
      </x:c>
      <x:c r="H3729" s="0" t="inlineStr">
        <x:is>
          <x:t>FY2024</x:t>
        </x:is>
      </x:c>
      <x:c r="I3729" s="0" t="inlineStr">
        <x:is>
          <x:t>2024</x:t>
        </x:is>
      </x:c>
      <x:c r="J3729" s="0" t="inlineStr">
        <x:is>
          <x:t>FY</x:t>
        </x:is>
      </x:c>
      <x:c r="K3729" s="58">
        <x:v>12</x:v>
      </x:c>
      <x:c r="L3729" s="12">
        <x:v>1114696.05</x:v>
      </x:c>
    </x:row>
    <x:row r="3730">
      <x:c r="A3730" s="0" t="inlineStr">
        <x:is>
          <x:t>CF|cf.depreciation-add-back||FY2022</x:t>
        </x:is>
      </x:c>
      <x:c r="B3730" s="0" t="inlineStr">
        <x:is>
          <x:t>Demo Handel GmbH</x:t>
        </x:is>
      </x:c>
      <x:c r="C3730" s="0" t="inlineStr">
        <x:is>
          <x:t>CF</x:t>
        </x:is>
      </x:c>
      <x:c r="D3730" s="0" t="inlineStr">
        <x:is>
          <x:t>cf.depreciation-add-back</x:t>
        </x:is>
      </x:c>
      <x:c r="E3730" s="0" t="inlineStr">
        <x:is>
          <x:t>Abschreibungen/Zuschreibungen auf Gegenstände des Anlagevermögens</x:t>
        </x:is>
      </x:c>
      <x:c r="H3730" s="0" t="inlineStr">
        <x:is>
          <x:t>FY2022</x:t>
        </x:is>
      </x:c>
      <x:c r="I3730" s="0" t="inlineStr">
        <x:is>
          <x:t>2022-02 – 2022-12</x:t>
        </x:is>
      </x:c>
      <x:c r="J3730" s="0" t="inlineStr">
        <x:is>
          <x:t>PartYear</x:t>
        </x:is>
      </x:c>
      <x:c r="K3730" s="58">
        <x:v>11</x:v>
      </x:c>
      <x:c r="L3730" s="12">
        <x:v>219455.83</x:v>
      </x:c>
    </x:row>
    <x:row r="3731">
      <x:c r="A3731" s="0" t="inlineStr">
        <x:is>
          <x:t>CF|cf.depreciation-add-back||FY2023</x:t>
        </x:is>
      </x:c>
      <x:c r="B3731" s="0" t="inlineStr">
        <x:is>
          <x:t>Demo Handel GmbH</x:t>
        </x:is>
      </x:c>
      <x:c r="C3731" s="0" t="inlineStr">
        <x:is>
          <x:t>CF</x:t>
        </x:is>
      </x:c>
      <x:c r="D3731" s="0" t="inlineStr">
        <x:is>
          <x:t>cf.depreciation-add-back</x:t>
        </x:is>
      </x:c>
      <x:c r="E3731" s="0" t="inlineStr">
        <x:is>
          <x:t>Abschreibungen/Zuschreibungen auf Gegenstände des Anlagevermögens</x:t>
        </x:is>
      </x:c>
      <x:c r="H3731" s="0" t="inlineStr">
        <x:is>
          <x:t>FY2023</x:t>
        </x:is>
      </x:c>
      <x:c r="I3731" s="0" t="inlineStr">
        <x:is>
          <x:t>2023</x:t>
        </x:is>
      </x:c>
      <x:c r="J3731" s="0" t="inlineStr">
        <x:is>
          <x:t>FY</x:t>
        </x:is>
      </x:c>
      <x:c r="K3731" s="58">
        <x:v>12</x:v>
      </x:c>
      <x:c r="L3731" s="12">
        <x:v>384321.78</x:v>
      </x:c>
    </x:row>
    <x:row r="3732">
      <x:c r="A3732" s="0" t="inlineStr">
        <x:is>
          <x:t>CF|cf.depreciation-add-back||FY2024</x:t>
        </x:is>
      </x:c>
      <x:c r="B3732" s="0" t="inlineStr">
        <x:is>
          <x:t>Demo Handel GmbH</x:t>
        </x:is>
      </x:c>
      <x:c r="C3732" s="0" t="inlineStr">
        <x:is>
          <x:t>CF</x:t>
        </x:is>
      </x:c>
      <x:c r="D3732" s="0" t="inlineStr">
        <x:is>
          <x:t>cf.depreciation-add-back</x:t>
        </x:is>
      </x:c>
      <x:c r="E3732" s="0" t="inlineStr">
        <x:is>
          <x:t>Abschreibungen/Zuschreibungen auf Gegenstände des Anlagevermögens</x:t>
        </x:is>
      </x:c>
      <x:c r="H3732" s="0" t="inlineStr">
        <x:is>
          <x:t>FY2024</x:t>
        </x:is>
      </x:c>
      <x:c r="I3732" s="0" t="inlineStr">
        <x:is>
          <x:t>2024</x:t>
        </x:is>
      </x:c>
      <x:c r="J3732" s="0" t="inlineStr">
        <x:is>
          <x:t>FY</x:t>
        </x:is>
      </x:c>
      <x:c r="K3732" s="58">
        <x:v>12</x:v>
      </x:c>
      <x:c r="L3732" s="12">
        <x:v>603845.07</x:v>
      </x:c>
    </x:row>
    <x:row r="3733">
      <x:c r="A3733" s="0" t="inlineStr">
        <x:is>
          <x:t>CF|cf.provisions||FY2022</x:t>
        </x:is>
      </x:c>
      <x:c r="B3733" s="0" t="inlineStr">
        <x:is>
          <x:t>Demo Handel GmbH</x:t>
        </x:is>
      </x:c>
      <x:c r="C3733" s="0" t="inlineStr">
        <x:is>
          <x:t>CF</x:t>
        </x:is>
      </x:c>
      <x:c r="D3733" s="0" t="inlineStr">
        <x:is>
          <x:t>cf.provisions</x:t>
        </x:is>
      </x:c>
      <x:c r="E3733" s="0" t="inlineStr">
        <x:is>
          <x:t>Zunahme/Abnahme der Rückstellungen</x:t>
        </x:is>
      </x:c>
      <x:c r="H3733" s="0" t="inlineStr">
        <x:is>
          <x:t>FY2022</x:t>
        </x:is>
      </x:c>
      <x:c r="I3733" s="0" t="inlineStr">
        <x:is>
          <x:t>2022-02 – 2022-12</x:t>
        </x:is>
      </x:c>
      <x:c r="J3733" s="0" t="inlineStr">
        <x:is>
          <x:t>PartYear</x:t>
        </x:is>
      </x:c>
      <x:c r="K3733" s="58">
        <x:v>11</x:v>
      </x:c>
      <x:c r="L3733" s="12">
        <x:v>8750</x:v>
      </x:c>
    </x:row>
    <x:row r="3734">
      <x:c r="A3734" s="0" t="inlineStr">
        <x:is>
          <x:t>CF|cf.provisions||FY2023</x:t>
        </x:is>
      </x:c>
      <x:c r="B3734" s="0" t="inlineStr">
        <x:is>
          <x:t>Demo Handel GmbH</x:t>
        </x:is>
      </x:c>
      <x:c r="C3734" s="0" t="inlineStr">
        <x:is>
          <x:t>CF</x:t>
        </x:is>
      </x:c>
      <x:c r="D3734" s="0" t="inlineStr">
        <x:is>
          <x:t>cf.provisions</x:t>
        </x:is>
      </x:c>
      <x:c r="E3734" s="0" t="inlineStr">
        <x:is>
          <x:t>Zunahme/Abnahme der Rückstellungen</x:t>
        </x:is>
      </x:c>
      <x:c r="H3734" s="0" t="inlineStr">
        <x:is>
          <x:t>FY2023</x:t>
        </x:is>
      </x:c>
      <x:c r="I3734" s="0" t="inlineStr">
        <x:is>
          <x:t>2023</x:t>
        </x:is>
      </x:c>
      <x:c r="J3734" s="0" t="inlineStr">
        <x:is>
          <x:t>FY</x:t>
        </x:is>
      </x:c>
      <x:c r="K3734" s="58">
        <x:v>12</x:v>
      </x:c>
      <x:c r="L3734" s="12">
        <x:v>8800</x:v>
      </x:c>
    </x:row>
    <x:row r="3735">
      <x:c r="A3735" s="0" t="inlineStr">
        <x:is>
          <x:t>CF|cf.provisions||FY2024</x:t>
        </x:is>
      </x:c>
      <x:c r="B3735" s="0" t="inlineStr">
        <x:is>
          <x:t>Demo Handel GmbH</x:t>
        </x:is>
      </x:c>
      <x:c r="C3735" s="0" t="inlineStr">
        <x:is>
          <x:t>CF</x:t>
        </x:is>
      </x:c>
      <x:c r="D3735" s="0" t="inlineStr">
        <x:is>
          <x:t>cf.provisions</x:t>
        </x:is>
      </x:c>
      <x:c r="E3735" s="0" t="inlineStr">
        <x:is>
          <x:t>Zunahme/Abnahme der Rückstellungen</x:t>
        </x:is>
      </x:c>
      <x:c r="H3735" s="0" t="inlineStr">
        <x:is>
          <x:t>FY2024</x:t>
        </x:is>
      </x:c>
      <x:c r="I3735" s="0" t="inlineStr">
        <x:is>
          <x:t>2024</x:t>
        </x:is>
      </x:c>
      <x:c r="J3735" s="0" t="inlineStr">
        <x:is>
          <x:t>FY</x:t>
        </x:is>
      </x:c>
      <x:c r="K3735" s="58">
        <x:v>12</x:v>
      </x:c>
      <x:c r="L3735" s="12">
        <x:v>-650</x:v>
      </x:c>
    </x:row>
    <x:row r="3736">
      <x:c r="A3736" s="0" t="inlineStr">
        <x:is>
          <x:t>CF|cf.receivables||FY2022</x:t>
        </x:is>
      </x:c>
      <x:c r="B3736" s="0" t="inlineStr">
        <x:is>
          <x:t>Demo Handel GmbH</x:t>
        </x:is>
      </x:c>
      <x:c r="C3736" s="0" t="inlineStr">
        <x:is>
          <x:t>CF</x:t>
        </x:is>
      </x:c>
      <x:c r="D3736" s="0" t="inlineStr">
        <x:is>
          <x:t>cf.receivables</x:t>
        </x:is>
      </x:c>
      <x:c r="E3736" s="0" t="inlineStr">
        <x:is>
          <x:t>Zunahme/Abnahme der Forderungen und sonstigen Vermögensgegenstände</x:t>
        </x:is>
      </x:c>
      <x:c r="H3736" s="0" t="inlineStr">
        <x:is>
          <x:t>FY2022</x:t>
        </x:is>
      </x:c>
      <x:c r="I3736" s="0" t="inlineStr">
        <x:is>
          <x:t>2022-02 – 2022-12</x:t>
        </x:is>
      </x:c>
      <x:c r="J3736" s="0" t="inlineStr">
        <x:is>
          <x:t>PartYear</x:t>
        </x:is>
      </x:c>
      <x:c r="K3736" s="58">
        <x:v>11</x:v>
      </x:c>
      <x:c r="L3736" s="12">
        <x:v>-2106386.04</x:v>
      </x:c>
    </x:row>
    <x:row r="3737">
      <x:c r="A3737" s="0" t="inlineStr">
        <x:is>
          <x:t>CF|cf.receivables||FY2023</x:t>
        </x:is>
      </x:c>
      <x:c r="B3737" s="0" t="inlineStr">
        <x:is>
          <x:t>Demo Handel GmbH</x:t>
        </x:is>
      </x:c>
      <x:c r="C3737" s="0" t="inlineStr">
        <x:is>
          <x:t>CF</x:t>
        </x:is>
      </x:c>
      <x:c r="D3737" s="0" t="inlineStr">
        <x:is>
          <x:t>cf.receivables</x:t>
        </x:is>
      </x:c>
      <x:c r="E3737" s="0" t="inlineStr">
        <x:is>
          <x:t>Zunahme/Abnahme der Forderungen und sonstigen Vermögensgegenstände</x:t>
        </x:is>
      </x:c>
      <x:c r="H3737" s="0" t="inlineStr">
        <x:is>
          <x:t>FY2023</x:t>
        </x:is>
      </x:c>
      <x:c r="I3737" s="0" t="inlineStr">
        <x:is>
          <x:t>2023</x:t>
        </x:is>
      </x:c>
      <x:c r="J3737" s="0" t="inlineStr">
        <x:is>
          <x:t>FY</x:t>
        </x:is>
      </x:c>
      <x:c r="K3737" s="58">
        <x:v>12</x:v>
      </x:c>
      <x:c r="L3737" s="12">
        <x:v>569001.18</x:v>
      </x:c>
    </x:row>
    <x:row r="3738">
      <x:c r="A3738" s="0" t="inlineStr">
        <x:is>
          <x:t>CF|cf.receivables||FY2024</x:t>
        </x:is>
      </x:c>
      <x:c r="B3738" s="0" t="inlineStr">
        <x:is>
          <x:t>Demo Handel GmbH</x:t>
        </x:is>
      </x:c>
      <x:c r="C3738" s="0" t="inlineStr">
        <x:is>
          <x:t>CF</x:t>
        </x:is>
      </x:c>
      <x:c r="D3738" s="0" t="inlineStr">
        <x:is>
          <x:t>cf.receivables</x:t>
        </x:is>
      </x:c>
      <x:c r="E3738" s="0" t="inlineStr">
        <x:is>
          <x:t>Zunahme/Abnahme der Forderungen und sonstigen Vermögensgegenstände</x:t>
        </x:is>
      </x:c>
      <x:c r="H3738" s="0" t="inlineStr">
        <x:is>
          <x:t>FY2024</x:t>
        </x:is>
      </x:c>
      <x:c r="I3738" s="0" t="inlineStr">
        <x:is>
          <x:t>2024</x:t>
        </x:is>
      </x:c>
      <x:c r="J3738" s="0" t="inlineStr">
        <x:is>
          <x:t>FY</x:t>
        </x:is>
      </x:c>
      <x:c r="K3738" s="58">
        <x:v>12</x:v>
      </x:c>
      <x:c r="L3738" s="12">
        <x:v>38784.78</x:v>
      </x:c>
    </x:row>
    <x:row r="3739">
      <x:c r="A3739" s="0" t="inlineStr">
        <x:is>
          <x:t>CF|cf.inventory||FY2022</x:t>
        </x:is>
      </x:c>
      <x:c r="B3739" s="0" t="inlineStr">
        <x:is>
          <x:t>Demo Handel GmbH</x:t>
        </x:is>
      </x:c>
      <x:c r="C3739" s="0" t="inlineStr">
        <x:is>
          <x:t>CF</x:t>
        </x:is>
      </x:c>
      <x:c r="D3739" s="0" t="inlineStr">
        <x:is>
          <x:t>cf.inventory</x:t>
        </x:is>
      </x:c>
      <x:c r="E3739" s="0" t="inlineStr">
        <x:is>
          <x:t>Zunahme/Abnahme der Vorräte</x:t>
        </x:is>
      </x:c>
      <x:c r="H3739" s="0" t="inlineStr">
        <x:is>
          <x:t>FY2022</x:t>
        </x:is>
      </x:c>
      <x:c r="I3739" s="0" t="inlineStr">
        <x:is>
          <x:t>2022-02 – 2022-12</x:t>
        </x:is>
      </x:c>
      <x:c r="J3739" s="0" t="inlineStr">
        <x:is>
          <x:t>PartYear</x:t>
        </x:is>
      </x:c>
      <x:c r="K3739" s="58">
        <x:v>11</x:v>
      </x:c>
      <x:c r="L3739" s="12">
        <x:v>-10394.75</x:v>
      </x:c>
    </x:row>
    <x:row r="3740">
      <x:c r="A3740" s="0" t="inlineStr">
        <x:is>
          <x:t>CF|cf.inventory||FY2023</x:t>
        </x:is>
      </x:c>
      <x:c r="B3740" s="0" t="inlineStr">
        <x:is>
          <x:t>Demo Handel GmbH</x:t>
        </x:is>
      </x:c>
      <x:c r="C3740" s="0" t="inlineStr">
        <x:is>
          <x:t>CF</x:t>
        </x:is>
      </x:c>
      <x:c r="D3740" s="0" t="inlineStr">
        <x:is>
          <x:t>cf.inventory</x:t>
        </x:is>
      </x:c>
      <x:c r="E3740" s="0" t="inlineStr">
        <x:is>
          <x:t>Zunahme/Abnahme der Vorräte</x:t>
        </x:is>
      </x:c>
      <x:c r="H3740" s="0" t="inlineStr">
        <x:is>
          <x:t>FY2023</x:t>
        </x:is>
      </x:c>
      <x:c r="I3740" s="0" t="inlineStr">
        <x:is>
          <x:t>2023</x:t>
        </x:is>
      </x:c>
      <x:c r="J3740" s="0" t="inlineStr">
        <x:is>
          <x:t>FY</x:t>
        </x:is>
      </x:c>
      <x:c r="K3740" s="58">
        <x:v>12</x:v>
      </x:c>
      <x:c r="L3740" s="12">
        <x:v>-76516.49</x:v>
      </x:c>
    </x:row>
    <x:row r="3741">
      <x:c r="A3741" s="0" t="inlineStr">
        <x:is>
          <x:t>CF|cf.inventory||FY2024</x:t>
        </x:is>
      </x:c>
      <x:c r="B3741" s="0" t="inlineStr">
        <x:is>
          <x:t>Demo Handel GmbH</x:t>
        </x:is>
      </x:c>
      <x:c r="C3741" s="0" t="inlineStr">
        <x:is>
          <x:t>CF</x:t>
        </x:is>
      </x:c>
      <x:c r="D3741" s="0" t="inlineStr">
        <x:is>
          <x:t>cf.inventory</x:t>
        </x:is>
      </x:c>
      <x:c r="E3741" s="0" t="inlineStr">
        <x:is>
          <x:t>Zunahme/Abnahme der Vorräte</x:t>
        </x:is>
      </x:c>
      <x:c r="H3741" s="0" t="inlineStr">
        <x:is>
          <x:t>FY2024</x:t>
        </x:is>
      </x:c>
      <x:c r="I3741" s="0" t="inlineStr">
        <x:is>
          <x:t>2024</x:t>
        </x:is>
      </x:c>
      <x:c r="J3741" s="0" t="inlineStr">
        <x:is>
          <x:t>FY</x:t>
        </x:is>
      </x:c>
      <x:c r="K3741" s="58">
        <x:v>12</x:v>
      </x:c>
      <x:c r="L3741" s="12">
        <x:v>-224365.86</x:v>
      </x:c>
    </x:row>
    <x:row r="3742">
      <x:c r="A3742" s="0" t="inlineStr">
        <x:is>
          <x:t>CF|cf.prepaid||FY2022</x:t>
        </x:is>
      </x:c>
      <x:c r="B3742" s="0" t="inlineStr">
        <x:is>
          <x:t>Demo Handel GmbH</x:t>
        </x:is>
      </x:c>
      <x:c r="C3742" s="0" t="inlineStr">
        <x:is>
          <x:t>CF</x:t>
        </x:is>
      </x:c>
      <x:c r="D3742" s="0" t="inlineStr">
        <x:is>
          <x:t>cf.prepaid</x:t>
        </x:is>
      </x:c>
      <x:c r="E3742" s="0" t="inlineStr">
        <x:is>
          <x:t>Zunahme/Abnahme der aktiven Rechnungsabgrenzungsposten</x:t>
        </x:is>
      </x:c>
      <x:c r="H3742" s="0" t="inlineStr">
        <x:is>
          <x:t>FY2022</x:t>
        </x:is>
      </x:c>
      <x:c r="I3742" s="0" t="inlineStr">
        <x:is>
          <x:t>2022-02 – 2022-12</x:t>
        </x:is>
      </x:c>
      <x:c r="J3742" s="0" t="inlineStr">
        <x:is>
          <x:t>PartYear</x:t>
        </x:is>
      </x:c>
      <x:c r="K3742" s="58">
        <x:v>11</x:v>
      </x:c>
      <x:c r="L3742" s="12">
        <x:v>-13000</x:v>
      </x:c>
    </x:row>
    <x:row r="3743">
      <x:c r="A3743" s="0" t="inlineStr">
        <x:is>
          <x:t>CF|cf.prepaid||FY2023</x:t>
        </x:is>
      </x:c>
      <x:c r="B3743" s="0" t="inlineStr">
        <x:is>
          <x:t>Demo Handel GmbH</x:t>
        </x:is>
      </x:c>
      <x:c r="C3743" s="0" t="inlineStr">
        <x:is>
          <x:t>CF</x:t>
        </x:is>
      </x:c>
      <x:c r="D3743" s="0" t="inlineStr">
        <x:is>
          <x:t>cf.prepaid</x:t>
        </x:is>
      </x:c>
      <x:c r="E3743" s="0" t="inlineStr">
        <x:is>
          <x:t>Zunahme/Abnahme der aktiven Rechnungsabgrenzungsposten</x:t>
        </x:is>
      </x:c>
      <x:c r="H3743" s="0" t="inlineStr">
        <x:is>
          <x:t>FY2023</x:t>
        </x:is>
      </x:c>
      <x:c r="I3743" s="0" t="inlineStr">
        <x:is>
          <x:t>2023</x:t>
        </x:is>
      </x:c>
      <x:c r="J3743" s="0" t="inlineStr">
        <x:is>
          <x:t>FY</x:t>
        </x:is>
      </x:c>
      <x:c r="K3743" s="58">
        <x:v>12</x:v>
      </x:c>
      <x:c r="L3743" s="12">
        <x:v>-8000</x:v>
      </x:c>
    </x:row>
    <x:row r="3744">
      <x:c r="A3744" s="0" t="inlineStr">
        <x:is>
          <x:t>CF|cf.prepaid||FY2024</x:t>
        </x:is>
      </x:c>
      <x:c r="B3744" s="0" t="inlineStr">
        <x:is>
          <x:t>Demo Handel GmbH</x:t>
        </x:is>
      </x:c>
      <x:c r="C3744" s="0" t="inlineStr">
        <x:is>
          <x:t>CF</x:t>
        </x:is>
      </x:c>
      <x:c r="D3744" s="0" t="inlineStr">
        <x:is>
          <x:t>cf.prepaid</x:t>
        </x:is>
      </x:c>
      <x:c r="E3744" s="0" t="inlineStr">
        <x:is>
          <x:t>Zunahme/Abnahme der aktiven Rechnungsabgrenzungsposten</x:t>
        </x:is>
      </x:c>
      <x:c r="H3744" s="0" t="inlineStr">
        <x:is>
          <x:t>FY2024</x:t>
        </x:is>
      </x:c>
      <x:c r="I3744" s="0" t="inlineStr">
        <x:is>
          <x:t>2024</x:t>
        </x:is>
      </x:c>
      <x:c r="J3744" s="0" t="inlineStr">
        <x:is>
          <x:t>FY</x:t>
        </x:is>
      </x:c>
      <x:c r="K3744" s="58">
        <x:v>12</x:v>
      </x:c>
      <x:c r="L3744" s="12">
        <x:v>0</x:v>
      </x:c>
    </x:row>
    <x:row r="3745">
      <x:c r="A3745" s="0" t="inlineStr">
        <x:is>
          <x:t>CF|cf.trade-payables||FY2022</x:t>
        </x:is>
      </x:c>
      <x:c r="B3745" s="0" t="inlineStr">
        <x:is>
          <x:t>Demo Handel GmbH</x:t>
        </x:is>
      </x:c>
      <x:c r="C3745" s="0" t="inlineStr">
        <x:is>
          <x:t>CF</x:t>
        </x:is>
      </x:c>
      <x:c r="D3745" s="0" t="inlineStr">
        <x:is>
          <x:t>cf.trade-payables</x:t>
        </x:is>
      </x:c>
      <x:c r="E3745" s="0" t="inlineStr">
        <x:is>
          <x:t>Zunahme/Abnahme der Verbindlichkeiten aus Lieferungen und Leistungen</x:t>
        </x:is>
      </x:c>
      <x:c r="H3745" s="0" t="inlineStr">
        <x:is>
          <x:t>FY2022</x:t>
        </x:is>
      </x:c>
      <x:c r="I3745" s="0" t="inlineStr">
        <x:is>
          <x:t>2022-02 – 2022-12</x:t>
        </x:is>
      </x:c>
      <x:c r="J3745" s="0" t="inlineStr">
        <x:is>
          <x:t>PartYear</x:t>
        </x:is>
      </x:c>
      <x:c r="K3745" s="58">
        <x:v>11</x:v>
      </x:c>
      <x:c r="L3745" s="12">
        <x:v>297185.28</x:v>
      </x:c>
    </x:row>
    <x:row r="3746">
      <x:c r="A3746" s="0" t="inlineStr">
        <x:is>
          <x:t>CF|cf.trade-payables||FY2023</x:t>
        </x:is>
      </x:c>
      <x:c r="B3746" s="0" t="inlineStr">
        <x:is>
          <x:t>Demo Handel GmbH</x:t>
        </x:is>
      </x:c>
      <x:c r="C3746" s="0" t="inlineStr">
        <x:is>
          <x:t>CF</x:t>
        </x:is>
      </x:c>
      <x:c r="D3746" s="0" t="inlineStr">
        <x:is>
          <x:t>cf.trade-payables</x:t>
        </x:is>
      </x:c>
      <x:c r="E3746" s="0" t="inlineStr">
        <x:is>
          <x:t>Zunahme/Abnahme der Verbindlichkeiten aus Lieferungen und Leistungen</x:t>
        </x:is>
      </x:c>
      <x:c r="H3746" s="0" t="inlineStr">
        <x:is>
          <x:t>FY2023</x:t>
        </x:is>
      </x:c>
      <x:c r="I3746" s="0" t="inlineStr">
        <x:is>
          <x:t>2023</x:t>
        </x:is>
      </x:c>
      <x:c r="J3746" s="0" t="inlineStr">
        <x:is>
          <x:t>FY</x:t>
        </x:is>
      </x:c>
      <x:c r="K3746" s="58">
        <x:v>12</x:v>
      </x:c>
      <x:c r="L3746" s="12">
        <x:v>198155.64</x:v>
      </x:c>
    </x:row>
    <x:row r="3747">
      <x:c r="A3747" s="0" t="inlineStr">
        <x:is>
          <x:t>CF|cf.trade-payables||FY2024</x:t>
        </x:is>
      </x:c>
      <x:c r="B3747" s="0" t="inlineStr">
        <x:is>
          <x:t>Demo Handel GmbH</x:t>
        </x:is>
      </x:c>
      <x:c r="C3747" s="0" t="inlineStr">
        <x:is>
          <x:t>CF</x:t>
        </x:is>
      </x:c>
      <x:c r="D3747" s="0" t="inlineStr">
        <x:is>
          <x:t>cf.trade-payables</x:t>
        </x:is>
      </x:c>
      <x:c r="E3747" s="0" t="inlineStr">
        <x:is>
          <x:t>Zunahme/Abnahme der Verbindlichkeiten aus Lieferungen und Leistungen</x:t>
        </x:is>
      </x:c>
      <x:c r="H3747" s="0" t="inlineStr">
        <x:is>
          <x:t>FY2024</x:t>
        </x:is>
      </x:c>
      <x:c r="I3747" s="0" t="inlineStr">
        <x:is>
          <x:t>2024</x:t>
        </x:is>
      </x:c>
      <x:c r="J3747" s="0" t="inlineStr">
        <x:is>
          <x:t>FY</x:t>
        </x:is>
      </x:c>
      <x:c r="K3747" s="58">
        <x:v>12</x:v>
      </x:c>
      <x:c r="L3747" s="12">
        <x:v>44862.22</x:v>
      </x:c>
    </x:row>
    <x:row r="3748">
      <x:c r="A3748" s="0" t="inlineStr">
        <x:is>
          <x:t>CF|cf.other-payables||FY2022</x:t>
        </x:is>
      </x:c>
      <x:c r="B3748" s="0" t="inlineStr">
        <x:is>
          <x:t>Demo Handel GmbH</x:t>
        </x:is>
      </x:c>
      <x:c r="C3748" s="0" t="inlineStr">
        <x:is>
          <x:t>CF</x:t>
        </x:is>
      </x:c>
      <x:c r="D3748" s="0" t="inlineStr">
        <x:is>
          <x:t>cf.other-payables</x:t>
        </x:is>
      </x:c>
      <x:c r="E3748" s="0" t="inlineStr">
        <x:is>
          <x:t>Zunahme/Abnahme der sonstigen Verbindlichkeiten</x:t>
        </x:is>
      </x:c>
      <x:c r="H3748" s="0" t="inlineStr">
        <x:is>
          <x:t>FY2022</x:t>
        </x:is>
      </x:c>
      <x:c r="I3748" s="0" t="inlineStr">
        <x:is>
          <x:t>2022-02 – 2022-12</x:t>
        </x:is>
      </x:c>
      <x:c r="J3748" s="0" t="inlineStr">
        <x:is>
          <x:t>PartYear</x:t>
        </x:is>
      </x:c>
      <x:c r="K3748" s="58">
        <x:v>11</x:v>
      </x:c>
      <x:c r="L3748" s="12">
        <x:v>105029.8</x:v>
      </x:c>
    </x:row>
    <x:row r="3749">
      <x:c r="A3749" s="0" t="inlineStr">
        <x:is>
          <x:t>CF|cf.other-payables||FY2023</x:t>
        </x:is>
      </x:c>
      <x:c r="B3749" s="0" t="inlineStr">
        <x:is>
          <x:t>Demo Handel GmbH</x:t>
        </x:is>
      </x:c>
      <x:c r="C3749" s="0" t="inlineStr">
        <x:is>
          <x:t>CF</x:t>
        </x:is>
      </x:c>
      <x:c r="D3749" s="0" t="inlineStr">
        <x:is>
          <x:t>cf.other-payables</x:t>
        </x:is>
      </x:c>
      <x:c r="E3749" s="0" t="inlineStr">
        <x:is>
          <x:t>Zunahme/Abnahme der sonstigen Verbindlichkeiten</x:t>
        </x:is>
      </x:c>
      <x:c r="H3749" s="0" t="inlineStr">
        <x:is>
          <x:t>FY2023</x:t>
        </x:is>
      </x:c>
      <x:c r="I3749" s="0" t="inlineStr">
        <x:is>
          <x:t>2023</x:t>
        </x:is>
      </x:c>
      <x:c r="J3749" s="0" t="inlineStr">
        <x:is>
          <x:t>FY</x:t>
        </x:is>
      </x:c>
      <x:c r="K3749" s="58">
        <x:v>12</x:v>
      </x:c>
      <x:c r="L3749" s="12">
        <x:v>-107829.16</x:v>
      </x:c>
    </x:row>
    <x:row r="3750">
      <x:c r="A3750" s="0" t="inlineStr">
        <x:is>
          <x:t>CF|cf.other-payables||FY2024</x:t>
        </x:is>
      </x:c>
      <x:c r="B3750" s="0" t="inlineStr">
        <x:is>
          <x:t>Demo Handel GmbH</x:t>
        </x:is>
      </x:c>
      <x:c r="C3750" s="0" t="inlineStr">
        <x:is>
          <x:t>CF</x:t>
        </x:is>
      </x:c>
      <x:c r="D3750" s="0" t="inlineStr">
        <x:is>
          <x:t>cf.other-payables</x:t>
        </x:is>
      </x:c>
      <x:c r="E3750" s="0" t="inlineStr">
        <x:is>
          <x:t>Zunahme/Abnahme der sonstigen Verbindlichkeiten</x:t>
        </x:is>
      </x:c>
      <x:c r="H3750" s="0" t="inlineStr">
        <x:is>
          <x:t>FY2024</x:t>
        </x:is>
      </x:c>
      <x:c r="I3750" s="0" t="inlineStr">
        <x:is>
          <x:t>2024</x:t>
        </x:is>
      </x:c>
      <x:c r="J3750" s="0" t="inlineStr">
        <x:is>
          <x:t>FY</x:t>
        </x:is>
      </x:c>
      <x:c r="K3750" s="58">
        <x:v>12</x:v>
      </x:c>
      <x:c r="L3750" s="12">
        <x:v>97809.54</x:v>
      </x:c>
    </x:row>
    <x:row r="3751">
      <x:c r="A3751" s="0" t="inlineStr">
        <x:is>
          <x:t>CF|cf.deferred-income||FY2022</x:t>
        </x:is>
      </x:c>
      <x:c r="B3751" s="0" t="inlineStr">
        <x:is>
          <x:t>Demo Handel GmbH</x:t>
        </x:is>
      </x:c>
      <x:c r="C3751" s="0" t="inlineStr">
        <x:is>
          <x:t>CF</x:t>
        </x:is>
      </x:c>
      <x:c r="D3751" s="0" t="inlineStr">
        <x:is>
          <x:t>cf.deferred-income</x:t>
        </x:is>
      </x:c>
      <x:c r="E3751" s="0" t="inlineStr">
        <x:is>
          <x:t>Zunahme/Abnahme der passiven Rechnungsabgrenzungsposten</x:t>
        </x:is>
      </x:c>
      <x:c r="H3751" s="0" t="inlineStr">
        <x:is>
          <x:t>FY2022</x:t>
        </x:is>
      </x:c>
      <x:c r="I3751" s="0" t="inlineStr">
        <x:is>
          <x:t>2022-02 – 2022-12</x:t>
        </x:is>
      </x:c>
      <x:c r="J3751" s="0" t="inlineStr">
        <x:is>
          <x:t>PartYear</x:t>
        </x:is>
      </x:c>
      <x:c r="K3751" s="58">
        <x:v>11</x:v>
      </x:c>
      <x:c r="L3751" s="12">
        <x:v>31600</x:v>
      </x:c>
    </x:row>
    <x:row r="3752">
      <x:c r="A3752" s="0" t="inlineStr">
        <x:is>
          <x:t>CF|cf.deferred-income||FY2023</x:t>
        </x:is>
      </x:c>
      <x:c r="B3752" s="0" t="inlineStr">
        <x:is>
          <x:t>Demo Handel GmbH</x:t>
        </x:is>
      </x:c>
      <x:c r="C3752" s="0" t="inlineStr">
        <x:is>
          <x:t>CF</x:t>
        </x:is>
      </x:c>
      <x:c r="D3752" s="0" t="inlineStr">
        <x:is>
          <x:t>cf.deferred-income</x:t>
        </x:is>
      </x:c>
      <x:c r="E3752" s="0" t="inlineStr">
        <x:is>
          <x:t>Zunahme/Abnahme der passiven Rechnungsabgrenzungsposten</x:t>
        </x:is>
      </x:c>
      <x:c r="H3752" s="0" t="inlineStr">
        <x:is>
          <x:t>FY2023</x:t>
        </x:is>
      </x:c>
      <x:c r="I3752" s="0" t="inlineStr">
        <x:is>
          <x:t>2023</x:t>
        </x:is>
      </x:c>
      <x:c r="J3752" s="0" t="inlineStr">
        <x:is>
          <x:t>FY</x:t>
        </x:is>
      </x:c>
      <x:c r="K3752" s="58">
        <x:v>12</x:v>
      </x:c>
      <x:c r="L3752" s="12">
        <x:v>89620</x:v>
      </x:c>
    </x:row>
    <x:row r="3753">
      <x:c r="A3753" s="0" t="inlineStr">
        <x:is>
          <x:t>CF|cf.deferred-income||FY2024</x:t>
        </x:is>
      </x:c>
      <x:c r="B3753" s="0" t="inlineStr">
        <x:is>
          <x:t>Demo Handel GmbH</x:t>
        </x:is>
      </x:c>
      <x:c r="C3753" s="0" t="inlineStr">
        <x:is>
          <x:t>CF</x:t>
        </x:is>
      </x:c>
      <x:c r="D3753" s="0" t="inlineStr">
        <x:is>
          <x:t>cf.deferred-income</x:t>
        </x:is>
      </x:c>
      <x:c r="E3753" s="0" t="inlineStr">
        <x:is>
          <x:t>Zunahme/Abnahme der passiven Rechnungsabgrenzungsposten</x:t>
        </x:is>
      </x:c>
      <x:c r="H3753" s="0" t="inlineStr">
        <x:is>
          <x:t>FY2024</x:t>
        </x:is>
      </x:c>
      <x:c r="I3753" s="0" t="inlineStr">
        <x:is>
          <x:t>2024</x:t>
        </x:is>
      </x:c>
      <x:c r="J3753" s="0" t="inlineStr">
        <x:is>
          <x:t>FY</x:t>
        </x:is>
      </x:c>
      <x:c r="K3753" s="58">
        <x:v>12</x:v>
      </x:c>
      <x:c r="L3753" s="12">
        <x:v>-49713</x:v>
      </x:c>
    </x:row>
    <x:row r="3754">
      <x:c r="A3754" s="0" t="inlineStr">
        <x:is>
          <x:t>CF|cf.disposal-gain-loss||FY2022</x:t>
        </x:is>
      </x:c>
      <x:c r="B3754" s="0" t="inlineStr">
        <x:is>
          <x:t>Demo Handel GmbH</x:t>
        </x:is>
      </x:c>
      <x:c r="C3754" s="0" t="inlineStr">
        <x:is>
          <x:t>CF</x:t>
        </x:is>
      </x:c>
      <x:c r="D3754" s="0" t="inlineStr">
        <x:is>
          <x:t>cf.disposal-gain-loss</x:t>
        </x:is>
      </x:c>
      <x:c r="E3754" s="0" t="inlineStr">
        <x:is>
          <x:t>Gewinn/Verlust aus dem Abgang von Gegenständen des Anlagevermögens</x:t>
        </x:is>
      </x:c>
      <x:c r="H3754" s="0" t="inlineStr">
        <x:is>
          <x:t>FY2022</x:t>
        </x:is>
      </x:c>
      <x:c r="I3754" s="0" t="inlineStr">
        <x:is>
          <x:t>2022-02 – 2022-12</x:t>
        </x:is>
      </x:c>
      <x:c r="J3754" s="0" t="inlineStr">
        <x:is>
          <x:t>PartYear</x:t>
        </x:is>
      </x:c>
      <x:c r="K3754" s="58">
        <x:v>11</x:v>
      </x:c>
      <x:c r="L3754" s="12">
        <x:v>0</x:v>
      </x:c>
    </x:row>
    <x:row r="3755">
      <x:c r="A3755" s="0" t="inlineStr">
        <x:is>
          <x:t>CF|cf.disposal-gain-loss||FY2023</x:t>
        </x:is>
      </x:c>
      <x:c r="B3755" s="0" t="inlineStr">
        <x:is>
          <x:t>Demo Handel GmbH</x:t>
        </x:is>
      </x:c>
      <x:c r="C3755" s="0" t="inlineStr">
        <x:is>
          <x:t>CF</x:t>
        </x:is>
      </x:c>
      <x:c r="D3755" s="0" t="inlineStr">
        <x:is>
          <x:t>cf.disposal-gain-loss</x:t>
        </x:is>
      </x:c>
      <x:c r="E3755" s="0" t="inlineStr">
        <x:is>
          <x:t>Gewinn/Verlust aus dem Abgang von Gegenständen des Anlagevermögens</x:t>
        </x:is>
      </x:c>
      <x:c r="H3755" s="0" t="inlineStr">
        <x:is>
          <x:t>FY2023</x:t>
        </x:is>
      </x:c>
      <x:c r="I3755" s="0" t="inlineStr">
        <x:is>
          <x:t>2023</x:t>
        </x:is>
      </x:c>
      <x:c r="J3755" s="0" t="inlineStr">
        <x:is>
          <x:t>FY</x:t>
        </x:is>
      </x:c>
      <x:c r="K3755" s="58">
        <x:v>12</x:v>
      </x:c>
      <x:c r="L3755" s="12">
        <x:v>-95600</x:v>
      </x:c>
    </x:row>
    <x:row r="3756">
      <x:c r="A3756" s="0" t="inlineStr">
        <x:is>
          <x:t>CF|cf.disposal-gain-loss||FY2024</x:t>
        </x:is>
      </x:c>
      <x:c r="B3756" s="0" t="inlineStr">
        <x:is>
          <x:t>Demo Handel GmbH</x:t>
        </x:is>
      </x:c>
      <x:c r="C3756" s="0" t="inlineStr">
        <x:is>
          <x:t>CF</x:t>
        </x:is>
      </x:c>
      <x:c r="D3756" s="0" t="inlineStr">
        <x:is>
          <x:t>cf.disposal-gain-loss</x:t>
        </x:is>
      </x:c>
      <x:c r="E3756" s="0" t="inlineStr">
        <x:is>
          <x:t>Gewinn/Verlust aus dem Abgang von Gegenständen des Anlagevermögens</x:t>
        </x:is>
      </x:c>
      <x:c r="H3756" s="0" t="inlineStr">
        <x:is>
          <x:t>FY2024</x:t>
        </x:is>
      </x:c>
      <x:c r="I3756" s="0" t="inlineStr">
        <x:is>
          <x:t>2024</x:t>
        </x:is>
      </x:c>
      <x:c r="J3756" s="0" t="inlineStr">
        <x:is>
          <x:t>FY</x:t>
        </x:is>
      </x:c>
      <x:c r="K3756" s="58">
        <x:v>12</x:v>
      </x:c>
      <x:c r="L3756" s="12">
        <x:v>0</x:v>
      </x:c>
    </x:row>
    <x:row r="3757">
      <x:c r="A3757" s="0" t="inlineStr">
        <x:is>
          <x:t>CF|cf.interest-add-back||FY2022</x:t>
        </x:is>
      </x:c>
      <x:c r="B3757" s="0" t="inlineStr">
        <x:is>
          <x:t>Demo Handel GmbH</x:t>
        </x:is>
      </x:c>
      <x:c r="C3757" s="0" t="inlineStr">
        <x:is>
          <x:t>CF</x:t>
        </x:is>
      </x:c>
      <x:c r="D3757" s="0" t="inlineStr">
        <x:is>
          <x:t>cf.interest-add-back</x:t>
        </x:is>
      </x:c>
      <x:c r="E3757" s="0" t="inlineStr">
        <x:is>
          <x:t>Zinsaufwendungen/Zinserträge</x:t>
        </x:is>
      </x:c>
      <x:c r="H3757" s="0" t="inlineStr">
        <x:is>
          <x:t>FY2022</x:t>
        </x:is>
      </x:c>
      <x:c r="I3757" s="0" t="inlineStr">
        <x:is>
          <x:t>2022-02 – 2022-12</x:t>
        </x:is>
      </x:c>
      <x:c r="J3757" s="0" t="inlineStr">
        <x:is>
          <x:t>PartYear</x:t>
        </x:is>
      </x:c>
      <x:c r="K3757" s="58">
        <x:v>11</x:v>
      </x:c>
      <x:c r="L3757" s="12">
        <x:v>64904.34</x:v>
      </x:c>
    </x:row>
    <x:row r="3758">
      <x:c r="A3758" s="0" t="inlineStr">
        <x:is>
          <x:t>CF|cf.interest-add-back||FY2023</x:t>
        </x:is>
      </x:c>
      <x:c r="B3758" s="0" t="inlineStr">
        <x:is>
          <x:t>Demo Handel GmbH</x:t>
        </x:is>
      </x:c>
      <x:c r="C3758" s="0" t="inlineStr">
        <x:is>
          <x:t>CF</x:t>
        </x:is>
      </x:c>
      <x:c r="D3758" s="0" t="inlineStr">
        <x:is>
          <x:t>cf.interest-add-back</x:t>
        </x:is>
      </x:c>
      <x:c r="E3758" s="0" t="inlineStr">
        <x:is>
          <x:t>Zinsaufwendungen/Zinserträge</x:t>
        </x:is>
      </x:c>
      <x:c r="H3758" s="0" t="inlineStr">
        <x:is>
          <x:t>FY2023</x:t>
        </x:is>
      </x:c>
      <x:c r="I3758" s="0" t="inlineStr">
        <x:is>
          <x:t>2023</x:t>
        </x:is>
      </x:c>
      <x:c r="J3758" s="0" t="inlineStr">
        <x:is>
          <x:t>FY</x:t>
        </x:is>
      </x:c>
      <x:c r="K3758" s="58">
        <x:v>12</x:v>
      </x:c>
      <x:c r="L3758" s="12">
        <x:v>109115.22</x:v>
      </x:c>
    </x:row>
    <x:row r="3759">
      <x:c r="A3759" s="0" t="inlineStr">
        <x:is>
          <x:t>CF|cf.interest-add-back||FY2024</x:t>
        </x:is>
      </x:c>
      <x:c r="B3759" s="0" t="inlineStr">
        <x:is>
          <x:t>Demo Handel GmbH</x:t>
        </x:is>
      </x:c>
      <x:c r="C3759" s="0" t="inlineStr">
        <x:is>
          <x:t>CF</x:t>
        </x:is>
      </x:c>
      <x:c r="D3759" s="0" t="inlineStr">
        <x:is>
          <x:t>cf.interest-add-back</x:t>
        </x:is>
      </x:c>
      <x:c r="E3759" s="0" t="inlineStr">
        <x:is>
          <x:t>Zinsaufwendungen/Zinserträge</x:t>
        </x:is>
      </x:c>
      <x:c r="H3759" s="0" t="inlineStr">
        <x:is>
          <x:t>FY2024</x:t>
        </x:is>
      </x:c>
      <x:c r="I3759" s="0" t="inlineStr">
        <x:is>
          <x:t>2024</x:t>
        </x:is>
      </x:c>
      <x:c r="J3759" s="0" t="inlineStr">
        <x:is>
          <x:t>FY</x:t>
        </x:is>
      </x:c>
      <x:c r="K3759" s="58">
        <x:v>12</x:v>
      </x:c>
      <x:c r="L3759" s="12">
        <x:v>159157.98</x:v>
      </x:c>
    </x:row>
    <x:row r="3760">
      <x:c r="A3760" s="0" t="inlineStr">
        <x:is>
          <x:t>CF|cf.tax-expense-add-back||FY2022</x:t>
        </x:is>
      </x:c>
      <x:c r="B3760" s="0" t="inlineStr">
        <x:is>
          <x:t>Demo Handel GmbH</x:t>
        </x:is>
      </x:c>
      <x:c r="C3760" s="0" t="inlineStr">
        <x:is>
          <x:t>CF</x:t>
        </x:is>
      </x:c>
      <x:c r="D3760" s="0" t="inlineStr">
        <x:is>
          <x:t>cf.tax-expense-add-back</x:t>
        </x:is>
      </x:c>
      <x:c r="E3760" s="0" t="inlineStr">
        <x:is>
          <x:t>Ertragsteueraufwand/-ertrag</x:t>
        </x:is>
      </x:c>
      <x:c r="H3760" s="0" t="inlineStr">
        <x:is>
          <x:t>FY2022</x:t>
        </x:is>
      </x:c>
      <x:c r="I3760" s="0" t="inlineStr">
        <x:is>
          <x:t>2022-02 – 2022-12</x:t>
        </x:is>
      </x:c>
      <x:c r="J3760" s="0" t="inlineStr">
        <x:is>
          <x:t>PartYear</x:t>
        </x:is>
      </x:c>
      <x:c r="K3760" s="58">
        <x:v>11</x:v>
      </x:c>
      <x:c r="L3760" s="12">
        <x:v>626887.84</x:v>
      </x:c>
    </x:row>
    <x:row r="3761">
      <x:c r="A3761" s="0" t="inlineStr">
        <x:is>
          <x:t>CF|cf.tax-expense-add-back||FY2023</x:t>
        </x:is>
      </x:c>
      <x:c r="B3761" s="0" t="inlineStr">
        <x:is>
          <x:t>Demo Handel GmbH</x:t>
        </x:is>
      </x:c>
      <x:c r="C3761" s="0" t="inlineStr">
        <x:is>
          <x:t>CF</x:t>
        </x:is>
      </x:c>
      <x:c r="D3761" s="0" t="inlineStr">
        <x:is>
          <x:t>cf.tax-expense-add-back</x:t>
        </x:is>
      </x:c>
      <x:c r="E3761" s="0" t="inlineStr">
        <x:is>
          <x:t>Ertragsteueraufwand/-ertrag</x:t>
        </x:is>
      </x:c>
      <x:c r="H3761" s="0" t="inlineStr">
        <x:is>
          <x:t>FY2023</x:t>
        </x:is>
      </x:c>
      <x:c r="I3761" s="0" t="inlineStr">
        <x:is>
          <x:t>2023</x:t>
        </x:is>
      </x:c>
      <x:c r="J3761" s="0" t="inlineStr">
        <x:is>
          <x:t>FY</x:t>
        </x:is>
      </x:c>
      <x:c r="K3761" s="58">
        <x:v>12</x:v>
      </x:c>
      <x:c r="L3761" s="12">
        <x:v>732465.17</x:v>
      </x:c>
    </x:row>
    <x:row r="3762">
      <x:c r="A3762" s="0" t="inlineStr">
        <x:is>
          <x:t>CF|cf.tax-expense-add-back||FY2024</x:t>
        </x:is>
      </x:c>
      <x:c r="B3762" s="0" t="inlineStr">
        <x:is>
          <x:t>Demo Handel GmbH</x:t>
        </x:is>
      </x:c>
      <x:c r="C3762" s="0" t="inlineStr">
        <x:is>
          <x:t>CF</x:t>
        </x:is>
      </x:c>
      <x:c r="D3762" s="0" t="inlineStr">
        <x:is>
          <x:t>cf.tax-expense-add-back</x:t>
        </x:is>
      </x:c>
      <x:c r="E3762" s="0" t="inlineStr">
        <x:is>
          <x:t>Ertragsteueraufwand/-ertrag</x:t>
        </x:is>
      </x:c>
      <x:c r="H3762" s="0" t="inlineStr">
        <x:is>
          <x:t>FY2024</x:t>
        </x:is>
      </x:c>
      <x:c r="I3762" s="0" t="inlineStr">
        <x:is>
          <x:t>2024</x:t>
        </x:is>
      </x:c>
      <x:c r="J3762" s="0" t="inlineStr">
        <x:is>
          <x:t>FY</x:t>
        </x:is>
      </x:c>
      <x:c r="K3762" s="58">
        <x:v>12</x:v>
      </x:c>
      <x:c r="L3762" s="12">
        <x:v>490816.22</x:v>
      </x:c>
    </x:row>
    <x:row r="3763">
      <x:c r="A3763" s="0" t="inlineStr">
        <x:is>
          <x:t>CF|cf.taxes-paid||FY2022</x:t>
        </x:is>
      </x:c>
      <x:c r="B3763" s="0" t="inlineStr">
        <x:is>
          <x:t>Demo Handel GmbH</x:t>
        </x:is>
      </x:c>
      <x:c r="C3763" s="0" t="inlineStr">
        <x:is>
          <x:t>CF</x:t>
        </x:is>
      </x:c>
      <x:c r="D3763" s="0" t="inlineStr">
        <x:is>
          <x:t>cf.taxes-paid</x:t>
        </x:is>
      </x:c>
      <x:c r="E3763" s="0" t="inlineStr">
        <x:is>
          <x:t>Ertragsteuerzahlungen</x:t>
        </x:is>
      </x:c>
      <x:c r="H3763" s="0" t="inlineStr">
        <x:is>
          <x:t>FY2022</x:t>
        </x:is>
      </x:c>
      <x:c r="I3763" s="0" t="inlineStr">
        <x:is>
          <x:t>2022-02 – 2022-12</x:t>
        </x:is>
      </x:c>
      <x:c r="J3763" s="0" t="inlineStr">
        <x:is>
          <x:t>PartYear</x:t>
        </x:is>
      </x:c>
      <x:c r="K3763" s="58">
        <x:v>11</x:v>
      </x:c>
      <x:c r="L3763" s="12">
        <x:v>-500143.37</x:v>
      </x:c>
    </x:row>
    <x:row r="3764">
      <x:c r="A3764" s="0" t="inlineStr">
        <x:is>
          <x:t>CF|cf.taxes-paid||FY2023</x:t>
        </x:is>
      </x:c>
      <x:c r="B3764" s="0" t="inlineStr">
        <x:is>
          <x:t>Demo Handel GmbH</x:t>
        </x:is>
      </x:c>
      <x:c r="C3764" s="0" t="inlineStr">
        <x:is>
          <x:t>CF</x:t>
        </x:is>
      </x:c>
      <x:c r="D3764" s="0" t="inlineStr">
        <x:is>
          <x:t>cf.taxes-paid</x:t>
        </x:is>
      </x:c>
      <x:c r="E3764" s="0" t="inlineStr">
        <x:is>
          <x:t>Ertragsteuerzahlungen</x:t>
        </x:is>
      </x:c>
      <x:c r="H3764" s="0" t="inlineStr">
        <x:is>
          <x:t>FY2023</x:t>
        </x:is>
      </x:c>
      <x:c r="I3764" s="0" t="inlineStr">
        <x:is>
          <x:t>2023</x:t>
        </x:is>
      </x:c>
      <x:c r="J3764" s="0" t="inlineStr">
        <x:is>
          <x:t>FY</x:t>
        </x:is>
      </x:c>
      <x:c r="K3764" s="58">
        <x:v>12</x:v>
      </x:c>
      <x:c r="L3764" s="12">
        <x:v>-886316.62</x:v>
      </x:c>
    </x:row>
    <x:row r="3765">
      <x:c r="A3765" s="0" t="inlineStr">
        <x:is>
          <x:t>CF|cf.taxes-paid||FY2024</x:t>
        </x:is>
      </x:c>
      <x:c r="B3765" s="0" t="inlineStr">
        <x:is>
          <x:t>Demo Handel GmbH</x:t>
        </x:is>
      </x:c>
      <x:c r="C3765" s="0" t="inlineStr">
        <x:is>
          <x:t>CF</x:t>
        </x:is>
      </x:c>
      <x:c r="D3765" s="0" t="inlineStr">
        <x:is>
          <x:t>cf.taxes-paid</x:t>
        </x:is>
      </x:c>
      <x:c r="E3765" s="0" t="inlineStr">
        <x:is>
          <x:t>Ertragsteuerzahlungen</x:t>
        </x:is>
      </x:c>
      <x:c r="H3765" s="0" t="inlineStr">
        <x:is>
          <x:t>FY2024</x:t>
        </x:is>
      </x:c>
      <x:c r="I3765" s="0" t="inlineStr">
        <x:is>
          <x:t>2024</x:t>
        </x:is>
      </x:c>
      <x:c r="J3765" s="0" t="inlineStr">
        <x:is>
          <x:t>FY</x:t>
        </x:is>
      </x:c>
      <x:c r="K3765" s="58">
        <x:v>12</x:v>
      </x:c>
      <x:c r="L3765" s="12">
        <x:v>-821803.04</x:v>
      </x:c>
    </x:row>
    <x:row r="3766">
      <x:c r="A3766" s="0" t="inlineStr">
        <x:is>
          <x:t>CF|cf.capex||FY2022</x:t>
        </x:is>
      </x:c>
      <x:c r="B3766" s="0" t="inlineStr">
        <x:is>
          <x:t>Demo Handel GmbH</x:t>
        </x:is>
      </x:c>
      <x:c r="C3766" s="0" t="inlineStr">
        <x:is>
          <x:t>CF</x:t>
        </x:is>
      </x:c>
      <x:c r="D3766" s="0" t="inlineStr">
        <x:is>
          <x:t>cf.capex</x:t>
        </x:is>
      </x:c>
      <x:c r="E3766" s="0" t="inlineStr">
        <x:is>
          <x:t>Auszahlungen für Investitionen in das immaterielle und das Sachanlagevermögen</x:t>
        </x:is>
      </x:c>
      <x:c r="H3766" s="0" t="inlineStr">
        <x:is>
          <x:t>FY2022</x:t>
        </x:is>
      </x:c>
      <x:c r="I3766" s="0" t="inlineStr">
        <x:is>
          <x:t>2022-02 – 2022-12</x:t>
        </x:is>
      </x:c>
      <x:c r="J3766" s="0" t="inlineStr">
        <x:is>
          <x:t>PartYear</x:t>
        </x:is>
      </x:c>
      <x:c r="K3766" s="58">
        <x:v>11</x:v>
      </x:c>
      <x:c r="L3766" s="12">
        <x:v>-163763.27</x:v>
      </x:c>
    </x:row>
    <x:row r="3767">
      <x:c r="A3767" s="0" t="inlineStr">
        <x:is>
          <x:t>CF|cf.capex||FY2023</x:t>
        </x:is>
      </x:c>
      <x:c r="B3767" s="0" t="inlineStr">
        <x:is>
          <x:t>Demo Handel GmbH</x:t>
        </x:is>
      </x:c>
      <x:c r="C3767" s="0" t="inlineStr">
        <x:is>
          <x:t>CF</x:t>
        </x:is>
      </x:c>
      <x:c r="D3767" s="0" t="inlineStr">
        <x:is>
          <x:t>cf.capex</x:t>
        </x:is>
      </x:c>
      <x:c r="E3767" s="0" t="inlineStr">
        <x:is>
          <x:t>Auszahlungen für Investitionen in das immaterielle und das Sachanlagevermögen</x:t>
        </x:is>
      </x:c>
      <x:c r="H3767" s="0" t="inlineStr">
        <x:is>
          <x:t>FY2023</x:t>
        </x:is>
      </x:c>
      <x:c r="I3767" s="0" t="inlineStr">
        <x:is>
          <x:t>2023</x:t>
        </x:is>
      </x:c>
      <x:c r="J3767" s="0" t="inlineStr">
        <x:is>
          <x:t>FY</x:t>
        </x:is>
      </x:c>
      <x:c r="K3767" s="58">
        <x:v>12</x:v>
      </x:c>
      <x:c r="L3767" s="12">
        <x:v>-3159632.92</x:v>
      </x:c>
    </x:row>
    <x:row r="3768">
      <x:c r="A3768" s="0" t="inlineStr">
        <x:is>
          <x:t>CF|cf.capex||FY2024</x:t>
        </x:is>
      </x:c>
      <x:c r="B3768" s="0" t="inlineStr">
        <x:is>
          <x:t>Demo Handel GmbH</x:t>
        </x:is>
      </x:c>
      <x:c r="C3768" s="0" t="inlineStr">
        <x:is>
          <x:t>CF</x:t>
        </x:is>
      </x:c>
      <x:c r="D3768" s="0" t="inlineStr">
        <x:is>
          <x:t>cf.capex</x:t>
        </x:is>
      </x:c>
      <x:c r="E3768" s="0" t="inlineStr">
        <x:is>
          <x:t>Auszahlungen für Investitionen in das immaterielle und das Sachanlagevermögen</x:t>
        </x:is>
      </x:c>
      <x:c r="H3768" s="0" t="inlineStr">
        <x:is>
          <x:t>FY2024</x:t>
        </x:is>
      </x:c>
      <x:c r="I3768" s="0" t="inlineStr">
        <x:is>
          <x:t>2024</x:t>
        </x:is>
      </x:c>
      <x:c r="J3768" s="0" t="inlineStr">
        <x:is>
          <x:t>FY</x:t>
        </x:is>
      </x:c>
      <x:c r="K3768" s="58">
        <x:v>12</x:v>
      </x:c>
      <x:c r="L3768" s="12">
        <x:v>-397045.11</x:v>
      </x:c>
    </x:row>
    <x:row r="3769">
      <x:c r="A3769" s="0" t="inlineStr">
        <x:is>
          <x:t>CF|cf.disposal-proceeds||FY2022</x:t>
        </x:is>
      </x:c>
      <x:c r="B3769" s="0" t="inlineStr">
        <x:is>
          <x:t>Demo Handel GmbH</x:t>
        </x:is>
      </x:c>
      <x:c r="C3769" s="0" t="inlineStr">
        <x:is>
          <x:t>CF</x:t>
        </x:is>
      </x:c>
      <x:c r="D3769" s="0" t="inlineStr">
        <x:is>
          <x:t>cf.disposal-proceeds</x:t>
        </x:is>
      </x:c>
      <x:c r="E3769" s="0" t="inlineStr">
        <x:is>
          <x:t>Einzahlungen aus Abgängen von Gegenständen des immateriellen und des Sachanlagevermögens</x:t>
        </x:is>
      </x:c>
      <x:c r="H3769" s="0" t="inlineStr">
        <x:is>
          <x:t>FY2022</x:t>
        </x:is>
      </x:c>
      <x:c r="I3769" s="0" t="inlineStr">
        <x:is>
          <x:t>2022-02 – 2022-12</x:t>
        </x:is>
      </x:c>
      <x:c r="J3769" s="0" t="inlineStr">
        <x:is>
          <x:t>PartYear</x:t>
        </x:is>
      </x:c>
      <x:c r="K3769" s="58">
        <x:v>11</x:v>
      </x:c>
      <x:c r="L3769" s="12">
        <x:v>0</x:v>
      </x:c>
    </x:row>
    <x:row r="3770">
      <x:c r="A3770" s="0" t="inlineStr">
        <x:is>
          <x:t>CF|cf.disposal-proceeds||FY2023</x:t>
        </x:is>
      </x:c>
      <x:c r="B3770" s="0" t="inlineStr">
        <x:is>
          <x:t>Demo Handel GmbH</x:t>
        </x:is>
      </x:c>
      <x:c r="C3770" s="0" t="inlineStr">
        <x:is>
          <x:t>CF</x:t>
        </x:is>
      </x:c>
      <x:c r="D3770" s="0" t="inlineStr">
        <x:is>
          <x:t>cf.disposal-proceeds</x:t>
        </x:is>
      </x:c>
      <x:c r="E3770" s="0" t="inlineStr">
        <x:is>
          <x:t>Einzahlungen aus Abgängen von Gegenständen des immateriellen und des Sachanlagevermögens</x:t>
        </x:is>
      </x:c>
      <x:c r="H3770" s="0" t="inlineStr">
        <x:is>
          <x:t>FY2023</x:t>
        </x:is>
      </x:c>
      <x:c r="I3770" s="0" t="inlineStr">
        <x:is>
          <x:t>2023</x:t>
        </x:is>
      </x:c>
      <x:c r="J3770" s="0" t="inlineStr">
        <x:is>
          <x:t>FY</x:t>
        </x:is>
      </x:c>
      <x:c r="K3770" s="58">
        <x:v>12</x:v>
      </x:c>
      <x:c r="L3770" s="12">
        <x:v>254000</x:v>
      </x:c>
    </x:row>
    <x:row r="3771">
      <x:c r="A3771" s="0" t="inlineStr">
        <x:is>
          <x:t>CF|cf.disposal-proceeds||FY2024</x:t>
        </x:is>
      </x:c>
      <x:c r="B3771" s="0" t="inlineStr">
        <x:is>
          <x:t>Demo Handel GmbH</x:t>
        </x:is>
      </x:c>
      <x:c r="C3771" s="0" t="inlineStr">
        <x:is>
          <x:t>CF</x:t>
        </x:is>
      </x:c>
      <x:c r="D3771" s="0" t="inlineStr">
        <x:is>
          <x:t>cf.disposal-proceeds</x:t>
        </x:is>
      </x:c>
      <x:c r="E3771" s="0" t="inlineStr">
        <x:is>
          <x:t>Einzahlungen aus Abgängen von Gegenständen des immateriellen und des Sachanlagevermögens</x:t>
        </x:is>
      </x:c>
      <x:c r="H3771" s="0" t="inlineStr">
        <x:is>
          <x:t>FY2024</x:t>
        </x:is>
      </x:c>
      <x:c r="I3771" s="0" t="inlineStr">
        <x:is>
          <x:t>2024</x:t>
        </x:is>
      </x:c>
      <x:c r="J3771" s="0" t="inlineStr">
        <x:is>
          <x:t>FY</x:t>
        </x:is>
      </x:c>
      <x:c r="K3771" s="58">
        <x:v>12</x:v>
      </x:c>
      <x:c r="L3771" s="12">
        <x:v>0</x:v>
      </x:c>
    </x:row>
    <x:row r="3772">
      <x:c r="A3772" s="0" t="inlineStr">
        <x:is>
          <x:t>CF|cf.interest-received||FY2022</x:t>
        </x:is>
      </x:c>
      <x:c r="B3772" s="0" t="inlineStr">
        <x:is>
          <x:t>Demo Handel GmbH</x:t>
        </x:is>
      </x:c>
      <x:c r="C3772" s="0" t="inlineStr">
        <x:is>
          <x:t>CF</x:t>
        </x:is>
      </x:c>
      <x:c r="D3772" s="0" t="inlineStr">
        <x:is>
          <x:t>cf.interest-received</x:t>
        </x:is>
      </x:c>
      <x:c r="E3772" s="0" t="inlineStr">
        <x:is>
          <x:t>Erhaltene Zinsen und Dividenden</x:t>
        </x:is>
      </x:c>
      <x:c r="H3772" s="0" t="inlineStr">
        <x:is>
          <x:t>FY2022</x:t>
        </x:is>
      </x:c>
      <x:c r="I3772" s="0" t="inlineStr">
        <x:is>
          <x:t>2022-02 – 2022-12</x:t>
        </x:is>
      </x:c>
      <x:c r="J3772" s="0" t="inlineStr">
        <x:is>
          <x:t>PartYear</x:t>
        </x:is>
      </x:c>
      <x:c r="K3772" s="58">
        <x:v>11</x:v>
      </x:c>
      <x:c r="L3772" s="12">
        <x:v>0</x:v>
      </x:c>
    </x:row>
    <x:row r="3773">
      <x:c r="A3773" s="0" t="inlineStr">
        <x:is>
          <x:t>CF|cf.interest-received||FY2023</x:t>
        </x:is>
      </x:c>
      <x:c r="B3773" s="0" t="inlineStr">
        <x:is>
          <x:t>Demo Handel GmbH</x:t>
        </x:is>
      </x:c>
      <x:c r="C3773" s="0" t="inlineStr">
        <x:is>
          <x:t>CF</x:t>
        </x:is>
      </x:c>
      <x:c r="D3773" s="0" t="inlineStr">
        <x:is>
          <x:t>cf.interest-received</x:t>
        </x:is>
      </x:c>
      <x:c r="E3773" s="0" t="inlineStr">
        <x:is>
          <x:t>Erhaltene Zinsen und Dividenden</x:t>
        </x:is>
      </x:c>
      <x:c r="H3773" s="0" t="inlineStr">
        <x:is>
          <x:t>FY2023</x:t>
        </x:is>
      </x:c>
      <x:c r="I3773" s="0" t="inlineStr">
        <x:is>
          <x:t>2023</x:t>
        </x:is>
      </x:c>
      <x:c r="J3773" s="0" t="inlineStr">
        <x:is>
          <x:t>FY</x:t>
        </x:is>
      </x:c>
      <x:c r="K3773" s="58">
        <x:v>12</x:v>
      </x:c>
      <x:c r="L3773" s="12">
        <x:v>29627.46</x:v>
      </x:c>
    </x:row>
    <x:row r="3774">
      <x:c r="A3774" s="0" t="inlineStr">
        <x:is>
          <x:t>CF|cf.interest-received||FY2024</x:t>
        </x:is>
      </x:c>
      <x:c r="B3774" s="0" t="inlineStr">
        <x:is>
          <x:t>Demo Handel GmbH</x:t>
        </x:is>
      </x:c>
      <x:c r="C3774" s="0" t="inlineStr">
        <x:is>
          <x:t>CF</x:t>
        </x:is>
      </x:c>
      <x:c r="D3774" s="0" t="inlineStr">
        <x:is>
          <x:t>cf.interest-received</x:t>
        </x:is>
      </x:c>
      <x:c r="E3774" s="0" t="inlineStr">
        <x:is>
          <x:t>Erhaltene Zinsen und Dividenden</x:t>
        </x:is>
      </x:c>
      <x:c r="H3774" s="0" t="inlineStr">
        <x:is>
          <x:t>FY2024</x:t>
        </x:is>
      </x:c>
      <x:c r="I3774" s="0" t="inlineStr">
        <x:is>
          <x:t>2024</x:t>
        </x:is>
      </x:c>
      <x:c r="J3774" s="0" t="inlineStr">
        <x:is>
          <x:t>FY</x:t>
        </x:is>
      </x:c>
      <x:c r="K3774" s="58">
        <x:v>12</x:v>
      </x:c>
      <x:c r="L3774" s="12">
        <x:v>15909.36</x:v>
      </x:c>
    </x:row>
    <x:row r="3775">
      <x:c r="A3775" s="0" t="inlineStr">
        <x:is>
          <x:t>CF|cf.bank-borrowings||FY2022</x:t>
        </x:is>
      </x:c>
      <x:c r="B3775" s="0" t="inlineStr">
        <x:is>
          <x:t>Demo Handel GmbH</x:t>
        </x:is>
      </x:c>
      <x:c r="C3775" s="0" t="inlineStr">
        <x:is>
          <x:t>CF</x:t>
        </x:is>
      </x:c>
      <x:c r="D3775" s="0" t="inlineStr">
        <x:is>
          <x:t>cf.bank-borrowings</x:t>
        </x:is>
      </x:c>
      <x:c r="E3775" s="0" t="inlineStr">
        <x:is>
          <x:t>Aufnahme und Tilgung von Anleihen und Bankkrediten (saldiert)</x:t>
        </x:is>
      </x:c>
      <x:c r="H3775" s="0" t="inlineStr">
        <x:is>
          <x:t>FY2022</x:t>
        </x:is>
      </x:c>
      <x:c r="I3775" s="0" t="inlineStr">
        <x:is>
          <x:t>2022-02 – 2022-12</x:t>
        </x:is>
      </x:c>
      <x:c r="J3775" s="0" t="inlineStr">
        <x:is>
          <x:t>PartYear</x:t>
        </x:is>
      </x:c>
      <x:c r="K3775" s="58">
        <x:v>11</x:v>
      </x:c>
      <x:c r="L3775" s="12">
        <x:v>-250000</x:v>
      </x:c>
    </x:row>
    <x:row r="3776">
      <x:c r="A3776" s="0" t="inlineStr">
        <x:is>
          <x:t>CF|cf.bank-borrowings||FY2023</x:t>
        </x:is>
      </x:c>
      <x:c r="B3776" s="0" t="inlineStr">
        <x:is>
          <x:t>Demo Handel GmbH</x:t>
        </x:is>
      </x:c>
      <x:c r="C3776" s="0" t="inlineStr">
        <x:is>
          <x:t>CF</x:t>
        </x:is>
      </x:c>
      <x:c r="D3776" s="0" t="inlineStr">
        <x:is>
          <x:t>cf.bank-borrowings</x:t>
        </x:is>
      </x:c>
      <x:c r="E3776" s="0" t="inlineStr">
        <x:is>
          <x:t>Aufnahme und Tilgung von Anleihen und Bankkrediten (saldiert)</x:t>
        </x:is>
      </x:c>
      <x:c r="H3776" s="0" t="inlineStr">
        <x:is>
          <x:t>FY2023</x:t>
        </x:is>
      </x:c>
      <x:c r="I3776" s="0" t="inlineStr">
        <x:is>
          <x:t>2023</x:t>
        </x:is>
      </x:c>
      <x:c r="J3776" s="0" t="inlineStr">
        <x:is>
          <x:t>FY</x:t>
        </x:is>
      </x:c>
      <x:c r="K3776" s="58">
        <x:v>12</x:v>
      </x:c>
      <x:c r="L3776" s="12">
        <x:v>2627457.45</x:v>
      </x:c>
    </x:row>
    <x:row r="3777">
      <x:c r="A3777" s="0" t="inlineStr">
        <x:is>
          <x:t>CF|cf.bank-borrowings||FY2024</x:t>
        </x:is>
      </x:c>
      <x:c r="B3777" s="0" t="inlineStr">
        <x:is>
          <x:t>Demo Handel GmbH</x:t>
        </x:is>
      </x:c>
      <x:c r="C3777" s="0" t="inlineStr">
        <x:is>
          <x:t>CF</x:t>
        </x:is>
      </x:c>
      <x:c r="D3777" s="0" t="inlineStr">
        <x:is>
          <x:t>cf.bank-borrowings</x:t>
        </x:is>
      </x:c>
      <x:c r="E3777" s="0" t="inlineStr">
        <x:is>
          <x:t>Aufnahme und Tilgung von Anleihen und Bankkrediten (saldiert)</x:t>
        </x:is>
      </x:c>
      <x:c r="H3777" s="0" t="inlineStr">
        <x:is>
          <x:t>FY2024</x:t>
        </x:is>
      </x:c>
      <x:c r="I3777" s="0" t="inlineStr">
        <x:is>
          <x:t>2024</x:t>
        </x:is>
      </x:c>
      <x:c r="J3777" s="0" t="inlineStr">
        <x:is>
          <x:t>FY</x:t>
        </x:is>
      </x:c>
      <x:c r="K3777" s="58">
        <x:v>12</x:v>
      </x:c>
      <x:c r="L3777" s="12">
        <x:v>-502738.52</x:v>
      </x:c>
    </x:row>
    <x:row r="3778">
      <x:c r="A3778" s="0" t="inlineStr">
        <x:is>
          <x:t>CF|cf.group-financing||FY2022</x:t>
        </x:is>
      </x:c>
      <x:c r="B3778" s="0" t="inlineStr">
        <x:is>
          <x:t>Demo Handel GmbH</x:t>
        </x:is>
      </x:c>
      <x:c r="C3778" s="0" t="inlineStr">
        <x:is>
          <x:t>CF</x:t>
        </x:is>
      </x:c>
      <x:c r="D3778" s="0" t="inlineStr">
        <x:is>
          <x:t>cf.group-financing</x:t>
        </x:is>
      </x:c>
      <x:c r="E3778" s="0" t="inlineStr">
        <x:is>
          <x:t>Aufnahme und Tilgung von Gesellschafter- und Konzernfinanzierungen (saldiert)</x:t>
        </x:is>
      </x:c>
      <x:c r="H3778" s="0" t="inlineStr">
        <x:is>
          <x:t>FY2022</x:t>
        </x:is>
      </x:c>
      <x:c r="I3778" s="0" t="inlineStr">
        <x:is>
          <x:t>2022-02 – 2022-12</x:t>
        </x:is>
      </x:c>
      <x:c r="J3778" s="0" t="inlineStr">
        <x:is>
          <x:t>PartYear</x:t>
        </x:is>
      </x:c>
      <x:c r="K3778" s="58">
        <x:v>11</x:v>
      </x:c>
      <x:c r="L3778" s="12">
        <x:v>0</x:v>
      </x:c>
    </x:row>
    <x:row r="3779">
      <x:c r="A3779" s="0" t="inlineStr">
        <x:is>
          <x:t>CF|cf.group-financing||FY2023</x:t>
        </x:is>
      </x:c>
      <x:c r="B3779" s="0" t="inlineStr">
        <x:is>
          <x:t>Demo Handel GmbH</x:t>
        </x:is>
      </x:c>
      <x:c r="C3779" s="0" t="inlineStr">
        <x:is>
          <x:t>CF</x:t>
        </x:is>
      </x:c>
      <x:c r="D3779" s="0" t="inlineStr">
        <x:is>
          <x:t>cf.group-financing</x:t>
        </x:is>
      </x:c>
      <x:c r="E3779" s="0" t="inlineStr">
        <x:is>
          <x:t>Aufnahme und Tilgung von Gesellschafter- und Konzernfinanzierungen (saldiert)</x:t>
        </x:is>
      </x:c>
      <x:c r="H3779" s="0" t="inlineStr">
        <x:is>
          <x:t>FY2023</x:t>
        </x:is>
      </x:c>
      <x:c r="I3779" s="0" t="inlineStr">
        <x:is>
          <x:t>2023</x:t>
        </x:is>
      </x:c>
      <x:c r="J3779" s="0" t="inlineStr">
        <x:is>
          <x:t>FY</x:t>
        </x:is>
      </x:c>
      <x:c r="K3779" s="58">
        <x:v>12</x:v>
      </x:c>
      <x:c r="L3779" s="12">
        <x:v>0</x:v>
      </x:c>
    </x:row>
    <x:row r="3780">
      <x:c r="A3780" s="0" t="inlineStr">
        <x:is>
          <x:t>CF|cf.group-financing||FY2024</x:t>
        </x:is>
      </x:c>
      <x:c r="B3780" s="0" t="inlineStr">
        <x:is>
          <x:t>Demo Handel GmbH</x:t>
        </x:is>
      </x:c>
      <x:c r="C3780" s="0" t="inlineStr">
        <x:is>
          <x:t>CF</x:t>
        </x:is>
      </x:c>
      <x:c r="D3780" s="0" t="inlineStr">
        <x:is>
          <x:t>cf.group-financing</x:t>
        </x:is>
      </x:c>
      <x:c r="E3780" s="0" t="inlineStr">
        <x:is>
          <x:t>Aufnahme und Tilgung von Gesellschafter- und Konzernfinanzierungen (saldiert)</x:t>
        </x:is>
      </x:c>
      <x:c r="H3780" s="0" t="inlineStr">
        <x:is>
          <x:t>FY2024</x:t>
        </x:is>
      </x:c>
      <x:c r="I3780" s="0" t="inlineStr">
        <x:is>
          <x:t>2024</x:t>
        </x:is>
      </x:c>
      <x:c r="J3780" s="0" t="inlineStr">
        <x:is>
          <x:t>FY</x:t>
        </x:is>
      </x:c>
      <x:c r="K3780" s="58">
        <x:v>12</x:v>
      </x:c>
      <x:c r="L3780" s="12">
        <x:v>0</x:v>
      </x:c>
    </x:row>
    <x:row r="3781">
      <x:c r="A3781" s="0" t="inlineStr">
        <x:is>
          <x:t>CF|cf.interest-paid||FY2022</x:t>
        </x:is>
      </x:c>
      <x:c r="B3781" s="0" t="inlineStr">
        <x:is>
          <x:t>Demo Handel GmbH</x:t>
        </x:is>
      </x:c>
      <x:c r="C3781" s="0" t="inlineStr">
        <x:is>
          <x:t>CF</x:t>
        </x:is>
      </x:c>
      <x:c r="D3781" s="0" t="inlineStr">
        <x:is>
          <x:t>cf.interest-paid</x:t>
        </x:is>
      </x:c>
      <x:c r="E3781" s="0" t="inlineStr">
        <x:is>
          <x:t>Gezahlte Zinsen</x:t>
        </x:is>
      </x:c>
      <x:c r="H3781" s="0" t="inlineStr">
        <x:is>
          <x:t>FY2022</x:t>
        </x:is>
      </x:c>
      <x:c r="I3781" s="0" t="inlineStr">
        <x:is>
          <x:t>2022-02 – 2022-12</x:t>
        </x:is>
      </x:c>
      <x:c r="J3781" s="0" t="inlineStr">
        <x:is>
          <x:t>PartYear</x:t>
        </x:is>
      </x:c>
      <x:c r="K3781" s="58">
        <x:v>11</x:v>
      </x:c>
      <x:c r="L3781" s="12">
        <x:v>-64904.34</x:v>
      </x:c>
    </x:row>
    <x:row r="3782">
      <x:c r="A3782" s="0" t="inlineStr">
        <x:is>
          <x:t>CF|cf.interest-paid||FY2023</x:t>
        </x:is>
      </x:c>
      <x:c r="B3782" s="0" t="inlineStr">
        <x:is>
          <x:t>Demo Handel GmbH</x:t>
        </x:is>
      </x:c>
      <x:c r="C3782" s="0" t="inlineStr">
        <x:is>
          <x:t>CF</x:t>
        </x:is>
      </x:c>
      <x:c r="D3782" s="0" t="inlineStr">
        <x:is>
          <x:t>cf.interest-paid</x:t>
        </x:is>
      </x:c>
      <x:c r="E3782" s="0" t="inlineStr">
        <x:is>
          <x:t>Gezahlte Zinsen</x:t>
        </x:is>
      </x:c>
      <x:c r="H3782" s="0" t="inlineStr">
        <x:is>
          <x:t>FY2023</x:t>
        </x:is>
      </x:c>
      <x:c r="I3782" s="0" t="inlineStr">
        <x:is>
          <x:t>2023</x:t>
        </x:is>
      </x:c>
      <x:c r="J3782" s="0" t="inlineStr">
        <x:is>
          <x:t>FY</x:t>
        </x:is>
      </x:c>
      <x:c r="K3782" s="58">
        <x:v>12</x:v>
      </x:c>
      <x:c r="L3782" s="12">
        <x:v>-138742.68</x:v>
      </x:c>
    </x:row>
    <x:row r="3783">
      <x:c r="A3783" s="0" t="inlineStr">
        <x:is>
          <x:t>CF|cf.interest-paid||FY2024</x:t>
        </x:is>
      </x:c>
      <x:c r="B3783" s="0" t="inlineStr">
        <x:is>
          <x:t>Demo Handel GmbH</x:t>
        </x:is>
      </x:c>
      <x:c r="C3783" s="0" t="inlineStr">
        <x:is>
          <x:t>CF</x:t>
        </x:is>
      </x:c>
      <x:c r="D3783" s="0" t="inlineStr">
        <x:is>
          <x:t>cf.interest-paid</x:t>
        </x:is>
      </x:c>
      <x:c r="E3783" s="0" t="inlineStr">
        <x:is>
          <x:t>Gezahlte Zinsen</x:t>
        </x:is>
      </x:c>
      <x:c r="H3783" s="0" t="inlineStr">
        <x:is>
          <x:t>FY2024</x:t>
        </x:is>
      </x:c>
      <x:c r="I3783" s="0" t="inlineStr">
        <x:is>
          <x:t>2024</x:t>
        </x:is>
      </x:c>
      <x:c r="J3783" s="0" t="inlineStr">
        <x:is>
          <x:t>FY</x:t>
        </x:is>
      </x:c>
      <x:c r="K3783" s="58">
        <x:v>12</x:v>
      </x:c>
      <x:c r="L3783" s="12">
        <x:v>-175067.34</x:v>
      </x:c>
    </x:row>
    <x:row r="3784">
      <x:c r="A3784" s="0" t="inlineStr">
        <x:is>
          <x:t>CF|cf.contributions||FY2022</x:t>
        </x:is>
      </x:c>
      <x:c r="B3784" s="0" t="inlineStr">
        <x:is>
          <x:t>Demo Handel GmbH</x:t>
        </x:is>
      </x:c>
      <x:c r="C3784" s="0" t="inlineStr">
        <x:is>
          <x:t>CF</x:t>
        </x:is>
      </x:c>
      <x:c r="D3784" s="0" t="inlineStr">
        <x:is>
          <x:t>cf.contributions</x:t>
        </x:is>
      </x:c>
      <x:c r="E3784" s="0" t="inlineStr">
        <x:is>
          <x:t>Einzahlungen aus Eigenkapitalzuführungen</x:t>
        </x:is>
      </x:c>
      <x:c r="H3784" s="0" t="inlineStr">
        <x:is>
          <x:t>FY2022</x:t>
        </x:is>
      </x:c>
      <x:c r="I3784" s="0" t="inlineStr">
        <x:is>
          <x:t>2022-02 – 2022-12</x:t>
        </x:is>
      </x:c>
      <x:c r="J3784" s="0" t="inlineStr">
        <x:is>
          <x:t>PartYear</x:t>
        </x:is>
      </x:c>
      <x:c r="K3784" s="58">
        <x:v>11</x:v>
      </x:c>
      <x:c r="L3784" s="12">
        <x:v>0</x:v>
      </x:c>
    </x:row>
    <x:row r="3785">
      <x:c r="A3785" s="0" t="inlineStr">
        <x:is>
          <x:t>CF|cf.contributions||FY2023</x:t>
        </x:is>
      </x:c>
      <x:c r="B3785" s="0" t="inlineStr">
        <x:is>
          <x:t>Demo Handel GmbH</x:t>
        </x:is>
      </x:c>
      <x:c r="C3785" s="0" t="inlineStr">
        <x:is>
          <x:t>CF</x:t>
        </x:is>
      </x:c>
      <x:c r="D3785" s="0" t="inlineStr">
        <x:is>
          <x:t>cf.contributions</x:t>
        </x:is>
      </x:c>
      <x:c r="E3785" s="0" t="inlineStr">
        <x:is>
          <x:t>Einzahlungen aus Eigenkapitalzuführungen</x:t>
        </x:is>
      </x:c>
      <x:c r="H3785" s="0" t="inlineStr">
        <x:is>
          <x:t>FY2023</x:t>
        </x:is>
      </x:c>
      <x:c r="I3785" s="0" t="inlineStr">
        <x:is>
          <x:t>2023</x:t>
        </x:is>
      </x:c>
      <x:c r="J3785" s="0" t="inlineStr">
        <x:is>
          <x:t>FY</x:t>
        </x:is>
      </x:c>
      <x:c r="K3785" s="58">
        <x:v>12</x:v>
      </x:c>
      <x:c r="L3785" s="12">
        <x:v>0</x:v>
      </x:c>
    </x:row>
    <x:row r="3786">
      <x:c r="A3786" s="0" t="inlineStr">
        <x:is>
          <x:t>CF|cf.contributions||FY2024</x:t>
        </x:is>
      </x:c>
      <x:c r="B3786" s="0" t="inlineStr">
        <x:is>
          <x:t>Demo Handel GmbH</x:t>
        </x:is>
      </x:c>
      <x:c r="C3786" s="0" t="inlineStr">
        <x:is>
          <x:t>CF</x:t>
        </x:is>
      </x:c>
      <x:c r="D3786" s="0" t="inlineStr">
        <x:is>
          <x:t>cf.contributions</x:t>
        </x:is>
      </x:c>
      <x:c r="E3786" s="0" t="inlineStr">
        <x:is>
          <x:t>Einzahlungen aus Eigenkapitalzuführungen</x:t>
        </x:is>
      </x:c>
      <x:c r="H3786" s="0" t="inlineStr">
        <x:is>
          <x:t>FY2024</x:t>
        </x:is>
      </x:c>
      <x:c r="I3786" s="0" t="inlineStr">
        <x:is>
          <x:t>2024</x:t>
        </x:is>
      </x:c>
      <x:c r="J3786" s="0" t="inlineStr">
        <x:is>
          <x:t>FY</x:t>
        </x:is>
      </x:c>
      <x:c r="K3786" s="58">
        <x:v>12</x:v>
      </x:c>
      <x:c r="L3786" s="12">
        <x:v>0</x:v>
      </x:c>
    </x:row>
    <x:row r="3787">
      <x:c r="A3787" s="0" t="inlineStr">
        <x:is>
          <x:t>CF|cf.distributions||FY2022</x:t>
        </x:is>
      </x:c>
      <x:c r="B3787" s="0" t="inlineStr">
        <x:is>
          <x:t>Demo Handel GmbH</x:t>
        </x:is>
      </x:c>
      <x:c r="C3787" s="0" t="inlineStr">
        <x:is>
          <x:t>CF</x:t>
        </x:is>
      </x:c>
      <x:c r="D3787" s="0" t="inlineStr">
        <x:is>
          <x:t>cf.distributions</x:t>
        </x:is>
      </x:c>
      <x:c r="E3787" s="0" t="inlineStr">
        <x:is>
          <x:t>Gezahlte Dividenden und Entnahmen</x:t>
        </x:is>
      </x:c>
      <x:c r="H3787" s="0" t="inlineStr">
        <x:is>
          <x:t>FY2022</x:t>
        </x:is>
      </x:c>
      <x:c r="I3787" s="0" t="inlineStr">
        <x:is>
          <x:t>2022-02 – 2022-12</x:t>
        </x:is>
      </x:c>
      <x:c r="J3787" s="0" t="inlineStr">
        <x:is>
          <x:t>PartYear</x:t>
        </x:is>
      </x:c>
      <x:c r="K3787" s="58">
        <x:v>11</x:v>
      </x:c>
      <x:c r="L3787" s="12">
        <x:v>0</x:v>
      </x:c>
    </x:row>
    <x:row r="3788">
      <x:c r="A3788" s="0" t="inlineStr">
        <x:is>
          <x:t>CF|cf.distributions||FY2023</x:t>
        </x:is>
      </x:c>
      <x:c r="B3788" s="0" t="inlineStr">
        <x:is>
          <x:t>Demo Handel GmbH</x:t>
        </x:is>
      </x:c>
      <x:c r="C3788" s="0" t="inlineStr">
        <x:is>
          <x:t>CF</x:t>
        </x:is>
      </x:c>
      <x:c r="D3788" s="0" t="inlineStr">
        <x:is>
          <x:t>cf.distributions</x:t>
        </x:is>
      </x:c>
      <x:c r="E3788" s="0" t="inlineStr">
        <x:is>
          <x:t>Gezahlte Dividenden und Entnahmen</x:t>
        </x:is>
      </x:c>
      <x:c r="H3788" s="0" t="inlineStr">
        <x:is>
          <x:t>FY2023</x:t>
        </x:is>
      </x:c>
      <x:c r="I3788" s="0" t="inlineStr">
        <x:is>
          <x:t>2023</x:t>
        </x:is>
      </x:c>
      <x:c r="J3788" s="0" t="inlineStr">
        <x:is>
          <x:t>FY</x:t>
        </x:is>
      </x:c>
      <x:c r="K3788" s="58">
        <x:v>12</x:v>
      </x:c>
      <x:c r="L3788" s="12">
        <x:v>0</x:v>
      </x:c>
    </x:row>
    <x:row r="3789">
      <x:c r="A3789" s="0" t="inlineStr">
        <x:is>
          <x:t>CF|cf.distributions||FY2024</x:t>
        </x:is>
      </x:c>
      <x:c r="B3789" s="0" t="inlineStr">
        <x:is>
          <x:t>Demo Handel GmbH</x:t>
        </x:is>
      </x:c>
      <x:c r="C3789" s="0" t="inlineStr">
        <x:is>
          <x:t>CF</x:t>
        </x:is>
      </x:c>
      <x:c r="D3789" s="0" t="inlineStr">
        <x:is>
          <x:t>cf.distributions</x:t>
        </x:is>
      </x:c>
      <x:c r="E3789" s="0" t="inlineStr">
        <x:is>
          <x:t>Gezahlte Dividenden und Entnahmen</x:t>
        </x:is>
      </x:c>
      <x:c r="H3789" s="0" t="inlineStr">
        <x:is>
          <x:t>FY2024</x:t>
        </x:is>
      </x:c>
      <x:c r="I3789" s="0" t="inlineStr">
        <x:is>
          <x:t>2024</x:t>
        </x:is>
      </x:c>
      <x:c r="J3789" s="0" t="inlineStr">
        <x:is>
          <x:t>FY</x:t>
        </x:is>
      </x:c>
      <x:c r="K3789" s="58">
        <x:v>12</x:v>
      </x:c>
      <x:c r="L3789" s="12">
        <x:v>-3000000</x:v>
      </x:c>
    </x:row>
    <x:row r="3790">
      <x:c r="A3790" s="0" t="inlineStr">
        <x:is>
          <x:t>CF|cf.operating||FY2022</x:t>
        </x:is>
      </x:c>
      <x:c r="B3790" s="0" t="inlineStr">
        <x:is>
          <x:t>Demo Handel GmbH</x:t>
        </x:is>
      </x:c>
      <x:c r="C3790" s="0" t="inlineStr">
        <x:is>
          <x:t>CF</x:t>
        </x:is>
      </x:c>
      <x:c r="D3790" s="0" t="inlineStr">
        <x:is>
          <x:t>cf.operating</x:t>
        </x:is>
      </x:c>
      <x:c r="E3790" s="0" t="inlineStr">
        <x:is>
          <x:t>Cashflow aus der laufenden Geschäftstätigkeit</x:t>
        </x:is>
      </x:c>
      <x:c r="H3790" s="0" t="inlineStr">
        <x:is>
          <x:t>FY2022</x:t>
        </x:is>
      </x:c>
      <x:c r="I3790" s="0" t="inlineStr">
        <x:is>
          <x:t>2022-02 – 2022-12</x:t>
        </x:is>
      </x:c>
      <x:c r="J3790" s="0" t="inlineStr">
        <x:is>
          <x:t>PartYear</x:t>
        </x:is>
      </x:c>
      <x:c r="K3790" s="58">
        <x:v>11</x:v>
      </x:c>
      <x:c r="L3790" s="12">
        <x:v>259287.15</x:v>
      </x:c>
    </x:row>
    <x:row r="3791">
      <x:c r="A3791" s="0" t="inlineStr">
        <x:is>
          <x:t>CF|cf.operating||FY2023</x:t>
        </x:is>
      </x:c>
      <x:c r="B3791" s="0" t="inlineStr">
        <x:is>
          <x:t>Demo Handel GmbH</x:t>
        </x:is>
      </x:c>
      <x:c r="C3791" s="0" t="inlineStr">
        <x:is>
          <x:t>CF</x:t>
        </x:is>
      </x:c>
      <x:c r="D3791" s="0" t="inlineStr">
        <x:is>
          <x:t>cf.operating</x:t>
        </x:is>
      </x:c>
      <x:c r="E3791" s="0" t="inlineStr">
        <x:is>
          <x:t>Cashflow aus der laufenden Geschäftstätigkeit</x:t>
        </x:is>
      </x:c>
      <x:c r="H3791" s="0" t="inlineStr">
        <x:is>
          <x:t>FY2023</x:t>
        </x:is>
      </x:c>
      <x:c r="I3791" s="0" t="inlineStr">
        <x:is>
          <x:t>2023</x:t>
        </x:is>
      </x:c>
      <x:c r="J3791" s="0" t="inlineStr">
        <x:is>
          <x:t>FY</x:t>
        </x:is>
      </x:c>
      <x:c r="K3791" s="58">
        <x:v>12</x:v>
      </x:c>
      <x:c r="L3791" s="12">
        <x:v>2579180.88</x:v>
      </x:c>
    </x:row>
    <x:row r="3792">
      <x:c r="A3792" s="0" t="inlineStr">
        <x:is>
          <x:t>CF|cf.operating||FY2024</x:t>
        </x:is>
      </x:c>
      <x:c r="B3792" s="0" t="inlineStr">
        <x:is>
          <x:t>Demo Handel GmbH</x:t>
        </x:is>
      </x:c>
      <x:c r="C3792" s="0" t="inlineStr">
        <x:is>
          <x:t>CF</x:t>
        </x:is>
      </x:c>
      <x:c r="D3792" s="0" t="inlineStr">
        <x:is>
          <x:t>cf.operating</x:t>
        </x:is>
      </x:c>
      <x:c r="E3792" s="0" t="inlineStr">
        <x:is>
          <x:t>Cashflow aus der laufenden Geschäftstätigkeit</x:t>
        </x:is>
      </x:c>
      <x:c r="H3792" s="0" t="inlineStr">
        <x:is>
          <x:t>FY2024</x:t>
        </x:is>
      </x:c>
      <x:c r="I3792" s="0" t="inlineStr">
        <x:is>
          <x:t>2024</x:t>
        </x:is>
      </x:c>
      <x:c r="J3792" s="0" t="inlineStr">
        <x:is>
          <x:t>FY</x:t>
        </x:is>
      </x:c>
      <x:c r="K3792" s="58">
        <x:v>12</x:v>
      </x:c>
      <x:c r="L3792" s="12">
        <x:v>1453439.96</x:v>
      </x:c>
    </x:row>
    <x:row r="3793">
      <x:c r="A3793" s="0" t="inlineStr">
        <x:is>
          <x:t>CF|cf.investing||FY2022</x:t>
        </x:is>
      </x:c>
      <x:c r="B3793" s="0" t="inlineStr">
        <x:is>
          <x:t>Demo Handel GmbH</x:t>
        </x:is>
      </x:c>
      <x:c r="C3793" s="0" t="inlineStr">
        <x:is>
          <x:t>CF</x:t>
        </x:is>
      </x:c>
      <x:c r="D3793" s="0" t="inlineStr">
        <x:is>
          <x:t>cf.investing</x:t>
        </x:is>
      </x:c>
      <x:c r="E3793" s="0" t="inlineStr">
        <x:is>
          <x:t>Cashflow aus der Investitionstätigkeit</x:t>
        </x:is>
      </x:c>
      <x:c r="H3793" s="0" t="inlineStr">
        <x:is>
          <x:t>FY2022</x:t>
        </x:is>
      </x:c>
      <x:c r="I3793" s="0" t="inlineStr">
        <x:is>
          <x:t>2022-02 – 2022-12</x:t>
        </x:is>
      </x:c>
      <x:c r="J3793" s="0" t="inlineStr">
        <x:is>
          <x:t>PartYear</x:t>
        </x:is>
      </x:c>
      <x:c r="K3793" s="58">
        <x:v>11</x:v>
      </x:c>
      <x:c r="L3793" s="12">
        <x:v>-163763.27</x:v>
      </x:c>
    </x:row>
    <x:row r="3794">
      <x:c r="A3794" s="0" t="inlineStr">
        <x:is>
          <x:t>CF|cf.investing||FY2023</x:t>
        </x:is>
      </x:c>
      <x:c r="B3794" s="0" t="inlineStr">
        <x:is>
          <x:t>Demo Handel GmbH</x:t>
        </x:is>
      </x:c>
      <x:c r="C3794" s="0" t="inlineStr">
        <x:is>
          <x:t>CF</x:t>
        </x:is>
      </x:c>
      <x:c r="D3794" s="0" t="inlineStr">
        <x:is>
          <x:t>cf.investing</x:t>
        </x:is>
      </x:c>
      <x:c r="E3794" s="0" t="inlineStr">
        <x:is>
          <x:t>Cashflow aus der Investitionstätigkeit</x:t>
        </x:is>
      </x:c>
      <x:c r="H3794" s="0" t="inlineStr">
        <x:is>
          <x:t>FY2023</x:t>
        </x:is>
      </x:c>
      <x:c r="I3794" s="0" t="inlineStr">
        <x:is>
          <x:t>2023</x:t>
        </x:is>
      </x:c>
      <x:c r="J3794" s="0" t="inlineStr">
        <x:is>
          <x:t>FY</x:t>
        </x:is>
      </x:c>
      <x:c r="K3794" s="58">
        <x:v>12</x:v>
      </x:c>
      <x:c r="L3794" s="12">
        <x:v>-2876005.46</x:v>
      </x:c>
    </x:row>
    <x:row r="3795">
      <x:c r="A3795" s="0" t="inlineStr">
        <x:is>
          <x:t>CF|cf.investing||FY2024</x:t>
        </x:is>
      </x:c>
      <x:c r="B3795" s="0" t="inlineStr">
        <x:is>
          <x:t>Demo Handel GmbH</x:t>
        </x:is>
      </x:c>
      <x:c r="C3795" s="0" t="inlineStr">
        <x:is>
          <x:t>CF</x:t>
        </x:is>
      </x:c>
      <x:c r="D3795" s="0" t="inlineStr">
        <x:is>
          <x:t>cf.investing</x:t>
        </x:is>
      </x:c>
      <x:c r="E3795" s="0" t="inlineStr">
        <x:is>
          <x:t>Cashflow aus der Investitionstätigkeit</x:t>
        </x:is>
      </x:c>
      <x:c r="H3795" s="0" t="inlineStr">
        <x:is>
          <x:t>FY2024</x:t>
        </x:is>
      </x:c>
      <x:c r="I3795" s="0" t="inlineStr">
        <x:is>
          <x:t>2024</x:t>
        </x:is>
      </x:c>
      <x:c r="J3795" s="0" t="inlineStr">
        <x:is>
          <x:t>FY</x:t>
        </x:is>
      </x:c>
      <x:c r="K3795" s="58">
        <x:v>12</x:v>
      </x:c>
      <x:c r="L3795" s="12">
        <x:v>-381135.75</x:v>
      </x:c>
    </x:row>
    <x:row r="3796">
      <x:c r="A3796" s="0" t="inlineStr">
        <x:is>
          <x:t>CF|cf.financing||FY2022</x:t>
        </x:is>
      </x:c>
      <x:c r="B3796" s="0" t="inlineStr">
        <x:is>
          <x:t>Demo Handel GmbH</x:t>
        </x:is>
      </x:c>
      <x:c r="C3796" s="0" t="inlineStr">
        <x:is>
          <x:t>CF</x:t>
        </x:is>
      </x:c>
      <x:c r="D3796" s="0" t="inlineStr">
        <x:is>
          <x:t>cf.financing</x:t>
        </x:is>
      </x:c>
      <x:c r="E3796" s="0" t="inlineStr">
        <x:is>
          <x:t>Cashflow aus der Finanzierungstätigkeit</x:t>
        </x:is>
      </x:c>
      <x:c r="H3796" s="0" t="inlineStr">
        <x:is>
          <x:t>FY2022</x:t>
        </x:is>
      </x:c>
      <x:c r="I3796" s="0" t="inlineStr">
        <x:is>
          <x:t>2022-02 – 2022-12</x:t>
        </x:is>
      </x:c>
      <x:c r="J3796" s="0" t="inlineStr">
        <x:is>
          <x:t>PartYear</x:t>
        </x:is>
      </x:c>
      <x:c r="K3796" s="58">
        <x:v>11</x:v>
      </x:c>
      <x:c r="L3796" s="12">
        <x:v>-314904.34</x:v>
      </x:c>
    </x:row>
    <x:row r="3797">
      <x:c r="A3797" s="0" t="inlineStr">
        <x:is>
          <x:t>CF|cf.financing||FY2023</x:t>
        </x:is>
      </x:c>
      <x:c r="B3797" s="0" t="inlineStr">
        <x:is>
          <x:t>Demo Handel GmbH</x:t>
        </x:is>
      </x:c>
      <x:c r="C3797" s="0" t="inlineStr">
        <x:is>
          <x:t>CF</x:t>
        </x:is>
      </x:c>
      <x:c r="D3797" s="0" t="inlineStr">
        <x:is>
          <x:t>cf.financing</x:t>
        </x:is>
      </x:c>
      <x:c r="E3797" s="0" t="inlineStr">
        <x:is>
          <x:t>Cashflow aus der Finanzierungstätigkeit</x:t>
        </x:is>
      </x:c>
      <x:c r="H3797" s="0" t="inlineStr">
        <x:is>
          <x:t>FY2023</x:t>
        </x:is>
      </x:c>
      <x:c r="I3797" s="0" t="inlineStr">
        <x:is>
          <x:t>2023</x:t>
        </x:is>
      </x:c>
      <x:c r="J3797" s="0" t="inlineStr">
        <x:is>
          <x:t>FY</x:t>
        </x:is>
      </x:c>
      <x:c r="K3797" s="58">
        <x:v>12</x:v>
      </x:c>
      <x:c r="L3797" s="12">
        <x:v>2488714.77</x:v>
      </x:c>
    </x:row>
    <x:row r="3798">
      <x:c r="A3798" s="0" t="inlineStr">
        <x:is>
          <x:t>CF|cf.financing||FY2024</x:t>
        </x:is>
      </x:c>
      <x:c r="B3798" s="0" t="inlineStr">
        <x:is>
          <x:t>Demo Handel GmbH</x:t>
        </x:is>
      </x:c>
      <x:c r="C3798" s="0" t="inlineStr">
        <x:is>
          <x:t>CF</x:t>
        </x:is>
      </x:c>
      <x:c r="D3798" s="0" t="inlineStr">
        <x:is>
          <x:t>cf.financing</x:t>
        </x:is>
      </x:c>
      <x:c r="E3798" s="0" t="inlineStr">
        <x:is>
          <x:t>Cashflow aus der Finanzierungstätigkeit</x:t>
        </x:is>
      </x:c>
      <x:c r="H3798" s="0" t="inlineStr">
        <x:is>
          <x:t>FY2024</x:t>
        </x:is>
      </x:c>
      <x:c r="I3798" s="0" t="inlineStr">
        <x:is>
          <x:t>2024</x:t>
        </x:is>
      </x:c>
      <x:c r="J3798" s="0" t="inlineStr">
        <x:is>
          <x:t>FY</x:t>
        </x:is>
      </x:c>
      <x:c r="K3798" s="58">
        <x:v>12</x:v>
      </x:c>
      <x:c r="L3798" s="12">
        <x:v>-3677805.86</x:v>
      </x:c>
    </x:row>
    <x:row r="3799">
      <x:c r="A3799" s="0" t="inlineStr">
        <x:is>
          <x:t>CF|cf.net-change||FY2022</x:t>
        </x:is>
      </x:c>
      <x:c r="B3799" s="0" t="inlineStr">
        <x:is>
          <x:t>Demo Handel GmbH</x:t>
        </x:is>
      </x:c>
      <x:c r="C3799" s="0" t="inlineStr">
        <x:is>
          <x:t>CF</x:t>
        </x:is>
      </x:c>
      <x:c r="D3799" s="0" t="inlineStr">
        <x:is>
          <x:t>cf.net-change</x:t>
        </x:is>
      </x:c>
      <x:c r="E3799" s="0" t="inlineStr">
        <x:is>
          <x:t>Zahlungswirksame Veränderungen des Finanzmittelfonds</x:t>
        </x:is>
      </x:c>
      <x:c r="H3799" s="0" t="inlineStr">
        <x:is>
          <x:t>FY2022</x:t>
        </x:is>
      </x:c>
      <x:c r="I3799" s="0" t="inlineStr">
        <x:is>
          <x:t>2022-02 – 2022-12</x:t>
        </x:is>
      </x:c>
      <x:c r="J3799" s="0" t="inlineStr">
        <x:is>
          <x:t>PartYear</x:t>
        </x:is>
      </x:c>
      <x:c r="K3799" s="58">
        <x:v>11</x:v>
      </x:c>
      <x:c r="L3799" s="12">
        <x:v>-219380.46</x:v>
      </x:c>
    </x:row>
    <x:row r="3800">
      <x:c r="A3800" s="0" t="inlineStr">
        <x:is>
          <x:t>CF|cf.net-change||FY2023</x:t>
        </x:is>
      </x:c>
      <x:c r="B3800" s="0" t="inlineStr">
        <x:is>
          <x:t>Demo Handel GmbH</x:t>
        </x:is>
      </x:c>
      <x:c r="C3800" s="0" t="inlineStr">
        <x:is>
          <x:t>CF</x:t>
        </x:is>
      </x:c>
      <x:c r="D3800" s="0" t="inlineStr">
        <x:is>
          <x:t>cf.net-change</x:t>
        </x:is>
      </x:c>
      <x:c r="E3800" s="0" t="inlineStr">
        <x:is>
          <x:t>Zahlungswirksame Veränderungen des Finanzmittelfonds</x:t>
        </x:is>
      </x:c>
      <x:c r="H3800" s="0" t="inlineStr">
        <x:is>
          <x:t>FY2023</x:t>
        </x:is>
      </x:c>
      <x:c r="I3800" s="0" t="inlineStr">
        <x:is>
          <x:t>2023</x:t>
        </x:is>
      </x:c>
      <x:c r="J3800" s="0" t="inlineStr">
        <x:is>
          <x:t>FY</x:t>
        </x:is>
      </x:c>
      <x:c r="K3800" s="58">
        <x:v>12</x:v>
      </x:c>
      <x:c r="L3800" s="12">
        <x:v>2191890.19</x:v>
      </x:c>
    </x:row>
    <x:row r="3801">
      <x:c r="A3801" s="0" t="inlineStr">
        <x:is>
          <x:t>CF|cf.net-change||FY2024</x:t>
        </x:is>
      </x:c>
      <x:c r="B3801" s="0" t="inlineStr">
        <x:is>
          <x:t>Demo Handel GmbH</x:t>
        </x:is>
      </x:c>
      <x:c r="C3801" s="0" t="inlineStr">
        <x:is>
          <x:t>CF</x:t>
        </x:is>
      </x:c>
      <x:c r="D3801" s="0" t="inlineStr">
        <x:is>
          <x:t>cf.net-change</x:t>
        </x:is>
      </x:c>
      <x:c r="E3801" s="0" t="inlineStr">
        <x:is>
          <x:t>Zahlungswirksame Veränderungen des Finanzmittelfonds</x:t>
        </x:is>
      </x:c>
      <x:c r="H3801" s="0" t="inlineStr">
        <x:is>
          <x:t>FY2024</x:t>
        </x:is>
      </x:c>
      <x:c r="I3801" s="0" t="inlineStr">
        <x:is>
          <x:t>2024</x:t>
        </x:is>
      </x:c>
      <x:c r="J3801" s="0" t="inlineStr">
        <x:is>
          <x:t>FY</x:t>
        </x:is>
      </x:c>
      <x:c r="K3801" s="58">
        <x:v>12</x:v>
      </x:c>
      <x:c r="L3801" s="12">
        <x:v>-2605501.65</x:v>
      </x:c>
    </x:row>
    <x:row r="3802">
      <x:c r="A3802" s="0" t="inlineStr">
        <x:is>
          <x:t>NWC|nwc.trade.B.I.3||FY2022</x:t>
        </x:is>
      </x:c>
      <x:c r="B3802" s="0" t="inlineStr">
        <x:is>
          <x:t>Demo Handel GmbH</x:t>
        </x:is>
      </x:c>
      <x:c r="C3802" s="0" t="inlineStr">
        <x:is>
          <x:t>NWC</x:t>
        </x:is>
      </x:c>
      <x:c r="D3802" s="0" t="inlineStr">
        <x:is>
          <x:t>nwc.trade.B.I.3</x:t>
        </x:is>
      </x:c>
      <x:c r="E3802" s="0" t="inlineStr">
        <x:is>
          <x:t>Waren</x:t>
        </x:is>
      </x:c>
      <x:c r="H3802" s="0" t="inlineStr">
        <x:is>
          <x:t>FY2022</x:t>
        </x:is>
      </x:c>
      <x:c r="I3802" s="0" t="inlineStr">
        <x:is>
          <x:t>2022</x:t>
        </x:is>
      </x:c>
      <x:c r="J3802" s="0" t="inlineStr">
        <x:is>
          <x:t>FY</x:t>
        </x:is>
      </x:c>
      <x:c r="K3802" s="58">
        <x:v>12</x:v>
      </x:c>
      <x:c r="L3802" s="12">
        <x:v>1501759.15</x:v>
      </x:c>
    </x:row>
    <x:row r="3803">
      <x:c r="A3803" s="0" t="inlineStr">
        <x:is>
          <x:t>NWC|nwc.trade.B.I.3||FY2023</x:t>
        </x:is>
      </x:c>
      <x:c r="B3803" s="0" t="inlineStr">
        <x:is>
          <x:t>Demo Handel GmbH</x:t>
        </x:is>
      </x:c>
      <x:c r="C3803" s="0" t="inlineStr">
        <x:is>
          <x:t>NWC</x:t>
        </x:is>
      </x:c>
      <x:c r="D3803" s="0" t="inlineStr">
        <x:is>
          <x:t>nwc.trade.B.I.3</x:t>
        </x:is>
      </x:c>
      <x:c r="E3803" s="0" t="inlineStr">
        <x:is>
          <x:t>Waren</x:t>
        </x:is>
      </x:c>
      <x:c r="H3803" s="0" t="inlineStr">
        <x:is>
          <x:t>FY2023</x:t>
        </x:is>
      </x:c>
      <x:c r="I3803" s="0" t="inlineStr">
        <x:is>
          <x:t>2023</x:t>
        </x:is>
      </x:c>
      <x:c r="J3803" s="0" t="inlineStr">
        <x:is>
          <x:t>FY</x:t>
        </x:is>
      </x:c>
      <x:c r="K3803" s="58">
        <x:v>12</x:v>
      </x:c>
      <x:c r="L3803" s="12">
        <x:v>1578275.64</x:v>
      </x:c>
    </x:row>
    <x:row r="3804">
      <x:c r="A3804" s="0" t="inlineStr">
        <x:is>
          <x:t>NWC|nwc.trade.B.I.3||FY2024</x:t>
        </x:is>
      </x:c>
      <x:c r="B3804" s="0" t="inlineStr">
        <x:is>
          <x:t>Demo Handel GmbH</x:t>
        </x:is>
      </x:c>
      <x:c r="C3804" s="0" t="inlineStr">
        <x:is>
          <x:t>NWC</x:t>
        </x:is>
      </x:c>
      <x:c r="D3804" s="0" t="inlineStr">
        <x:is>
          <x:t>nwc.trade.B.I.3</x:t>
        </x:is>
      </x:c>
      <x:c r="E3804" s="0" t="inlineStr">
        <x:is>
          <x:t>Waren</x:t>
        </x:is>
      </x:c>
      <x:c r="H3804" s="0" t="inlineStr">
        <x:is>
          <x:t>FY2024</x:t>
        </x:is>
      </x:c>
      <x:c r="I3804" s="0" t="inlineStr">
        <x:is>
          <x:t>2024</x:t>
        </x:is>
      </x:c>
      <x:c r="J3804" s="0" t="inlineStr">
        <x:is>
          <x:t>FY</x:t>
        </x:is>
      </x:c>
      <x:c r="K3804" s="58">
        <x:v>12</x:v>
      </x:c>
      <x:c r="L3804" s="12">
        <x:v>1802641.5</x:v>
      </x:c>
    </x:row>
    <x:row r="3805">
      <x:c r="A3805" s="0" t="inlineStr">
        <x:is>
          <x:t>NWC|nwc.trade.B.I.3|1140|FY2022</x:t>
        </x:is>
      </x:c>
      <x:c r="B3805" s="0" t="inlineStr">
        <x:is>
          <x:t>Demo Handel GmbH</x:t>
        </x:is>
      </x:c>
      <x:c r="C3805" s="0" t="inlineStr">
        <x:is>
          <x:t>NWC</x:t>
        </x:is>
      </x:c>
      <x:c r="D3805" s="0" t="inlineStr">
        <x:is>
          <x:t>nwc.trade.B.I.3</x:t>
        </x:is>
      </x:c>
      <x:c r="E3805" s="0" t="inlineStr">
        <x:is>
          <x:t>Waren</x:t>
        </x:is>
      </x:c>
      <x:c r="F3805" s="58">
        <x:v>1140</x:v>
      </x:c>
      <x:c r="G3805" t="inlineStr">
        <x:is>
          <x:t>Waren (Bestand)</x:t>
        </x:is>
      </x:c>
      <x:c r="H3805" s="0" t="inlineStr">
        <x:is>
          <x:t>FY2022</x:t>
        </x:is>
      </x:c>
      <x:c r="I3805" s="0" t="inlineStr">
        <x:is>
          <x:t>2022</x:t>
        </x:is>
      </x:c>
      <x:c r="J3805" s="0" t="inlineStr">
        <x:is>
          <x:t>FY</x:t>
        </x:is>
      </x:c>
      <x:c r="K3805" s="58">
        <x:v>12</x:v>
      </x:c>
      <x:c r="L3805" s="12">
        <x:v>1501759.15</x:v>
      </x:c>
    </x:row>
    <x:row r="3806">
      <x:c r="A3806" s="0" t="inlineStr">
        <x:is>
          <x:t>NWC|nwc.trade.B.I.3|1140|FY2023</x:t>
        </x:is>
      </x:c>
      <x:c r="B3806" s="0" t="inlineStr">
        <x:is>
          <x:t>Demo Handel GmbH</x:t>
        </x:is>
      </x:c>
      <x:c r="C3806" s="0" t="inlineStr">
        <x:is>
          <x:t>NWC</x:t>
        </x:is>
      </x:c>
      <x:c r="D3806" s="0" t="inlineStr">
        <x:is>
          <x:t>nwc.trade.B.I.3</x:t>
        </x:is>
      </x:c>
      <x:c r="E3806" s="0" t="inlineStr">
        <x:is>
          <x:t>Waren</x:t>
        </x:is>
      </x:c>
      <x:c r="F3806" s="58">
        <x:v>1140</x:v>
      </x:c>
      <x:c r="G3806" t="inlineStr">
        <x:is>
          <x:t>Waren (Bestand)</x:t>
        </x:is>
      </x:c>
      <x:c r="H3806" s="0" t="inlineStr">
        <x:is>
          <x:t>FY2023</x:t>
        </x:is>
      </x:c>
      <x:c r="I3806" s="0" t="inlineStr">
        <x:is>
          <x:t>2023</x:t>
        </x:is>
      </x:c>
      <x:c r="J3806" s="0" t="inlineStr">
        <x:is>
          <x:t>FY</x:t>
        </x:is>
      </x:c>
      <x:c r="K3806" s="58">
        <x:v>12</x:v>
      </x:c>
      <x:c r="L3806" s="12">
        <x:v>1578275.64</x:v>
      </x:c>
    </x:row>
    <x:row r="3807">
      <x:c r="A3807" s="0" t="inlineStr">
        <x:is>
          <x:t>NWC|nwc.trade.B.I.3|1140|FY2024</x:t>
        </x:is>
      </x:c>
      <x:c r="B3807" s="0" t="inlineStr">
        <x:is>
          <x:t>Demo Handel GmbH</x:t>
        </x:is>
      </x:c>
      <x:c r="C3807" s="0" t="inlineStr">
        <x:is>
          <x:t>NWC</x:t>
        </x:is>
      </x:c>
      <x:c r="D3807" s="0" t="inlineStr">
        <x:is>
          <x:t>nwc.trade.B.I.3</x:t>
        </x:is>
      </x:c>
      <x:c r="E3807" s="0" t="inlineStr">
        <x:is>
          <x:t>Waren</x:t>
        </x:is>
      </x:c>
      <x:c r="F3807" s="58">
        <x:v>1140</x:v>
      </x:c>
      <x:c r="G3807" t="inlineStr">
        <x:is>
          <x:t>Waren (Bestand)</x:t>
        </x:is>
      </x:c>
      <x:c r="H3807" s="0" t="inlineStr">
        <x:is>
          <x:t>FY2024</x:t>
        </x:is>
      </x:c>
      <x:c r="I3807" s="0" t="inlineStr">
        <x:is>
          <x:t>2024</x:t>
        </x:is>
      </x:c>
      <x:c r="J3807" s="0" t="inlineStr">
        <x:is>
          <x:t>FY</x:t>
        </x:is>
      </x:c>
      <x:c r="K3807" s="58">
        <x:v>12</x:v>
      </x:c>
      <x:c r="L3807" s="12">
        <x:v>1802641.5</x:v>
      </x:c>
    </x:row>
    <x:row r="3808">
      <x:c r="A3808" s="0" t="inlineStr">
        <x:is>
          <x:t>NWC|nwc.trade.B.II.1||FY2022</x:t>
        </x:is>
      </x:c>
      <x:c r="B3808" s="0" t="inlineStr">
        <x:is>
          <x:t>Demo Handel GmbH</x:t>
        </x:is>
      </x:c>
      <x:c r="C3808" s="0" t="inlineStr">
        <x:is>
          <x:t>NWC</x:t>
        </x:is>
      </x:c>
      <x:c r="D3808" s="0" t="inlineStr">
        <x:is>
          <x:t>nwc.trade.B.II.1</x:t>
        </x:is>
      </x:c>
      <x:c r="E3808" s="0" t="inlineStr">
        <x:is>
          <x:t>Forderungen aus Lieferungen und Leistungen</x:t>
        </x:is>
      </x:c>
      <x:c r="H3808" s="0" t="inlineStr">
        <x:is>
          <x:t>FY2022</x:t>
        </x:is>
      </x:c>
      <x:c r="I3808" s="0" t="inlineStr">
        <x:is>
          <x:t>2022</x:t>
        </x:is>
      </x:c>
      <x:c r="J3808" s="0" t="inlineStr">
        <x:is>
          <x:t>FY</x:t>
        </x:is>
      </x:c>
      <x:c r="K3808" s="58">
        <x:v>12</x:v>
      </x:c>
      <x:c r="L3808" s="12">
        <x:v>3672967.52</x:v>
      </x:c>
    </x:row>
    <x:row r="3809">
      <x:c r="A3809" s="0" t="inlineStr">
        <x:is>
          <x:t>NWC|nwc.trade.B.II.1||FY2023</x:t>
        </x:is>
      </x:c>
      <x:c r="B3809" s="0" t="inlineStr">
        <x:is>
          <x:t>Demo Handel GmbH</x:t>
        </x:is>
      </x:c>
      <x:c r="C3809" s="0" t="inlineStr">
        <x:is>
          <x:t>NWC</x:t>
        </x:is>
      </x:c>
      <x:c r="D3809" s="0" t="inlineStr">
        <x:is>
          <x:t>nwc.trade.B.II.1</x:t>
        </x:is>
      </x:c>
      <x:c r="E3809" s="0" t="inlineStr">
        <x:is>
          <x:t>Forderungen aus Lieferungen und Leistungen</x:t>
        </x:is>
      </x:c>
      <x:c r="H3809" s="0" t="inlineStr">
        <x:is>
          <x:t>FY2023</x:t>
        </x:is>
      </x:c>
      <x:c r="I3809" s="0" t="inlineStr">
        <x:is>
          <x:t>2023</x:t>
        </x:is>
      </x:c>
      <x:c r="J3809" s="0" t="inlineStr">
        <x:is>
          <x:t>FY</x:t>
        </x:is>
      </x:c>
      <x:c r="K3809" s="58">
        <x:v>12</x:v>
      </x:c>
      <x:c r="L3809" s="12">
        <x:v>4153966.34</x:v>
      </x:c>
    </x:row>
    <x:row r="3810">
      <x:c r="A3810" s="0" t="inlineStr">
        <x:is>
          <x:t>NWC|nwc.trade.B.II.1||FY2024</x:t>
        </x:is>
      </x:c>
      <x:c r="B3810" s="0" t="inlineStr">
        <x:is>
          <x:t>Demo Handel GmbH</x:t>
        </x:is>
      </x:c>
      <x:c r="C3810" s="0" t="inlineStr">
        <x:is>
          <x:t>NWC</x:t>
        </x:is>
      </x:c>
      <x:c r="D3810" s="0" t="inlineStr">
        <x:is>
          <x:t>nwc.trade.B.II.1</x:t>
        </x:is>
      </x:c>
      <x:c r="E3810" s="0" t="inlineStr">
        <x:is>
          <x:t>Forderungen aus Lieferungen und Leistungen</x:t>
        </x:is>
      </x:c>
      <x:c r="H3810" s="0" t="inlineStr">
        <x:is>
          <x:t>FY2024</x:t>
        </x:is>
      </x:c>
      <x:c r="I3810" s="0" t="inlineStr">
        <x:is>
          <x:t>2024</x:t>
        </x:is>
      </x:c>
      <x:c r="J3810" s="0" t="inlineStr">
        <x:is>
          <x:t>FY</x:t>
        </x:is>
      </x:c>
      <x:c r="K3810" s="58">
        <x:v>12</x:v>
      </x:c>
      <x:c r="L3810" s="12">
        <x:v>4115181.56</x:v>
      </x:c>
    </x:row>
    <x:row r="3811">
      <x:c r="A3811" s="0" t="inlineStr">
        <x:is>
          <x:t>NWC|nwc.trade.B.II.1|1200|FY2022</x:t>
        </x:is>
      </x:c>
      <x:c r="B3811" s="0" t="inlineStr">
        <x:is>
          <x:t>Demo Handel GmbH</x:t>
        </x:is>
      </x:c>
      <x:c r="C3811" s="0" t="inlineStr">
        <x:is>
          <x:t>NWC</x:t>
        </x:is>
      </x:c>
      <x:c r="D3811" s="0" t="inlineStr">
        <x:is>
          <x:t>nwc.trade.B.II.1</x:t>
        </x:is>
      </x:c>
      <x:c r="E3811" s="0" t="inlineStr">
        <x:is>
          <x:t>Forderungen aus Lieferungen und Leistungen</x:t>
        </x:is>
      </x:c>
      <x:c r="F3811" s="58">
        <x:v>1200</x:v>
      </x:c>
      <x:c r="G3811" t="inlineStr">
        <x:is>
          <x:t>Forderungen aus Lieferungen und Leistungen</x:t>
        </x:is>
      </x:c>
      <x:c r="H3811" s="0" t="inlineStr">
        <x:is>
          <x:t>FY2022</x:t>
        </x:is>
      </x:c>
      <x:c r="I3811" s="0" t="inlineStr">
        <x:is>
          <x:t>2022</x:t>
        </x:is>
      </x:c>
      <x:c r="J3811" s="0" t="inlineStr">
        <x:is>
          <x:t>FY</x:t>
        </x:is>
      </x:c>
      <x:c r="K3811" s="58">
        <x:v>12</x:v>
      </x:c>
      <x:c r="L3811" s="12">
        <x:v>3672967.52</x:v>
      </x:c>
    </x:row>
    <x:row r="3812">
      <x:c r="A3812" s="0" t="inlineStr">
        <x:is>
          <x:t>NWC|nwc.trade.B.II.1|1200|FY2023</x:t>
        </x:is>
      </x:c>
      <x:c r="B3812" s="0" t="inlineStr">
        <x:is>
          <x:t>Demo Handel GmbH</x:t>
        </x:is>
      </x:c>
      <x:c r="C3812" s="0" t="inlineStr">
        <x:is>
          <x:t>NWC</x:t>
        </x:is>
      </x:c>
      <x:c r="D3812" s="0" t="inlineStr">
        <x:is>
          <x:t>nwc.trade.B.II.1</x:t>
        </x:is>
      </x:c>
      <x:c r="E3812" s="0" t="inlineStr">
        <x:is>
          <x:t>Forderungen aus Lieferungen und Leistungen</x:t>
        </x:is>
      </x:c>
      <x:c r="F3812" s="58">
        <x:v>1200</x:v>
      </x:c>
      <x:c r="G3812" t="inlineStr">
        <x:is>
          <x:t>Forderungen aus Lieferungen und Leistungen</x:t>
        </x:is>
      </x:c>
      <x:c r="H3812" s="0" t="inlineStr">
        <x:is>
          <x:t>FY2023</x:t>
        </x:is>
      </x:c>
      <x:c r="I3812" s="0" t="inlineStr">
        <x:is>
          <x:t>2023</x:t>
        </x:is>
      </x:c>
      <x:c r="J3812" s="0" t="inlineStr">
        <x:is>
          <x:t>FY</x:t>
        </x:is>
      </x:c>
      <x:c r="K3812" s="58">
        <x:v>12</x:v>
      </x:c>
      <x:c r="L3812" s="12">
        <x:v>4059566.34</x:v>
      </x:c>
    </x:row>
    <x:row r="3813">
      <x:c r="A3813" s="0" t="inlineStr">
        <x:is>
          <x:t>NWC|nwc.trade.B.II.1|1200|FY2024</x:t>
        </x:is>
      </x:c>
      <x:c r="B3813" s="0" t="inlineStr">
        <x:is>
          <x:t>Demo Handel GmbH</x:t>
        </x:is>
      </x:c>
      <x:c r="C3813" s="0" t="inlineStr">
        <x:is>
          <x:t>NWC</x:t>
        </x:is>
      </x:c>
      <x:c r="D3813" s="0" t="inlineStr">
        <x:is>
          <x:t>nwc.trade.B.II.1</x:t>
        </x:is>
      </x:c>
      <x:c r="E3813" s="0" t="inlineStr">
        <x:is>
          <x:t>Forderungen aus Lieferungen und Leistungen</x:t>
        </x:is>
      </x:c>
      <x:c r="F3813" s="58">
        <x:v>1200</x:v>
      </x:c>
      <x:c r="G3813" t="inlineStr">
        <x:is>
          <x:t>Forderungen aus Lieferungen und Leistungen</x:t>
        </x:is>
      </x:c>
      <x:c r="H3813" s="0" t="inlineStr">
        <x:is>
          <x:t>FY2024</x:t>
        </x:is>
      </x:c>
      <x:c r="I3813" s="0" t="inlineStr">
        <x:is>
          <x:t>2024</x:t>
        </x:is>
      </x:c>
      <x:c r="J3813" s="0" t="inlineStr">
        <x:is>
          <x:t>FY</x:t>
        </x:is>
      </x:c>
      <x:c r="K3813" s="58">
        <x:v>12</x:v>
      </x:c>
      <x:c r="L3813" s="12">
        <x:v>4115181.56</x:v>
      </x:c>
    </x:row>
    <x:row r="3814">
      <x:c r="A3814" s="0" t="inlineStr">
        <x:is>
          <x:t>NWC|nwc.trade.B.II.1|1240|FY2022</x:t>
        </x:is>
      </x:c>
      <x:c r="B3814" s="0" t="inlineStr">
        <x:is>
          <x:t>Demo Handel GmbH</x:t>
        </x:is>
      </x:c>
      <x:c r="C3814" s="0" t="inlineStr">
        <x:is>
          <x:t>NWC</x:t>
        </x:is>
      </x:c>
      <x:c r="D3814" s="0" t="inlineStr">
        <x:is>
          <x:t>nwc.trade.B.II.1</x:t>
        </x:is>
      </x:c>
      <x:c r="E3814" s="0" t="inlineStr">
        <x:is>
          <x:t>Forderungen aus Lieferungen und Leistungen</x:t>
        </x:is>
      </x:c>
      <x:c r="F3814" s="58">
        <x:v>1240</x:v>
      </x:c>
      <x:c r="G3814" t="inlineStr">
        <x:is>
          <x:t>Zweifelhafte Forderungen</x:t>
        </x:is>
      </x:c>
      <x:c r="H3814" s="0" t="inlineStr">
        <x:is>
          <x:t>FY2022</x:t>
        </x:is>
      </x:c>
      <x:c r="I3814" s="0" t="inlineStr">
        <x:is>
          <x:t>2022</x:t>
        </x:is>
      </x:c>
      <x:c r="J3814" s="0" t="inlineStr">
        <x:is>
          <x:t>FY</x:t>
        </x:is>
      </x:c>
      <x:c r="K3814" s="58">
        <x:v>12</x:v>
      </x:c>
      <x:c r="L3814" s="12">
        <x:v>0</x:v>
      </x:c>
    </x:row>
    <x:row r="3815">
      <x:c r="A3815" s="0" t="inlineStr">
        <x:is>
          <x:t>NWC|nwc.trade.B.II.1|1240|FY2023</x:t>
        </x:is>
      </x:c>
      <x:c r="B3815" s="0" t="inlineStr">
        <x:is>
          <x:t>Demo Handel GmbH</x:t>
        </x:is>
      </x:c>
      <x:c r="C3815" s="0" t="inlineStr">
        <x:is>
          <x:t>NWC</x:t>
        </x:is>
      </x:c>
      <x:c r="D3815" s="0" t="inlineStr">
        <x:is>
          <x:t>nwc.trade.B.II.1</x:t>
        </x:is>
      </x:c>
      <x:c r="E3815" s="0" t="inlineStr">
        <x:is>
          <x:t>Forderungen aus Lieferungen und Leistungen</x:t>
        </x:is>
      </x:c>
      <x:c r="F3815" s="58">
        <x:v>1240</x:v>
      </x:c>
      <x:c r="G3815" t="inlineStr">
        <x:is>
          <x:t>Zweifelhafte Forderungen</x:t>
        </x:is>
      </x:c>
      <x:c r="H3815" s="0" t="inlineStr">
        <x:is>
          <x:t>FY2023</x:t>
        </x:is>
      </x:c>
      <x:c r="I3815" s="0" t="inlineStr">
        <x:is>
          <x:t>2023</x:t>
        </x:is>
      </x:c>
      <x:c r="J3815" s="0" t="inlineStr">
        <x:is>
          <x:t>FY</x:t>
        </x:is>
      </x:c>
      <x:c r="K3815" s="58">
        <x:v>12</x:v>
      </x:c>
      <x:c r="L3815" s="12">
        <x:v>190400</x:v>
      </x:c>
    </x:row>
    <x:row r="3816">
      <x:c r="A3816" s="0" t="inlineStr">
        <x:is>
          <x:t>NWC|nwc.trade.B.II.1|1240|FY2024</x:t>
        </x:is>
      </x:c>
      <x:c r="B3816" s="0" t="inlineStr">
        <x:is>
          <x:t>Demo Handel GmbH</x:t>
        </x:is>
      </x:c>
      <x:c r="C3816" s="0" t="inlineStr">
        <x:is>
          <x:t>NWC</x:t>
        </x:is>
      </x:c>
      <x:c r="D3816" s="0" t="inlineStr">
        <x:is>
          <x:t>nwc.trade.B.II.1</x:t>
        </x:is>
      </x:c>
      <x:c r="E3816" s="0" t="inlineStr">
        <x:is>
          <x:t>Forderungen aus Lieferungen und Leistungen</x:t>
        </x:is>
      </x:c>
      <x:c r="F3816" s="58">
        <x:v>1240</x:v>
      </x:c>
      <x:c r="G3816" t="inlineStr">
        <x:is>
          <x:t>Zweifelhafte Forderungen</x:t>
        </x:is>
      </x:c>
      <x:c r="H3816" s="0" t="inlineStr">
        <x:is>
          <x:t>FY2024</x:t>
        </x:is>
      </x:c>
      <x:c r="I3816" s="0" t="inlineStr">
        <x:is>
          <x:t>2024</x:t>
        </x:is>
      </x:c>
      <x:c r="J3816" s="0" t="inlineStr">
        <x:is>
          <x:t>FY</x:t>
        </x:is>
      </x:c>
      <x:c r="K3816" s="58">
        <x:v>12</x:v>
      </x:c>
      <x:c r="L3816" s="12">
        <x:v>0</x:v>
      </x:c>
    </x:row>
    <x:row r="3817">
      <x:c r="A3817" s="0" t="inlineStr">
        <x:is>
          <x:t>NWC|nwc.trade.B.II.1|1246|FY2022</x:t>
        </x:is>
      </x:c>
      <x:c r="B3817" s="0" t="inlineStr">
        <x:is>
          <x:t>Demo Handel GmbH</x:t>
        </x:is>
      </x:c>
      <x:c r="C3817" s="0" t="inlineStr">
        <x:is>
          <x:t>NWC</x:t>
        </x:is>
      </x:c>
      <x:c r="D3817" s="0" t="inlineStr">
        <x:is>
          <x:t>nwc.trade.B.II.1</x:t>
        </x:is>
      </x:c>
      <x:c r="E3817" s="0" t="inlineStr">
        <x:is>
          <x:t>Forderungen aus Lieferungen und Leistungen</x:t>
        </x:is>
      </x:c>
      <x:c r="F3817" s="58">
        <x:v>1246</x:v>
      </x:c>
      <x:c r="G3817" t="inlineStr">
        <x:is>
          <x:t>Einzelwertberichtigung zu Forderungen</x:t>
        </x:is>
      </x:c>
      <x:c r="H3817" s="0" t="inlineStr">
        <x:is>
          <x:t>FY2022</x:t>
        </x:is>
      </x:c>
      <x:c r="I3817" s="0" t="inlineStr">
        <x:is>
          <x:t>2022</x:t>
        </x:is>
      </x:c>
      <x:c r="J3817" s="0" t="inlineStr">
        <x:is>
          <x:t>FY</x:t>
        </x:is>
      </x:c>
      <x:c r="K3817" s="58">
        <x:v>12</x:v>
      </x:c>
      <x:c r="L3817" s="12">
        <x:v>0</x:v>
      </x:c>
    </x:row>
    <x:row r="3818">
      <x:c r="A3818" s="0" t="inlineStr">
        <x:is>
          <x:t>NWC|nwc.trade.B.II.1|1246|FY2023</x:t>
        </x:is>
      </x:c>
      <x:c r="B3818" s="0" t="inlineStr">
        <x:is>
          <x:t>Demo Handel GmbH</x:t>
        </x:is>
      </x:c>
      <x:c r="C3818" s="0" t="inlineStr">
        <x:is>
          <x:t>NWC</x:t>
        </x:is>
      </x:c>
      <x:c r="D3818" s="0" t="inlineStr">
        <x:is>
          <x:t>nwc.trade.B.II.1</x:t>
        </x:is>
      </x:c>
      <x:c r="E3818" s="0" t="inlineStr">
        <x:is>
          <x:t>Forderungen aus Lieferungen und Leistungen</x:t>
        </x:is>
      </x:c>
      <x:c r="F3818" s="58">
        <x:v>1246</x:v>
      </x:c>
      <x:c r="G3818" t="inlineStr">
        <x:is>
          <x:t>Einzelwertberichtigung zu Forderungen</x:t>
        </x:is>
      </x:c>
      <x:c r="H3818" s="0" t="inlineStr">
        <x:is>
          <x:t>FY2023</x:t>
        </x:is>
      </x:c>
      <x:c r="I3818" s="0" t="inlineStr">
        <x:is>
          <x:t>2023</x:t>
        </x:is>
      </x:c>
      <x:c r="J3818" s="0" t="inlineStr">
        <x:is>
          <x:t>FY</x:t>
        </x:is>
      </x:c>
      <x:c r="K3818" s="58">
        <x:v>12</x:v>
      </x:c>
      <x:c r="L3818" s="12">
        <x:v>-96000</x:v>
      </x:c>
    </x:row>
    <x:row r="3819">
      <x:c r="A3819" s="0" t="inlineStr">
        <x:is>
          <x:t>NWC|nwc.trade.B.II.1|1246|FY2024</x:t>
        </x:is>
      </x:c>
      <x:c r="B3819" s="0" t="inlineStr">
        <x:is>
          <x:t>Demo Handel GmbH</x:t>
        </x:is>
      </x:c>
      <x:c r="C3819" s="0" t="inlineStr">
        <x:is>
          <x:t>NWC</x:t>
        </x:is>
      </x:c>
      <x:c r="D3819" s="0" t="inlineStr">
        <x:is>
          <x:t>nwc.trade.B.II.1</x:t>
        </x:is>
      </x:c>
      <x:c r="E3819" s="0" t="inlineStr">
        <x:is>
          <x:t>Forderungen aus Lieferungen und Leistungen</x:t>
        </x:is>
      </x:c>
      <x:c r="F3819" s="58">
        <x:v>1246</x:v>
      </x:c>
      <x:c r="G3819" t="inlineStr">
        <x:is>
          <x:t>Einzelwertberichtigung zu Forderungen</x:t>
        </x:is>
      </x:c>
      <x:c r="H3819" s="0" t="inlineStr">
        <x:is>
          <x:t>FY2024</x:t>
        </x:is>
      </x:c>
      <x:c r="I3819" s="0" t="inlineStr">
        <x:is>
          <x:t>2024</x:t>
        </x:is>
      </x:c>
      <x:c r="J3819" s="0" t="inlineStr">
        <x:is>
          <x:t>FY</x:t>
        </x:is>
      </x:c>
      <x:c r="K3819" s="58">
        <x:v>12</x:v>
      </x:c>
      <x:c r="L3819" s="12">
        <x:v>0</x:v>
      </x:c>
    </x:row>
    <x:row r="3820">
      <x:c r="A3820" s="0" t="inlineStr">
        <x:is>
          <x:t>NWC|nwc.trade.P_C.4||FY2022</x:t>
        </x:is>
      </x:c>
      <x:c r="B3820" s="0" t="inlineStr">
        <x:is>
          <x:t>Demo Handel GmbH</x:t>
        </x:is>
      </x:c>
      <x:c r="C3820" s="0" t="inlineStr">
        <x:is>
          <x:t>NWC</x:t>
        </x:is>
      </x:c>
      <x:c r="D3820" s="0" t="inlineStr">
        <x:is>
          <x:t>nwc.trade.P_C.4</x:t>
        </x:is>
      </x:c>
      <x:c r="E3820" s="0" t="inlineStr">
        <x:is>
          <x:t>Verbindlichkeiten aus Lieferungen und Leistungen</x:t>
        </x:is>
      </x:c>
      <x:c r="H3820" s="0" t="inlineStr">
        <x:is>
          <x:t>FY2022</x:t>
        </x:is>
      </x:c>
      <x:c r="I3820" s="0" t="inlineStr">
        <x:is>
          <x:t>2022</x:t>
        </x:is>
      </x:c>
      <x:c r="J3820" s="0" t="inlineStr">
        <x:is>
          <x:t>FY</x:t>
        </x:is>
      </x:c>
      <x:c r="K3820" s="58">
        <x:v>12</x:v>
      </x:c>
      <x:c r="L3820" s="12">
        <x:v>-1553219.02</x:v>
      </x:c>
    </x:row>
    <x:row r="3821">
      <x:c r="A3821" s="0" t="inlineStr">
        <x:is>
          <x:t>NWC|nwc.trade.P_C.4||FY2023</x:t>
        </x:is>
      </x:c>
      <x:c r="B3821" s="0" t="inlineStr">
        <x:is>
          <x:t>Demo Handel GmbH</x:t>
        </x:is>
      </x:c>
      <x:c r="C3821" s="0" t="inlineStr">
        <x:is>
          <x:t>NWC</x:t>
        </x:is>
      </x:c>
      <x:c r="D3821" s="0" t="inlineStr">
        <x:is>
          <x:t>nwc.trade.P_C.4</x:t>
        </x:is>
      </x:c>
      <x:c r="E3821" s="0" t="inlineStr">
        <x:is>
          <x:t>Verbindlichkeiten aus Lieferungen und Leistungen</x:t>
        </x:is>
      </x:c>
      <x:c r="H3821" s="0" t="inlineStr">
        <x:is>
          <x:t>FY2023</x:t>
        </x:is>
      </x:c>
      <x:c r="I3821" s="0" t="inlineStr">
        <x:is>
          <x:t>2023</x:t>
        </x:is>
      </x:c>
      <x:c r="J3821" s="0" t="inlineStr">
        <x:is>
          <x:t>FY</x:t>
        </x:is>
      </x:c>
      <x:c r="K3821" s="58">
        <x:v>12</x:v>
      </x:c>
      <x:c r="L3821" s="12">
        <x:v>-1751374.66</x:v>
      </x:c>
    </x:row>
    <x:row r="3822">
      <x:c r="A3822" s="0" t="inlineStr">
        <x:is>
          <x:t>NWC|nwc.trade.P_C.4||FY2024</x:t>
        </x:is>
      </x:c>
      <x:c r="B3822" s="0" t="inlineStr">
        <x:is>
          <x:t>Demo Handel GmbH</x:t>
        </x:is>
      </x:c>
      <x:c r="C3822" s="0" t="inlineStr">
        <x:is>
          <x:t>NWC</x:t>
        </x:is>
      </x:c>
      <x:c r="D3822" s="0" t="inlineStr">
        <x:is>
          <x:t>nwc.trade.P_C.4</x:t>
        </x:is>
      </x:c>
      <x:c r="E3822" s="0" t="inlineStr">
        <x:is>
          <x:t>Verbindlichkeiten aus Lieferungen und Leistungen</x:t>
        </x:is>
      </x:c>
      <x:c r="H3822" s="0" t="inlineStr">
        <x:is>
          <x:t>FY2024</x:t>
        </x:is>
      </x:c>
      <x:c r="I3822" s="0" t="inlineStr">
        <x:is>
          <x:t>2024</x:t>
        </x:is>
      </x:c>
      <x:c r="J3822" s="0" t="inlineStr">
        <x:is>
          <x:t>FY</x:t>
        </x:is>
      </x:c>
      <x:c r="K3822" s="58">
        <x:v>12</x:v>
      </x:c>
      <x:c r="L3822" s="12">
        <x:v>-1796236.88</x:v>
      </x:c>
    </x:row>
    <x:row r="3823">
      <x:c r="A3823" s="0" t="inlineStr">
        <x:is>
          <x:t>NWC|nwc.trade.P_C.4|3300|FY2022</x:t>
        </x:is>
      </x:c>
      <x:c r="B3823" s="0" t="inlineStr">
        <x:is>
          <x:t>Demo Handel GmbH</x:t>
        </x:is>
      </x:c>
      <x:c r="C3823" s="0" t="inlineStr">
        <x:is>
          <x:t>NWC</x:t>
        </x:is>
      </x:c>
      <x:c r="D3823" s="0" t="inlineStr">
        <x:is>
          <x:t>nwc.trade.P_C.4</x:t>
        </x:is>
      </x:c>
      <x:c r="E3823" s="0" t="inlineStr">
        <x:is>
          <x:t>Verbindlichkeiten aus Lieferungen und Leistungen</x:t>
        </x:is>
      </x:c>
      <x:c r="F3823" s="58">
        <x:v>3300</x:v>
      </x:c>
      <x:c r="G3823" t="inlineStr">
        <x:is>
          <x:t>Verbindlichkeiten aus Lieferungen und Leistungen</x:t>
        </x:is>
      </x:c>
      <x:c r="H3823" s="0" t="inlineStr">
        <x:is>
          <x:t>FY2022</x:t>
        </x:is>
      </x:c>
      <x:c r="I3823" s="0" t="inlineStr">
        <x:is>
          <x:t>2022</x:t>
        </x:is>
      </x:c>
      <x:c r="J3823" s="0" t="inlineStr">
        <x:is>
          <x:t>FY</x:t>
        </x:is>
      </x:c>
      <x:c r="K3823" s="58">
        <x:v>12</x:v>
      </x:c>
      <x:c r="L3823" s="12">
        <x:v>-1553219.02</x:v>
      </x:c>
    </x:row>
    <x:row r="3824">
      <x:c r="A3824" s="0" t="inlineStr">
        <x:is>
          <x:t>NWC|nwc.trade.P_C.4|3300|FY2023</x:t>
        </x:is>
      </x:c>
      <x:c r="B3824" s="0" t="inlineStr">
        <x:is>
          <x:t>Demo Handel GmbH</x:t>
        </x:is>
      </x:c>
      <x:c r="C3824" s="0" t="inlineStr">
        <x:is>
          <x:t>NWC</x:t>
        </x:is>
      </x:c>
      <x:c r="D3824" s="0" t="inlineStr">
        <x:is>
          <x:t>nwc.trade.P_C.4</x:t>
        </x:is>
      </x:c>
      <x:c r="E3824" s="0" t="inlineStr">
        <x:is>
          <x:t>Verbindlichkeiten aus Lieferungen und Leistungen</x:t>
        </x:is>
      </x:c>
      <x:c r="F3824" s="58">
        <x:v>3300</x:v>
      </x:c>
      <x:c r="G3824" t="inlineStr">
        <x:is>
          <x:t>Verbindlichkeiten aus Lieferungen und Leistungen</x:t>
        </x:is>
      </x:c>
      <x:c r="H3824" s="0" t="inlineStr">
        <x:is>
          <x:t>FY2023</x:t>
        </x:is>
      </x:c>
      <x:c r="I3824" s="0" t="inlineStr">
        <x:is>
          <x:t>2023</x:t>
        </x:is>
      </x:c>
      <x:c r="J3824" s="0" t="inlineStr">
        <x:is>
          <x:t>FY</x:t>
        </x:is>
      </x:c>
      <x:c r="K3824" s="58">
        <x:v>12</x:v>
      </x:c>
      <x:c r="L3824" s="12">
        <x:v>-1751374.66</x:v>
      </x:c>
    </x:row>
    <x:row r="3825">
      <x:c r="A3825" s="0" t="inlineStr">
        <x:is>
          <x:t>NWC|nwc.trade.P_C.4|3300|FY2024</x:t>
        </x:is>
      </x:c>
      <x:c r="B3825" s="0" t="inlineStr">
        <x:is>
          <x:t>Demo Handel GmbH</x:t>
        </x:is>
      </x:c>
      <x:c r="C3825" s="0" t="inlineStr">
        <x:is>
          <x:t>NWC</x:t>
        </x:is>
      </x:c>
      <x:c r="D3825" s="0" t="inlineStr">
        <x:is>
          <x:t>nwc.trade.P_C.4</x:t>
        </x:is>
      </x:c>
      <x:c r="E3825" s="0" t="inlineStr">
        <x:is>
          <x:t>Verbindlichkeiten aus Lieferungen und Leistungen</x:t>
        </x:is>
      </x:c>
      <x:c r="F3825" s="58">
        <x:v>3300</x:v>
      </x:c>
      <x:c r="G3825" t="inlineStr">
        <x:is>
          <x:t>Verbindlichkeiten aus Lieferungen und Leistungen</x:t>
        </x:is>
      </x:c>
      <x:c r="H3825" s="0" t="inlineStr">
        <x:is>
          <x:t>FY2024</x:t>
        </x:is>
      </x:c>
      <x:c r="I3825" s="0" t="inlineStr">
        <x:is>
          <x:t>2024</x:t>
        </x:is>
      </x:c>
      <x:c r="J3825" s="0" t="inlineStr">
        <x:is>
          <x:t>FY</x:t>
        </x:is>
      </x:c>
      <x:c r="K3825" s="58">
        <x:v>12</x:v>
      </x:c>
      <x:c r="L3825" s="12">
        <x:v>-1796236.88</x:v>
      </x:c>
    </x:row>
    <x:row r="3826">
      <x:c r="A3826" s="0" t="inlineStr">
        <x:is>
          <x:t>NWC|nwc.trade||FY2022</x:t>
        </x:is>
      </x:c>
      <x:c r="B3826" s="0" t="inlineStr">
        <x:is>
          <x:t>Demo Handel GmbH</x:t>
        </x:is>
      </x:c>
      <x:c r="C3826" s="0" t="inlineStr">
        <x:is>
          <x:t>NWC</x:t>
        </x:is>
      </x:c>
      <x:c r="D3826" s="0" t="inlineStr">
        <x:is>
          <x:t>nwc.trade</x:t>
        </x:is>
      </x:c>
      <x:c r="E3826" s="0" t="inlineStr">
        <x:is>
          <x:t>Handels-Working-Capital</x:t>
        </x:is>
      </x:c>
      <x:c r="H3826" s="0" t="inlineStr">
        <x:is>
          <x:t>FY2022</x:t>
        </x:is>
      </x:c>
      <x:c r="I3826" s="0" t="inlineStr">
        <x:is>
          <x:t>2022</x:t>
        </x:is>
      </x:c>
      <x:c r="J3826" s="0" t="inlineStr">
        <x:is>
          <x:t>FY</x:t>
        </x:is>
      </x:c>
      <x:c r="K3826" s="58">
        <x:v>12</x:v>
      </x:c>
      <x:c r="L3826" s="12">
        <x:v>3621507.65</x:v>
      </x:c>
    </x:row>
    <x:row r="3827">
      <x:c r="A3827" s="0" t="inlineStr">
        <x:is>
          <x:t>NWC|nwc.trade||FY2023</x:t>
        </x:is>
      </x:c>
      <x:c r="B3827" s="0" t="inlineStr">
        <x:is>
          <x:t>Demo Handel GmbH</x:t>
        </x:is>
      </x:c>
      <x:c r="C3827" s="0" t="inlineStr">
        <x:is>
          <x:t>NWC</x:t>
        </x:is>
      </x:c>
      <x:c r="D3827" s="0" t="inlineStr">
        <x:is>
          <x:t>nwc.trade</x:t>
        </x:is>
      </x:c>
      <x:c r="E3827" s="0" t="inlineStr">
        <x:is>
          <x:t>Handels-Working-Capital</x:t>
        </x:is>
      </x:c>
      <x:c r="H3827" s="0" t="inlineStr">
        <x:is>
          <x:t>FY2023</x:t>
        </x:is>
      </x:c>
      <x:c r="I3827" s="0" t="inlineStr">
        <x:is>
          <x:t>2023</x:t>
        </x:is>
      </x:c>
      <x:c r="J3827" s="0" t="inlineStr">
        <x:is>
          <x:t>FY</x:t>
        </x:is>
      </x:c>
      <x:c r="K3827" s="58">
        <x:v>12</x:v>
      </x:c>
      <x:c r="L3827" s="12">
        <x:v>3980867.32</x:v>
      </x:c>
    </x:row>
    <x:row r="3828">
      <x:c r="A3828" s="0" t="inlineStr">
        <x:is>
          <x:t>NWC|nwc.trade||FY2024</x:t>
        </x:is>
      </x:c>
      <x:c r="B3828" s="0" t="inlineStr">
        <x:is>
          <x:t>Demo Handel GmbH</x:t>
        </x:is>
      </x:c>
      <x:c r="C3828" s="0" t="inlineStr">
        <x:is>
          <x:t>NWC</x:t>
        </x:is>
      </x:c>
      <x:c r="D3828" s="0" t="inlineStr">
        <x:is>
          <x:t>nwc.trade</x:t>
        </x:is>
      </x:c>
      <x:c r="E3828" s="0" t="inlineStr">
        <x:is>
          <x:t>Handels-Working-Capital</x:t>
        </x:is>
      </x:c>
      <x:c r="H3828" s="0" t="inlineStr">
        <x:is>
          <x:t>FY2024</x:t>
        </x:is>
      </x:c>
      <x:c r="I3828" s="0" t="inlineStr">
        <x:is>
          <x:t>2024</x:t>
        </x:is>
      </x:c>
      <x:c r="J3828" s="0" t="inlineStr">
        <x:is>
          <x:t>FY</x:t>
        </x:is>
      </x:c>
      <x:c r="K3828" s="58">
        <x:v>12</x:v>
      </x:c>
      <x:c r="L3828" s="12">
        <x:v>4121586.18</x:v>
      </x:c>
    </x:row>
    <x:row r="3829">
      <x:c r="A3829" s="0" t="inlineStr">
        <x:is>
          <x:t>NWC|nwc.other.B.II.4||FY2022</x:t>
        </x:is>
      </x:c>
      <x:c r="B3829" s="0" t="inlineStr">
        <x:is>
          <x:t>Demo Handel GmbH</x:t>
        </x:is>
      </x:c>
      <x:c r="C3829" s="0" t="inlineStr">
        <x:is>
          <x:t>NWC</x:t>
        </x:is>
      </x:c>
      <x:c r="D3829" s="0" t="inlineStr">
        <x:is>
          <x:t>nwc.other.B.II.4</x:t>
        </x:is>
      </x:c>
      <x:c r="E3829" s="0" t="inlineStr">
        <x:is>
          <x:t>Sonstige Vermögensgegenstände (Anteil sonstiges Working Capital)</x:t>
        </x:is>
      </x:c>
      <x:c r="H3829" s="0" t="inlineStr">
        <x:is>
          <x:t>FY2022</x:t>
        </x:is>
      </x:c>
      <x:c r="I3829" s="0" t="inlineStr">
        <x:is>
          <x:t>2022</x:t>
        </x:is>
      </x:c>
      <x:c r="J3829" s="0" t="inlineStr">
        <x:is>
          <x:t>FY</x:t>
        </x:is>
      </x:c>
      <x:c r="K3829" s="58">
        <x:v>12</x:v>
      </x:c>
      <x:c r="L3829" s="12">
        <x:v>1050000</x:v>
      </x:c>
    </x:row>
    <x:row r="3830">
      <x:c r="A3830" s="0" t="inlineStr">
        <x:is>
          <x:t>NWC|nwc.other.B.II.4||FY2023</x:t>
        </x:is>
      </x:c>
      <x:c r="B3830" s="0" t="inlineStr">
        <x:is>
          <x:t>Demo Handel GmbH</x:t>
        </x:is>
      </x:c>
      <x:c r="C3830" s="0" t="inlineStr">
        <x:is>
          <x:t>NWC</x:t>
        </x:is>
      </x:c>
      <x:c r="D3830" s="0" t="inlineStr">
        <x:is>
          <x:t>nwc.other.B.II.4</x:t>
        </x:is>
      </x:c>
      <x:c r="E3830" s="0" t="inlineStr">
        <x:is>
          <x:t>Sonstige Vermögensgegenstände (Anteil sonstiges Working Capital)</x:t>
        </x:is>
      </x:c>
      <x:c r="H3830" s="0" t="inlineStr">
        <x:is>
          <x:t>FY2023</x:t>
        </x:is>
      </x:c>
      <x:c r="I3830" s="0" t="inlineStr">
        <x:is>
          <x:t>2023</x:t>
        </x:is>
      </x:c>
      <x:c r="J3830" s="0" t="inlineStr">
        <x:is>
          <x:t>FY</x:t>
        </x:is>
      </x:c>
      <x:c r="K3830" s="58">
        <x:v>12</x:v>
      </x:c>
      <x:c r="L3830" s="12">
        <x:v>0</x:v>
      </x:c>
    </x:row>
    <x:row r="3831">
      <x:c r="A3831" s="0" t="inlineStr">
        <x:is>
          <x:t>NWC|nwc.other.B.II.4||FY2024</x:t>
        </x:is>
      </x:c>
      <x:c r="B3831" s="0" t="inlineStr">
        <x:is>
          <x:t>Demo Handel GmbH</x:t>
        </x:is>
      </x:c>
      <x:c r="C3831" s="0" t="inlineStr">
        <x:is>
          <x:t>NWC</x:t>
        </x:is>
      </x:c>
      <x:c r="D3831" s="0" t="inlineStr">
        <x:is>
          <x:t>nwc.other.B.II.4</x:t>
        </x:is>
      </x:c>
      <x:c r="E3831" s="0" t="inlineStr">
        <x:is>
          <x:t>Sonstige Vermögensgegenstände (Anteil sonstiges Working Capital)</x:t>
        </x:is>
      </x:c>
      <x:c r="H3831" s="0" t="inlineStr">
        <x:is>
          <x:t>FY2024</x:t>
        </x:is>
      </x:c>
      <x:c r="I3831" s="0" t="inlineStr">
        <x:is>
          <x:t>2024</x:t>
        </x:is>
      </x:c>
      <x:c r="J3831" s="0" t="inlineStr">
        <x:is>
          <x:t>FY</x:t>
        </x:is>
      </x:c>
      <x:c r="K3831" s="58">
        <x:v>12</x:v>
      </x:c>
      <x:c r="L3831" s="12">
        <x:v>0</x:v>
      </x:c>
    </x:row>
    <x:row r="3832">
      <x:c r="A3832" s="0" t="inlineStr">
        <x:is>
          <x:t>NWC|nwc.other.B.II.4|1460|FY2022</x:t>
        </x:is>
      </x:c>
      <x:c r="B3832" s="0" t="inlineStr">
        <x:is>
          <x:t>Demo Handel GmbH</x:t>
        </x:is>
      </x:c>
      <x:c r="C3832" s="0" t="inlineStr">
        <x:is>
          <x:t>NWC</x:t>
        </x:is>
      </x:c>
      <x:c r="D3832" s="0" t="inlineStr">
        <x:is>
          <x:t>nwc.other.B.II.4</x:t>
        </x:is>
      </x:c>
      <x:c r="E3832" s="0" t="inlineStr">
        <x:is>
          <x:t>Sonstige Vermögensgegenstände (Anteil sonstiges Working Capital)</x:t>
        </x:is>
      </x:c>
      <x:c r="F3832" s="58">
        <x:v>1460</x:v>
      </x:c>
      <x:c r="G3832" t="inlineStr">
        <x:is>
          <x:t>Geldtransit</x:t>
        </x:is>
      </x:c>
      <x:c r="H3832" s="0" t="inlineStr">
        <x:is>
          <x:t>FY2022</x:t>
        </x:is>
      </x:c>
      <x:c r="I3832" s="0" t="inlineStr">
        <x:is>
          <x:t>2022</x:t>
        </x:is>
      </x:c>
      <x:c r="J3832" s="0" t="inlineStr">
        <x:is>
          <x:t>FY</x:t>
        </x:is>
      </x:c>
      <x:c r="K3832" s="58">
        <x:v>12</x:v>
      </x:c>
      <x:c r="L3832" s="12">
        <x:v>1050000</x:v>
      </x:c>
    </x:row>
    <x:row r="3833">
      <x:c r="A3833" s="0" t="inlineStr">
        <x:is>
          <x:t>NWC|nwc.other.B.II.4|1460|FY2023</x:t>
        </x:is>
      </x:c>
      <x:c r="B3833" s="0" t="inlineStr">
        <x:is>
          <x:t>Demo Handel GmbH</x:t>
        </x:is>
      </x:c>
      <x:c r="C3833" s="0" t="inlineStr">
        <x:is>
          <x:t>NWC</x:t>
        </x:is>
      </x:c>
      <x:c r="D3833" s="0" t="inlineStr">
        <x:is>
          <x:t>nwc.other.B.II.4</x:t>
        </x:is>
      </x:c>
      <x:c r="E3833" s="0" t="inlineStr">
        <x:is>
          <x:t>Sonstige Vermögensgegenstände (Anteil sonstiges Working Capital)</x:t>
        </x:is>
      </x:c>
      <x:c r="F3833" s="58">
        <x:v>1460</x:v>
      </x:c>
      <x:c r="G3833" t="inlineStr">
        <x:is>
          <x:t>Geldtransit</x:t>
        </x:is>
      </x:c>
      <x:c r="H3833" s="0" t="inlineStr">
        <x:is>
          <x:t>FY2023</x:t>
        </x:is>
      </x:c>
      <x:c r="I3833" s="0" t="inlineStr">
        <x:is>
          <x:t>2023</x:t>
        </x:is>
      </x:c>
      <x:c r="J3833" s="0" t="inlineStr">
        <x:is>
          <x:t>FY</x:t>
        </x:is>
      </x:c>
      <x:c r="K3833" s="58">
        <x:v>12</x:v>
      </x:c>
      <x:c r="L3833" s="12">
        <x:v>0</x:v>
      </x:c>
    </x:row>
    <x:row r="3834">
      <x:c r="A3834" s="0" t="inlineStr">
        <x:is>
          <x:t>NWC|nwc.other.B.II.4|1460|FY2024</x:t>
        </x:is>
      </x:c>
      <x:c r="B3834" s="0" t="inlineStr">
        <x:is>
          <x:t>Demo Handel GmbH</x:t>
        </x:is>
      </x:c>
      <x:c r="C3834" s="0" t="inlineStr">
        <x:is>
          <x:t>NWC</x:t>
        </x:is>
      </x:c>
      <x:c r="D3834" s="0" t="inlineStr">
        <x:is>
          <x:t>nwc.other.B.II.4</x:t>
        </x:is>
      </x:c>
      <x:c r="E3834" s="0" t="inlineStr">
        <x:is>
          <x:t>Sonstige Vermögensgegenstände (Anteil sonstiges Working Capital)</x:t>
        </x:is>
      </x:c>
      <x:c r="F3834" s="58">
        <x:v>1460</x:v>
      </x:c>
      <x:c r="G3834" t="inlineStr">
        <x:is>
          <x:t>Geldtransit</x:t>
        </x:is>
      </x:c>
      <x:c r="H3834" s="0" t="inlineStr">
        <x:is>
          <x:t>FY2024</x:t>
        </x:is>
      </x:c>
      <x:c r="I3834" s="0" t="inlineStr">
        <x:is>
          <x:t>2024</x:t>
        </x:is>
      </x:c>
      <x:c r="J3834" s="0" t="inlineStr">
        <x:is>
          <x:t>FY</x:t>
        </x:is>
      </x:c>
      <x:c r="K3834" s="58">
        <x:v>12</x:v>
      </x:c>
      <x:c r="L3834" s="12">
        <x:v>0</x:v>
      </x:c>
    </x:row>
    <x:row r="3835">
      <x:c r="A3835" s="0" t="inlineStr">
        <x:is>
          <x:t>NWC|nwc.other.C||FY2022</x:t>
        </x:is>
      </x:c>
      <x:c r="B3835" s="0" t="inlineStr">
        <x:is>
          <x:t>Demo Handel GmbH</x:t>
        </x:is>
      </x:c>
      <x:c r="C3835" s="0" t="inlineStr">
        <x:is>
          <x:t>NWC</x:t>
        </x:is>
      </x:c>
      <x:c r="D3835" s="0" t="inlineStr">
        <x:is>
          <x:t>nwc.other.C</x:t>
        </x:is>
      </x:c>
      <x:c r="E3835" s="0" t="inlineStr">
        <x:is>
          <x:t>Aktive Rechnungsabgrenzungsposten</x:t>
        </x:is>
      </x:c>
      <x:c r="H3835" s="0" t="inlineStr">
        <x:is>
          <x:t>FY2022</x:t>
        </x:is>
      </x:c>
      <x:c r="I3835" s="0" t="inlineStr">
        <x:is>
          <x:t>2022</x:t>
        </x:is>
      </x:c>
      <x:c r="J3835" s="0" t="inlineStr">
        <x:is>
          <x:t>FY</x:t>
        </x:is>
      </x:c>
      <x:c r="K3835" s="58">
        <x:v>12</x:v>
      </x:c>
      <x:c r="L3835" s="12">
        <x:v>130000</x:v>
      </x:c>
    </x:row>
    <x:row r="3836">
      <x:c r="A3836" s="0" t="inlineStr">
        <x:is>
          <x:t>NWC|nwc.other.C||FY2023</x:t>
        </x:is>
      </x:c>
      <x:c r="B3836" s="0" t="inlineStr">
        <x:is>
          <x:t>Demo Handel GmbH</x:t>
        </x:is>
      </x:c>
      <x:c r="C3836" s="0" t="inlineStr">
        <x:is>
          <x:t>NWC</x:t>
        </x:is>
      </x:c>
      <x:c r="D3836" s="0" t="inlineStr">
        <x:is>
          <x:t>nwc.other.C</x:t>
        </x:is>
      </x:c>
      <x:c r="E3836" s="0" t="inlineStr">
        <x:is>
          <x:t>Aktive Rechnungsabgrenzungsposten</x:t>
        </x:is>
      </x:c>
      <x:c r="H3836" s="0" t="inlineStr">
        <x:is>
          <x:t>FY2023</x:t>
        </x:is>
      </x:c>
      <x:c r="I3836" s="0" t="inlineStr">
        <x:is>
          <x:t>2023</x:t>
        </x:is>
      </x:c>
      <x:c r="J3836" s="0" t="inlineStr">
        <x:is>
          <x:t>FY</x:t>
        </x:is>
      </x:c>
      <x:c r="K3836" s="58">
        <x:v>12</x:v>
      </x:c>
      <x:c r="L3836" s="12">
        <x:v>138000</x:v>
      </x:c>
    </x:row>
    <x:row r="3837">
      <x:c r="A3837" s="0" t="inlineStr">
        <x:is>
          <x:t>NWC|nwc.other.C||FY2024</x:t>
        </x:is>
      </x:c>
      <x:c r="B3837" s="0" t="inlineStr">
        <x:is>
          <x:t>Demo Handel GmbH</x:t>
        </x:is>
      </x:c>
      <x:c r="C3837" s="0" t="inlineStr">
        <x:is>
          <x:t>NWC</x:t>
        </x:is>
      </x:c>
      <x:c r="D3837" s="0" t="inlineStr">
        <x:is>
          <x:t>nwc.other.C</x:t>
        </x:is>
      </x:c>
      <x:c r="E3837" s="0" t="inlineStr">
        <x:is>
          <x:t>Aktive Rechnungsabgrenzungsposten</x:t>
        </x:is>
      </x:c>
      <x:c r="H3837" s="0" t="inlineStr">
        <x:is>
          <x:t>FY2024</x:t>
        </x:is>
      </x:c>
      <x:c r="I3837" s="0" t="inlineStr">
        <x:is>
          <x:t>2024</x:t>
        </x:is>
      </x:c>
      <x:c r="J3837" s="0" t="inlineStr">
        <x:is>
          <x:t>FY</x:t>
        </x:is>
      </x:c>
      <x:c r="K3837" s="58">
        <x:v>12</x:v>
      </x:c>
      <x:c r="L3837" s="12">
        <x:v>138000</x:v>
      </x:c>
    </x:row>
    <x:row r="3838">
      <x:c r="A3838" s="0" t="inlineStr">
        <x:is>
          <x:t>NWC|nwc.other.C|1900|FY2022</x:t>
        </x:is>
      </x:c>
      <x:c r="B3838" s="0" t="inlineStr">
        <x:is>
          <x:t>Demo Handel GmbH</x:t>
        </x:is>
      </x:c>
      <x:c r="C3838" s="0" t="inlineStr">
        <x:is>
          <x:t>NWC</x:t>
        </x:is>
      </x:c>
      <x:c r="D3838" s="0" t="inlineStr">
        <x:is>
          <x:t>nwc.other.C</x:t>
        </x:is>
      </x:c>
      <x:c r="E3838" s="0" t="inlineStr">
        <x:is>
          <x:t>Aktive Rechnungsabgrenzungsposten</x:t>
        </x:is>
      </x:c>
      <x:c r="F3838" s="58">
        <x:v>1900</x:v>
      </x:c>
      <x:c r="G3838" t="inlineStr">
        <x:is>
          <x:t>Aktive Rechnungsabgrenzung</x:t>
        </x:is>
      </x:c>
      <x:c r="H3838" s="0" t="inlineStr">
        <x:is>
          <x:t>FY2022</x:t>
        </x:is>
      </x:c>
      <x:c r="I3838" s="0" t="inlineStr">
        <x:is>
          <x:t>2022</x:t>
        </x:is>
      </x:c>
      <x:c r="J3838" s="0" t="inlineStr">
        <x:is>
          <x:t>FY</x:t>
        </x:is>
      </x:c>
      <x:c r="K3838" s="58">
        <x:v>12</x:v>
      </x:c>
      <x:c r="L3838" s="12">
        <x:v>130000</x:v>
      </x:c>
    </x:row>
    <x:row r="3839">
      <x:c r="A3839" s="0" t="inlineStr">
        <x:is>
          <x:t>NWC|nwc.other.C|1900|FY2023</x:t>
        </x:is>
      </x:c>
      <x:c r="B3839" s="0" t="inlineStr">
        <x:is>
          <x:t>Demo Handel GmbH</x:t>
        </x:is>
      </x:c>
      <x:c r="C3839" s="0" t="inlineStr">
        <x:is>
          <x:t>NWC</x:t>
        </x:is>
      </x:c>
      <x:c r="D3839" s="0" t="inlineStr">
        <x:is>
          <x:t>nwc.other.C</x:t>
        </x:is>
      </x:c>
      <x:c r="E3839" s="0" t="inlineStr">
        <x:is>
          <x:t>Aktive Rechnungsabgrenzungsposten</x:t>
        </x:is>
      </x:c>
      <x:c r="F3839" s="58">
        <x:v>1900</x:v>
      </x:c>
      <x:c r="G3839" t="inlineStr">
        <x:is>
          <x:t>Aktive Rechnungsabgrenzung</x:t>
        </x:is>
      </x:c>
      <x:c r="H3839" s="0" t="inlineStr">
        <x:is>
          <x:t>FY2023</x:t>
        </x:is>
      </x:c>
      <x:c r="I3839" s="0" t="inlineStr">
        <x:is>
          <x:t>2023</x:t>
        </x:is>
      </x:c>
      <x:c r="J3839" s="0" t="inlineStr">
        <x:is>
          <x:t>FY</x:t>
        </x:is>
      </x:c>
      <x:c r="K3839" s="58">
        <x:v>12</x:v>
      </x:c>
      <x:c r="L3839" s="12">
        <x:v>138000</x:v>
      </x:c>
    </x:row>
    <x:row r="3840">
      <x:c r="A3840" s="0" t="inlineStr">
        <x:is>
          <x:t>NWC|nwc.other.C|1900|FY2024</x:t>
        </x:is>
      </x:c>
      <x:c r="B3840" s="0" t="inlineStr">
        <x:is>
          <x:t>Demo Handel GmbH</x:t>
        </x:is>
      </x:c>
      <x:c r="C3840" s="0" t="inlineStr">
        <x:is>
          <x:t>NWC</x:t>
        </x:is>
      </x:c>
      <x:c r="D3840" s="0" t="inlineStr">
        <x:is>
          <x:t>nwc.other.C</x:t>
        </x:is>
      </x:c>
      <x:c r="E3840" s="0" t="inlineStr">
        <x:is>
          <x:t>Aktive Rechnungsabgrenzungsposten</x:t>
        </x:is>
      </x:c>
      <x:c r="F3840" s="58">
        <x:v>1900</x:v>
      </x:c>
      <x:c r="G3840" t="inlineStr">
        <x:is>
          <x:t>Aktive Rechnungsabgrenzung</x:t>
        </x:is>
      </x:c>
      <x:c r="H3840" s="0" t="inlineStr">
        <x:is>
          <x:t>FY2024</x:t>
        </x:is>
      </x:c>
      <x:c r="I3840" s="0" t="inlineStr">
        <x:is>
          <x:t>2024</x:t>
        </x:is>
      </x:c>
      <x:c r="J3840" s="0" t="inlineStr">
        <x:is>
          <x:t>FY</x:t>
        </x:is>
      </x:c>
      <x:c r="K3840" s="58">
        <x:v>12</x:v>
      </x:c>
      <x:c r="L3840" s="12">
        <x:v>138000</x:v>
      </x:c>
    </x:row>
    <x:row r="3841">
      <x:c r="A3841" s="0" t="inlineStr">
        <x:is>
          <x:t>NWC|nwc.other.P_B.3||FY2022</x:t>
        </x:is>
      </x:c>
      <x:c r="B3841" s="0" t="inlineStr">
        <x:is>
          <x:t>Demo Handel GmbH</x:t>
        </x:is>
      </x:c>
      <x:c r="C3841" s="0" t="inlineStr">
        <x:is>
          <x:t>NWC</x:t>
        </x:is>
      </x:c>
      <x:c r="D3841" s="0" t="inlineStr">
        <x:is>
          <x:t>nwc.other.P_B.3</x:t>
        </x:is>
      </x:c>
      <x:c r="E3841" s="0" t="inlineStr">
        <x:is>
          <x:t>Sonstige Rückstellungen</x:t>
        </x:is>
      </x:c>
      <x:c r="H3841" s="0" t="inlineStr">
        <x:is>
          <x:t>FY2022</x:t>
        </x:is>
      </x:c>
      <x:c r="I3841" s="0" t="inlineStr">
        <x:is>
          <x:t>2022</x:t>
        </x:is>
      </x:c>
      <x:c r="J3841" s="0" t="inlineStr">
        <x:is>
          <x:t>FY</x:t>
        </x:is>
      </x:c>
      <x:c r="K3841" s="58">
        <x:v>12</x:v>
      </x:c>
      <x:c r="L3841" s="12">
        <x:v>-108750</x:v>
      </x:c>
    </x:row>
    <x:row r="3842">
      <x:c r="A3842" s="0" t="inlineStr">
        <x:is>
          <x:t>NWC|nwc.other.P_B.3||FY2023</x:t>
        </x:is>
      </x:c>
      <x:c r="B3842" s="0" t="inlineStr">
        <x:is>
          <x:t>Demo Handel GmbH</x:t>
        </x:is>
      </x:c>
      <x:c r="C3842" s="0" t="inlineStr">
        <x:is>
          <x:t>NWC</x:t>
        </x:is>
      </x:c>
      <x:c r="D3842" s="0" t="inlineStr">
        <x:is>
          <x:t>nwc.other.P_B.3</x:t>
        </x:is>
      </x:c>
      <x:c r="E3842" s="0" t="inlineStr">
        <x:is>
          <x:t>Sonstige Rückstellungen</x:t>
        </x:is>
      </x:c>
      <x:c r="H3842" s="0" t="inlineStr">
        <x:is>
          <x:t>FY2023</x:t>
        </x:is>
      </x:c>
      <x:c r="I3842" s="0" t="inlineStr">
        <x:is>
          <x:t>2023</x:t>
        </x:is>
      </x:c>
      <x:c r="J3842" s="0" t="inlineStr">
        <x:is>
          <x:t>FY</x:t>
        </x:is>
      </x:c>
      <x:c r="K3842" s="58">
        <x:v>12</x:v>
      </x:c>
      <x:c r="L3842" s="12">
        <x:v>-117550</x:v>
      </x:c>
    </x:row>
    <x:row r="3843">
      <x:c r="A3843" s="0" t="inlineStr">
        <x:is>
          <x:t>NWC|nwc.other.P_B.3||FY2024</x:t>
        </x:is>
      </x:c>
      <x:c r="B3843" s="0" t="inlineStr">
        <x:is>
          <x:t>Demo Handel GmbH</x:t>
        </x:is>
      </x:c>
      <x:c r="C3843" s="0" t="inlineStr">
        <x:is>
          <x:t>NWC</x:t>
        </x:is>
      </x:c>
      <x:c r="D3843" s="0" t="inlineStr">
        <x:is>
          <x:t>nwc.other.P_B.3</x:t>
        </x:is>
      </x:c>
      <x:c r="E3843" s="0" t="inlineStr">
        <x:is>
          <x:t>Sonstige Rückstellungen</x:t>
        </x:is>
      </x:c>
      <x:c r="H3843" s="0" t="inlineStr">
        <x:is>
          <x:t>FY2024</x:t>
        </x:is>
      </x:c>
      <x:c r="I3843" s="0" t="inlineStr">
        <x:is>
          <x:t>2024</x:t>
        </x:is>
      </x:c>
      <x:c r="J3843" s="0" t="inlineStr">
        <x:is>
          <x:t>FY</x:t>
        </x:is>
      </x:c>
      <x:c r="K3843" s="58">
        <x:v>12</x:v>
      </x:c>
      <x:c r="L3843" s="12">
        <x:v>-116900</x:v>
      </x:c>
    </x:row>
    <x:row r="3844">
      <x:c r="A3844" s="0" t="inlineStr">
        <x:is>
          <x:t>NWC|nwc.other.P_B.3|3079|FY2022</x:t>
        </x:is>
      </x:c>
      <x:c r="B3844" s="0" t="inlineStr">
        <x:is>
          <x:t>Demo Handel GmbH</x:t>
        </x:is>
      </x:c>
      <x:c r="C3844" s="0" t="inlineStr">
        <x:is>
          <x:t>NWC</x:t>
        </x:is>
      </x:c>
      <x:c r="D3844" s="0" t="inlineStr">
        <x:is>
          <x:t>nwc.other.P_B.3</x:t>
        </x:is>
      </x:c>
      <x:c r="E3844" s="0" t="inlineStr">
        <x:is>
          <x:t>Sonstige Rückstellungen</x:t>
        </x:is>
      </x:c>
      <x:c r="F3844" s="58">
        <x:v>3079</x:v>
      </x:c>
      <x:c r="G3844" t="inlineStr">
        <x:is>
          <x:t>Rückstellungen für Urlaub</x:t>
        </x:is>
      </x:c>
      <x:c r="H3844" s="0" t="inlineStr">
        <x:is>
          <x:t>FY2022</x:t>
        </x:is>
      </x:c>
      <x:c r="I3844" s="0" t="inlineStr">
        <x:is>
          <x:t>2022</x:t>
        </x:is>
      </x:c>
      <x:c r="J3844" s="0" t="inlineStr">
        <x:is>
          <x:t>FY</x:t>
        </x:is>
      </x:c>
      <x:c r="K3844" s="58">
        <x:v>12</x:v>
      </x:c>
      <x:c r="L3844" s="12">
        <x:v>-64750</x:v>
      </x:c>
    </x:row>
    <x:row r="3845">
      <x:c r="A3845" s="0" t="inlineStr">
        <x:is>
          <x:t>NWC|nwc.other.P_B.3|3079|FY2023</x:t>
        </x:is>
      </x:c>
      <x:c r="B3845" s="0" t="inlineStr">
        <x:is>
          <x:t>Demo Handel GmbH</x:t>
        </x:is>
      </x:c>
      <x:c r="C3845" s="0" t="inlineStr">
        <x:is>
          <x:t>NWC</x:t>
        </x:is>
      </x:c>
      <x:c r="D3845" s="0" t="inlineStr">
        <x:is>
          <x:t>nwc.other.P_B.3</x:t>
        </x:is>
      </x:c>
      <x:c r="E3845" s="0" t="inlineStr">
        <x:is>
          <x:t>Sonstige Rückstellungen</x:t>
        </x:is>
      </x:c>
      <x:c r="F3845" s="58">
        <x:v>3079</x:v>
      </x:c>
      <x:c r="G3845" t="inlineStr">
        <x:is>
          <x:t>Rückstellungen für Urlaub</x:t>
        </x:is>
      </x:c>
      <x:c r="H3845" s="0" t="inlineStr">
        <x:is>
          <x:t>FY2023</x:t>
        </x:is>
      </x:c>
      <x:c r="I3845" s="0" t="inlineStr">
        <x:is>
          <x:t>2023</x:t>
        </x:is>
      </x:c>
      <x:c r="J3845" s="0" t="inlineStr">
        <x:is>
          <x:t>FY</x:t>
        </x:is>
      </x:c>
      <x:c r="K3845" s="58">
        <x:v>12</x:v>
      </x:c>
      <x:c r="L3845" s="12">
        <x:v>-71050</x:v>
      </x:c>
    </x:row>
    <x:row r="3846">
      <x:c r="A3846" s="0" t="inlineStr">
        <x:is>
          <x:t>NWC|nwc.other.P_B.3|3079|FY2024</x:t>
        </x:is>
      </x:c>
      <x:c r="B3846" s="0" t="inlineStr">
        <x:is>
          <x:t>Demo Handel GmbH</x:t>
        </x:is>
      </x:c>
      <x:c r="C3846" s="0" t="inlineStr">
        <x:is>
          <x:t>NWC</x:t>
        </x:is>
      </x:c>
      <x:c r="D3846" s="0" t="inlineStr">
        <x:is>
          <x:t>nwc.other.P_B.3</x:t>
        </x:is>
      </x:c>
      <x:c r="E3846" s="0" t="inlineStr">
        <x:is>
          <x:t>Sonstige Rückstellungen</x:t>
        </x:is>
      </x:c>
      <x:c r="F3846" s="58">
        <x:v>3079</x:v>
      </x:c>
      <x:c r="G3846" t="inlineStr">
        <x:is>
          <x:t>Rückstellungen für Urlaub</x:t>
        </x:is>
      </x:c>
      <x:c r="H3846" s="0" t="inlineStr">
        <x:is>
          <x:t>FY2024</x:t>
        </x:is>
      </x:c>
      <x:c r="I3846" s="0" t="inlineStr">
        <x:is>
          <x:t>2024</x:t>
        </x:is>
      </x:c>
      <x:c r="J3846" s="0" t="inlineStr">
        <x:is>
          <x:t>FY</x:t>
        </x:is>
      </x:c>
      <x:c r="K3846" s="58">
        <x:v>12</x:v>
      </x:c>
      <x:c r="L3846" s="12">
        <x:v>-67400</x:v>
      </x:c>
    </x:row>
    <x:row r="3847">
      <x:c r="A3847" s="0" t="inlineStr">
        <x:is>
          <x:t>NWC|nwc.other.P_B.3|3095|FY2022</x:t>
        </x:is>
      </x:c>
      <x:c r="B3847" s="0" t="inlineStr">
        <x:is>
          <x:t>Demo Handel GmbH</x:t>
        </x:is>
      </x:c>
      <x:c r="C3847" s="0" t="inlineStr">
        <x:is>
          <x:t>NWC</x:t>
        </x:is>
      </x:c>
      <x:c r="D3847" s="0" t="inlineStr">
        <x:is>
          <x:t>nwc.other.P_B.3</x:t>
        </x:is>
      </x:c>
      <x:c r="E3847" s="0" t="inlineStr">
        <x:is>
          <x:t>Sonstige Rückstellungen</x:t>
        </x:is>
      </x:c>
      <x:c r="F3847" s="58">
        <x:v>3095</x:v>
      </x:c>
      <x:c r="G3847" t="inlineStr">
        <x:is>
          <x:t>Rückstellungen für Abschluss- und Prüfungskosten</x:t>
        </x:is>
      </x:c>
      <x:c r="H3847" s="0" t="inlineStr">
        <x:is>
          <x:t>FY2022</x:t>
        </x:is>
      </x:c>
      <x:c r="I3847" s="0" t="inlineStr">
        <x:is>
          <x:t>2022</x:t>
        </x:is>
      </x:c>
      <x:c r="J3847" s="0" t="inlineStr">
        <x:is>
          <x:t>FY</x:t>
        </x:is>
      </x:c>
      <x:c r="K3847" s="58">
        <x:v>12</x:v>
      </x:c>
      <x:c r="L3847" s="12">
        <x:v>-44000</x:v>
      </x:c>
    </x:row>
    <x:row r="3848">
      <x:c r="A3848" s="0" t="inlineStr">
        <x:is>
          <x:t>NWC|nwc.other.P_B.3|3095|FY2023</x:t>
        </x:is>
      </x:c>
      <x:c r="B3848" s="0" t="inlineStr">
        <x:is>
          <x:t>Demo Handel GmbH</x:t>
        </x:is>
      </x:c>
      <x:c r="C3848" s="0" t="inlineStr">
        <x:is>
          <x:t>NWC</x:t>
        </x:is>
      </x:c>
      <x:c r="D3848" s="0" t="inlineStr">
        <x:is>
          <x:t>nwc.other.P_B.3</x:t>
        </x:is>
      </x:c>
      <x:c r="E3848" s="0" t="inlineStr">
        <x:is>
          <x:t>Sonstige Rückstellungen</x:t>
        </x:is>
      </x:c>
      <x:c r="F3848" s="58">
        <x:v>3095</x:v>
      </x:c>
      <x:c r="G3848" t="inlineStr">
        <x:is>
          <x:t>Rückstellungen für Abschluss- und Prüfungskosten</x:t>
        </x:is>
      </x:c>
      <x:c r="H3848" s="0" t="inlineStr">
        <x:is>
          <x:t>FY2023</x:t>
        </x:is>
      </x:c>
      <x:c r="I3848" s="0" t="inlineStr">
        <x:is>
          <x:t>2023</x:t>
        </x:is>
      </x:c>
      <x:c r="J3848" s="0" t="inlineStr">
        <x:is>
          <x:t>FY</x:t>
        </x:is>
      </x:c>
      <x:c r="K3848" s="58">
        <x:v>12</x:v>
      </x:c>
      <x:c r="L3848" s="12">
        <x:v>-46500</x:v>
      </x:c>
    </x:row>
    <x:row r="3849">
      <x:c r="A3849" s="0" t="inlineStr">
        <x:is>
          <x:t>NWC|nwc.other.P_B.3|3095|FY2024</x:t>
        </x:is>
      </x:c>
      <x:c r="B3849" s="0" t="inlineStr">
        <x:is>
          <x:t>Demo Handel GmbH</x:t>
        </x:is>
      </x:c>
      <x:c r="C3849" s="0" t="inlineStr">
        <x:is>
          <x:t>NWC</x:t>
        </x:is>
      </x:c>
      <x:c r="D3849" s="0" t="inlineStr">
        <x:is>
          <x:t>nwc.other.P_B.3</x:t>
        </x:is>
      </x:c>
      <x:c r="E3849" s="0" t="inlineStr">
        <x:is>
          <x:t>Sonstige Rückstellungen</x:t>
        </x:is>
      </x:c>
      <x:c r="F3849" s="58">
        <x:v>3095</x:v>
      </x:c>
      <x:c r="G3849" t="inlineStr">
        <x:is>
          <x:t>Rückstellungen für Abschluss- und Prüfungskosten</x:t>
        </x:is>
      </x:c>
      <x:c r="H3849" s="0" t="inlineStr">
        <x:is>
          <x:t>FY2024</x:t>
        </x:is>
      </x:c>
      <x:c r="I3849" s="0" t="inlineStr">
        <x:is>
          <x:t>2024</x:t>
        </x:is>
      </x:c>
      <x:c r="J3849" s="0" t="inlineStr">
        <x:is>
          <x:t>FY</x:t>
        </x:is>
      </x:c>
      <x:c r="K3849" s="58">
        <x:v>12</x:v>
      </x:c>
      <x:c r="L3849" s="12">
        <x:v>-49500</x:v>
      </x:c>
    </x:row>
    <x:row r="3850">
      <x:c r="A3850" s="0" t="inlineStr">
        <x:is>
          <x:t>NWC|nwc.other.P_C.8||FY2022</x:t>
        </x:is>
      </x:c>
      <x:c r="B3850" s="0" t="inlineStr">
        <x:is>
          <x:t>Demo Handel GmbH</x:t>
        </x:is>
      </x:c>
      <x:c r="C3850" s="0" t="inlineStr">
        <x:is>
          <x:t>NWC</x:t>
        </x:is>
      </x:c>
      <x:c r="D3850" s="0" t="inlineStr">
        <x:is>
          <x:t>nwc.other.P_C.8</x:t>
        </x:is>
      </x:c>
      <x:c r="E3850" s="0" t="inlineStr">
        <x:is>
          <x:t>Sonstige Verbindlichkeiten (Anteil sonstiges Working Capital)</x:t>
        </x:is>
      </x:c>
      <x:c r="H3850" s="0" t="inlineStr">
        <x:is>
          <x:t>FY2022</x:t>
        </x:is>
      </x:c>
      <x:c r="I3850" s="0" t="inlineStr">
        <x:is>
          <x:t>2022</x:t>
        </x:is>
      </x:c>
      <x:c r="J3850" s="0" t="inlineStr">
        <x:is>
          <x:t>FY</x:t>
        </x:is>
      </x:c>
      <x:c r="K3850" s="58">
        <x:v>12</x:v>
      </x:c>
      <x:c r="L3850" s="12">
        <x:v>-261652.39</x:v>
      </x:c>
    </x:row>
    <x:row r="3851">
      <x:c r="A3851" s="0" t="inlineStr">
        <x:is>
          <x:t>NWC|nwc.other.P_C.8||FY2023</x:t>
        </x:is>
      </x:c>
      <x:c r="B3851" s="0" t="inlineStr">
        <x:is>
          <x:t>Demo Handel GmbH</x:t>
        </x:is>
      </x:c>
      <x:c r="C3851" s="0" t="inlineStr">
        <x:is>
          <x:t>NWC</x:t>
        </x:is>
      </x:c>
      <x:c r="D3851" s="0" t="inlineStr">
        <x:is>
          <x:t>nwc.other.P_C.8</x:t>
        </x:is>
      </x:c>
      <x:c r="E3851" s="0" t="inlineStr">
        <x:is>
          <x:t>Sonstige Verbindlichkeiten (Anteil sonstiges Working Capital)</x:t>
        </x:is>
      </x:c>
      <x:c r="H3851" s="0" t="inlineStr">
        <x:is>
          <x:t>FY2023</x:t>
        </x:is>
      </x:c>
      <x:c r="I3851" s="0" t="inlineStr">
        <x:is>
          <x:t>2023</x:t>
        </x:is>
      </x:c>
      <x:c r="J3851" s="0" t="inlineStr">
        <x:is>
          <x:t>FY</x:t>
        </x:is>
      </x:c>
      <x:c r="K3851" s="58">
        <x:v>12</x:v>
      </x:c>
      <x:c r="L3851" s="12">
        <x:v>-153823.23</x:v>
      </x:c>
    </x:row>
    <x:row r="3852">
      <x:c r="A3852" s="0" t="inlineStr">
        <x:is>
          <x:t>NWC|nwc.other.P_C.8||FY2024</x:t>
        </x:is>
      </x:c>
      <x:c r="B3852" s="0" t="inlineStr">
        <x:is>
          <x:t>Demo Handel GmbH</x:t>
        </x:is>
      </x:c>
      <x:c r="C3852" s="0" t="inlineStr">
        <x:is>
          <x:t>NWC</x:t>
        </x:is>
      </x:c>
      <x:c r="D3852" s="0" t="inlineStr">
        <x:is>
          <x:t>nwc.other.P_C.8</x:t>
        </x:is>
      </x:c>
      <x:c r="E3852" s="0" t="inlineStr">
        <x:is>
          <x:t>Sonstige Verbindlichkeiten (Anteil sonstiges Working Capital)</x:t>
        </x:is>
      </x:c>
      <x:c r="H3852" s="0" t="inlineStr">
        <x:is>
          <x:t>FY2024</x:t>
        </x:is>
      </x:c>
      <x:c r="I3852" s="0" t="inlineStr">
        <x:is>
          <x:t>2024</x:t>
        </x:is>
      </x:c>
      <x:c r="J3852" s="0" t="inlineStr">
        <x:is>
          <x:t>FY</x:t>
        </x:is>
      </x:c>
      <x:c r="K3852" s="58">
        <x:v>12</x:v>
      </x:c>
      <x:c r="L3852" s="12">
        <x:v>-251632.77</x:v>
      </x:c>
    </x:row>
    <x:row r="3853">
      <x:c r="A3853" s="0" t="inlineStr">
        <x:is>
          <x:t>NWC|nwc.other.P_C.8|3500|FY2022</x:t>
        </x:is>
      </x:c>
      <x:c r="B3853" s="0" t="inlineStr">
        <x:is>
          <x:t>Demo Handel GmbH</x:t>
        </x:is>
      </x:c>
      <x:c r="C3853" s="0" t="inlineStr">
        <x:is>
          <x:t>NWC</x:t>
        </x:is>
      </x:c>
      <x:c r="D3853" s="0" t="inlineStr">
        <x:is>
          <x:t>nwc.other.P_C.8</x:t>
        </x:is>
      </x:c>
      <x:c r="E3853" s="0" t="inlineStr">
        <x:is>
          <x:t>Sonstige Verbindlichkeiten (Anteil sonstiges Working Capital)</x:t>
        </x:is>
      </x:c>
      <x:c r="F3853" s="58">
        <x:v>3500</x:v>
      </x:c>
      <x:c r="G3853" t="inlineStr">
        <x:is>
          <x:t>Sonstige Verbindlichkeiten</x:t>
        </x:is>
      </x:c>
      <x:c r="H3853" s="0" t="inlineStr">
        <x:is>
          <x:t>FY2022</x:t>
        </x:is>
      </x:c>
      <x:c r="I3853" s="0" t="inlineStr">
        <x:is>
          <x:t>2022</x:t>
        </x:is>
      </x:c>
      <x:c r="J3853" s="0" t="inlineStr">
        <x:is>
          <x:t>FY</x:t>
        </x:is>
      </x:c>
      <x:c r="K3853" s="58">
        <x:v>12</x:v>
      </x:c>
      <x:c r="L3853" s="12">
        <x:v>-15000</x:v>
      </x:c>
    </x:row>
    <x:row r="3854">
      <x:c r="A3854" s="0" t="inlineStr">
        <x:is>
          <x:t>NWC|nwc.other.P_C.8|3500|FY2023</x:t>
        </x:is>
      </x:c>
      <x:c r="B3854" s="0" t="inlineStr">
        <x:is>
          <x:t>Demo Handel GmbH</x:t>
        </x:is>
      </x:c>
      <x:c r="C3854" s="0" t="inlineStr">
        <x:is>
          <x:t>NWC</x:t>
        </x:is>
      </x:c>
      <x:c r="D3854" s="0" t="inlineStr">
        <x:is>
          <x:t>nwc.other.P_C.8</x:t>
        </x:is>
      </x:c>
      <x:c r="E3854" s="0" t="inlineStr">
        <x:is>
          <x:t>Sonstige Verbindlichkeiten (Anteil sonstiges Working Capital)</x:t>
        </x:is>
      </x:c>
      <x:c r="F3854" s="58">
        <x:v>3500</x:v>
      </x:c>
      <x:c r="G3854" t="inlineStr">
        <x:is>
          <x:t>Sonstige Verbindlichkeiten</x:t>
        </x:is>
      </x:c>
      <x:c r="H3854" s="0" t="inlineStr">
        <x:is>
          <x:t>FY2023</x:t>
        </x:is>
      </x:c>
      <x:c r="I3854" s="0" t="inlineStr">
        <x:is>
          <x:t>2023</x:t>
        </x:is>
      </x:c>
      <x:c r="J3854" s="0" t="inlineStr">
        <x:is>
          <x:t>FY</x:t>
        </x:is>
      </x:c>
      <x:c r="K3854" s="58">
        <x:v>12</x:v>
      </x:c>
      <x:c r="L3854" s="12">
        <x:v>-15000</x:v>
      </x:c>
    </x:row>
    <x:row r="3855">
      <x:c r="A3855" s="0" t="inlineStr">
        <x:is>
          <x:t>NWC|nwc.other.P_C.8|3500|FY2024</x:t>
        </x:is>
      </x:c>
      <x:c r="B3855" s="0" t="inlineStr">
        <x:is>
          <x:t>Demo Handel GmbH</x:t>
        </x:is>
      </x:c>
      <x:c r="C3855" s="0" t="inlineStr">
        <x:is>
          <x:t>NWC</x:t>
        </x:is>
      </x:c>
      <x:c r="D3855" s="0" t="inlineStr">
        <x:is>
          <x:t>nwc.other.P_C.8</x:t>
        </x:is>
      </x:c>
      <x:c r="E3855" s="0" t="inlineStr">
        <x:is>
          <x:t>Sonstige Verbindlichkeiten (Anteil sonstiges Working Capital)</x:t>
        </x:is>
      </x:c>
      <x:c r="F3855" s="58">
        <x:v>3500</x:v>
      </x:c>
      <x:c r="G3855" t="inlineStr">
        <x:is>
          <x:t>Sonstige Verbindlichkeiten</x:t>
        </x:is>
      </x:c>
      <x:c r="H3855" s="0" t="inlineStr">
        <x:is>
          <x:t>FY2024</x:t>
        </x:is>
      </x:c>
      <x:c r="I3855" s="0" t="inlineStr">
        <x:is>
          <x:t>2024</x:t>
        </x:is>
      </x:c>
      <x:c r="J3855" s="0" t="inlineStr">
        <x:is>
          <x:t>FY</x:t>
        </x:is>
      </x:c>
      <x:c r="K3855" s="58">
        <x:v>12</x:v>
      </x:c>
      <x:c r="L3855" s="12">
        <x:v>-15000</x:v>
      </x:c>
    </x:row>
    <x:row r="3856">
      <x:c r="A3856" s="0" t="inlineStr">
        <x:is>
          <x:t>NWC|nwc.other.P_C.8|3730|FY2022</x:t>
        </x:is>
      </x:c>
      <x:c r="B3856" s="0" t="inlineStr">
        <x:is>
          <x:t>Demo Handel GmbH</x:t>
        </x:is>
      </x:c>
      <x:c r="C3856" s="0" t="inlineStr">
        <x:is>
          <x:t>NWC</x:t>
        </x:is>
      </x:c>
      <x:c r="D3856" s="0" t="inlineStr">
        <x:is>
          <x:t>nwc.other.P_C.8</x:t>
        </x:is>
      </x:c>
      <x:c r="E3856" s="0" t="inlineStr">
        <x:is>
          <x:t>Sonstige Verbindlichkeiten (Anteil sonstiges Working Capital)</x:t>
        </x:is>
      </x:c>
      <x:c r="F3856" s="58">
        <x:v>3730</x:v>
      </x:c>
      <x:c r="G3856" t="inlineStr">
        <x:is>
          <x:t>Verbindlichkeiten aus Lohn- und Kirchensteuer</x:t>
        </x:is>
      </x:c>
      <x:c r="H3856" s="0" t="inlineStr">
        <x:is>
          <x:t>FY2022</x:t>
        </x:is>
      </x:c>
      <x:c r="I3856" s="0" t="inlineStr">
        <x:is>
          <x:t>2022</x:t>
        </x:is>
      </x:c>
      <x:c r="J3856" s="0" t="inlineStr">
        <x:is>
          <x:t>FY</x:t>
        </x:is>
      </x:c>
      <x:c r="K3856" s="58">
        <x:v>12</x:v>
      </x:c>
      <x:c r="L3856" s="12">
        <x:v>-46020.88</x:v>
      </x:c>
    </x:row>
    <x:row r="3857">
      <x:c r="A3857" s="0" t="inlineStr">
        <x:is>
          <x:t>NWC|nwc.other.P_C.8|3730|FY2023</x:t>
        </x:is>
      </x:c>
      <x:c r="B3857" s="0" t="inlineStr">
        <x:is>
          <x:t>Demo Handel GmbH</x:t>
        </x:is>
      </x:c>
      <x:c r="C3857" s="0" t="inlineStr">
        <x:is>
          <x:t>NWC</x:t>
        </x:is>
      </x:c>
      <x:c r="D3857" s="0" t="inlineStr">
        <x:is>
          <x:t>nwc.other.P_C.8</x:t>
        </x:is>
      </x:c>
      <x:c r="E3857" s="0" t="inlineStr">
        <x:is>
          <x:t>Sonstige Verbindlichkeiten (Anteil sonstiges Working Capital)</x:t>
        </x:is>
      </x:c>
      <x:c r="F3857" s="58">
        <x:v>3730</x:v>
      </x:c>
      <x:c r="G3857" t="inlineStr">
        <x:is>
          <x:t>Verbindlichkeiten aus Lohn- und Kirchensteuer</x:t>
        </x:is>
      </x:c>
      <x:c r="H3857" s="0" t="inlineStr">
        <x:is>
          <x:t>FY2023</x:t>
        </x:is>
      </x:c>
      <x:c r="I3857" s="0" t="inlineStr">
        <x:is>
          <x:t>2023</x:t>
        </x:is>
      </x:c>
      <x:c r="J3857" s="0" t="inlineStr">
        <x:is>
          <x:t>FY</x:t>
        </x:is>
      </x:c>
      <x:c r="K3857" s="58">
        <x:v>12</x:v>
      </x:c>
      <x:c r="L3857" s="12">
        <x:v>-50943.05</x:v>
      </x:c>
    </x:row>
    <x:row r="3858">
      <x:c r="A3858" s="0" t="inlineStr">
        <x:is>
          <x:t>NWC|nwc.other.P_C.8|3730|FY2024</x:t>
        </x:is>
      </x:c>
      <x:c r="B3858" s="0" t="inlineStr">
        <x:is>
          <x:t>Demo Handel GmbH</x:t>
        </x:is>
      </x:c>
      <x:c r="C3858" s="0" t="inlineStr">
        <x:is>
          <x:t>NWC</x:t>
        </x:is>
      </x:c>
      <x:c r="D3858" s="0" t="inlineStr">
        <x:is>
          <x:t>nwc.other.P_C.8</x:t>
        </x:is>
      </x:c>
      <x:c r="E3858" s="0" t="inlineStr">
        <x:is>
          <x:t>Sonstige Verbindlichkeiten (Anteil sonstiges Working Capital)</x:t>
        </x:is>
      </x:c>
      <x:c r="F3858" s="58">
        <x:v>3730</x:v>
      </x:c>
      <x:c r="G3858" t="inlineStr">
        <x:is>
          <x:t>Verbindlichkeiten aus Lohn- und Kirchensteuer</x:t>
        </x:is>
      </x:c>
      <x:c r="H3858" s="0" t="inlineStr">
        <x:is>
          <x:t>FY2024</x:t>
        </x:is>
      </x:c>
      <x:c r="I3858" s="0" t="inlineStr">
        <x:is>
          <x:t>2024</x:t>
        </x:is>
      </x:c>
      <x:c r="J3858" s="0" t="inlineStr">
        <x:is>
          <x:t>FY</x:t>
        </x:is>
      </x:c>
      <x:c r="K3858" s="58">
        <x:v>12</x:v>
      </x:c>
      <x:c r="L3858" s="12">
        <x:v>-54608.49</x:v>
      </x:c>
    </x:row>
    <x:row r="3859">
      <x:c r="A3859" s="0" t="inlineStr">
        <x:is>
          <x:t>NWC|nwc.other.P_C.8|3841|FY2022</x:t>
        </x:is>
      </x:c>
      <x:c r="B3859" s="0" t="inlineStr">
        <x:is>
          <x:t>Demo Handel GmbH</x:t>
        </x:is>
      </x:c>
      <x:c r="C3859" s="0" t="inlineStr">
        <x:is>
          <x:t>NWC</x:t>
        </x:is>
      </x:c>
      <x:c r="D3859" s="0" t="inlineStr">
        <x:is>
          <x:t>nwc.other.P_C.8</x:t>
        </x:is>
      </x:c>
      <x:c r="E3859" s="0" t="inlineStr">
        <x:is>
          <x:t>Sonstige Verbindlichkeiten (Anteil sonstiges Working Capital)</x:t>
        </x:is>
      </x:c>
      <x:c r="F3859" s="58">
        <x:v>3841</x:v>
      </x:c>
      <x:c r="G3859" t="inlineStr">
        <x:is>
          <x:t>Umsatzsteuer Vorjahr</x:t>
        </x:is>
      </x:c>
      <x:c r="H3859" s="0" t="inlineStr">
        <x:is>
          <x:t>FY2022</x:t>
        </x:is>
      </x:c>
      <x:c r="I3859" s="0" t="inlineStr">
        <x:is>
          <x:t>2022</x:t>
        </x:is>
      </x:c>
      <x:c r="J3859" s="0" t="inlineStr">
        <x:is>
          <x:t>FY</x:t>
        </x:is>
      </x:c>
      <x:c r="K3859" s="58">
        <x:v>12</x:v>
      </x:c>
      <x:c r="L3859" s="12">
        <x:v>-200631.51</x:v>
      </x:c>
    </x:row>
    <x:row r="3860">
      <x:c r="A3860" s="0" t="inlineStr">
        <x:is>
          <x:t>NWC|nwc.other.P_C.8|3841|FY2023</x:t>
        </x:is>
      </x:c>
      <x:c r="B3860" s="0" t="inlineStr">
        <x:is>
          <x:t>Demo Handel GmbH</x:t>
        </x:is>
      </x:c>
      <x:c r="C3860" s="0" t="inlineStr">
        <x:is>
          <x:t>NWC</x:t>
        </x:is>
      </x:c>
      <x:c r="D3860" s="0" t="inlineStr">
        <x:is>
          <x:t>nwc.other.P_C.8</x:t>
        </x:is>
      </x:c>
      <x:c r="E3860" s="0" t="inlineStr">
        <x:is>
          <x:t>Sonstige Verbindlichkeiten (Anteil sonstiges Working Capital)</x:t>
        </x:is>
      </x:c>
      <x:c r="F3860" s="58">
        <x:v>3841</x:v>
      </x:c>
      <x:c r="G3860" t="inlineStr">
        <x:is>
          <x:t>Umsatzsteuer Vorjahr</x:t>
        </x:is>
      </x:c>
      <x:c r="H3860" s="0" t="inlineStr">
        <x:is>
          <x:t>FY2023</x:t>
        </x:is>
      </x:c>
      <x:c r="I3860" s="0" t="inlineStr">
        <x:is>
          <x:t>2023</x:t>
        </x:is>
      </x:c>
      <x:c r="J3860" s="0" t="inlineStr">
        <x:is>
          <x:t>FY</x:t>
        </x:is>
      </x:c>
      <x:c r="K3860" s="58">
        <x:v>12</x:v>
      </x:c>
      <x:c r="L3860" s="12">
        <x:v>-87880.18</x:v>
      </x:c>
    </x:row>
    <x:row r="3861">
      <x:c r="A3861" s="0" t="inlineStr">
        <x:is>
          <x:t>NWC|nwc.other.P_C.8|3841|FY2024</x:t>
        </x:is>
      </x:c>
      <x:c r="B3861" s="0" t="inlineStr">
        <x:is>
          <x:t>Demo Handel GmbH</x:t>
        </x:is>
      </x:c>
      <x:c r="C3861" s="0" t="inlineStr">
        <x:is>
          <x:t>NWC</x:t>
        </x:is>
      </x:c>
      <x:c r="D3861" s="0" t="inlineStr">
        <x:is>
          <x:t>nwc.other.P_C.8</x:t>
        </x:is>
      </x:c>
      <x:c r="E3861" s="0" t="inlineStr">
        <x:is>
          <x:t>Sonstige Verbindlichkeiten (Anteil sonstiges Working Capital)</x:t>
        </x:is>
      </x:c>
      <x:c r="F3861" s="58">
        <x:v>3841</x:v>
      </x:c>
      <x:c r="G3861" t="inlineStr">
        <x:is>
          <x:t>Umsatzsteuer Vorjahr</x:t>
        </x:is>
      </x:c>
      <x:c r="H3861" s="0" t="inlineStr">
        <x:is>
          <x:t>FY2024</x:t>
        </x:is>
      </x:c>
      <x:c r="I3861" s="0" t="inlineStr">
        <x:is>
          <x:t>2024</x:t>
        </x:is>
      </x:c>
      <x:c r="J3861" s="0" t="inlineStr">
        <x:is>
          <x:t>FY</x:t>
        </x:is>
      </x:c>
      <x:c r="K3861" s="58">
        <x:v>12</x:v>
      </x:c>
      <x:c r="L3861" s="12">
        <x:v>-182024.28</x:v>
      </x:c>
    </x:row>
    <x:row r="3862">
      <x:c r="A3862" s="0" t="inlineStr">
        <x:is>
          <x:t>NWC|nwc.other.P_D||FY2022</x:t>
        </x:is>
      </x:c>
      <x:c r="B3862" s="0" t="inlineStr">
        <x:is>
          <x:t>Demo Handel GmbH</x:t>
        </x:is>
      </x:c>
      <x:c r="C3862" s="0" t="inlineStr">
        <x:is>
          <x:t>NWC</x:t>
        </x:is>
      </x:c>
      <x:c r="D3862" s="0" t="inlineStr">
        <x:is>
          <x:t>nwc.other.P_D</x:t>
        </x:is>
      </x:c>
      <x:c r="E3862" s="0" t="inlineStr">
        <x:is>
          <x:t>Passive Rechnungsabgrenzungsposten</x:t>
        </x:is>
      </x:c>
      <x:c r="H3862" s="0" t="inlineStr">
        <x:is>
          <x:t>FY2022</x:t>
        </x:is>
      </x:c>
      <x:c r="I3862" s="0" t="inlineStr">
        <x:is>
          <x:t>2022</x:t>
        </x:is>
      </x:c>
      <x:c r="J3862" s="0" t="inlineStr">
        <x:is>
          <x:t>FY</x:t>
        </x:is>
      </x:c>
      <x:c r="K3862" s="58">
        <x:v>12</x:v>
      </x:c>
      <x:c r="L3862" s="12">
        <x:v>-368400</x:v>
      </x:c>
    </x:row>
    <x:row r="3863">
      <x:c r="A3863" s="0" t="inlineStr">
        <x:is>
          <x:t>NWC|nwc.other.P_D||FY2023</x:t>
        </x:is>
      </x:c>
      <x:c r="B3863" s="0" t="inlineStr">
        <x:is>
          <x:t>Demo Handel GmbH</x:t>
        </x:is>
      </x:c>
      <x:c r="C3863" s="0" t="inlineStr">
        <x:is>
          <x:t>NWC</x:t>
        </x:is>
      </x:c>
      <x:c r="D3863" s="0" t="inlineStr">
        <x:is>
          <x:t>nwc.other.P_D</x:t>
        </x:is>
      </x:c>
      <x:c r="E3863" s="0" t="inlineStr">
        <x:is>
          <x:t>Passive Rechnungsabgrenzungsposten</x:t>
        </x:is>
      </x:c>
      <x:c r="H3863" s="0" t="inlineStr">
        <x:is>
          <x:t>FY2023</x:t>
        </x:is>
      </x:c>
      <x:c r="I3863" s="0" t="inlineStr">
        <x:is>
          <x:t>2023</x:t>
        </x:is>
      </x:c>
      <x:c r="J3863" s="0" t="inlineStr">
        <x:is>
          <x:t>FY</x:t>
        </x:is>
      </x:c>
      <x:c r="K3863" s="58">
        <x:v>12</x:v>
      </x:c>
      <x:c r="L3863" s="12">
        <x:v>-458020</x:v>
      </x:c>
    </x:row>
    <x:row r="3864">
      <x:c r="A3864" s="0" t="inlineStr">
        <x:is>
          <x:t>NWC|nwc.other.P_D||FY2024</x:t>
        </x:is>
      </x:c>
      <x:c r="B3864" s="0" t="inlineStr">
        <x:is>
          <x:t>Demo Handel GmbH</x:t>
        </x:is>
      </x:c>
      <x:c r="C3864" s="0" t="inlineStr">
        <x:is>
          <x:t>NWC</x:t>
        </x:is>
      </x:c>
      <x:c r="D3864" s="0" t="inlineStr">
        <x:is>
          <x:t>nwc.other.P_D</x:t>
        </x:is>
      </x:c>
      <x:c r="E3864" s="0" t="inlineStr">
        <x:is>
          <x:t>Passive Rechnungsabgrenzungsposten</x:t>
        </x:is>
      </x:c>
      <x:c r="H3864" s="0" t="inlineStr">
        <x:is>
          <x:t>FY2024</x:t>
        </x:is>
      </x:c>
      <x:c r="I3864" s="0" t="inlineStr">
        <x:is>
          <x:t>2024</x:t>
        </x:is>
      </x:c>
      <x:c r="J3864" s="0" t="inlineStr">
        <x:is>
          <x:t>FY</x:t>
        </x:is>
      </x:c>
      <x:c r="K3864" s="58">
        <x:v>12</x:v>
      </x:c>
      <x:c r="L3864" s="12">
        <x:v>-408307</x:v>
      </x:c>
    </x:row>
    <x:row r="3865">
      <x:c r="A3865" s="0" t="inlineStr">
        <x:is>
          <x:t>NWC|nwc.other.P_D|3900|FY2022</x:t>
        </x:is>
      </x:c>
      <x:c r="B3865" s="0" t="inlineStr">
        <x:is>
          <x:t>Demo Handel GmbH</x:t>
        </x:is>
      </x:c>
      <x:c r="C3865" s="0" t="inlineStr">
        <x:is>
          <x:t>NWC</x:t>
        </x:is>
      </x:c>
      <x:c r="D3865" s="0" t="inlineStr">
        <x:is>
          <x:t>nwc.other.P_D</x:t>
        </x:is>
      </x:c>
      <x:c r="E3865" s="0" t="inlineStr">
        <x:is>
          <x:t>Passive Rechnungsabgrenzungsposten</x:t>
        </x:is>
      </x:c>
      <x:c r="F3865" s="58">
        <x:v>3900</x:v>
      </x:c>
      <x:c r="G3865" t="inlineStr">
        <x:is>
          <x:t>Passive Rechnungsabgrenzung</x:t>
        </x:is>
      </x:c>
      <x:c r="H3865" s="0" t="inlineStr">
        <x:is>
          <x:t>FY2022</x:t>
        </x:is>
      </x:c>
      <x:c r="I3865" s="0" t="inlineStr">
        <x:is>
          <x:t>2022</x:t>
        </x:is>
      </x:c>
      <x:c r="J3865" s="0" t="inlineStr">
        <x:is>
          <x:t>FY</x:t>
        </x:is>
      </x:c>
      <x:c r="K3865" s="58">
        <x:v>12</x:v>
      </x:c>
      <x:c r="L3865" s="12">
        <x:v>-368400</x:v>
      </x:c>
    </x:row>
    <x:row r="3866">
      <x:c r="A3866" s="0" t="inlineStr">
        <x:is>
          <x:t>NWC|nwc.other.P_D|3900|FY2023</x:t>
        </x:is>
      </x:c>
      <x:c r="B3866" s="0" t="inlineStr">
        <x:is>
          <x:t>Demo Handel GmbH</x:t>
        </x:is>
      </x:c>
      <x:c r="C3866" s="0" t="inlineStr">
        <x:is>
          <x:t>NWC</x:t>
        </x:is>
      </x:c>
      <x:c r="D3866" s="0" t="inlineStr">
        <x:is>
          <x:t>nwc.other.P_D</x:t>
        </x:is>
      </x:c>
      <x:c r="E3866" s="0" t="inlineStr">
        <x:is>
          <x:t>Passive Rechnungsabgrenzungsposten</x:t>
        </x:is>
      </x:c>
      <x:c r="F3866" s="58">
        <x:v>3900</x:v>
      </x:c>
      <x:c r="G3866" t="inlineStr">
        <x:is>
          <x:t>Passive Rechnungsabgrenzung</x:t>
        </x:is>
      </x:c>
      <x:c r="H3866" s="0" t="inlineStr">
        <x:is>
          <x:t>FY2023</x:t>
        </x:is>
      </x:c>
      <x:c r="I3866" s="0" t="inlineStr">
        <x:is>
          <x:t>2023</x:t>
        </x:is>
      </x:c>
      <x:c r="J3866" s="0" t="inlineStr">
        <x:is>
          <x:t>FY</x:t>
        </x:is>
      </x:c>
      <x:c r="K3866" s="58">
        <x:v>12</x:v>
      </x:c>
      <x:c r="L3866" s="12">
        <x:v>-458020</x:v>
      </x:c>
    </x:row>
    <x:row r="3867">
      <x:c r="A3867" s="0" t="inlineStr">
        <x:is>
          <x:t>NWC|nwc.other.P_D|3900|FY2024</x:t>
        </x:is>
      </x:c>
      <x:c r="B3867" s="0" t="inlineStr">
        <x:is>
          <x:t>Demo Handel GmbH</x:t>
        </x:is>
      </x:c>
      <x:c r="C3867" s="0" t="inlineStr">
        <x:is>
          <x:t>NWC</x:t>
        </x:is>
      </x:c>
      <x:c r="D3867" s="0" t="inlineStr">
        <x:is>
          <x:t>nwc.other.P_D</x:t>
        </x:is>
      </x:c>
      <x:c r="E3867" s="0" t="inlineStr">
        <x:is>
          <x:t>Passive Rechnungsabgrenzungsposten</x:t>
        </x:is>
      </x:c>
      <x:c r="F3867" s="58">
        <x:v>3900</x:v>
      </x:c>
      <x:c r="G3867" t="inlineStr">
        <x:is>
          <x:t>Passive Rechnungsabgrenzung</x:t>
        </x:is>
      </x:c>
      <x:c r="H3867" s="0" t="inlineStr">
        <x:is>
          <x:t>FY2024</x:t>
        </x:is>
      </x:c>
      <x:c r="I3867" s="0" t="inlineStr">
        <x:is>
          <x:t>2024</x:t>
        </x:is>
      </x:c>
      <x:c r="J3867" s="0" t="inlineStr">
        <x:is>
          <x:t>FY</x:t>
        </x:is>
      </x:c>
      <x:c r="K3867" s="58">
        <x:v>12</x:v>
      </x:c>
      <x:c r="L3867" s="12">
        <x:v>-408307</x:v>
      </x:c>
    </x:row>
    <x:row r="3868">
      <x:c r="A3868" s="0" t="inlineStr">
        <x:is>
          <x:t>NWC|nwc.other||FY2022</x:t>
        </x:is>
      </x:c>
      <x:c r="B3868" s="0" t="inlineStr">
        <x:is>
          <x:t>Demo Handel GmbH</x:t>
        </x:is>
      </x:c>
      <x:c r="C3868" s="0" t="inlineStr">
        <x:is>
          <x:t>NWC</x:t>
        </x:is>
      </x:c>
      <x:c r="D3868" s="0" t="inlineStr">
        <x:is>
          <x:t>nwc.other</x:t>
        </x:is>
      </x:c>
      <x:c r="E3868" s="0" t="inlineStr">
        <x:is>
          <x:t>Sonstiges Working Capital</x:t>
        </x:is>
      </x:c>
      <x:c r="H3868" s="0" t="inlineStr">
        <x:is>
          <x:t>FY2022</x:t>
        </x:is>
      </x:c>
      <x:c r="I3868" s="0" t="inlineStr">
        <x:is>
          <x:t>2022</x:t>
        </x:is>
      </x:c>
      <x:c r="J3868" s="0" t="inlineStr">
        <x:is>
          <x:t>FY</x:t>
        </x:is>
      </x:c>
      <x:c r="K3868" s="58">
        <x:v>12</x:v>
      </x:c>
      <x:c r="L3868" s="12">
        <x:v>441197.61</x:v>
      </x:c>
    </x:row>
    <x:row r="3869">
      <x:c r="A3869" s="0" t="inlineStr">
        <x:is>
          <x:t>NWC|nwc.other||FY2023</x:t>
        </x:is>
      </x:c>
      <x:c r="B3869" s="0" t="inlineStr">
        <x:is>
          <x:t>Demo Handel GmbH</x:t>
        </x:is>
      </x:c>
      <x:c r="C3869" s="0" t="inlineStr">
        <x:is>
          <x:t>NWC</x:t>
        </x:is>
      </x:c>
      <x:c r="D3869" s="0" t="inlineStr">
        <x:is>
          <x:t>nwc.other</x:t>
        </x:is>
      </x:c>
      <x:c r="E3869" s="0" t="inlineStr">
        <x:is>
          <x:t>Sonstiges Working Capital</x:t>
        </x:is>
      </x:c>
      <x:c r="H3869" s="0" t="inlineStr">
        <x:is>
          <x:t>FY2023</x:t>
        </x:is>
      </x:c>
      <x:c r="I3869" s="0" t="inlineStr">
        <x:is>
          <x:t>2023</x:t>
        </x:is>
      </x:c>
      <x:c r="J3869" s="0" t="inlineStr">
        <x:is>
          <x:t>FY</x:t>
        </x:is>
      </x:c>
      <x:c r="K3869" s="58">
        <x:v>12</x:v>
      </x:c>
      <x:c r="L3869" s="12">
        <x:v>-591393.23</x:v>
      </x:c>
    </x:row>
    <x:row r="3870">
      <x:c r="A3870" s="0" t="inlineStr">
        <x:is>
          <x:t>NWC|nwc.other||FY2024</x:t>
        </x:is>
      </x:c>
      <x:c r="B3870" s="0" t="inlineStr">
        <x:is>
          <x:t>Demo Handel GmbH</x:t>
        </x:is>
      </x:c>
      <x:c r="C3870" s="0" t="inlineStr">
        <x:is>
          <x:t>NWC</x:t>
        </x:is>
      </x:c>
      <x:c r="D3870" s="0" t="inlineStr">
        <x:is>
          <x:t>nwc.other</x:t>
        </x:is>
      </x:c>
      <x:c r="E3870" s="0" t="inlineStr">
        <x:is>
          <x:t>Sonstiges Working Capital</x:t>
        </x:is>
      </x:c>
      <x:c r="H3870" s="0" t="inlineStr">
        <x:is>
          <x:t>FY2024</x:t>
        </x:is>
      </x:c>
      <x:c r="I3870" s="0" t="inlineStr">
        <x:is>
          <x:t>2024</x:t>
        </x:is>
      </x:c>
      <x:c r="J3870" s="0" t="inlineStr">
        <x:is>
          <x:t>FY</x:t>
        </x:is>
      </x:c>
      <x:c r="K3870" s="58">
        <x:v>12</x:v>
      </x:c>
      <x:c r="L3870" s="12">
        <x:v>-638839.77</x:v>
      </x:c>
    </x:row>
    <x:row r="3871">
      <x:c r="A3871" s="0" t="inlineStr">
        <x:is>
          <x:t>NWC|nwc.total||FY2022</x:t>
        </x:is>
      </x:c>
      <x:c r="B3871" s="0" t="inlineStr">
        <x:is>
          <x:t>Demo Handel GmbH</x:t>
        </x:is>
      </x:c>
      <x:c r="C3871" s="0" t="inlineStr">
        <x:is>
          <x:t>NWC</x:t>
        </x:is>
      </x:c>
      <x:c r="D3871" s="0" t="inlineStr">
        <x:is>
          <x:t>nwc.total</x:t>
        </x:is>
      </x:c>
      <x:c r="E3871" s="0" t="inlineStr">
        <x:is>
          <x:t>Net Working Capital</x:t>
        </x:is>
      </x:c>
      <x:c r="H3871" s="0" t="inlineStr">
        <x:is>
          <x:t>FY2022</x:t>
        </x:is>
      </x:c>
      <x:c r="I3871" s="0" t="inlineStr">
        <x:is>
          <x:t>2022</x:t>
        </x:is>
      </x:c>
      <x:c r="J3871" s="0" t="inlineStr">
        <x:is>
          <x:t>FY</x:t>
        </x:is>
      </x:c>
      <x:c r="K3871" s="58">
        <x:v>12</x:v>
      </x:c>
      <x:c r="L3871" s="12">
        <x:v>4062705.26</x:v>
      </x:c>
    </x:row>
    <x:row r="3872">
      <x:c r="A3872" s="0" t="inlineStr">
        <x:is>
          <x:t>NWC|nwc.total||FY2023</x:t>
        </x:is>
      </x:c>
      <x:c r="B3872" s="0" t="inlineStr">
        <x:is>
          <x:t>Demo Handel GmbH</x:t>
        </x:is>
      </x:c>
      <x:c r="C3872" s="0" t="inlineStr">
        <x:is>
          <x:t>NWC</x:t>
        </x:is>
      </x:c>
      <x:c r="D3872" s="0" t="inlineStr">
        <x:is>
          <x:t>nwc.total</x:t>
        </x:is>
      </x:c>
      <x:c r="E3872" s="0" t="inlineStr">
        <x:is>
          <x:t>Net Working Capital</x:t>
        </x:is>
      </x:c>
      <x:c r="H3872" s="0" t="inlineStr">
        <x:is>
          <x:t>FY2023</x:t>
        </x:is>
      </x:c>
      <x:c r="I3872" s="0" t="inlineStr">
        <x:is>
          <x:t>2023</x:t>
        </x:is>
      </x:c>
      <x:c r="J3872" s="0" t="inlineStr">
        <x:is>
          <x:t>FY</x:t>
        </x:is>
      </x:c>
      <x:c r="K3872" s="58">
        <x:v>12</x:v>
      </x:c>
      <x:c r="L3872" s="12">
        <x:v>3389474.09</x:v>
      </x:c>
    </x:row>
    <x:row r="3873">
      <x:c r="A3873" s="0" t="inlineStr">
        <x:is>
          <x:t>NWC|nwc.total||FY2024</x:t>
        </x:is>
      </x:c>
      <x:c r="B3873" s="0" t="inlineStr">
        <x:is>
          <x:t>Demo Handel GmbH</x:t>
        </x:is>
      </x:c>
      <x:c r="C3873" s="0" t="inlineStr">
        <x:is>
          <x:t>NWC</x:t>
        </x:is>
      </x:c>
      <x:c r="D3873" s="0" t="inlineStr">
        <x:is>
          <x:t>nwc.total</x:t>
        </x:is>
      </x:c>
      <x:c r="E3873" s="0" t="inlineStr">
        <x:is>
          <x:t>Net Working Capital</x:t>
        </x:is>
      </x:c>
      <x:c r="H3873" s="0" t="inlineStr">
        <x:is>
          <x:t>FY2024</x:t>
        </x:is>
      </x:c>
      <x:c r="I3873" s="0" t="inlineStr">
        <x:is>
          <x:t>2024</x:t>
        </x:is>
      </x:c>
      <x:c r="J3873" s="0" t="inlineStr">
        <x:is>
          <x:t>FY</x:t>
        </x:is>
      </x:c>
      <x:c r="K3873" s="58">
        <x:v>12</x:v>
      </x:c>
      <x:c r="L3873" s="12">
        <x:v>3482746.41</x:v>
      </x:c>
    </x:row>
    <x:row r="3874">
      <x:c r="A3874" s="0" t="inlineStr">
        <x:is>
          <x:t>NetDebt|net-debt.debt.P_C.2||FY2022</x:t>
        </x:is>
      </x:c>
      <x:c r="B3874" s="0" t="inlineStr">
        <x:is>
          <x:t>Demo Handel GmbH</x:t>
        </x:is>
      </x:c>
      <x:c r="C3874" s="0" t="inlineStr">
        <x:is>
          <x:t>NetDebt</x:t>
        </x:is>
      </x:c>
      <x:c r="D3874" s="0" t="inlineStr">
        <x:is>
          <x:t>net-debt.debt.P_C.2</x:t>
        </x:is>
      </x:c>
      <x:c r="E3874" s="0" t="inlineStr">
        <x:is>
          <x:t>Verbindlichkeiten gegenüber Kreditinstituten</x:t>
        </x:is>
      </x:c>
      <x:c r="H3874" s="0" t="inlineStr">
        <x:is>
          <x:t>FY2022</x:t>
        </x:is>
      </x:c>
      <x:c r="I3874" s="0" t="inlineStr">
        <x:is>
          <x:t>2022</x:t>
        </x:is>
      </x:c>
      <x:c r="J3874" s="0" t="inlineStr">
        <x:is>
          <x:t>FY</x:t>
        </x:is>
      </x:c>
      <x:c r="K3874" s="58">
        <x:v>12</x:v>
      </x:c>
      <x:c r="L3874" s="12">
        <x:v>1250000</x:v>
      </x:c>
    </x:row>
    <x:row r="3875">
      <x:c r="A3875" s="0" t="inlineStr">
        <x:is>
          <x:t>NetDebt|net-debt.debt.P_C.2||FY2023</x:t>
        </x:is>
      </x:c>
      <x:c r="B3875" s="0" t="inlineStr">
        <x:is>
          <x:t>Demo Handel GmbH</x:t>
        </x:is>
      </x:c>
      <x:c r="C3875" s="0" t="inlineStr">
        <x:is>
          <x:t>NetDebt</x:t>
        </x:is>
      </x:c>
      <x:c r="D3875" s="0" t="inlineStr">
        <x:is>
          <x:t>net-debt.debt.P_C.2</x:t>
        </x:is>
      </x:c>
      <x:c r="E3875" s="0" t="inlineStr">
        <x:is>
          <x:t>Verbindlichkeiten gegenüber Kreditinstituten</x:t>
        </x:is>
      </x:c>
      <x:c r="H3875" s="0" t="inlineStr">
        <x:is>
          <x:t>FY2023</x:t>
        </x:is>
      </x:c>
      <x:c r="I3875" s="0" t="inlineStr">
        <x:is>
          <x:t>2023</x:t>
        </x:is>
      </x:c>
      <x:c r="J3875" s="0" t="inlineStr">
        <x:is>
          <x:t>FY</x:t>
        </x:is>
      </x:c>
      <x:c r="K3875" s="58">
        <x:v>12</x:v>
      </x:c>
      <x:c r="L3875" s="12">
        <x:v>3877457.45</x:v>
      </x:c>
    </x:row>
    <x:row r="3876">
      <x:c r="A3876" s="0" t="inlineStr">
        <x:is>
          <x:t>NetDebt|net-debt.debt.P_C.2||FY2024</x:t>
        </x:is>
      </x:c>
      <x:c r="B3876" s="0" t="inlineStr">
        <x:is>
          <x:t>Demo Handel GmbH</x:t>
        </x:is>
      </x:c>
      <x:c r="C3876" s="0" t="inlineStr">
        <x:is>
          <x:t>NetDebt</x:t>
        </x:is>
      </x:c>
      <x:c r="D3876" s="0" t="inlineStr">
        <x:is>
          <x:t>net-debt.debt.P_C.2</x:t>
        </x:is>
      </x:c>
      <x:c r="E3876" s="0" t="inlineStr">
        <x:is>
          <x:t>Verbindlichkeiten gegenüber Kreditinstituten</x:t>
        </x:is>
      </x:c>
      <x:c r="H3876" s="0" t="inlineStr">
        <x:is>
          <x:t>FY2024</x:t>
        </x:is>
      </x:c>
      <x:c r="I3876" s="0" t="inlineStr">
        <x:is>
          <x:t>2024</x:t>
        </x:is>
      </x:c>
      <x:c r="J3876" s="0" t="inlineStr">
        <x:is>
          <x:t>FY</x:t>
        </x:is>
      </x:c>
      <x:c r="K3876" s="58">
        <x:v>12</x:v>
      </x:c>
      <x:c r="L3876" s="12">
        <x:v>3374718.93</x:v>
      </x:c>
    </x:row>
    <x:row r="3877">
      <x:c r="A3877" s="0" t="inlineStr">
        <x:is>
          <x:t>NetDebt|net-debt.debt.P_C.2|3150|FY2022</x:t>
        </x:is>
      </x:c>
      <x:c r="B3877" s="0" t="inlineStr">
        <x:is>
          <x:t>Demo Handel GmbH</x:t>
        </x:is>
      </x:c>
      <x:c r="C3877" s="0" t="inlineStr">
        <x:is>
          <x:t>NetDebt</x:t>
        </x:is>
      </x:c>
      <x:c r="D3877" s="0" t="inlineStr">
        <x:is>
          <x:t>net-debt.debt.P_C.2</x:t>
        </x:is>
      </x:c>
      <x:c r="E3877" s="0" t="inlineStr">
        <x:is>
          <x:t>Verbindlichkeiten gegenüber Kreditinstituten</x:t>
        </x:is>
      </x:c>
      <x:c r="F3877" s="58">
        <x:v>3150</x:v>
      </x:c>
      <x:c r="G3877" t="inlineStr">
        <x:is>
          <x:t>Darlehen Investitionen (1 bis 5 Jahre)</x:t>
        </x:is>
      </x:c>
      <x:c r="H3877" s="0" t="inlineStr">
        <x:is>
          <x:t>FY2022</x:t>
        </x:is>
      </x:c>
      <x:c r="I3877" s="0" t="inlineStr">
        <x:is>
          <x:t>2022</x:t>
        </x:is>
      </x:c>
      <x:c r="J3877" s="0" t="inlineStr">
        <x:is>
          <x:t>FY</x:t>
        </x:is>
      </x:c>
      <x:c r="K3877" s="58">
        <x:v>12</x:v>
      </x:c>
      <x:c r="L3877" s="12">
        <x:v>0</x:v>
      </x:c>
    </x:row>
    <x:row r="3878">
      <x:c r="A3878" s="0" t="inlineStr">
        <x:is>
          <x:t>NetDebt|net-debt.debt.P_C.2|3150|FY2023</x:t>
        </x:is>
      </x:c>
      <x:c r="B3878" s="0" t="inlineStr">
        <x:is>
          <x:t>Demo Handel GmbH</x:t>
        </x:is>
      </x:c>
      <x:c r="C3878" s="0" t="inlineStr">
        <x:is>
          <x:t>NetDebt</x:t>
        </x:is>
      </x:c>
      <x:c r="D3878" s="0" t="inlineStr">
        <x:is>
          <x:t>net-debt.debt.P_C.2</x:t>
        </x:is>
      </x:c>
      <x:c r="E3878" s="0" t="inlineStr">
        <x:is>
          <x:t>Verbindlichkeiten gegenüber Kreditinstituten</x:t>
        </x:is>
      </x:c>
      <x:c r="F3878" s="58">
        <x:v>3150</x:v>
      </x:c>
      <x:c r="G3878" t="inlineStr">
        <x:is>
          <x:t>Darlehen Investitionen (1 bis 5 Jahre)</x:t>
        </x:is>
      </x:c>
      <x:c r="H3878" s="0" t="inlineStr">
        <x:is>
          <x:t>FY2023</x:t>
        </x:is>
      </x:c>
      <x:c r="I3878" s="0" t="inlineStr">
        <x:is>
          <x:t>2023</x:t>
        </x:is>
      </x:c>
      <x:c r="J3878" s="0" t="inlineStr">
        <x:is>
          <x:t>FY</x:t>
        </x:is>
      </x:c>
      <x:c r="K3878" s="58">
        <x:v>12</x:v>
      </x:c>
      <x:c r="L3878" s="12">
        <x:v>2877457.45</x:v>
      </x:c>
    </x:row>
    <x:row r="3879">
      <x:c r="A3879" s="0" t="inlineStr">
        <x:is>
          <x:t>NetDebt|net-debt.debt.P_C.2|3150|FY2024</x:t>
        </x:is>
      </x:c>
      <x:c r="B3879" s="0" t="inlineStr">
        <x:is>
          <x:t>Demo Handel GmbH</x:t>
        </x:is>
      </x:c>
      <x:c r="C3879" s="0" t="inlineStr">
        <x:is>
          <x:t>NetDebt</x:t>
        </x:is>
      </x:c>
      <x:c r="D3879" s="0" t="inlineStr">
        <x:is>
          <x:t>net-debt.debt.P_C.2</x:t>
        </x:is>
      </x:c>
      <x:c r="E3879" s="0" t="inlineStr">
        <x:is>
          <x:t>Verbindlichkeiten gegenüber Kreditinstituten</x:t>
        </x:is>
      </x:c>
      <x:c r="F3879" s="58">
        <x:v>3150</x:v>
      </x:c>
      <x:c r="G3879" t="inlineStr">
        <x:is>
          <x:t>Darlehen Investitionen (1 bis 5 Jahre)</x:t>
        </x:is>
      </x:c>
      <x:c r="H3879" s="0" t="inlineStr">
        <x:is>
          <x:t>FY2024</x:t>
        </x:is>
      </x:c>
      <x:c r="I3879" s="0" t="inlineStr">
        <x:is>
          <x:t>2024</x:t>
        </x:is>
      </x:c>
      <x:c r="J3879" s="0" t="inlineStr">
        <x:is>
          <x:t>FY</x:t>
        </x:is>
      </x:c>
      <x:c r="K3879" s="58">
        <x:v>12</x:v>
      </x:c>
      <x:c r="L3879" s="12">
        <x:v>2624718.93</x:v>
      </x:c>
    </x:row>
    <x:row r="3880">
      <x:c r="A3880" s="0" t="inlineStr">
        <x:is>
          <x:t>NetDebt|net-debt.debt.P_C.2|3160|FY2022</x:t>
        </x:is>
      </x:c>
      <x:c r="B3880" s="0" t="inlineStr">
        <x:is>
          <x:t>Demo Handel GmbH</x:t>
        </x:is>
      </x:c>
      <x:c r="C3880" s="0" t="inlineStr">
        <x:is>
          <x:t>NetDebt</x:t>
        </x:is>
      </x:c>
      <x:c r="D3880" s="0" t="inlineStr">
        <x:is>
          <x:t>net-debt.debt.P_C.2</x:t>
        </x:is>
      </x:c>
      <x:c r="E3880" s="0" t="inlineStr">
        <x:is>
          <x:t>Verbindlichkeiten gegenüber Kreditinstituten</x:t>
        </x:is>
      </x:c>
      <x:c r="F3880" s="58">
        <x:v>3160</x:v>
      </x:c>
      <x:c r="G3880" t="inlineStr">
        <x:is>
          <x:t>Förderdarlehen (größer 5 Jahre)</x:t>
        </x:is>
      </x:c>
      <x:c r="H3880" s="0" t="inlineStr">
        <x:is>
          <x:t>FY2022</x:t>
        </x:is>
      </x:c>
      <x:c r="I3880" s="0" t="inlineStr">
        <x:is>
          <x:t>2022</x:t>
        </x:is>
      </x:c>
      <x:c r="J3880" s="0" t="inlineStr">
        <x:is>
          <x:t>FY</x:t>
        </x:is>
      </x:c>
      <x:c r="K3880" s="58">
        <x:v>12</x:v>
      </x:c>
      <x:c r="L3880" s="12">
        <x:v>1250000</x:v>
      </x:c>
    </x:row>
    <x:row r="3881">
      <x:c r="A3881" s="0" t="inlineStr">
        <x:is>
          <x:t>NetDebt|net-debt.debt.P_C.2|3160|FY2023</x:t>
        </x:is>
      </x:c>
      <x:c r="B3881" s="0" t="inlineStr">
        <x:is>
          <x:t>Demo Handel GmbH</x:t>
        </x:is>
      </x:c>
      <x:c r="C3881" s="0" t="inlineStr">
        <x:is>
          <x:t>NetDebt</x:t>
        </x:is>
      </x:c>
      <x:c r="D3881" s="0" t="inlineStr">
        <x:is>
          <x:t>net-debt.debt.P_C.2</x:t>
        </x:is>
      </x:c>
      <x:c r="E3881" s="0" t="inlineStr">
        <x:is>
          <x:t>Verbindlichkeiten gegenüber Kreditinstituten</x:t>
        </x:is>
      </x:c>
      <x:c r="F3881" s="58">
        <x:v>3160</x:v>
      </x:c>
      <x:c r="G3881" t="inlineStr">
        <x:is>
          <x:t>Förderdarlehen (größer 5 Jahre)</x:t>
        </x:is>
      </x:c>
      <x:c r="H3881" s="0" t="inlineStr">
        <x:is>
          <x:t>FY2023</x:t>
        </x:is>
      </x:c>
      <x:c r="I3881" s="0" t="inlineStr">
        <x:is>
          <x:t>2023</x:t>
        </x:is>
      </x:c>
      <x:c r="J3881" s="0" t="inlineStr">
        <x:is>
          <x:t>FY</x:t>
        </x:is>
      </x:c>
      <x:c r="K3881" s="58">
        <x:v>12</x:v>
      </x:c>
      <x:c r="L3881" s="12">
        <x:v>1000000</x:v>
      </x:c>
    </x:row>
    <x:row r="3882">
      <x:c r="A3882" s="0" t="inlineStr">
        <x:is>
          <x:t>NetDebt|net-debt.debt.P_C.2|3160|FY2024</x:t>
        </x:is>
      </x:c>
      <x:c r="B3882" s="0" t="inlineStr">
        <x:is>
          <x:t>Demo Handel GmbH</x:t>
        </x:is>
      </x:c>
      <x:c r="C3882" s="0" t="inlineStr">
        <x:is>
          <x:t>NetDebt</x:t>
        </x:is>
      </x:c>
      <x:c r="D3882" s="0" t="inlineStr">
        <x:is>
          <x:t>net-debt.debt.P_C.2</x:t>
        </x:is>
      </x:c>
      <x:c r="E3882" s="0" t="inlineStr">
        <x:is>
          <x:t>Verbindlichkeiten gegenüber Kreditinstituten</x:t>
        </x:is>
      </x:c>
      <x:c r="F3882" s="58">
        <x:v>3160</x:v>
      </x:c>
      <x:c r="G3882" t="inlineStr">
        <x:is>
          <x:t>Förderdarlehen (größer 5 Jahre)</x:t>
        </x:is>
      </x:c>
      <x:c r="H3882" s="0" t="inlineStr">
        <x:is>
          <x:t>FY2024</x:t>
        </x:is>
      </x:c>
      <x:c r="I3882" s="0" t="inlineStr">
        <x:is>
          <x:t>2024</x:t>
        </x:is>
      </x:c>
      <x:c r="J3882" s="0" t="inlineStr">
        <x:is>
          <x:t>FY</x:t>
        </x:is>
      </x:c>
      <x:c r="K3882" s="58">
        <x:v>12</x:v>
      </x:c>
      <x:c r="L3882" s="12">
        <x:v>750000</x:v>
      </x:c>
    </x:row>
    <x:row r="3883">
      <x:c r="A3883" s="0" t="inlineStr">
        <x:is>
          <x:t>NetDebt|net-debt.debt||FY2022</x:t>
        </x:is>
      </x:c>
      <x:c r="B3883" s="0" t="inlineStr">
        <x:is>
          <x:t>Demo Handel GmbH</x:t>
        </x:is>
      </x:c>
      <x:c r="C3883" s="0" t="inlineStr">
        <x:is>
          <x:t>NetDebt</x:t>
        </x:is>
      </x:c>
      <x:c r="D3883" s="0" t="inlineStr">
        <x:is>
          <x:t>net-debt.debt</x:t>
        </x:is>
      </x:c>
      <x:c r="E3883" s="0" t="inlineStr">
        <x:is>
          <x:t>Finanzverbindlichkeiten</x:t>
        </x:is>
      </x:c>
      <x:c r="H3883" s="0" t="inlineStr">
        <x:is>
          <x:t>FY2022</x:t>
        </x:is>
      </x:c>
      <x:c r="I3883" s="0" t="inlineStr">
        <x:is>
          <x:t>2022</x:t>
        </x:is>
      </x:c>
      <x:c r="J3883" s="0" t="inlineStr">
        <x:is>
          <x:t>FY</x:t>
        </x:is>
      </x:c>
      <x:c r="K3883" s="58">
        <x:v>12</x:v>
      </x:c>
      <x:c r="L3883" s="12">
        <x:v>1250000</x:v>
      </x:c>
    </x:row>
    <x:row r="3884">
      <x:c r="A3884" s="0" t="inlineStr">
        <x:is>
          <x:t>NetDebt|net-debt.debt||FY2023</x:t>
        </x:is>
      </x:c>
      <x:c r="B3884" s="0" t="inlineStr">
        <x:is>
          <x:t>Demo Handel GmbH</x:t>
        </x:is>
      </x:c>
      <x:c r="C3884" s="0" t="inlineStr">
        <x:is>
          <x:t>NetDebt</x:t>
        </x:is>
      </x:c>
      <x:c r="D3884" s="0" t="inlineStr">
        <x:is>
          <x:t>net-debt.debt</x:t>
        </x:is>
      </x:c>
      <x:c r="E3884" s="0" t="inlineStr">
        <x:is>
          <x:t>Finanzverbindlichkeiten</x:t>
        </x:is>
      </x:c>
      <x:c r="H3884" s="0" t="inlineStr">
        <x:is>
          <x:t>FY2023</x:t>
        </x:is>
      </x:c>
      <x:c r="I3884" s="0" t="inlineStr">
        <x:is>
          <x:t>2023</x:t>
        </x:is>
      </x:c>
      <x:c r="J3884" s="0" t="inlineStr">
        <x:is>
          <x:t>FY</x:t>
        </x:is>
      </x:c>
      <x:c r="K3884" s="58">
        <x:v>12</x:v>
      </x:c>
      <x:c r="L3884" s="12">
        <x:v>3877457.45</x:v>
      </x:c>
    </x:row>
    <x:row r="3885">
      <x:c r="A3885" s="0" t="inlineStr">
        <x:is>
          <x:t>NetDebt|net-debt.debt||FY2024</x:t>
        </x:is>
      </x:c>
      <x:c r="B3885" s="0" t="inlineStr">
        <x:is>
          <x:t>Demo Handel GmbH</x:t>
        </x:is>
      </x:c>
      <x:c r="C3885" s="0" t="inlineStr">
        <x:is>
          <x:t>NetDebt</x:t>
        </x:is>
      </x:c>
      <x:c r="D3885" s="0" t="inlineStr">
        <x:is>
          <x:t>net-debt.debt</x:t>
        </x:is>
      </x:c>
      <x:c r="E3885" s="0" t="inlineStr">
        <x:is>
          <x:t>Finanzverbindlichkeiten</x:t>
        </x:is>
      </x:c>
      <x:c r="H3885" s="0" t="inlineStr">
        <x:is>
          <x:t>FY2024</x:t>
        </x:is>
      </x:c>
      <x:c r="I3885" s="0" t="inlineStr">
        <x:is>
          <x:t>2024</x:t>
        </x:is>
      </x:c>
      <x:c r="J3885" s="0" t="inlineStr">
        <x:is>
          <x:t>FY</x:t>
        </x:is>
      </x:c>
      <x:c r="K3885" s="58">
        <x:v>12</x:v>
      </x:c>
      <x:c r="L3885" s="12">
        <x:v>3374718.93</x:v>
      </x:c>
    </x:row>
    <x:row r="3886">
      <x:c r="A3886" s="0" t="inlineStr">
        <x:is>
          <x:t>NetDebt|net-debt.pensions||FY2022</x:t>
        </x:is>
      </x:c>
      <x:c r="B3886" s="0" t="inlineStr">
        <x:is>
          <x:t>Demo Handel GmbH</x:t>
        </x:is>
      </x:c>
      <x:c r="C3886" s="0" t="inlineStr">
        <x:is>
          <x:t>NetDebt</x:t>
        </x:is>
      </x:c>
      <x:c r="D3886" s="0" t="inlineStr">
        <x:is>
          <x:t>net-debt.pensions</x:t>
        </x:is>
      </x:c>
      <x:c r="E3886" s="0" t="inlineStr">
        <x:is>
          <x:t>Pensions-, Abfertigungs- und Jubiläumsrückstellungen</x:t>
        </x:is>
      </x:c>
      <x:c r="H3886" s="0" t="inlineStr">
        <x:is>
          <x:t>FY2022</x:t>
        </x:is>
      </x:c>
      <x:c r="I3886" s="0" t="inlineStr">
        <x:is>
          <x:t>2022</x:t>
        </x:is>
      </x:c>
      <x:c r="J3886" s="0" t="inlineStr">
        <x:is>
          <x:t>FY</x:t>
        </x:is>
      </x:c>
      <x:c r="K3886" s="58">
        <x:v>12</x:v>
      </x:c>
      <x:c r="L3886" s="12">
        <x:v>0</x:v>
      </x:c>
    </x:row>
    <x:row r="3887">
      <x:c r="A3887" s="0" t="inlineStr">
        <x:is>
          <x:t>NetDebt|net-debt.pensions||FY2023</x:t>
        </x:is>
      </x:c>
      <x:c r="B3887" s="0" t="inlineStr">
        <x:is>
          <x:t>Demo Handel GmbH</x:t>
        </x:is>
      </x:c>
      <x:c r="C3887" s="0" t="inlineStr">
        <x:is>
          <x:t>NetDebt</x:t>
        </x:is>
      </x:c>
      <x:c r="D3887" s="0" t="inlineStr">
        <x:is>
          <x:t>net-debt.pensions</x:t>
        </x:is>
      </x:c>
      <x:c r="E3887" s="0" t="inlineStr">
        <x:is>
          <x:t>Pensions-, Abfertigungs- und Jubiläumsrückstellungen</x:t>
        </x:is>
      </x:c>
      <x:c r="H3887" s="0" t="inlineStr">
        <x:is>
          <x:t>FY2023</x:t>
        </x:is>
      </x:c>
      <x:c r="I3887" s="0" t="inlineStr">
        <x:is>
          <x:t>2023</x:t>
        </x:is>
      </x:c>
      <x:c r="J3887" s="0" t="inlineStr">
        <x:is>
          <x:t>FY</x:t>
        </x:is>
      </x:c>
      <x:c r="K3887" s="58">
        <x:v>12</x:v>
      </x:c>
      <x:c r="L3887" s="12">
        <x:v>0</x:v>
      </x:c>
    </x:row>
    <x:row r="3888">
      <x:c r="A3888" s="0" t="inlineStr">
        <x:is>
          <x:t>NetDebt|net-debt.pensions||FY2024</x:t>
        </x:is>
      </x:c>
      <x:c r="B3888" s="0" t="inlineStr">
        <x:is>
          <x:t>Demo Handel GmbH</x:t>
        </x:is>
      </x:c>
      <x:c r="C3888" s="0" t="inlineStr">
        <x:is>
          <x:t>NetDebt</x:t>
        </x:is>
      </x:c>
      <x:c r="D3888" s="0" t="inlineStr">
        <x:is>
          <x:t>net-debt.pensions</x:t>
        </x:is>
      </x:c>
      <x:c r="E3888" s="0" t="inlineStr">
        <x:is>
          <x:t>Pensions-, Abfertigungs- und Jubiläumsrückstellungen</x:t>
        </x:is>
      </x:c>
      <x:c r="H3888" s="0" t="inlineStr">
        <x:is>
          <x:t>FY2024</x:t>
        </x:is>
      </x:c>
      <x:c r="I3888" s="0" t="inlineStr">
        <x:is>
          <x:t>2024</x:t>
        </x:is>
      </x:c>
      <x:c r="J3888" s="0" t="inlineStr">
        <x:is>
          <x:t>FY</x:t>
        </x:is>
      </x:c>
      <x:c r="K3888" s="58">
        <x:v>12</x:v>
      </x:c>
      <x:c r="L3888" s="12">
        <x:v>0</x:v>
      </x:c>
    </x:row>
    <x:row r="3889">
      <x:c r="A3889" s="0" t="inlineStr">
        <x:is>
          <x:t>NetDebt|net-debt.cash.B.IV||FY2022</x:t>
        </x:is>
      </x:c>
      <x:c r="B3889" s="0" t="inlineStr">
        <x:is>
          <x:t>Demo Handel GmbH</x:t>
        </x:is>
      </x:c>
      <x:c r="C3889" s="0" t="inlineStr">
        <x:is>
          <x:t>NetDebt</x:t>
        </x:is>
      </x:c>
      <x:c r="D3889" s="0" t="inlineStr">
        <x:is>
          <x:t>net-debt.cash.B.IV</x:t>
        </x:is>
      </x:c>
      <x:c r="E3889" s="0" t="inlineStr">
        <x:is>
          <x:t>Kassenbestand, Bundesbankguthaben, Guthaben bei Kreditinstituten und Schecks</x:t>
        </x:is>
      </x:c>
      <x:c r="H3889" s="0" t="inlineStr">
        <x:is>
          <x:t>FY2022</x:t>
        </x:is>
      </x:c>
      <x:c r="I3889" s="0" t="inlineStr">
        <x:is>
          <x:t>2022</x:t>
        </x:is>
      </x:c>
      <x:c r="J3889" s="0" t="inlineStr">
        <x:is>
          <x:t>FY</x:t>
        </x:is>
      </x:c>
      <x:c r="K3889" s="58">
        <x:v>12</x:v>
      </x:c>
      <x:c r="L3889" s="12">
        <x:v>-709566.74</x:v>
      </x:c>
    </x:row>
    <x:row r="3890">
      <x:c r="A3890" s="0" t="inlineStr">
        <x:is>
          <x:t>NetDebt|net-debt.cash.B.IV||FY2023</x:t>
        </x:is>
      </x:c>
      <x:c r="B3890" s="0" t="inlineStr">
        <x:is>
          <x:t>Demo Handel GmbH</x:t>
        </x:is>
      </x:c>
      <x:c r="C3890" s="0" t="inlineStr">
        <x:is>
          <x:t>NetDebt</x:t>
        </x:is>
      </x:c>
      <x:c r="D3890" s="0" t="inlineStr">
        <x:is>
          <x:t>net-debt.cash.B.IV</x:t>
        </x:is>
      </x:c>
      <x:c r="E3890" s="0" t="inlineStr">
        <x:is>
          <x:t>Kassenbestand, Bundesbankguthaben, Guthaben bei Kreditinstituten und Schecks</x:t>
        </x:is>
      </x:c>
      <x:c r="H3890" s="0" t="inlineStr">
        <x:is>
          <x:t>FY2023</x:t>
        </x:is>
      </x:c>
      <x:c r="I3890" s="0" t="inlineStr">
        <x:is>
          <x:t>2023</x:t>
        </x:is>
      </x:c>
      <x:c r="J3890" s="0" t="inlineStr">
        <x:is>
          <x:t>FY</x:t>
        </x:is>
      </x:c>
      <x:c r="K3890" s="58">
        <x:v>12</x:v>
      </x:c>
      <x:c r="L3890" s="12">
        <x:v>-2901456.93</x:v>
      </x:c>
    </x:row>
    <x:row r="3891">
      <x:c r="A3891" s="0" t="inlineStr">
        <x:is>
          <x:t>NetDebt|net-debt.cash.B.IV||FY2024</x:t>
        </x:is>
      </x:c>
      <x:c r="B3891" s="0" t="inlineStr">
        <x:is>
          <x:t>Demo Handel GmbH</x:t>
        </x:is>
      </x:c>
      <x:c r="C3891" s="0" t="inlineStr">
        <x:is>
          <x:t>NetDebt</x:t>
        </x:is>
      </x:c>
      <x:c r="D3891" s="0" t="inlineStr">
        <x:is>
          <x:t>net-debt.cash.B.IV</x:t>
        </x:is>
      </x:c>
      <x:c r="E3891" s="0" t="inlineStr">
        <x:is>
          <x:t>Kassenbestand, Bundesbankguthaben, Guthaben bei Kreditinstituten und Schecks</x:t>
        </x:is>
      </x:c>
      <x:c r="H3891" s="0" t="inlineStr">
        <x:is>
          <x:t>FY2024</x:t>
        </x:is>
      </x:c>
      <x:c r="I3891" s="0" t="inlineStr">
        <x:is>
          <x:t>2024</x:t>
        </x:is>
      </x:c>
      <x:c r="J3891" s="0" t="inlineStr">
        <x:is>
          <x:t>FY</x:t>
        </x:is>
      </x:c>
      <x:c r="K3891" s="58">
        <x:v>12</x:v>
      </x:c>
      <x:c r="L3891" s="12">
        <x:v>-295955.28</x:v>
      </x:c>
    </x:row>
    <x:row r="3892">
      <x:c r="A3892" s="0" t="inlineStr">
        <x:is>
          <x:t>NetDebt|net-debt.cash.B.IV|1600|FY2022</x:t>
        </x:is>
      </x:c>
      <x:c r="B3892" s="0" t="inlineStr">
        <x:is>
          <x:t>Demo Handel GmbH</x:t>
        </x:is>
      </x:c>
      <x:c r="C3892" s="0" t="inlineStr">
        <x:is>
          <x:t>NetDebt</x:t>
        </x:is>
      </x:c>
      <x:c r="D3892" s="0" t="inlineStr">
        <x:is>
          <x:t>net-debt.cash.B.IV</x:t>
        </x:is>
      </x:c>
      <x:c r="E3892" s="0" t="inlineStr">
        <x:is>
          <x:t>Kassenbestand, Bundesbankguthaben, Guthaben bei Kreditinstituten und Schecks</x:t>
        </x:is>
      </x:c>
      <x:c r="F3892" s="58">
        <x:v>1600</x:v>
      </x:c>
      <x:c r="G3892" t="inlineStr">
        <x:is>
          <x:t>Kasse</x:t>
        </x:is>
      </x:c>
      <x:c r="H3892" s="0" t="inlineStr">
        <x:is>
          <x:t>FY2022</x:t>
        </x:is>
      </x:c>
      <x:c r="I3892" s="0" t="inlineStr">
        <x:is>
          <x:t>2022</x:t>
        </x:is>
      </x:c>
      <x:c r="J3892" s="0" t="inlineStr">
        <x:is>
          <x:t>FY</x:t>
        </x:is>
      </x:c>
      <x:c r="K3892" s="58">
        <x:v>12</x:v>
      </x:c>
      <x:c r="L3892" s="12">
        <x:v>-1521.2</x:v>
      </x:c>
    </x:row>
    <x:row r="3893">
      <x:c r="A3893" s="0" t="inlineStr">
        <x:is>
          <x:t>NetDebt|net-debt.cash.B.IV|1600|FY2023</x:t>
        </x:is>
      </x:c>
      <x:c r="B3893" s="0" t="inlineStr">
        <x:is>
          <x:t>Demo Handel GmbH</x:t>
        </x:is>
      </x:c>
      <x:c r="C3893" s="0" t="inlineStr">
        <x:is>
          <x:t>NetDebt</x:t>
        </x:is>
      </x:c>
      <x:c r="D3893" s="0" t="inlineStr">
        <x:is>
          <x:t>net-debt.cash.B.IV</x:t>
        </x:is>
      </x:c>
      <x:c r="E3893" s="0" t="inlineStr">
        <x:is>
          <x:t>Kassenbestand, Bundesbankguthaben, Guthaben bei Kreditinstituten und Schecks</x:t>
        </x:is>
      </x:c>
      <x:c r="F3893" s="58">
        <x:v>1600</x:v>
      </x:c>
      <x:c r="G3893" t="inlineStr">
        <x:is>
          <x:t>Kasse</x:t>
        </x:is>
      </x:c>
      <x:c r="H3893" s="0" t="inlineStr">
        <x:is>
          <x:t>FY2023</x:t>
        </x:is>
      </x:c>
      <x:c r="I3893" s="0" t="inlineStr">
        <x:is>
          <x:t>2023</x:t>
        </x:is>
      </x:c>
      <x:c r="J3893" s="0" t="inlineStr">
        <x:is>
          <x:t>FY</x:t>
        </x:is>
      </x:c>
      <x:c r="K3893" s="58">
        <x:v>12</x:v>
      </x:c>
      <x:c r="L3893" s="12">
        <x:v>-1513.22</x:v>
      </x:c>
    </x:row>
    <x:row r="3894">
      <x:c r="A3894" s="0" t="inlineStr">
        <x:is>
          <x:t>NetDebt|net-debt.cash.B.IV|1600|FY2024</x:t>
        </x:is>
      </x:c>
      <x:c r="B3894" s="0" t="inlineStr">
        <x:is>
          <x:t>Demo Handel GmbH</x:t>
        </x:is>
      </x:c>
      <x:c r="C3894" s="0" t="inlineStr">
        <x:is>
          <x:t>NetDebt</x:t>
        </x:is>
      </x:c>
      <x:c r="D3894" s="0" t="inlineStr">
        <x:is>
          <x:t>net-debt.cash.B.IV</x:t>
        </x:is>
      </x:c>
      <x:c r="E3894" s="0" t="inlineStr">
        <x:is>
          <x:t>Kassenbestand, Bundesbankguthaben, Guthaben bei Kreditinstituten und Schecks</x:t>
        </x:is>
      </x:c>
      <x:c r="F3894" s="58">
        <x:v>1600</x:v>
      </x:c>
      <x:c r="G3894" t="inlineStr">
        <x:is>
          <x:t>Kasse</x:t>
        </x:is>
      </x:c>
      <x:c r="H3894" s="0" t="inlineStr">
        <x:is>
          <x:t>FY2024</x:t>
        </x:is>
      </x:c>
      <x:c r="I3894" s="0" t="inlineStr">
        <x:is>
          <x:t>2024</x:t>
        </x:is>
      </x:c>
      <x:c r="J3894" s="0" t="inlineStr">
        <x:is>
          <x:t>FY</x:t>
        </x:is>
      </x:c>
      <x:c r="K3894" s="58">
        <x:v>12</x:v>
      </x:c>
      <x:c r="L3894" s="12">
        <x:v>-1544.9</x:v>
      </x:c>
    </x:row>
    <x:row r="3895">
      <x:c r="A3895" s="0" t="inlineStr">
        <x:is>
          <x:t>NetDebt|net-debt.cash.B.IV|1800|FY2022</x:t>
        </x:is>
      </x:c>
      <x:c r="B3895" s="0" t="inlineStr">
        <x:is>
          <x:t>Demo Handel GmbH</x:t>
        </x:is>
      </x:c>
      <x:c r="C3895" s="0" t="inlineStr">
        <x:is>
          <x:t>NetDebt</x:t>
        </x:is>
      </x:c>
      <x:c r="D3895" s="0" t="inlineStr">
        <x:is>
          <x:t>net-debt.cash.B.IV</x:t>
        </x:is>
      </x:c>
      <x:c r="E3895" s="0" t="inlineStr">
        <x:is>
          <x:t>Kassenbestand, Bundesbankguthaben, Guthaben bei Kreditinstituten und Schecks</x:t>
        </x:is>
      </x:c>
      <x:c r="F3895" s="58">
        <x:v>1800</x:v>
      </x:c>
      <x:c r="G3895" t="inlineStr">
        <x:is>
          <x:t>Bank</x:t>
        </x:is>
      </x:c>
      <x:c r="H3895" s="0" t="inlineStr">
        <x:is>
          <x:t>FY2022</x:t>
        </x:is>
      </x:c>
      <x:c r="I3895" s="0" t="inlineStr">
        <x:is>
          <x:t>2022</x:t>
        </x:is>
      </x:c>
      <x:c r="J3895" s="0" t="inlineStr">
        <x:is>
          <x:t>FY</x:t>
        </x:is>
      </x:c>
      <x:c r="K3895" s="58">
        <x:v>12</x:v>
      </x:c>
      <x:c r="L3895" s="12">
        <x:v>-1764727.6</x:v>
      </x:c>
    </x:row>
    <x:row r="3896">
      <x:c r="A3896" s="0" t="inlineStr">
        <x:is>
          <x:t>NetDebt|net-debt.cash.B.IV|1800|FY2023</x:t>
        </x:is>
      </x:c>
      <x:c r="B3896" s="0" t="inlineStr">
        <x:is>
          <x:t>Demo Handel GmbH</x:t>
        </x:is>
      </x:c>
      <x:c r="C3896" s="0" t="inlineStr">
        <x:is>
          <x:t>NetDebt</x:t>
        </x:is>
      </x:c>
      <x:c r="D3896" s="0" t="inlineStr">
        <x:is>
          <x:t>net-debt.cash.B.IV</x:t>
        </x:is>
      </x:c>
      <x:c r="E3896" s="0" t="inlineStr">
        <x:is>
          <x:t>Kassenbestand, Bundesbankguthaben, Guthaben bei Kreditinstituten und Schecks</x:t>
        </x:is>
      </x:c>
      <x:c r="F3896" s="58">
        <x:v>1800</x:v>
      </x:c>
      <x:c r="G3896" t="inlineStr">
        <x:is>
          <x:t>Bank</x:t>
        </x:is>
      </x:c>
      <x:c r="H3896" s="0" t="inlineStr">
        <x:is>
          <x:t>FY2023</x:t>
        </x:is>
      </x:c>
      <x:c r="I3896" s="0" t="inlineStr">
        <x:is>
          <x:t>2023</x:t>
        </x:is>
      </x:c>
      <x:c r="J3896" s="0" t="inlineStr">
        <x:is>
          <x:t>FY</x:t>
        </x:is>
      </x:c>
      <x:c r="K3896" s="58">
        <x:v>12</x:v>
      </x:c>
      <x:c r="L3896" s="12">
        <x:v>-2213923.93</x:v>
      </x:c>
    </x:row>
    <x:row r="3897">
      <x:c r="A3897" s="0" t="inlineStr">
        <x:is>
          <x:t>NetDebt|net-debt.cash.B.IV|1800|FY2024</x:t>
        </x:is>
      </x:c>
      <x:c r="B3897" s="0" t="inlineStr">
        <x:is>
          <x:t>Demo Handel GmbH</x:t>
        </x:is>
      </x:c>
      <x:c r="C3897" s="0" t="inlineStr">
        <x:is>
          <x:t>NetDebt</x:t>
        </x:is>
      </x:c>
      <x:c r="D3897" s="0" t="inlineStr">
        <x:is>
          <x:t>net-debt.cash.B.IV</x:t>
        </x:is>
      </x:c>
      <x:c r="E3897" s="0" t="inlineStr">
        <x:is>
          <x:t>Kassenbestand, Bundesbankguthaben, Guthaben bei Kreditinstituten und Schecks</x:t>
        </x:is>
      </x:c>
      <x:c r="F3897" s="58">
        <x:v>1800</x:v>
      </x:c>
      <x:c r="G3897" t="inlineStr">
        <x:is>
          <x:t>Bank</x:t>
        </x:is>
      </x:c>
      <x:c r="H3897" s="0" t="inlineStr">
        <x:is>
          <x:t>FY2024</x:t>
        </x:is>
      </x:c>
      <x:c r="I3897" s="0" t="inlineStr">
        <x:is>
          <x:t>2024</x:t>
        </x:is>
      </x:c>
      <x:c r="J3897" s="0" t="inlineStr">
        <x:is>
          <x:t>FY</x:t>
        </x:is>
      </x:c>
      <x:c r="K3897" s="58">
        <x:v>12</x:v>
      </x:c>
      <x:c r="L3897" s="12">
        <x:v>-856570.35</x:v>
      </x:c>
    </x:row>
    <x:row r="3898">
      <x:c r="A3898" s="0" t="inlineStr">
        <x:is>
          <x:t>NetDebt|net-debt.cash.B.IV|1810|FY2022</x:t>
        </x:is>
      </x:c>
      <x:c r="B3898" s="0" t="inlineStr">
        <x:is>
          <x:t>Demo Handel GmbH</x:t>
        </x:is>
      </x:c>
      <x:c r="C3898" s="0" t="inlineStr">
        <x:is>
          <x:t>NetDebt</x:t>
        </x:is>
      </x:c>
      <x:c r="D3898" s="0" t="inlineStr">
        <x:is>
          <x:t>net-debt.cash.B.IV</x:t>
        </x:is>
      </x:c>
      <x:c r="E3898" s="0" t="inlineStr">
        <x:is>
          <x:t>Kassenbestand, Bundesbankguthaben, Guthaben bei Kreditinstituten und Schecks</x:t>
        </x:is>
      </x:c>
      <x:c r="F3898" s="58">
        <x:v>1810</x:v>
      </x:c>
      <x:c r="G3898" t="inlineStr">
        <x:is>
          <x:t>Bank 2 (Kontokorrent)</x:t>
        </x:is>
      </x:c>
      <x:c r="H3898" s="0" t="inlineStr">
        <x:is>
          <x:t>FY2022</x:t>
        </x:is>
      </x:c>
      <x:c r="I3898" s="0" t="inlineStr">
        <x:is>
          <x:t>2022</x:t>
        </x:is>
      </x:c>
      <x:c r="J3898" s="0" t="inlineStr">
        <x:is>
          <x:t>FY</x:t>
        </x:is>
      </x:c>
      <x:c r="K3898" s="58">
        <x:v>12</x:v>
      </x:c>
      <x:c r="L3898" s="12">
        <x:v>1056682.06</x:v>
      </x:c>
    </x:row>
    <x:row r="3899">
      <x:c r="A3899" s="0" t="inlineStr">
        <x:is>
          <x:t>NetDebt|net-debt.cash.B.IV|1810|FY2023</x:t>
        </x:is>
      </x:c>
      <x:c r="B3899" s="0" t="inlineStr">
        <x:is>
          <x:t>Demo Handel GmbH</x:t>
        </x:is>
      </x:c>
      <x:c r="C3899" s="0" t="inlineStr">
        <x:is>
          <x:t>NetDebt</x:t>
        </x:is>
      </x:c>
      <x:c r="D3899" s="0" t="inlineStr">
        <x:is>
          <x:t>net-debt.cash.B.IV</x:t>
        </x:is>
      </x:c>
      <x:c r="E3899" s="0" t="inlineStr">
        <x:is>
          <x:t>Kassenbestand, Bundesbankguthaben, Guthaben bei Kreditinstituten und Schecks</x:t>
        </x:is>
      </x:c>
      <x:c r="F3899" s="58">
        <x:v>1810</x:v>
      </x:c>
      <x:c r="G3899" t="inlineStr">
        <x:is>
          <x:t>Bank 2 (Kontokorrent)</x:t>
        </x:is>
      </x:c>
      <x:c r="H3899" s="0" t="inlineStr">
        <x:is>
          <x:t>FY2023</x:t>
        </x:is>
      </x:c>
      <x:c r="I3899" s="0" t="inlineStr">
        <x:is>
          <x:t>2023</x:t>
        </x:is>
      </x:c>
      <x:c r="J3899" s="0" t="inlineStr">
        <x:is>
          <x:t>FY</x:t>
        </x:is>
      </x:c>
      <x:c r="K3899" s="58">
        <x:v>12</x:v>
      </x:c>
      <x:c r="L3899" s="12">
        <x:v>-686019.78</x:v>
      </x:c>
    </x:row>
    <x:row r="3900">
      <x:c r="A3900" s="0" t="inlineStr">
        <x:is>
          <x:t>NetDebt|net-debt.cash.B.IV|1810|FY2024</x:t>
        </x:is>
      </x:c>
      <x:c r="B3900" s="0" t="inlineStr">
        <x:is>
          <x:t>Demo Handel GmbH</x:t>
        </x:is>
      </x:c>
      <x:c r="C3900" s="0" t="inlineStr">
        <x:is>
          <x:t>NetDebt</x:t>
        </x:is>
      </x:c>
      <x:c r="D3900" s="0" t="inlineStr">
        <x:is>
          <x:t>net-debt.cash.B.IV</x:t>
        </x:is>
      </x:c>
      <x:c r="E3900" s="0" t="inlineStr">
        <x:is>
          <x:t>Kassenbestand, Bundesbankguthaben, Guthaben bei Kreditinstituten und Schecks</x:t>
        </x:is>
      </x:c>
      <x:c r="F3900" s="58">
        <x:v>1810</x:v>
      </x:c>
      <x:c r="G3900" t="inlineStr">
        <x:is>
          <x:t>Bank 2 (Kontokorrent)</x:t>
        </x:is>
      </x:c>
      <x:c r="H3900" s="0" t="inlineStr">
        <x:is>
          <x:t>FY2024</x:t>
        </x:is>
      </x:c>
      <x:c r="I3900" s="0" t="inlineStr">
        <x:is>
          <x:t>2024</x:t>
        </x:is>
      </x:c>
      <x:c r="J3900" s="0" t="inlineStr">
        <x:is>
          <x:t>FY</x:t>
        </x:is>
      </x:c>
      <x:c r="K3900" s="58">
        <x:v>12</x:v>
      </x:c>
      <x:c r="L3900" s="12">
        <x:v>562159.97</x:v>
      </x:c>
    </x:row>
    <x:row r="3901">
      <x:c r="A3901" s="0" t="inlineStr">
        <x:is>
          <x:t>NetDebt|net-debt.cash||FY2022</x:t>
        </x:is>
      </x:c>
      <x:c r="B3901" s="0" t="inlineStr">
        <x:is>
          <x:t>Demo Handel GmbH</x:t>
        </x:is>
      </x:c>
      <x:c r="C3901" s="0" t="inlineStr">
        <x:is>
          <x:t>NetDebt</x:t>
        </x:is>
      </x:c>
      <x:c r="D3901" s="0" t="inlineStr">
        <x:is>
          <x:t>net-debt.cash</x:t>
        </x:is>
      </x:c>
      <x:c r="E3901" s="0" t="inlineStr">
        <x:is>
          <x:t>Liquide Mittel</x:t>
        </x:is>
      </x:c>
      <x:c r="H3901" s="0" t="inlineStr">
        <x:is>
          <x:t>FY2022</x:t>
        </x:is>
      </x:c>
      <x:c r="I3901" s="0" t="inlineStr">
        <x:is>
          <x:t>2022</x:t>
        </x:is>
      </x:c>
      <x:c r="J3901" s="0" t="inlineStr">
        <x:is>
          <x:t>FY</x:t>
        </x:is>
      </x:c>
      <x:c r="K3901" s="58">
        <x:v>12</x:v>
      </x:c>
      <x:c r="L3901" s="12">
        <x:v>-709566.74</x:v>
      </x:c>
    </x:row>
    <x:row r="3902">
      <x:c r="A3902" s="0" t="inlineStr">
        <x:is>
          <x:t>NetDebt|net-debt.cash||FY2023</x:t>
        </x:is>
      </x:c>
      <x:c r="B3902" s="0" t="inlineStr">
        <x:is>
          <x:t>Demo Handel GmbH</x:t>
        </x:is>
      </x:c>
      <x:c r="C3902" s="0" t="inlineStr">
        <x:is>
          <x:t>NetDebt</x:t>
        </x:is>
      </x:c>
      <x:c r="D3902" s="0" t="inlineStr">
        <x:is>
          <x:t>net-debt.cash</x:t>
        </x:is>
      </x:c>
      <x:c r="E3902" s="0" t="inlineStr">
        <x:is>
          <x:t>Liquide Mittel</x:t>
        </x:is>
      </x:c>
      <x:c r="H3902" s="0" t="inlineStr">
        <x:is>
          <x:t>FY2023</x:t>
        </x:is>
      </x:c>
      <x:c r="I3902" s="0" t="inlineStr">
        <x:is>
          <x:t>2023</x:t>
        </x:is>
      </x:c>
      <x:c r="J3902" s="0" t="inlineStr">
        <x:is>
          <x:t>FY</x:t>
        </x:is>
      </x:c>
      <x:c r="K3902" s="58">
        <x:v>12</x:v>
      </x:c>
      <x:c r="L3902" s="12">
        <x:v>-2901456.93</x:v>
      </x:c>
    </x:row>
    <x:row r="3903">
      <x:c r="A3903" s="0" t="inlineStr">
        <x:is>
          <x:t>NetDebt|net-debt.cash||FY2024</x:t>
        </x:is>
      </x:c>
      <x:c r="B3903" s="0" t="inlineStr">
        <x:is>
          <x:t>Demo Handel GmbH</x:t>
        </x:is>
      </x:c>
      <x:c r="C3903" s="0" t="inlineStr">
        <x:is>
          <x:t>NetDebt</x:t>
        </x:is>
      </x:c>
      <x:c r="D3903" s="0" t="inlineStr">
        <x:is>
          <x:t>net-debt.cash</x:t>
        </x:is>
      </x:c>
      <x:c r="E3903" s="0" t="inlineStr">
        <x:is>
          <x:t>Liquide Mittel</x:t>
        </x:is>
      </x:c>
      <x:c r="H3903" s="0" t="inlineStr">
        <x:is>
          <x:t>FY2024</x:t>
        </x:is>
      </x:c>
      <x:c r="I3903" s="0" t="inlineStr">
        <x:is>
          <x:t>2024</x:t>
        </x:is>
      </x:c>
      <x:c r="J3903" s="0" t="inlineStr">
        <x:is>
          <x:t>FY</x:t>
        </x:is>
      </x:c>
      <x:c r="K3903" s="58">
        <x:v>12</x:v>
      </x:c>
      <x:c r="L3903" s="12">
        <x:v>-295955.28</x:v>
      </x:c>
    </x:row>
    <x:row r="3904">
      <x:c r="A3904" s="0" t="inlineStr">
        <x:is>
          <x:t>NetDebt|net-debt.net-financial-debt||FY2022</x:t>
        </x:is>
      </x:c>
      <x:c r="B3904" s="0" t="inlineStr">
        <x:is>
          <x:t>Demo Handel GmbH</x:t>
        </x:is>
      </x:c>
      <x:c r="C3904" s="0" t="inlineStr">
        <x:is>
          <x:t>NetDebt</x:t>
        </x:is>
      </x:c>
      <x:c r="D3904" s="0" t="inlineStr">
        <x:is>
          <x:t>net-debt.net-financial-debt</x:t>
        </x:is>
      </x:c>
      <x:c r="E3904" s="0" t="inlineStr">
        <x:is>
          <x:t>Nettofinanzverschuldung inkl. Pensionen</x:t>
        </x:is>
      </x:c>
      <x:c r="H3904" s="0" t="inlineStr">
        <x:is>
          <x:t>FY2022</x:t>
        </x:is>
      </x:c>
      <x:c r="I3904" s="0" t="inlineStr">
        <x:is>
          <x:t>2022</x:t>
        </x:is>
      </x:c>
      <x:c r="J3904" s="0" t="inlineStr">
        <x:is>
          <x:t>FY</x:t>
        </x:is>
      </x:c>
      <x:c r="K3904" s="58">
        <x:v>12</x:v>
      </x:c>
      <x:c r="L3904" s="12">
        <x:v>540433.26</x:v>
      </x:c>
    </x:row>
    <x:row r="3905">
      <x:c r="A3905" s="0" t="inlineStr">
        <x:is>
          <x:t>NetDebt|net-debt.net-financial-debt||FY2023</x:t>
        </x:is>
      </x:c>
      <x:c r="B3905" s="0" t="inlineStr">
        <x:is>
          <x:t>Demo Handel GmbH</x:t>
        </x:is>
      </x:c>
      <x:c r="C3905" s="0" t="inlineStr">
        <x:is>
          <x:t>NetDebt</x:t>
        </x:is>
      </x:c>
      <x:c r="D3905" s="0" t="inlineStr">
        <x:is>
          <x:t>net-debt.net-financial-debt</x:t>
        </x:is>
      </x:c>
      <x:c r="E3905" s="0" t="inlineStr">
        <x:is>
          <x:t>Nettofinanzverschuldung inkl. Pensionen</x:t>
        </x:is>
      </x:c>
      <x:c r="H3905" s="0" t="inlineStr">
        <x:is>
          <x:t>FY2023</x:t>
        </x:is>
      </x:c>
      <x:c r="I3905" s="0" t="inlineStr">
        <x:is>
          <x:t>2023</x:t>
        </x:is>
      </x:c>
      <x:c r="J3905" s="0" t="inlineStr">
        <x:is>
          <x:t>FY</x:t>
        </x:is>
      </x:c>
      <x:c r="K3905" s="58">
        <x:v>12</x:v>
      </x:c>
      <x:c r="L3905" s="12">
        <x:v>976000.52</x:v>
      </x:c>
    </x:row>
    <x:row r="3906">
      <x:c r="A3906" s="0" t="inlineStr">
        <x:is>
          <x:t>NetDebt|net-debt.net-financial-debt||FY2024</x:t>
        </x:is>
      </x:c>
      <x:c r="B3906" s="0" t="inlineStr">
        <x:is>
          <x:t>Demo Handel GmbH</x:t>
        </x:is>
      </x:c>
      <x:c r="C3906" s="0" t="inlineStr">
        <x:is>
          <x:t>NetDebt</x:t>
        </x:is>
      </x:c>
      <x:c r="D3906" s="0" t="inlineStr">
        <x:is>
          <x:t>net-debt.net-financial-debt</x:t>
        </x:is>
      </x:c>
      <x:c r="E3906" s="0" t="inlineStr">
        <x:is>
          <x:t>Nettofinanzverschuldung inkl. Pensionen</x:t>
        </x:is>
      </x:c>
      <x:c r="H3906" s="0" t="inlineStr">
        <x:is>
          <x:t>FY2024</x:t>
        </x:is>
      </x:c>
      <x:c r="I3906" s="0" t="inlineStr">
        <x:is>
          <x:t>2024</x:t>
        </x:is>
      </x:c>
      <x:c r="J3906" s="0" t="inlineStr">
        <x:is>
          <x:t>FY</x:t>
        </x:is>
      </x:c>
      <x:c r="K3906" s="58">
        <x:v>12</x:v>
      </x:c>
      <x:c r="L3906" s="12">
        <x:v>3078763.65</x:v>
      </x:c>
    </x:row>
    <x:row r="3907">
      <x:c r="A3907" s="0" t="inlineStr">
        <x:is>
          <x:t>NetDebt|net-debt.other-debt-like.B.II.4||FY2022</x:t>
        </x:is>
      </x:c>
      <x:c r="B3907" s="0" t="inlineStr">
        <x:is>
          <x:t>Demo Handel GmbH</x:t>
        </x:is>
      </x:c>
      <x:c r="C3907" s="0" t="inlineStr">
        <x:is>
          <x:t>NetDebt</x:t>
        </x:is>
      </x:c>
      <x:c r="D3907" s="0" t="inlineStr">
        <x:is>
          <x:t>net-debt.other-debt-like.B.II.4</x:t>
        </x:is>
      </x:c>
      <x:c r="E3907" s="0" t="inlineStr">
        <x:is>
          <x:t>Sonstige Vermögensgegenstände (Anteil schuldähnlich)</x:t>
        </x:is>
      </x:c>
      <x:c r="H3907" s="0" t="inlineStr">
        <x:is>
          <x:t>FY2022</x:t>
        </x:is>
      </x:c>
      <x:c r="I3907" s="0" t="inlineStr">
        <x:is>
          <x:t>2022</x:t>
        </x:is>
      </x:c>
      <x:c r="J3907" s="0" t="inlineStr">
        <x:is>
          <x:t>FY</x:t>
        </x:is>
      </x:c>
      <x:c r="K3907" s="58">
        <x:v>12</x:v>
      </x:c>
      <x:c r="L3907" s="12">
        <x:v>0</x:v>
      </x:c>
    </x:row>
    <x:row r="3908">
      <x:c r="A3908" s="0" t="inlineStr">
        <x:is>
          <x:t>NetDebt|net-debt.other-debt-like.B.II.4||FY2023</x:t>
        </x:is>
      </x:c>
      <x:c r="B3908" s="0" t="inlineStr">
        <x:is>
          <x:t>Demo Handel GmbH</x:t>
        </x:is>
      </x:c>
      <x:c r="C3908" s="0" t="inlineStr">
        <x:is>
          <x:t>NetDebt</x:t>
        </x:is>
      </x:c>
      <x:c r="D3908" s="0" t="inlineStr">
        <x:is>
          <x:t>net-debt.other-debt-like.B.II.4</x:t>
        </x:is>
      </x:c>
      <x:c r="E3908" s="0" t="inlineStr">
        <x:is>
          <x:t>Sonstige Vermögensgegenstände (Anteil schuldähnlich)</x:t>
        </x:is>
      </x:c>
      <x:c r="H3908" s="0" t="inlineStr">
        <x:is>
          <x:t>FY2023</x:t>
        </x:is>
      </x:c>
      <x:c r="I3908" s="0" t="inlineStr">
        <x:is>
          <x:t>2023</x:t>
        </x:is>
      </x:c>
      <x:c r="J3908" s="0" t="inlineStr">
        <x:is>
          <x:t>FY</x:t>
        </x:is>
      </x:c>
      <x:c r="K3908" s="58">
        <x:v>12</x:v>
      </x:c>
      <x:c r="L3908" s="12">
        <x:v>0</x:v>
      </x:c>
    </x:row>
    <x:row r="3909">
      <x:c r="A3909" s="0" t="inlineStr">
        <x:is>
          <x:t>NetDebt|net-debt.other-debt-like.B.II.4||FY2024</x:t>
        </x:is>
      </x:c>
      <x:c r="B3909" s="0" t="inlineStr">
        <x:is>
          <x:t>Demo Handel GmbH</x:t>
        </x:is>
      </x:c>
      <x:c r="C3909" s="0" t="inlineStr">
        <x:is>
          <x:t>NetDebt</x:t>
        </x:is>
      </x:c>
      <x:c r="D3909" s="0" t="inlineStr">
        <x:is>
          <x:t>net-debt.other-debt-like.B.II.4</x:t>
        </x:is>
      </x:c>
      <x:c r="E3909" s="0" t="inlineStr">
        <x:is>
          <x:t>Sonstige Vermögensgegenstände (Anteil schuldähnlich)</x:t>
        </x:is>
      </x:c>
      <x:c r="H3909" s="0" t="inlineStr">
        <x:is>
          <x:t>FY2024</x:t>
        </x:is>
      </x:c>
      <x:c r="I3909" s="0" t="inlineStr">
        <x:is>
          <x:t>2024</x:t>
        </x:is>
      </x:c>
      <x:c r="J3909" s="0" t="inlineStr">
        <x:is>
          <x:t>FY</x:t>
        </x:is>
      </x:c>
      <x:c r="K3909" s="58">
        <x:v>12</x:v>
      </x:c>
      <x:c r="L3909" s="12">
        <x:v>-240210.6</x:v>
      </x:c>
    </x:row>
    <x:row r="3910">
      <x:c r="A3910" s="0" t="inlineStr">
        <x:is>
          <x:t>NetDebt|net-debt.other-debt-like.B.II.4|1435|FY2022</x:t>
        </x:is>
      </x:c>
      <x:c r="B3910" s="0" t="inlineStr">
        <x:is>
          <x:t>Demo Handel GmbH</x:t>
        </x:is>
      </x:c>
      <x:c r="C3910" s="0" t="inlineStr">
        <x:is>
          <x:t>NetDebt</x:t>
        </x:is>
      </x:c>
      <x:c r="D3910" s="0" t="inlineStr">
        <x:is>
          <x:t>net-debt.other-debt-like.B.II.4</x:t>
        </x:is>
      </x:c>
      <x:c r="E3910" s="0" t="inlineStr">
        <x:is>
          <x:t>Sonstige Vermögensgegenstände (Anteil schuldähnlich)</x:t>
        </x:is>
      </x:c>
      <x:c r="F3910" s="58">
        <x:v>1435</x:v>
      </x:c>
      <x:c r="G3910" t="inlineStr">
        <x:is>
          <x:t>Forderungen aus Gewerbesteuerüberzahlungen</x:t>
        </x:is>
      </x:c>
      <x:c r="H3910" s="0" t="inlineStr">
        <x:is>
          <x:t>FY2022</x:t>
        </x:is>
      </x:c>
      <x:c r="I3910" s="0" t="inlineStr">
        <x:is>
          <x:t>2022</x:t>
        </x:is>
      </x:c>
      <x:c r="J3910" s="0" t="inlineStr">
        <x:is>
          <x:t>FY</x:t>
        </x:is>
      </x:c>
      <x:c r="K3910" s="58">
        <x:v>12</x:v>
      </x:c>
      <x:c r="L3910" s="12">
        <x:v>0</x:v>
      </x:c>
    </x:row>
    <x:row r="3911">
      <x:c r="A3911" s="0" t="inlineStr">
        <x:is>
          <x:t>NetDebt|net-debt.other-debt-like.B.II.4|1435|FY2023</x:t>
        </x:is>
      </x:c>
      <x:c r="B3911" s="0" t="inlineStr">
        <x:is>
          <x:t>Demo Handel GmbH</x:t>
        </x:is>
      </x:c>
      <x:c r="C3911" s="0" t="inlineStr">
        <x:is>
          <x:t>NetDebt</x:t>
        </x:is>
      </x:c>
      <x:c r="D3911" s="0" t="inlineStr">
        <x:is>
          <x:t>net-debt.other-debt-like.B.II.4</x:t>
        </x:is>
      </x:c>
      <x:c r="E3911" s="0" t="inlineStr">
        <x:is>
          <x:t>Sonstige Vermögensgegenstände (Anteil schuldähnlich)</x:t>
        </x:is>
      </x:c>
      <x:c r="F3911" s="58">
        <x:v>1435</x:v>
      </x:c>
      <x:c r="G3911" t="inlineStr">
        <x:is>
          <x:t>Forderungen aus Gewerbesteuerüberzahlungen</x:t>
        </x:is>
      </x:c>
      <x:c r="H3911" s="0" t="inlineStr">
        <x:is>
          <x:t>FY2023</x:t>
        </x:is>
      </x:c>
      <x:c r="I3911" s="0" t="inlineStr">
        <x:is>
          <x:t>2023</x:t>
        </x:is>
      </x:c>
      <x:c r="J3911" s="0" t="inlineStr">
        <x:is>
          <x:t>FY</x:t>
        </x:is>
      </x:c>
      <x:c r="K3911" s="58">
        <x:v>12</x:v>
      </x:c>
      <x:c r="L3911" s="12">
        <x:v>0</x:v>
      </x:c>
    </x:row>
    <x:row r="3912">
      <x:c r="A3912" s="0" t="inlineStr">
        <x:is>
          <x:t>NetDebt|net-debt.other-debt-like.B.II.4|1435|FY2024</x:t>
        </x:is>
      </x:c>
      <x:c r="B3912" s="0" t="inlineStr">
        <x:is>
          <x:t>Demo Handel GmbH</x:t>
        </x:is>
      </x:c>
      <x:c r="C3912" s="0" t="inlineStr">
        <x:is>
          <x:t>NetDebt</x:t>
        </x:is>
      </x:c>
      <x:c r="D3912" s="0" t="inlineStr">
        <x:is>
          <x:t>net-debt.other-debt-like.B.II.4</x:t>
        </x:is>
      </x:c>
      <x:c r="E3912" s="0" t="inlineStr">
        <x:is>
          <x:t>Sonstige Vermögensgegenstände (Anteil schuldähnlich)</x:t>
        </x:is>
      </x:c>
      <x:c r="F3912" s="58">
        <x:v>1435</x:v>
      </x:c>
      <x:c r="G3912" t="inlineStr">
        <x:is>
          <x:t>Forderungen aus Gewerbesteuerüberzahlungen</x:t>
        </x:is>
      </x:c>
      <x:c r="H3912" s="0" t="inlineStr">
        <x:is>
          <x:t>FY2024</x:t>
        </x:is>
      </x:c>
      <x:c r="I3912" s="0" t="inlineStr">
        <x:is>
          <x:t>2024</x:t>
        </x:is>
      </x:c>
      <x:c r="J3912" s="0" t="inlineStr">
        <x:is>
          <x:t>FY</x:t>
        </x:is>
      </x:c>
      <x:c r="K3912" s="58">
        <x:v>12</x:v>
      </x:c>
      <x:c r="L3912" s="12">
        <x:v>-113363.81</x:v>
      </x:c>
    </x:row>
    <x:row r="3913">
      <x:c r="A3913" s="0" t="inlineStr">
        <x:is>
          <x:t>NetDebt|net-debt.other-debt-like.B.II.4|1450|FY2022</x:t>
        </x:is>
      </x:c>
      <x:c r="B3913" s="0" t="inlineStr">
        <x:is>
          <x:t>Demo Handel GmbH</x:t>
        </x:is>
      </x:c>
      <x:c r="C3913" s="0" t="inlineStr">
        <x:is>
          <x:t>NetDebt</x:t>
        </x:is>
      </x:c>
      <x:c r="D3913" s="0" t="inlineStr">
        <x:is>
          <x:t>net-debt.other-debt-like.B.II.4</x:t>
        </x:is>
      </x:c>
      <x:c r="E3913" s="0" t="inlineStr">
        <x:is>
          <x:t>Sonstige Vermögensgegenstände (Anteil schuldähnlich)</x:t>
        </x:is>
      </x:c>
      <x:c r="F3913" s="58">
        <x:v>1450</x:v>
      </x:c>
      <x:c r="G3913" t="inlineStr">
        <x:is>
          <x:t>Körperschaftsteuerrückforderung</x:t>
        </x:is>
      </x:c>
      <x:c r="H3913" s="0" t="inlineStr">
        <x:is>
          <x:t>FY2022</x:t>
        </x:is>
      </x:c>
      <x:c r="I3913" s="0" t="inlineStr">
        <x:is>
          <x:t>2022</x:t>
        </x:is>
      </x:c>
      <x:c r="J3913" s="0" t="inlineStr">
        <x:is>
          <x:t>FY</x:t>
        </x:is>
      </x:c>
      <x:c r="K3913" s="58">
        <x:v>12</x:v>
      </x:c>
      <x:c r="L3913" s="12">
        <x:v>0</x:v>
      </x:c>
    </x:row>
    <x:row r="3914">
      <x:c r="A3914" s="0" t="inlineStr">
        <x:is>
          <x:t>NetDebt|net-debt.other-debt-like.B.II.4|1450|FY2023</x:t>
        </x:is>
      </x:c>
      <x:c r="B3914" s="0" t="inlineStr">
        <x:is>
          <x:t>Demo Handel GmbH</x:t>
        </x:is>
      </x:c>
      <x:c r="C3914" s="0" t="inlineStr">
        <x:is>
          <x:t>NetDebt</x:t>
        </x:is>
      </x:c>
      <x:c r="D3914" s="0" t="inlineStr">
        <x:is>
          <x:t>net-debt.other-debt-like.B.II.4</x:t>
        </x:is>
      </x:c>
      <x:c r="E3914" s="0" t="inlineStr">
        <x:is>
          <x:t>Sonstige Vermögensgegenstände (Anteil schuldähnlich)</x:t>
        </x:is>
      </x:c>
      <x:c r="F3914" s="58">
        <x:v>1450</x:v>
      </x:c>
      <x:c r="G3914" t="inlineStr">
        <x:is>
          <x:t>Körperschaftsteuerrückforderung</x:t>
        </x:is>
      </x:c>
      <x:c r="H3914" s="0" t="inlineStr">
        <x:is>
          <x:t>FY2023</x:t>
        </x:is>
      </x:c>
      <x:c r="I3914" s="0" t="inlineStr">
        <x:is>
          <x:t>2023</x:t>
        </x:is>
      </x:c>
      <x:c r="J3914" s="0" t="inlineStr">
        <x:is>
          <x:t>FY</x:t>
        </x:is>
      </x:c>
      <x:c r="K3914" s="58">
        <x:v>12</x:v>
      </x:c>
      <x:c r="L3914" s="12">
        <x:v>0</x:v>
      </x:c>
    </x:row>
    <x:row r="3915">
      <x:c r="A3915" s="0" t="inlineStr">
        <x:is>
          <x:t>NetDebt|net-debt.other-debt-like.B.II.4|1450|FY2024</x:t>
        </x:is>
      </x:c>
      <x:c r="B3915" s="0" t="inlineStr">
        <x:is>
          <x:t>Demo Handel GmbH</x:t>
        </x:is>
      </x:c>
      <x:c r="C3915" s="0" t="inlineStr">
        <x:is>
          <x:t>NetDebt</x:t>
        </x:is>
      </x:c>
      <x:c r="D3915" s="0" t="inlineStr">
        <x:is>
          <x:t>net-debt.other-debt-like.B.II.4</x:t>
        </x:is>
      </x:c>
      <x:c r="E3915" s="0" t="inlineStr">
        <x:is>
          <x:t>Sonstige Vermögensgegenstände (Anteil schuldähnlich)</x:t>
        </x:is>
      </x:c>
      <x:c r="F3915" s="58">
        <x:v>1450</x:v>
      </x:c>
      <x:c r="G3915" t="inlineStr">
        <x:is>
          <x:t>Körperschaftsteuerrückforderung</x:t>
        </x:is>
      </x:c>
      <x:c r="H3915" s="0" t="inlineStr">
        <x:is>
          <x:t>FY2024</x:t>
        </x:is>
      </x:c>
      <x:c r="I3915" s="0" t="inlineStr">
        <x:is>
          <x:t>2024</x:t>
        </x:is>
      </x:c>
      <x:c r="J3915" s="0" t="inlineStr">
        <x:is>
          <x:t>FY</x:t>
        </x:is>
      </x:c>
      <x:c r="K3915" s="58">
        <x:v>12</x:v>
      </x:c>
      <x:c r="L3915" s="12">
        <x:v>-126846.79</x:v>
      </x:c>
    </x:row>
    <x:row r="3916">
      <x:c r="A3916" s="0" t="inlineStr">
        <x:is>
          <x:t>NetDebt|net-debt.other-debt-like.P_B.2||FY2022</x:t>
        </x:is>
      </x:c>
      <x:c r="B3916" s="0" t="inlineStr">
        <x:is>
          <x:t>Demo Handel GmbH</x:t>
        </x:is>
      </x:c>
      <x:c r="C3916" s="0" t="inlineStr">
        <x:is>
          <x:t>NetDebt</x:t>
        </x:is>
      </x:c>
      <x:c r="D3916" s="0" t="inlineStr">
        <x:is>
          <x:t>net-debt.other-debt-like.P_B.2</x:t>
        </x:is>
      </x:c>
      <x:c r="E3916" s="0" t="inlineStr">
        <x:is>
          <x:t>Steuerrückstellungen</x:t>
        </x:is>
      </x:c>
      <x:c r="H3916" s="0" t="inlineStr">
        <x:is>
          <x:t>FY2022</x:t>
        </x:is>
      </x:c>
      <x:c r="I3916" s="0" t="inlineStr">
        <x:is>
          <x:t>2022</x:t>
        </x:is>
      </x:c>
      <x:c r="J3916" s="0" t="inlineStr">
        <x:is>
          <x:t>FY</x:t>
        </x:is>
      </x:c>
      <x:c r="K3916" s="58">
        <x:v>12</x:v>
      </x:c>
      <x:c r="L3916" s="12">
        <x:v>244627.67</x:v>
      </x:c>
    </x:row>
    <x:row r="3917">
      <x:c r="A3917" s="0" t="inlineStr">
        <x:is>
          <x:t>NetDebt|net-debt.other-debt-like.P_B.2||FY2023</x:t>
        </x:is>
      </x:c>
      <x:c r="B3917" s="0" t="inlineStr">
        <x:is>
          <x:t>Demo Handel GmbH</x:t>
        </x:is>
      </x:c>
      <x:c r="C3917" s="0" t="inlineStr">
        <x:is>
          <x:t>NetDebt</x:t>
        </x:is>
      </x:c>
      <x:c r="D3917" s="0" t="inlineStr">
        <x:is>
          <x:t>net-debt.other-debt-like.P_B.2</x:t>
        </x:is>
      </x:c>
      <x:c r="E3917" s="0" t="inlineStr">
        <x:is>
          <x:t>Steuerrückstellungen</x:t>
        </x:is>
      </x:c>
      <x:c r="H3917" s="0" t="inlineStr">
        <x:is>
          <x:t>FY2023</x:t>
        </x:is>
      </x:c>
      <x:c r="I3917" s="0" t="inlineStr">
        <x:is>
          <x:t>2023</x:t>
        </x:is>
      </x:c>
      <x:c r="J3917" s="0" t="inlineStr">
        <x:is>
          <x:t>FY</x:t>
        </x:is>
      </x:c>
      <x:c r="K3917" s="58">
        <x:v>12</x:v>
      </x:c>
      <x:c r="L3917" s="12">
        <x:v>90776.22</x:v>
      </x:c>
    </x:row>
    <x:row r="3918">
      <x:c r="A3918" s="0" t="inlineStr">
        <x:is>
          <x:t>NetDebt|net-debt.other-debt-like.P_B.2||FY2024</x:t>
        </x:is>
      </x:c>
      <x:c r="B3918" s="0" t="inlineStr">
        <x:is>
          <x:t>Demo Handel GmbH</x:t>
        </x:is>
      </x:c>
      <x:c r="C3918" s="0" t="inlineStr">
        <x:is>
          <x:t>NetDebt</x:t>
        </x:is>
      </x:c>
      <x:c r="D3918" s="0" t="inlineStr">
        <x:is>
          <x:t>net-debt.other-debt-like.P_B.2</x:t>
        </x:is>
      </x:c>
      <x:c r="E3918" s="0" t="inlineStr">
        <x:is>
          <x:t>Steuerrückstellungen</x:t>
        </x:is>
      </x:c>
      <x:c r="H3918" s="0" t="inlineStr">
        <x:is>
          <x:t>FY2024</x:t>
        </x:is>
      </x:c>
      <x:c r="I3918" s="0" t="inlineStr">
        <x:is>
          <x:t>2024</x:t>
        </x:is>
      </x:c>
      <x:c r="J3918" s="0" t="inlineStr">
        <x:is>
          <x:t>FY</x:t>
        </x:is>
      </x:c>
      <x:c r="K3918" s="58">
        <x:v>12</x:v>
      </x:c>
      <x:c r="L3918" s="12">
        <x:v>0</x:v>
      </x:c>
    </x:row>
    <x:row r="3919">
      <x:c r="A3919" s="0" t="inlineStr">
        <x:is>
          <x:t>NetDebt|net-debt.other-debt-like.P_B.2|3020|FY2022</x:t>
        </x:is>
      </x:c>
      <x:c r="B3919" s="0" t="inlineStr">
        <x:is>
          <x:t>Demo Handel GmbH</x:t>
        </x:is>
      </x:c>
      <x:c r="C3919" s="0" t="inlineStr">
        <x:is>
          <x:t>NetDebt</x:t>
        </x:is>
      </x:c>
      <x:c r="D3919" s="0" t="inlineStr">
        <x:is>
          <x:t>net-debt.other-debt-like.P_B.2</x:t>
        </x:is>
      </x:c>
      <x:c r="E3919" s="0" t="inlineStr">
        <x:is>
          <x:t>Steuerrückstellungen</x:t>
        </x:is>
      </x:c>
      <x:c r="F3919" s="58">
        <x:v>3020</x:v>
      </x:c>
      <x:c r="G3919" t="inlineStr">
        <x:is>
          <x:t>Gewerbesteuerrückstellung</x:t>
        </x:is>
      </x:c>
      <x:c r="H3919" s="0" t="inlineStr">
        <x:is>
          <x:t>FY2022</x:t>
        </x:is>
      </x:c>
      <x:c r="I3919" s="0" t="inlineStr">
        <x:is>
          <x:t>2022</x:t>
        </x:is>
      </x:c>
      <x:c r="J3919" s="0" t="inlineStr">
        <x:is>
          <x:t>FY</x:t>
        </x:is>
      </x:c>
      <x:c r="K3919" s="58">
        <x:v>12</x:v>
      </x:c>
      <x:c r="L3919" s="12">
        <x:v>117655.73</x:v>
      </x:c>
    </x:row>
    <x:row r="3920">
      <x:c r="A3920" s="0" t="inlineStr">
        <x:is>
          <x:t>NetDebt|net-debt.other-debt-like.P_B.2|3020|FY2023</x:t>
        </x:is>
      </x:c>
      <x:c r="B3920" s="0" t="inlineStr">
        <x:is>
          <x:t>Demo Handel GmbH</x:t>
        </x:is>
      </x:c>
      <x:c r="C3920" s="0" t="inlineStr">
        <x:is>
          <x:t>NetDebt</x:t>
        </x:is>
      </x:c>
      <x:c r="D3920" s="0" t="inlineStr">
        <x:is>
          <x:t>net-debt.other-debt-like.P_B.2</x:t>
        </x:is>
      </x:c>
      <x:c r="E3920" s="0" t="inlineStr">
        <x:is>
          <x:t>Steuerrückstellungen</x:t>
        </x:is>
      </x:c>
      <x:c r="F3920" s="58">
        <x:v>3020</x:v>
      </x:c>
      <x:c r="G3920" t="inlineStr">
        <x:is>
          <x:t>Gewerbesteuerrückstellung</x:t>
        </x:is>
      </x:c>
      <x:c r="H3920" s="0" t="inlineStr">
        <x:is>
          <x:t>FY2023</x:t>
        </x:is>
      </x:c>
      <x:c r="I3920" s="0" t="inlineStr">
        <x:is>
          <x:t>2023</x:t>
        </x:is>
      </x:c>
      <x:c r="J3920" s="0" t="inlineStr">
        <x:is>
          <x:t>FY</x:t>
        </x:is>
      </x:c>
      <x:c r="K3920" s="58">
        <x:v>12</x:v>
      </x:c>
      <x:c r="L3920" s="12">
        <x:v>44252.51</x:v>
      </x:c>
    </x:row>
    <x:row r="3921">
      <x:c r="A3921" s="0" t="inlineStr">
        <x:is>
          <x:t>NetDebt|net-debt.other-debt-like.P_B.2|3020|FY2024</x:t>
        </x:is>
      </x:c>
      <x:c r="B3921" s="0" t="inlineStr">
        <x:is>
          <x:t>Demo Handel GmbH</x:t>
        </x:is>
      </x:c>
      <x:c r="C3921" s="0" t="inlineStr">
        <x:is>
          <x:t>NetDebt</x:t>
        </x:is>
      </x:c>
      <x:c r="D3921" s="0" t="inlineStr">
        <x:is>
          <x:t>net-debt.other-debt-like.P_B.2</x:t>
        </x:is>
      </x:c>
      <x:c r="E3921" s="0" t="inlineStr">
        <x:is>
          <x:t>Steuerrückstellungen</x:t>
        </x:is>
      </x:c>
      <x:c r="F3921" s="58">
        <x:v>3020</x:v>
      </x:c>
      <x:c r="G3921" t="inlineStr">
        <x:is>
          <x:t>Gewerbesteuerrückstellung</x:t>
        </x:is>
      </x:c>
      <x:c r="H3921" s="0" t="inlineStr">
        <x:is>
          <x:t>FY2024</x:t>
        </x:is>
      </x:c>
      <x:c r="I3921" s="0" t="inlineStr">
        <x:is>
          <x:t>2024</x:t>
        </x:is>
      </x:c>
      <x:c r="J3921" s="0" t="inlineStr">
        <x:is>
          <x:t>FY</x:t>
        </x:is>
      </x:c>
      <x:c r="K3921" s="58">
        <x:v>12</x:v>
      </x:c>
      <x:c r="L3921" s="12">
        <x:v>0</x:v>
      </x:c>
    </x:row>
    <x:row r="3922">
      <x:c r="A3922" s="0" t="inlineStr">
        <x:is>
          <x:t>NetDebt|net-debt.other-debt-like.P_B.2|3040|FY2022</x:t>
        </x:is>
      </x:c>
      <x:c r="B3922" s="0" t="inlineStr">
        <x:is>
          <x:t>Demo Handel GmbH</x:t>
        </x:is>
      </x:c>
      <x:c r="C3922" s="0" t="inlineStr">
        <x:is>
          <x:t>NetDebt</x:t>
        </x:is>
      </x:c>
      <x:c r="D3922" s="0" t="inlineStr">
        <x:is>
          <x:t>net-debt.other-debt-like.P_B.2</x:t>
        </x:is>
      </x:c>
      <x:c r="E3922" s="0" t="inlineStr">
        <x:is>
          <x:t>Steuerrückstellungen</x:t>
        </x:is>
      </x:c>
      <x:c r="F3922" s="58">
        <x:v>3040</x:v>
      </x:c>
      <x:c r="G3922" t="inlineStr">
        <x:is>
          <x:t>Körperschaftsteuerrückstellung</x:t>
        </x:is>
      </x:c>
      <x:c r="H3922" s="0" t="inlineStr">
        <x:is>
          <x:t>FY2022</x:t>
        </x:is>
      </x:c>
      <x:c r="I3922" s="0" t="inlineStr">
        <x:is>
          <x:t>2022</x:t>
        </x:is>
      </x:c>
      <x:c r="J3922" s="0" t="inlineStr">
        <x:is>
          <x:t>FY</x:t>
        </x:is>
      </x:c>
      <x:c r="K3922" s="58">
        <x:v>12</x:v>
      </x:c>
      <x:c r="L3922" s="12">
        <x:v>126971.94</x:v>
      </x:c>
    </x:row>
    <x:row r="3923">
      <x:c r="A3923" s="0" t="inlineStr">
        <x:is>
          <x:t>NetDebt|net-debt.other-debt-like.P_B.2|3040|FY2023</x:t>
        </x:is>
      </x:c>
      <x:c r="B3923" s="0" t="inlineStr">
        <x:is>
          <x:t>Demo Handel GmbH</x:t>
        </x:is>
      </x:c>
      <x:c r="C3923" s="0" t="inlineStr">
        <x:is>
          <x:t>NetDebt</x:t>
        </x:is>
      </x:c>
      <x:c r="D3923" s="0" t="inlineStr">
        <x:is>
          <x:t>net-debt.other-debt-like.P_B.2</x:t>
        </x:is>
      </x:c>
      <x:c r="E3923" s="0" t="inlineStr">
        <x:is>
          <x:t>Steuerrückstellungen</x:t>
        </x:is>
      </x:c>
      <x:c r="F3923" s="58">
        <x:v>3040</x:v>
      </x:c>
      <x:c r="G3923" t="inlineStr">
        <x:is>
          <x:t>Körperschaftsteuerrückstellung</x:t>
        </x:is>
      </x:c>
      <x:c r="H3923" s="0" t="inlineStr">
        <x:is>
          <x:t>FY2023</x:t>
        </x:is>
      </x:c>
      <x:c r="I3923" s="0" t="inlineStr">
        <x:is>
          <x:t>2023</x:t>
        </x:is>
      </x:c>
      <x:c r="J3923" s="0" t="inlineStr">
        <x:is>
          <x:t>FY</x:t>
        </x:is>
      </x:c>
      <x:c r="K3923" s="58">
        <x:v>12</x:v>
      </x:c>
      <x:c r="L3923" s="12">
        <x:v>46523.71</x:v>
      </x:c>
    </x:row>
    <x:row r="3924">
      <x:c r="A3924" s="0" t="inlineStr">
        <x:is>
          <x:t>NetDebt|net-debt.other-debt-like.P_B.2|3040|FY2024</x:t>
        </x:is>
      </x:c>
      <x:c r="B3924" s="0" t="inlineStr">
        <x:is>
          <x:t>Demo Handel GmbH</x:t>
        </x:is>
      </x:c>
      <x:c r="C3924" s="0" t="inlineStr">
        <x:is>
          <x:t>NetDebt</x:t>
        </x:is>
      </x:c>
      <x:c r="D3924" s="0" t="inlineStr">
        <x:is>
          <x:t>net-debt.other-debt-like.P_B.2</x:t>
        </x:is>
      </x:c>
      <x:c r="E3924" s="0" t="inlineStr">
        <x:is>
          <x:t>Steuerrückstellungen</x:t>
        </x:is>
      </x:c>
      <x:c r="F3924" s="58">
        <x:v>3040</x:v>
      </x:c>
      <x:c r="G3924" t="inlineStr">
        <x:is>
          <x:t>Körperschaftsteuerrückstellung</x:t>
        </x:is>
      </x:c>
      <x:c r="H3924" s="0" t="inlineStr">
        <x:is>
          <x:t>FY2024</x:t>
        </x:is>
      </x:c>
      <x:c r="I3924" s="0" t="inlineStr">
        <x:is>
          <x:t>2024</x:t>
        </x:is>
      </x:c>
      <x:c r="J3924" s="0" t="inlineStr">
        <x:is>
          <x:t>FY</x:t>
        </x:is>
      </x:c>
      <x:c r="K3924" s="58">
        <x:v>12</x:v>
      </x:c>
      <x:c r="L3924" s="12">
        <x:v>0</x:v>
      </x:c>
    </x:row>
    <x:row r="3925">
      <x:c r="A3925" s="0" t="inlineStr">
        <x:is>
          <x:t>NetDebt|net-debt.other-debt-like.P_C.8||FY2022</x:t>
        </x:is>
      </x:c>
      <x:c r="B3925" s="0" t="inlineStr">
        <x:is>
          <x:t>Demo Handel GmbH</x:t>
        </x:is>
      </x:c>
      <x:c r="C3925" s="0" t="inlineStr">
        <x:is>
          <x:t>NetDebt</x:t>
        </x:is>
      </x:c>
      <x:c r="D3925" s="0" t="inlineStr">
        <x:is>
          <x:t>net-debt.other-debt-like.P_C.8</x:t>
        </x:is>
      </x:c>
      <x:c r="E3925" s="0" t="inlineStr">
        <x:is>
          <x:t>Sonstige Verbindlichkeiten (Anteil schuldähnlich)</x:t>
        </x:is>
      </x:c>
      <x:c r="H3925" s="0" t="inlineStr">
        <x:is>
          <x:t>FY2022</x:t>
        </x:is>
      </x:c>
      <x:c r="I3925" s="0" t="inlineStr">
        <x:is>
          <x:t>2022</x:t>
        </x:is>
      </x:c>
      <x:c r="J3925" s="0" t="inlineStr">
        <x:is>
          <x:t>FY</x:t>
        </x:is>
      </x:c>
      <x:c r="K3925" s="58">
        <x:v>12</x:v>
      </x:c>
      <x:c r="L3925" s="12">
        <x:v>500000</x:v>
      </x:c>
    </x:row>
    <x:row r="3926">
      <x:c r="A3926" s="0" t="inlineStr">
        <x:is>
          <x:t>NetDebt|net-debt.other-debt-like.P_C.8||FY2023</x:t>
        </x:is>
      </x:c>
      <x:c r="B3926" s="0" t="inlineStr">
        <x:is>
          <x:t>Demo Handel GmbH</x:t>
        </x:is>
      </x:c>
      <x:c r="C3926" s="0" t="inlineStr">
        <x:is>
          <x:t>NetDebt</x:t>
        </x:is>
      </x:c>
      <x:c r="D3926" s="0" t="inlineStr">
        <x:is>
          <x:t>net-debt.other-debt-like.P_C.8</x:t>
        </x:is>
      </x:c>
      <x:c r="E3926" s="0" t="inlineStr">
        <x:is>
          <x:t>Sonstige Verbindlichkeiten (Anteil schuldähnlich)</x:t>
        </x:is>
      </x:c>
      <x:c r="H3926" s="0" t="inlineStr">
        <x:is>
          <x:t>FY2023</x:t>
        </x:is>
      </x:c>
      <x:c r="I3926" s="0" t="inlineStr">
        <x:is>
          <x:t>2023</x:t>
        </x:is>
      </x:c>
      <x:c r="J3926" s="0" t="inlineStr">
        <x:is>
          <x:t>FY</x:t>
        </x:is>
      </x:c>
      <x:c r="K3926" s="58">
        <x:v>12</x:v>
      </x:c>
      <x:c r="L3926" s="12">
        <x:v>500000</x:v>
      </x:c>
    </x:row>
    <x:row r="3927">
      <x:c r="A3927" s="0" t="inlineStr">
        <x:is>
          <x:t>NetDebt|net-debt.other-debt-like.P_C.8||FY2024</x:t>
        </x:is>
      </x:c>
      <x:c r="B3927" s="0" t="inlineStr">
        <x:is>
          <x:t>Demo Handel GmbH</x:t>
        </x:is>
      </x:c>
      <x:c r="C3927" s="0" t="inlineStr">
        <x:is>
          <x:t>NetDebt</x:t>
        </x:is>
      </x:c>
      <x:c r="D3927" s="0" t="inlineStr">
        <x:is>
          <x:t>net-debt.other-debt-like.P_C.8</x:t>
        </x:is>
      </x:c>
      <x:c r="E3927" s="0" t="inlineStr">
        <x:is>
          <x:t>Sonstige Verbindlichkeiten (Anteil schuldähnlich)</x:t>
        </x:is>
      </x:c>
      <x:c r="H3927" s="0" t="inlineStr">
        <x:is>
          <x:t>FY2024</x:t>
        </x:is>
      </x:c>
      <x:c r="I3927" s="0" t="inlineStr">
        <x:is>
          <x:t>2024</x:t>
        </x:is>
      </x:c>
      <x:c r="J3927" s="0" t="inlineStr">
        <x:is>
          <x:t>FY</x:t>
        </x:is>
      </x:c>
      <x:c r="K3927" s="58">
        <x:v>12</x:v>
      </x:c>
      <x:c r="L3927" s="12">
        <x:v>500000</x:v>
      </x:c>
    </x:row>
    <x:row r="3928">
      <x:c r="A3928" s="0" t="inlineStr">
        <x:is>
          <x:t>NetDebt|net-debt.other-debt-like.P_C.8|3510|FY2022</x:t>
        </x:is>
      </x:c>
      <x:c r="B3928" s="0" t="inlineStr">
        <x:is>
          <x:t>Demo Handel GmbH</x:t>
        </x:is>
      </x:c>
      <x:c r="C3928" s="0" t="inlineStr">
        <x:is>
          <x:t>NetDebt</x:t>
        </x:is>
      </x:c>
      <x:c r="D3928" s="0" t="inlineStr">
        <x:is>
          <x:t>net-debt.other-debt-like.P_C.8</x:t>
        </x:is>
      </x:c>
      <x:c r="E3928" s="0" t="inlineStr">
        <x:is>
          <x:t>Sonstige Verbindlichkeiten (Anteil schuldähnlich)</x:t>
        </x:is>
      </x:c>
      <x:c r="F3928" s="58">
        <x:v>3510</x:v>
      </x:c>
      <x:c r="G3928" t="inlineStr">
        <x:is>
          <x:t>Verbindlichkeiten gegenüber Gesellschaftern</x:t>
        </x:is>
      </x:c>
      <x:c r="H3928" s="0" t="inlineStr">
        <x:is>
          <x:t>FY2022</x:t>
        </x:is>
      </x:c>
      <x:c r="I3928" s="0" t="inlineStr">
        <x:is>
          <x:t>2022</x:t>
        </x:is>
      </x:c>
      <x:c r="J3928" s="0" t="inlineStr">
        <x:is>
          <x:t>FY</x:t>
        </x:is>
      </x:c>
      <x:c r="K3928" s="58">
        <x:v>12</x:v>
      </x:c>
      <x:c r="L3928" s="12">
        <x:v>500000</x:v>
      </x:c>
    </x:row>
    <x:row r="3929">
      <x:c r="A3929" s="0" t="inlineStr">
        <x:is>
          <x:t>NetDebt|net-debt.other-debt-like.P_C.8|3510|FY2023</x:t>
        </x:is>
      </x:c>
      <x:c r="B3929" s="0" t="inlineStr">
        <x:is>
          <x:t>Demo Handel GmbH</x:t>
        </x:is>
      </x:c>
      <x:c r="C3929" s="0" t="inlineStr">
        <x:is>
          <x:t>NetDebt</x:t>
        </x:is>
      </x:c>
      <x:c r="D3929" s="0" t="inlineStr">
        <x:is>
          <x:t>net-debt.other-debt-like.P_C.8</x:t>
        </x:is>
      </x:c>
      <x:c r="E3929" s="0" t="inlineStr">
        <x:is>
          <x:t>Sonstige Verbindlichkeiten (Anteil schuldähnlich)</x:t>
        </x:is>
      </x:c>
      <x:c r="F3929" s="58">
        <x:v>3510</x:v>
      </x:c>
      <x:c r="G3929" t="inlineStr">
        <x:is>
          <x:t>Verbindlichkeiten gegenüber Gesellschaftern</x:t>
        </x:is>
      </x:c>
      <x:c r="H3929" s="0" t="inlineStr">
        <x:is>
          <x:t>FY2023</x:t>
        </x:is>
      </x:c>
      <x:c r="I3929" s="0" t="inlineStr">
        <x:is>
          <x:t>2023</x:t>
        </x:is>
      </x:c>
      <x:c r="J3929" s="0" t="inlineStr">
        <x:is>
          <x:t>FY</x:t>
        </x:is>
      </x:c>
      <x:c r="K3929" s="58">
        <x:v>12</x:v>
      </x:c>
      <x:c r="L3929" s="12">
        <x:v>500000</x:v>
      </x:c>
    </x:row>
    <x:row r="3930">
      <x:c r="A3930" s="0" t="inlineStr">
        <x:is>
          <x:t>NetDebt|net-debt.other-debt-like.P_C.8|3510|FY2024</x:t>
        </x:is>
      </x:c>
      <x:c r="B3930" s="0" t="inlineStr">
        <x:is>
          <x:t>Demo Handel GmbH</x:t>
        </x:is>
      </x:c>
      <x:c r="C3930" s="0" t="inlineStr">
        <x:is>
          <x:t>NetDebt</x:t>
        </x:is>
      </x:c>
      <x:c r="D3930" s="0" t="inlineStr">
        <x:is>
          <x:t>net-debt.other-debt-like.P_C.8</x:t>
        </x:is>
      </x:c>
      <x:c r="E3930" s="0" t="inlineStr">
        <x:is>
          <x:t>Sonstige Verbindlichkeiten (Anteil schuldähnlich)</x:t>
        </x:is>
      </x:c>
      <x:c r="F3930" s="58">
        <x:v>3510</x:v>
      </x:c>
      <x:c r="G3930" t="inlineStr">
        <x:is>
          <x:t>Verbindlichkeiten gegenüber Gesellschaftern</x:t>
        </x:is>
      </x:c>
      <x:c r="H3930" s="0" t="inlineStr">
        <x:is>
          <x:t>FY2024</x:t>
        </x:is>
      </x:c>
      <x:c r="I3930" s="0" t="inlineStr">
        <x:is>
          <x:t>2024</x:t>
        </x:is>
      </x:c>
      <x:c r="J3930" s="0" t="inlineStr">
        <x:is>
          <x:t>FY</x:t>
        </x:is>
      </x:c>
      <x:c r="K3930" s="58">
        <x:v>12</x:v>
      </x:c>
      <x:c r="L3930" s="12">
        <x:v>500000</x:v>
      </x:c>
    </x:row>
    <x:row r="3931">
      <x:c r="A3931" s="0" t="inlineStr">
        <x:is>
          <x:t>NetDebt|net-debt.other-debt-like||FY2022</x:t>
        </x:is>
      </x:c>
      <x:c r="B3931" s="0" t="inlineStr">
        <x:is>
          <x:t>Demo Handel GmbH</x:t>
        </x:is>
      </x:c>
      <x:c r="C3931" s="0" t="inlineStr">
        <x:is>
          <x:t>NetDebt</x:t>
        </x:is>
      </x:c>
      <x:c r="D3931" s="0" t="inlineStr">
        <x:is>
          <x:t>net-debt.other-debt-like</x:t>
        </x:is>
      </x:c>
      <x:c r="E3931" s="0" t="inlineStr">
        <x:is>
          <x:t>Übrige schuldähnliche Posten</x:t>
        </x:is>
      </x:c>
      <x:c r="H3931" s="0" t="inlineStr">
        <x:is>
          <x:t>FY2022</x:t>
        </x:is>
      </x:c>
      <x:c r="I3931" s="0" t="inlineStr">
        <x:is>
          <x:t>2022</x:t>
        </x:is>
      </x:c>
      <x:c r="J3931" s="0" t="inlineStr">
        <x:is>
          <x:t>FY</x:t>
        </x:is>
      </x:c>
      <x:c r="K3931" s="58">
        <x:v>12</x:v>
      </x:c>
      <x:c r="L3931" s="12">
        <x:v>744627.67</x:v>
      </x:c>
    </x:row>
    <x:row r="3932">
      <x:c r="A3932" s="0" t="inlineStr">
        <x:is>
          <x:t>NetDebt|net-debt.other-debt-like||FY2023</x:t>
        </x:is>
      </x:c>
      <x:c r="B3932" s="0" t="inlineStr">
        <x:is>
          <x:t>Demo Handel GmbH</x:t>
        </x:is>
      </x:c>
      <x:c r="C3932" s="0" t="inlineStr">
        <x:is>
          <x:t>NetDebt</x:t>
        </x:is>
      </x:c>
      <x:c r="D3932" s="0" t="inlineStr">
        <x:is>
          <x:t>net-debt.other-debt-like</x:t>
        </x:is>
      </x:c>
      <x:c r="E3932" s="0" t="inlineStr">
        <x:is>
          <x:t>Übrige schuldähnliche Posten</x:t>
        </x:is>
      </x:c>
      <x:c r="H3932" s="0" t="inlineStr">
        <x:is>
          <x:t>FY2023</x:t>
        </x:is>
      </x:c>
      <x:c r="I3932" s="0" t="inlineStr">
        <x:is>
          <x:t>2023</x:t>
        </x:is>
      </x:c>
      <x:c r="J3932" s="0" t="inlineStr">
        <x:is>
          <x:t>FY</x:t>
        </x:is>
      </x:c>
      <x:c r="K3932" s="58">
        <x:v>12</x:v>
      </x:c>
      <x:c r="L3932" s="12">
        <x:v>590776.22</x:v>
      </x:c>
    </x:row>
    <x:row r="3933">
      <x:c r="A3933" s="0" t="inlineStr">
        <x:is>
          <x:t>NetDebt|net-debt.other-debt-like||FY2024</x:t>
        </x:is>
      </x:c>
      <x:c r="B3933" s="0" t="inlineStr">
        <x:is>
          <x:t>Demo Handel GmbH</x:t>
        </x:is>
      </x:c>
      <x:c r="C3933" s="0" t="inlineStr">
        <x:is>
          <x:t>NetDebt</x:t>
        </x:is>
      </x:c>
      <x:c r="D3933" s="0" t="inlineStr">
        <x:is>
          <x:t>net-debt.other-debt-like</x:t>
        </x:is>
      </x:c>
      <x:c r="E3933" s="0" t="inlineStr">
        <x:is>
          <x:t>Übrige schuldähnliche Posten</x:t>
        </x:is>
      </x:c>
      <x:c r="H3933" s="0" t="inlineStr">
        <x:is>
          <x:t>FY2024</x:t>
        </x:is>
      </x:c>
      <x:c r="I3933" s="0" t="inlineStr">
        <x:is>
          <x:t>2024</x:t>
        </x:is>
      </x:c>
      <x:c r="J3933" s="0" t="inlineStr">
        <x:is>
          <x:t>FY</x:t>
        </x:is>
      </x:c>
      <x:c r="K3933" s="58">
        <x:v>12</x:v>
      </x:c>
      <x:c r="L3933" s="12">
        <x:v>259789.4</x:v>
      </x:c>
    </x:row>
    <x:row r="3934">
      <x:c r="A3934" s="0" t="inlineStr">
        <x:is>
          <x:t>NetDebt|net-debt.total||FY2022</x:t>
        </x:is>
      </x:c>
      <x:c r="B3934" s="0" t="inlineStr">
        <x:is>
          <x:t>Demo Handel GmbH</x:t>
        </x:is>
      </x:c>
      <x:c r="C3934" s="0" t="inlineStr">
        <x:is>
          <x:t>NetDebt</x:t>
        </x:is>
      </x:c>
      <x:c r="D3934" s="0" t="inlineStr">
        <x:is>
          <x:t>net-debt.total</x:t>
        </x:is>
      </x:c>
      <x:c r="E3934" s="0" t="inlineStr">
        <x:is>
          <x:t>Nettoverschuldung</x:t>
        </x:is>
      </x:c>
      <x:c r="H3934" s="0" t="inlineStr">
        <x:is>
          <x:t>FY2022</x:t>
        </x:is>
      </x:c>
      <x:c r="I3934" s="0" t="inlineStr">
        <x:is>
          <x:t>2022</x:t>
        </x:is>
      </x:c>
      <x:c r="J3934" s="0" t="inlineStr">
        <x:is>
          <x:t>FY</x:t>
        </x:is>
      </x:c>
      <x:c r="K3934" s="58">
        <x:v>12</x:v>
      </x:c>
      <x:c r="L3934" s="12">
        <x:v>1285060.93</x:v>
      </x:c>
    </x:row>
    <x:row r="3935">
      <x:c r="A3935" s="0" t="inlineStr">
        <x:is>
          <x:t>NetDebt|net-debt.total||FY2023</x:t>
        </x:is>
      </x:c>
      <x:c r="B3935" s="0" t="inlineStr">
        <x:is>
          <x:t>Demo Handel GmbH</x:t>
        </x:is>
      </x:c>
      <x:c r="C3935" s="0" t="inlineStr">
        <x:is>
          <x:t>NetDebt</x:t>
        </x:is>
      </x:c>
      <x:c r="D3935" s="0" t="inlineStr">
        <x:is>
          <x:t>net-debt.total</x:t>
        </x:is>
      </x:c>
      <x:c r="E3935" s="0" t="inlineStr">
        <x:is>
          <x:t>Nettoverschuldung</x:t>
        </x:is>
      </x:c>
      <x:c r="H3935" s="0" t="inlineStr">
        <x:is>
          <x:t>FY2023</x:t>
        </x:is>
      </x:c>
      <x:c r="I3935" s="0" t="inlineStr">
        <x:is>
          <x:t>2023</x:t>
        </x:is>
      </x:c>
      <x:c r="J3935" s="0" t="inlineStr">
        <x:is>
          <x:t>FY</x:t>
        </x:is>
      </x:c>
      <x:c r="K3935" s="58">
        <x:v>12</x:v>
      </x:c>
      <x:c r="L3935" s="12">
        <x:v>1566776.74</x:v>
      </x:c>
    </x:row>
    <x:row r="3936">
      <x:c r="A3936" s="0" t="inlineStr">
        <x:is>
          <x:t>NetDebt|net-debt.total||FY2024</x:t>
        </x:is>
      </x:c>
      <x:c r="B3936" s="0" t="inlineStr">
        <x:is>
          <x:t>Demo Handel GmbH</x:t>
        </x:is>
      </x:c>
      <x:c r="C3936" s="0" t="inlineStr">
        <x:is>
          <x:t>NetDebt</x:t>
        </x:is>
      </x:c>
      <x:c r="D3936" s="0" t="inlineStr">
        <x:is>
          <x:t>net-debt.total</x:t>
        </x:is>
      </x:c>
      <x:c r="E3936" s="0" t="inlineStr">
        <x:is>
          <x:t>Nettoverschuldung</x:t>
        </x:is>
      </x:c>
      <x:c r="H3936" s="0" t="inlineStr">
        <x:is>
          <x:t>FY2024</x:t>
        </x:is>
      </x:c>
      <x:c r="I3936" s="0" t="inlineStr">
        <x:is>
          <x:t>2024</x:t>
        </x:is>
      </x:c>
      <x:c r="J3936" s="0" t="inlineStr">
        <x:is>
          <x:t>FY</x:t>
        </x:is>
      </x:c>
      <x:c r="K3936" s="58">
        <x:v>12</x:v>
      </x:c>
      <x:c r="L3936" s="12">
        <x:v>3338553.05</x:v>
      </x:c>
    </x:row>
    <x:row r="3937">
      <x:c r="A3937" s="0" t="inlineStr">
        <x:is>
          <x:t>NWC|nwc.trade.B.I.3||2022-01</x:t>
        </x:is>
      </x:c>
      <x:c r="B3937" s="0" t="inlineStr">
        <x:is>
          <x:t>Demo Handel GmbH</x:t>
        </x:is>
      </x:c>
      <x:c r="C3937" s="0" t="inlineStr">
        <x:is>
          <x:t>NWC</x:t>
        </x:is>
      </x:c>
      <x:c r="D3937" s="0" t="inlineStr">
        <x:is>
          <x:t>nwc.trade.B.I.3</x:t>
        </x:is>
      </x:c>
      <x:c r="E3937" s="0" t="inlineStr">
        <x:is>
          <x:t>Waren</x:t>
        </x:is>
      </x:c>
      <x:c r="H3937" s="0" t="inlineStr">
        <x:is>
          <x:t>2022-01</x:t>
        </x:is>
      </x:c>
      <x:c r="I3937" s="0" t="inlineStr">
        <x:is>
          <x:t>2022-01</x:t>
        </x:is>
      </x:c>
      <x:c r="J3937" s="0" t="inlineStr">
        <x:is>
          <x:t>Month</x:t>
        </x:is>
      </x:c>
      <x:c r="K3937" s="58">
        <x:v>1</x:v>
      </x:c>
      <x:c r="L3937" s="12">
        <x:v>1491364.4</x:v>
      </x:c>
    </x:row>
    <x:row r="3938">
      <x:c r="A3938" s="0" t="inlineStr">
        <x:is>
          <x:t>NWC|nwc.trade.B.I.3||2022-02</x:t>
        </x:is>
      </x:c>
      <x:c r="B3938" s="0" t="inlineStr">
        <x:is>
          <x:t>Demo Handel GmbH</x:t>
        </x:is>
      </x:c>
      <x:c r="C3938" s="0" t="inlineStr">
        <x:is>
          <x:t>NWC</x:t>
        </x:is>
      </x:c>
      <x:c r="D3938" s="0" t="inlineStr">
        <x:is>
          <x:t>nwc.trade.B.I.3</x:t>
        </x:is>
      </x:c>
      <x:c r="E3938" s="0" t="inlineStr">
        <x:is>
          <x:t>Waren</x:t>
        </x:is>
      </x:c>
      <x:c r="H3938" s="0" t="inlineStr">
        <x:is>
          <x:t>2022-02</x:t>
        </x:is>
      </x:c>
      <x:c r="I3938" s="0" t="inlineStr">
        <x:is>
          <x:t>2022-02</x:t>
        </x:is>
      </x:c>
      <x:c r="J3938" s="0" t="inlineStr">
        <x:is>
          <x:t>Month</x:t>
        </x:is>
      </x:c>
      <x:c r="K3938" s="58">
        <x:v>1</x:v>
      </x:c>
      <x:c r="L3938" s="12">
        <x:v>1491364.4</x:v>
      </x:c>
    </x:row>
    <x:row r="3939">
      <x:c r="A3939" s="0" t="inlineStr">
        <x:is>
          <x:t>NWC|nwc.trade.B.I.3||2022-03</x:t>
        </x:is>
      </x:c>
      <x:c r="B3939" s="0" t="inlineStr">
        <x:is>
          <x:t>Demo Handel GmbH</x:t>
        </x:is>
      </x:c>
      <x:c r="C3939" s="0" t="inlineStr">
        <x:is>
          <x:t>NWC</x:t>
        </x:is>
      </x:c>
      <x:c r="D3939" s="0" t="inlineStr">
        <x:is>
          <x:t>nwc.trade.B.I.3</x:t>
        </x:is>
      </x:c>
      <x:c r="E3939" s="0" t="inlineStr">
        <x:is>
          <x:t>Waren</x:t>
        </x:is>
      </x:c>
      <x:c r="H3939" s="0" t="inlineStr">
        <x:is>
          <x:t>2022-03</x:t>
        </x:is>
      </x:c>
      <x:c r="I3939" s="0" t="inlineStr">
        <x:is>
          <x:t>2022-03</x:t>
        </x:is>
      </x:c>
      <x:c r="J3939" s="0" t="inlineStr">
        <x:is>
          <x:t>Month</x:t>
        </x:is>
      </x:c>
      <x:c r="K3939" s="58">
        <x:v>1</x:v>
      </x:c>
      <x:c r="L3939" s="12">
        <x:v>1491364.4</x:v>
      </x:c>
    </x:row>
    <x:row r="3940">
      <x:c r="A3940" s="0" t="inlineStr">
        <x:is>
          <x:t>NWC|nwc.trade.B.I.3||2022-04</x:t>
        </x:is>
      </x:c>
      <x:c r="B3940" s="0" t="inlineStr">
        <x:is>
          <x:t>Demo Handel GmbH</x:t>
        </x:is>
      </x:c>
      <x:c r="C3940" s="0" t="inlineStr">
        <x:is>
          <x:t>NWC</x:t>
        </x:is>
      </x:c>
      <x:c r="D3940" s="0" t="inlineStr">
        <x:is>
          <x:t>nwc.trade.B.I.3</x:t>
        </x:is>
      </x:c>
      <x:c r="E3940" s="0" t="inlineStr">
        <x:is>
          <x:t>Waren</x:t>
        </x:is>
      </x:c>
      <x:c r="H3940" s="0" t="inlineStr">
        <x:is>
          <x:t>2022-04</x:t>
        </x:is>
      </x:c>
      <x:c r="I3940" s="0" t="inlineStr">
        <x:is>
          <x:t>2022-04</x:t>
        </x:is>
      </x:c>
      <x:c r="J3940" s="0" t="inlineStr">
        <x:is>
          <x:t>Month</x:t>
        </x:is>
      </x:c>
      <x:c r="K3940" s="58">
        <x:v>1</x:v>
      </x:c>
      <x:c r="L3940" s="12">
        <x:v>1491364.4</x:v>
      </x:c>
    </x:row>
    <x:row r="3941">
      <x:c r="A3941" s="0" t="inlineStr">
        <x:is>
          <x:t>NWC|nwc.trade.B.I.3||2022-05</x:t>
        </x:is>
      </x:c>
      <x:c r="B3941" s="0" t="inlineStr">
        <x:is>
          <x:t>Demo Handel GmbH</x:t>
        </x:is>
      </x:c>
      <x:c r="C3941" s="0" t="inlineStr">
        <x:is>
          <x:t>NWC</x:t>
        </x:is>
      </x:c>
      <x:c r="D3941" s="0" t="inlineStr">
        <x:is>
          <x:t>nwc.trade.B.I.3</x:t>
        </x:is>
      </x:c>
      <x:c r="E3941" s="0" t="inlineStr">
        <x:is>
          <x:t>Waren</x:t>
        </x:is>
      </x:c>
      <x:c r="H3941" s="0" t="inlineStr">
        <x:is>
          <x:t>2022-05</x:t>
        </x:is>
      </x:c>
      <x:c r="I3941" s="0" t="inlineStr">
        <x:is>
          <x:t>2022-05</x:t>
        </x:is>
      </x:c>
      <x:c r="J3941" s="0" t="inlineStr">
        <x:is>
          <x:t>Month</x:t>
        </x:is>
      </x:c>
      <x:c r="K3941" s="58">
        <x:v>1</x:v>
      </x:c>
      <x:c r="L3941" s="12">
        <x:v>1491364.4</x:v>
      </x:c>
    </x:row>
    <x:row r="3942">
      <x:c r="A3942" s="0" t="inlineStr">
        <x:is>
          <x:t>NWC|nwc.trade.B.I.3||2022-06</x:t>
        </x:is>
      </x:c>
      <x:c r="B3942" s="0" t="inlineStr">
        <x:is>
          <x:t>Demo Handel GmbH</x:t>
        </x:is>
      </x:c>
      <x:c r="C3942" s="0" t="inlineStr">
        <x:is>
          <x:t>NWC</x:t>
        </x:is>
      </x:c>
      <x:c r="D3942" s="0" t="inlineStr">
        <x:is>
          <x:t>nwc.trade.B.I.3</x:t>
        </x:is>
      </x:c>
      <x:c r="E3942" s="0" t="inlineStr">
        <x:is>
          <x:t>Waren</x:t>
        </x:is>
      </x:c>
      <x:c r="H3942" s="0" t="inlineStr">
        <x:is>
          <x:t>2022-06</x:t>
        </x:is>
      </x:c>
      <x:c r="I3942" s="0" t="inlineStr">
        <x:is>
          <x:t>2022-06</x:t>
        </x:is>
      </x:c>
      <x:c r="J3942" s="0" t="inlineStr">
        <x:is>
          <x:t>Month</x:t>
        </x:is>
      </x:c>
      <x:c r="K3942" s="58">
        <x:v>1</x:v>
      </x:c>
      <x:c r="L3942" s="12">
        <x:v>1491364.4</x:v>
      </x:c>
    </x:row>
    <x:row r="3943">
      <x:c r="A3943" s="0" t="inlineStr">
        <x:is>
          <x:t>NWC|nwc.trade.B.I.3||2022-07</x:t>
        </x:is>
      </x:c>
      <x:c r="B3943" s="0" t="inlineStr">
        <x:is>
          <x:t>Demo Handel GmbH</x:t>
        </x:is>
      </x:c>
      <x:c r="C3943" s="0" t="inlineStr">
        <x:is>
          <x:t>NWC</x:t>
        </x:is>
      </x:c>
      <x:c r="D3943" s="0" t="inlineStr">
        <x:is>
          <x:t>nwc.trade.B.I.3</x:t>
        </x:is>
      </x:c>
      <x:c r="E3943" s="0" t="inlineStr">
        <x:is>
          <x:t>Waren</x:t>
        </x:is>
      </x:c>
      <x:c r="H3943" s="0" t="inlineStr">
        <x:is>
          <x:t>2022-07</x:t>
        </x:is>
      </x:c>
      <x:c r="I3943" s="0" t="inlineStr">
        <x:is>
          <x:t>2022-07</x:t>
        </x:is>
      </x:c>
      <x:c r="J3943" s="0" t="inlineStr">
        <x:is>
          <x:t>Month</x:t>
        </x:is>
      </x:c>
      <x:c r="K3943" s="58">
        <x:v>1</x:v>
      </x:c>
      <x:c r="L3943" s="12">
        <x:v>1491364.4</x:v>
      </x:c>
    </x:row>
    <x:row r="3944">
      <x:c r="A3944" s="0" t="inlineStr">
        <x:is>
          <x:t>NWC|nwc.trade.B.I.3||2022-08</x:t>
        </x:is>
      </x:c>
      <x:c r="B3944" s="0" t="inlineStr">
        <x:is>
          <x:t>Demo Handel GmbH</x:t>
        </x:is>
      </x:c>
      <x:c r="C3944" s="0" t="inlineStr">
        <x:is>
          <x:t>NWC</x:t>
        </x:is>
      </x:c>
      <x:c r="D3944" s="0" t="inlineStr">
        <x:is>
          <x:t>nwc.trade.B.I.3</x:t>
        </x:is>
      </x:c>
      <x:c r="E3944" s="0" t="inlineStr">
        <x:is>
          <x:t>Waren</x:t>
        </x:is>
      </x:c>
      <x:c r="H3944" s="0" t="inlineStr">
        <x:is>
          <x:t>2022-08</x:t>
        </x:is>
      </x:c>
      <x:c r="I3944" s="0" t="inlineStr">
        <x:is>
          <x:t>2022-08</x:t>
        </x:is>
      </x:c>
      <x:c r="J3944" s="0" t="inlineStr">
        <x:is>
          <x:t>Month</x:t>
        </x:is>
      </x:c>
      <x:c r="K3944" s="58">
        <x:v>1</x:v>
      </x:c>
      <x:c r="L3944" s="12">
        <x:v>1491364.4</x:v>
      </x:c>
    </x:row>
    <x:row r="3945">
      <x:c r="A3945" s="0" t="inlineStr">
        <x:is>
          <x:t>NWC|nwc.trade.B.I.3||2022-09</x:t>
        </x:is>
      </x:c>
      <x:c r="B3945" s="0" t="inlineStr">
        <x:is>
          <x:t>Demo Handel GmbH</x:t>
        </x:is>
      </x:c>
      <x:c r="C3945" s="0" t="inlineStr">
        <x:is>
          <x:t>NWC</x:t>
        </x:is>
      </x:c>
      <x:c r="D3945" s="0" t="inlineStr">
        <x:is>
          <x:t>nwc.trade.B.I.3</x:t>
        </x:is>
      </x:c>
      <x:c r="E3945" s="0" t="inlineStr">
        <x:is>
          <x:t>Waren</x:t>
        </x:is>
      </x:c>
      <x:c r="H3945" s="0" t="inlineStr">
        <x:is>
          <x:t>2022-09</x:t>
        </x:is>
      </x:c>
      <x:c r="I3945" s="0" t="inlineStr">
        <x:is>
          <x:t>2022-09</x:t>
        </x:is>
      </x:c>
      <x:c r="J3945" s="0" t="inlineStr">
        <x:is>
          <x:t>Month</x:t>
        </x:is>
      </x:c>
      <x:c r="K3945" s="58">
        <x:v>1</x:v>
      </x:c>
      <x:c r="L3945" s="12">
        <x:v>1491364.4</x:v>
      </x:c>
    </x:row>
    <x:row r="3946">
      <x:c r="A3946" s="0" t="inlineStr">
        <x:is>
          <x:t>NWC|nwc.trade.B.I.3||2022-10</x:t>
        </x:is>
      </x:c>
      <x:c r="B3946" s="0" t="inlineStr">
        <x:is>
          <x:t>Demo Handel GmbH</x:t>
        </x:is>
      </x:c>
      <x:c r="C3946" s="0" t="inlineStr">
        <x:is>
          <x:t>NWC</x:t>
        </x:is>
      </x:c>
      <x:c r="D3946" s="0" t="inlineStr">
        <x:is>
          <x:t>nwc.trade.B.I.3</x:t>
        </x:is>
      </x:c>
      <x:c r="E3946" s="0" t="inlineStr">
        <x:is>
          <x:t>Waren</x:t>
        </x:is>
      </x:c>
      <x:c r="H3946" s="0" t="inlineStr">
        <x:is>
          <x:t>2022-10</x:t>
        </x:is>
      </x:c>
      <x:c r="I3946" s="0" t="inlineStr">
        <x:is>
          <x:t>2022-10</x:t>
        </x:is>
      </x:c>
      <x:c r="J3946" s="0" t="inlineStr">
        <x:is>
          <x:t>Month</x:t>
        </x:is>
      </x:c>
      <x:c r="K3946" s="58">
        <x:v>1</x:v>
      </x:c>
      <x:c r="L3946" s="12">
        <x:v>1491364.4</x:v>
      </x:c>
    </x:row>
    <x:row r="3947">
      <x:c r="A3947" s="0" t="inlineStr">
        <x:is>
          <x:t>NWC|nwc.trade.B.I.3||2022-11</x:t>
        </x:is>
      </x:c>
      <x:c r="B3947" s="0" t="inlineStr">
        <x:is>
          <x:t>Demo Handel GmbH</x:t>
        </x:is>
      </x:c>
      <x:c r="C3947" s="0" t="inlineStr">
        <x:is>
          <x:t>NWC</x:t>
        </x:is>
      </x:c>
      <x:c r="D3947" s="0" t="inlineStr">
        <x:is>
          <x:t>nwc.trade.B.I.3</x:t>
        </x:is>
      </x:c>
      <x:c r="E3947" s="0" t="inlineStr">
        <x:is>
          <x:t>Waren</x:t>
        </x:is>
      </x:c>
      <x:c r="H3947" s="0" t="inlineStr">
        <x:is>
          <x:t>2022-11</x:t>
        </x:is>
      </x:c>
      <x:c r="I3947" s="0" t="inlineStr">
        <x:is>
          <x:t>2022-11</x:t>
        </x:is>
      </x:c>
      <x:c r="J3947" s="0" t="inlineStr">
        <x:is>
          <x:t>Month</x:t>
        </x:is>
      </x:c>
      <x:c r="K3947" s="58">
        <x:v>1</x:v>
      </x:c>
      <x:c r="L3947" s="12">
        <x:v>1491364.4</x:v>
      </x:c>
    </x:row>
    <x:row r="3948">
      <x:c r="A3948" s="0" t="inlineStr">
        <x:is>
          <x:t>NWC|nwc.trade.B.I.3||2022-12</x:t>
        </x:is>
      </x:c>
      <x:c r="B3948" s="0" t="inlineStr">
        <x:is>
          <x:t>Demo Handel GmbH</x:t>
        </x:is>
      </x:c>
      <x:c r="C3948" s="0" t="inlineStr">
        <x:is>
          <x:t>NWC</x:t>
        </x:is>
      </x:c>
      <x:c r="D3948" s="0" t="inlineStr">
        <x:is>
          <x:t>nwc.trade.B.I.3</x:t>
        </x:is>
      </x:c>
      <x:c r="E3948" s="0" t="inlineStr">
        <x:is>
          <x:t>Waren</x:t>
        </x:is>
      </x:c>
      <x:c r="H3948" s="0" t="inlineStr">
        <x:is>
          <x:t>2022-12</x:t>
        </x:is>
      </x:c>
      <x:c r="I3948" s="0" t="inlineStr">
        <x:is>
          <x:t>2022-12</x:t>
        </x:is>
      </x:c>
      <x:c r="J3948" s="0" t="inlineStr">
        <x:is>
          <x:t>Month</x:t>
        </x:is>
      </x:c>
      <x:c r="K3948" s="58">
        <x:v>1</x:v>
      </x:c>
      <x:c r="L3948" s="12">
        <x:v>1501759.15</x:v>
      </x:c>
    </x:row>
    <x:row r="3949">
      <x:c r="A3949" s="0" t="inlineStr">
        <x:is>
          <x:t>NWC|nwc.trade.B.I.3||2023-01</x:t>
        </x:is>
      </x:c>
      <x:c r="B3949" s="0" t="inlineStr">
        <x:is>
          <x:t>Demo Handel GmbH</x:t>
        </x:is>
      </x:c>
      <x:c r="C3949" s="0" t="inlineStr">
        <x:is>
          <x:t>NWC</x:t>
        </x:is>
      </x:c>
      <x:c r="D3949" s="0" t="inlineStr">
        <x:is>
          <x:t>nwc.trade.B.I.3</x:t>
        </x:is>
      </x:c>
      <x:c r="E3949" s="0" t="inlineStr">
        <x:is>
          <x:t>Waren</x:t>
        </x:is>
      </x:c>
      <x:c r="H3949" s="0" t="inlineStr">
        <x:is>
          <x:t>2023-01</x:t>
        </x:is>
      </x:c>
      <x:c r="I3949" s="0" t="inlineStr">
        <x:is>
          <x:t>2023-01</x:t>
        </x:is>
      </x:c>
      <x:c r="J3949" s="0" t="inlineStr">
        <x:is>
          <x:t>Month</x:t>
        </x:is>
      </x:c>
      <x:c r="K3949" s="58">
        <x:v>1</x:v>
      </x:c>
      <x:c r="L3949" s="12">
        <x:v>1501759.15</x:v>
      </x:c>
    </x:row>
    <x:row r="3950">
      <x:c r="A3950" s="0" t="inlineStr">
        <x:is>
          <x:t>NWC|nwc.trade.B.I.3||2023-02</x:t>
        </x:is>
      </x:c>
      <x:c r="B3950" s="0" t="inlineStr">
        <x:is>
          <x:t>Demo Handel GmbH</x:t>
        </x:is>
      </x:c>
      <x:c r="C3950" s="0" t="inlineStr">
        <x:is>
          <x:t>NWC</x:t>
        </x:is>
      </x:c>
      <x:c r="D3950" s="0" t="inlineStr">
        <x:is>
          <x:t>nwc.trade.B.I.3</x:t>
        </x:is>
      </x:c>
      <x:c r="E3950" s="0" t="inlineStr">
        <x:is>
          <x:t>Waren</x:t>
        </x:is>
      </x:c>
      <x:c r="H3950" s="0" t="inlineStr">
        <x:is>
          <x:t>2023-02</x:t>
        </x:is>
      </x:c>
      <x:c r="I3950" s="0" t="inlineStr">
        <x:is>
          <x:t>2023-02</x:t>
        </x:is>
      </x:c>
      <x:c r="J3950" s="0" t="inlineStr">
        <x:is>
          <x:t>Month</x:t>
        </x:is>
      </x:c>
      <x:c r="K3950" s="58">
        <x:v>1</x:v>
      </x:c>
      <x:c r="L3950" s="12">
        <x:v>1501759.15</x:v>
      </x:c>
    </x:row>
    <x:row r="3951">
      <x:c r="A3951" s="0" t="inlineStr">
        <x:is>
          <x:t>NWC|nwc.trade.B.I.3||2023-03</x:t>
        </x:is>
      </x:c>
      <x:c r="B3951" s="0" t="inlineStr">
        <x:is>
          <x:t>Demo Handel GmbH</x:t>
        </x:is>
      </x:c>
      <x:c r="C3951" s="0" t="inlineStr">
        <x:is>
          <x:t>NWC</x:t>
        </x:is>
      </x:c>
      <x:c r="D3951" s="0" t="inlineStr">
        <x:is>
          <x:t>nwc.trade.B.I.3</x:t>
        </x:is>
      </x:c>
      <x:c r="E3951" s="0" t="inlineStr">
        <x:is>
          <x:t>Waren</x:t>
        </x:is>
      </x:c>
      <x:c r="H3951" s="0" t="inlineStr">
        <x:is>
          <x:t>2023-03</x:t>
        </x:is>
      </x:c>
      <x:c r="I3951" s="0" t="inlineStr">
        <x:is>
          <x:t>2023-03</x:t>
        </x:is>
      </x:c>
      <x:c r="J3951" s="0" t="inlineStr">
        <x:is>
          <x:t>Month</x:t>
        </x:is>
      </x:c>
      <x:c r="K3951" s="58">
        <x:v>1</x:v>
      </x:c>
      <x:c r="L3951" s="12">
        <x:v>1501759.15</x:v>
      </x:c>
    </x:row>
    <x:row r="3952">
      <x:c r="A3952" s="0" t="inlineStr">
        <x:is>
          <x:t>NWC|nwc.trade.B.I.3||2023-04</x:t>
        </x:is>
      </x:c>
      <x:c r="B3952" s="0" t="inlineStr">
        <x:is>
          <x:t>Demo Handel GmbH</x:t>
        </x:is>
      </x:c>
      <x:c r="C3952" s="0" t="inlineStr">
        <x:is>
          <x:t>NWC</x:t>
        </x:is>
      </x:c>
      <x:c r="D3952" s="0" t="inlineStr">
        <x:is>
          <x:t>nwc.trade.B.I.3</x:t>
        </x:is>
      </x:c>
      <x:c r="E3952" s="0" t="inlineStr">
        <x:is>
          <x:t>Waren</x:t>
        </x:is>
      </x:c>
      <x:c r="H3952" s="0" t="inlineStr">
        <x:is>
          <x:t>2023-04</x:t>
        </x:is>
      </x:c>
      <x:c r="I3952" s="0" t="inlineStr">
        <x:is>
          <x:t>2023-04</x:t>
        </x:is>
      </x:c>
      <x:c r="J3952" s="0" t="inlineStr">
        <x:is>
          <x:t>Month</x:t>
        </x:is>
      </x:c>
      <x:c r="K3952" s="58">
        <x:v>1</x:v>
      </x:c>
      <x:c r="L3952" s="12">
        <x:v>1501759.15</x:v>
      </x:c>
    </x:row>
    <x:row r="3953">
      <x:c r="A3953" s="0" t="inlineStr">
        <x:is>
          <x:t>NWC|nwc.trade.B.I.3||2023-05</x:t>
        </x:is>
      </x:c>
      <x:c r="B3953" s="0" t="inlineStr">
        <x:is>
          <x:t>Demo Handel GmbH</x:t>
        </x:is>
      </x:c>
      <x:c r="C3953" s="0" t="inlineStr">
        <x:is>
          <x:t>NWC</x:t>
        </x:is>
      </x:c>
      <x:c r="D3953" s="0" t="inlineStr">
        <x:is>
          <x:t>nwc.trade.B.I.3</x:t>
        </x:is>
      </x:c>
      <x:c r="E3953" s="0" t="inlineStr">
        <x:is>
          <x:t>Waren</x:t>
        </x:is>
      </x:c>
      <x:c r="H3953" s="0" t="inlineStr">
        <x:is>
          <x:t>2023-05</x:t>
        </x:is>
      </x:c>
      <x:c r="I3953" s="0" t="inlineStr">
        <x:is>
          <x:t>2023-05</x:t>
        </x:is>
      </x:c>
      <x:c r="J3953" s="0" t="inlineStr">
        <x:is>
          <x:t>Month</x:t>
        </x:is>
      </x:c>
      <x:c r="K3953" s="58">
        <x:v>1</x:v>
      </x:c>
      <x:c r="L3953" s="12">
        <x:v>1501759.15</x:v>
      </x:c>
    </x:row>
    <x:row r="3954">
      <x:c r="A3954" s="0" t="inlineStr">
        <x:is>
          <x:t>NWC|nwc.trade.B.I.3||2023-06</x:t>
        </x:is>
      </x:c>
      <x:c r="B3954" s="0" t="inlineStr">
        <x:is>
          <x:t>Demo Handel GmbH</x:t>
        </x:is>
      </x:c>
      <x:c r="C3954" s="0" t="inlineStr">
        <x:is>
          <x:t>NWC</x:t>
        </x:is>
      </x:c>
      <x:c r="D3954" s="0" t="inlineStr">
        <x:is>
          <x:t>nwc.trade.B.I.3</x:t>
        </x:is>
      </x:c>
      <x:c r="E3954" s="0" t="inlineStr">
        <x:is>
          <x:t>Waren</x:t>
        </x:is>
      </x:c>
      <x:c r="H3954" s="0" t="inlineStr">
        <x:is>
          <x:t>2023-06</x:t>
        </x:is>
      </x:c>
      <x:c r="I3954" s="0" t="inlineStr">
        <x:is>
          <x:t>2023-06</x:t>
        </x:is>
      </x:c>
      <x:c r="J3954" s="0" t="inlineStr">
        <x:is>
          <x:t>Month</x:t>
        </x:is>
      </x:c>
      <x:c r="K3954" s="58">
        <x:v>1</x:v>
      </x:c>
      <x:c r="L3954" s="12">
        <x:v>1501759.15</x:v>
      </x:c>
    </x:row>
    <x:row r="3955">
      <x:c r="A3955" s="0" t="inlineStr">
        <x:is>
          <x:t>NWC|nwc.trade.B.I.3||2023-07</x:t>
        </x:is>
      </x:c>
      <x:c r="B3955" s="0" t="inlineStr">
        <x:is>
          <x:t>Demo Handel GmbH</x:t>
        </x:is>
      </x:c>
      <x:c r="C3955" s="0" t="inlineStr">
        <x:is>
          <x:t>NWC</x:t>
        </x:is>
      </x:c>
      <x:c r="D3955" s="0" t="inlineStr">
        <x:is>
          <x:t>nwc.trade.B.I.3</x:t>
        </x:is>
      </x:c>
      <x:c r="E3955" s="0" t="inlineStr">
        <x:is>
          <x:t>Waren</x:t>
        </x:is>
      </x:c>
      <x:c r="H3955" s="0" t="inlineStr">
        <x:is>
          <x:t>2023-07</x:t>
        </x:is>
      </x:c>
      <x:c r="I3955" s="0" t="inlineStr">
        <x:is>
          <x:t>2023-07</x:t>
        </x:is>
      </x:c>
      <x:c r="J3955" s="0" t="inlineStr">
        <x:is>
          <x:t>Month</x:t>
        </x:is>
      </x:c>
      <x:c r="K3955" s="58">
        <x:v>1</x:v>
      </x:c>
      <x:c r="L3955" s="12">
        <x:v>1501759.15</x:v>
      </x:c>
    </x:row>
    <x:row r="3956">
      <x:c r="A3956" s="0" t="inlineStr">
        <x:is>
          <x:t>NWC|nwc.trade.B.I.3||2023-08</x:t>
        </x:is>
      </x:c>
      <x:c r="B3956" s="0" t="inlineStr">
        <x:is>
          <x:t>Demo Handel GmbH</x:t>
        </x:is>
      </x:c>
      <x:c r="C3956" s="0" t="inlineStr">
        <x:is>
          <x:t>NWC</x:t>
        </x:is>
      </x:c>
      <x:c r="D3956" s="0" t="inlineStr">
        <x:is>
          <x:t>nwc.trade.B.I.3</x:t>
        </x:is>
      </x:c>
      <x:c r="E3956" s="0" t="inlineStr">
        <x:is>
          <x:t>Waren</x:t>
        </x:is>
      </x:c>
      <x:c r="H3956" s="0" t="inlineStr">
        <x:is>
          <x:t>2023-08</x:t>
        </x:is>
      </x:c>
      <x:c r="I3956" s="0" t="inlineStr">
        <x:is>
          <x:t>2023-08</x:t>
        </x:is>
      </x:c>
      <x:c r="J3956" s="0" t="inlineStr">
        <x:is>
          <x:t>Month</x:t>
        </x:is>
      </x:c>
      <x:c r="K3956" s="58">
        <x:v>1</x:v>
      </x:c>
      <x:c r="L3956" s="12">
        <x:v>1501759.15</x:v>
      </x:c>
    </x:row>
    <x:row r="3957">
      <x:c r="A3957" s="0" t="inlineStr">
        <x:is>
          <x:t>NWC|nwc.trade.B.I.3||2023-09</x:t>
        </x:is>
      </x:c>
      <x:c r="B3957" s="0" t="inlineStr">
        <x:is>
          <x:t>Demo Handel GmbH</x:t>
        </x:is>
      </x:c>
      <x:c r="C3957" s="0" t="inlineStr">
        <x:is>
          <x:t>NWC</x:t>
        </x:is>
      </x:c>
      <x:c r="D3957" s="0" t="inlineStr">
        <x:is>
          <x:t>nwc.trade.B.I.3</x:t>
        </x:is>
      </x:c>
      <x:c r="E3957" s="0" t="inlineStr">
        <x:is>
          <x:t>Waren</x:t>
        </x:is>
      </x:c>
      <x:c r="H3957" s="0" t="inlineStr">
        <x:is>
          <x:t>2023-09</x:t>
        </x:is>
      </x:c>
      <x:c r="I3957" s="0" t="inlineStr">
        <x:is>
          <x:t>2023-09</x:t>
        </x:is>
      </x:c>
      <x:c r="J3957" s="0" t="inlineStr">
        <x:is>
          <x:t>Month</x:t>
        </x:is>
      </x:c>
      <x:c r="K3957" s="58">
        <x:v>1</x:v>
      </x:c>
      <x:c r="L3957" s="12">
        <x:v>1501759.15</x:v>
      </x:c>
    </x:row>
    <x:row r="3958">
      <x:c r="A3958" s="0" t="inlineStr">
        <x:is>
          <x:t>NWC|nwc.trade.B.I.3||2023-10</x:t>
        </x:is>
      </x:c>
      <x:c r="B3958" s="0" t="inlineStr">
        <x:is>
          <x:t>Demo Handel GmbH</x:t>
        </x:is>
      </x:c>
      <x:c r="C3958" s="0" t="inlineStr">
        <x:is>
          <x:t>NWC</x:t>
        </x:is>
      </x:c>
      <x:c r="D3958" s="0" t="inlineStr">
        <x:is>
          <x:t>nwc.trade.B.I.3</x:t>
        </x:is>
      </x:c>
      <x:c r="E3958" s="0" t="inlineStr">
        <x:is>
          <x:t>Waren</x:t>
        </x:is>
      </x:c>
      <x:c r="H3958" s="0" t="inlineStr">
        <x:is>
          <x:t>2023-10</x:t>
        </x:is>
      </x:c>
      <x:c r="I3958" s="0" t="inlineStr">
        <x:is>
          <x:t>2023-10</x:t>
        </x:is>
      </x:c>
      <x:c r="J3958" s="0" t="inlineStr">
        <x:is>
          <x:t>Month</x:t>
        </x:is>
      </x:c>
      <x:c r="K3958" s="58">
        <x:v>1</x:v>
      </x:c>
      <x:c r="L3958" s="12">
        <x:v>1501759.15</x:v>
      </x:c>
    </x:row>
    <x:row r="3959">
      <x:c r="A3959" s="0" t="inlineStr">
        <x:is>
          <x:t>NWC|nwc.trade.B.I.3||2023-11</x:t>
        </x:is>
      </x:c>
      <x:c r="B3959" s="0" t="inlineStr">
        <x:is>
          <x:t>Demo Handel GmbH</x:t>
        </x:is>
      </x:c>
      <x:c r="C3959" s="0" t="inlineStr">
        <x:is>
          <x:t>NWC</x:t>
        </x:is>
      </x:c>
      <x:c r="D3959" s="0" t="inlineStr">
        <x:is>
          <x:t>nwc.trade.B.I.3</x:t>
        </x:is>
      </x:c>
      <x:c r="E3959" s="0" t="inlineStr">
        <x:is>
          <x:t>Waren</x:t>
        </x:is>
      </x:c>
      <x:c r="H3959" s="0" t="inlineStr">
        <x:is>
          <x:t>2023-11</x:t>
        </x:is>
      </x:c>
      <x:c r="I3959" s="0" t="inlineStr">
        <x:is>
          <x:t>2023-11</x:t>
        </x:is>
      </x:c>
      <x:c r="J3959" s="0" t="inlineStr">
        <x:is>
          <x:t>Month</x:t>
        </x:is>
      </x:c>
      <x:c r="K3959" s="58">
        <x:v>1</x:v>
      </x:c>
      <x:c r="L3959" s="12">
        <x:v>1501759.15</x:v>
      </x:c>
    </x:row>
    <x:row r="3960">
      <x:c r="A3960" s="0" t="inlineStr">
        <x:is>
          <x:t>NWC|nwc.trade.B.I.3||2023-12</x:t>
        </x:is>
      </x:c>
      <x:c r="B3960" s="0" t="inlineStr">
        <x:is>
          <x:t>Demo Handel GmbH</x:t>
        </x:is>
      </x:c>
      <x:c r="C3960" s="0" t="inlineStr">
        <x:is>
          <x:t>NWC</x:t>
        </x:is>
      </x:c>
      <x:c r="D3960" s="0" t="inlineStr">
        <x:is>
          <x:t>nwc.trade.B.I.3</x:t>
        </x:is>
      </x:c>
      <x:c r="E3960" s="0" t="inlineStr">
        <x:is>
          <x:t>Waren</x:t>
        </x:is>
      </x:c>
      <x:c r="H3960" s="0" t="inlineStr">
        <x:is>
          <x:t>2023-12</x:t>
        </x:is>
      </x:c>
      <x:c r="I3960" s="0" t="inlineStr">
        <x:is>
          <x:t>2023-12</x:t>
        </x:is>
      </x:c>
      <x:c r="J3960" s="0" t="inlineStr">
        <x:is>
          <x:t>Month</x:t>
        </x:is>
      </x:c>
      <x:c r="K3960" s="58">
        <x:v>1</x:v>
      </x:c>
      <x:c r="L3960" s="12">
        <x:v>1578275.64</x:v>
      </x:c>
    </x:row>
    <x:row r="3961">
      <x:c r="A3961" s="0" t="inlineStr">
        <x:is>
          <x:t>NWC|nwc.trade.B.I.3||2024-01</x:t>
        </x:is>
      </x:c>
      <x:c r="B3961" s="0" t="inlineStr">
        <x:is>
          <x:t>Demo Handel GmbH</x:t>
        </x:is>
      </x:c>
      <x:c r="C3961" s="0" t="inlineStr">
        <x:is>
          <x:t>NWC</x:t>
        </x:is>
      </x:c>
      <x:c r="D3961" s="0" t="inlineStr">
        <x:is>
          <x:t>nwc.trade.B.I.3</x:t>
        </x:is>
      </x:c>
      <x:c r="E3961" s="0" t="inlineStr">
        <x:is>
          <x:t>Waren</x:t>
        </x:is>
      </x:c>
      <x:c r="H3961" s="0" t="inlineStr">
        <x:is>
          <x:t>2024-01</x:t>
        </x:is>
      </x:c>
      <x:c r="I3961" s="0" t="inlineStr">
        <x:is>
          <x:t>2024-01</x:t>
        </x:is>
      </x:c>
      <x:c r="J3961" s="0" t="inlineStr">
        <x:is>
          <x:t>Month</x:t>
        </x:is>
      </x:c>
      <x:c r="K3961" s="58">
        <x:v>1</x:v>
      </x:c>
      <x:c r="L3961" s="12">
        <x:v>1578275.64</x:v>
      </x:c>
    </x:row>
    <x:row r="3962">
      <x:c r="A3962" s="0" t="inlineStr">
        <x:is>
          <x:t>NWC|nwc.trade.B.I.3||2024-02</x:t>
        </x:is>
      </x:c>
      <x:c r="B3962" s="0" t="inlineStr">
        <x:is>
          <x:t>Demo Handel GmbH</x:t>
        </x:is>
      </x:c>
      <x:c r="C3962" s="0" t="inlineStr">
        <x:is>
          <x:t>NWC</x:t>
        </x:is>
      </x:c>
      <x:c r="D3962" s="0" t="inlineStr">
        <x:is>
          <x:t>nwc.trade.B.I.3</x:t>
        </x:is>
      </x:c>
      <x:c r="E3962" s="0" t="inlineStr">
        <x:is>
          <x:t>Waren</x:t>
        </x:is>
      </x:c>
      <x:c r="H3962" s="0" t="inlineStr">
        <x:is>
          <x:t>2024-02</x:t>
        </x:is>
      </x:c>
      <x:c r="I3962" s="0" t="inlineStr">
        <x:is>
          <x:t>2024-02</x:t>
        </x:is>
      </x:c>
      <x:c r="J3962" s="0" t="inlineStr">
        <x:is>
          <x:t>Month</x:t>
        </x:is>
      </x:c>
      <x:c r="K3962" s="58">
        <x:v>1</x:v>
      </x:c>
      <x:c r="L3962" s="12">
        <x:v>1578275.64</x:v>
      </x:c>
    </x:row>
    <x:row r="3963">
      <x:c r="A3963" s="0" t="inlineStr">
        <x:is>
          <x:t>NWC|nwc.trade.B.I.3||2024-03</x:t>
        </x:is>
      </x:c>
      <x:c r="B3963" s="0" t="inlineStr">
        <x:is>
          <x:t>Demo Handel GmbH</x:t>
        </x:is>
      </x:c>
      <x:c r="C3963" s="0" t="inlineStr">
        <x:is>
          <x:t>NWC</x:t>
        </x:is>
      </x:c>
      <x:c r="D3963" s="0" t="inlineStr">
        <x:is>
          <x:t>nwc.trade.B.I.3</x:t>
        </x:is>
      </x:c>
      <x:c r="E3963" s="0" t="inlineStr">
        <x:is>
          <x:t>Waren</x:t>
        </x:is>
      </x:c>
      <x:c r="H3963" s="0" t="inlineStr">
        <x:is>
          <x:t>2024-03</x:t>
        </x:is>
      </x:c>
      <x:c r="I3963" s="0" t="inlineStr">
        <x:is>
          <x:t>2024-03</x:t>
        </x:is>
      </x:c>
      <x:c r="J3963" s="0" t="inlineStr">
        <x:is>
          <x:t>Month</x:t>
        </x:is>
      </x:c>
      <x:c r="K3963" s="58">
        <x:v>1</x:v>
      </x:c>
      <x:c r="L3963" s="12">
        <x:v>1578275.64</x:v>
      </x:c>
    </x:row>
    <x:row r="3964">
      <x:c r="A3964" s="0" t="inlineStr">
        <x:is>
          <x:t>NWC|nwc.trade.B.I.3||2024-04</x:t>
        </x:is>
      </x:c>
      <x:c r="B3964" s="0" t="inlineStr">
        <x:is>
          <x:t>Demo Handel GmbH</x:t>
        </x:is>
      </x:c>
      <x:c r="C3964" s="0" t="inlineStr">
        <x:is>
          <x:t>NWC</x:t>
        </x:is>
      </x:c>
      <x:c r="D3964" s="0" t="inlineStr">
        <x:is>
          <x:t>nwc.trade.B.I.3</x:t>
        </x:is>
      </x:c>
      <x:c r="E3964" s="0" t="inlineStr">
        <x:is>
          <x:t>Waren</x:t>
        </x:is>
      </x:c>
      <x:c r="H3964" s="0" t="inlineStr">
        <x:is>
          <x:t>2024-04</x:t>
        </x:is>
      </x:c>
      <x:c r="I3964" s="0" t="inlineStr">
        <x:is>
          <x:t>2024-04</x:t>
        </x:is>
      </x:c>
      <x:c r="J3964" s="0" t="inlineStr">
        <x:is>
          <x:t>Month</x:t>
        </x:is>
      </x:c>
      <x:c r="K3964" s="58">
        <x:v>1</x:v>
      </x:c>
      <x:c r="L3964" s="12">
        <x:v>1578275.64</x:v>
      </x:c>
    </x:row>
    <x:row r="3965">
      <x:c r="A3965" s="0" t="inlineStr">
        <x:is>
          <x:t>NWC|nwc.trade.B.I.3||2024-05</x:t>
        </x:is>
      </x:c>
      <x:c r="B3965" s="0" t="inlineStr">
        <x:is>
          <x:t>Demo Handel GmbH</x:t>
        </x:is>
      </x:c>
      <x:c r="C3965" s="0" t="inlineStr">
        <x:is>
          <x:t>NWC</x:t>
        </x:is>
      </x:c>
      <x:c r="D3965" s="0" t="inlineStr">
        <x:is>
          <x:t>nwc.trade.B.I.3</x:t>
        </x:is>
      </x:c>
      <x:c r="E3965" s="0" t="inlineStr">
        <x:is>
          <x:t>Waren</x:t>
        </x:is>
      </x:c>
      <x:c r="H3965" s="0" t="inlineStr">
        <x:is>
          <x:t>2024-05</x:t>
        </x:is>
      </x:c>
      <x:c r="I3965" s="0" t="inlineStr">
        <x:is>
          <x:t>2024-05</x:t>
        </x:is>
      </x:c>
      <x:c r="J3965" s="0" t="inlineStr">
        <x:is>
          <x:t>Month</x:t>
        </x:is>
      </x:c>
      <x:c r="K3965" s="58">
        <x:v>1</x:v>
      </x:c>
      <x:c r="L3965" s="12">
        <x:v>1578275.64</x:v>
      </x:c>
    </x:row>
    <x:row r="3966">
      <x:c r="A3966" s="0" t="inlineStr">
        <x:is>
          <x:t>NWC|nwc.trade.B.I.3||2024-06</x:t>
        </x:is>
      </x:c>
      <x:c r="B3966" s="0" t="inlineStr">
        <x:is>
          <x:t>Demo Handel GmbH</x:t>
        </x:is>
      </x:c>
      <x:c r="C3966" s="0" t="inlineStr">
        <x:is>
          <x:t>NWC</x:t>
        </x:is>
      </x:c>
      <x:c r="D3966" s="0" t="inlineStr">
        <x:is>
          <x:t>nwc.trade.B.I.3</x:t>
        </x:is>
      </x:c>
      <x:c r="E3966" s="0" t="inlineStr">
        <x:is>
          <x:t>Waren</x:t>
        </x:is>
      </x:c>
      <x:c r="H3966" s="0" t="inlineStr">
        <x:is>
          <x:t>2024-06</x:t>
        </x:is>
      </x:c>
      <x:c r="I3966" s="0" t="inlineStr">
        <x:is>
          <x:t>2024-06</x:t>
        </x:is>
      </x:c>
      <x:c r="J3966" s="0" t="inlineStr">
        <x:is>
          <x:t>Month</x:t>
        </x:is>
      </x:c>
      <x:c r="K3966" s="58">
        <x:v>1</x:v>
      </x:c>
      <x:c r="L3966" s="12">
        <x:v>1578275.64</x:v>
      </x:c>
    </x:row>
    <x:row r="3967">
      <x:c r="A3967" s="0" t="inlineStr">
        <x:is>
          <x:t>NWC|nwc.trade.B.I.3||2024-07</x:t>
        </x:is>
      </x:c>
      <x:c r="B3967" s="0" t="inlineStr">
        <x:is>
          <x:t>Demo Handel GmbH</x:t>
        </x:is>
      </x:c>
      <x:c r="C3967" s="0" t="inlineStr">
        <x:is>
          <x:t>NWC</x:t>
        </x:is>
      </x:c>
      <x:c r="D3967" s="0" t="inlineStr">
        <x:is>
          <x:t>nwc.trade.B.I.3</x:t>
        </x:is>
      </x:c>
      <x:c r="E3967" s="0" t="inlineStr">
        <x:is>
          <x:t>Waren</x:t>
        </x:is>
      </x:c>
      <x:c r="H3967" s="0" t="inlineStr">
        <x:is>
          <x:t>2024-07</x:t>
        </x:is>
      </x:c>
      <x:c r="I3967" s="0" t="inlineStr">
        <x:is>
          <x:t>2024-07</x:t>
        </x:is>
      </x:c>
      <x:c r="J3967" s="0" t="inlineStr">
        <x:is>
          <x:t>Month</x:t>
        </x:is>
      </x:c>
      <x:c r="K3967" s="58">
        <x:v>1</x:v>
      </x:c>
      <x:c r="L3967" s="12">
        <x:v>1578275.64</x:v>
      </x:c>
    </x:row>
    <x:row r="3968">
      <x:c r="A3968" s="0" t="inlineStr">
        <x:is>
          <x:t>NWC|nwc.trade.B.I.3||2024-08</x:t>
        </x:is>
      </x:c>
      <x:c r="B3968" s="0" t="inlineStr">
        <x:is>
          <x:t>Demo Handel GmbH</x:t>
        </x:is>
      </x:c>
      <x:c r="C3968" s="0" t="inlineStr">
        <x:is>
          <x:t>NWC</x:t>
        </x:is>
      </x:c>
      <x:c r="D3968" s="0" t="inlineStr">
        <x:is>
          <x:t>nwc.trade.B.I.3</x:t>
        </x:is>
      </x:c>
      <x:c r="E3968" s="0" t="inlineStr">
        <x:is>
          <x:t>Waren</x:t>
        </x:is>
      </x:c>
      <x:c r="H3968" s="0" t="inlineStr">
        <x:is>
          <x:t>2024-08</x:t>
        </x:is>
      </x:c>
      <x:c r="I3968" s="0" t="inlineStr">
        <x:is>
          <x:t>2024-08</x:t>
        </x:is>
      </x:c>
      <x:c r="J3968" s="0" t="inlineStr">
        <x:is>
          <x:t>Month</x:t>
        </x:is>
      </x:c>
      <x:c r="K3968" s="58">
        <x:v>1</x:v>
      </x:c>
      <x:c r="L3968" s="12">
        <x:v>1578275.64</x:v>
      </x:c>
    </x:row>
    <x:row r="3969">
      <x:c r="A3969" s="0" t="inlineStr">
        <x:is>
          <x:t>NWC|nwc.trade.B.I.3||2024-09</x:t>
        </x:is>
      </x:c>
      <x:c r="B3969" s="0" t="inlineStr">
        <x:is>
          <x:t>Demo Handel GmbH</x:t>
        </x:is>
      </x:c>
      <x:c r="C3969" s="0" t="inlineStr">
        <x:is>
          <x:t>NWC</x:t>
        </x:is>
      </x:c>
      <x:c r="D3969" s="0" t="inlineStr">
        <x:is>
          <x:t>nwc.trade.B.I.3</x:t>
        </x:is>
      </x:c>
      <x:c r="E3969" s="0" t="inlineStr">
        <x:is>
          <x:t>Waren</x:t>
        </x:is>
      </x:c>
      <x:c r="H3969" s="0" t="inlineStr">
        <x:is>
          <x:t>2024-09</x:t>
        </x:is>
      </x:c>
      <x:c r="I3969" s="0" t="inlineStr">
        <x:is>
          <x:t>2024-09</x:t>
        </x:is>
      </x:c>
      <x:c r="J3969" s="0" t="inlineStr">
        <x:is>
          <x:t>Month</x:t>
        </x:is>
      </x:c>
      <x:c r="K3969" s="58">
        <x:v>1</x:v>
      </x:c>
      <x:c r="L3969" s="12">
        <x:v>1578275.64</x:v>
      </x:c>
    </x:row>
    <x:row r="3970">
      <x:c r="A3970" s="0" t="inlineStr">
        <x:is>
          <x:t>NWC|nwc.trade.B.I.3||2024-10</x:t>
        </x:is>
      </x:c>
      <x:c r="B3970" s="0" t="inlineStr">
        <x:is>
          <x:t>Demo Handel GmbH</x:t>
        </x:is>
      </x:c>
      <x:c r="C3970" s="0" t="inlineStr">
        <x:is>
          <x:t>NWC</x:t>
        </x:is>
      </x:c>
      <x:c r="D3970" s="0" t="inlineStr">
        <x:is>
          <x:t>nwc.trade.B.I.3</x:t>
        </x:is>
      </x:c>
      <x:c r="E3970" s="0" t="inlineStr">
        <x:is>
          <x:t>Waren</x:t>
        </x:is>
      </x:c>
      <x:c r="H3970" s="0" t="inlineStr">
        <x:is>
          <x:t>2024-10</x:t>
        </x:is>
      </x:c>
      <x:c r="I3970" s="0" t="inlineStr">
        <x:is>
          <x:t>2024-10</x:t>
        </x:is>
      </x:c>
      <x:c r="J3970" s="0" t="inlineStr">
        <x:is>
          <x:t>Month</x:t>
        </x:is>
      </x:c>
      <x:c r="K3970" s="58">
        <x:v>1</x:v>
      </x:c>
      <x:c r="L3970" s="12">
        <x:v>1578275.64</x:v>
      </x:c>
    </x:row>
    <x:row r="3971">
      <x:c r="A3971" s="0" t="inlineStr">
        <x:is>
          <x:t>NWC|nwc.trade.B.I.3||2024-11</x:t>
        </x:is>
      </x:c>
      <x:c r="B3971" s="0" t="inlineStr">
        <x:is>
          <x:t>Demo Handel GmbH</x:t>
        </x:is>
      </x:c>
      <x:c r="C3971" s="0" t="inlineStr">
        <x:is>
          <x:t>NWC</x:t>
        </x:is>
      </x:c>
      <x:c r="D3971" s="0" t="inlineStr">
        <x:is>
          <x:t>nwc.trade.B.I.3</x:t>
        </x:is>
      </x:c>
      <x:c r="E3971" s="0" t="inlineStr">
        <x:is>
          <x:t>Waren</x:t>
        </x:is>
      </x:c>
      <x:c r="H3971" s="0" t="inlineStr">
        <x:is>
          <x:t>2024-11</x:t>
        </x:is>
      </x:c>
      <x:c r="I3971" s="0" t="inlineStr">
        <x:is>
          <x:t>2024-11</x:t>
        </x:is>
      </x:c>
      <x:c r="J3971" s="0" t="inlineStr">
        <x:is>
          <x:t>Month</x:t>
        </x:is>
      </x:c>
      <x:c r="K3971" s="58">
        <x:v>1</x:v>
      </x:c>
      <x:c r="L3971" s="12">
        <x:v>1578275.64</x:v>
      </x:c>
    </x:row>
    <x:row r="3972">
      <x:c r="A3972" s="0" t="inlineStr">
        <x:is>
          <x:t>NWC|nwc.trade.B.I.3||2024-12</x:t>
        </x:is>
      </x:c>
      <x:c r="B3972" s="0" t="inlineStr">
        <x:is>
          <x:t>Demo Handel GmbH</x:t>
        </x:is>
      </x:c>
      <x:c r="C3972" s="0" t="inlineStr">
        <x:is>
          <x:t>NWC</x:t>
        </x:is>
      </x:c>
      <x:c r="D3972" s="0" t="inlineStr">
        <x:is>
          <x:t>nwc.trade.B.I.3</x:t>
        </x:is>
      </x:c>
      <x:c r="E3972" s="0" t="inlineStr">
        <x:is>
          <x:t>Waren</x:t>
        </x:is>
      </x:c>
      <x:c r="H3972" s="0" t="inlineStr">
        <x:is>
          <x:t>2024-12</x:t>
        </x:is>
      </x:c>
      <x:c r="I3972" s="0" t="inlineStr">
        <x:is>
          <x:t>2024-12</x:t>
        </x:is>
      </x:c>
      <x:c r="J3972" s="0" t="inlineStr">
        <x:is>
          <x:t>Month</x:t>
        </x:is>
      </x:c>
      <x:c r="K3972" s="58">
        <x:v>1</x:v>
      </x:c>
      <x:c r="L3972" s="12">
        <x:v>1802641.5</x:v>
      </x:c>
    </x:row>
    <x:row r="3973">
      <x:c r="A3973" s="0" t="inlineStr">
        <x:is>
          <x:t>NWC|nwc.trade.B.I.3|1140|2022-01</x:t>
        </x:is>
      </x:c>
      <x:c r="B3973" s="0" t="inlineStr">
        <x:is>
          <x:t>Demo Handel GmbH</x:t>
        </x:is>
      </x:c>
      <x:c r="C3973" s="0" t="inlineStr">
        <x:is>
          <x:t>NWC</x:t>
        </x:is>
      </x:c>
      <x:c r="D3973" s="0" t="inlineStr">
        <x:is>
          <x:t>nwc.trade.B.I.3</x:t>
        </x:is>
      </x:c>
      <x:c r="E3973" s="0" t="inlineStr">
        <x:is>
          <x:t>Waren</x:t>
        </x:is>
      </x:c>
      <x:c r="F3973" s="58">
        <x:v>1140</x:v>
      </x:c>
      <x:c r="G3973" t="inlineStr">
        <x:is>
          <x:t>Waren (Bestand)</x:t>
        </x:is>
      </x:c>
      <x:c r="H3973" s="0" t="inlineStr">
        <x:is>
          <x:t>2022-01</x:t>
        </x:is>
      </x:c>
      <x:c r="I3973" s="0" t="inlineStr">
        <x:is>
          <x:t>2022-01</x:t>
        </x:is>
      </x:c>
      <x:c r="J3973" s="0" t="inlineStr">
        <x:is>
          <x:t>Month</x:t>
        </x:is>
      </x:c>
      <x:c r="K3973" s="58">
        <x:v>1</x:v>
      </x:c>
      <x:c r="L3973" s="12">
        <x:v>1491364.4</x:v>
      </x:c>
    </x:row>
    <x:row r="3974">
      <x:c r="A3974" s="0" t="inlineStr">
        <x:is>
          <x:t>NWC|nwc.trade.B.I.3|1140|2022-02</x:t>
        </x:is>
      </x:c>
      <x:c r="B3974" s="0" t="inlineStr">
        <x:is>
          <x:t>Demo Handel GmbH</x:t>
        </x:is>
      </x:c>
      <x:c r="C3974" s="0" t="inlineStr">
        <x:is>
          <x:t>NWC</x:t>
        </x:is>
      </x:c>
      <x:c r="D3974" s="0" t="inlineStr">
        <x:is>
          <x:t>nwc.trade.B.I.3</x:t>
        </x:is>
      </x:c>
      <x:c r="E3974" s="0" t="inlineStr">
        <x:is>
          <x:t>Waren</x:t>
        </x:is>
      </x:c>
      <x:c r="F3974" s="58">
        <x:v>1140</x:v>
      </x:c>
      <x:c r="G3974" t="inlineStr">
        <x:is>
          <x:t>Waren (Bestand)</x:t>
        </x:is>
      </x:c>
      <x:c r="H3974" s="0" t="inlineStr">
        <x:is>
          <x:t>2022-02</x:t>
        </x:is>
      </x:c>
      <x:c r="I3974" s="0" t="inlineStr">
        <x:is>
          <x:t>2022-02</x:t>
        </x:is>
      </x:c>
      <x:c r="J3974" s="0" t="inlineStr">
        <x:is>
          <x:t>Month</x:t>
        </x:is>
      </x:c>
      <x:c r="K3974" s="58">
        <x:v>1</x:v>
      </x:c>
      <x:c r="L3974" s="12">
        <x:v>1491364.4</x:v>
      </x:c>
    </x:row>
    <x:row r="3975">
      <x:c r="A3975" s="0" t="inlineStr">
        <x:is>
          <x:t>NWC|nwc.trade.B.I.3|1140|2022-03</x:t>
        </x:is>
      </x:c>
      <x:c r="B3975" s="0" t="inlineStr">
        <x:is>
          <x:t>Demo Handel GmbH</x:t>
        </x:is>
      </x:c>
      <x:c r="C3975" s="0" t="inlineStr">
        <x:is>
          <x:t>NWC</x:t>
        </x:is>
      </x:c>
      <x:c r="D3975" s="0" t="inlineStr">
        <x:is>
          <x:t>nwc.trade.B.I.3</x:t>
        </x:is>
      </x:c>
      <x:c r="E3975" s="0" t="inlineStr">
        <x:is>
          <x:t>Waren</x:t>
        </x:is>
      </x:c>
      <x:c r="F3975" s="58">
        <x:v>1140</x:v>
      </x:c>
      <x:c r="G3975" t="inlineStr">
        <x:is>
          <x:t>Waren (Bestand)</x:t>
        </x:is>
      </x:c>
      <x:c r="H3975" s="0" t="inlineStr">
        <x:is>
          <x:t>2022-03</x:t>
        </x:is>
      </x:c>
      <x:c r="I3975" s="0" t="inlineStr">
        <x:is>
          <x:t>2022-03</x:t>
        </x:is>
      </x:c>
      <x:c r="J3975" s="0" t="inlineStr">
        <x:is>
          <x:t>Month</x:t>
        </x:is>
      </x:c>
      <x:c r="K3975" s="58">
        <x:v>1</x:v>
      </x:c>
      <x:c r="L3975" s="12">
        <x:v>1491364.4</x:v>
      </x:c>
    </x:row>
    <x:row r="3976">
      <x:c r="A3976" s="0" t="inlineStr">
        <x:is>
          <x:t>NWC|nwc.trade.B.I.3|1140|2022-04</x:t>
        </x:is>
      </x:c>
      <x:c r="B3976" s="0" t="inlineStr">
        <x:is>
          <x:t>Demo Handel GmbH</x:t>
        </x:is>
      </x:c>
      <x:c r="C3976" s="0" t="inlineStr">
        <x:is>
          <x:t>NWC</x:t>
        </x:is>
      </x:c>
      <x:c r="D3976" s="0" t="inlineStr">
        <x:is>
          <x:t>nwc.trade.B.I.3</x:t>
        </x:is>
      </x:c>
      <x:c r="E3976" s="0" t="inlineStr">
        <x:is>
          <x:t>Waren</x:t>
        </x:is>
      </x:c>
      <x:c r="F3976" s="58">
        <x:v>1140</x:v>
      </x:c>
      <x:c r="G3976" t="inlineStr">
        <x:is>
          <x:t>Waren (Bestand)</x:t>
        </x:is>
      </x:c>
      <x:c r="H3976" s="0" t="inlineStr">
        <x:is>
          <x:t>2022-04</x:t>
        </x:is>
      </x:c>
      <x:c r="I3976" s="0" t="inlineStr">
        <x:is>
          <x:t>2022-04</x:t>
        </x:is>
      </x:c>
      <x:c r="J3976" s="0" t="inlineStr">
        <x:is>
          <x:t>Month</x:t>
        </x:is>
      </x:c>
      <x:c r="K3976" s="58">
        <x:v>1</x:v>
      </x:c>
      <x:c r="L3976" s="12">
        <x:v>1491364.4</x:v>
      </x:c>
    </x:row>
    <x:row r="3977">
      <x:c r="A3977" s="0" t="inlineStr">
        <x:is>
          <x:t>NWC|nwc.trade.B.I.3|1140|2022-05</x:t>
        </x:is>
      </x:c>
      <x:c r="B3977" s="0" t="inlineStr">
        <x:is>
          <x:t>Demo Handel GmbH</x:t>
        </x:is>
      </x:c>
      <x:c r="C3977" s="0" t="inlineStr">
        <x:is>
          <x:t>NWC</x:t>
        </x:is>
      </x:c>
      <x:c r="D3977" s="0" t="inlineStr">
        <x:is>
          <x:t>nwc.trade.B.I.3</x:t>
        </x:is>
      </x:c>
      <x:c r="E3977" s="0" t="inlineStr">
        <x:is>
          <x:t>Waren</x:t>
        </x:is>
      </x:c>
      <x:c r="F3977" s="58">
        <x:v>1140</x:v>
      </x:c>
      <x:c r="G3977" t="inlineStr">
        <x:is>
          <x:t>Waren (Bestand)</x:t>
        </x:is>
      </x:c>
      <x:c r="H3977" s="0" t="inlineStr">
        <x:is>
          <x:t>2022-05</x:t>
        </x:is>
      </x:c>
      <x:c r="I3977" s="0" t="inlineStr">
        <x:is>
          <x:t>2022-05</x:t>
        </x:is>
      </x:c>
      <x:c r="J3977" s="0" t="inlineStr">
        <x:is>
          <x:t>Month</x:t>
        </x:is>
      </x:c>
      <x:c r="K3977" s="58">
        <x:v>1</x:v>
      </x:c>
      <x:c r="L3977" s="12">
        <x:v>1491364.4</x:v>
      </x:c>
    </x:row>
    <x:row r="3978">
      <x:c r="A3978" s="0" t="inlineStr">
        <x:is>
          <x:t>NWC|nwc.trade.B.I.3|1140|2022-06</x:t>
        </x:is>
      </x:c>
      <x:c r="B3978" s="0" t="inlineStr">
        <x:is>
          <x:t>Demo Handel GmbH</x:t>
        </x:is>
      </x:c>
      <x:c r="C3978" s="0" t="inlineStr">
        <x:is>
          <x:t>NWC</x:t>
        </x:is>
      </x:c>
      <x:c r="D3978" s="0" t="inlineStr">
        <x:is>
          <x:t>nwc.trade.B.I.3</x:t>
        </x:is>
      </x:c>
      <x:c r="E3978" s="0" t="inlineStr">
        <x:is>
          <x:t>Waren</x:t>
        </x:is>
      </x:c>
      <x:c r="F3978" s="58">
        <x:v>1140</x:v>
      </x:c>
      <x:c r="G3978" t="inlineStr">
        <x:is>
          <x:t>Waren (Bestand)</x:t>
        </x:is>
      </x:c>
      <x:c r="H3978" s="0" t="inlineStr">
        <x:is>
          <x:t>2022-06</x:t>
        </x:is>
      </x:c>
      <x:c r="I3978" s="0" t="inlineStr">
        <x:is>
          <x:t>2022-06</x:t>
        </x:is>
      </x:c>
      <x:c r="J3978" s="0" t="inlineStr">
        <x:is>
          <x:t>Month</x:t>
        </x:is>
      </x:c>
      <x:c r="K3978" s="58">
        <x:v>1</x:v>
      </x:c>
      <x:c r="L3978" s="12">
        <x:v>1491364.4</x:v>
      </x:c>
    </x:row>
    <x:row r="3979">
      <x:c r="A3979" s="0" t="inlineStr">
        <x:is>
          <x:t>NWC|nwc.trade.B.I.3|1140|2022-07</x:t>
        </x:is>
      </x:c>
      <x:c r="B3979" s="0" t="inlineStr">
        <x:is>
          <x:t>Demo Handel GmbH</x:t>
        </x:is>
      </x:c>
      <x:c r="C3979" s="0" t="inlineStr">
        <x:is>
          <x:t>NWC</x:t>
        </x:is>
      </x:c>
      <x:c r="D3979" s="0" t="inlineStr">
        <x:is>
          <x:t>nwc.trade.B.I.3</x:t>
        </x:is>
      </x:c>
      <x:c r="E3979" s="0" t="inlineStr">
        <x:is>
          <x:t>Waren</x:t>
        </x:is>
      </x:c>
      <x:c r="F3979" s="58">
        <x:v>1140</x:v>
      </x:c>
      <x:c r="G3979" t="inlineStr">
        <x:is>
          <x:t>Waren (Bestand)</x:t>
        </x:is>
      </x:c>
      <x:c r="H3979" s="0" t="inlineStr">
        <x:is>
          <x:t>2022-07</x:t>
        </x:is>
      </x:c>
      <x:c r="I3979" s="0" t="inlineStr">
        <x:is>
          <x:t>2022-07</x:t>
        </x:is>
      </x:c>
      <x:c r="J3979" s="0" t="inlineStr">
        <x:is>
          <x:t>Month</x:t>
        </x:is>
      </x:c>
      <x:c r="K3979" s="58">
        <x:v>1</x:v>
      </x:c>
      <x:c r="L3979" s="12">
        <x:v>1491364.4</x:v>
      </x:c>
    </x:row>
    <x:row r="3980">
      <x:c r="A3980" s="0" t="inlineStr">
        <x:is>
          <x:t>NWC|nwc.trade.B.I.3|1140|2022-08</x:t>
        </x:is>
      </x:c>
      <x:c r="B3980" s="0" t="inlineStr">
        <x:is>
          <x:t>Demo Handel GmbH</x:t>
        </x:is>
      </x:c>
      <x:c r="C3980" s="0" t="inlineStr">
        <x:is>
          <x:t>NWC</x:t>
        </x:is>
      </x:c>
      <x:c r="D3980" s="0" t="inlineStr">
        <x:is>
          <x:t>nwc.trade.B.I.3</x:t>
        </x:is>
      </x:c>
      <x:c r="E3980" s="0" t="inlineStr">
        <x:is>
          <x:t>Waren</x:t>
        </x:is>
      </x:c>
      <x:c r="F3980" s="58">
        <x:v>1140</x:v>
      </x:c>
      <x:c r="G3980" t="inlineStr">
        <x:is>
          <x:t>Waren (Bestand)</x:t>
        </x:is>
      </x:c>
      <x:c r="H3980" s="0" t="inlineStr">
        <x:is>
          <x:t>2022-08</x:t>
        </x:is>
      </x:c>
      <x:c r="I3980" s="0" t="inlineStr">
        <x:is>
          <x:t>2022-08</x:t>
        </x:is>
      </x:c>
      <x:c r="J3980" s="0" t="inlineStr">
        <x:is>
          <x:t>Month</x:t>
        </x:is>
      </x:c>
      <x:c r="K3980" s="58">
        <x:v>1</x:v>
      </x:c>
      <x:c r="L3980" s="12">
        <x:v>1491364.4</x:v>
      </x:c>
    </x:row>
    <x:row r="3981">
      <x:c r="A3981" s="0" t="inlineStr">
        <x:is>
          <x:t>NWC|nwc.trade.B.I.3|1140|2022-09</x:t>
        </x:is>
      </x:c>
      <x:c r="B3981" s="0" t="inlineStr">
        <x:is>
          <x:t>Demo Handel GmbH</x:t>
        </x:is>
      </x:c>
      <x:c r="C3981" s="0" t="inlineStr">
        <x:is>
          <x:t>NWC</x:t>
        </x:is>
      </x:c>
      <x:c r="D3981" s="0" t="inlineStr">
        <x:is>
          <x:t>nwc.trade.B.I.3</x:t>
        </x:is>
      </x:c>
      <x:c r="E3981" s="0" t="inlineStr">
        <x:is>
          <x:t>Waren</x:t>
        </x:is>
      </x:c>
      <x:c r="F3981" s="58">
        <x:v>1140</x:v>
      </x:c>
      <x:c r="G3981" t="inlineStr">
        <x:is>
          <x:t>Waren (Bestand)</x:t>
        </x:is>
      </x:c>
      <x:c r="H3981" s="0" t="inlineStr">
        <x:is>
          <x:t>2022-09</x:t>
        </x:is>
      </x:c>
      <x:c r="I3981" s="0" t="inlineStr">
        <x:is>
          <x:t>2022-09</x:t>
        </x:is>
      </x:c>
      <x:c r="J3981" s="0" t="inlineStr">
        <x:is>
          <x:t>Month</x:t>
        </x:is>
      </x:c>
      <x:c r="K3981" s="58">
        <x:v>1</x:v>
      </x:c>
      <x:c r="L3981" s="12">
        <x:v>1491364.4</x:v>
      </x:c>
    </x:row>
    <x:row r="3982">
      <x:c r="A3982" s="0" t="inlineStr">
        <x:is>
          <x:t>NWC|nwc.trade.B.I.3|1140|2022-10</x:t>
        </x:is>
      </x:c>
      <x:c r="B3982" s="0" t="inlineStr">
        <x:is>
          <x:t>Demo Handel GmbH</x:t>
        </x:is>
      </x:c>
      <x:c r="C3982" s="0" t="inlineStr">
        <x:is>
          <x:t>NWC</x:t>
        </x:is>
      </x:c>
      <x:c r="D3982" s="0" t="inlineStr">
        <x:is>
          <x:t>nwc.trade.B.I.3</x:t>
        </x:is>
      </x:c>
      <x:c r="E3982" s="0" t="inlineStr">
        <x:is>
          <x:t>Waren</x:t>
        </x:is>
      </x:c>
      <x:c r="F3982" s="58">
        <x:v>1140</x:v>
      </x:c>
      <x:c r="G3982" t="inlineStr">
        <x:is>
          <x:t>Waren (Bestand)</x:t>
        </x:is>
      </x:c>
      <x:c r="H3982" s="0" t="inlineStr">
        <x:is>
          <x:t>2022-10</x:t>
        </x:is>
      </x:c>
      <x:c r="I3982" s="0" t="inlineStr">
        <x:is>
          <x:t>2022-10</x:t>
        </x:is>
      </x:c>
      <x:c r="J3982" s="0" t="inlineStr">
        <x:is>
          <x:t>Month</x:t>
        </x:is>
      </x:c>
      <x:c r="K3982" s="58">
        <x:v>1</x:v>
      </x:c>
      <x:c r="L3982" s="12">
        <x:v>1491364.4</x:v>
      </x:c>
    </x:row>
    <x:row r="3983">
      <x:c r="A3983" s="0" t="inlineStr">
        <x:is>
          <x:t>NWC|nwc.trade.B.I.3|1140|2022-11</x:t>
        </x:is>
      </x:c>
      <x:c r="B3983" s="0" t="inlineStr">
        <x:is>
          <x:t>Demo Handel GmbH</x:t>
        </x:is>
      </x:c>
      <x:c r="C3983" s="0" t="inlineStr">
        <x:is>
          <x:t>NWC</x:t>
        </x:is>
      </x:c>
      <x:c r="D3983" s="0" t="inlineStr">
        <x:is>
          <x:t>nwc.trade.B.I.3</x:t>
        </x:is>
      </x:c>
      <x:c r="E3983" s="0" t="inlineStr">
        <x:is>
          <x:t>Waren</x:t>
        </x:is>
      </x:c>
      <x:c r="F3983" s="58">
        <x:v>1140</x:v>
      </x:c>
      <x:c r="G3983" t="inlineStr">
        <x:is>
          <x:t>Waren (Bestand)</x:t>
        </x:is>
      </x:c>
      <x:c r="H3983" s="0" t="inlineStr">
        <x:is>
          <x:t>2022-11</x:t>
        </x:is>
      </x:c>
      <x:c r="I3983" s="0" t="inlineStr">
        <x:is>
          <x:t>2022-11</x:t>
        </x:is>
      </x:c>
      <x:c r="J3983" s="0" t="inlineStr">
        <x:is>
          <x:t>Month</x:t>
        </x:is>
      </x:c>
      <x:c r="K3983" s="58">
        <x:v>1</x:v>
      </x:c>
      <x:c r="L3983" s="12">
        <x:v>1491364.4</x:v>
      </x:c>
    </x:row>
    <x:row r="3984">
      <x:c r="A3984" s="0" t="inlineStr">
        <x:is>
          <x:t>NWC|nwc.trade.B.I.3|1140|2022-12</x:t>
        </x:is>
      </x:c>
      <x:c r="B3984" s="0" t="inlineStr">
        <x:is>
          <x:t>Demo Handel GmbH</x:t>
        </x:is>
      </x:c>
      <x:c r="C3984" s="0" t="inlineStr">
        <x:is>
          <x:t>NWC</x:t>
        </x:is>
      </x:c>
      <x:c r="D3984" s="0" t="inlineStr">
        <x:is>
          <x:t>nwc.trade.B.I.3</x:t>
        </x:is>
      </x:c>
      <x:c r="E3984" s="0" t="inlineStr">
        <x:is>
          <x:t>Waren</x:t>
        </x:is>
      </x:c>
      <x:c r="F3984" s="58">
        <x:v>1140</x:v>
      </x:c>
      <x:c r="G3984" t="inlineStr">
        <x:is>
          <x:t>Waren (Bestand)</x:t>
        </x:is>
      </x:c>
      <x:c r="H3984" s="0" t="inlineStr">
        <x:is>
          <x:t>2022-12</x:t>
        </x:is>
      </x:c>
      <x:c r="I3984" s="0" t="inlineStr">
        <x:is>
          <x:t>2022-12</x:t>
        </x:is>
      </x:c>
      <x:c r="J3984" s="0" t="inlineStr">
        <x:is>
          <x:t>Month</x:t>
        </x:is>
      </x:c>
      <x:c r="K3984" s="58">
        <x:v>1</x:v>
      </x:c>
      <x:c r="L3984" s="12">
        <x:v>1501759.15</x:v>
      </x:c>
    </x:row>
    <x:row r="3985">
      <x:c r="A3985" s="0" t="inlineStr">
        <x:is>
          <x:t>NWC|nwc.trade.B.I.3|1140|2023-01</x:t>
        </x:is>
      </x:c>
      <x:c r="B3985" s="0" t="inlineStr">
        <x:is>
          <x:t>Demo Handel GmbH</x:t>
        </x:is>
      </x:c>
      <x:c r="C3985" s="0" t="inlineStr">
        <x:is>
          <x:t>NWC</x:t>
        </x:is>
      </x:c>
      <x:c r="D3985" s="0" t="inlineStr">
        <x:is>
          <x:t>nwc.trade.B.I.3</x:t>
        </x:is>
      </x:c>
      <x:c r="E3985" s="0" t="inlineStr">
        <x:is>
          <x:t>Waren</x:t>
        </x:is>
      </x:c>
      <x:c r="F3985" s="58">
        <x:v>1140</x:v>
      </x:c>
      <x:c r="G3985" t="inlineStr">
        <x:is>
          <x:t>Waren (Bestand)</x:t>
        </x:is>
      </x:c>
      <x:c r="H3985" s="0" t="inlineStr">
        <x:is>
          <x:t>2023-01</x:t>
        </x:is>
      </x:c>
      <x:c r="I3985" s="0" t="inlineStr">
        <x:is>
          <x:t>2023-01</x:t>
        </x:is>
      </x:c>
      <x:c r="J3985" s="0" t="inlineStr">
        <x:is>
          <x:t>Month</x:t>
        </x:is>
      </x:c>
      <x:c r="K3985" s="58">
        <x:v>1</x:v>
      </x:c>
      <x:c r="L3985" s="12">
        <x:v>1501759.15</x:v>
      </x:c>
    </x:row>
    <x:row r="3986">
      <x:c r="A3986" s="0" t="inlineStr">
        <x:is>
          <x:t>NWC|nwc.trade.B.I.3|1140|2023-02</x:t>
        </x:is>
      </x:c>
      <x:c r="B3986" s="0" t="inlineStr">
        <x:is>
          <x:t>Demo Handel GmbH</x:t>
        </x:is>
      </x:c>
      <x:c r="C3986" s="0" t="inlineStr">
        <x:is>
          <x:t>NWC</x:t>
        </x:is>
      </x:c>
      <x:c r="D3986" s="0" t="inlineStr">
        <x:is>
          <x:t>nwc.trade.B.I.3</x:t>
        </x:is>
      </x:c>
      <x:c r="E3986" s="0" t="inlineStr">
        <x:is>
          <x:t>Waren</x:t>
        </x:is>
      </x:c>
      <x:c r="F3986" s="58">
        <x:v>1140</x:v>
      </x:c>
      <x:c r="G3986" t="inlineStr">
        <x:is>
          <x:t>Waren (Bestand)</x:t>
        </x:is>
      </x:c>
      <x:c r="H3986" s="0" t="inlineStr">
        <x:is>
          <x:t>2023-02</x:t>
        </x:is>
      </x:c>
      <x:c r="I3986" s="0" t="inlineStr">
        <x:is>
          <x:t>2023-02</x:t>
        </x:is>
      </x:c>
      <x:c r="J3986" s="0" t="inlineStr">
        <x:is>
          <x:t>Month</x:t>
        </x:is>
      </x:c>
      <x:c r="K3986" s="58">
        <x:v>1</x:v>
      </x:c>
      <x:c r="L3986" s="12">
        <x:v>1501759.15</x:v>
      </x:c>
    </x:row>
    <x:row r="3987">
      <x:c r="A3987" s="0" t="inlineStr">
        <x:is>
          <x:t>NWC|nwc.trade.B.I.3|1140|2023-03</x:t>
        </x:is>
      </x:c>
      <x:c r="B3987" s="0" t="inlineStr">
        <x:is>
          <x:t>Demo Handel GmbH</x:t>
        </x:is>
      </x:c>
      <x:c r="C3987" s="0" t="inlineStr">
        <x:is>
          <x:t>NWC</x:t>
        </x:is>
      </x:c>
      <x:c r="D3987" s="0" t="inlineStr">
        <x:is>
          <x:t>nwc.trade.B.I.3</x:t>
        </x:is>
      </x:c>
      <x:c r="E3987" s="0" t="inlineStr">
        <x:is>
          <x:t>Waren</x:t>
        </x:is>
      </x:c>
      <x:c r="F3987" s="58">
        <x:v>1140</x:v>
      </x:c>
      <x:c r="G3987" t="inlineStr">
        <x:is>
          <x:t>Waren (Bestand)</x:t>
        </x:is>
      </x:c>
      <x:c r="H3987" s="0" t="inlineStr">
        <x:is>
          <x:t>2023-03</x:t>
        </x:is>
      </x:c>
      <x:c r="I3987" s="0" t="inlineStr">
        <x:is>
          <x:t>2023-03</x:t>
        </x:is>
      </x:c>
      <x:c r="J3987" s="0" t="inlineStr">
        <x:is>
          <x:t>Month</x:t>
        </x:is>
      </x:c>
      <x:c r="K3987" s="58">
        <x:v>1</x:v>
      </x:c>
      <x:c r="L3987" s="12">
        <x:v>1501759.15</x:v>
      </x:c>
    </x:row>
    <x:row r="3988">
      <x:c r="A3988" s="0" t="inlineStr">
        <x:is>
          <x:t>NWC|nwc.trade.B.I.3|1140|2023-04</x:t>
        </x:is>
      </x:c>
      <x:c r="B3988" s="0" t="inlineStr">
        <x:is>
          <x:t>Demo Handel GmbH</x:t>
        </x:is>
      </x:c>
      <x:c r="C3988" s="0" t="inlineStr">
        <x:is>
          <x:t>NWC</x:t>
        </x:is>
      </x:c>
      <x:c r="D3988" s="0" t="inlineStr">
        <x:is>
          <x:t>nwc.trade.B.I.3</x:t>
        </x:is>
      </x:c>
      <x:c r="E3988" s="0" t="inlineStr">
        <x:is>
          <x:t>Waren</x:t>
        </x:is>
      </x:c>
      <x:c r="F3988" s="58">
        <x:v>1140</x:v>
      </x:c>
      <x:c r="G3988" t="inlineStr">
        <x:is>
          <x:t>Waren (Bestand)</x:t>
        </x:is>
      </x:c>
      <x:c r="H3988" s="0" t="inlineStr">
        <x:is>
          <x:t>2023-04</x:t>
        </x:is>
      </x:c>
      <x:c r="I3988" s="0" t="inlineStr">
        <x:is>
          <x:t>2023-04</x:t>
        </x:is>
      </x:c>
      <x:c r="J3988" s="0" t="inlineStr">
        <x:is>
          <x:t>Month</x:t>
        </x:is>
      </x:c>
      <x:c r="K3988" s="58">
        <x:v>1</x:v>
      </x:c>
      <x:c r="L3988" s="12">
        <x:v>1501759.15</x:v>
      </x:c>
    </x:row>
    <x:row r="3989">
      <x:c r="A3989" s="0" t="inlineStr">
        <x:is>
          <x:t>NWC|nwc.trade.B.I.3|1140|2023-05</x:t>
        </x:is>
      </x:c>
      <x:c r="B3989" s="0" t="inlineStr">
        <x:is>
          <x:t>Demo Handel GmbH</x:t>
        </x:is>
      </x:c>
      <x:c r="C3989" s="0" t="inlineStr">
        <x:is>
          <x:t>NWC</x:t>
        </x:is>
      </x:c>
      <x:c r="D3989" s="0" t="inlineStr">
        <x:is>
          <x:t>nwc.trade.B.I.3</x:t>
        </x:is>
      </x:c>
      <x:c r="E3989" s="0" t="inlineStr">
        <x:is>
          <x:t>Waren</x:t>
        </x:is>
      </x:c>
      <x:c r="F3989" s="58">
        <x:v>1140</x:v>
      </x:c>
      <x:c r="G3989" t="inlineStr">
        <x:is>
          <x:t>Waren (Bestand)</x:t>
        </x:is>
      </x:c>
      <x:c r="H3989" s="0" t="inlineStr">
        <x:is>
          <x:t>2023-05</x:t>
        </x:is>
      </x:c>
      <x:c r="I3989" s="0" t="inlineStr">
        <x:is>
          <x:t>2023-05</x:t>
        </x:is>
      </x:c>
      <x:c r="J3989" s="0" t="inlineStr">
        <x:is>
          <x:t>Month</x:t>
        </x:is>
      </x:c>
      <x:c r="K3989" s="58">
        <x:v>1</x:v>
      </x:c>
      <x:c r="L3989" s="12">
        <x:v>1501759.15</x:v>
      </x:c>
    </x:row>
    <x:row r="3990">
      <x:c r="A3990" s="0" t="inlineStr">
        <x:is>
          <x:t>NWC|nwc.trade.B.I.3|1140|2023-06</x:t>
        </x:is>
      </x:c>
      <x:c r="B3990" s="0" t="inlineStr">
        <x:is>
          <x:t>Demo Handel GmbH</x:t>
        </x:is>
      </x:c>
      <x:c r="C3990" s="0" t="inlineStr">
        <x:is>
          <x:t>NWC</x:t>
        </x:is>
      </x:c>
      <x:c r="D3990" s="0" t="inlineStr">
        <x:is>
          <x:t>nwc.trade.B.I.3</x:t>
        </x:is>
      </x:c>
      <x:c r="E3990" s="0" t="inlineStr">
        <x:is>
          <x:t>Waren</x:t>
        </x:is>
      </x:c>
      <x:c r="F3990" s="58">
        <x:v>1140</x:v>
      </x:c>
      <x:c r="G3990" t="inlineStr">
        <x:is>
          <x:t>Waren (Bestand)</x:t>
        </x:is>
      </x:c>
      <x:c r="H3990" s="0" t="inlineStr">
        <x:is>
          <x:t>2023-06</x:t>
        </x:is>
      </x:c>
      <x:c r="I3990" s="0" t="inlineStr">
        <x:is>
          <x:t>2023-06</x:t>
        </x:is>
      </x:c>
      <x:c r="J3990" s="0" t="inlineStr">
        <x:is>
          <x:t>Month</x:t>
        </x:is>
      </x:c>
      <x:c r="K3990" s="58">
        <x:v>1</x:v>
      </x:c>
      <x:c r="L3990" s="12">
        <x:v>1501759.15</x:v>
      </x:c>
    </x:row>
    <x:row r="3991">
      <x:c r="A3991" s="0" t="inlineStr">
        <x:is>
          <x:t>NWC|nwc.trade.B.I.3|1140|2023-07</x:t>
        </x:is>
      </x:c>
      <x:c r="B3991" s="0" t="inlineStr">
        <x:is>
          <x:t>Demo Handel GmbH</x:t>
        </x:is>
      </x:c>
      <x:c r="C3991" s="0" t="inlineStr">
        <x:is>
          <x:t>NWC</x:t>
        </x:is>
      </x:c>
      <x:c r="D3991" s="0" t="inlineStr">
        <x:is>
          <x:t>nwc.trade.B.I.3</x:t>
        </x:is>
      </x:c>
      <x:c r="E3991" s="0" t="inlineStr">
        <x:is>
          <x:t>Waren</x:t>
        </x:is>
      </x:c>
      <x:c r="F3991" s="58">
        <x:v>1140</x:v>
      </x:c>
      <x:c r="G3991" t="inlineStr">
        <x:is>
          <x:t>Waren (Bestand)</x:t>
        </x:is>
      </x:c>
      <x:c r="H3991" s="0" t="inlineStr">
        <x:is>
          <x:t>2023-07</x:t>
        </x:is>
      </x:c>
      <x:c r="I3991" s="0" t="inlineStr">
        <x:is>
          <x:t>2023-07</x:t>
        </x:is>
      </x:c>
      <x:c r="J3991" s="0" t="inlineStr">
        <x:is>
          <x:t>Month</x:t>
        </x:is>
      </x:c>
      <x:c r="K3991" s="58">
        <x:v>1</x:v>
      </x:c>
      <x:c r="L3991" s="12">
        <x:v>1501759.15</x:v>
      </x:c>
    </x:row>
    <x:row r="3992">
      <x:c r="A3992" s="0" t="inlineStr">
        <x:is>
          <x:t>NWC|nwc.trade.B.I.3|1140|2023-08</x:t>
        </x:is>
      </x:c>
      <x:c r="B3992" s="0" t="inlineStr">
        <x:is>
          <x:t>Demo Handel GmbH</x:t>
        </x:is>
      </x:c>
      <x:c r="C3992" s="0" t="inlineStr">
        <x:is>
          <x:t>NWC</x:t>
        </x:is>
      </x:c>
      <x:c r="D3992" s="0" t="inlineStr">
        <x:is>
          <x:t>nwc.trade.B.I.3</x:t>
        </x:is>
      </x:c>
      <x:c r="E3992" s="0" t="inlineStr">
        <x:is>
          <x:t>Waren</x:t>
        </x:is>
      </x:c>
      <x:c r="F3992" s="58">
        <x:v>1140</x:v>
      </x:c>
      <x:c r="G3992" t="inlineStr">
        <x:is>
          <x:t>Waren (Bestand)</x:t>
        </x:is>
      </x:c>
      <x:c r="H3992" s="0" t="inlineStr">
        <x:is>
          <x:t>2023-08</x:t>
        </x:is>
      </x:c>
      <x:c r="I3992" s="0" t="inlineStr">
        <x:is>
          <x:t>2023-08</x:t>
        </x:is>
      </x:c>
      <x:c r="J3992" s="0" t="inlineStr">
        <x:is>
          <x:t>Month</x:t>
        </x:is>
      </x:c>
      <x:c r="K3992" s="58">
        <x:v>1</x:v>
      </x:c>
      <x:c r="L3992" s="12">
        <x:v>1501759.15</x:v>
      </x:c>
    </x:row>
    <x:row r="3993">
      <x:c r="A3993" s="0" t="inlineStr">
        <x:is>
          <x:t>NWC|nwc.trade.B.I.3|1140|2023-09</x:t>
        </x:is>
      </x:c>
      <x:c r="B3993" s="0" t="inlineStr">
        <x:is>
          <x:t>Demo Handel GmbH</x:t>
        </x:is>
      </x:c>
      <x:c r="C3993" s="0" t="inlineStr">
        <x:is>
          <x:t>NWC</x:t>
        </x:is>
      </x:c>
      <x:c r="D3993" s="0" t="inlineStr">
        <x:is>
          <x:t>nwc.trade.B.I.3</x:t>
        </x:is>
      </x:c>
      <x:c r="E3993" s="0" t="inlineStr">
        <x:is>
          <x:t>Waren</x:t>
        </x:is>
      </x:c>
      <x:c r="F3993" s="58">
        <x:v>1140</x:v>
      </x:c>
      <x:c r="G3993" t="inlineStr">
        <x:is>
          <x:t>Waren (Bestand)</x:t>
        </x:is>
      </x:c>
      <x:c r="H3993" s="0" t="inlineStr">
        <x:is>
          <x:t>2023-09</x:t>
        </x:is>
      </x:c>
      <x:c r="I3993" s="0" t="inlineStr">
        <x:is>
          <x:t>2023-09</x:t>
        </x:is>
      </x:c>
      <x:c r="J3993" s="0" t="inlineStr">
        <x:is>
          <x:t>Month</x:t>
        </x:is>
      </x:c>
      <x:c r="K3993" s="58">
        <x:v>1</x:v>
      </x:c>
      <x:c r="L3993" s="12">
        <x:v>1501759.15</x:v>
      </x:c>
    </x:row>
    <x:row r="3994">
      <x:c r="A3994" s="0" t="inlineStr">
        <x:is>
          <x:t>NWC|nwc.trade.B.I.3|1140|2023-10</x:t>
        </x:is>
      </x:c>
      <x:c r="B3994" s="0" t="inlineStr">
        <x:is>
          <x:t>Demo Handel GmbH</x:t>
        </x:is>
      </x:c>
      <x:c r="C3994" s="0" t="inlineStr">
        <x:is>
          <x:t>NWC</x:t>
        </x:is>
      </x:c>
      <x:c r="D3994" s="0" t="inlineStr">
        <x:is>
          <x:t>nwc.trade.B.I.3</x:t>
        </x:is>
      </x:c>
      <x:c r="E3994" s="0" t="inlineStr">
        <x:is>
          <x:t>Waren</x:t>
        </x:is>
      </x:c>
      <x:c r="F3994" s="58">
        <x:v>1140</x:v>
      </x:c>
      <x:c r="G3994" t="inlineStr">
        <x:is>
          <x:t>Waren (Bestand)</x:t>
        </x:is>
      </x:c>
      <x:c r="H3994" s="0" t="inlineStr">
        <x:is>
          <x:t>2023-10</x:t>
        </x:is>
      </x:c>
      <x:c r="I3994" s="0" t="inlineStr">
        <x:is>
          <x:t>2023-10</x:t>
        </x:is>
      </x:c>
      <x:c r="J3994" s="0" t="inlineStr">
        <x:is>
          <x:t>Month</x:t>
        </x:is>
      </x:c>
      <x:c r="K3994" s="58">
        <x:v>1</x:v>
      </x:c>
      <x:c r="L3994" s="12">
        <x:v>1501759.15</x:v>
      </x:c>
    </x:row>
    <x:row r="3995">
      <x:c r="A3995" s="0" t="inlineStr">
        <x:is>
          <x:t>NWC|nwc.trade.B.I.3|1140|2023-11</x:t>
        </x:is>
      </x:c>
      <x:c r="B3995" s="0" t="inlineStr">
        <x:is>
          <x:t>Demo Handel GmbH</x:t>
        </x:is>
      </x:c>
      <x:c r="C3995" s="0" t="inlineStr">
        <x:is>
          <x:t>NWC</x:t>
        </x:is>
      </x:c>
      <x:c r="D3995" s="0" t="inlineStr">
        <x:is>
          <x:t>nwc.trade.B.I.3</x:t>
        </x:is>
      </x:c>
      <x:c r="E3995" s="0" t="inlineStr">
        <x:is>
          <x:t>Waren</x:t>
        </x:is>
      </x:c>
      <x:c r="F3995" s="58">
        <x:v>1140</x:v>
      </x:c>
      <x:c r="G3995" t="inlineStr">
        <x:is>
          <x:t>Waren (Bestand)</x:t>
        </x:is>
      </x:c>
      <x:c r="H3995" s="0" t="inlineStr">
        <x:is>
          <x:t>2023-11</x:t>
        </x:is>
      </x:c>
      <x:c r="I3995" s="0" t="inlineStr">
        <x:is>
          <x:t>2023-11</x:t>
        </x:is>
      </x:c>
      <x:c r="J3995" s="0" t="inlineStr">
        <x:is>
          <x:t>Month</x:t>
        </x:is>
      </x:c>
      <x:c r="K3995" s="58">
        <x:v>1</x:v>
      </x:c>
      <x:c r="L3995" s="12">
        <x:v>1501759.15</x:v>
      </x:c>
    </x:row>
    <x:row r="3996">
      <x:c r="A3996" s="0" t="inlineStr">
        <x:is>
          <x:t>NWC|nwc.trade.B.I.3|1140|2023-12</x:t>
        </x:is>
      </x:c>
      <x:c r="B3996" s="0" t="inlineStr">
        <x:is>
          <x:t>Demo Handel GmbH</x:t>
        </x:is>
      </x:c>
      <x:c r="C3996" s="0" t="inlineStr">
        <x:is>
          <x:t>NWC</x:t>
        </x:is>
      </x:c>
      <x:c r="D3996" s="0" t="inlineStr">
        <x:is>
          <x:t>nwc.trade.B.I.3</x:t>
        </x:is>
      </x:c>
      <x:c r="E3996" s="0" t="inlineStr">
        <x:is>
          <x:t>Waren</x:t>
        </x:is>
      </x:c>
      <x:c r="F3996" s="58">
        <x:v>1140</x:v>
      </x:c>
      <x:c r="G3996" t="inlineStr">
        <x:is>
          <x:t>Waren (Bestand)</x:t>
        </x:is>
      </x:c>
      <x:c r="H3996" s="0" t="inlineStr">
        <x:is>
          <x:t>2023-12</x:t>
        </x:is>
      </x:c>
      <x:c r="I3996" s="0" t="inlineStr">
        <x:is>
          <x:t>2023-12</x:t>
        </x:is>
      </x:c>
      <x:c r="J3996" s="0" t="inlineStr">
        <x:is>
          <x:t>Month</x:t>
        </x:is>
      </x:c>
      <x:c r="K3996" s="58">
        <x:v>1</x:v>
      </x:c>
      <x:c r="L3996" s="12">
        <x:v>1578275.64</x:v>
      </x:c>
    </x:row>
    <x:row r="3997">
      <x:c r="A3997" s="0" t="inlineStr">
        <x:is>
          <x:t>NWC|nwc.trade.B.I.3|1140|2024-01</x:t>
        </x:is>
      </x:c>
      <x:c r="B3997" s="0" t="inlineStr">
        <x:is>
          <x:t>Demo Handel GmbH</x:t>
        </x:is>
      </x:c>
      <x:c r="C3997" s="0" t="inlineStr">
        <x:is>
          <x:t>NWC</x:t>
        </x:is>
      </x:c>
      <x:c r="D3997" s="0" t="inlineStr">
        <x:is>
          <x:t>nwc.trade.B.I.3</x:t>
        </x:is>
      </x:c>
      <x:c r="E3997" s="0" t="inlineStr">
        <x:is>
          <x:t>Waren</x:t>
        </x:is>
      </x:c>
      <x:c r="F3997" s="58">
        <x:v>1140</x:v>
      </x:c>
      <x:c r="G3997" t="inlineStr">
        <x:is>
          <x:t>Waren (Bestand)</x:t>
        </x:is>
      </x:c>
      <x:c r="H3997" s="0" t="inlineStr">
        <x:is>
          <x:t>2024-01</x:t>
        </x:is>
      </x:c>
      <x:c r="I3997" s="0" t="inlineStr">
        <x:is>
          <x:t>2024-01</x:t>
        </x:is>
      </x:c>
      <x:c r="J3997" s="0" t="inlineStr">
        <x:is>
          <x:t>Month</x:t>
        </x:is>
      </x:c>
      <x:c r="K3997" s="58">
        <x:v>1</x:v>
      </x:c>
      <x:c r="L3997" s="12">
        <x:v>1578275.64</x:v>
      </x:c>
    </x:row>
    <x:row r="3998">
      <x:c r="A3998" s="0" t="inlineStr">
        <x:is>
          <x:t>NWC|nwc.trade.B.I.3|1140|2024-02</x:t>
        </x:is>
      </x:c>
      <x:c r="B3998" s="0" t="inlineStr">
        <x:is>
          <x:t>Demo Handel GmbH</x:t>
        </x:is>
      </x:c>
      <x:c r="C3998" s="0" t="inlineStr">
        <x:is>
          <x:t>NWC</x:t>
        </x:is>
      </x:c>
      <x:c r="D3998" s="0" t="inlineStr">
        <x:is>
          <x:t>nwc.trade.B.I.3</x:t>
        </x:is>
      </x:c>
      <x:c r="E3998" s="0" t="inlineStr">
        <x:is>
          <x:t>Waren</x:t>
        </x:is>
      </x:c>
      <x:c r="F3998" s="58">
        <x:v>1140</x:v>
      </x:c>
      <x:c r="G3998" t="inlineStr">
        <x:is>
          <x:t>Waren (Bestand)</x:t>
        </x:is>
      </x:c>
      <x:c r="H3998" s="0" t="inlineStr">
        <x:is>
          <x:t>2024-02</x:t>
        </x:is>
      </x:c>
      <x:c r="I3998" s="0" t="inlineStr">
        <x:is>
          <x:t>2024-02</x:t>
        </x:is>
      </x:c>
      <x:c r="J3998" s="0" t="inlineStr">
        <x:is>
          <x:t>Month</x:t>
        </x:is>
      </x:c>
      <x:c r="K3998" s="58">
        <x:v>1</x:v>
      </x:c>
      <x:c r="L3998" s="12">
        <x:v>1578275.64</x:v>
      </x:c>
    </x:row>
    <x:row r="3999">
      <x:c r="A3999" s="0" t="inlineStr">
        <x:is>
          <x:t>NWC|nwc.trade.B.I.3|1140|2024-03</x:t>
        </x:is>
      </x:c>
      <x:c r="B3999" s="0" t="inlineStr">
        <x:is>
          <x:t>Demo Handel GmbH</x:t>
        </x:is>
      </x:c>
      <x:c r="C3999" s="0" t="inlineStr">
        <x:is>
          <x:t>NWC</x:t>
        </x:is>
      </x:c>
      <x:c r="D3999" s="0" t="inlineStr">
        <x:is>
          <x:t>nwc.trade.B.I.3</x:t>
        </x:is>
      </x:c>
      <x:c r="E3999" s="0" t="inlineStr">
        <x:is>
          <x:t>Waren</x:t>
        </x:is>
      </x:c>
      <x:c r="F3999" s="58">
        <x:v>1140</x:v>
      </x:c>
      <x:c r="G3999" t="inlineStr">
        <x:is>
          <x:t>Waren (Bestand)</x:t>
        </x:is>
      </x:c>
      <x:c r="H3999" s="0" t="inlineStr">
        <x:is>
          <x:t>2024-03</x:t>
        </x:is>
      </x:c>
      <x:c r="I3999" s="0" t="inlineStr">
        <x:is>
          <x:t>2024-03</x:t>
        </x:is>
      </x:c>
      <x:c r="J3999" s="0" t="inlineStr">
        <x:is>
          <x:t>Month</x:t>
        </x:is>
      </x:c>
      <x:c r="K3999" s="58">
        <x:v>1</x:v>
      </x:c>
      <x:c r="L3999" s="12">
        <x:v>1578275.64</x:v>
      </x:c>
    </x:row>
    <x:row r="4000">
      <x:c r="A4000" s="0" t="inlineStr">
        <x:is>
          <x:t>NWC|nwc.trade.B.I.3|1140|2024-04</x:t>
        </x:is>
      </x:c>
      <x:c r="B4000" s="0" t="inlineStr">
        <x:is>
          <x:t>Demo Handel GmbH</x:t>
        </x:is>
      </x:c>
      <x:c r="C4000" s="0" t="inlineStr">
        <x:is>
          <x:t>NWC</x:t>
        </x:is>
      </x:c>
      <x:c r="D4000" s="0" t="inlineStr">
        <x:is>
          <x:t>nwc.trade.B.I.3</x:t>
        </x:is>
      </x:c>
      <x:c r="E4000" s="0" t="inlineStr">
        <x:is>
          <x:t>Waren</x:t>
        </x:is>
      </x:c>
      <x:c r="F4000" s="58">
        <x:v>1140</x:v>
      </x:c>
      <x:c r="G4000" t="inlineStr">
        <x:is>
          <x:t>Waren (Bestand)</x:t>
        </x:is>
      </x:c>
      <x:c r="H4000" s="0" t="inlineStr">
        <x:is>
          <x:t>2024-04</x:t>
        </x:is>
      </x:c>
      <x:c r="I4000" s="0" t="inlineStr">
        <x:is>
          <x:t>2024-04</x:t>
        </x:is>
      </x:c>
      <x:c r="J4000" s="0" t="inlineStr">
        <x:is>
          <x:t>Month</x:t>
        </x:is>
      </x:c>
      <x:c r="K4000" s="58">
        <x:v>1</x:v>
      </x:c>
      <x:c r="L4000" s="12">
        <x:v>1578275.64</x:v>
      </x:c>
    </x:row>
    <x:row r="4001">
      <x:c r="A4001" s="0" t="inlineStr">
        <x:is>
          <x:t>NWC|nwc.trade.B.I.3|1140|2024-05</x:t>
        </x:is>
      </x:c>
      <x:c r="B4001" s="0" t="inlineStr">
        <x:is>
          <x:t>Demo Handel GmbH</x:t>
        </x:is>
      </x:c>
      <x:c r="C4001" s="0" t="inlineStr">
        <x:is>
          <x:t>NWC</x:t>
        </x:is>
      </x:c>
      <x:c r="D4001" s="0" t="inlineStr">
        <x:is>
          <x:t>nwc.trade.B.I.3</x:t>
        </x:is>
      </x:c>
      <x:c r="E4001" s="0" t="inlineStr">
        <x:is>
          <x:t>Waren</x:t>
        </x:is>
      </x:c>
      <x:c r="F4001" s="58">
        <x:v>1140</x:v>
      </x:c>
      <x:c r="G4001" t="inlineStr">
        <x:is>
          <x:t>Waren (Bestand)</x:t>
        </x:is>
      </x:c>
      <x:c r="H4001" s="0" t="inlineStr">
        <x:is>
          <x:t>2024-05</x:t>
        </x:is>
      </x:c>
      <x:c r="I4001" s="0" t="inlineStr">
        <x:is>
          <x:t>2024-05</x:t>
        </x:is>
      </x:c>
      <x:c r="J4001" s="0" t="inlineStr">
        <x:is>
          <x:t>Month</x:t>
        </x:is>
      </x:c>
      <x:c r="K4001" s="58">
        <x:v>1</x:v>
      </x:c>
      <x:c r="L4001" s="12">
        <x:v>1578275.64</x:v>
      </x:c>
    </x:row>
    <x:row r="4002">
      <x:c r="A4002" s="0" t="inlineStr">
        <x:is>
          <x:t>NWC|nwc.trade.B.I.3|1140|2024-06</x:t>
        </x:is>
      </x:c>
      <x:c r="B4002" s="0" t="inlineStr">
        <x:is>
          <x:t>Demo Handel GmbH</x:t>
        </x:is>
      </x:c>
      <x:c r="C4002" s="0" t="inlineStr">
        <x:is>
          <x:t>NWC</x:t>
        </x:is>
      </x:c>
      <x:c r="D4002" s="0" t="inlineStr">
        <x:is>
          <x:t>nwc.trade.B.I.3</x:t>
        </x:is>
      </x:c>
      <x:c r="E4002" s="0" t="inlineStr">
        <x:is>
          <x:t>Waren</x:t>
        </x:is>
      </x:c>
      <x:c r="F4002" s="58">
        <x:v>1140</x:v>
      </x:c>
      <x:c r="G4002" t="inlineStr">
        <x:is>
          <x:t>Waren (Bestand)</x:t>
        </x:is>
      </x:c>
      <x:c r="H4002" s="0" t="inlineStr">
        <x:is>
          <x:t>2024-06</x:t>
        </x:is>
      </x:c>
      <x:c r="I4002" s="0" t="inlineStr">
        <x:is>
          <x:t>2024-06</x:t>
        </x:is>
      </x:c>
      <x:c r="J4002" s="0" t="inlineStr">
        <x:is>
          <x:t>Month</x:t>
        </x:is>
      </x:c>
      <x:c r="K4002" s="58">
        <x:v>1</x:v>
      </x:c>
      <x:c r="L4002" s="12">
        <x:v>1578275.64</x:v>
      </x:c>
    </x:row>
    <x:row r="4003">
      <x:c r="A4003" s="0" t="inlineStr">
        <x:is>
          <x:t>NWC|nwc.trade.B.I.3|1140|2024-07</x:t>
        </x:is>
      </x:c>
      <x:c r="B4003" s="0" t="inlineStr">
        <x:is>
          <x:t>Demo Handel GmbH</x:t>
        </x:is>
      </x:c>
      <x:c r="C4003" s="0" t="inlineStr">
        <x:is>
          <x:t>NWC</x:t>
        </x:is>
      </x:c>
      <x:c r="D4003" s="0" t="inlineStr">
        <x:is>
          <x:t>nwc.trade.B.I.3</x:t>
        </x:is>
      </x:c>
      <x:c r="E4003" s="0" t="inlineStr">
        <x:is>
          <x:t>Waren</x:t>
        </x:is>
      </x:c>
      <x:c r="F4003" s="58">
        <x:v>1140</x:v>
      </x:c>
      <x:c r="G4003" t="inlineStr">
        <x:is>
          <x:t>Waren (Bestand)</x:t>
        </x:is>
      </x:c>
      <x:c r="H4003" s="0" t="inlineStr">
        <x:is>
          <x:t>2024-07</x:t>
        </x:is>
      </x:c>
      <x:c r="I4003" s="0" t="inlineStr">
        <x:is>
          <x:t>2024-07</x:t>
        </x:is>
      </x:c>
      <x:c r="J4003" s="0" t="inlineStr">
        <x:is>
          <x:t>Month</x:t>
        </x:is>
      </x:c>
      <x:c r="K4003" s="58">
        <x:v>1</x:v>
      </x:c>
      <x:c r="L4003" s="12">
        <x:v>1578275.64</x:v>
      </x:c>
    </x:row>
    <x:row r="4004">
      <x:c r="A4004" s="0" t="inlineStr">
        <x:is>
          <x:t>NWC|nwc.trade.B.I.3|1140|2024-08</x:t>
        </x:is>
      </x:c>
      <x:c r="B4004" s="0" t="inlineStr">
        <x:is>
          <x:t>Demo Handel GmbH</x:t>
        </x:is>
      </x:c>
      <x:c r="C4004" s="0" t="inlineStr">
        <x:is>
          <x:t>NWC</x:t>
        </x:is>
      </x:c>
      <x:c r="D4004" s="0" t="inlineStr">
        <x:is>
          <x:t>nwc.trade.B.I.3</x:t>
        </x:is>
      </x:c>
      <x:c r="E4004" s="0" t="inlineStr">
        <x:is>
          <x:t>Waren</x:t>
        </x:is>
      </x:c>
      <x:c r="F4004" s="58">
        <x:v>1140</x:v>
      </x:c>
      <x:c r="G4004" t="inlineStr">
        <x:is>
          <x:t>Waren (Bestand)</x:t>
        </x:is>
      </x:c>
      <x:c r="H4004" s="0" t="inlineStr">
        <x:is>
          <x:t>2024-08</x:t>
        </x:is>
      </x:c>
      <x:c r="I4004" s="0" t="inlineStr">
        <x:is>
          <x:t>2024-08</x:t>
        </x:is>
      </x:c>
      <x:c r="J4004" s="0" t="inlineStr">
        <x:is>
          <x:t>Month</x:t>
        </x:is>
      </x:c>
      <x:c r="K4004" s="58">
        <x:v>1</x:v>
      </x:c>
      <x:c r="L4004" s="12">
        <x:v>1578275.64</x:v>
      </x:c>
    </x:row>
    <x:row r="4005">
      <x:c r="A4005" s="0" t="inlineStr">
        <x:is>
          <x:t>NWC|nwc.trade.B.I.3|1140|2024-09</x:t>
        </x:is>
      </x:c>
      <x:c r="B4005" s="0" t="inlineStr">
        <x:is>
          <x:t>Demo Handel GmbH</x:t>
        </x:is>
      </x:c>
      <x:c r="C4005" s="0" t="inlineStr">
        <x:is>
          <x:t>NWC</x:t>
        </x:is>
      </x:c>
      <x:c r="D4005" s="0" t="inlineStr">
        <x:is>
          <x:t>nwc.trade.B.I.3</x:t>
        </x:is>
      </x:c>
      <x:c r="E4005" s="0" t="inlineStr">
        <x:is>
          <x:t>Waren</x:t>
        </x:is>
      </x:c>
      <x:c r="F4005" s="58">
        <x:v>1140</x:v>
      </x:c>
      <x:c r="G4005" t="inlineStr">
        <x:is>
          <x:t>Waren (Bestand)</x:t>
        </x:is>
      </x:c>
      <x:c r="H4005" s="0" t="inlineStr">
        <x:is>
          <x:t>2024-09</x:t>
        </x:is>
      </x:c>
      <x:c r="I4005" s="0" t="inlineStr">
        <x:is>
          <x:t>2024-09</x:t>
        </x:is>
      </x:c>
      <x:c r="J4005" s="0" t="inlineStr">
        <x:is>
          <x:t>Month</x:t>
        </x:is>
      </x:c>
      <x:c r="K4005" s="58">
        <x:v>1</x:v>
      </x:c>
      <x:c r="L4005" s="12">
        <x:v>1578275.64</x:v>
      </x:c>
    </x:row>
    <x:row r="4006">
      <x:c r="A4006" s="0" t="inlineStr">
        <x:is>
          <x:t>NWC|nwc.trade.B.I.3|1140|2024-10</x:t>
        </x:is>
      </x:c>
      <x:c r="B4006" s="0" t="inlineStr">
        <x:is>
          <x:t>Demo Handel GmbH</x:t>
        </x:is>
      </x:c>
      <x:c r="C4006" s="0" t="inlineStr">
        <x:is>
          <x:t>NWC</x:t>
        </x:is>
      </x:c>
      <x:c r="D4006" s="0" t="inlineStr">
        <x:is>
          <x:t>nwc.trade.B.I.3</x:t>
        </x:is>
      </x:c>
      <x:c r="E4006" s="0" t="inlineStr">
        <x:is>
          <x:t>Waren</x:t>
        </x:is>
      </x:c>
      <x:c r="F4006" s="58">
        <x:v>1140</x:v>
      </x:c>
      <x:c r="G4006" t="inlineStr">
        <x:is>
          <x:t>Waren (Bestand)</x:t>
        </x:is>
      </x:c>
      <x:c r="H4006" s="0" t="inlineStr">
        <x:is>
          <x:t>2024-10</x:t>
        </x:is>
      </x:c>
      <x:c r="I4006" s="0" t="inlineStr">
        <x:is>
          <x:t>2024-10</x:t>
        </x:is>
      </x:c>
      <x:c r="J4006" s="0" t="inlineStr">
        <x:is>
          <x:t>Month</x:t>
        </x:is>
      </x:c>
      <x:c r="K4006" s="58">
        <x:v>1</x:v>
      </x:c>
      <x:c r="L4006" s="12">
        <x:v>1578275.64</x:v>
      </x:c>
    </x:row>
    <x:row r="4007">
      <x:c r="A4007" s="0" t="inlineStr">
        <x:is>
          <x:t>NWC|nwc.trade.B.I.3|1140|2024-11</x:t>
        </x:is>
      </x:c>
      <x:c r="B4007" s="0" t="inlineStr">
        <x:is>
          <x:t>Demo Handel GmbH</x:t>
        </x:is>
      </x:c>
      <x:c r="C4007" s="0" t="inlineStr">
        <x:is>
          <x:t>NWC</x:t>
        </x:is>
      </x:c>
      <x:c r="D4007" s="0" t="inlineStr">
        <x:is>
          <x:t>nwc.trade.B.I.3</x:t>
        </x:is>
      </x:c>
      <x:c r="E4007" s="0" t="inlineStr">
        <x:is>
          <x:t>Waren</x:t>
        </x:is>
      </x:c>
      <x:c r="F4007" s="58">
        <x:v>1140</x:v>
      </x:c>
      <x:c r="G4007" t="inlineStr">
        <x:is>
          <x:t>Waren (Bestand)</x:t>
        </x:is>
      </x:c>
      <x:c r="H4007" s="0" t="inlineStr">
        <x:is>
          <x:t>2024-11</x:t>
        </x:is>
      </x:c>
      <x:c r="I4007" s="0" t="inlineStr">
        <x:is>
          <x:t>2024-11</x:t>
        </x:is>
      </x:c>
      <x:c r="J4007" s="0" t="inlineStr">
        <x:is>
          <x:t>Month</x:t>
        </x:is>
      </x:c>
      <x:c r="K4007" s="58">
        <x:v>1</x:v>
      </x:c>
      <x:c r="L4007" s="12">
        <x:v>1578275.64</x:v>
      </x:c>
    </x:row>
    <x:row r="4008">
      <x:c r="A4008" s="0" t="inlineStr">
        <x:is>
          <x:t>NWC|nwc.trade.B.I.3|1140|2024-12</x:t>
        </x:is>
      </x:c>
      <x:c r="B4008" s="0" t="inlineStr">
        <x:is>
          <x:t>Demo Handel GmbH</x:t>
        </x:is>
      </x:c>
      <x:c r="C4008" s="0" t="inlineStr">
        <x:is>
          <x:t>NWC</x:t>
        </x:is>
      </x:c>
      <x:c r="D4008" s="0" t="inlineStr">
        <x:is>
          <x:t>nwc.trade.B.I.3</x:t>
        </x:is>
      </x:c>
      <x:c r="E4008" s="0" t="inlineStr">
        <x:is>
          <x:t>Waren</x:t>
        </x:is>
      </x:c>
      <x:c r="F4008" s="58">
        <x:v>1140</x:v>
      </x:c>
      <x:c r="G4008" t="inlineStr">
        <x:is>
          <x:t>Waren (Bestand)</x:t>
        </x:is>
      </x:c>
      <x:c r="H4008" s="0" t="inlineStr">
        <x:is>
          <x:t>2024-12</x:t>
        </x:is>
      </x:c>
      <x:c r="I4008" s="0" t="inlineStr">
        <x:is>
          <x:t>2024-12</x:t>
        </x:is>
      </x:c>
      <x:c r="J4008" s="0" t="inlineStr">
        <x:is>
          <x:t>Month</x:t>
        </x:is>
      </x:c>
      <x:c r="K4008" s="58">
        <x:v>1</x:v>
      </x:c>
      <x:c r="L4008" s="12">
        <x:v>1802641.5</x:v>
      </x:c>
    </x:row>
    <x:row r="4009">
      <x:c r="A4009" s="0" t="inlineStr">
        <x:is>
          <x:t>NWC|nwc.trade.B.II.1||2022-01</x:t>
        </x:is>
      </x:c>
      <x:c r="B4009" s="0" t="inlineStr">
        <x:is>
          <x:t>Demo Handel GmbH</x:t>
        </x:is>
      </x:c>
      <x:c r="C4009" s="0" t="inlineStr">
        <x:is>
          <x:t>NWC</x:t>
        </x:is>
      </x:c>
      <x:c r="D4009" s="0" t="inlineStr">
        <x:is>
          <x:t>nwc.trade.B.II.1</x:t>
        </x:is>
      </x:c>
      <x:c r="E4009" s="0" t="inlineStr">
        <x:is>
          <x:t>Forderungen aus Lieferungen und Leistungen</x:t>
        </x:is>
      </x:c>
      <x:c r="H4009" s="0" t="inlineStr">
        <x:is>
          <x:t>2022-01</x:t>
        </x:is>
      </x:c>
      <x:c r="I4009" s="0" t="inlineStr">
        <x:is>
          <x:t>2022-01</x:t>
        </x:is>
      </x:c>
      <x:c r="J4009" s="0" t="inlineStr">
        <x:is>
          <x:t>Month</x:t>
        </x:is>
      </x:c>
      <x:c r="K4009" s="58">
        <x:v>1</x:v>
      </x:c>
      <x:c r="L4009" s="12">
        <x:v>2616581.48</x:v>
      </x:c>
    </x:row>
    <x:row r="4010">
      <x:c r="A4010" s="0" t="inlineStr">
        <x:is>
          <x:t>NWC|nwc.trade.B.II.1||2022-02</x:t>
        </x:is>
      </x:c>
      <x:c r="B4010" s="0" t="inlineStr">
        <x:is>
          <x:t>Demo Handel GmbH</x:t>
        </x:is>
      </x:c>
      <x:c r="C4010" s="0" t="inlineStr">
        <x:is>
          <x:t>NWC</x:t>
        </x:is>
      </x:c>
      <x:c r="D4010" s="0" t="inlineStr">
        <x:is>
          <x:t>nwc.trade.B.II.1</x:t>
        </x:is>
      </x:c>
      <x:c r="E4010" s="0" t="inlineStr">
        <x:is>
          <x:t>Forderungen aus Lieferungen und Leistungen</x:t>
        </x:is>
      </x:c>
      <x:c r="H4010" s="0" t="inlineStr">
        <x:is>
          <x:t>2022-02</x:t>
        </x:is>
      </x:c>
      <x:c r="I4010" s="0" t="inlineStr">
        <x:is>
          <x:t>2022-02</x:t>
        </x:is>
      </x:c>
      <x:c r="J4010" s="0" t="inlineStr">
        <x:is>
          <x:t>Month</x:t>
        </x:is>
      </x:c>
      <x:c r="K4010" s="58">
        <x:v>1</x:v>
      </x:c>
      <x:c r="L4010" s="12">
        <x:v>2658919.5</x:v>
      </x:c>
    </x:row>
    <x:row r="4011">
      <x:c r="A4011" s="0" t="inlineStr">
        <x:is>
          <x:t>NWC|nwc.trade.B.II.1||2022-03</x:t>
        </x:is>
      </x:c>
      <x:c r="B4011" s="0" t="inlineStr">
        <x:is>
          <x:t>Demo Handel GmbH</x:t>
        </x:is>
      </x:c>
      <x:c r="C4011" s="0" t="inlineStr">
        <x:is>
          <x:t>NWC</x:t>
        </x:is>
      </x:c>
      <x:c r="D4011" s="0" t="inlineStr">
        <x:is>
          <x:t>nwc.trade.B.II.1</x:t>
        </x:is>
      </x:c>
      <x:c r="E4011" s="0" t="inlineStr">
        <x:is>
          <x:t>Forderungen aus Lieferungen und Leistungen</x:t>
        </x:is>
      </x:c>
      <x:c r="H4011" s="0" t="inlineStr">
        <x:is>
          <x:t>2022-03</x:t>
        </x:is>
      </x:c>
      <x:c r="I4011" s="0" t="inlineStr">
        <x:is>
          <x:t>2022-03</x:t>
        </x:is>
      </x:c>
      <x:c r="J4011" s="0" t="inlineStr">
        <x:is>
          <x:t>Month</x:t>
        </x:is>
      </x:c>
      <x:c r="K4011" s="58">
        <x:v>1</x:v>
      </x:c>
      <x:c r="L4011" s="12">
        <x:v>3122013.73</x:v>
      </x:c>
    </x:row>
    <x:row r="4012">
      <x:c r="A4012" s="0" t="inlineStr">
        <x:is>
          <x:t>NWC|nwc.trade.B.II.1||2022-04</x:t>
        </x:is>
      </x:c>
      <x:c r="B4012" s="0" t="inlineStr">
        <x:is>
          <x:t>Demo Handel GmbH</x:t>
        </x:is>
      </x:c>
      <x:c r="C4012" s="0" t="inlineStr">
        <x:is>
          <x:t>NWC</x:t>
        </x:is>
      </x:c>
      <x:c r="D4012" s="0" t="inlineStr">
        <x:is>
          <x:t>nwc.trade.B.II.1</x:t>
        </x:is>
      </x:c>
      <x:c r="E4012" s="0" t="inlineStr">
        <x:is>
          <x:t>Forderungen aus Lieferungen und Leistungen</x:t>
        </x:is>
      </x:c>
      <x:c r="H4012" s="0" t="inlineStr">
        <x:is>
          <x:t>2022-04</x:t>
        </x:is>
      </x:c>
      <x:c r="I4012" s="0" t="inlineStr">
        <x:is>
          <x:t>2022-04</x:t>
        </x:is>
      </x:c>
      <x:c r="J4012" s="0" t="inlineStr">
        <x:is>
          <x:t>Month</x:t>
        </x:is>
      </x:c>
      <x:c r="K4012" s="58">
        <x:v>1</x:v>
      </x:c>
      <x:c r="L4012" s="12">
        <x:v>3116793.81</x:v>
      </x:c>
    </x:row>
    <x:row r="4013">
      <x:c r="A4013" s="0" t="inlineStr">
        <x:is>
          <x:t>NWC|nwc.trade.B.II.1||2022-05</x:t>
        </x:is>
      </x:c>
      <x:c r="B4013" s="0" t="inlineStr">
        <x:is>
          <x:t>Demo Handel GmbH</x:t>
        </x:is>
      </x:c>
      <x:c r="C4013" s="0" t="inlineStr">
        <x:is>
          <x:t>NWC</x:t>
        </x:is>
      </x:c>
      <x:c r="D4013" s="0" t="inlineStr">
        <x:is>
          <x:t>nwc.trade.B.II.1</x:t>
        </x:is>
      </x:c>
      <x:c r="E4013" s="0" t="inlineStr">
        <x:is>
          <x:t>Forderungen aus Lieferungen und Leistungen</x:t>
        </x:is>
      </x:c>
      <x:c r="H4013" s="0" t="inlineStr">
        <x:is>
          <x:t>2022-05</x:t>
        </x:is>
      </x:c>
      <x:c r="I4013" s="0" t="inlineStr">
        <x:is>
          <x:t>2022-05</x:t>
        </x:is>
      </x:c>
      <x:c r="J4013" s="0" t="inlineStr">
        <x:is>
          <x:t>Month</x:t>
        </x:is>
      </x:c>
      <x:c r="K4013" s="58">
        <x:v>1</x:v>
      </x:c>
      <x:c r="L4013" s="12">
        <x:v>3044301.68</x:v>
      </x:c>
    </x:row>
    <x:row r="4014">
      <x:c r="A4014" s="0" t="inlineStr">
        <x:is>
          <x:t>NWC|nwc.trade.B.II.1||2022-06</x:t>
        </x:is>
      </x:c>
      <x:c r="B4014" s="0" t="inlineStr">
        <x:is>
          <x:t>Demo Handel GmbH</x:t>
        </x:is>
      </x:c>
      <x:c r="C4014" s="0" t="inlineStr">
        <x:is>
          <x:t>NWC</x:t>
        </x:is>
      </x:c>
      <x:c r="D4014" s="0" t="inlineStr">
        <x:is>
          <x:t>nwc.trade.B.II.1</x:t>
        </x:is>
      </x:c>
      <x:c r="E4014" s="0" t="inlineStr">
        <x:is>
          <x:t>Forderungen aus Lieferungen und Leistungen</x:t>
        </x:is>
      </x:c>
      <x:c r="H4014" s="0" t="inlineStr">
        <x:is>
          <x:t>2022-06</x:t>
        </x:is>
      </x:c>
      <x:c r="I4014" s="0" t="inlineStr">
        <x:is>
          <x:t>2022-06</x:t>
        </x:is>
      </x:c>
      <x:c r="J4014" s="0" t="inlineStr">
        <x:is>
          <x:t>Month</x:t>
        </x:is>
      </x:c>
      <x:c r="K4014" s="58">
        <x:v>1</x:v>
      </x:c>
      <x:c r="L4014" s="12">
        <x:v>3072851.52</x:v>
      </x:c>
    </x:row>
    <x:row r="4015">
      <x:c r="A4015" s="0" t="inlineStr">
        <x:is>
          <x:t>NWC|nwc.trade.B.II.1||2022-07</x:t>
        </x:is>
      </x:c>
      <x:c r="B4015" s="0" t="inlineStr">
        <x:is>
          <x:t>Demo Handel GmbH</x:t>
        </x:is>
      </x:c>
      <x:c r="C4015" s="0" t="inlineStr">
        <x:is>
          <x:t>NWC</x:t>
        </x:is>
      </x:c>
      <x:c r="D4015" s="0" t="inlineStr">
        <x:is>
          <x:t>nwc.trade.B.II.1</x:t>
        </x:is>
      </x:c>
      <x:c r="E4015" s="0" t="inlineStr">
        <x:is>
          <x:t>Forderungen aus Lieferungen und Leistungen</x:t>
        </x:is>
      </x:c>
      <x:c r="H4015" s="0" t="inlineStr">
        <x:is>
          <x:t>2022-07</x:t>
        </x:is>
      </x:c>
      <x:c r="I4015" s="0" t="inlineStr">
        <x:is>
          <x:t>2022-07</x:t>
        </x:is>
      </x:c>
      <x:c r="J4015" s="0" t="inlineStr">
        <x:is>
          <x:t>Month</x:t>
        </x:is>
      </x:c>
      <x:c r="K4015" s="58">
        <x:v>1</x:v>
      </x:c>
      <x:c r="L4015" s="12">
        <x:v>2887817.44</x:v>
      </x:c>
    </x:row>
    <x:row r="4016">
      <x:c r="A4016" s="0" t="inlineStr">
        <x:is>
          <x:t>NWC|nwc.trade.B.II.1||2022-08</x:t>
        </x:is>
      </x:c>
      <x:c r="B4016" s="0" t="inlineStr">
        <x:is>
          <x:t>Demo Handel GmbH</x:t>
        </x:is>
      </x:c>
      <x:c r="C4016" s="0" t="inlineStr">
        <x:is>
          <x:t>NWC</x:t>
        </x:is>
      </x:c>
      <x:c r="D4016" s="0" t="inlineStr">
        <x:is>
          <x:t>nwc.trade.B.II.1</x:t>
        </x:is>
      </x:c>
      <x:c r="E4016" s="0" t="inlineStr">
        <x:is>
          <x:t>Forderungen aus Lieferungen und Leistungen</x:t>
        </x:is>
      </x:c>
      <x:c r="H4016" s="0" t="inlineStr">
        <x:is>
          <x:t>2022-08</x:t>
        </x:is>
      </x:c>
      <x:c r="I4016" s="0" t="inlineStr">
        <x:is>
          <x:t>2022-08</x:t>
        </x:is>
      </x:c>
      <x:c r="J4016" s="0" t="inlineStr">
        <x:is>
          <x:t>Month</x:t>
        </x:is>
      </x:c>
      <x:c r="K4016" s="58">
        <x:v>1</x:v>
      </x:c>
      <x:c r="L4016" s="12">
        <x:v>2699075.56</x:v>
      </x:c>
    </x:row>
    <x:row r="4017">
      <x:c r="A4017" s="0" t="inlineStr">
        <x:is>
          <x:t>NWC|nwc.trade.B.II.1||2022-09</x:t>
        </x:is>
      </x:c>
      <x:c r="B4017" s="0" t="inlineStr">
        <x:is>
          <x:t>Demo Handel GmbH</x:t>
        </x:is>
      </x:c>
      <x:c r="C4017" s="0" t="inlineStr">
        <x:is>
          <x:t>NWC</x:t>
        </x:is>
      </x:c>
      <x:c r="D4017" s="0" t="inlineStr">
        <x:is>
          <x:t>nwc.trade.B.II.1</x:t>
        </x:is>
      </x:c>
      <x:c r="E4017" s="0" t="inlineStr">
        <x:is>
          <x:t>Forderungen aus Lieferungen und Leistungen</x:t>
        </x:is>
      </x:c>
      <x:c r="H4017" s="0" t="inlineStr">
        <x:is>
          <x:t>2022-09</x:t>
        </x:is>
      </x:c>
      <x:c r="I4017" s="0" t="inlineStr">
        <x:is>
          <x:t>2022-09</x:t>
        </x:is>
      </x:c>
      <x:c r="J4017" s="0" t="inlineStr">
        <x:is>
          <x:t>Month</x:t>
        </x:is>
      </x:c>
      <x:c r="K4017" s="58">
        <x:v>1</x:v>
      </x:c>
      <x:c r="L4017" s="12">
        <x:v>3137736.67</x:v>
      </x:c>
    </x:row>
    <x:row r="4018">
      <x:c r="A4018" s="0" t="inlineStr">
        <x:is>
          <x:t>NWC|nwc.trade.B.II.1||2022-10</x:t>
        </x:is>
      </x:c>
      <x:c r="B4018" s="0" t="inlineStr">
        <x:is>
          <x:t>Demo Handel GmbH</x:t>
        </x:is>
      </x:c>
      <x:c r="C4018" s="0" t="inlineStr">
        <x:is>
          <x:t>NWC</x:t>
        </x:is>
      </x:c>
      <x:c r="D4018" s="0" t="inlineStr">
        <x:is>
          <x:t>nwc.trade.B.II.1</x:t>
        </x:is>
      </x:c>
      <x:c r="E4018" s="0" t="inlineStr">
        <x:is>
          <x:t>Forderungen aus Lieferungen und Leistungen</x:t>
        </x:is>
      </x:c>
      <x:c r="H4018" s="0" t="inlineStr">
        <x:is>
          <x:t>2022-10</x:t>
        </x:is>
      </x:c>
      <x:c r="I4018" s="0" t="inlineStr">
        <x:is>
          <x:t>2022-10</x:t>
        </x:is>
      </x:c>
      <x:c r="J4018" s="0" t="inlineStr">
        <x:is>
          <x:t>Month</x:t>
        </x:is>
      </x:c>
      <x:c r="K4018" s="58">
        <x:v>1</x:v>
      </x:c>
      <x:c r="L4018" s="12">
        <x:v>3376383.7</x:v>
      </x:c>
    </x:row>
    <x:row r="4019">
      <x:c r="A4019" s="0" t="inlineStr">
        <x:is>
          <x:t>NWC|nwc.trade.B.II.1||2022-11</x:t>
        </x:is>
      </x:c>
      <x:c r="B4019" s="0" t="inlineStr">
        <x:is>
          <x:t>Demo Handel GmbH</x:t>
        </x:is>
      </x:c>
      <x:c r="C4019" s="0" t="inlineStr">
        <x:is>
          <x:t>NWC</x:t>
        </x:is>
      </x:c>
      <x:c r="D4019" s="0" t="inlineStr">
        <x:is>
          <x:t>nwc.trade.B.II.1</x:t>
        </x:is>
      </x:c>
      <x:c r="E4019" s="0" t="inlineStr">
        <x:is>
          <x:t>Forderungen aus Lieferungen und Leistungen</x:t>
        </x:is>
      </x:c>
      <x:c r="H4019" s="0" t="inlineStr">
        <x:is>
          <x:t>2022-11</x:t>
        </x:is>
      </x:c>
      <x:c r="I4019" s="0" t="inlineStr">
        <x:is>
          <x:t>2022-11</x:t>
        </x:is>
      </x:c>
      <x:c r="J4019" s="0" t="inlineStr">
        <x:is>
          <x:t>Month</x:t>
        </x:is>
      </x:c>
      <x:c r="K4019" s="58">
        <x:v>1</x:v>
      </x:c>
      <x:c r="L4019" s="12">
        <x:v>3521613.77</x:v>
      </x:c>
    </x:row>
    <x:row r="4020">
      <x:c r="A4020" s="0" t="inlineStr">
        <x:is>
          <x:t>NWC|nwc.trade.B.II.1||2022-12</x:t>
        </x:is>
      </x:c>
      <x:c r="B4020" s="0" t="inlineStr">
        <x:is>
          <x:t>Demo Handel GmbH</x:t>
        </x:is>
      </x:c>
      <x:c r="C4020" s="0" t="inlineStr">
        <x:is>
          <x:t>NWC</x:t>
        </x:is>
      </x:c>
      <x:c r="D4020" s="0" t="inlineStr">
        <x:is>
          <x:t>nwc.trade.B.II.1</x:t>
        </x:is>
      </x:c>
      <x:c r="E4020" s="0" t="inlineStr">
        <x:is>
          <x:t>Forderungen aus Lieferungen und Leistungen</x:t>
        </x:is>
      </x:c>
      <x:c r="H4020" s="0" t="inlineStr">
        <x:is>
          <x:t>2022-12</x:t>
        </x:is>
      </x:c>
      <x:c r="I4020" s="0" t="inlineStr">
        <x:is>
          <x:t>2022-12</x:t>
        </x:is>
      </x:c>
      <x:c r="J4020" s="0" t="inlineStr">
        <x:is>
          <x:t>Month</x:t>
        </x:is>
      </x:c>
      <x:c r="K4020" s="58">
        <x:v>1</x:v>
      </x:c>
      <x:c r="L4020" s="12">
        <x:v>3672967.52</x:v>
      </x:c>
    </x:row>
    <x:row r="4021">
      <x:c r="A4021" s="0" t="inlineStr">
        <x:is>
          <x:t>NWC|nwc.trade.B.II.1||2023-01</x:t>
        </x:is>
      </x:c>
      <x:c r="B4021" s="0" t="inlineStr">
        <x:is>
          <x:t>Demo Handel GmbH</x:t>
        </x:is>
      </x:c>
      <x:c r="C4021" s="0" t="inlineStr">
        <x:is>
          <x:t>NWC</x:t>
        </x:is>
      </x:c>
      <x:c r="D4021" s="0" t="inlineStr">
        <x:is>
          <x:t>nwc.trade.B.II.1</x:t>
        </x:is>
      </x:c>
      <x:c r="E4021" s="0" t="inlineStr">
        <x:is>
          <x:t>Forderungen aus Lieferungen und Leistungen</x:t>
        </x:is>
      </x:c>
      <x:c r="H4021" s="0" t="inlineStr">
        <x:is>
          <x:t>2023-01</x:t>
        </x:is>
      </x:c>
      <x:c r="I4021" s="0" t="inlineStr">
        <x:is>
          <x:t>2023-01</x:t>
        </x:is>
      </x:c>
      <x:c r="J4021" s="0" t="inlineStr">
        <x:is>
          <x:t>Month</x:t>
        </x:is>
      </x:c>
      <x:c r="K4021" s="58">
        <x:v>1</x:v>
      </x:c>
      <x:c r="L4021" s="12">
        <x:v>3054825.98</x:v>
      </x:c>
    </x:row>
    <x:row r="4022">
      <x:c r="A4022" s="0" t="inlineStr">
        <x:is>
          <x:t>NWC|nwc.trade.B.II.1||2023-02</x:t>
        </x:is>
      </x:c>
      <x:c r="B4022" s="0" t="inlineStr">
        <x:is>
          <x:t>Demo Handel GmbH</x:t>
        </x:is>
      </x:c>
      <x:c r="C4022" s="0" t="inlineStr">
        <x:is>
          <x:t>NWC</x:t>
        </x:is>
      </x:c>
      <x:c r="D4022" s="0" t="inlineStr">
        <x:is>
          <x:t>nwc.trade.B.II.1</x:t>
        </x:is>
      </x:c>
      <x:c r="E4022" s="0" t="inlineStr">
        <x:is>
          <x:t>Forderungen aus Lieferungen und Leistungen</x:t>
        </x:is>
      </x:c>
      <x:c r="H4022" s="0" t="inlineStr">
        <x:is>
          <x:t>2023-02</x:t>
        </x:is>
      </x:c>
      <x:c r="I4022" s="0" t="inlineStr">
        <x:is>
          <x:t>2023-02</x:t>
        </x:is>
      </x:c>
      <x:c r="J4022" s="0" t="inlineStr">
        <x:is>
          <x:t>Month</x:t>
        </x:is>
      </x:c>
      <x:c r="K4022" s="58">
        <x:v>1</x:v>
      </x:c>
      <x:c r="L4022" s="12">
        <x:v>3051081.48</x:v>
      </x:c>
    </x:row>
    <x:row r="4023">
      <x:c r="A4023" s="0" t="inlineStr">
        <x:is>
          <x:t>NWC|nwc.trade.B.II.1||2023-03</x:t>
        </x:is>
      </x:c>
      <x:c r="B4023" s="0" t="inlineStr">
        <x:is>
          <x:t>Demo Handel GmbH</x:t>
        </x:is>
      </x:c>
      <x:c r="C4023" s="0" t="inlineStr">
        <x:is>
          <x:t>NWC</x:t>
        </x:is>
      </x:c>
      <x:c r="D4023" s="0" t="inlineStr">
        <x:is>
          <x:t>nwc.trade.B.II.1</x:t>
        </x:is>
      </x:c>
      <x:c r="E4023" s="0" t="inlineStr">
        <x:is>
          <x:t>Forderungen aus Lieferungen und Leistungen</x:t>
        </x:is>
      </x:c>
      <x:c r="H4023" s="0" t="inlineStr">
        <x:is>
          <x:t>2023-03</x:t>
        </x:is>
      </x:c>
      <x:c r="I4023" s="0" t="inlineStr">
        <x:is>
          <x:t>2023-03</x:t>
        </x:is>
      </x:c>
      <x:c r="J4023" s="0" t="inlineStr">
        <x:is>
          <x:t>Month</x:t>
        </x:is>
      </x:c>
      <x:c r="K4023" s="58">
        <x:v>1</x:v>
      </x:c>
      <x:c r="L4023" s="12">
        <x:v>3313263.91</x:v>
      </x:c>
    </x:row>
    <x:row r="4024">
      <x:c r="A4024" s="0" t="inlineStr">
        <x:is>
          <x:t>NWC|nwc.trade.B.II.1||2023-04</x:t>
        </x:is>
      </x:c>
      <x:c r="B4024" s="0" t="inlineStr">
        <x:is>
          <x:t>Demo Handel GmbH</x:t>
        </x:is>
      </x:c>
      <x:c r="C4024" s="0" t="inlineStr">
        <x:is>
          <x:t>NWC</x:t>
        </x:is>
      </x:c>
      <x:c r="D4024" s="0" t="inlineStr">
        <x:is>
          <x:t>nwc.trade.B.II.1</x:t>
        </x:is>
      </x:c>
      <x:c r="E4024" s="0" t="inlineStr">
        <x:is>
          <x:t>Forderungen aus Lieferungen und Leistungen</x:t>
        </x:is>
      </x:c>
      <x:c r="H4024" s="0" t="inlineStr">
        <x:is>
          <x:t>2023-04</x:t>
        </x:is>
      </x:c>
      <x:c r="I4024" s="0" t="inlineStr">
        <x:is>
          <x:t>2023-04</x:t>
        </x:is>
      </x:c>
      <x:c r="J4024" s="0" t="inlineStr">
        <x:is>
          <x:t>Month</x:t>
        </x:is>
      </x:c>
      <x:c r="K4024" s="58">
        <x:v>1</x:v>
      </x:c>
      <x:c r="L4024" s="12">
        <x:v>3273269.4</x:v>
      </x:c>
    </x:row>
    <x:row r="4025">
      <x:c r="A4025" s="0" t="inlineStr">
        <x:is>
          <x:t>NWC|nwc.trade.B.II.1||2023-05</x:t>
        </x:is>
      </x:c>
      <x:c r="B4025" s="0" t="inlineStr">
        <x:is>
          <x:t>Demo Handel GmbH</x:t>
        </x:is>
      </x:c>
      <x:c r="C4025" s="0" t="inlineStr">
        <x:is>
          <x:t>NWC</x:t>
        </x:is>
      </x:c>
      <x:c r="D4025" s="0" t="inlineStr">
        <x:is>
          <x:t>nwc.trade.B.II.1</x:t>
        </x:is>
      </x:c>
      <x:c r="E4025" s="0" t="inlineStr">
        <x:is>
          <x:t>Forderungen aus Lieferungen und Leistungen</x:t>
        </x:is>
      </x:c>
      <x:c r="H4025" s="0" t="inlineStr">
        <x:is>
          <x:t>2023-05</x:t>
        </x:is>
      </x:c>
      <x:c r="I4025" s="0" t="inlineStr">
        <x:is>
          <x:t>2023-05</x:t>
        </x:is>
      </x:c>
      <x:c r="J4025" s="0" t="inlineStr">
        <x:is>
          <x:t>Month</x:t>
        </x:is>
      </x:c>
      <x:c r="K4025" s="58">
        <x:v>1</x:v>
      </x:c>
      <x:c r="L4025" s="12">
        <x:v>3397539.92</x:v>
      </x:c>
    </x:row>
    <x:row r="4026">
      <x:c r="A4026" s="0" t="inlineStr">
        <x:is>
          <x:t>NWC|nwc.trade.B.II.1||2023-06</x:t>
        </x:is>
      </x:c>
      <x:c r="B4026" s="0" t="inlineStr">
        <x:is>
          <x:t>Demo Handel GmbH</x:t>
        </x:is>
      </x:c>
      <x:c r="C4026" s="0" t="inlineStr">
        <x:is>
          <x:t>NWC</x:t>
        </x:is>
      </x:c>
      <x:c r="D4026" s="0" t="inlineStr">
        <x:is>
          <x:t>nwc.trade.B.II.1</x:t>
        </x:is>
      </x:c>
      <x:c r="E4026" s="0" t="inlineStr">
        <x:is>
          <x:t>Forderungen aus Lieferungen und Leistungen</x:t>
        </x:is>
      </x:c>
      <x:c r="H4026" s="0" t="inlineStr">
        <x:is>
          <x:t>2023-06</x:t>
        </x:is>
      </x:c>
      <x:c r="I4026" s="0" t="inlineStr">
        <x:is>
          <x:t>2023-06</x:t>
        </x:is>
      </x:c>
      <x:c r="J4026" s="0" t="inlineStr">
        <x:is>
          <x:t>Month</x:t>
        </x:is>
      </x:c>
      <x:c r="K4026" s="58">
        <x:v>1</x:v>
      </x:c>
      <x:c r="L4026" s="12">
        <x:v>3800663.54</x:v>
      </x:c>
    </x:row>
    <x:row r="4027">
      <x:c r="A4027" s="0" t="inlineStr">
        <x:is>
          <x:t>NWC|nwc.trade.B.II.1||2023-07</x:t>
        </x:is>
      </x:c>
      <x:c r="B4027" s="0" t="inlineStr">
        <x:is>
          <x:t>Demo Handel GmbH</x:t>
        </x:is>
      </x:c>
      <x:c r="C4027" s="0" t="inlineStr">
        <x:is>
          <x:t>NWC</x:t>
        </x:is>
      </x:c>
      <x:c r="D4027" s="0" t="inlineStr">
        <x:is>
          <x:t>nwc.trade.B.II.1</x:t>
        </x:is>
      </x:c>
      <x:c r="E4027" s="0" t="inlineStr">
        <x:is>
          <x:t>Forderungen aus Lieferungen und Leistungen</x:t>
        </x:is>
      </x:c>
      <x:c r="H4027" s="0" t="inlineStr">
        <x:is>
          <x:t>2023-07</x:t>
        </x:is>
      </x:c>
      <x:c r="I4027" s="0" t="inlineStr">
        <x:is>
          <x:t>2023-07</x:t>
        </x:is>
      </x:c>
      <x:c r="J4027" s="0" t="inlineStr">
        <x:is>
          <x:t>Month</x:t>
        </x:is>
      </x:c>
      <x:c r="K4027" s="58">
        <x:v>1</x:v>
      </x:c>
      <x:c r="L4027" s="12">
        <x:v>3472662.4</x:v>
      </x:c>
    </x:row>
    <x:row r="4028">
      <x:c r="A4028" s="0" t="inlineStr">
        <x:is>
          <x:t>NWC|nwc.trade.B.II.1||2023-08</x:t>
        </x:is>
      </x:c>
      <x:c r="B4028" s="0" t="inlineStr">
        <x:is>
          <x:t>Demo Handel GmbH</x:t>
        </x:is>
      </x:c>
      <x:c r="C4028" s="0" t="inlineStr">
        <x:is>
          <x:t>NWC</x:t>
        </x:is>
      </x:c>
      <x:c r="D4028" s="0" t="inlineStr">
        <x:is>
          <x:t>nwc.trade.B.II.1</x:t>
        </x:is>
      </x:c>
      <x:c r="E4028" s="0" t="inlineStr">
        <x:is>
          <x:t>Forderungen aus Lieferungen und Leistungen</x:t>
        </x:is>
      </x:c>
      <x:c r="H4028" s="0" t="inlineStr">
        <x:is>
          <x:t>2023-08</x:t>
        </x:is>
      </x:c>
      <x:c r="I4028" s="0" t="inlineStr">
        <x:is>
          <x:t>2023-08</x:t>
        </x:is>
      </x:c>
      <x:c r="J4028" s="0" t="inlineStr">
        <x:is>
          <x:t>Month</x:t>
        </x:is>
      </x:c>
      <x:c r="K4028" s="58">
        <x:v>1</x:v>
      </x:c>
      <x:c r="L4028" s="12">
        <x:v>3177151.36</x:v>
      </x:c>
    </x:row>
    <x:row r="4029">
      <x:c r="A4029" s="0" t="inlineStr">
        <x:is>
          <x:t>NWC|nwc.trade.B.II.1||2023-09</x:t>
        </x:is>
      </x:c>
      <x:c r="B4029" s="0" t="inlineStr">
        <x:is>
          <x:t>Demo Handel GmbH</x:t>
        </x:is>
      </x:c>
      <x:c r="C4029" s="0" t="inlineStr">
        <x:is>
          <x:t>NWC</x:t>
        </x:is>
      </x:c>
      <x:c r="D4029" s="0" t="inlineStr">
        <x:is>
          <x:t>nwc.trade.B.II.1</x:t>
        </x:is>
      </x:c>
      <x:c r="E4029" s="0" t="inlineStr">
        <x:is>
          <x:t>Forderungen aus Lieferungen und Leistungen</x:t>
        </x:is>
      </x:c>
      <x:c r="H4029" s="0" t="inlineStr">
        <x:is>
          <x:t>2023-09</x:t>
        </x:is>
      </x:c>
      <x:c r="I4029" s="0" t="inlineStr">
        <x:is>
          <x:t>2023-09</x:t>
        </x:is>
      </x:c>
      <x:c r="J4029" s="0" t="inlineStr">
        <x:is>
          <x:t>Month</x:t>
        </x:is>
      </x:c>
      <x:c r="K4029" s="58">
        <x:v>1</x:v>
      </x:c>
      <x:c r="L4029" s="12">
        <x:v>3638209.97</x:v>
      </x:c>
    </x:row>
    <x:row r="4030">
      <x:c r="A4030" s="0" t="inlineStr">
        <x:is>
          <x:t>NWC|nwc.trade.B.II.1||2023-10</x:t>
        </x:is>
      </x:c>
      <x:c r="B4030" s="0" t="inlineStr">
        <x:is>
          <x:t>Demo Handel GmbH</x:t>
        </x:is>
      </x:c>
      <x:c r="C4030" s="0" t="inlineStr">
        <x:is>
          <x:t>NWC</x:t>
        </x:is>
      </x:c>
      <x:c r="D4030" s="0" t="inlineStr">
        <x:is>
          <x:t>nwc.trade.B.II.1</x:t>
        </x:is>
      </x:c>
      <x:c r="E4030" s="0" t="inlineStr">
        <x:is>
          <x:t>Forderungen aus Lieferungen und Leistungen</x:t>
        </x:is>
      </x:c>
      <x:c r="H4030" s="0" t="inlineStr">
        <x:is>
          <x:t>2023-10</x:t>
        </x:is>
      </x:c>
      <x:c r="I4030" s="0" t="inlineStr">
        <x:is>
          <x:t>2023-10</x:t>
        </x:is>
      </x:c>
      <x:c r="J4030" s="0" t="inlineStr">
        <x:is>
          <x:t>Month</x:t>
        </x:is>
      </x:c>
      <x:c r="K4030" s="58">
        <x:v>1</x:v>
      </x:c>
      <x:c r="L4030" s="12">
        <x:v>3928452.82</x:v>
      </x:c>
    </x:row>
    <x:row r="4031">
      <x:c r="A4031" s="0" t="inlineStr">
        <x:is>
          <x:t>NWC|nwc.trade.B.II.1||2023-11</x:t>
        </x:is>
      </x:c>
      <x:c r="B4031" s="0" t="inlineStr">
        <x:is>
          <x:t>Demo Handel GmbH</x:t>
        </x:is>
      </x:c>
      <x:c r="C4031" s="0" t="inlineStr">
        <x:is>
          <x:t>NWC</x:t>
        </x:is>
      </x:c>
      <x:c r="D4031" s="0" t="inlineStr">
        <x:is>
          <x:t>nwc.trade.B.II.1</x:t>
        </x:is>
      </x:c>
      <x:c r="E4031" s="0" t="inlineStr">
        <x:is>
          <x:t>Forderungen aus Lieferungen und Leistungen</x:t>
        </x:is>
      </x:c>
      <x:c r="H4031" s="0" t="inlineStr">
        <x:is>
          <x:t>2023-11</x:t>
        </x:is>
      </x:c>
      <x:c r="I4031" s="0" t="inlineStr">
        <x:is>
          <x:t>2023-11</x:t>
        </x:is>
      </x:c>
      <x:c r="J4031" s="0" t="inlineStr">
        <x:is>
          <x:t>Month</x:t>
        </x:is>
      </x:c>
      <x:c r="K4031" s="58">
        <x:v>1</x:v>
      </x:c>
      <x:c r="L4031" s="12">
        <x:v>3924456.83</x:v>
      </x:c>
    </x:row>
    <x:row r="4032">
      <x:c r="A4032" s="0" t="inlineStr">
        <x:is>
          <x:t>NWC|nwc.trade.B.II.1||2023-12</x:t>
        </x:is>
      </x:c>
      <x:c r="B4032" s="0" t="inlineStr">
        <x:is>
          <x:t>Demo Handel GmbH</x:t>
        </x:is>
      </x:c>
      <x:c r="C4032" s="0" t="inlineStr">
        <x:is>
          <x:t>NWC</x:t>
        </x:is>
      </x:c>
      <x:c r="D4032" s="0" t="inlineStr">
        <x:is>
          <x:t>nwc.trade.B.II.1</x:t>
        </x:is>
      </x:c>
      <x:c r="E4032" s="0" t="inlineStr">
        <x:is>
          <x:t>Forderungen aus Lieferungen und Leistungen</x:t>
        </x:is>
      </x:c>
      <x:c r="H4032" s="0" t="inlineStr">
        <x:is>
          <x:t>2023-12</x:t>
        </x:is>
      </x:c>
      <x:c r="I4032" s="0" t="inlineStr">
        <x:is>
          <x:t>2023-12</x:t>
        </x:is>
      </x:c>
      <x:c r="J4032" s="0" t="inlineStr">
        <x:is>
          <x:t>Month</x:t>
        </x:is>
      </x:c>
      <x:c r="K4032" s="58">
        <x:v>1</x:v>
      </x:c>
      <x:c r="L4032" s="12">
        <x:v>4153966.34</x:v>
      </x:c>
    </x:row>
    <x:row r="4033">
      <x:c r="A4033" s="0" t="inlineStr">
        <x:is>
          <x:t>NWC|nwc.trade.B.II.1||2024-01</x:t>
        </x:is>
      </x:c>
      <x:c r="B4033" s="0" t="inlineStr">
        <x:is>
          <x:t>Demo Handel GmbH</x:t>
        </x:is>
      </x:c>
      <x:c r="C4033" s="0" t="inlineStr">
        <x:is>
          <x:t>NWC</x:t>
        </x:is>
      </x:c>
      <x:c r="D4033" s="0" t="inlineStr">
        <x:is>
          <x:t>nwc.trade.B.II.1</x:t>
        </x:is>
      </x:c>
      <x:c r="E4033" s="0" t="inlineStr">
        <x:is>
          <x:t>Forderungen aus Lieferungen und Leistungen</x:t>
        </x:is>
      </x:c>
      <x:c r="H4033" s="0" t="inlineStr">
        <x:is>
          <x:t>2024-01</x:t>
        </x:is>
      </x:c>
      <x:c r="I4033" s="0" t="inlineStr">
        <x:is>
          <x:t>2024-01</x:t>
        </x:is>
      </x:c>
      <x:c r="J4033" s="0" t="inlineStr">
        <x:is>
          <x:t>Month</x:t>
        </x:is>
      </x:c>
      <x:c r="K4033" s="58">
        <x:v>1</x:v>
      </x:c>
      <x:c r="L4033" s="12">
        <x:v>3356428.59</x:v>
      </x:c>
    </x:row>
    <x:row r="4034">
      <x:c r="A4034" s="0" t="inlineStr">
        <x:is>
          <x:t>NWC|nwc.trade.B.II.1||2024-02</x:t>
        </x:is>
      </x:c>
      <x:c r="B4034" s="0" t="inlineStr">
        <x:is>
          <x:t>Demo Handel GmbH</x:t>
        </x:is>
      </x:c>
      <x:c r="C4034" s="0" t="inlineStr">
        <x:is>
          <x:t>NWC</x:t>
        </x:is>
      </x:c>
      <x:c r="D4034" s="0" t="inlineStr">
        <x:is>
          <x:t>nwc.trade.B.II.1</x:t>
        </x:is>
      </x:c>
      <x:c r="E4034" s="0" t="inlineStr">
        <x:is>
          <x:t>Forderungen aus Lieferungen und Leistungen</x:t>
        </x:is>
      </x:c>
      <x:c r="H4034" s="0" t="inlineStr">
        <x:is>
          <x:t>2024-02</x:t>
        </x:is>
      </x:c>
      <x:c r="I4034" s="0" t="inlineStr">
        <x:is>
          <x:t>2024-02</x:t>
        </x:is>
      </x:c>
      <x:c r="J4034" s="0" t="inlineStr">
        <x:is>
          <x:t>Month</x:t>
        </x:is>
      </x:c>
      <x:c r="K4034" s="58">
        <x:v>1</x:v>
      </x:c>
      <x:c r="L4034" s="12">
        <x:v>3094871.3</x:v>
      </x:c>
    </x:row>
    <x:row r="4035">
      <x:c r="A4035" s="0" t="inlineStr">
        <x:is>
          <x:t>NWC|nwc.trade.B.II.1||2024-03</x:t>
        </x:is>
      </x:c>
      <x:c r="B4035" s="0" t="inlineStr">
        <x:is>
          <x:t>Demo Handel GmbH</x:t>
        </x:is>
      </x:c>
      <x:c r="C4035" s="0" t="inlineStr">
        <x:is>
          <x:t>NWC</x:t>
        </x:is>
      </x:c>
      <x:c r="D4035" s="0" t="inlineStr">
        <x:is>
          <x:t>nwc.trade.B.II.1</x:t>
        </x:is>
      </x:c>
      <x:c r="E4035" s="0" t="inlineStr">
        <x:is>
          <x:t>Forderungen aus Lieferungen und Leistungen</x:t>
        </x:is>
      </x:c>
      <x:c r="H4035" s="0" t="inlineStr">
        <x:is>
          <x:t>2024-03</x:t>
        </x:is>
      </x:c>
      <x:c r="I4035" s="0" t="inlineStr">
        <x:is>
          <x:t>2024-03</x:t>
        </x:is>
      </x:c>
      <x:c r="J4035" s="0" t="inlineStr">
        <x:is>
          <x:t>Month</x:t>
        </x:is>
      </x:c>
      <x:c r="K4035" s="58">
        <x:v>1</x:v>
      </x:c>
      <x:c r="L4035" s="12">
        <x:v>3649949.62</x:v>
      </x:c>
    </x:row>
    <x:row r="4036">
      <x:c r="A4036" s="0" t="inlineStr">
        <x:is>
          <x:t>NWC|nwc.trade.B.II.1||2024-04</x:t>
        </x:is>
      </x:c>
      <x:c r="B4036" s="0" t="inlineStr">
        <x:is>
          <x:t>Demo Handel GmbH</x:t>
        </x:is>
      </x:c>
      <x:c r="C4036" s="0" t="inlineStr">
        <x:is>
          <x:t>NWC</x:t>
        </x:is>
      </x:c>
      <x:c r="D4036" s="0" t="inlineStr">
        <x:is>
          <x:t>nwc.trade.B.II.1</x:t>
        </x:is>
      </x:c>
      <x:c r="E4036" s="0" t="inlineStr">
        <x:is>
          <x:t>Forderungen aus Lieferungen und Leistungen</x:t>
        </x:is>
      </x:c>
      <x:c r="H4036" s="0" t="inlineStr">
        <x:is>
          <x:t>2024-04</x:t>
        </x:is>
      </x:c>
      <x:c r="I4036" s="0" t="inlineStr">
        <x:is>
          <x:t>2024-04</x:t>
        </x:is>
      </x:c>
      <x:c r="J4036" s="0" t="inlineStr">
        <x:is>
          <x:t>Month</x:t>
        </x:is>
      </x:c>
      <x:c r="K4036" s="58">
        <x:v>1</x:v>
      </x:c>
      <x:c r="L4036" s="12">
        <x:v>3416674.57</x:v>
      </x:c>
    </x:row>
    <x:row r="4037">
      <x:c r="A4037" s="0" t="inlineStr">
        <x:is>
          <x:t>NWC|nwc.trade.B.II.1||2024-05</x:t>
        </x:is>
      </x:c>
      <x:c r="B4037" s="0" t="inlineStr">
        <x:is>
          <x:t>Demo Handel GmbH</x:t>
        </x:is>
      </x:c>
      <x:c r="C4037" s="0" t="inlineStr">
        <x:is>
          <x:t>NWC</x:t>
        </x:is>
      </x:c>
      <x:c r="D4037" s="0" t="inlineStr">
        <x:is>
          <x:t>nwc.trade.B.II.1</x:t>
        </x:is>
      </x:c>
      <x:c r="E4037" s="0" t="inlineStr">
        <x:is>
          <x:t>Forderungen aus Lieferungen und Leistungen</x:t>
        </x:is>
      </x:c>
      <x:c r="H4037" s="0" t="inlineStr">
        <x:is>
          <x:t>2024-05</x:t>
        </x:is>
      </x:c>
      <x:c r="I4037" s="0" t="inlineStr">
        <x:is>
          <x:t>2024-05</x:t>
        </x:is>
      </x:c>
      <x:c r="J4037" s="0" t="inlineStr">
        <x:is>
          <x:t>Month</x:t>
        </x:is>
      </x:c>
      <x:c r="K4037" s="58">
        <x:v>1</x:v>
      </x:c>
      <x:c r="L4037" s="12">
        <x:v>3534146.37</x:v>
      </x:c>
    </x:row>
    <x:row r="4038">
      <x:c r="A4038" s="0" t="inlineStr">
        <x:is>
          <x:t>NWC|nwc.trade.B.II.1||2024-06</x:t>
        </x:is>
      </x:c>
      <x:c r="B4038" s="0" t="inlineStr">
        <x:is>
          <x:t>Demo Handel GmbH</x:t>
        </x:is>
      </x:c>
      <x:c r="C4038" s="0" t="inlineStr">
        <x:is>
          <x:t>NWC</x:t>
        </x:is>
      </x:c>
      <x:c r="D4038" s="0" t="inlineStr">
        <x:is>
          <x:t>nwc.trade.B.II.1</x:t>
        </x:is>
      </x:c>
      <x:c r="E4038" s="0" t="inlineStr">
        <x:is>
          <x:t>Forderungen aus Lieferungen und Leistungen</x:t>
        </x:is>
      </x:c>
      <x:c r="H4038" s="0" t="inlineStr">
        <x:is>
          <x:t>2024-06</x:t>
        </x:is>
      </x:c>
      <x:c r="I4038" s="0" t="inlineStr">
        <x:is>
          <x:t>2024-06</x:t>
        </x:is>
      </x:c>
      <x:c r="J4038" s="0" t="inlineStr">
        <x:is>
          <x:t>Month</x:t>
        </x:is>
      </x:c>
      <x:c r="K4038" s="58">
        <x:v>1</x:v>
      </x:c>
      <x:c r="L4038" s="12">
        <x:v>3349549.89</x:v>
      </x:c>
    </x:row>
    <x:row r="4039">
      <x:c r="A4039" s="0" t="inlineStr">
        <x:is>
          <x:t>NWC|nwc.trade.B.II.1||2024-07</x:t>
        </x:is>
      </x:c>
      <x:c r="B4039" s="0" t="inlineStr">
        <x:is>
          <x:t>Demo Handel GmbH</x:t>
        </x:is>
      </x:c>
      <x:c r="C4039" s="0" t="inlineStr">
        <x:is>
          <x:t>NWC</x:t>
        </x:is>
      </x:c>
      <x:c r="D4039" s="0" t="inlineStr">
        <x:is>
          <x:t>nwc.trade.B.II.1</x:t>
        </x:is>
      </x:c>
      <x:c r="E4039" s="0" t="inlineStr">
        <x:is>
          <x:t>Forderungen aus Lieferungen und Leistungen</x:t>
        </x:is>
      </x:c>
      <x:c r="H4039" s="0" t="inlineStr">
        <x:is>
          <x:t>2024-07</x:t>
        </x:is>
      </x:c>
      <x:c r="I4039" s="0" t="inlineStr">
        <x:is>
          <x:t>2024-07</x:t>
        </x:is>
      </x:c>
      <x:c r="J4039" s="0" t="inlineStr">
        <x:is>
          <x:t>Month</x:t>
        </x:is>
      </x:c>
      <x:c r="K4039" s="58">
        <x:v>1</x:v>
      </x:c>
      <x:c r="L4039" s="12">
        <x:v>3190675.55</x:v>
      </x:c>
    </x:row>
    <x:row r="4040">
      <x:c r="A4040" s="0" t="inlineStr">
        <x:is>
          <x:t>NWC|nwc.trade.B.II.1||2024-08</x:t>
        </x:is>
      </x:c>
      <x:c r="B4040" s="0" t="inlineStr">
        <x:is>
          <x:t>Demo Handel GmbH</x:t>
        </x:is>
      </x:c>
      <x:c r="C4040" s="0" t="inlineStr">
        <x:is>
          <x:t>NWC</x:t>
        </x:is>
      </x:c>
      <x:c r="D4040" s="0" t="inlineStr">
        <x:is>
          <x:t>nwc.trade.B.II.1</x:t>
        </x:is>
      </x:c>
      <x:c r="E4040" s="0" t="inlineStr">
        <x:is>
          <x:t>Forderungen aus Lieferungen und Leistungen</x:t>
        </x:is>
      </x:c>
      <x:c r="H4040" s="0" t="inlineStr">
        <x:is>
          <x:t>2024-08</x:t>
        </x:is>
      </x:c>
      <x:c r="I4040" s="0" t="inlineStr">
        <x:is>
          <x:t>2024-08</x:t>
        </x:is>
      </x:c>
      <x:c r="J4040" s="0" t="inlineStr">
        <x:is>
          <x:t>Month</x:t>
        </x:is>
      </x:c>
      <x:c r="K4040" s="58">
        <x:v>1</x:v>
      </x:c>
      <x:c r="L4040" s="12">
        <x:v>2992507.17</x:v>
      </x:c>
    </x:row>
    <x:row r="4041">
      <x:c r="A4041" s="0" t="inlineStr">
        <x:is>
          <x:t>NWC|nwc.trade.B.II.1||2024-09</x:t>
        </x:is>
      </x:c>
      <x:c r="B4041" s="0" t="inlineStr">
        <x:is>
          <x:t>Demo Handel GmbH</x:t>
        </x:is>
      </x:c>
      <x:c r="C4041" s="0" t="inlineStr">
        <x:is>
          <x:t>NWC</x:t>
        </x:is>
      </x:c>
      <x:c r="D4041" s="0" t="inlineStr">
        <x:is>
          <x:t>nwc.trade.B.II.1</x:t>
        </x:is>
      </x:c>
      <x:c r="E4041" s="0" t="inlineStr">
        <x:is>
          <x:t>Forderungen aus Lieferungen und Leistungen</x:t>
        </x:is>
      </x:c>
      <x:c r="H4041" s="0" t="inlineStr">
        <x:is>
          <x:t>2024-09</x:t>
        </x:is>
      </x:c>
      <x:c r="I4041" s="0" t="inlineStr">
        <x:is>
          <x:t>2024-09</x:t>
        </x:is>
      </x:c>
      <x:c r="J4041" s="0" t="inlineStr">
        <x:is>
          <x:t>Month</x:t>
        </x:is>
      </x:c>
      <x:c r="K4041" s="58">
        <x:v>1</x:v>
      </x:c>
      <x:c r="L4041" s="12">
        <x:v>3559606.85</x:v>
      </x:c>
    </x:row>
    <x:row r="4042">
      <x:c r="A4042" s="0" t="inlineStr">
        <x:is>
          <x:t>NWC|nwc.trade.B.II.1||2024-10</x:t>
        </x:is>
      </x:c>
      <x:c r="B4042" s="0" t="inlineStr">
        <x:is>
          <x:t>Demo Handel GmbH</x:t>
        </x:is>
      </x:c>
      <x:c r="C4042" s="0" t="inlineStr">
        <x:is>
          <x:t>NWC</x:t>
        </x:is>
      </x:c>
      <x:c r="D4042" s="0" t="inlineStr">
        <x:is>
          <x:t>nwc.trade.B.II.1</x:t>
        </x:is>
      </x:c>
      <x:c r="E4042" s="0" t="inlineStr">
        <x:is>
          <x:t>Forderungen aus Lieferungen und Leistungen</x:t>
        </x:is>
      </x:c>
      <x:c r="H4042" s="0" t="inlineStr">
        <x:is>
          <x:t>2024-10</x:t>
        </x:is>
      </x:c>
      <x:c r="I4042" s="0" t="inlineStr">
        <x:is>
          <x:t>2024-10</x:t>
        </x:is>
      </x:c>
      <x:c r="J4042" s="0" t="inlineStr">
        <x:is>
          <x:t>Month</x:t>
        </x:is>
      </x:c>
      <x:c r="K4042" s="58">
        <x:v>1</x:v>
      </x:c>
      <x:c r="L4042" s="12">
        <x:v>3835053.89</x:v>
      </x:c>
    </x:row>
    <x:row r="4043">
      <x:c r="A4043" s="0" t="inlineStr">
        <x:is>
          <x:t>NWC|nwc.trade.B.II.1||2024-11</x:t>
        </x:is>
      </x:c>
      <x:c r="B4043" s="0" t="inlineStr">
        <x:is>
          <x:t>Demo Handel GmbH</x:t>
        </x:is>
      </x:c>
      <x:c r="C4043" s="0" t="inlineStr">
        <x:is>
          <x:t>NWC</x:t>
        </x:is>
      </x:c>
      <x:c r="D4043" s="0" t="inlineStr">
        <x:is>
          <x:t>nwc.trade.B.II.1</x:t>
        </x:is>
      </x:c>
      <x:c r="E4043" s="0" t="inlineStr">
        <x:is>
          <x:t>Forderungen aus Lieferungen und Leistungen</x:t>
        </x:is>
      </x:c>
      <x:c r="H4043" s="0" t="inlineStr">
        <x:is>
          <x:t>2024-11</x:t>
        </x:is>
      </x:c>
      <x:c r="I4043" s="0" t="inlineStr">
        <x:is>
          <x:t>2024-11</x:t>
        </x:is>
      </x:c>
      <x:c r="J4043" s="0" t="inlineStr">
        <x:is>
          <x:t>Month</x:t>
        </x:is>
      </x:c>
      <x:c r="K4043" s="58">
        <x:v>1</x:v>
      </x:c>
      <x:c r="L4043" s="12">
        <x:v>4047651.91</x:v>
      </x:c>
    </x:row>
    <x:row r="4044">
      <x:c r="A4044" s="0" t="inlineStr">
        <x:is>
          <x:t>NWC|nwc.trade.B.II.1||2024-12</x:t>
        </x:is>
      </x:c>
      <x:c r="B4044" s="0" t="inlineStr">
        <x:is>
          <x:t>Demo Handel GmbH</x:t>
        </x:is>
      </x:c>
      <x:c r="C4044" s="0" t="inlineStr">
        <x:is>
          <x:t>NWC</x:t>
        </x:is>
      </x:c>
      <x:c r="D4044" s="0" t="inlineStr">
        <x:is>
          <x:t>nwc.trade.B.II.1</x:t>
        </x:is>
      </x:c>
      <x:c r="E4044" s="0" t="inlineStr">
        <x:is>
          <x:t>Forderungen aus Lieferungen und Leistungen</x:t>
        </x:is>
      </x:c>
      <x:c r="H4044" s="0" t="inlineStr">
        <x:is>
          <x:t>2024-12</x:t>
        </x:is>
      </x:c>
      <x:c r="I4044" s="0" t="inlineStr">
        <x:is>
          <x:t>2024-12</x:t>
        </x:is>
      </x:c>
      <x:c r="J4044" s="0" t="inlineStr">
        <x:is>
          <x:t>Month</x:t>
        </x:is>
      </x:c>
      <x:c r="K4044" s="58">
        <x:v>1</x:v>
      </x:c>
      <x:c r="L4044" s="12">
        <x:v>4115181.56</x:v>
      </x:c>
    </x:row>
    <x:row r="4045">
      <x:c r="A4045" s="0" t="inlineStr">
        <x:is>
          <x:t>NWC|nwc.trade.B.II.1|1200|2022-01</x:t>
        </x:is>
      </x:c>
      <x:c r="B4045" s="0" t="inlineStr">
        <x:is>
          <x:t>Demo Handel GmbH</x:t>
        </x:is>
      </x:c>
      <x:c r="C4045" s="0" t="inlineStr">
        <x:is>
          <x:t>NWC</x:t>
        </x:is>
      </x:c>
      <x:c r="D4045" s="0" t="inlineStr">
        <x:is>
          <x:t>nwc.trade.B.II.1</x:t>
        </x:is>
      </x:c>
      <x:c r="E4045" s="0" t="inlineStr">
        <x:is>
          <x:t>Forderungen aus Lieferungen und Leistungen</x:t>
        </x:is>
      </x:c>
      <x:c r="F4045" s="58">
        <x:v>1200</x:v>
      </x:c>
      <x:c r="G4045" t="inlineStr">
        <x:is>
          <x:t>Forderungen aus Lieferungen und Leistungen</x:t>
        </x:is>
      </x:c>
      <x:c r="H4045" s="0" t="inlineStr">
        <x:is>
          <x:t>2022-01</x:t>
        </x:is>
      </x:c>
      <x:c r="I4045" s="0" t="inlineStr">
        <x:is>
          <x:t>2022-01</x:t>
        </x:is>
      </x:c>
      <x:c r="J4045" s="0" t="inlineStr">
        <x:is>
          <x:t>Month</x:t>
        </x:is>
      </x:c>
      <x:c r="K4045" s="58">
        <x:v>1</x:v>
      </x:c>
      <x:c r="L4045" s="12">
        <x:v>2616581.48</x:v>
      </x:c>
    </x:row>
    <x:row r="4046">
      <x:c r="A4046" s="0" t="inlineStr">
        <x:is>
          <x:t>NWC|nwc.trade.B.II.1|1200|2022-02</x:t>
        </x:is>
      </x:c>
      <x:c r="B4046" s="0" t="inlineStr">
        <x:is>
          <x:t>Demo Handel GmbH</x:t>
        </x:is>
      </x:c>
      <x:c r="C4046" s="0" t="inlineStr">
        <x:is>
          <x:t>NWC</x:t>
        </x:is>
      </x:c>
      <x:c r="D4046" s="0" t="inlineStr">
        <x:is>
          <x:t>nwc.trade.B.II.1</x:t>
        </x:is>
      </x:c>
      <x:c r="E4046" s="0" t="inlineStr">
        <x:is>
          <x:t>Forderungen aus Lieferungen und Leistungen</x:t>
        </x:is>
      </x:c>
      <x:c r="F4046" s="58">
        <x:v>1200</x:v>
      </x:c>
      <x:c r="G4046" t="inlineStr">
        <x:is>
          <x:t>Forderungen aus Lieferungen und Leistungen</x:t>
        </x:is>
      </x:c>
      <x:c r="H4046" s="0" t="inlineStr">
        <x:is>
          <x:t>2022-02</x:t>
        </x:is>
      </x:c>
      <x:c r="I4046" s="0" t="inlineStr">
        <x:is>
          <x:t>2022-02</x:t>
        </x:is>
      </x:c>
      <x:c r="J4046" s="0" t="inlineStr">
        <x:is>
          <x:t>Month</x:t>
        </x:is>
      </x:c>
      <x:c r="K4046" s="58">
        <x:v>1</x:v>
      </x:c>
      <x:c r="L4046" s="12">
        <x:v>2658919.5</x:v>
      </x:c>
    </x:row>
    <x:row r="4047">
      <x:c r="A4047" s="0" t="inlineStr">
        <x:is>
          <x:t>NWC|nwc.trade.B.II.1|1200|2022-03</x:t>
        </x:is>
      </x:c>
      <x:c r="B4047" s="0" t="inlineStr">
        <x:is>
          <x:t>Demo Handel GmbH</x:t>
        </x:is>
      </x:c>
      <x:c r="C4047" s="0" t="inlineStr">
        <x:is>
          <x:t>NWC</x:t>
        </x:is>
      </x:c>
      <x:c r="D4047" s="0" t="inlineStr">
        <x:is>
          <x:t>nwc.trade.B.II.1</x:t>
        </x:is>
      </x:c>
      <x:c r="E4047" s="0" t="inlineStr">
        <x:is>
          <x:t>Forderungen aus Lieferungen und Leistungen</x:t>
        </x:is>
      </x:c>
      <x:c r="F4047" s="58">
        <x:v>1200</x:v>
      </x:c>
      <x:c r="G4047" t="inlineStr">
        <x:is>
          <x:t>Forderungen aus Lieferungen und Leistungen</x:t>
        </x:is>
      </x:c>
      <x:c r="H4047" s="0" t="inlineStr">
        <x:is>
          <x:t>2022-03</x:t>
        </x:is>
      </x:c>
      <x:c r="I4047" s="0" t="inlineStr">
        <x:is>
          <x:t>2022-03</x:t>
        </x:is>
      </x:c>
      <x:c r="J4047" s="0" t="inlineStr">
        <x:is>
          <x:t>Month</x:t>
        </x:is>
      </x:c>
      <x:c r="K4047" s="58">
        <x:v>1</x:v>
      </x:c>
      <x:c r="L4047" s="12">
        <x:v>3122013.73</x:v>
      </x:c>
    </x:row>
    <x:row r="4048">
      <x:c r="A4048" s="0" t="inlineStr">
        <x:is>
          <x:t>NWC|nwc.trade.B.II.1|1200|2022-04</x:t>
        </x:is>
      </x:c>
      <x:c r="B4048" s="0" t="inlineStr">
        <x:is>
          <x:t>Demo Handel GmbH</x:t>
        </x:is>
      </x:c>
      <x:c r="C4048" s="0" t="inlineStr">
        <x:is>
          <x:t>NWC</x:t>
        </x:is>
      </x:c>
      <x:c r="D4048" s="0" t="inlineStr">
        <x:is>
          <x:t>nwc.trade.B.II.1</x:t>
        </x:is>
      </x:c>
      <x:c r="E4048" s="0" t="inlineStr">
        <x:is>
          <x:t>Forderungen aus Lieferungen und Leistungen</x:t>
        </x:is>
      </x:c>
      <x:c r="F4048" s="58">
        <x:v>1200</x:v>
      </x:c>
      <x:c r="G4048" t="inlineStr">
        <x:is>
          <x:t>Forderungen aus Lieferungen und Leistungen</x:t>
        </x:is>
      </x:c>
      <x:c r="H4048" s="0" t="inlineStr">
        <x:is>
          <x:t>2022-04</x:t>
        </x:is>
      </x:c>
      <x:c r="I4048" s="0" t="inlineStr">
        <x:is>
          <x:t>2022-04</x:t>
        </x:is>
      </x:c>
      <x:c r="J4048" s="0" t="inlineStr">
        <x:is>
          <x:t>Month</x:t>
        </x:is>
      </x:c>
      <x:c r="K4048" s="58">
        <x:v>1</x:v>
      </x:c>
      <x:c r="L4048" s="12">
        <x:v>3116793.81</x:v>
      </x:c>
    </x:row>
    <x:row r="4049">
      <x:c r="A4049" s="0" t="inlineStr">
        <x:is>
          <x:t>NWC|nwc.trade.B.II.1|1200|2022-05</x:t>
        </x:is>
      </x:c>
      <x:c r="B4049" s="0" t="inlineStr">
        <x:is>
          <x:t>Demo Handel GmbH</x:t>
        </x:is>
      </x:c>
      <x:c r="C4049" s="0" t="inlineStr">
        <x:is>
          <x:t>NWC</x:t>
        </x:is>
      </x:c>
      <x:c r="D4049" s="0" t="inlineStr">
        <x:is>
          <x:t>nwc.trade.B.II.1</x:t>
        </x:is>
      </x:c>
      <x:c r="E4049" s="0" t="inlineStr">
        <x:is>
          <x:t>Forderungen aus Lieferungen und Leistungen</x:t>
        </x:is>
      </x:c>
      <x:c r="F4049" s="58">
        <x:v>1200</x:v>
      </x:c>
      <x:c r="G4049" t="inlineStr">
        <x:is>
          <x:t>Forderungen aus Lieferungen und Leistungen</x:t>
        </x:is>
      </x:c>
      <x:c r="H4049" s="0" t="inlineStr">
        <x:is>
          <x:t>2022-05</x:t>
        </x:is>
      </x:c>
      <x:c r="I4049" s="0" t="inlineStr">
        <x:is>
          <x:t>2022-05</x:t>
        </x:is>
      </x:c>
      <x:c r="J4049" s="0" t="inlineStr">
        <x:is>
          <x:t>Month</x:t>
        </x:is>
      </x:c>
      <x:c r="K4049" s="58">
        <x:v>1</x:v>
      </x:c>
      <x:c r="L4049" s="12">
        <x:v>3044301.68</x:v>
      </x:c>
    </x:row>
    <x:row r="4050">
      <x:c r="A4050" s="0" t="inlineStr">
        <x:is>
          <x:t>NWC|nwc.trade.B.II.1|1200|2022-06</x:t>
        </x:is>
      </x:c>
      <x:c r="B4050" s="0" t="inlineStr">
        <x:is>
          <x:t>Demo Handel GmbH</x:t>
        </x:is>
      </x:c>
      <x:c r="C4050" s="0" t="inlineStr">
        <x:is>
          <x:t>NWC</x:t>
        </x:is>
      </x:c>
      <x:c r="D4050" s="0" t="inlineStr">
        <x:is>
          <x:t>nwc.trade.B.II.1</x:t>
        </x:is>
      </x:c>
      <x:c r="E4050" s="0" t="inlineStr">
        <x:is>
          <x:t>Forderungen aus Lieferungen und Leistungen</x:t>
        </x:is>
      </x:c>
      <x:c r="F4050" s="58">
        <x:v>1200</x:v>
      </x:c>
      <x:c r="G4050" t="inlineStr">
        <x:is>
          <x:t>Forderungen aus Lieferungen und Leistungen</x:t>
        </x:is>
      </x:c>
      <x:c r="H4050" s="0" t="inlineStr">
        <x:is>
          <x:t>2022-06</x:t>
        </x:is>
      </x:c>
      <x:c r="I4050" s="0" t="inlineStr">
        <x:is>
          <x:t>2022-06</x:t>
        </x:is>
      </x:c>
      <x:c r="J4050" s="0" t="inlineStr">
        <x:is>
          <x:t>Month</x:t>
        </x:is>
      </x:c>
      <x:c r="K4050" s="58">
        <x:v>1</x:v>
      </x:c>
      <x:c r="L4050" s="12">
        <x:v>3072851.52</x:v>
      </x:c>
    </x:row>
    <x:row r="4051">
      <x:c r="A4051" s="0" t="inlineStr">
        <x:is>
          <x:t>NWC|nwc.trade.B.II.1|1200|2022-07</x:t>
        </x:is>
      </x:c>
      <x:c r="B4051" s="0" t="inlineStr">
        <x:is>
          <x:t>Demo Handel GmbH</x:t>
        </x:is>
      </x:c>
      <x:c r="C4051" s="0" t="inlineStr">
        <x:is>
          <x:t>NWC</x:t>
        </x:is>
      </x:c>
      <x:c r="D4051" s="0" t="inlineStr">
        <x:is>
          <x:t>nwc.trade.B.II.1</x:t>
        </x:is>
      </x:c>
      <x:c r="E4051" s="0" t="inlineStr">
        <x:is>
          <x:t>Forderungen aus Lieferungen und Leistungen</x:t>
        </x:is>
      </x:c>
      <x:c r="F4051" s="58">
        <x:v>1200</x:v>
      </x:c>
      <x:c r="G4051" t="inlineStr">
        <x:is>
          <x:t>Forderungen aus Lieferungen und Leistungen</x:t>
        </x:is>
      </x:c>
      <x:c r="H4051" s="0" t="inlineStr">
        <x:is>
          <x:t>2022-07</x:t>
        </x:is>
      </x:c>
      <x:c r="I4051" s="0" t="inlineStr">
        <x:is>
          <x:t>2022-07</x:t>
        </x:is>
      </x:c>
      <x:c r="J4051" s="0" t="inlineStr">
        <x:is>
          <x:t>Month</x:t>
        </x:is>
      </x:c>
      <x:c r="K4051" s="58">
        <x:v>1</x:v>
      </x:c>
      <x:c r="L4051" s="12">
        <x:v>2887817.44</x:v>
      </x:c>
    </x:row>
    <x:row r="4052">
      <x:c r="A4052" s="0" t="inlineStr">
        <x:is>
          <x:t>NWC|nwc.trade.B.II.1|1200|2022-08</x:t>
        </x:is>
      </x:c>
      <x:c r="B4052" s="0" t="inlineStr">
        <x:is>
          <x:t>Demo Handel GmbH</x:t>
        </x:is>
      </x:c>
      <x:c r="C4052" s="0" t="inlineStr">
        <x:is>
          <x:t>NWC</x:t>
        </x:is>
      </x:c>
      <x:c r="D4052" s="0" t="inlineStr">
        <x:is>
          <x:t>nwc.trade.B.II.1</x:t>
        </x:is>
      </x:c>
      <x:c r="E4052" s="0" t="inlineStr">
        <x:is>
          <x:t>Forderungen aus Lieferungen und Leistungen</x:t>
        </x:is>
      </x:c>
      <x:c r="F4052" s="58">
        <x:v>1200</x:v>
      </x:c>
      <x:c r="G4052" t="inlineStr">
        <x:is>
          <x:t>Forderungen aus Lieferungen und Leistungen</x:t>
        </x:is>
      </x:c>
      <x:c r="H4052" s="0" t="inlineStr">
        <x:is>
          <x:t>2022-08</x:t>
        </x:is>
      </x:c>
      <x:c r="I4052" s="0" t="inlineStr">
        <x:is>
          <x:t>2022-08</x:t>
        </x:is>
      </x:c>
      <x:c r="J4052" s="0" t="inlineStr">
        <x:is>
          <x:t>Month</x:t>
        </x:is>
      </x:c>
      <x:c r="K4052" s="58">
        <x:v>1</x:v>
      </x:c>
      <x:c r="L4052" s="12">
        <x:v>2699075.56</x:v>
      </x:c>
    </x:row>
    <x:row r="4053">
      <x:c r="A4053" s="0" t="inlineStr">
        <x:is>
          <x:t>NWC|nwc.trade.B.II.1|1200|2022-09</x:t>
        </x:is>
      </x:c>
      <x:c r="B4053" s="0" t="inlineStr">
        <x:is>
          <x:t>Demo Handel GmbH</x:t>
        </x:is>
      </x:c>
      <x:c r="C4053" s="0" t="inlineStr">
        <x:is>
          <x:t>NWC</x:t>
        </x:is>
      </x:c>
      <x:c r="D4053" s="0" t="inlineStr">
        <x:is>
          <x:t>nwc.trade.B.II.1</x:t>
        </x:is>
      </x:c>
      <x:c r="E4053" s="0" t="inlineStr">
        <x:is>
          <x:t>Forderungen aus Lieferungen und Leistungen</x:t>
        </x:is>
      </x:c>
      <x:c r="F4053" s="58">
        <x:v>1200</x:v>
      </x:c>
      <x:c r="G4053" t="inlineStr">
        <x:is>
          <x:t>Forderungen aus Lieferungen und Leistungen</x:t>
        </x:is>
      </x:c>
      <x:c r="H4053" s="0" t="inlineStr">
        <x:is>
          <x:t>2022-09</x:t>
        </x:is>
      </x:c>
      <x:c r="I4053" s="0" t="inlineStr">
        <x:is>
          <x:t>2022-09</x:t>
        </x:is>
      </x:c>
      <x:c r="J4053" s="0" t="inlineStr">
        <x:is>
          <x:t>Month</x:t>
        </x:is>
      </x:c>
      <x:c r="K4053" s="58">
        <x:v>1</x:v>
      </x:c>
      <x:c r="L4053" s="12">
        <x:v>3137736.67</x:v>
      </x:c>
    </x:row>
    <x:row r="4054">
      <x:c r="A4054" s="0" t="inlineStr">
        <x:is>
          <x:t>NWC|nwc.trade.B.II.1|1200|2022-10</x:t>
        </x:is>
      </x:c>
      <x:c r="B4054" s="0" t="inlineStr">
        <x:is>
          <x:t>Demo Handel GmbH</x:t>
        </x:is>
      </x:c>
      <x:c r="C4054" s="0" t="inlineStr">
        <x:is>
          <x:t>NWC</x:t>
        </x:is>
      </x:c>
      <x:c r="D4054" s="0" t="inlineStr">
        <x:is>
          <x:t>nwc.trade.B.II.1</x:t>
        </x:is>
      </x:c>
      <x:c r="E4054" s="0" t="inlineStr">
        <x:is>
          <x:t>Forderungen aus Lieferungen und Leistungen</x:t>
        </x:is>
      </x:c>
      <x:c r="F4054" s="58">
        <x:v>1200</x:v>
      </x:c>
      <x:c r="G4054" t="inlineStr">
        <x:is>
          <x:t>Forderungen aus Lieferungen und Leistungen</x:t>
        </x:is>
      </x:c>
      <x:c r="H4054" s="0" t="inlineStr">
        <x:is>
          <x:t>2022-10</x:t>
        </x:is>
      </x:c>
      <x:c r="I4054" s="0" t="inlineStr">
        <x:is>
          <x:t>2022-10</x:t>
        </x:is>
      </x:c>
      <x:c r="J4054" s="0" t="inlineStr">
        <x:is>
          <x:t>Month</x:t>
        </x:is>
      </x:c>
      <x:c r="K4054" s="58">
        <x:v>1</x:v>
      </x:c>
      <x:c r="L4054" s="12">
        <x:v>3376383.7</x:v>
      </x:c>
    </x:row>
    <x:row r="4055">
      <x:c r="A4055" s="0" t="inlineStr">
        <x:is>
          <x:t>NWC|nwc.trade.B.II.1|1200|2022-11</x:t>
        </x:is>
      </x:c>
      <x:c r="B4055" s="0" t="inlineStr">
        <x:is>
          <x:t>Demo Handel GmbH</x:t>
        </x:is>
      </x:c>
      <x:c r="C4055" s="0" t="inlineStr">
        <x:is>
          <x:t>NWC</x:t>
        </x:is>
      </x:c>
      <x:c r="D4055" s="0" t="inlineStr">
        <x:is>
          <x:t>nwc.trade.B.II.1</x:t>
        </x:is>
      </x:c>
      <x:c r="E4055" s="0" t="inlineStr">
        <x:is>
          <x:t>Forderungen aus Lieferungen und Leistungen</x:t>
        </x:is>
      </x:c>
      <x:c r="F4055" s="58">
        <x:v>1200</x:v>
      </x:c>
      <x:c r="G4055" t="inlineStr">
        <x:is>
          <x:t>Forderungen aus Lieferungen und Leistungen</x:t>
        </x:is>
      </x:c>
      <x:c r="H4055" s="0" t="inlineStr">
        <x:is>
          <x:t>2022-11</x:t>
        </x:is>
      </x:c>
      <x:c r="I4055" s="0" t="inlineStr">
        <x:is>
          <x:t>2022-11</x:t>
        </x:is>
      </x:c>
      <x:c r="J4055" s="0" t="inlineStr">
        <x:is>
          <x:t>Month</x:t>
        </x:is>
      </x:c>
      <x:c r="K4055" s="58">
        <x:v>1</x:v>
      </x:c>
      <x:c r="L4055" s="12">
        <x:v>3521613.77</x:v>
      </x:c>
    </x:row>
    <x:row r="4056">
      <x:c r="A4056" s="0" t="inlineStr">
        <x:is>
          <x:t>NWC|nwc.trade.B.II.1|1200|2022-12</x:t>
        </x:is>
      </x:c>
      <x:c r="B4056" s="0" t="inlineStr">
        <x:is>
          <x:t>Demo Handel GmbH</x:t>
        </x:is>
      </x:c>
      <x:c r="C4056" s="0" t="inlineStr">
        <x:is>
          <x:t>NWC</x:t>
        </x:is>
      </x:c>
      <x:c r="D4056" s="0" t="inlineStr">
        <x:is>
          <x:t>nwc.trade.B.II.1</x:t>
        </x:is>
      </x:c>
      <x:c r="E4056" s="0" t="inlineStr">
        <x:is>
          <x:t>Forderungen aus Lieferungen und Leistungen</x:t>
        </x:is>
      </x:c>
      <x:c r="F4056" s="58">
        <x:v>1200</x:v>
      </x:c>
      <x:c r="G4056" t="inlineStr">
        <x:is>
          <x:t>Forderungen aus Lieferungen und Leistungen</x:t>
        </x:is>
      </x:c>
      <x:c r="H4056" s="0" t="inlineStr">
        <x:is>
          <x:t>2022-12</x:t>
        </x:is>
      </x:c>
      <x:c r="I4056" s="0" t="inlineStr">
        <x:is>
          <x:t>2022-12</x:t>
        </x:is>
      </x:c>
      <x:c r="J4056" s="0" t="inlineStr">
        <x:is>
          <x:t>Month</x:t>
        </x:is>
      </x:c>
      <x:c r="K4056" s="58">
        <x:v>1</x:v>
      </x:c>
      <x:c r="L4056" s="12">
        <x:v>3672967.52</x:v>
      </x:c>
    </x:row>
    <x:row r="4057">
      <x:c r="A4057" s="0" t="inlineStr">
        <x:is>
          <x:t>NWC|nwc.trade.B.II.1|1200|2023-01</x:t>
        </x:is>
      </x:c>
      <x:c r="B4057" s="0" t="inlineStr">
        <x:is>
          <x:t>Demo Handel GmbH</x:t>
        </x:is>
      </x:c>
      <x:c r="C4057" s="0" t="inlineStr">
        <x:is>
          <x:t>NWC</x:t>
        </x:is>
      </x:c>
      <x:c r="D4057" s="0" t="inlineStr">
        <x:is>
          <x:t>nwc.trade.B.II.1</x:t>
        </x:is>
      </x:c>
      <x:c r="E4057" s="0" t="inlineStr">
        <x:is>
          <x:t>Forderungen aus Lieferungen und Leistungen</x:t>
        </x:is>
      </x:c>
      <x:c r="F4057" s="58">
        <x:v>1200</x:v>
      </x:c>
      <x:c r="G4057" t="inlineStr">
        <x:is>
          <x:t>Forderungen aus Lieferungen und Leistungen</x:t>
        </x:is>
      </x:c>
      <x:c r="H4057" s="0" t="inlineStr">
        <x:is>
          <x:t>2023-01</x:t>
        </x:is>
      </x:c>
      <x:c r="I4057" s="0" t="inlineStr">
        <x:is>
          <x:t>2023-01</x:t>
        </x:is>
      </x:c>
      <x:c r="J4057" s="0" t="inlineStr">
        <x:is>
          <x:t>Month</x:t>
        </x:is>
      </x:c>
      <x:c r="K4057" s="58">
        <x:v>1</x:v>
      </x:c>
      <x:c r="L4057" s="12">
        <x:v>3054825.98</x:v>
      </x:c>
    </x:row>
    <x:row r="4058">
      <x:c r="A4058" s="0" t="inlineStr">
        <x:is>
          <x:t>NWC|nwc.trade.B.II.1|1200|2023-02</x:t>
        </x:is>
      </x:c>
      <x:c r="B4058" s="0" t="inlineStr">
        <x:is>
          <x:t>Demo Handel GmbH</x:t>
        </x:is>
      </x:c>
      <x:c r="C4058" s="0" t="inlineStr">
        <x:is>
          <x:t>NWC</x:t>
        </x:is>
      </x:c>
      <x:c r="D4058" s="0" t="inlineStr">
        <x:is>
          <x:t>nwc.trade.B.II.1</x:t>
        </x:is>
      </x:c>
      <x:c r="E4058" s="0" t="inlineStr">
        <x:is>
          <x:t>Forderungen aus Lieferungen und Leistungen</x:t>
        </x:is>
      </x:c>
      <x:c r="F4058" s="58">
        <x:v>1200</x:v>
      </x:c>
      <x:c r="G4058" t="inlineStr">
        <x:is>
          <x:t>Forderungen aus Lieferungen und Leistungen</x:t>
        </x:is>
      </x:c>
      <x:c r="H4058" s="0" t="inlineStr">
        <x:is>
          <x:t>2023-02</x:t>
        </x:is>
      </x:c>
      <x:c r="I4058" s="0" t="inlineStr">
        <x:is>
          <x:t>2023-02</x:t>
        </x:is>
      </x:c>
      <x:c r="J4058" s="0" t="inlineStr">
        <x:is>
          <x:t>Month</x:t>
        </x:is>
      </x:c>
      <x:c r="K4058" s="58">
        <x:v>1</x:v>
      </x:c>
      <x:c r="L4058" s="12">
        <x:v>3051081.48</x:v>
      </x:c>
    </x:row>
    <x:row r="4059">
      <x:c r="A4059" s="0" t="inlineStr">
        <x:is>
          <x:t>NWC|nwc.trade.B.II.1|1200|2023-03</x:t>
        </x:is>
      </x:c>
      <x:c r="B4059" s="0" t="inlineStr">
        <x:is>
          <x:t>Demo Handel GmbH</x:t>
        </x:is>
      </x:c>
      <x:c r="C4059" s="0" t="inlineStr">
        <x:is>
          <x:t>NWC</x:t>
        </x:is>
      </x:c>
      <x:c r="D4059" s="0" t="inlineStr">
        <x:is>
          <x:t>nwc.trade.B.II.1</x:t>
        </x:is>
      </x:c>
      <x:c r="E4059" s="0" t="inlineStr">
        <x:is>
          <x:t>Forderungen aus Lieferungen und Leistungen</x:t>
        </x:is>
      </x:c>
      <x:c r="F4059" s="58">
        <x:v>1200</x:v>
      </x:c>
      <x:c r="G4059" t="inlineStr">
        <x:is>
          <x:t>Forderungen aus Lieferungen und Leistungen</x:t>
        </x:is>
      </x:c>
      <x:c r="H4059" s="0" t="inlineStr">
        <x:is>
          <x:t>2023-03</x:t>
        </x:is>
      </x:c>
      <x:c r="I4059" s="0" t="inlineStr">
        <x:is>
          <x:t>2023-03</x:t>
        </x:is>
      </x:c>
      <x:c r="J4059" s="0" t="inlineStr">
        <x:is>
          <x:t>Month</x:t>
        </x:is>
      </x:c>
      <x:c r="K4059" s="58">
        <x:v>1</x:v>
      </x:c>
      <x:c r="L4059" s="12">
        <x:v>3313263.91</x:v>
      </x:c>
    </x:row>
    <x:row r="4060">
      <x:c r="A4060" s="0" t="inlineStr">
        <x:is>
          <x:t>NWC|nwc.trade.B.II.1|1200|2023-04</x:t>
        </x:is>
      </x:c>
      <x:c r="B4060" s="0" t="inlineStr">
        <x:is>
          <x:t>Demo Handel GmbH</x:t>
        </x:is>
      </x:c>
      <x:c r="C4060" s="0" t="inlineStr">
        <x:is>
          <x:t>NWC</x:t>
        </x:is>
      </x:c>
      <x:c r="D4060" s="0" t="inlineStr">
        <x:is>
          <x:t>nwc.trade.B.II.1</x:t>
        </x:is>
      </x:c>
      <x:c r="E4060" s="0" t="inlineStr">
        <x:is>
          <x:t>Forderungen aus Lieferungen und Leistungen</x:t>
        </x:is>
      </x:c>
      <x:c r="F4060" s="58">
        <x:v>1200</x:v>
      </x:c>
      <x:c r="G4060" t="inlineStr">
        <x:is>
          <x:t>Forderungen aus Lieferungen und Leistungen</x:t>
        </x:is>
      </x:c>
      <x:c r="H4060" s="0" t="inlineStr">
        <x:is>
          <x:t>2023-04</x:t>
        </x:is>
      </x:c>
      <x:c r="I4060" s="0" t="inlineStr">
        <x:is>
          <x:t>2023-04</x:t>
        </x:is>
      </x:c>
      <x:c r="J4060" s="0" t="inlineStr">
        <x:is>
          <x:t>Month</x:t>
        </x:is>
      </x:c>
      <x:c r="K4060" s="58">
        <x:v>1</x:v>
      </x:c>
      <x:c r="L4060" s="12">
        <x:v>3273269.4</x:v>
      </x:c>
    </x:row>
    <x:row r="4061">
      <x:c r="A4061" s="0" t="inlineStr">
        <x:is>
          <x:t>NWC|nwc.trade.B.II.1|1200|2023-05</x:t>
        </x:is>
      </x:c>
      <x:c r="B4061" s="0" t="inlineStr">
        <x:is>
          <x:t>Demo Handel GmbH</x:t>
        </x:is>
      </x:c>
      <x:c r="C4061" s="0" t="inlineStr">
        <x:is>
          <x:t>NWC</x:t>
        </x:is>
      </x:c>
      <x:c r="D4061" s="0" t="inlineStr">
        <x:is>
          <x:t>nwc.trade.B.II.1</x:t>
        </x:is>
      </x:c>
      <x:c r="E4061" s="0" t="inlineStr">
        <x:is>
          <x:t>Forderungen aus Lieferungen und Leistungen</x:t>
        </x:is>
      </x:c>
      <x:c r="F4061" s="58">
        <x:v>1200</x:v>
      </x:c>
      <x:c r="G4061" t="inlineStr">
        <x:is>
          <x:t>Forderungen aus Lieferungen und Leistungen</x:t>
        </x:is>
      </x:c>
      <x:c r="H4061" s="0" t="inlineStr">
        <x:is>
          <x:t>2023-05</x:t>
        </x:is>
      </x:c>
      <x:c r="I4061" s="0" t="inlineStr">
        <x:is>
          <x:t>2023-05</x:t>
        </x:is>
      </x:c>
      <x:c r="J4061" s="0" t="inlineStr">
        <x:is>
          <x:t>Month</x:t>
        </x:is>
      </x:c>
      <x:c r="K4061" s="58">
        <x:v>1</x:v>
      </x:c>
      <x:c r="L4061" s="12">
        <x:v>3397539.92</x:v>
      </x:c>
    </x:row>
    <x:row r="4062">
      <x:c r="A4062" s="0" t="inlineStr">
        <x:is>
          <x:t>NWC|nwc.trade.B.II.1|1200|2023-06</x:t>
        </x:is>
      </x:c>
      <x:c r="B4062" s="0" t="inlineStr">
        <x:is>
          <x:t>Demo Handel GmbH</x:t>
        </x:is>
      </x:c>
      <x:c r="C4062" s="0" t="inlineStr">
        <x:is>
          <x:t>NWC</x:t>
        </x:is>
      </x:c>
      <x:c r="D4062" s="0" t="inlineStr">
        <x:is>
          <x:t>nwc.trade.B.II.1</x:t>
        </x:is>
      </x:c>
      <x:c r="E4062" s="0" t="inlineStr">
        <x:is>
          <x:t>Forderungen aus Lieferungen und Leistungen</x:t>
        </x:is>
      </x:c>
      <x:c r="F4062" s="58">
        <x:v>1200</x:v>
      </x:c>
      <x:c r="G4062" t="inlineStr">
        <x:is>
          <x:t>Forderungen aus Lieferungen und Leistungen</x:t>
        </x:is>
      </x:c>
      <x:c r="H4062" s="0" t="inlineStr">
        <x:is>
          <x:t>2023-06</x:t>
        </x:is>
      </x:c>
      <x:c r="I4062" s="0" t="inlineStr">
        <x:is>
          <x:t>2023-06</x:t>
        </x:is>
      </x:c>
      <x:c r="J4062" s="0" t="inlineStr">
        <x:is>
          <x:t>Month</x:t>
        </x:is>
      </x:c>
      <x:c r="K4062" s="58">
        <x:v>1</x:v>
      </x:c>
      <x:c r="L4062" s="12">
        <x:v>3800663.54</x:v>
      </x:c>
    </x:row>
    <x:row r="4063">
      <x:c r="A4063" s="0" t="inlineStr">
        <x:is>
          <x:t>NWC|nwc.trade.B.II.1|1200|2023-07</x:t>
        </x:is>
      </x:c>
      <x:c r="B4063" s="0" t="inlineStr">
        <x:is>
          <x:t>Demo Handel GmbH</x:t>
        </x:is>
      </x:c>
      <x:c r="C4063" s="0" t="inlineStr">
        <x:is>
          <x:t>NWC</x:t>
        </x:is>
      </x:c>
      <x:c r="D4063" s="0" t="inlineStr">
        <x:is>
          <x:t>nwc.trade.B.II.1</x:t>
        </x:is>
      </x:c>
      <x:c r="E4063" s="0" t="inlineStr">
        <x:is>
          <x:t>Forderungen aus Lieferungen und Leistungen</x:t>
        </x:is>
      </x:c>
      <x:c r="F4063" s="58">
        <x:v>1200</x:v>
      </x:c>
      <x:c r="G4063" t="inlineStr">
        <x:is>
          <x:t>Forderungen aus Lieferungen und Leistungen</x:t>
        </x:is>
      </x:c>
      <x:c r="H4063" s="0" t="inlineStr">
        <x:is>
          <x:t>2023-07</x:t>
        </x:is>
      </x:c>
      <x:c r="I4063" s="0" t="inlineStr">
        <x:is>
          <x:t>2023-07</x:t>
        </x:is>
      </x:c>
      <x:c r="J4063" s="0" t="inlineStr">
        <x:is>
          <x:t>Month</x:t>
        </x:is>
      </x:c>
      <x:c r="K4063" s="58">
        <x:v>1</x:v>
      </x:c>
      <x:c r="L4063" s="12">
        <x:v>3472662.4</x:v>
      </x:c>
    </x:row>
    <x:row r="4064">
      <x:c r="A4064" s="0" t="inlineStr">
        <x:is>
          <x:t>NWC|nwc.trade.B.II.1|1200|2023-08</x:t>
        </x:is>
      </x:c>
      <x:c r="B4064" s="0" t="inlineStr">
        <x:is>
          <x:t>Demo Handel GmbH</x:t>
        </x:is>
      </x:c>
      <x:c r="C4064" s="0" t="inlineStr">
        <x:is>
          <x:t>NWC</x:t>
        </x:is>
      </x:c>
      <x:c r="D4064" s="0" t="inlineStr">
        <x:is>
          <x:t>nwc.trade.B.II.1</x:t>
        </x:is>
      </x:c>
      <x:c r="E4064" s="0" t="inlineStr">
        <x:is>
          <x:t>Forderungen aus Lieferungen und Leistungen</x:t>
        </x:is>
      </x:c>
      <x:c r="F4064" s="58">
        <x:v>1200</x:v>
      </x:c>
      <x:c r="G4064" t="inlineStr">
        <x:is>
          <x:t>Forderungen aus Lieferungen und Leistungen</x:t>
        </x:is>
      </x:c>
      <x:c r="H4064" s="0" t="inlineStr">
        <x:is>
          <x:t>2023-08</x:t>
        </x:is>
      </x:c>
      <x:c r="I4064" s="0" t="inlineStr">
        <x:is>
          <x:t>2023-08</x:t>
        </x:is>
      </x:c>
      <x:c r="J4064" s="0" t="inlineStr">
        <x:is>
          <x:t>Month</x:t>
        </x:is>
      </x:c>
      <x:c r="K4064" s="58">
        <x:v>1</x:v>
      </x:c>
      <x:c r="L4064" s="12">
        <x:v>3177151.36</x:v>
      </x:c>
    </x:row>
    <x:row r="4065">
      <x:c r="A4065" s="0" t="inlineStr">
        <x:is>
          <x:t>NWC|nwc.trade.B.II.1|1200|2023-09</x:t>
        </x:is>
      </x:c>
      <x:c r="B4065" s="0" t="inlineStr">
        <x:is>
          <x:t>Demo Handel GmbH</x:t>
        </x:is>
      </x:c>
      <x:c r="C4065" s="0" t="inlineStr">
        <x:is>
          <x:t>NWC</x:t>
        </x:is>
      </x:c>
      <x:c r="D4065" s="0" t="inlineStr">
        <x:is>
          <x:t>nwc.trade.B.II.1</x:t>
        </x:is>
      </x:c>
      <x:c r="E4065" s="0" t="inlineStr">
        <x:is>
          <x:t>Forderungen aus Lieferungen und Leistungen</x:t>
        </x:is>
      </x:c>
      <x:c r="F4065" s="58">
        <x:v>1200</x:v>
      </x:c>
      <x:c r="G4065" t="inlineStr">
        <x:is>
          <x:t>Forderungen aus Lieferungen und Leistungen</x:t>
        </x:is>
      </x:c>
      <x:c r="H4065" s="0" t="inlineStr">
        <x:is>
          <x:t>2023-09</x:t>
        </x:is>
      </x:c>
      <x:c r="I4065" s="0" t="inlineStr">
        <x:is>
          <x:t>2023-09</x:t>
        </x:is>
      </x:c>
      <x:c r="J4065" s="0" t="inlineStr">
        <x:is>
          <x:t>Month</x:t>
        </x:is>
      </x:c>
      <x:c r="K4065" s="58">
        <x:v>1</x:v>
      </x:c>
      <x:c r="L4065" s="12">
        <x:v>3447809.97</x:v>
      </x:c>
    </x:row>
    <x:row r="4066">
      <x:c r="A4066" s="0" t="inlineStr">
        <x:is>
          <x:t>NWC|nwc.trade.B.II.1|1200|2023-10</x:t>
        </x:is>
      </x:c>
      <x:c r="B4066" s="0" t="inlineStr">
        <x:is>
          <x:t>Demo Handel GmbH</x:t>
        </x:is>
      </x:c>
      <x:c r="C4066" s="0" t="inlineStr">
        <x:is>
          <x:t>NWC</x:t>
        </x:is>
      </x:c>
      <x:c r="D4066" s="0" t="inlineStr">
        <x:is>
          <x:t>nwc.trade.B.II.1</x:t>
        </x:is>
      </x:c>
      <x:c r="E4066" s="0" t="inlineStr">
        <x:is>
          <x:t>Forderungen aus Lieferungen und Leistungen</x:t>
        </x:is>
      </x:c>
      <x:c r="F4066" s="58">
        <x:v>1200</x:v>
      </x:c>
      <x:c r="G4066" t="inlineStr">
        <x:is>
          <x:t>Forderungen aus Lieferungen und Leistungen</x:t>
        </x:is>
      </x:c>
      <x:c r="H4066" s="0" t="inlineStr">
        <x:is>
          <x:t>2023-10</x:t>
        </x:is>
      </x:c>
      <x:c r="I4066" s="0" t="inlineStr">
        <x:is>
          <x:t>2023-10</x:t>
        </x:is>
      </x:c>
      <x:c r="J4066" s="0" t="inlineStr">
        <x:is>
          <x:t>Month</x:t>
        </x:is>
      </x:c>
      <x:c r="K4066" s="58">
        <x:v>1</x:v>
      </x:c>
      <x:c r="L4066" s="12">
        <x:v>3738052.82</x:v>
      </x:c>
    </x:row>
    <x:row r="4067">
      <x:c r="A4067" s="0" t="inlineStr">
        <x:is>
          <x:t>NWC|nwc.trade.B.II.1|1200|2023-11</x:t>
        </x:is>
      </x:c>
      <x:c r="B4067" s="0" t="inlineStr">
        <x:is>
          <x:t>Demo Handel GmbH</x:t>
        </x:is>
      </x:c>
      <x:c r="C4067" s="0" t="inlineStr">
        <x:is>
          <x:t>NWC</x:t>
        </x:is>
      </x:c>
      <x:c r="D4067" s="0" t="inlineStr">
        <x:is>
          <x:t>nwc.trade.B.II.1</x:t>
        </x:is>
      </x:c>
      <x:c r="E4067" s="0" t="inlineStr">
        <x:is>
          <x:t>Forderungen aus Lieferungen und Leistungen</x:t>
        </x:is>
      </x:c>
      <x:c r="F4067" s="58">
        <x:v>1200</x:v>
      </x:c>
      <x:c r="G4067" t="inlineStr">
        <x:is>
          <x:t>Forderungen aus Lieferungen und Leistungen</x:t>
        </x:is>
      </x:c>
      <x:c r="H4067" s="0" t="inlineStr">
        <x:is>
          <x:t>2023-11</x:t>
        </x:is>
      </x:c>
      <x:c r="I4067" s="0" t="inlineStr">
        <x:is>
          <x:t>2023-11</x:t>
        </x:is>
      </x:c>
      <x:c r="J4067" s="0" t="inlineStr">
        <x:is>
          <x:t>Month</x:t>
        </x:is>
      </x:c>
      <x:c r="K4067" s="58">
        <x:v>1</x:v>
      </x:c>
      <x:c r="L4067" s="12">
        <x:v>3734056.83</x:v>
      </x:c>
    </x:row>
    <x:row r="4068">
      <x:c r="A4068" s="0" t="inlineStr">
        <x:is>
          <x:t>NWC|nwc.trade.B.II.1|1200|2023-12</x:t>
        </x:is>
      </x:c>
      <x:c r="B4068" s="0" t="inlineStr">
        <x:is>
          <x:t>Demo Handel GmbH</x:t>
        </x:is>
      </x:c>
      <x:c r="C4068" s="0" t="inlineStr">
        <x:is>
          <x:t>NWC</x:t>
        </x:is>
      </x:c>
      <x:c r="D4068" s="0" t="inlineStr">
        <x:is>
          <x:t>nwc.trade.B.II.1</x:t>
        </x:is>
      </x:c>
      <x:c r="E4068" s="0" t="inlineStr">
        <x:is>
          <x:t>Forderungen aus Lieferungen und Leistungen</x:t>
        </x:is>
      </x:c>
      <x:c r="F4068" s="58">
        <x:v>1200</x:v>
      </x:c>
      <x:c r="G4068" t="inlineStr">
        <x:is>
          <x:t>Forderungen aus Lieferungen und Leistungen</x:t>
        </x:is>
      </x:c>
      <x:c r="H4068" s="0" t="inlineStr">
        <x:is>
          <x:t>2023-12</x:t>
        </x:is>
      </x:c>
      <x:c r="I4068" s="0" t="inlineStr">
        <x:is>
          <x:t>2023-12</x:t>
        </x:is>
      </x:c>
      <x:c r="J4068" s="0" t="inlineStr">
        <x:is>
          <x:t>Month</x:t>
        </x:is>
      </x:c>
      <x:c r="K4068" s="58">
        <x:v>1</x:v>
      </x:c>
      <x:c r="L4068" s="12">
        <x:v>4059566.34</x:v>
      </x:c>
    </x:row>
    <x:row r="4069">
      <x:c r="A4069" s="0" t="inlineStr">
        <x:is>
          <x:t>NWC|nwc.trade.B.II.1|1200|2024-01</x:t>
        </x:is>
      </x:c>
      <x:c r="B4069" s="0" t="inlineStr">
        <x:is>
          <x:t>Demo Handel GmbH</x:t>
        </x:is>
      </x:c>
      <x:c r="C4069" s="0" t="inlineStr">
        <x:is>
          <x:t>NWC</x:t>
        </x:is>
      </x:c>
      <x:c r="D4069" s="0" t="inlineStr">
        <x:is>
          <x:t>nwc.trade.B.II.1</x:t>
        </x:is>
      </x:c>
      <x:c r="E4069" s="0" t="inlineStr">
        <x:is>
          <x:t>Forderungen aus Lieferungen und Leistungen</x:t>
        </x:is>
      </x:c>
      <x:c r="F4069" s="58">
        <x:v>1200</x:v>
      </x:c>
      <x:c r="G4069" t="inlineStr">
        <x:is>
          <x:t>Forderungen aus Lieferungen und Leistungen</x:t>
        </x:is>
      </x:c>
      <x:c r="H4069" s="0" t="inlineStr">
        <x:is>
          <x:t>2024-01</x:t>
        </x:is>
      </x:c>
      <x:c r="I4069" s="0" t="inlineStr">
        <x:is>
          <x:t>2024-01</x:t>
        </x:is>
      </x:c>
      <x:c r="J4069" s="0" t="inlineStr">
        <x:is>
          <x:t>Month</x:t>
        </x:is>
      </x:c>
      <x:c r="K4069" s="58">
        <x:v>1</x:v>
      </x:c>
      <x:c r="L4069" s="12">
        <x:v>3262028.59</x:v>
      </x:c>
    </x:row>
    <x:row r="4070">
      <x:c r="A4070" s="0" t="inlineStr">
        <x:is>
          <x:t>NWC|nwc.trade.B.II.1|1200|2024-02</x:t>
        </x:is>
      </x:c>
      <x:c r="B4070" s="0" t="inlineStr">
        <x:is>
          <x:t>Demo Handel GmbH</x:t>
        </x:is>
      </x:c>
      <x:c r="C4070" s="0" t="inlineStr">
        <x:is>
          <x:t>NWC</x:t>
        </x:is>
      </x:c>
      <x:c r="D4070" s="0" t="inlineStr">
        <x:is>
          <x:t>nwc.trade.B.II.1</x:t>
        </x:is>
      </x:c>
      <x:c r="E4070" s="0" t="inlineStr">
        <x:is>
          <x:t>Forderungen aus Lieferungen und Leistungen</x:t>
        </x:is>
      </x:c>
      <x:c r="F4070" s="58">
        <x:v>1200</x:v>
      </x:c>
      <x:c r="G4070" t="inlineStr">
        <x:is>
          <x:t>Forderungen aus Lieferungen und Leistungen</x:t>
        </x:is>
      </x:c>
      <x:c r="H4070" s="0" t="inlineStr">
        <x:is>
          <x:t>2024-02</x:t>
        </x:is>
      </x:c>
      <x:c r="I4070" s="0" t="inlineStr">
        <x:is>
          <x:t>2024-02</x:t>
        </x:is>
      </x:c>
      <x:c r="J4070" s="0" t="inlineStr">
        <x:is>
          <x:t>Month</x:t>
        </x:is>
      </x:c>
      <x:c r="K4070" s="58">
        <x:v>1</x:v>
      </x:c>
      <x:c r="L4070" s="12">
        <x:v>3000471.3</x:v>
      </x:c>
    </x:row>
    <x:row r="4071">
      <x:c r="A4071" s="0" t="inlineStr">
        <x:is>
          <x:t>NWC|nwc.trade.B.II.1|1200|2024-03</x:t>
        </x:is>
      </x:c>
      <x:c r="B4071" s="0" t="inlineStr">
        <x:is>
          <x:t>Demo Handel GmbH</x:t>
        </x:is>
      </x:c>
      <x:c r="C4071" s="0" t="inlineStr">
        <x:is>
          <x:t>NWC</x:t>
        </x:is>
      </x:c>
      <x:c r="D4071" s="0" t="inlineStr">
        <x:is>
          <x:t>nwc.trade.B.II.1</x:t>
        </x:is>
      </x:c>
      <x:c r="E4071" s="0" t="inlineStr">
        <x:is>
          <x:t>Forderungen aus Lieferungen und Leistungen</x:t>
        </x:is>
      </x:c>
      <x:c r="F4071" s="58">
        <x:v>1200</x:v>
      </x:c>
      <x:c r="G4071" t="inlineStr">
        <x:is>
          <x:t>Forderungen aus Lieferungen und Leistungen</x:t>
        </x:is>
      </x:c>
      <x:c r="H4071" s="0" t="inlineStr">
        <x:is>
          <x:t>2024-03</x:t>
        </x:is>
      </x:c>
      <x:c r="I4071" s="0" t="inlineStr">
        <x:is>
          <x:t>2024-03</x:t>
        </x:is>
      </x:c>
      <x:c r="J4071" s="0" t="inlineStr">
        <x:is>
          <x:t>Month</x:t>
        </x:is>
      </x:c>
      <x:c r="K4071" s="58">
        <x:v>1</x:v>
      </x:c>
      <x:c r="L4071" s="12">
        <x:v>3555549.62</x:v>
      </x:c>
    </x:row>
    <x:row r="4072">
      <x:c r="A4072" s="0" t="inlineStr">
        <x:is>
          <x:t>NWC|nwc.trade.B.II.1|1200|2024-04</x:t>
        </x:is>
      </x:c>
      <x:c r="B4072" s="0" t="inlineStr">
        <x:is>
          <x:t>Demo Handel GmbH</x:t>
        </x:is>
      </x:c>
      <x:c r="C4072" s="0" t="inlineStr">
        <x:is>
          <x:t>NWC</x:t>
        </x:is>
      </x:c>
      <x:c r="D4072" s="0" t="inlineStr">
        <x:is>
          <x:t>nwc.trade.B.II.1</x:t>
        </x:is>
      </x:c>
      <x:c r="E4072" s="0" t="inlineStr">
        <x:is>
          <x:t>Forderungen aus Lieferungen und Leistungen</x:t>
        </x:is>
      </x:c>
      <x:c r="F4072" s="58">
        <x:v>1200</x:v>
      </x:c>
      <x:c r="G4072" t="inlineStr">
        <x:is>
          <x:t>Forderungen aus Lieferungen und Leistungen</x:t>
        </x:is>
      </x:c>
      <x:c r="H4072" s="0" t="inlineStr">
        <x:is>
          <x:t>2024-04</x:t>
        </x:is>
      </x:c>
      <x:c r="I4072" s="0" t="inlineStr">
        <x:is>
          <x:t>2024-04</x:t>
        </x:is>
      </x:c>
      <x:c r="J4072" s="0" t="inlineStr">
        <x:is>
          <x:t>Month</x:t>
        </x:is>
      </x:c>
      <x:c r="K4072" s="58">
        <x:v>1</x:v>
      </x:c>
      <x:c r="L4072" s="12">
        <x:v>3322274.57</x:v>
      </x:c>
    </x:row>
    <x:row r="4073">
      <x:c r="A4073" s="0" t="inlineStr">
        <x:is>
          <x:t>NWC|nwc.trade.B.II.1|1200|2024-05</x:t>
        </x:is>
      </x:c>
      <x:c r="B4073" s="0" t="inlineStr">
        <x:is>
          <x:t>Demo Handel GmbH</x:t>
        </x:is>
      </x:c>
      <x:c r="C4073" s="0" t="inlineStr">
        <x:is>
          <x:t>NWC</x:t>
        </x:is>
      </x:c>
      <x:c r="D4073" s="0" t="inlineStr">
        <x:is>
          <x:t>nwc.trade.B.II.1</x:t>
        </x:is>
      </x:c>
      <x:c r="E4073" s="0" t="inlineStr">
        <x:is>
          <x:t>Forderungen aus Lieferungen und Leistungen</x:t>
        </x:is>
      </x:c>
      <x:c r="F4073" s="58">
        <x:v>1200</x:v>
      </x:c>
      <x:c r="G4073" t="inlineStr">
        <x:is>
          <x:t>Forderungen aus Lieferungen und Leistungen</x:t>
        </x:is>
      </x:c>
      <x:c r="H4073" s="0" t="inlineStr">
        <x:is>
          <x:t>2024-05</x:t>
        </x:is>
      </x:c>
      <x:c r="I4073" s="0" t="inlineStr">
        <x:is>
          <x:t>2024-05</x:t>
        </x:is>
      </x:c>
      <x:c r="J4073" s="0" t="inlineStr">
        <x:is>
          <x:t>Month</x:t>
        </x:is>
      </x:c>
      <x:c r="K4073" s="58">
        <x:v>1</x:v>
      </x:c>
      <x:c r="L4073" s="12">
        <x:v>3534146.37</x:v>
      </x:c>
    </x:row>
    <x:row r="4074">
      <x:c r="A4074" s="0" t="inlineStr">
        <x:is>
          <x:t>NWC|nwc.trade.B.II.1|1200|2024-06</x:t>
        </x:is>
      </x:c>
      <x:c r="B4074" s="0" t="inlineStr">
        <x:is>
          <x:t>Demo Handel GmbH</x:t>
        </x:is>
      </x:c>
      <x:c r="C4074" s="0" t="inlineStr">
        <x:is>
          <x:t>NWC</x:t>
        </x:is>
      </x:c>
      <x:c r="D4074" s="0" t="inlineStr">
        <x:is>
          <x:t>nwc.trade.B.II.1</x:t>
        </x:is>
      </x:c>
      <x:c r="E4074" s="0" t="inlineStr">
        <x:is>
          <x:t>Forderungen aus Lieferungen und Leistungen</x:t>
        </x:is>
      </x:c>
      <x:c r="F4074" s="58">
        <x:v>1200</x:v>
      </x:c>
      <x:c r="G4074" t="inlineStr">
        <x:is>
          <x:t>Forderungen aus Lieferungen und Leistungen</x:t>
        </x:is>
      </x:c>
      <x:c r="H4074" s="0" t="inlineStr">
        <x:is>
          <x:t>2024-06</x:t>
        </x:is>
      </x:c>
      <x:c r="I4074" s="0" t="inlineStr">
        <x:is>
          <x:t>2024-06</x:t>
        </x:is>
      </x:c>
      <x:c r="J4074" s="0" t="inlineStr">
        <x:is>
          <x:t>Month</x:t>
        </x:is>
      </x:c>
      <x:c r="K4074" s="58">
        <x:v>1</x:v>
      </x:c>
      <x:c r="L4074" s="12">
        <x:v>3349549.89</x:v>
      </x:c>
    </x:row>
    <x:row r="4075">
      <x:c r="A4075" s="0" t="inlineStr">
        <x:is>
          <x:t>NWC|nwc.trade.B.II.1|1200|2024-07</x:t>
        </x:is>
      </x:c>
      <x:c r="B4075" s="0" t="inlineStr">
        <x:is>
          <x:t>Demo Handel GmbH</x:t>
        </x:is>
      </x:c>
      <x:c r="C4075" s="0" t="inlineStr">
        <x:is>
          <x:t>NWC</x:t>
        </x:is>
      </x:c>
      <x:c r="D4075" s="0" t="inlineStr">
        <x:is>
          <x:t>nwc.trade.B.II.1</x:t>
        </x:is>
      </x:c>
      <x:c r="E4075" s="0" t="inlineStr">
        <x:is>
          <x:t>Forderungen aus Lieferungen und Leistungen</x:t>
        </x:is>
      </x:c>
      <x:c r="F4075" s="58">
        <x:v>1200</x:v>
      </x:c>
      <x:c r="G4075" t="inlineStr">
        <x:is>
          <x:t>Forderungen aus Lieferungen und Leistungen</x:t>
        </x:is>
      </x:c>
      <x:c r="H4075" s="0" t="inlineStr">
        <x:is>
          <x:t>2024-07</x:t>
        </x:is>
      </x:c>
      <x:c r="I4075" s="0" t="inlineStr">
        <x:is>
          <x:t>2024-07</x:t>
        </x:is>
      </x:c>
      <x:c r="J4075" s="0" t="inlineStr">
        <x:is>
          <x:t>Month</x:t>
        </x:is>
      </x:c>
      <x:c r="K4075" s="58">
        <x:v>1</x:v>
      </x:c>
      <x:c r="L4075" s="12">
        <x:v>3190675.55</x:v>
      </x:c>
    </x:row>
    <x:row r="4076">
      <x:c r="A4076" s="0" t="inlineStr">
        <x:is>
          <x:t>NWC|nwc.trade.B.II.1|1200|2024-08</x:t>
        </x:is>
      </x:c>
      <x:c r="B4076" s="0" t="inlineStr">
        <x:is>
          <x:t>Demo Handel GmbH</x:t>
        </x:is>
      </x:c>
      <x:c r="C4076" s="0" t="inlineStr">
        <x:is>
          <x:t>NWC</x:t>
        </x:is>
      </x:c>
      <x:c r="D4076" s="0" t="inlineStr">
        <x:is>
          <x:t>nwc.trade.B.II.1</x:t>
        </x:is>
      </x:c>
      <x:c r="E4076" s="0" t="inlineStr">
        <x:is>
          <x:t>Forderungen aus Lieferungen und Leistungen</x:t>
        </x:is>
      </x:c>
      <x:c r="F4076" s="58">
        <x:v>1200</x:v>
      </x:c>
      <x:c r="G4076" t="inlineStr">
        <x:is>
          <x:t>Forderungen aus Lieferungen und Leistungen</x:t>
        </x:is>
      </x:c>
      <x:c r="H4076" s="0" t="inlineStr">
        <x:is>
          <x:t>2024-08</x:t>
        </x:is>
      </x:c>
      <x:c r="I4076" s="0" t="inlineStr">
        <x:is>
          <x:t>2024-08</x:t>
        </x:is>
      </x:c>
      <x:c r="J4076" s="0" t="inlineStr">
        <x:is>
          <x:t>Month</x:t>
        </x:is>
      </x:c>
      <x:c r="K4076" s="58">
        <x:v>1</x:v>
      </x:c>
      <x:c r="L4076" s="12">
        <x:v>2992507.17</x:v>
      </x:c>
    </x:row>
    <x:row r="4077">
      <x:c r="A4077" s="0" t="inlineStr">
        <x:is>
          <x:t>NWC|nwc.trade.B.II.1|1200|2024-09</x:t>
        </x:is>
      </x:c>
      <x:c r="B4077" s="0" t="inlineStr">
        <x:is>
          <x:t>Demo Handel GmbH</x:t>
        </x:is>
      </x:c>
      <x:c r="C4077" s="0" t="inlineStr">
        <x:is>
          <x:t>NWC</x:t>
        </x:is>
      </x:c>
      <x:c r="D4077" s="0" t="inlineStr">
        <x:is>
          <x:t>nwc.trade.B.II.1</x:t>
        </x:is>
      </x:c>
      <x:c r="E4077" s="0" t="inlineStr">
        <x:is>
          <x:t>Forderungen aus Lieferungen und Leistungen</x:t>
        </x:is>
      </x:c>
      <x:c r="F4077" s="58">
        <x:v>1200</x:v>
      </x:c>
      <x:c r="G4077" t="inlineStr">
        <x:is>
          <x:t>Forderungen aus Lieferungen und Leistungen</x:t>
        </x:is>
      </x:c>
      <x:c r="H4077" s="0" t="inlineStr">
        <x:is>
          <x:t>2024-09</x:t>
        </x:is>
      </x:c>
      <x:c r="I4077" s="0" t="inlineStr">
        <x:is>
          <x:t>2024-09</x:t>
        </x:is>
      </x:c>
      <x:c r="J4077" s="0" t="inlineStr">
        <x:is>
          <x:t>Month</x:t>
        </x:is>
      </x:c>
      <x:c r="K4077" s="58">
        <x:v>1</x:v>
      </x:c>
      <x:c r="L4077" s="12">
        <x:v>3559606.85</x:v>
      </x:c>
    </x:row>
    <x:row r="4078">
      <x:c r="A4078" s="0" t="inlineStr">
        <x:is>
          <x:t>NWC|nwc.trade.B.II.1|1200|2024-10</x:t>
        </x:is>
      </x:c>
      <x:c r="B4078" s="0" t="inlineStr">
        <x:is>
          <x:t>Demo Handel GmbH</x:t>
        </x:is>
      </x:c>
      <x:c r="C4078" s="0" t="inlineStr">
        <x:is>
          <x:t>NWC</x:t>
        </x:is>
      </x:c>
      <x:c r="D4078" s="0" t="inlineStr">
        <x:is>
          <x:t>nwc.trade.B.II.1</x:t>
        </x:is>
      </x:c>
      <x:c r="E4078" s="0" t="inlineStr">
        <x:is>
          <x:t>Forderungen aus Lieferungen und Leistungen</x:t>
        </x:is>
      </x:c>
      <x:c r="F4078" s="58">
        <x:v>1200</x:v>
      </x:c>
      <x:c r="G4078" t="inlineStr">
        <x:is>
          <x:t>Forderungen aus Lieferungen und Leistungen</x:t>
        </x:is>
      </x:c>
      <x:c r="H4078" s="0" t="inlineStr">
        <x:is>
          <x:t>2024-10</x:t>
        </x:is>
      </x:c>
      <x:c r="I4078" s="0" t="inlineStr">
        <x:is>
          <x:t>2024-10</x:t>
        </x:is>
      </x:c>
      <x:c r="J4078" s="0" t="inlineStr">
        <x:is>
          <x:t>Month</x:t>
        </x:is>
      </x:c>
      <x:c r="K4078" s="58">
        <x:v>1</x:v>
      </x:c>
      <x:c r="L4078" s="12">
        <x:v>3835053.89</x:v>
      </x:c>
    </x:row>
    <x:row r="4079">
      <x:c r="A4079" s="0" t="inlineStr">
        <x:is>
          <x:t>NWC|nwc.trade.B.II.1|1200|2024-11</x:t>
        </x:is>
      </x:c>
      <x:c r="B4079" s="0" t="inlineStr">
        <x:is>
          <x:t>Demo Handel GmbH</x:t>
        </x:is>
      </x:c>
      <x:c r="C4079" s="0" t="inlineStr">
        <x:is>
          <x:t>NWC</x:t>
        </x:is>
      </x:c>
      <x:c r="D4079" s="0" t="inlineStr">
        <x:is>
          <x:t>nwc.trade.B.II.1</x:t>
        </x:is>
      </x:c>
      <x:c r="E4079" s="0" t="inlineStr">
        <x:is>
          <x:t>Forderungen aus Lieferungen und Leistungen</x:t>
        </x:is>
      </x:c>
      <x:c r="F4079" s="58">
        <x:v>1200</x:v>
      </x:c>
      <x:c r="G4079" t="inlineStr">
        <x:is>
          <x:t>Forderungen aus Lieferungen und Leistungen</x:t>
        </x:is>
      </x:c>
      <x:c r="H4079" s="0" t="inlineStr">
        <x:is>
          <x:t>2024-11</x:t>
        </x:is>
      </x:c>
      <x:c r="I4079" s="0" t="inlineStr">
        <x:is>
          <x:t>2024-11</x:t>
        </x:is>
      </x:c>
      <x:c r="J4079" s="0" t="inlineStr">
        <x:is>
          <x:t>Month</x:t>
        </x:is>
      </x:c>
      <x:c r="K4079" s="58">
        <x:v>1</x:v>
      </x:c>
      <x:c r="L4079" s="12">
        <x:v>4047651.91</x:v>
      </x:c>
    </x:row>
    <x:row r="4080">
      <x:c r="A4080" s="0" t="inlineStr">
        <x:is>
          <x:t>NWC|nwc.trade.B.II.1|1200|2024-12</x:t>
        </x:is>
      </x:c>
      <x:c r="B4080" s="0" t="inlineStr">
        <x:is>
          <x:t>Demo Handel GmbH</x:t>
        </x:is>
      </x:c>
      <x:c r="C4080" s="0" t="inlineStr">
        <x:is>
          <x:t>NWC</x:t>
        </x:is>
      </x:c>
      <x:c r="D4080" s="0" t="inlineStr">
        <x:is>
          <x:t>nwc.trade.B.II.1</x:t>
        </x:is>
      </x:c>
      <x:c r="E4080" s="0" t="inlineStr">
        <x:is>
          <x:t>Forderungen aus Lieferungen und Leistungen</x:t>
        </x:is>
      </x:c>
      <x:c r="F4080" s="58">
        <x:v>1200</x:v>
      </x:c>
      <x:c r="G4080" t="inlineStr">
        <x:is>
          <x:t>Forderungen aus Lieferungen und Leistungen</x:t>
        </x:is>
      </x:c>
      <x:c r="H4080" s="0" t="inlineStr">
        <x:is>
          <x:t>2024-12</x:t>
        </x:is>
      </x:c>
      <x:c r="I4080" s="0" t="inlineStr">
        <x:is>
          <x:t>2024-12</x:t>
        </x:is>
      </x:c>
      <x:c r="J4080" s="0" t="inlineStr">
        <x:is>
          <x:t>Month</x:t>
        </x:is>
      </x:c>
      <x:c r="K4080" s="58">
        <x:v>1</x:v>
      </x:c>
      <x:c r="L4080" s="12">
        <x:v>4115181.56</x:v>
      </x:c>
    </x:row>
    <x:row r="4081">
      <x:c r="A4081" s="0" t="inlineStr">
        <x:is>
          <x:t>NWC|nwc.trade.B.II.1|1240|2022-01</x:t>
        </x:is>
      </x:c>
      <x:c r="B4081" s="0" t="inlineStr">
        <x:is>
          <x:t>Demo Handel GmbH</x:t>
        </x:is>
      </x:c>
      <x:c r="C4081" s="0" t="inlineStr">
        <x:is>
          <x:t>NWC</x:t>
        </x:is>
      </x:c>
      <x:c r="D4081" s="0" t="inlineStr">
        <x:is>
          <x:t>nwc.trade.B.II.1</x:t>
        </x:is>
      </x:c>
      <x:c r="E4081" s="0" t="inlineStr">
        <x:is>
          <x:t>Forderungen aus Lieferungen und Leistungen</x:t>
        </x:is>
      </x:c>
      <x:c r="F4081" s="58">
        <x:v>1240</x:v>
      </x:c>
      <x:c r="G4081" t="inlineStr">
        <x:is>
          <x:t>Zweifelhafte Forderungen</x:t>
        </x:is>
      </x:c>
      <x:c r="H4081" s="0" t="inlineStr">
        <x:is>
          <x:t>2022-01</x:t>
        </x:is>
      </x:c>
      <x:c r="I4081" s="0" t="inlineStr">
        <x:is>
          <x:t>2022-01</x:t>
        </x:is>
      </x:c>
      <x:c r="J4081" s="0" t="inlineStr">
        <x:is>
          <x:t>Month</x:t>
        </x:is>
      </x:c>
      <x:c r="K4081" s="58">
        <x:v>1</x:v>
      </x:c>
      <x:c r="L4081" s="12">
        <x:v>0</x:v>
      </x:c>
    </x:row>
    <x:row r="4082">
      <x:c r="A4082" s="0" t="inlineStr">
        <x:is>
          <x:t>NWC|nwc.trade.B.II.1|1240|2022-02</x:t>
        </x:is>
      </x:c>
      <x:c r="B4082" s="0" t="inlineStr">
        <x:is>
          <x:t>Demo Handel GmbH</x:t>
        </x:is>
      </x:c>
      <x:c r="C4082" s="0" t="inlineStr">
        <x:is>
          <x:t>NWC</x:t>
        </x:is>
      </x:c>
      <x:c r="D4082" s="0" t="inlineStr">
        <x:is>
          <x:t>nwc.trade.B.II.1</x:t>
        </x:is>
      </x:c>
      <x:c r="E4082" s="0" t="inlineStr">
        <x:is>
          <x:t>Forderungen aus Lieferungen und Leistungen</x:t>
        </x:is>
      </x:c>
      <x:c r="F4082" s="58">
        <x:v>1240</x:v>
      </x:c>
      <x:c r="G4082" t="inlineStr">
        <x:is>
          <x:t>Zweifelhafte Forderungen</x:t>
        </x:is>
      </x:c>
      <x:c r="H4082" s="0" t="inlineStr">
        <x:is>
          <x:t>2022-02</x:t>
        </x:is>
      </x:c>
      <x:c r="I4082" s="0" t="inlineStr">
        <x:is>
          <x:t>2022-02</x:t>
        </x:is>
      </x:c>
      <x:c r="J4082" s="0" t="inlineStr">
        <x:is>
          <x:t>Month</x:t>
        </x:is>
      </x:c>
      <x:c r="K4082" s="58">
        <x:v>1</x:v>
      </x:c>
      <x:c r="L4082" s="12">
        <x:v>0</x:v>
      </x:c>
    </x:row>
    <x:row r="4083">
      <x:c r="A4083" s="0" t="inlineStr">
        <x:is>
          <x:t>NWC|nwc.trade.B.II.1|1240|2022-03</x:t>
        </x:is>
      </x:c>
      <x:c r="B4083" s="0" t="inlineStr">
        <x:is>
          <x:t>Demo Handel GmbH</x:t>
        </x:is>
      </x:c>
      <x:c r="C4083" s="0" t="inlineStr">
        <x:is>
          <x:t>NWC</x:t>
        </x:is>
      </x:c>
      <x:c r="D4083" s="0" t="inlineStr">
        <x:is>
          <x:t>nwc.trade.B.II.1</x:t>
        </x:is>
      </x:c>
      <x:c r="E4083" s="0" t="inlineStr">
        <x:is>
          <x:t>Forderungen aus Lieferungen und Leistungen</x:t>
        </x:is>
      </x:c>
      <x:c r="F4083" s="58">
        <x:v>1240</x:v>
      </x:c>
      <x:c r="G4083" t="inlineStr">
        <x:is>
          <x:t>Zweifelhafte Forderungen</x:t>
        </x:is>
      </x:c>
      <x:c r="H4083" s="0" t="inlineStr">
        <x:is>
          <x:t>2022-03</x:t>
        </x:is>
      </x:c>
      <x:c r="I4083" s="0" t="inlineStr">
        <x:is>
          <x:t>2022-03</x:t>
        </x:is>
      </x:c>
      <x:c r="J4083" s="0" t="inlineStr">
        <x:is>
          <x:t>Month</x:t>
        </x:is>
      </x:c>
      <x:c r="K4083" s="58">
        <x:v>1</x:v>
      </x:c>
      <x:c r="L4083" s="12">
        <x:v>0</x:v>
      </x:c>
    </x:row>
    <x:row r="4084">
      <x:c r="A4084" s="0" t="inlineStr">
        <x:is>
          <x:t>NWC|nwc.trade.B.II.1|1240|2022-04</x:t>
        </x:is>
      </x:c>
      <x:c r="B4084" s="0" t="inlineStr">
        <x:is>
          <x:t>Demo Handel GmbH</x:t>
        </x:is>
      </x:c>
      <x:c r="C4084" s="0" t="inlineStr">
        <x:is>
          <x:t>NWC</x:t>
        </x:is>
      </x:c>
      <x:c r="D4084" s="0" t="inlineStr">
        <x:is>
          <x:t>nwc.trade.B.II.1</x:t>
        </x:is>
      </x:c>
      <x:c r="E4084" s="0" t="inlineStr">
        <x:is>
          <x:t>Forderungen aus Lieferungen und Leistungen</x:t>
        </x:is>
      </x:c>
      <x:c r="F4084" s="58">
        <x:v>1240</x:v>
      </x:c>
      <x:c r="G4084" t="inlineStr">
        <x:is>
          <x:t>Zweifelhafte Forderungen</x:t>
        </x:is>
      </x:c>
      <x:c r="H4084" s="0" t="inlineStr">
        <x:is>
          <x:t>2022-04</x:t>
        </x:is>
      </x:c>
      <x:c r="I4084" s="0" t="inlineStr">
        <x:is>
          <x:t>2022-04</x:t>
        </x:is>
      </x:c>
      <x:c r="J4084" s="0" t="inlineStr">
        <x:is>
          <x:t>Month</x:t>
        </x:is>
      </x:c>
      <x:c r="K4084" s="58">
        <x:v>1</x:v>
      </x:c>
      <x:c r="L4084" s="12">
        <x:v>0</x:v>
      </x:c>
    </x:row>
    <x:row r="4085">
      <x:c r="A4085" s="0" t="inlineStr">
        <x:is>
          <x:t>NWC|nwc.trade.B.II.1|1240|2022-05</x:t>
        </x:is>
      </x:c>
      <x:c r="B4085" s="0" t="inlineStr">
        <x:is>
          <x:t>Demo Handel GmbH</x:t>
        </x:is>
      </x:c>
      <x:c r="C4085" s="0" t="inlineStr">
        <x:is>
          <x:t>NWC</x:t>
        </x:is>
      </x:c>
      <x:c r="D4085" s="0" t="inlineStr">
        <x:is>
          <x:t>nwc.trade.B.II.1</x:t>
        </x:is>
      </x:c>
      <x:c r="E4085" s="0" t="inlineStr">
        <x:is>
          <x:t>Forderungen aus Lieferungen und Leistungen</x:t>
        </x:is>
      </x:c>
      <x:c r="F4085" s="58">
        <x:v>1240</x:v>
      </x:c>
      <x:c r="G4085" t="inlineStr">
        <x:is>
          <x:t>Zweifelhafte Forderungen</x:t>
        </x:is>
      </x:c>
      <x:c r="H4085" s="0" t="inlineStr">
        <x:is>
          <x:t>2022-05</x:t>
        </x:is>
      </x:c>
      <x:c r="I4085" s="0" t="inlineStr">
        <x:is>
          <x:t>2022-05</x:t>
        </x:is>
      </x:c>
      <x:c r="J4085" s="0" t="inlineStr">
        <x:is>
          <x:t>Month</x:t>
        </x:is>
      </x:c>
      <x:c r="K4085" s="58">
        <x:v>1</x:v>
      </x:c>
      <x:c r="L4085" s="12">
        <x:v>0</x:v>
      </x:c>
    </x:row>
    <x:row r="4086">
      <x:c r="A4086" s="0" t="inlineStr">
        <x:is>
          <x:t>NWC|nwc.trade.B.II.1|1240|2022-06</x:t>
        </x:is>
      </x:c>
      <x:c r="B4086" s="0" t="inlineStr">
        <x:is>
          <x:t>Demo Handel GmbH</x:t>
        </x:is>
      </x:c>
      <x:c r="C4086" s="0" t="inlineStr">
        <x:is>
          <x:t>NWC</x:t>
        </x:is>
      </x:c>
      <x:c r="D4086" s="0" t="inlineStr">
        <x:is>
          <x:t>nwc.trade.B.II.1</x:t>
        </x:is>
      </x:c>
      <x:c r="E4086" s="0" t="inlineStr">
        <x:is>
          <x:t>Forderungen aus Lieferungen und Leistungen</x:t>
        </x:is>
      </x:c>
      <x:c r="F4086" s="58">
        <x:v>1240</x:v>
      </x:c>
      <x:c r="G4086" t="inlineStr">
        <x:is>
          <x:t>Zweifelhafte Forderungen</x:t>
        </x:is>
      </x:c>
      <x:c r="H4086" s="0" t="inlineStr">
        <x:is>
          <x:t>2022-06</x:t>
        </x:is>
      </x:c>
      <x:c r="I4086" s="0" t="inlineStr">
        <x:is>
          <x:t>2022-06</x:t>
        </x:is>
      </x:c>
      <x:c r="J4086" s="0" t="inlineStr">
        <x:is>
          <x:t>Month</x:t>
        </x:is>
      </x:c>
      <x:c r="K4086" s="58">
        <x:v>1</x:v>
      </x:c>
      <x:c r="L4086" s="12">
        <x:v>0</x:v>
      </x:c>
    </x:row>
    <x:row r="4087">
      <x:c r="A4087" s="0" t="inlineStr">
        <x:is>
          <x:t>NWC|nwc.trade.B.II.1|1240|2022-07</x:t>
        </x:is>
      </x:c>
      <x:c r="B4087" s="0" t="inlineStr">
        <x:is>
          <x:t>Demo Handel GmbH</x:t>
        </x:is>
      </x:c>
      <x:c r="C4087" s="0" t="inlineStr">
        <x:is>
          <x:t>NWC</x:t>
        </x:is>
      </x:c>
      <x:c r="D4087" s="0" t="inlineStr">
        <x:is>
          <x:t>nwc.trade.B.II.1</x:t>
        </x:is>
      </x:c>
      <x:c r="E4087" s="0" t="inlineStr">
        <x:is>
          <x:t>Forderungen aus Lieferungen und Leistungen</x:t>
        </x:is>
      </x:c>
      <x:c r="F4087" s="58">
        <x:v>1240</x:v>
      </x:c>
      <x:c r="G4087" t="inlineStr">
        <x:is>
          <x:t>Zweifelhafte Forderungen</x:t>
        </x:is>
      </x:c>
      <x:c r="H4087" s="0" t="inlineStr">
        <x:is>
          <x:t>2022-07</x:t>
        </x:is>
      </x:c>
      <x:c r="I4087" s="0" t="inlineStr">
        <x:is>
          <x:t>2022-07</x:t>
        </x:is>
      </x:c>
      <x:c r="J4087" s="0" t="inlineStr">
        <x:is>
          <x:t>Month</x:t>
        </x:is>
      </x:c>
      <x:c r="K4087" s="58">
        <x:v>1</x:v>
      </x:c>
      <x:c r="L4087" s="12">
        <x:v>0</x:v>
      </x:c>
    </x:row>
    <x:row r="4088">
      <x:c r="A4088" s="0" t="inlineStr">
        <x:is>
          <x:t>NWC|nwc.trade.B.II.1|1240|2022-08</x:t>
        </x:is>
      </x:c>
      <x:c r="B4088" s="0" t="inlineStr">
        <x:is>
          <x:t>Demo Handel GmbH</x:t>
        </x:is>
      </x:c>
      <x:c r="C4088" s="0" t="inlineStr">
        <x:is>
          <x:t>NWC</x:t>
        </x:is>
      </x:c>
      <x:c r="D4088" s="0" t="inlineStr">
        <x:is>
          <x:t>nwc.trade.B.II.1</x:t>
        </x:is>
      </x:c>
      <x:c r="E4088" s="0" t="inlineStr">
        <x:is>
          <x:t>Forderungen aus Lieferungen und Leistungen</x:t>
        </x:is>
      </x:c>
      <x:c r="F4088" s="58">
        <x:v>1240</x:v>
      </x:c>
      <x:c r="G4088" t="inlineStr">
        <x:is>
          <x:t>Zweifelhafte Forderungen</x:t>
        </x:is>
      </x:c>
      <x:c r="H4088" s="0" t="inlineStr">
        <x:is>
          <x:t>2022-08</x:t>
        </x:is>
      </x:c>
      <x:c r="I4088" s="0" t="inlineStr">
        <x:is>
          <x:t>2022-08</x:t>
        </x:is>
      </x:c>
      <x:c r="J4088" s="0" t="inlineStr">
        <x:is>
          <x:t>Month</x:t>
        </x:is>
      </x:c>
      <x:c r="K4088" s="58">
        <x:v>1</x:v>
      </x:c>
      <x:c r="L4088" s="12">
        <x:v>0</x:v>
      </x:c>
    </x:row>
    <x:row r="4089">
      <x:c r="A4089" s="0" t="inlineStr">
        <x:is>
          <x:t>NWC|nwc.trade.B.II.1|1240|2022-09</x:t>
        </x:is>
      </x:c>
      <x:c r="B4089" s="0" t="inlineStr">
        <x:is>
          <x:t>Demo Handel GmbH</x:t>
        </x:is>
      </x:c>
      <x:c r="C4089" s="0" t="inlineStr">
        <x:is>
          <x:t>NWC</x:t>
        </x:is>
      </x:c>
      <x:c r="D4089" s="0" t="inlineStr">
        <x:is>
          <x:t>nwc.trade.B.II.1</x:t>
        </x:is>
      </x:c>
      <x:c r="E4089" s="0" t="inlineStr">
        <x:is>
          <x:t>Forderungen aus Lieferungen und Leistungen</x:t>
        </x:is>
      </x:c>
      <x:c r="F4089" s="58">
        <x:v>1240</x:v>
      </x:c>
      <x:c r="G4089" t="inlineStr">
        <x:is>
          <x:t>Zweifelhafte Forderungen</x:t>
        </x:is>
      </x:c>
      <x:c r="H4089" s="0" t="inlineStr">
        <x:is>
          <x:t>2022-09</x:t>
        </x:is>
      </x:c>
      <x:c r="I4089" s="0" t="inlineStr">
        <x:is>
          <x:t>2022-09</x:t>
        </x:is>
      </x:c>
      <x:c r="J4089" s="0" t="inlineStr">
        <x:is>
          <x:t>Month</x:t>
        </x:is>
      </x:c>
      <x:c r="K4089" s="58">
        <x:v>1</x:v>
      </x:c>
      <x:c r="L4089" s="12">
        <x:v>0</x:v>
      </x:c>
    </x:row>
    <x:row r="4090">
      <x:c r="A4090" s="0" t="inlineStr">
        <x:is>
          <x:t>NWC|nwc.trade.B.II.1|1240|2022-10</x:t>
        </x:is>
      </x:c>
      <x:c r="B4090" s="0" t="inlineStr">
        <x:is>
          <x:t>Demo Handel GmbH</x:t>
        </x:is>
      </x:c>
      <x:c r="C4090" s="0" t="inlineStr">
        <x:is>
          <x:t>NWC</x:t>
        </x:is>
      </x:c>
      <x:c r="D4090" s="0" t="inlineStr">
        <x:is>
          <x:t>nwc.trade.B.II.1</x:t>
        </x:is>
      </x:c>
      <x:c r="E4090" s="0" t="inlineStr">
        <x:is>
          <x:t>Forderungen aus Lieferungen und Leistungen</x:t>
        </x:is>
      </x:c>
      <x:c r="F4090" s="58">
        <x:v>1240</x:v>
      </x:c>
      <x:c r="G4090" t="inlineStr">
        <x:is>
          <x:t>Zweifelhafte Forderungen</x:t>
        </x:is>
      </x:c>
      <x:c r="H4090" s="0" t="inlineStr">
        <x:is>
          <x:t>2022-10</x:t>
        </x:is>
      </x:c>
      <x:c r="I4090" s="0" t="inlineStr">
        <x:is>
          <x:t>2022-10</x:t>
        </x:is>
      </x:c>
      <x:c r="J4090" s="0" t="inlineStr">
        <x:is>
          <x:t>Month</x:t>
        </x:is>
      </x:c>
      <x:c r="K4090" s="58">
        <x:v>1</x:v>
      </x:c>
      <x:c r="L4090" s="12">
        <x:v>0</x:v>
      </x:c>
    </x:row>
    <x:row r="4091">
      <x:c r="A4091" s="0" t="inlineStr">
        <x:is>
          <x:t>NWC|nwc.trade.B.II.1|1240|2022-11</x:t>
        </x:is>
      </x:c>
      <x:c r="B4091" s="0" t="inlineStr">
        <x:is>
          <x:t>Demo Handel GmbH</x:t>
        </x:is>
      </x:c>
      <x:c r="C4091" s="0" t="inlineStr">
        <x:is>
          <x:t>NWC</x:t>
        </x:is>
      </x:c>
      <x:c r="D4091" s="0" t="inlineStr">
        <x:is>
          <x:t>nwc.trade.B.II.1</x:t>
        </x:is>
      </x:c>
      <x:c r="E4091" s="0" t="inlineStr">
        <x:is>
          <x:t>Forderungen aus Lieferungen und Leistungen</x:t>
        </x:is>
      </x:c>
      <x:c r="F4091" s="58">
        <x:v>1240</x:v>
      </x:c>
      <x:c r="G4091" t="inlineStr">
        <x:is>
          <x:t>Zweifelhafte Forderungen</x:t>
        </x:is>
      </x:c>
      <x:c r="H4091" s="0" t="inlineStr">
        <x:is>
          <x:t>2022-11</x:t>
        </x:is>
      </x:c>
      <x:c r="I4091" s="0" t="inlineStr">
        <x:is>
          <x:t>2022-11</x:t>
        </x:is>
      </x:c>
      <x:c r="J4091" s="0" t="inlineStr">
        <x:is>
          <x:t>Month</x:t>
        </x:is>
      </x:c>
      <x:c r="K4091" s="58">
        <x:v>1</x:v>
      </x:c>
      <x:c r="L4091" s="12">
        <x:v>0</x:v>
      </x:c>
    </x:row>
    <x:row r="4092">
      <x:c r="A4092" s="0" t="inlineStr">
        <x:is>
          <x:t>NWC|nwc.trade.B.II.1|1240|2022-12</x:t>
        </x:is>
      </x:c>
      <x:c r="B4092" s="0" t="inlineStr">
        <x:is>
          <x:t>Demo Handel GmbH</x:t>
        </x:is>
      </x:c>
      <x:c r="C4092" s="0" t="inlineStr">
        <x:is>
          <x:t>NWC</x:t>
        </x:is>
      </x:c>
      <x:c r="D4092" s="0" t="inlineStr">
        <x:is>
          <x:t>nwc.trade.B.II.1</x:t>
        </x:is>
      </x:c>
      <x:c r="E4092" s="0" t="inlineStr">
        <x:is>
          <x:t>Forderungen aus Lieferungen und Leistungen</x:t>
        </x:is>
      </x:c>
      <x:c r="F4092" s="58">
        <x:v>1240</x:v>
      </x:c>
      <x:c r="G4092" t="inlineStr">
        <x:is>
          <x:t>Zweifelhafte Forderungen</x:t>
        </x:is>
      </x:c>
      <x:c r="H4092" s="0" t="inlineStr">
        <x:is>
          <x:t>2022-12</x:t>
        </x:is>
      </x:c>
      <x:c r="I4092" s="0" t="inlineStr">
        <x:is>
          <x:t>2022-12</x:t>
        </x:is>
      </x:c>
      <x:c r="J4092" s="0" t="inlineStr">
        <x:is>
          <x:t>Month</x:t>
        </x:is>
      </x:c>
      <x:c r="K4092" s="58">
        <x:v>1</x:v>
      </x:c>
      <x:c r="L4092" s="12">
        <x:v>0</x:v>
      </x:c>
    </x:row>
    <x:row r="4093">
      <x:c r="A4093" s="0" t="inlineStr">
        <x:is>
          <x:t>NWC|nwc.trade.B.II.1|1240|2023-01</x:t>
        </x:is>
      </x:c>
      <x:c r="B4093" s="0" t="inlineStr">
        <x:is>
          <x:t>Demo Handel GmbH</x:t>
        </x:is>
      </x:c>
      <x:c r="C4093" s="0" t="inlineStr">
        <x:is>
          <x:t>NWC</x:t>
        </x:is>
      </x:c>
      <x:c r="D4093" s="0" t="inlineStr">
        <x:is>
          <x:t>nwc.trade.B.II.1</x:t>
        </x:is>
      </x:c>
      <x:c r="E4093" s="0" t="inlineStr">
        <x:is>
          <x:t>Forderungen aus Lieferungen und Leistungen</x:t>
        </x:is>
      </x:c>
      <x:c r="F4093" s="58">
        <x:v>1240</x:v>
      </x:c>
      <x:c r="G4093" t="inlineStr">
        <x:is>
          <x:t>Zweifelhafte Forderungen</x:t>
        </x:is>
      </x:c>
      <x:c r="H4093" s="0" t="inlineStr">
        <x:is>
          <x:t>2023-01</x:t>
        </x:is>
      </x:c>
      <x:c r="I4093" s="0" t="inlineStr">
        <x:is>
          <x:t>2023-01</x:t>
        </x:is>
      </x:c>
      <x:c r="J4093" s="0" t="inlineStr">
        <x:is>
          <x:t>Month</x:t>
        </x:is>
      </x:c>
      <x:c r="K4093" s="58">
        <x:v>1</x:v>
      </x:c>
      <x:c r="L4093" s="12">
        <x:v>0</x:v>
      </x:c>
    </x:row>
    <x:row r="4094">
      <x:c r="A4094" s="0" t="inlineStr">
        <x:is>
          <x:t>NWC|nwc.trade.B.II.1|1240|2023-02</x:t>
        </x:is>
      </x:c>
      <x:c r="B4094" s="0" t="inlineStr">
        <x:is>
          <x:t>Demo Handel GmbH</x:t>
        </x:is>
      </x:c>
      <x:c r="C4094" s="0" t="inlineStr">
        <x:is>
          <x:t>NWC</x:t>
        </x:is>
      </x:c>
      <x:c r="D4094" s="0" t="inlineStr">
        <x:is>
          <x:t>nwc.trade.B.II.1</x:t>
        </x:is>
      </x:c>
      <x:c r="E4094" s="0" t="inlineStr">
        <x:is>
          <x:t>Forderungen aus Lieferungen und Leistungen</x:t>
        </x:is>
      </x:c>
      <x:c r="F4094" s="58">
        <x:v>1240</x:v>
      </x:c>
      <x:c r="G4094" t="inlineStr">
        <x:is>
          <x:t>Zweifelhafte Forderungen</x:t>
        </x:is>
      </x:c>
      <x:c r="H4094" s="0" t="inlineStr">
        <x:is>
          <x:t>2023-02</x:t>
        </x:is>
      </x:c>
      <x:c r="I4094" s="0" t="inlineStr">
        <x:is>
          <x:t>2023-02</x:t>
        </x:is>
      </x:c>
      <x:c r="J4094" s="0" t="inlineStr">
        <x:is>
          <x:t>Month</x:t>
        </x:is>
      </x:c>
      <x:c r="K4094" s="58">
        <x:v>1</x:v>
      </x:c>
      <x:c r="L4094" s="12">
        <x:v>0</x:v>
      </x:c>
    </x:row>
    <x:row r="4095">
      <x:c r="A4095" s="0" t="inlineStr">
        <x:is>
          <x:t>NWC|nwc.trade.B.II.1|1240|2023-03</x:t>
        </x:is>
      </x:c>
      <x:c r="B4095" s="0" t="inlineStr">
        <x:is>
          <x:t>Demo Handel GmbH</x:t>
        </x:is>
      </x:c>
      <x:c r="C4095" s="0" t="inlineStr">
        <x:is>
          <x:t>NWC</x:t>
        </x:is>
      </x:c>
      <x:c r="D4095" s="0" t="inlineStr">
        <x:is>
          <x:t>nwc.trade.B.II.1</x:t>
        </x:is>
      </x:c>
      <x:c r="E4095" s="0" t="inlineStr">
        <x:is>
          <x:t>Forderungen aus Lieferungen und Leistungen</x:t>
        </x:is>
      </x:c>
      <x:c r="F4095" s="58">
        <x:v>1240</x:v>
      </x:c>
      <x:c r="G4095" t="inlineStr">
        <x:is>
          <x:t>Zweifelhafte Forderungen</x:t>
        </x:is>
      </x:c>
      <x:c r="H4095" s="0" t="inlineStr">
        <x:is>
          <x:t>2023-03</x:t>
        </x:is>
      </x:c>
      <x:c r="I4095" s="0" t="inlineStr">
        <x:is>
          <x:t>2023-03</x:t>
        </x:is>
      </x:c>
      <x:c r="J4095" s="0" t="inlineStr">
        <x:is>
          <x:t>Month</x:t>
        </x:is>
      </x:c>
      <x:c r="K4095" s="58">
        <x:v>1</x:v>
      </x:c>
      <x:c r="L4095" s="12">
        <x:v>0</x:v>
      </x:c>
    </x:row>
    <x:row r="4096">
      <x:c r="A4096" s="0" t="inlineStr">
        <x:is>
          <x:t>NWC|nwc.trade.B.II.1|1240|2023-04</x:t>
        </x:is>
      </x:c>
      <x:c r="B4096" s="0" t="inlineStr">
        <x:is>
          <x:t>Demo Handel GmbH</x:t>
        </x:is>
      </x:c>
      <x:c r="C4096" s="0" t="inlineStr">
        <x:is>
          <x:t>NWC</x:t>
        </x:is>
      </x:c>
      <x:c r="D4096" s="0" t="inlineStr">
        <x:is>
          <x:t>nwc.trade.B.II.1</x:t>
        </x:is>
      </x:c>
      <x:c r="E4096" s="0" t="inlineStr">
        <x:is>
          <x:t>Forderungen aus Lieferungen und Leistungen</x:t>
        </x:is>
      </x:c>
      <x:c r="F4096" s="58">
        <x:v>1240</x:v>
      </x:c>
      <x:c r="G4096" t="inlineStr">
        <x:is>
          <x:t>Zweifelhafte Forderungen</x:t>
        </x:is>
      </x:c>
      <x:c r="H4096" s="0" t="inlineStr">
        <x:is>
          <x:t>2023-04</x:t>
        </x:is>
      </x:c>
      <x:c r="I4096" s="0" t="inlineStr">
        <x:is>
          <x:t>2023-04</x:t>
        </x:is>
      </x:c>
      <x:c r="J4096" s="0" t="inlineStr">
        <x:is>
          <x:t>Month</x:t>
        </x:is>
      </x:c>
      <x:c r="K4096" s="58">
        <x:v>1</x:v>
      </x:c>
      <x:c r="L4096" s="12">
        <x:v>0</x:v>
      </x:c>
    </x:row>
    <x:row r="4097">
      <x:c r="A4097" s="0" t="inlineStr">
        <x:is>
          <x:t>NWC|nwc.trade.B.II.1|1240|2023-05</x:t>
        </x:is>
      </x:c>
      <x:c r="B4097" s="0" t="inlineStr">
        <x:is>
          <x:t>Demo Handel GmbH</x:t>
        </x:is>
      </x:c>
      <x:c r="C4097" s="0" t="inlineStr">
        <x:is>
          <x:t>NWC</x:t>
        </x:is>
      </x:c>
      <x:c r="D4097" s="0" t="inlineStr">
        <x:is>
          <x:t>nwc.trade.B.II.1</x:t>
        </x:is>
      </x:c>
      <x:c r="E4097" s="0" t="inlineStr">
        <x:is>
          <x:t>Forderungen aus Lieferungen und Leistungen</x:t>
        </x:is>
      </x:c>
      <x:c r="F4097" s="58">
        <x:v>1240</x:v>
      </x:c>
      <x:c r="G4097" t="inlineStr">
        <x:is>
          <x:t>Zweifelhafte Forderungen</x:t>
        </x:is>
      </x:c>
      <x:c r="H4097" s="0" t="inlineStr">
        <x:is>
          <x:t>2023-05</x:t>
        </x:is>
      </x:c>
      <x:c r="I4097" s="0" t="inlineStr">
        <x:is>
          <x:t>2023-05</x:t>
        </x:is>
      </x:c>
      <x:c r="J4097" s="0" t="inlineStr">
        <x:is>
          <x:t>Month</x:t>
        </x:is>
      </x:c>
      <x:c r="K4097" s="58">
        <x:v>1</x:v>
      </x:c>
      <x:c r="L4097" s="12">
        <x:v>0</x:v>
      </x:c>
    </x:row>
    <x:row r="4098">
      <x:c r="A4098" s="0" t="inlineStr">
        <x:is>
          <x:t>NWC|nwc.trade.B.II.1|1240|2023-06</x:t>
        </x:is>
      </x:c>
      <x:c r="B4098" s="0" t="inlineStr">
        <x:is>
          <x:t>Demo Handel GmbH</x:t>
        </x:is>
      </x:c>
      <x:c r="C4098" s="0" t="inlineStr">
        <x:is>
          <x:t>NWC</x:t>
        </x:is>
      </x:c>
      <x:c r="D4098" s="0" t="inlineStr">
        <x:is>
          <x:t>nwc.trade.B.II.1</x:t>
        </x:is>
      </x:c>
      <x:c r="E4098" s="0" t="inlineStr">
        <x:is>
          <x:t>Forderungen aus Lieferungen und Leistungen</x:t>
        </x:is>
      </x:c>
      <x:c r="F4098" s="58">
        <x:v>1240</x:v>
      </x:c>
      <x:c r="G4098" t="inlineStr">
        <x:is>
          <x:t>Zweifelhafte Forderungen</x:t>
        </x:is>
      </x:c>
      <x:c r="H4098" s="0" t="inlineStr">
        <x:is>
          <x:t>2023-06</x:t>
        </x:is>
      </x:c>
      <x:c r="I4098" s="0" t="inlineStr">
        <x:is>
          <x:t>2023-06</x:t>
        </x:is>
      </x:c>
      <x:c r="J4098" s="0" t="inlineStr">
        <x:is>
          <x:t>Month</x:t>
        </x:is>
      </x:c>
      <x:c r="K4098" s="58">
        <x:v>1</x:v>
      </x:c>
      <x:c r="L4098" s="12">
        <x:v>0</x:v>
      </x:c>
    </x:row>
    <x:row r="4099">
      <x:c r="A4099" s="0" t="inlineStr">
        <x:is>
          <x:t>NWC|nwc.trade.B.II.1|1240|2023-07</x:t>
        </x:is>
      </x:c>
      <x:c r="B4099" s="0" t="inlineStr">
        <x:is>
          <x:t>Demo Handel GmbH</x:t>
        </x:is>
      </x:c>
      <x:c r="C4099" s="0" t="inlineStr">
        <x:is>
          <x:t>NWC</x:t>
        </x:is>
      </x:c>
      <x:c r="D4099" s="0" t="inlineStr">
        <x:is>
          <x:t>nwc.trade.B.II.1</x:t>
        </x:is>
      </x:c>
      <x:c r="E4099" s="0" t="inlineStr">
        <x:is>
          <x:t>Forderungen aus Lieferungen und Leistungen</x:t>
        </x:is>
      </x:c>
      <x:c r="F4099" s="58">
        <x:v>1240</x:v>
      </x:c>
      <x:c r="G4099" t="inlineStr">
        <x:is>
          <x:t>Zweifelhafte Forderungen</x:t>
        </x:is>
      </x:c>
      <x:c r="H4099" s="0" t="inlineStr">
        <x:is>
          <x:t>2023-07</x:t>
        </x:is>
      </x:c>
      <x:c r="I4099" s="0" t="inlineStr">
        <x:is>
          <x:t>2023-07</x:t>
        </x:is>
      </x:c>
      <x:c r="J4099" s="0" t="inlineStr">
        <x:is>
          <x:t>Month</x:t>
        </x:is>
      </x:c>
      <x:c r="K4099" s="58">
        <x:v>1</x:v>
      </x:c>
      <x:c r="L4099" s="12">
        <x:v>0</x:v>
      </x:c>
    </x:row>
    <x:row r="4100">
      <x:c r="A4100" s="0" t="inlineStr">
        <x:is>
          <x:t>NWC|nwc.trade.B.II.1|1240|2023-08</x:t>
        </x:is>
      </x:c>
      <x:c r="B4100" s="0" t="inlineStr">
        <x:is>
          <x:t>Demo Handel GmbH</x:t>
        </x:is>
      </x:c>
      <x:c r="C4100" s="0" t="inlineStr">
        <x:is>
          <x:t>NWC</x:t>
        </x:is>
      </x:c>
      <x:c r="D4100" s="0" t="inlineStr">
        <x:is>
          <x:t>nwc.trade.B.II.1</x:t>
        </x:is>
      </x:c>
      <x:c r="E4100" s="0" t="inlineStr">
        <x:is>
          <x:t>Forderungen aus Lieferungen und Leistungen</x:t>
        </x:is>
      </x:c>
      <x:c r="F4100" s="58">
        <x:v>1240</x:v>
      </x:c>
      <x:c r="G4100" t="inlineStr">
        <x:is>
          <x:t>Zweifelhafte Forderungen</x:t>
        </x:is>
      </x:c>
      <x:c r="H4100" s="0" t="inlineStr">
        <x:is>
          <x:t>2023-08</x:t>
        </x:is>
      </x:c>
      <x:c r="I4100" s="0" t="inlineStr">
        <x:is>
          <x:t>2023-08</x:t>
        </x:is>
      </x:c>
      <x:c r="J4100" s="0" t="inlineStr">
        <x:is>
          <x:t>Month</x:t>
        </x:is>
      </x:c>
      <x:c r="K4100" s="58">
        <x:v>1</x:v>
      </x:c>
      <x:c r="L4100" s="12">
        <x:v>0</x:v>
      </x:c>
    </x:row>
    <x:row r="4101">
      <x:c r="A4101" s="0" t="inlineStr">
        <x:is>
          <x:t>NWC|nwc.trade.B.II.1|1240|2023-09</x:t>
        </x:is>
      </x:c>
      <x:c r="B4101" s="0" t="inlineStr">
        <x:is>
          <x:t>Demo Handel GmbH</x:t>
        </x:is>
      </x:c>
      <x:c r="C4101" s="0" t="inlineStr">
        <x:is>
          <x:t>NWC</x:t>
        </x:is>
      </x:c>
      <x:c r="D4101" s="0" t="inlineStr">
        <x:is>
          <x:t>nwc.trade.B.II.1</x:t>
        </x:is>
      </x:c>
      <x:c r="E4101" s="0" t="inlineStr">
        <x:is>
          <x:t>Forderungen aus Lieferungen und Leistungen</x:t>
        </x:is>
      </x:c>
      <x:c r="F4101" s="58">
        <x:v>1240</x:v>
      </x:c>
      <x:c r="G4101" t="inlineStr">
        <x:is>
          <x:t>Zweifelhafte Forderungen</x:t>
        </x:is>
      </x:c>
      <x:c r="H4101" s="0" t="inlineStr">
        <x:is>
          <x:t>2023-09</x:t>
        </x:is>
      </x:c>
      <x:c r="I4101" s="0" t="inlineStr">
        <x:is>
          <x:t>2023-09</x:t>
        </x:is>
      </x:c>
      <x:c r="J4101" s="0" t="inlineStr">
        <x:is>
          <x:t>Month</x:t>
        </x:is>
      </x:c>
      <x:c r="K4101" s="58">
        <x:v>1</x:v>
      </x:c>
      <x:c r="L4101" s="12">
        <x:v>190400</x:v>
      </x:c>
    </x:row>
    <x:row r="4102">
      <x:c r="A4102" s="0" t="inlineStr">
        <x:is>
          <x:t>NWC|nwc.trade.B.II.1|1240|2023-10</x:t>
        </x:is>
      </x:c>
      <x:c r="B4102" s="0" t="inlineStr">
        <x:is>
          <x:t>Demo Handel GmbH</x:t>
        </x:is>
      </x:c>
      <x:c r="C4102" s="0" t="inlineStr">
        <x:is>
          <x:t>NWC</x:t>
        </x:is>
      </x:c>
      <x:c r="D4102" s="0" t="inlineStr">
        <x:is>
          <x:t>nwc.trade.B.II.1</x:t>
        </x:is>
      </x:c>
      <x:c r="E4102" s="0" t="inlineStr">
        <x:is>
          <x:t>Forderungen aus Lieferungen und Leistungen</x:t>
        </x:is>
      </x:c>
      <x:c r="F4102" s="58">
        <x:v>1240</x:v>
      </x:c>
      <x:c r="G4102" t="inlineStr">
        <x:is>
          <x:t>Zweifelhafte Forderungen</x:t>
        </x:is>
      </x:c>
      <x:c r="H4102" s="0" t="inlineStr">
        <x:is>
          <x:t>2023-10</x:t>
        </x:is>
      </x:c>
      <x:c r="I4102" s="0" t="inlineStr">
        <x:is>
          <x:t>2023-10</x:t>
        </x:is>
      </x:c>
      <x:c r="J4102" s="0" t="inlineStr">
        <x:is>
          <x:t>Month</x:t>
        </x:is>
      </x:c>
      <x:c r="K4102" s="58">
        <x:v>1</x:v>
      </x:c>
      <x:c r="L4102" s="12">
        <x:v>190400</x:v>
      </x:c>
    </x:row>
    <x:row r="4103">
      <x:c r="A4103" s="0" t="inlineStr">
        <x:is>
          <x:t>NWC|nwc.trade.B.II.1|1240|2023-11</x:t>
        </x:is>
      </x:c>
      <x:c r="B4103" s="0" t="inlineStr">
        <x:is>
          <x:t>Demo Handel GmbH</x:t>
        </x:is>
      </x:c>
      <x:c r="C4103" s="0" t="inlineStr">
        <x:is>
          <x:t>NWC</x:t>
        </x:is>
      </x:c>
      <x:c r="D4103" s="0" t="inlineStr">
        <x:is>
          <x:t>nwc.trade.B.II.1</x:t>
        </x:is>
      </x:c>
      <x:c r="E4103" s="0" t="inlineStr">
        <x:is>
          <x:t>Forderungen aus Lieferungen und Leistungen</x:t>
        </x:is>
      </x:c>
      <x:c r="F4103" s="58">
        <x:v>1240</x:v>
      </x:c>
      <x:c r="G4103" t="inlineStr">
        <x:is>
          <x:t>Zweifelhafte Forderungen</x:t>
        </x:is>
      </x:c>
      <x:c r="H4103" s="0" t="inlineStr">
        <x:is>
          <x:t>2023-11</x:t>
        </x:is>
      </x:c>
      <x:c r="I4103" s="0" t="inlineStr">
        <x:is>
          <x:t>2023-11</x:t>
        </x:is>
      </x:c>
      <x:c r="J4103" s="0" t="inlineStr">
        <x:is>
          <x:t>Month</x:t>
        </x:is>
      </x:c>
      <x:c r="K4103" s="58">
        <x:v>1</x:v>
      </x:c>
      <x:c r="L4103" s="12">
        <x:v>190400</x:v>
      </x:c>
    </x:row>
    <x:row r="4104">
      <x:c r="A4104" s="0" t="inlineStr">
        <x:is>
          <x:t>NWC|nwc.trade.B.II.1|1240|2023-12</x:t>
        </x:is>
      </x:c>
      <x:c r="B4104" s="0" t="inlineStr">
        <x:is>
          <x:t>Demo Handel GmbH</x:t>
        </x:is>
      </x:c>
      <x:c r="C4104" s="0" t="inlineStr">
        <x:is>
          <x:t>NWC</x:t>
        </x:is>
      </x:c>
      <x:c r="D4104" s="0" t="inlineStr">
        <x:is>
          <x:t>nwc.trade.B.II.1</x:t>
        </x:is>
      </x:c>
      <x:c r="E4104" s="0" t="inlineStr">
        <x:is>
          <x:t>Forderungen aus Lieferungen und Leistungen</x:t>
        </x:is>
      </x:c>
      <x:c r="F4104" s="58">
        <x:v>1240</x:v>
      </x:c>
      <x:c r="G4104" t="inlineStr">
        <x:is>
          <x:t>Zweifelhafte Forderungen</x:t>
        </x:is>
      </x:c>
      <x:c r="H4104" s="0" t="inlineStr">
        <x:is>
          <x:t>2023-12</x:t>
        </x:is>
      </x:c>
      <x:c r="I4104" s="0" t="inlineStr">
        <x:is>
          <x:t>2023-12</x:t>
        </x:is>
      </x:c>
      <x:c r="J4104" s="0" t="inlineStr">
        <x:is>
          <x:t>Month</x:t>
        </x:is>
      </x:c>
      <x:c r="K4104" s="58">
        <x:v>1</x:v>
      </x:c>
      <x:c r="L4104" s="12">
        <x:v>190400</x:v>
      </x:c>
    </x:row>
    <x:row r="4105">
      <x:c r="A4105" s="0" t="inlineStr">
        <x:is>
          <x:t>NWC|nwc.trade.B.II.1|1240|2024-01</x:t>
        </x:is>
      </x:c>
      <x:c r="B4105" s="0" t="inlineStr">
        <x:is>
          <x:t>Demo Handel GmbH</x:t>
        </x:is>
      </x:c>
      <x:c r="C4105" s="0" t="inlineStr">
        <x:is>
          <x:t>NWC</x:t>
        </x:is>
      </x:c>
      <x:c r="D4105" s="0" t="inlineStr">
        <x:is>
          <x:t>nwc.trade.B.II.1</x:t>
        </x:is>
      </x:c>
      <x:c r="E4105" s="0" t="inlineStr">
        <x:is>
          <x:t>Forderungen aus Lieferungen und Leistungen</x:t>
        </x:is>
      </x:c>
      <x:c r="F4105" s="58">
        <x:v>1240</x:v>
      </x:c>
      <x:c r="G4105" t="inlineStr">
        <x:is>
          <x:t>Zweifelhafte Forderungen</x:t>
        </x:is>
      </x:c>
      <x:c r="H4105" s="0" t="inlineStr">
        <x:is>
          <x:t>2024-01</x:t>
        </x:is>
      </x:c>
      <x:c r="I4105" s="0" t="inlineStr">
        <x:is>
          <x:t>2024-01</x:t>
        </x:is>
      </x:c>
      <x:c r="J4105" s="0" t="inlineStr">
        <x:is>
          <x:t>Month</x:t>
        </x:is>
      </x:c>
      <x:c r="K4105" s="58">
        <x:v>1</x:v>
      </x:c>
      <x:c r="L4105" s="12">
        <x:v>190400</x:v>
      </x:c>
    </x:row>
    <x:row r="4106">
      <x:c r="A4106" s="0" t="inlineStr">
        <x:is>
          <x:t>NWC|nwc.trade.B.II.1|1240|2024-02</x:t>
        </x:is>
      </x:c>
      <x:c r="B4106" s="0" t="inlineStr">
        <x:is>
          <x:t>Demo Handel GmbH</x:t>
        </x:is>
      </x:c>
      <x:c r="C4106" s="0" t="inlineStr">
        <x:is>
          <x:t>NWC</x:t>
        </x:is>
      </x:c>
      <x:c r="D4106" s="0" t="inlineStr">
        <x:is>
          <x:t>nwc.trade.B.II.1</x:t>
        </x:is>
      </x:c>
      <x:c r="E4106" s="0" t="inlineStr">
        <x:is>
          <x:t>Forderungen aus Lieferungen und Leistungen</x:t>
        </x:is>
      </x:c>
      <x:c r="F4106" s="58">
        <x:v>1240</x:v>
      </x:c>
      <x:c r="G4106" t="inlineStr">
        <x:is>
          <x:t>Zweifelhafte Forderungen</x:t>
        </x:is>
      </x:c>
      <x:c r="H4106" s="0" t="inlineStr">
        <x:is>
          <x:t>2024-02</x:t>
        </x:is>
      </x:c>
      <x:c r="I4106" s="0" t="inlineStr">
        <x:is>
          <x:t>2024-02</x:t>
        </x:is>
      </x:c>
      <x:c r="J4106" s="0" t="inlineStr">
        <x:is>
          <x:t>Month</x:t>
        </x:is>
      </x:c>
      <x:c r="K4106" s="58">
        <x:v>1</x:v>
      </x:c>
      <x:c r="L4106" s="12">
        <x:v>190400</x:v>
      </x:c>
    </x:row>
    <x:row r="4107">
      <x:c r="A4107" s="0" t="inlineStr">
        <x:is>
          <x:t>NWC|nwc.trade.B.II.1|1240|2024-03</x:t>
        </x:is>
      </x:c>
      <x:c r="B4107" s="0" t="inlineStr">
        <x:is>
          <x:t>Demo Handel GmbH</x:t>
        </x:is>
      </x:c>
      <x:c r="C4107" s="0" t="inlineStr">
        <x:is>
          <x:t>NWC</x:t>
        </x:is>
      </x:c>
      <x:c r="D4107" s="0" t="inlineStr">
        <x:is>
          <x:t>nwc.trade.B.II.1</x:t>
        </x:is>
      </x:c>
      <x:c r="E4107" s="0" t="inlineStr">
        <x:is>
          <x:t>Forderungen aus Lieferungen und Leistungen</x:t>
        </x:is>
      </x:c>
      <x:c r="F4107" s="58">
        <x:v>1240</x:v>
      </x:c>
      <x:c r="G4107" t="inlineStr">
        <x:is>
          <x:t>Zweifelhafte Forderungen</x:t>
        </x:is>
      </x:c>
      <x:c r="H4107" s="0" t="inlineStr">
        <x:is>
          <x:t>2024-03</x:t>
        </x:is>
      </x:c>
      <x:c r="I4107" s="0" t="inlineStr">
        <x:is>
          <x:t>2024-03</x:t>
        </x:is>
      </x:c>
      <x:c r="J4107" s="0" t="inlineStr">
        <x:is>
          <x:t>Month</x:t>
        </x:is>
      </x:c>
      <x:c r="K4107" s="58">
        <x:v>1</x:v>
      </x:c>
      <x:c r="L4107" s="12">
        <x:v>190400</x:v>
      </x:c>
    </x:row>
    <x:row r="4108">
      <x:c r="A4108" s="0" t="inlineStr">
        <x:is>
          <x:t>NWC|nwc.trade.B.II.1|1240|2024-04</x:t>
        </x:is>
      </x:c>
      <x:c r="B4108" s="0" t="inlineStr">
        <x:is>
          <x:t>Demo Handel GmbH</x:t>
        </x:is>
      </x:c>
      <x:c r="C4108" s="0" t="inlineStr">
        <x:is>
          <x:t>NWC</x:t>
        </x:is>
      </x:c>
      <x:c r="D4108" s="0" t="inlineStr">
        <x:is>
          <x:t>nwc.trade.B.II.1</x:t>
        </x:is>
      </x:c>
      <x:c r="E4108" s="0" t="inlineStr">
        <x:is>
          <x:t>Forderungen aus Lieferungen und Leistungen</x:t>
        </x:is>
      </x:c>
      <x:c r="F4108" s="58">
        <x:v>1240</x:v>
      </x:c>
      <x:c r="G4108" t="inlineStr">
        <x:is>
          <x:t>Zweifelhafte Forderungen</x:t>
        </x:is>
      </x:c>
      <x:c r="H4108" s="0" t="inlineStr">
        <x:is>
          <x:t>2024-04</x:t>
        </x:is>
      </x:c>
      <x:c r="I4108" s="0" t="inlineStr">
        <x:is>
          <x:t>2024-04</x:t>
        </x:is>
      </x:c>
      <x:c r="J4108" s="0" t="inlineStr">
        <x:is>
          <x:t>Month</x:t>
        </x:is>
      </x:c>
      <x:c r="K4108" s="58">
        <x:v>1</x:v>
      </x:c>
      <x:c r="L4108" s="12">
        <x:v>190400</x:v>
      </x:c>
    </x:row>
    <x:row r="4109">
      <x:c r="A4109" s="0" t="inlineStr">
        <x:is>
          <x:t>NWC|nwc.trade.B.II.1|1240|2024-05</x:t>
        </x:is>
      </x:c>
      <x:c r="B4109" s="0" t="inlineStr">
        <x:is>
          <x:t>Demo Handel GmbH</x:t>
        </x:is>
      </x:c>
      <x:c r="C4109" s="0" t="inlineStr">
        <x:is>
          <x:t>NWC</x:t>
        </x:is>
      </x:c>
      <x:c r="D4109" s="0" t="inlineStr">
        <x:is>
          <x:t>nwc.trade.B.II.1</x:t>
        </x:is>
      </x:c>
      <x:c r="E4109" s="0" t="inlineStr">
        <x:is>
          <x:t>Forderungen aus Lieferungen und Leistungen</x:t>
        </x:is>
      </x:c>
      <x:c r="F4109" s="58">
        <x:v>1240</x:v>
      </x:c>
      <x:c r="G4109" t="inlineStr">
        <x:is>
          <x:t>Zweifelhafte Forderungen</x:t>
        </x:is>
      </x:c>
      <x:c r="H4109" s="0" t="inlineStr">
        <x:is>
          <x:t>2024-05</x:t>
        </x:is>
      </x:c>
      <x:c r="I4109" s="0" t="inlineStr">
        <x:is>
          <x:t>2024-05</x:t>
        </x:is>
      </x:c>
      <x:c r="J4109" s="0" t="inlineStr">
        <x:is>
          <x:t>Month</x:t>
        </x:is>
      </x:c>
      <x:c r="K4109" s="58">
        <x:v>1</x:v>
      </x:c>
      <x:c r="L4109" s="12">
        <x:v>0</x:v>
      </x:c>
    </x:row>
    <x:row r="4110">
      <x:c r="A4110" s="0" t="inlineStr">
        <x:is>
          <x:t>NWC|nwc.trade.B.II.1|1240|2024-06</x:t>
        </x:is>
      </x:c>
      <x:c r="B4110" s="0" t="inlineStr">
        <x:is>
          <x:t>Demo Handel GmbH</x:t>
        </x:is>
      </x:c>
      <x:c r="C4110" s="0" t="inlineStr">
        <x:is>
          <x:t>NWC</x:t>
        </x:is>
      </x:c>
      <x:c r="D4110" s="0" t="inlineStr">
        <x:is>
          <x:t>nwc.trade.B.II.1</x:t>
        </x:is>
      </x:c>
      <x:c r="E4110" s="0" t="inlineStr">
        <x:is>
          <x:t>Forderungen aus Lieferungen und Leistungen</x:t>
        </x:is>
      </x:c>
      <x:c r="F4110" s="58">
        <x:v>1240</x:v>
      </x:c>
      <x:c r="G4110" t="inlineStr">
        <x:is>
          <x:t>Zweifelhafte Forderungen</x:t>
        </x:is>
      </x:c>
      <x:c r="H4110" s="0" t="inlineStr">
        <x:is>
          <x:t>2024-06</x:t>
        </x:is>
      </x:c>
      <x:c r="I4110" s="0" t="inlineStr">
        <x:is>
          <x:t>2024-06</x:t>
        </x:is>
      </x:c>
      <x:c r="J4110" s="0" t="inlineStr">
        <x:is>
          <x:t>Month</x:t>
        </x:is>
      </x:c>
      <x:c r="K4110" s="58">
        <x:v>1</x:v>
      </x:c>
      <x:c r="L4110" s="12">
        <x:v>0</x:v>
      </x:c>
    </x:row>
    <x:row r="4111">
      <x:c r="A4111" s="0" t="inlineStr">
        <x:is>
          <x:t>NWC|nwc.trade.B.II.1|1240|2024-07</x:t>
        </x:is>
      </x:c>
      <x:c r="B4111" s="0" t="inlineStr">
        <x:is>
          <x:t>Demo Handel GmbH</x:t>
        </x:is>
      </x:c>
      <x:c r="C4111" s="0" t="inlineStr">
        <x:is>
          <x:t>NWC</x:t>
        </x:is>
      </x:c>
      <x:c r="D4111" s="0" t="inlineStr">
        <x:is>
          <x:t>nwc.trade.B.II.1</x:t>
        </x:is>
      </x:c>
      <x:c r="E4111" s="0" t="inlineStr">
        <x:is>
          <x:t>Forderungen aus Lieferungen und Leistungen</x:t>
        </x:is>
      </x:c>
      <x:c r="F4111" s="58">
        <x:v>1240</x:v>
      </x:c>
      <x:c r="G4111" t="inlineStr">
        <x:is>
          <x:t>Zweifelhafte Forderungen</x:t>
        </x:is>
      </x:c>
      <x:c r="H4111" s="0" t="inlineStr">
        <x:is>
          <x:t>2024-07</x:t>
        </x:is>
      </x:c>
      <x:c r="I4111" s="0" t="inlineStr">
        <x:is>
          <x:t>2024-07</x:t>
        </x:is>
      </x:c>
      <x:c r="J4111" s="0" t="inlineStr">
        <x:is>
          <x:t>Month</x:t>
        </x:is>
      </x:c>
      <x:c r="K4111" s="58">
        <x:v>1</x:v>
      </x:c>
      <x:c r="L4111" s="12">
        <x:v>0</x:v>
      </x:c>
    </x:row>
    <x:row r="4112">
      <x:c r="A4112" s="0" t="inlineStr">
        <x:is>
          <x:t>NWC|nwc.trade.B.II.1|1240|2024-08</x:t>
        </x:is>
      </x:c>
      <x:c r="B4112" s="0" t="inlineStr">
        <x:is>
          <x:t>Demo Handel GmbH</x:t>
        </x:is>
      </x:c>
      <x:c r="C4112" s="0" t="inlineStr">
        <x:is>
          <x:t>NWC</x:t>
        </x:is>
      </x:c>
      <x:c r="D4112" s="0" t="inlineStr">
        <x:is>
          <x:t>nwc.trade.B.II.1</x:t>
        </x:is>
      </x:c>
      <x:c r="E4112" s="0" t="inlineStr">
        <x:is>
          <x:t>Forderungen aus Lieferungen und Leistungen</x:t>
        </x:is>
      </x:c>
      <x:c r="F4112" s="58">
        <x:v>1240</x:v>
      </x:c>
      <x:c r="G4112" t="inlineStr">
        <x:is>
          <x:t>Zweifelhafte Forderungen</x:t>
        </x:is>
      </x:c>
      <x:c r="H4112" s="0" t="inlineStr">
        <x:is>
          <x:t>2024-08</x:t>
        </x:is>
      </x:c>
      <x:c r="I4112" s="0" t="inlineStr">
        <x:is>
          <x:t>2024-08</x:t>
        </x:is>
      </x:c>
      <x:c r="J4112" s="0" t="inlineStr">
        <x:is>
          <x:t>Month</x:t>
        </x:is>
      </x:c>
      <x:c r="K4112" s="58">
        <x:v>1</x:v>
      </x:c>
      <x:c r="L4112" s="12">
        <x:v>0</x:v>
      </x:c>
    </x:row>
    <x:row r="4113">
      <x:c r="A4113" s="0" t="inlineStr">
        <x:is>
          <x:t>NWC|nwc.trade.B.II.1|1240|2024-09</x:t>
        </x:is>
      </x:c>
      <x:c r="B4113" s="0" t="inlineStr">
        <x:is>
          <x:t>Demo Handel GmbH</x:t>
        </x:is>
      </x:c>
      <x:c r="C4113" s="0" t="inlineStr">
        <x:is>
          <x:t>NWC</x:t>
        </x:is>
      </x:c>
      <x:c r="D4113" s="0" t="inlineStr">
        <x:is>
          <x:t>nwc.trade.B.II.1</x:t>
        </x:is>
      </x:c>
      <x:c r="E4113" s="0" t="inlineStr">
        <x:is>
          <x:t>Forderungen aus Lieferungen und Leistungen</x:t>
        </x:is>
      </x:c>
      <x:c r="F4113" s="58">
        <x:v>1240</x:v>
      </x:c>
      <x:c r="G4113" t="inlineStr">
        <x:is>
          <x:t>Zweifelhafte Forderungen</x:t>
        </x:is>
      </x:c>
      <x:c r="H4113" s="0" t="inlineStr">
        <x:is>
          <x:t>2024-09</x:t>
        </x:is>
      </x:c>
      <x:c r="I4113" s="0" t="inlineStr">
        <x:is>
          <x:t>2024-09</x:t>
        </x:is>
      </x:c>
      <x:c r="J4113" s="0" t="inlineStr">
        <x:is>
          <x:t>Month</x:t>
        </x:is>
      </x:c>
      <x:c r="K4113" s="58">
        <x:v>1</x:v>
      </x:c>
      <x:c r="L4113" s="12">
        <x:v>0</x:v>
      </x:c>
    </x:row>
    <x:row r="4114">
      <x:c r="A4114" s="0" t="inlineStr">
        <x:is>
          <x:t>NWC|nwc.trade.B.II.1|1240|2024-10</x:t>
        </x:is>
      </x:c>
      <x:c r="B4114" s="0" t="inlineStr">
        <x:is>
          <x:t>Demo Handel GmbH</x:t>
        </x:is>
      </x:c>
      <x:c r="C4114" s="0" t="inlineStr">
        <x:is>
          <x:t>NWC</x:t>
        </x:is>
      </x:c>
      <x:c r="D4114" s="0" t="inlineStr">
        <x:is>
          <x:t>nwc.trade.B.II.1</x:t>
        </x:is>
      </x:c>
      <x:c r="E4114" s="0" t="inlineStr">
        <x:is>
          <x:t>Forderungen aus Lieferungen und Leistungen</x:t>
        </x:is>
      </x:c>
      <x:c r="F4114" s="58">
        <x:v>1240</x:v>
      </x:c>
      <x:c r="G4114" t="inlineStr">
        <x:is>
          <x:t>Zweifelhafte Forderungen</x:t>
        </x:is>
      </x:c>
      <x:c r="H4114" s="0" t="inlineStr">
        <x:is>
          <x:t>2024-10</x:t>
        </x:is>
      </x:c>
      <x:c r="I4114" s="0" t="inlineStr">
        <x:is>
          <x:t>2024-10</x:t>
        </x:is>
      </x:c>
      <x:c r="J4114" s="0" t="inlineStr">
        <x:is>
          <x:t>Month</x:t>
        </x:is>
      </x:c>
      <x:c r="K4114" s="58">
        <x:v>1</x:v>
      </x:c>
      <x:c r="L4114" s="12">
        <x:v>0</x:v>
      </x:c>
    </x:row>
    <x:row r="4115">
      <x:c r="A4115" s="0" t="inlineStr">
        <x:is>
          <x:t>NWC|nwc.trade.B.II.1|1240|2024-11</x:t>
        </x:is>
      </x:c>
      <x:c r="B4115" s="0" t="inlineStr">
        <x:is>
          <x:t>Demo Handel GmbH</x:t>
        </x:is>
      </x:c>
      <x:c r="C4115" s="0" t="inlineStr">
        <x:is>
          <x:t>NWC</x:t>
        </x:is>
      </x:c>
      <x:c r="D4115" s="0" t="inlineStr">
        <x:is>
          <x:t>nwc.trade.B.II.1</x:t>
        </x:is>
      </x:c>
      <x:c r="E4115" s="0" t="inlineStr">
        <x:is>
          <x:t>Forderungen aus Lieferungen und Leistungen</x:t>
        </x:is>
      </x:c>
      <x:c r="F4115" s="58">
        <x:v>1240</x:v>
      </x:c>
      <x:c r="G4115" t="inlineStr">
        <x:is>
          <x:t>Zweifelhafte Forderungen</x:t>
        </x:is>
      </x:c>
      <x:c r="H4115" s="0" t="inlineStr">
        <x:is>
          <x:t>2024-11</x:t>
        </x:is>
      </x:c>
      <x:c r="I4115" s="0" t="inlineStr">
        <x:is>
          <x:t>2024-11</x:t>
        </x:is>
      </x:c>
      <x:c r="J4115" s="0" t="inlineStr">
        <x:is>
          <x:t>Month</x:t>
        </x:is>
      </x:c>
      <x:c r="K4115" s="58">
        <x:v>1</x:v>
      </x:c>
      <x:c r="L4115" s="12">
        <x:v>0</x:v>
      </x:c>
    </x:row>
    <x:row r="4116">
      <x:c r="A4116" s="0" t="inlineStr">
        <x:is>
          <x:t>NWC|nwc.trade.B.II.1|1240|2024-12</x:t>
        </x:is>
      </x:c>
      <x:c r="B4116" s="0" t="inlineStr">
        <x:is>
          <x:t>Demo Handel GmbH</x:t>
        </x:is>
      </x:c>
      <x:c r="C4116" s="0" t="inlineStr">
        <x:is>
          <x:t>NWC</x:t>
        </x:is>
      </x:c>
      <x:c r="D4116" s="0" t="inlineStr">
        <x:is>
          <x:t>nwc.trade.B.II.1</x:t>
        </x:is>
      </x:c>
      <x:c r="E4116" s="0" t="inlineStr">
        <x:is>
          <x:t>Forderungen aus Lieferungen und Leistungen</x:t>
        </x:is>
      </x:c>
      <x:c r="F4116" s="58">
        <x:v>1240</x:v>
      </x:c>
      <x:c r="G4116" t="inlineStr">
        <x:is>
          <x:t>Zweifelhafte Forderungen</x:t>
        </x:is>
      </x:c>
      <x:c r="H4116" s="0" t="inlineStr">
        <x:is>
          <x:t>2024-12</x:t>
        </x:is>
      </x:c>
      <x:c r="I4116" s="0" t="inlineStr">
        <x:is>
          <x:t>2024-12</x:t>
        </x:is>
      </x:c>
      <x:c r="J4116" s="0" t="inlineStr">
        <x:is>
          <x:t>Month</x:t>
        </x:is>
      </x:c>
      <x:c r="K4116" s="58">
        <x:v>1</x:v>
      </x:c>
      <x:c r="L4116" s="12">
        <x:v>0</x:v>
      </x:c>
    </x:row>
    <x:row r="4117">
      <x:c r="A4117" s="0" t="inlineStr">
        <x:is>
          <x:t>NWC|nwc.trade.B.II.1|1246|2022-01</x:t>
        </x:is>
      </x:c>
      <x:c r="B4117" s="0" t="inlineStr">
        <x:is>
          <x:t>Demo Handel GmbH</x:t>
        </x:is>
      </x:c>
      <x:c r="C4117" s="0" t="inlineStr">
        <x:is>
          <x:t>NWC</x:t>
        </x:is>
      </x:c>
      <x:c r="D4117" s="0" t="inlineStr">
        <x:is>
          <x:t>nwc.trade.B.II.1</x:t>
        </x:is>
      </x:c>
      <x:c r="E4117" s="0" t="inlineStr">
        <x:is>
          <x:t>Forderungen aus Lieferungen und Leistungen</x:t>
        </x:is>
      </x:c>
      <x:c r="F4117" s="58">
        <x:v>1246</x:v>
      </x:c>
      <x:c r="G4117" t="inlineStr">
        <x:is>
          <x:t>Einzelwertberichtigung zu Forderungen</x:t>
        </x:is>
      </x:c>
      <x:c r="H4117" s="0" t="inlineStr">
        <x:is>
          <x:t>2022-01</x:t>
        </x:is>
      </x:c>
      <x:c r="I4117" s="0" t="inlineStr">
        <x:is>
          <x:t>2022-01</x:t>
        </x:is>
      </x:c>
      <x:c r="J4117" s="0" t="inlineStr">
        <x:is>
          <x:t>Month</x:t>
        </x:is>
      </x:c>
      <x:c r="K4117" s="58">
        <x:v>1</x:v>
      </x:c>
      <x:c r="L4117" s="12">
        <x:v>0</x:v>
      </x:c>
    </x:row>
    <x:row r="4118">
      <x:c r="A4118" s="0" t="inlineStr">
        <x:is>
          <x:t>NWC|nwc.trade.B.II.1|1246|2022-02</x:t>
        </x:is>
      </x:c>
      <x:c r="B4118" s="0" t="inlineStr">
        <x:is>
          <x:t>Demo Handel GmbH</x:t>
        </x:is>
      </x:c>
      <x:c r="C4118" s="0" t="inlineStr">
        <x:is>
          <x:t>NWC</x:t>
        </x:is>
      </x:c>
      <x:c r="D4118" s="0" t="inlineStr">
        <x:is>
          <x:t>nwc.trade.B.II.1</x:t>
        </x:is>
      </x:c>
      <x:c r="E4118" s="0" t="inlineStr">
        <x:is>
          <x:t>Forderungen aus Lieferungen und Leistungen</x:t>
        </x:is>
      </x:c>
      <x:c r="F4118" s="58">
        <x:v>1246</x:v>
      </x:c>
      <x:c r="G4118" t="inlineStr">
        <x:is>
          <x:t>Einzelwertberichtigung zu Forderungen</x:t>
        </x:is>
      </x:c>
      <x:c r="H4118" s="0" t="inlineStr">
        <x:is>
          <x:t>2022-02</x:t>
        </x:is>
      </x:c>
      <x:c r="I4118" s="0" t="inlineStr">
        <x:is>
          <x:t>2022-02</x:t>
        </x:is>
      </x:c>
      <x:c r="J4118" s="0" t="inlineStr">
        <x:is>
          <x:t>Month</x:t>
        </x:is>
      </x:c>
      <x:c r="K4118" s="58">
        <x:v>1</x:v>
      </x:c>
      <x:c r="L4118" s="12">
        <x:v>0</x:v>
      </x:c>
    </x:row>
    <x:row r="4119">
      <x:c r="A4119" s="0" t="inlineStr">
        <x:is>
          <x:t>NWC|nwc.trade.B.II.1|1246|2022-03</x:t>
        </x:is>
      </x:c>
      <x:c r="B4119" s="0" t="inlineStr">
        <x:is>
          <x:t>Demo Handel GmbH</x:t>
        </x:is>
      </x:c>
      <x:c r="C4119" s="0" t="inlineStr">
        <x:is>
          <x:t>NWC</x:t>
        </x:is>
      </x:c>
      <x:c r="D4119" s="0" t="inlineStr">
        <x:is>
          <x:t>nwc.trade.B.II.1</x:t>
        </x:is>
      </x:c>
      <x:c r="E4119" s="0" t="inlineStr">
        <x:is>
          <x:t>Forderungen aus Lieferungen und Leistungen</x:t>
        </x:is>
      </x:c>
      <x:c r="F4119" s="58">
        <x:v>1246</x:v>
      </x:c>
      <x:c r="G4119" t="inlineStr">
        <x:is>
          <x:t>Einzelwertberichtigung zu Forderungen</x:t>
        </x:is>
      </x:c>
      <x:c r="H4119" s="0" t="inlineStr">
        <x:is>
          <x:t>2022-03</x:t>
        </x:is>
      </x:c>
      <x:c r="I4119" s="0" t="inlineStr">
        <x:is>
          <x:t>2022-03</x:t>
        </x:is>
      </x:c>
      <x:c r="J4119" s="0" t="inlineStr">
        <x:is>
          <x:t>Month</x:t>
        </x:is>
      </x:c>
      <x:c r="K4119" s="58">
        <x:v>1</x:v>
      </x:c>
      <x:c r="L4119" s="12">
        <x:v>0</x:v>
      </x:c>
    </x:row>
    <x:row r="4120">
      <x:c r="A4120" s="0" t="inlineStr">
        <x:is>
          <x:t>NWC|nwc.trade.B.II.1|1246|2022-04</x:t>
        </x:is>
      </x:c>
      <x:c r="B4120" s="0" t="inlineStr">
        <x:is>
          <x:t>Demo Handel GmbH</x:t>
        </x:is>
      </x:c>
      <x:c r="C4120" s="0" t="inlineStr">
        <x:is>
          <x:t>NWC</x:t>
        </x:is>
      </x:c>
      <x:c r="D4120" s="0" t="inlineStr">
        <x:is>
          <x:t>nwc.trade.B.II.1</x:t>
        </x:is>
      </x:c>
      <x:c r="E4120" s="0" t="inlineStr">
        <x:is>
          <x:t>Forderungen aus Lieferungen und Leistungen</x:t>
        </x:is>
      </x:c>
      <x:c r="F4120" s="58">
        <x:v>1246</x:v>
      </x:c>
      <x:c r="G4120" t="inlineStr">
        <x:is>
          <x:t>Einzelwertberichtigung zu Forderungen</x:t>
        </x:is>
      </x:c>
      <x:c r="H4120" s="0" t="inlineStr">
        <x:is>
          <x:t>2022-04</x:t>
        </x:is>
      </x:c>
      <x:c r="I4120" s="0" t="inlineStr">
        <x:is>
          <x:t>2022-04</x:t>
        </x:is>
      </x:c>
      <x:c r="J4120" s="0" t="inlineStr">
        <x:is>
          <x:t>Month</x:t>
        </x:is>
      </x:c>
      <x:c r="K4120" s="58">
        <x:v>1</x:v>
      </x:c>
      <x:c r="L4120" s="12">
        <x:v>0</x:v>
      </x:c>
    </x:row>
    <x:row r="4121">
      <x:c r="A4121" s="0" t="inlineStr">
        <x:is>
          <x:t>NWC|nwc.trade.B.II.1|1246|2022-05</x:t>
        </x:is>
      </x:c>
      <x:c r="B4121" s="0" t="inlineStr">
        <x:is>
          <x:t>Demo Handel GmbH</x:t>
        </x:is>
      </x:c>
      <x:c r="C4121" s="0" t="inlineStr">
        <x:is>
          <x:t>NWC</x:t>
        </x:is>
      </x:c>
      <x:c r="D4121" s="0" t="inlineStr">
        <x:is>
          <x:t>nwc.trade.B.II.1</x:t>
        </x:is>
      </x:c>
      <x:c r="E4121" s="0" t="inlineStr">
        <x:is>
          <x:t>Forderungen aus Lieferungen und Leistungen</x:t>
        </x:is>
      </x:c>
      <x:c r="F4121" s="58">
        <x:v>1246</x:v>
      </x:c>
      <x:c r="G4121" t="inlineStr">
        <x:is>
          <x:t>Einzelwertberichtigung zu Forderungen</x:t>
        </x:is>
      </x:c>
      <x:c r="H4121" s="0" t="inlineStr">
        <x:is>
          <x:t>2022-05</x:t>
        </x:is>
      </x:c>
      <x:c r="I4121" s="0" t="inlineStr">
        <x:is>
          <x:t>2022-05</x:t>
        </x:is>
      </x:c>
      <x:c r="J4121" s="0" t="inlineStr">
        <x:is>
          <x:t>Month</x:t>
        </x:is>
      </x:c>
      <x:c r="K4121" s="58">
        <x:v>1</x:v>
      </x:c>
      <x:c r="L4121" s="12">
        <x:v>0</x:v>
      </x:c>
    </x:row>
    <x:row r="4122">
      <x:c r="A4122" s="0" t="inlineStr">
        <x:is>
          <x:t>NWC|nwc.trade.B.II.1|1246|2022-06</x:t>
        </x:is>
      </x:c>
      <x:c r="B4122" s="0" t="inlineStr">
        <x:is>
          <x:t>Demo Handel GmbH</x:t>
        </x:is>
      </x:c>
      <x:c r="C4122" s="0" t="inlineStr">
        <x:is>
          <x:t>NWC</x:t>
        </x:is>
      </x:c>
      <x:c r="D4122" s="0" t="inlineStr">
        <x:is>
          <x:t>nwc.trade.B.II.1</x:t>
        </x:is>
      </x:c>
      <x:c r="E4122" s="0" t="inlineStr">
        <x:is>
          <x:t>Forderungen aus Lieferungen und Leistungen</x:t>
        </x:is>
      </x:c>
      <x:c r="F4122" s="58">
        <x:v>1246</x:v>
      </x:c>
      <x:c r="G4122" t="inlineStr">
        <x:is>
          <x:t>Einzelwertberichtigung zu Forderungen</x:t>
        </x:is>
      </x:c>
      <x:c r="H4122" s="0" t="inlineStr">
        <x:is>
          <x:t>2022-06</x:t>
        </x:is>
      </x:c>
      <x:c r="I4122" s="0" t="inlineStr">
        <x:is>
          <x:t>2022-06</x:t>
        </x:is>
      </x:c>
      <x:c r="J4122" s="0" t="inlineStr">
        <x:is>
          <x:t>Month</x:t>
        </x:is>
      </x:c>
      <x:c r="K4122" s="58">
        <x:v>1</x:v>
      </x:c>
      <x:c r="L4122" s="12">
        <x:v>0</x:v>
      </x:c>
    </x:row>
    <x:row r="4123">
      <x:c r="A4123" s="0" t="inlineStr">
        <x:is>
          <x:t>NWC|nwc.trade.B.II.1|1246|2022-07</x:t>
        </x:is>
      </x:c>
      <x:c r="B4123" s="0" t="inlineStr">
        <x:is>
          <x:t>Demo Handel GmbH</x:t>
        </x:is>
      </x:c>
      <x:c r="C4123" s="0" t="inlineStr">
        <x:is>
          <x:t>NWC</x:t>
        </x:is>
      </x:c>
      <x:c r="D4123" s="0" t="inlineStr">
        <x:is>
          <x:t>nwc.trade.B.II.1</x:t>
        </x:is>
      </x:c>
      <x:c r="E4123" s="0" t="inlineStr">
        <x:is>
          <x:t>Forderungen aus Lieferungen und Leistungen</x:t>
        </x:is>
      </x:c>
      <x:c r="F4123" s="58">
        <x:v>1246</x:v>
      </x:c>
      <x:c r="G4123" t="inlineStr">
        <x:is>
          <x:t>Einzelwertberichtigung zu Forderungen</x:t>
        </x:is>
      </x:c>
      <x:c r="H4123" s="0" t="inlineStr">
        <x:is>
          <x:t>2022-07</x:t>
        </x:is>
      </x:c>
      <x:c r="I4123" s="0" t="inlineStr">
        <x:is>
          <x:t>2022-07</x:t>
        </x:is>
      </x:c>
      <x:c r="J4123" s="0" t="inlineStr">
        <x:is>
          <x:t>Month</x:t>
        </x:is>
      </x:c>
      <x:c r="K4123" s="58">
        <x:v>1</x:v>
      </x:c>
      <x:c r="L4123" s="12">
        <x:v>0</x:v>
      </x:c>
    </x:row>
    <x:row r="4124">
      <x:c r="A4124" s="0" t="inlineStr">
        <x:is>
          <x:t>NWC|nwc.trade.B.II.1|1246|2022-08</x:t>
        </x:is>
      </x:c>
      <x:c r="B4124" s="0" t="inlineStr">
        <x:is>
          <x:t>Demo Handel GmbH</x:t>
        </x:is>
      </x:c>
      <x:c r="C4124" s="0" t="inlineStr">
        <x:is>
          <x:t>NWC</x:t>
        </x:is>
      </x:c>
      <x:c r="D4124" s="0" t="inlineStr">
        <x:is>
          <x:t>nwc.trade.B.II.1</x:t>
        </x:is>
      </x:c>
      <x:c r="E4124" s="0" t="inlineStr">
        <x:is>
          <x:t>Forderungen aus Lieferungen und Leistungen</x:t>
        </x:is>
      </x:c>
      <x:c r="F4124" s="58">
        <x:v>1246</x:v>
      </x:c>
      <x:c r="G4124" t="inlineStr">
        <x:is>
          <x:t>Einzelwertberichtigung zu Forderungen</x:t>
        </x:is>
      </x:c>
      <x:c r="H4124" s="0" t="inlineStr">
        <x:is>
          <x:t>2022-08</x:t>
        </x:is>
      </x:c>
      <x:c r="I4124" s="0" t="inlineStr">
        <x:is>
          <x:t>2022-08</x:t>
        </x:is>
      </x:c>
      <x:c r="J4124" s="0" t="inlineStr">
        <x:is>
          <x:t>Month</x:t>
        </x:is>
      </x:c>
      <x:c r="K4124" s="58">
        <x:v>1</x:v>
      </x:c>
      <x:c r="L4124" s="12">
        <x:v>0</x:v>
      </x:c>
    </x:row>
    <x:row r="4125">
      <x:c r="A4125" s="0" t="inlineStr">
        <x:is>
          <x:t>NWC|nwc.trade.B.II.1|1246|2022-09</x:t>
        </x:is>
      </x:c>
      <x:c r="B4125" s="0" t="inlineStr">
        <x:is>
          <x:t>Demo Handel GmbH</x:t>
        </x:is>
      </x:c>
      <x:c r="C4125" s="0" t="inlineStr">
        <x:is>
          <x:t>NWC</x:t>
        </x:is>
      </x:c>
      <x:c r="D4125" s="0" t="inlineStr">
        <x:is>
          <x:t>nwc.trade.B.II.1</x:t>
        </x:is>
      </x:c>
      <x:c r="E4125" s="0" t="inlineStr">
        <x:is>
          <x:t>Forderungen aus Lieferungen und Leistungen</x:t>
        </x:is>
      </x:c>
      <x:c r="F4125" s="58">
        <x:v>1246</x:v>
      </x:c>
      <x:c r="G4125" t="inlineStr">
        <x:is>
          <x:t>Einzelwertberichtigung zu Forderungen</x:t>
        </x:is>
      </x:c>
      <x:c r="H4125" s="0" t="inlineStr">
        <x:is>
          <x:t>2022-09</x:t>
        </x:is>
      </x:c>
      <x:c r="I4125" s="0" t="inlineStr">
        <x:is>
          <x:t>2022-09</x:t>
        </x:is>
      </x:c>
      <x:c r="J4125" s="0" t="inlineStr">
        <x:is>
          <x:t>Month</x:t>
        </x:is>
      </x:c>
      <x:c r="K4125" s="58">
        <x:v>1</x:v>
      </x:c>
      <x:c r="L4125" s="12">
        <x:v>0</x:v>
      </x:c>
    </x:row>
    <x:row r="4126">
      <x:c r="A4126" s="0" t="inlineStr">
        <x:is>
          <x:t>NWC|nwc.trade.B.II.1|1246|2022-10</x:t>
        </x:is>
      </x:c>
      <x:c r="B4126" s="0" t="inlineStr">
        <x:is>
          <x:t>Demo Handel GmbH</x:t>
        </x:is>
      </x:c>
      <x:c r="C4126" s="0" t="inlineStr">
        <x:is>
          <x:t>NWC</x:t>
        </x:is>
      </x:c>
      <x:c r="D4126" s="0" t="inlineStr">
        <x:is>
          <x:t>nwc.trade.B.II.1</x:t>
        </x:is>
      </x:c>
      <x:c r="E4126" s="0" t="inlineStr">
        <x:is>
          <x:t>Forderungen aus Lieferungen und Leistungen</x:t>
        </x:is>
      </x:c>
      <x:c r="F4126" s="58">
        <x:v>1246</x:v>
      </x:c>
      <x:c r="G4126" t="inlineStr">
        <x:is>
          <x:t>Einzelwertberichtigung zu Forderungen</x:t>
        </x:is>
      </x:c>
      <x:c r="H4126" s="0" t="inlineStr">
        <x:is>
          <x:t>2022-10</x:t>
        </x:is>
      </x:c>
      <x:c r="I4126" s="0" t="inlineStr">
        <x:is>
          <x:t>2022-10</x:t>
        </x:is>
      </x:c>
      <x:c r="J4126" s="0" t="inlineStr">
        <x:is>
          <x:t>Month</x:t>
        </x:is>
      </x:c>
      <x:c r="K4126" s="58">
        <x:v>1</x:v>
      </x:c>
      <x:c r="L4126" s="12">
        <x:v>0</x:v>
      </x:c>
    </x:row>
    <x:row r="4127">
      <x:c r="A4127" s="0" t="inlineStr">
        <x:is>
          <x:t>NWC|nwc.trade.B.II.1|1246|2022-11</x:t>
        </x:is>
      </x:c>
      <x:c r="B4127" s="0" t="inlineStr">
        <x:is>
          <x:t>Demo Handel GmbH</x:t>
        </x:is>
      </x:c>
      <x:c r="C4127" s="0" t="inlineStr">
        <x:is>
          <x:t>NWC</x:t>
        </x:is>
      </x:c>
      <x:c r="D4127" s="0" t="inlineStr">
        <x:is>
          <x:t>nwc.trade.B.II.1</x:t>
        </x:is>
      </x:c>
      <x:c r="E4127" s="0" t="inlineStr">
        <x:is>
          <x:t>Forderungen aus Lieferungen und Leistungen</x:t>
        </x:is>
      </x:c>
      <x:c r="F4127" s="58">
        <x:v>1246</x:v>
      </x:c>
      <x:c r="G4127" t="inlineStr">
        <x:is>
          <x:t>Einzelwertberichtigung zu Forderungen</x:t>
        </x:is>
      </x:c>
      <x:c r="H4127" s="0" t="inlineStr">
        <x:is>
          <x:t>2022-11</x:t>
        </x:is>
      </x:c>
      <x:c r="I4127" s="0" t="inlineStr">
        <x:is>
          <x:t>2022-11</x:t>
        </x:is>
      </x:c>
      <x:c r="J4127" s="0" t="inlineStr">
        <x:is>
          <x:t>Month</x:t>
        </x:is>
      </x:c>
      <x:c r="K4127" s="58">
        <x:v>1</x:v>
      </x:c>
      <x:c r="L4127" s="12">
        <x:v>0</x:v>
      </x:c>
    </x:row>
    <x:row r="4128">
      <x:c r="A4128" s="0" t="inlineStr">
        <x:is>
          <x:t>NWC|nwc.trade.B.II.1|1246|2022-12</x:t>
        </x:is>
      </x:c>
      <x:c r="B4128" s="0" t="inlineStr">
        <x:is>
          <x:t>Demo Handel GmbH</x:t>
        </x:is>
      </x:c>
      <x:c r="C4128" s="0" t="inlineStr">
        <x:is>
          <x:t>NWC</x:t>
        </x:is>
      </x:c>
      <x:c r="D4128" s="0" t="inlineStr">
        <x:is>
          <x:t>nwc.trade.B.II.1</x:t>
        </x:is>
      </x:c>
      <x:c r="E4128" s="0" t="inlineStr">
        <x:is>
          <x:t>Forderungen aus Lieferungen und Leistungen</x:t>
        </x:is>
      </x:c>
      <x:c r="F4128" s="58">
        <x:v>1246</x:v>
      </x:c>
      <x:c r="G4128" t="inlineStr">
        <x:is>
          <x:t>Einzelwertberichtigung zu Forderungen</x:t>
        </x:is>
      </x:c>
      <x:c r="H4128" s="0" t="inlineStr">
        <x:is>
          <x:t>2022-12</x:t>
        </x:is>
      </x:c>
      <x:c r="I4128" s="0" t="inlineStr">
        <x:is>
          <x:t>2022-12</x:t>
        </x:is>
      </x:c>
      <x:c r="J4128" s="0" t="inlineStr">
        <x:is>
          <x:t>Month</x:t>
        </x:is>
      </x:c>
      <x:c r="K4128" s="58">
        <x:v>1</x:v>
      </x:c>
      <x:c r="L4128" s="12">
        <x:v>0</x:v>
      </x:c>
    </x:row>
    <x:row r="4129">
      <x:c r="A4129" s="0" t="inlineStr">
        <x:is>
          <x:t>NWC|nwc.trade.B.II.1|1246|2023-01</x:t>
        </x:is>
      </x:c>
      <x:c r="B4129" s="0" t="inlineStr">
        <x:is>
          <x:t>Demo Handel GmbH</x:t>
        </x:is>
      </x:c>
      <x:c r="C4129" s="0" t="inlineStr">
        <x:is>
          <x:t>NWC</x:t>
        </x:is>
      </x:c>
      <x:c r="D4129" s="0" t="inlineStr">
        <x:is>
          <x:t>nwc.trade.B.II.1</x:t>
        </x:is>
      </x:c>
      <x:c r="E4129" s="0" t="inlineStr">
        <x:is>
          <x:t>Forderungen aus Lieferungen und Leistungen</x:t>
        </x:is>
      </x:c>
      <x:c r="F4129" s="58">
        <x:v>1246</x:v>
      </x:c>
      <x:c r="G4129" t="inlineStr">
        <x:is>
          <x:t>Einzelwertberichtigung zu Forderungen</x:t>
        </x:is>
      </x:c>
      <x:c r="H4129" s="0" t="inlineStr">
        <x:is>
          <x:t>2023-01</x:t>
        </x:is>
      </x:c>
      <x:c r="I4129" s="0" t="inlineStr">
        <x:is>
          <x:t>2023-01</x:t>
        </x:is>
      </x:c>
      <x:c r="J4129" s="0" t="inlineStr">
        <x:is>
          <x:t>Month</x:t>
        </x:is>
      </x:c>
      <x:c r="K4129" s="58">
        <x:v>1</x:v>
      </x:c>
      <x:c r="L4129" s="12">
        <x:v>0</x:v>
      </x:c>
    </x:row>
    <x:row r="4130">
      <x:c r="A4130" s="0" t="inlineStr">
        <x:is>
          <x:t>NWC|nwc.trade.B.II.1|1246|2023-02</x:t>
        </x:is>
      </x:c>
      <x:c r="B4130" s="0" t="inlineStr">
        <x:is>
          <x:t>Demo Handel GmbH</x:t>
        </x:is>
      </x:c>
      <x:c r="C4130" s="0" t="inlineStr">
        <x:is>
          <x:t>NWC</x:t>
        </x:is>
      </x:c>
      <x:c r="D4130" s="0" t="inlineStr">
        <x:is>
          <x:t>nwc.trade.B.II.1</x:t>
        </x:is>
      </x:c>
      <x:c r="E4130" s="0" t="inlineStr">
        <x:is>
          <x:t>Forderungen aus Lieferungen und Leistungen</x:t>
        </x:is>
      </x:c>
      <x:c r="F4130" s="58">
        <x:v>1246</x:v>
      </x:c>
      <x:c r="G4130" t="inlineStr">
        <x:is>
          <x:t>Einzelwertberichtigung zu Forderungen</x:t>
        </x:is>
      </x:c>
      <x:c r="H4130" s="0" t="inlineStr">
        <x:is>
          <x:t>2023-02</x:t>
        </x:is>
      </x:c>
      <x:c r="I4130" s="0" t="inlineStr">
        <x:is>
          <x:t>2023-02</x:t>
        </x:is>
      </x:c>
      <x:c r="J4130" s="0" t="inlineStr">
        <x:is>
          <x:t>Month</x:t>
        </x:is>
      </x:c>
      <x:c r="K4130" s="58">
        <x:v>1</x:v>
      </x:c>
      <x:c r="L4130" s="12">
        <x:v>0</x:v>
      </x:c>
    </x:row>
    <x:row r="4131">
      <x:c r="A4131" s="0" t="inlineStr">
        <x:is>
          <x:t>NWC|nwc.trade.B.II.1|1246|2023-03</x:t>
        </x:is>
      </x:c>
      <x:c r="B4131" s="0" t="inlineStr">
        <x:is>
          <x:t>Demo Handel GmbH</x:t>
        </x:is>
      </x:c>
      <x:c r="C4131" s="0" t="inlineStr">
        <x:is>
          <x:t>NWC</x:t>
        </x:is>
      </x:c>
      <x:c r="D4131" s="0" t="inlineStr">
        <x:is>
          <x:t>nwc.trade.B.II.1</x:t>
        </x:is>
      </x:c>
      <x:c r="E4131" s="0" t="inlineStr">
        <x:is>
          <x:t>Forderungen aus Lieferungen und Leistungen</x:t>
        </x:is>
      </x:c>
      <x:c r="F4131" s="58">
        <x:v>1246</x:v>
      </x:c>
      <x:c r="G4131" t="inlineStr">
        <x:is>
          <x:t>Einzelwertberichtigung zu Forderungen</x:t>
        </x:is>
      </x:c>
      <x:c r="H4131" s="0" t="inlineStr">
        <x:is>
          <x:t>2023-03</x:t>
        </x:is>
      </x:c>
      <x:c r="I4131" s="0" t="inlineStr">
        <x:is>
          <x:t>2023-03</x:t>
        </x:is>
      </x:c>
      <x:c r="J4131" s="0" t="inlineStr">
        <x:is>
          <x:t>Month</x:t>
        </x:is>
      </x:c>
      <x:c r="K4131" s="58">
        <x:v>1</x:v>
      </x:c>
      <x:c r="L4131" s="12">
        <x:v>0</x:v>
      </x:c>
    </x:row>
    <x:row r="4132">
      <x:c r="A4132" s="0" t="inlineStr">
        <x:is>
          <x:t>NWC|nwc.trade.B.II.1|1246|2023-04</x:t>
        </x:is>
      </x:c>
      <x:c r="B4132" s="0" t="inlineStr">
        <x:is>
          <x:t>Demo Handel GmbH</x:t>
        </x:is>
      </x:c>
      <x:c r="C4132" s="0" t="inlineStr">
        <x:is>
          <x:t>NWC</x:t>
        </x:is>
      </x:c>
      <x:c r="D4132" s="0" t="inlineStr">
        <x:is>
          <x:t>nwc.trade.B.II.1</x:t>
        </x:is>
      </x:c>
      <x:c r="E4132" s="0" t="inlineStr">
        <x:is>
          <x:t>Forderungen aus Lieferungen und Leistungen</x:t>
        </x:is>
      </x:c>
      <x:c r="F4132" s="58">
        <x:v>1246</x:v>
      </x:c>
      <x:c r="G4132" t="inlineStr">
        <x:is>
          <x:t>Einzelwertberichtigung zu Forderungen</x:t>
        </x:is>
      </x:c>
      <x:c r="H4132" s="0" t="inlineStr">
        <x:is>
          <x:t>2023-04</x:t>
        </x:is>
      </x:c>
      <x:c r="I4132" s="0" t="inlineStr">
        <x:is>
          <x:t>2023-04</x:t>
        </x:is>
      </x:c>
      <x:c r="J4132" s="0" t="inlineStr">
        <x:is>
          <x:t>Month</x:t>
        </x:is>
      </x:c>
      <x:c r="K4132" s="58">
        <x:v>1</x:v>
      </x:c>
      <x:c r="L4132" s="12">
        <x:v>0</x:v>
      </x:c>
    </x:row>
    <x:row r="4133">
      <x:c r="A4133" s="0" t="inlineStr">
        <x:is>
          <x:t>NWC|nwc.trade.B.II.1|1246|2023-05</x:t>
        </x:is>
      </x:c>
      <x:c r="B4133" s="0" t="inlineStr">
        <x:is>
          <x:t>Demo Handel GmbH</x:t>
        </x:is>
      </x:c>
      <x:c r="C4133" s="0" t="inlineStr">
        <x:is>
          <x:t>NWC</x:t>
        </x:is>
      </x:c>
      <x:c r="D4133" s="0" t="inlineStr">
        <x:is>
          <x:t>nwc.trade.B.II.1</x:t>
        </x:is>
      </x:c>
      <x:c r="E4133" s="0" t="inlineStr">
        <x:is>
          <x:t>Forderungen aus Lieferungen und Leistungen</x:t>
        </x:is>
      </x:c>
      <x:c r="F4133" s="58">
        <x:v>1246</x:v>
      </x:c>
      <x:c r="G4133" t="inlineStr">
        <x:is>
          <x:t>Einzelwertberichtigung zu Forderungen</x:t>
        </x:is>
      </x:c>
      <x:c r="H4133" s="0" t="inlineStr">
        <x:is>
          <x:t>2023-05</x:t>
        </x:is>
      </x:c>
      <x:c r="I4133" s="0" t="inlineStr">
        <x:is>
          <x:t>2023-05</x:t>
        </x:is>
      </x:c>
      <x:c r="J4133" s="0" t="inlineStr">
        <x:is>
          <x:t>Month</x:t>
        </x:is>
      </x:c>
      <x:c r="K4133" s="58">
        <x:v>1</x:v>
      </x:c>
      <x:c r="L4133" s="12">
        <x:v>0</x:v>
      </x:c>
    </x:row>
    <x:row r="4134">
      <x:c r="A4134" s="0" t="inlineStr">
        <x:is>
          <x:t>NWC|nwc.trade.B.II.1|1246|2023-06</x:t>
        </x:is>
      </x:c>
      <x:c r="B4134" s="0" t="inlineStr">
        <x:is>
          <x:t>Demo Handel GmbH</x:t>
        </x:is>
      </x:c>
      <x:c r="C4134" s="0" t="inlineStr">
        <x:is>
          <x:t>NWC</x:t>
        </x:is>
      </x:c>
      <x:c r="D4134" s="0" t="inlineStr">
        <x:is>
          <x:t>nwc.trade.B.II.1</x:t>
        </x:is>
      </x:c>
      <x:c r="E4134" s="0" t="inlineStr">
        <x:is>
          <x:t>Forderungen aus Lieferungen und Leistungen</x:t>
        </x:is>
      </x:c>
      <x:c r="F4134" s="58">
        <x:v>1246</x:v>
      </x:c>
      <x:c r="G4134" t="inlineStr">
        <x:is>
          <x:t>Einzelwertberichtigung zu Forderungen</x:t>
        </x:is>
      </x:c>
      <x:c r="H4134" s="0" t="inlineStr">
        <x:is>
          <x:t>2023-06</x:t>
        </x:is>
      </x:c>
      <x:c r="I4134" s="0" t="inlineStr">
        <x:is>
          <x:t>2023-06</x:t>
        </x:is>
      </x:c>
      <x:c r="J4134" s="0" t="inlineStr">
        <x:is>
          <x:t>Month</x:t>
        </x:is>
      </x:c>
      <x:c r="K4134" s="58">
        <x:v>1</x:v>
      </x:c>
      <x:c r="L4134" s="12">
        <x:v>0</x:v>
      </x:c>
    </x:row>
    <x:row r="4135">
      <x:c r="A4135" s="0" t="inlineStr">
        <x:is>
          <x:t>NWC|nwc.trade.B.II.1|1246|2023-07</x:t>
        </x:is>
      </x:c>
      <x:c r="B4135" s="0" t="inlineStr">
        <x:is>
          <x:t>Demo Handel GmbH</x:t>
        </x:is>
      </x:c>
      <x:c r="C4135" s="0" t="inlineStr">
        <x:is>
          <x:t>NWC</x:t>
        </x:is>
      </x:c>
      <x:c r="D4135" s="0" t="inlineStr">
        <x:is>
          <x:t>nwc.trade.B.II.1</x:t>
        </x:is>
      </x:c>
      <x:c r="E4135" s="0" t="inlineStr">
        <x:is>
          <x:t>Forderungen aus Lieferungen und Leistungen</x:t>
        </x:is>
      </x:c>
      <x:c r="F4135" s="58">
        <x:v>1246</x:v>
      </x:c>
      <x:c r="G4135" t="inlineStr">
        <x:is>
          <x:t>Einzelwertberichtigung zu Forderungen</x:t>
        </x:is>
      </x:c>
      <x:c r="H4135" s="0" t="inlineStr">
        <x:is>
          <x:t>2023-07</x:t>
        </x:is>
      </x:c>
      <x:c r="I4135" s="0" t="inlineStr">
        <x:is>
          <x:t>2023-07</x:t>
        </x:is>
      </x:c>
      <x:c r="J4135" s="0" t="inlineStr">
        <x:is>
          <x:t>Month</x:t>
        </x:is>
      </x:c>
      <x:c r="K4135" s="58">
        <x:v>1</x:v>
      </x:c>
      <x:c r="L4135" s="12">
        <x:v>0</x:v>
      </x:c>
    </x:row>
    <x:row r="4136">
      <x:c r="A4136" s="0" t="inlineStr">
        <x:is>
          <x:t>NWC|nwc.trade.B.II.1|1246|2023-08</x:t>
        </x:is>
      </x:c>
      <x:c r="B4136" s="0" t="inlineStr">
        <x:is>
          <x:t>Demo Handel GmbH</x:t>
        </x:is>
      </x:c>
      <x:c r="C4136" s="0" t="inlineStr">
        <x:is>
          <x:t>NWC</x:t>
        </x:is>
      </x:c>
      <x:c r="D4136" s="0" t="inlineStr">
        <x:is>
          <x:t>nwc.trade.B.II.1</x:t>
        </x:is>
      </x:c>
      <x:c r="E4136" s="0" t="inlineStr">
        <x:is>
          <x:t>Forderungen aus Lieferungen und Leistungen</x:t>
        </x:is>
      </x:c>
      <x:c r="F4136" s="58">
        <x:v>1246</x:v>
      </x:c>
      <x:c r="G4136" t="inlineStr">
        <x:is>
          <x:t>Einzelwertberichtigung zu Forderungen</x:t>
        </x:is>
      </x:c>
      <x:c r="H4136" s="0" t="inlineStr">
        <x:is>
          <x:t>2023-08</x:t>
        </x:is>
      </x:c>
      <x:c r="I4136" s="0" t="inlineStr">
        <x:is>
          <x:t>2023-08</x:t>
        </x:is>
      </x:c>
      <x:c r="J4136" s="0" t="inlineStr">
        <x:is>
          <x:t>Month</x:t>
        </x:is>
      </x:c>
      <x:c r="K4136" s="58">
        <x:v>1</x:v>
      </x:c>
      <x:c r="L4136" s="12">
        <x:v>0</x:v>
      </x:c>
    </x:row>
    <x:row r="4137">
      <x:c r="A4137" s="0" t="inlineStr">
        <x:is>
          <x:t>NWC|nwc.trade.B.II.1|1246|2023-09</x:t>
        </x:is>
      </x:c>
      <x:c r="B4137" s="0" t="inlineStr">
        <x:is>
          <x:t>Demo Handel GmbH</x:t>
        </x:is>
      </x:c>
      <x:c r="C4137" s="0" t="inlineStr">
        <x:is>
          <x:t>NWC</x:t>
        </x:is>
      </x:c>
      <x:c r="D4137" s="0" t="inlineStr">
        <x:is>
          <x:t>nwc.trade.B.II.1</x:t>
        </x:is>
      </x:c>
      <x:c r="E4137" s="0" t="inlineStr">
        <x:is>
          <x:t>Forderungen aus Lieferungen und Leistungen</x:t>
        </x:is>
      </x:c>
      <x:c r="F4137" s="58">
        <x:v>1246</x:v>
      </x:c>
      <x:c r="G4137" t="inlineStr">
        <x:is>
          <x:t>Einzelwertberichtigung zu Forderungen</x:t>
        </x:is>
      </x:c>
      <x:c r="H4137" s="0" t="inlineStr">
        <x:is>
          <x:t>2023-09</x:t>
        </x:is>
      </x:c>
      <x:c r="I4137" s="0" t="inlineStr">
        <x:is>
          <x:t>2023-09</x:t>
        </x:is>
      </x:c>
      <x:c r="J4137" s="0" t="inlineStr">
        <x:is>
          <x:t>Month</x:t>
        </x:is>
      </x:c>
      <x:c r="K4137" s="58">
        <x:v>1</x:v>
      </x:c>
      <x:c r="L4137" s="12">
        <x:v>0</x:v>
      </x:c>
    </x:row>
    <x:row r="4138">
      <x:c r="A4138" s="0" t="inlineStr">
        <x:is>
          <x:t>NWC|nwc.trade.B.II.1|1246|2023-10</x:t>
        </x:is>
      </x:c>
      <x:c r="B4138" s="0" t="inlineStr">
        <x:is>
          <x:t>Demo Handel GmbH</x:t>
        </x:is>
      </x:c>
      <x:c r="C4138" s="0" t="inlineStr">
        <x:is>
          <x:t>NWC</x:t>
        </x:is>
      </x:c>
      <x:c r="D4138" s="0" t="inlineStr">
        <x:is>
          <x:t>nwc.trade.B.II.1</x:t>
        </x:is>
      </x:c>
      <x:c r="E4138" s="0" t="inlineStr">
        <x:is>
          <x:t>Forderungen aus Lieferungen und Leistungen</x:t>
        </x:is>
      </x:c>
      <x:c r="F4138" s="58">
        <x:v>1246</x:v>
      </x:c>
      <x:c r="G4138" t="inlineStr">
        <x:is>
          <x:t>Einzelwertberichtigung zu Forderungen</x:t>
        </x:is>
      </x:c>
      <x:c r="H4138" s="0" t="inlineStr">
        <x:is>
          <x:t>2023-10</x:t>
        </x:is>
      </x:c>
      <x:c r="I4138" s="0" t="inlineStr">
        <x:is>
          <x:t>2023-10</x:t>
        </x:is>
      </x:c>
      <x:c r="J4138" s="0" t="inlineStr">
        <x:is>
          <x:t>Month</x:t>
        </x:is>
      </x:c>
      <x:c r="K4138" s="58">
        <x:v>1</x:v>
      </x:c>
      <x:c r="L4138" s="12">
        <x:v>0</x:v>
      </x:c>
    </x:row>
    <x:row r="4139">
      <x:c r="A4139" s="0" t="inlineStr">
        <x:is>
          <x:t>NWC|nwc.trade.B.II.1|1246|2023-11</x:t>
        </x:is>
      </x:c>
      <x:c r="B4139" s="0" t="inlineStr">
        <x:is>
          <x:t>Demo Handel GmbH</x:t>
        </x:is>
      </x:c>
      <x:c r="C4139" s="0" t="inlineStr">
        <x:is>
          <x:t>NWC</x:t>
        </x:is>
      </x:c>
      <x:c r="D4139" s="0" t="inlineStr">
        <x:is>
          <x:t>nwc.trade.B.II.1</x:t>
        </x:is>
      </x:c>
      <x:c r="E4139" s="0" t="inlineStr">
        <x:is>
          <x:t>Forderungen aus Lieferungen und Leistungen</x:t>
        </x:is>
      </x:c>
      <x:c r="F4139" s="58">
        <x:v>1246</x:v>
      </x:c>
      <x:c r="G4139" t="inlineStr">
        <x:is>
          <x:t>Einzelwertberichtigung zu Forderungen</x:t>
        </x:is>
      </x:c>
      <x:c r="H4139" s="0" t="inlineStr">
        <x:is>
          <x:t>2023-11</x:t>
        </x:is>
      </x:c>
      <x:c r="I4139" s="0" t="inlineStr">
        <x:is>
          <x:t>2023-11</x:t>
        </x:is>
      </x:c>
      <x:c r="J4139" s="0" t="inlineStr">
        <x:is>
          <x:t>Month</x:t>
        </x:is>
      </x:c>
      <x:c r="K4139" s="58">
        <x:v>1</x:v>
      </x:c>
      <x:c r="L4139" s="12">
        <x:v>0</x:v>
      </x:c>
    </x:row>
    <x:row r="4140">
      <x:c r="A4140" s="0" t="inlineStr">
        <x:is>
          <x:t>NWC|nwc.trade.B.II.1|1246|2023-12</x:t>
        </x:is>
      </x:c>
      <x:c r="B4140" s="0" t="inlineStr">
        <x:is>
          <x:t>Demo Handel GmbH</x:t>
        </x:is>
      </x:c>
      <x:c r="C4140" s="0" t="inlineStr">
        <x:is>
          <x:t>NWC</x:t>
        </x:is>
      </x:c>
      <x:c r="D4140" s="0" t="inlineStr">
        <x:is>
          <x:t>nwc.trade.B.II.1</x:t>
        </x:is>
      </x:c>
      <x:c r="E4140" s="0" t="inlineStr">
        <x:is>
          <x:t>Forderungen aus Lieferungen und Leistungen</x:t>
        </x:is>
      </x:c>
      <x:c r="F4140" s="58">
        <x:v>1246</x:v>
      </x:c>
      <x:c r="G4140" t="inlineStr">
        <x:is>
          <x:t>Einzelwertberichtigung zu Forderungen</x:t>
        </x:is>
      </x:c>
      <x:c r="H4140" s="0" t="inlineStr">
        <x:is>
          <x:t>2023-12</x:t>
        </x:is>
      </x:c>
      <x:c r="I4140" s="0" t="inlineStr">
        <x:is>
          <x:t>2023-12</x:t>
        </x:is>
      </x:c>
      <x:c r="J4140" s="0" t="inlineStr">
        <x:is>
          <x:t>Month</x:t>
        </x:is>
      </x:c>
      <x:c r="K4140" s="58">
        <x:v>1</x:v>
      </x:c>
      <x:c r="L4140" s="12">
        <x:v>-96000</x:v>
      </x:c>
    </x:row>
    <x:row r="4141">
      <x:c r="A4141" s="0" t="inlineStr">
        <x:is>
          <x:t>NWC|nwc.trade.B.II.1|1246|2024-01</x:t>
        </x:is>
      </x:c>
      <x:c r="B4141" s="0" t="inlineStr">
        <x:is>
          <x:t>Demo Handel GmbH</x:t>
        </x:is>
      </x:c>
      <x:c r="C4141" s="0" t="inlineStr">
        <x:is>
          <x:t>NWC</x:t>
        </x:is>
      </x:c>
      <x:c r="D4141" s="0" t="inlineStr">
        <x:is>
          <x:t>nwc.trade.B.II.1</x:t>
        </x:is>
      </x:c>
      <x:c r="E4141" s="0" t="inlineStr">
        <x:is>
          <x:t>Forderungen aus Lieferungen und Leistungen</x:t>
        </x:is>
      </x:c>
      <x:c r="F4141" s="58">
        <x:v>1246</x:v>
      </x:c>
      <x:c r="G4141" t="inlineStr">
        <x:is>
          <x:t>Einzelwertberichtigung zu Forderungen</x:t>
        </x:is>
      </x:c>
      <x:c r="H4141" s="0" t="inlineStr">
        <x:is>
          <x:t>2024-01</x:t>
        </x:is>
      </x:c>
      <x:c r="I4141" s="0" t="inlineStr">
        <x:is>
          <x:t>2024-01</x:t>
        </x:is>
      </x:c>
      <x:c r="J4141" s="0" t="inlineStr">
        <x:is>
          <x:t>Month</x:t>
        </x:is>
      </x:c>
      <x:c r="K4141" s="58">
        <x:v>1</x:v>
      </x:c>
      <x:c r="L4141" s="12">
        <x:v>-96000</x:v>
      </x:c>
    </x:row>
    <x:row r="4142">
      <x:c r="A4142" s="0" t="inlineStr">
        <x:is>
          <x:t>NWC|nwc.trade.B.II.1|1246|2024-02</x:t>
        </x:is>
      </x:c>
      <x:c r="B4142" s="0" t="inlineStr">
        <x:is>
          <x:t>Demo Handel GmbH</x:t>
        </x:is>
      </x:c>
      <x:c r="C4142" s="0" t="inlineStr">
        <x:is>
          <x:t>NWC</x:t>
        </x:is>
      </x:c>
      <x:c r="D4142" s="0" t="inlineStr">
        <x:is>
          <x:t>nwc.trade.B.II.1</x:t>
        </x:is>
      </x:c>
      <x:c r="E4142" s="0" t="inlineStr">
        <x:is>
          <x:t>Forderungen aus Lieferungen und Leistungen</x:t>
        </x:is>
      </x:c>
      <x:c r="F4142" s="58">
        <x:v>1246</x:v>
      </x:c>
      <x:c r="G4142" t="inlineStr">
        <x:is>
          <x:t>Einzelwertberichtigung zu Forderungen</x:t>
        </x:is>
      </x:c>
      <x:c r="H4142" s="0" t="inlineStr">
        <x:is>
          <x:t>2024-02</x:t>
        </x:is>
      </x:c>
      <x:c r="I4142" s="0" t="inlineStr">
        <x:is>
          <x:t>2024-02</x:t>
        </x:is>
      </x:c>
      <x:c r="J4142" s="0" t="inlineStr">
        <x:is>
          <x:t>Month</x:t>
        </x:is>
      </x:c>
      <x:c r="K4142" s="58">
        <x:v>1</x:v>
      </x:c>
      <x:c r="L4142" s="12">
        <x:v>-96000</x:v>
      </x:c>
    </x:row>
    <x:row r="4143">
      <x:c r="A4143" s="0" t="inlineStr">
        <x:is>
          <x:t>NWC|nwc.trade.B.II.1|1246|2024-03</x:t>
        </x:is>
      </x:c>
      <x:c r="B4143" s="0" t="inlineStr">
        <x:is>
          <x:t>Demo Handel GmbH</x:t>
        </x:is>
      </x:c>
      <x:c r="C4143" s="0" t="inlineStr">
        <x:is>
          <x:t>NWC</x:t>
        </x:is>
      </x:c>
      <x:c r="D4143" s="0" t="inlineStr">
        <x:is>
          <x:t>nwc.trade.B.II.1</x:t>
        </x:is>
      </x:c>
      <x:c r="E4143" s="0" t="inlineStr">
        <x:is>
          <x:t>Forderungen aus Lieferungen und Leistungen</x:t>
        </x:is>
      </x:c>
      <x:c r="F4143" s="58">
        <x:v>1246</x:v>
      </x:c>
      <x:c r="G4143" t="inlineStr">
        <x:is>
          <x:t>Einzelwertberichtigung zu Forderungen</x:t>
        </x:is>
      </x:c>
      <x:c r="H4143" s="0" t="inlineStr">
        <x:is>
          <x:t>2024-03</x:t>
        </x:is>
      </x:c>
      <x:c r="I4143" s="0" t="inlineStr">
        <x:is>
          <x:t>2024-03</x:t>
        </x:is>
      </x:c>
      <x:c r="J4143" s="0" t="inlineStr">
        <x:is>
          <x:t>Month</x:t>
        </x:is>
      </x:c>
      <x:c r="K4143" s="58">
        <x:v>1</x:v>
      </x:c>
      <x:c r="L4143" s="12">
        <x:v>-96000</x:v>
      </x:c>
    </x:row>
    <x:row r="4144">
      <x:c r="A4144" s="0" t="inlineStr">
        <x:is>
          <x:t>NWC|nwc.trade.B.II.1|1246|2024-04</x:t>
        </x:is>
      </x:c>
      <x:c r="B4144" s="0" t="inlineStr">
        <x:is>
          <x:t>Demo Handel GmbH</x:t>
        </x:is>
      </x:c>
      <x:c r="C4144" s="0" t="inlineStr">
        <x:is>
          <x:t>NWC</x:t>
        </x:is>
      </x:c>
      <x:c r="D4144" s="0" t="inlineStr">
        <x:is>
          <x:t>nwc.trade.B.II.1</x:t>
        </x:is>
      </x:c>
      <x:c r="E4144" s="0" t="inlineStr">
        <x:is>
          <x:t>Forderungen aus Lieferungen und Leistungen</x:t>
        </x:is>
      </x:c>
      <x:c r="F4144" s="58">
        <x:v>1246</x:v>
      </x:c>
      <x:c r="G4144" t="inlineStr">
        <x:is>
          <x:t>Einzelwertberichtigung zu Forderungen</x:t>
        </x:is>
      </x:c>
      <x:c r="H4144" s="0" t="inlineStr">
        <x:is>
          <x:t>2024-04</x:t>
        </x:is>
      </x:c>
      <x:c r="I4144" s="0" t="inlineStr">
        <x:is>
          <x:t>2024-04</x:t>
        </x:is>
      </x:c>
      <x:c r="J4144" s="0" t="inlineStr">
        <x:is>
          <x:t>Month</x:t>
        </x:is>
      </x:c>
      <x:c r="K4144" s="58">
        <x:v>1</x:v>
      </x:c>
      <x:c r="L4144" s="12">
        <x:v>-96000</x:v>
      </x:c>
    </x:row>
    <x:row r="4145">
      <x:c r="A4145" s="0" t="inlineStr">
        <x:is>
          <x:t>NWC|nwc.trade.B.II.1|1246|2024-05</x:t>
        </x:is>
      </x:c>
      <x:c r="B4145" s="0" t="inlineStr">
        <x:is>
          <x:t>Demo Handel GmbH</x:t>
        </x:is>
      </x:c>
      <x:c r="C4145" s="0" t="inlineStr">
        <x:is>
          <x:t>NWC</x:t>
        </x:is>
      </x:c>
      <x:c r="D4145" s="0" t="inlineStr">
        <x:is>
          <x:t>nwc.trade.B.II.1</x:t>
        </x:is>
      </x:c>
      <x:c r="E4145" s="0" t="inlineStr">
        <x:is>
          <x:t>Forderungen aus Lieferungen und Leistungen</x:t>
        </x:is>
      </x:c>
      <x:c r="F4145" s="58">
        <x:v>1246</x:v>
      </x:c>
      <x:c r="G4145" t="inlineStr">
        <x:is>
          <x:t>Einzelwertberichtigung zu Forderungen</x:t>
        </x:is>
      </x:c>
      <x:c r="H4145" s="0" t="inlineStr">
        <x:is>
          <x:t>2024-05</x:t>
        </x:is>
      </x:c>
      <x:c r="I4145" s="0" t="inlineStr">
        <x:is>
          <x:t>2024-05</x:t>
        </x:is>
      </x:c>
      <x:c r="J4145" s="0" t="inlineStr">
        <x:is>
          <x:t>Month</x:t>
        </x:is>
      </x:c>
      <x:c r="K4145" s="58">
        <x:v>1</x:v>
      </x:c>
      <x:c r="L4145" s="12">
        <x:v>0</x:v>
      </x:c>
    </x:row>
    <x:row r="4146">
      <x:c r="A4146" s="0" t="inlineStr">
        <x:is>
          <x:t>NWC|nwc.trade.B.II.1|1246|2024-06</x:t>
        </x:is>
      </x:c>
      <x:c r="B4146" s="0" t="inlineStr">
        <x:is>
          <x:t>Demo Handel GmbH</x:t>
        </x:is>
      </x:c>
      <x:c r="C4146" s="0" t="inlineStr">
        <x:is>
          <x:t>NWC</x:t>
        </x:is>
      </x:c>
      <x:c r="D4146" s="0" t="inlineStr">
        <x:is>
          <x:t>nwc.trade.B.II.1</x:t>
        </x:is>
      </x:c>
      <x:c r="E4146" s="0" t="inlineStr">
        <x:is>
          <x:t>Forderungen aus Lieferungen und Leistungen</x:t>
        </x:is>
      </x:c>
      <x:c r="F4146" s="58">
        <x:v>1246</x:v>
      </x:c>
      <x:c r="G4146" t="inlineStr">
        <x:is>
          <x:t>Einzelwertberichtigung zu Forderungen</x:t>
        </x:is>
      </x:c>
      <x:c r="H4146" s="0" t="inlineStr">
        <x:is>
          <x:t>2024-06</x:t>
        </x:is>
      </x:c>
      <x:c r="I4146" s="0" t="inlineStr">
        <x:is>
          <x:t>2024-06</x:t>
        </x:is>
      </x:c>
      <x:c r="J4146" s="0" t="inlineStr">
        <x:is>
          <x:t>Month</x:t>
        </x:is>
      </x:c>
      <x:c r="K4146" s="58">
        <x:v>1</x:v>
      </x:c>
      <x:c r="L4146" s="12">
        <x:v>0</x:v>
      </x:c>
    </x:row>
    <x:row r="4147">
      <x:c r="A4147" s="0" t="inlineStr">
        <x:is>
          <x:t>NWC|nwc.trade.B.II.1|1246|2024-07</x:t>
        </x:is>
      </x:c>
      <x:c r="B4147" s="0" t="inlineStr">
        <x:is>
          <x:t>Demo Handel GmbH</x:t>
        </x:is>
      </x:c>
      <x:c r="C4147" s="0" t="inlineStr">
        <x:is>
          <x:t>NWC</x:t>
        </x:is>
      </x:c>
      <x:c r="D4147" s="0" t="inlineStr">
        <x:is>
          <x:t>nwc.trade.B.II.1</x:t>
        </x:is>
      </x:c>
      <x:c r="E4147" s="0" t="inlineStr">
        <x:is>
          <x:t>Forderungen aus Lieferungen und Leistungen</x:t>
        </x:is>
      </x:c>
      <x:c r="F4147" s="58">
        <x:v>1246</x:v>
      </x:c>
      <x:c r="G4147" t="inlineStr">
        <x:is>
          <x:t>Einzelwertberichtigung zu Forderungen</x:t>
        </x:is>
      </x:c>
      <x:c r="H4147" s="0" t="inlineStr">
        <x:is>
          <x:t>2024-07</x:t>
        </x:is>
      </x:c>
      <x:c r="I4147" s="0" t="inlineStr">
        <x:is>
          <x:t>2024-07</x:t>
        </x:is>
      </x:c>
      <x:c r="J4147" s="0" t="inlineStr">
        <x:is>
          <x:t>Month</x:t>
        </x:is>
      </x:c>
      <x:c r="K4147" s="58">
        <x:v>1</x:v>
      </x:c>
      <x:c r="L4147" s="12">
        <x:v>0</x:v>
      </x:c>
    </x:row>
    <x:row r="4148">
      <x:c r="A4148" s="0" t="inlineStr">
        <x:is>
          <x:t>NWC|nwc.trade.B.II.1|1246|2024-08</x:t>
        </x:is>
      </x:c>
      <x:c r="B4148" s="0" t="inlineStr">
        <x:is>
          <x:t>Demo Handel GmbH</x:t>
        </x:is>
      </x:c>
      <x:c r="C4148" s="0" t="inlineStr">
        <x:is>
          <x:t>NWC</x:t>
        </x:is>
      </x:c>
      <x:c r="D4148" s="0" t="inlineStr">
        <x:is>
          <x:t>nwc.trade.B.II.1</x:t>
        </x:is>
      </x:c>
      <x:c r="E4148" s="0" t="inlineStr">
        <x:is>
          <x:t>Forderungen aus Lieferungen und Leistungen</x:t>
        </x:is>
      </x:c>
      <x:c r="F4148" s="58">
        <x:v>1246</x:v>
      </x:c>
      <x:c r="G4148" t="inlineStr">
        <x:is>
          <x:t>Einzelwertberichtigung zu Forderungen</x:t>
        </x:is>
      </x:c>
      <x:c r="H4148" s="0" t="inlineStr">
        <x:is>
          <x:t>2024-08</x:t>
        </x:is>
      </x:c>
      <x:c r="I4148" s="0" t="inlineStr">
        <x:is>
          <x:t>2024-08</x:t>
        </x:is>
      </x:c>
      <x:c r="J4148" s="0" t="inlineStr">
        <x:is>
          <x:t>Month</x:t>
        </x:is>
      </x:c>
      <x:c r="K4148" s="58">
        <x:v>1</x:v>
      </x:c>
      <x:c r="L4148" s="12">
        <x:v>0</x:v>
      </x:c>
    </x:row>
    <x:row r="4149">
      <x:c r="A4149" s="0" t="inlineStr">
        <x:is>
          <x:t>NWC|nwc.trade.B.II.1|1246|2024-09</x:t>
        </x:is>
      </x:c>
      <x:c r="B4149" s="0" t="inlineStr">
        <x:is>
          <x:t>Demo Handel GmbH</x:t>
        </x:is>
      </x:c>
      <x:c r="C4149" s="0" t="inlineStr">
        <x:is>
          <x:t>NWC</x:t>
        </x:is>
      </x:c>
      <x:c r="D4149" s="0" t="inlineStr">
        <x:is>
          <x:t>nwc.trade.B.II.1</x:t>
        </x:is>
      </x:c>
      <x:c r="E4149" s="0" t="inlineStr">
        <x:is>
          <x:t>Forderungen aus Lieferungen und Leistungen</x:t>
        </x:is>
      </x:c>
      <x:c r="F4149" s="58">
        <x:v>1246</x:v>
      </x:c>
      <x:c r="G4149" t="inlineStr">
        <x:is>
          <x:t>Einzelwertberichtigung zu Forderungen</x:t>
        </x:is>
      </x:c>
      <x:c r="H4149" s="0" t="inlineStr">
        <x:is>
          <x:t>2024-09</x:t>
        </x:is>
      </x:c>
      <x:c r="I4149" s="0" t="inlineStr">
        <x:is>
          <x:t>2024-09</x:t>
        </x:is>
      </x:c>
      <x:c r="J4149" s="0" t="inlineStr">
        <x:is>
          <x:t>Month</x:t>
        </x:is>
      </x:c>
      <x:c r="K4149" s="58">
        <x:v>1</x:v>
      </x:c>
      <x:c r="L4149" s="12">
        <x:v>0</x:v>
      </x:c>
    </x:row>
    <x:row r="4150">
      <x:c r="A4150" s="0" t="inlineStr">
        <x:is>
          <x:t>NWC|nwc.trade.B.II.1|1246|2024-10</x:t>
        </x:is>
      </x:c>
      <x:c r="B4150" s="0" t="inlineStr">
        <x:is>
          <x:t>Demo Handel GmbH</x:t>
        </x:is>
      </x:c>
      <x:c r="C4150" s="0" t="inlineStr">
        <x:is>
          <x:t>NWC</x:t>
        </x:is>
      </x:c>
      <x:c r="D4150" s="0" t="inlineStr">
        <x:is>
          <x:t>nwc.trade.B.II.1</x:t>
        </x:is>
      </x:c>
      <x:c r="E4150" s="0" t="inlineStr">
        <x:is>
          <x:t>Forderungen aus Lieferungen und Leistungen</x:t>
        </x:is>
      </x:c>
      <x:c r="F4150" s="58">
        <x:v>1246</x:v>
      </x:c>
      <x:c r="G4150" t="inlineStr">
        <x:is>
          <x:t>Einzelwertberichtigung zu Forderungen</x:t>
        </x:is>
      </x:c>
      <x:c r="H4150" s="0" t="inlineStr">
        <x:is>
          <x:t>2024-10</x:t>
        </x:is>
      </x:c>
      <x:c r="I4150" s="0" t="inlineStr">
        <x:is>
          <x:t>2024-10</x:t>
        </x:is>
      </x:c>
      <x:c r="J4150" s="0" t="inlineStr">
        <x:is>
          <x:t>Month</x:t>
        </x:is>
      </x:c>
      <x:c r="K4150" s="58">
        <x:v>1</x:v>
      </x:c>
      <x:c r="L4150" s="12">
        <x:v>0</x:v>
      </x:c>
    </x:row>
    <x:row r="4151">
      <x:c r="A4151" s="0" t="inlineStr">
        <x:is>
          <x:t>NWC|nwc.trade.B.II.1|1246|2024-11</x:t>
        </x:is>
      </x:c>
      <x:c r="B4151" s="0" t="inlineStr">
        <x:is>
          <x:t>Demo Handel GmbH</x:t>
        </x:is>
      </x:c>
      <x:c r="C4151" s="0" t="inlineStr">
        <x:is>
          <x:t>NWC</x:t>
        </x:is>
      </x:c>
      <x:c r="D4151" s="0" t="inlineStr">
        <x:is>
          <x:t>nwc.trade.B.II.1</x:t>
        </x:is>
      </x:c>
      <x:c r="E4151" s="0" t="inlineStr">
        <x:is>
          <x:t>Forderungen aus Lieferungen und Leistungen</x:t>
        </x:is>
      </x:c>
      <x:c r="F4151" s="58">
        <x:v>1246</x:v>
      </x:c>
      <x:c r="G4151" t="inlineStr">
        <x:is>
          <x:t>Einzelwertberichtigung zu Forderungen</x:t>
        </x:is>
      </x:c>
      <x:c r="H4151" s="0" t="inlineStr">
        <x:is>
          <x:t>2024-11</x:t>
        </x:is>
      </x:c>
      <x:c r="I4151" s="0" t="inlineStr">
        <x:is>
          <x:t>2024-11</x:t>
        </x:is>
      </x:c>
      <x:c r="J4151" s="0" t="inlineStr">
        <x:is>
          <x:t>Month</x:t>
        </x:is>
      </x:c>
      <x:c r="K4151" s="58">
        <x:v>1</x:v>
      </x:c>
      <x:c r="L4151" s="12">
        <x:v>0</x:v>
      </x:c>
    </x:row>
    <x:row r="4152">
      <x:c r="A4152" s="0" t="inlineStr">
        <x:is>
          <x:t>NWC|nwc.trade.B.II.1|1246|2024-12</x:t>
        </x:is>
      </x:c>
      <x:c r="B4152" s="0" t="inlineStr">
        <x:is>
          <x:t>Demo Handel GmbH</x:t>
        </x:is>
      </x:c>
      <x:c r="C4152" s="0" t="inlineStr">
        <x:is>
          <x:t>NWC</x:t>
        </x:is>
      </x:c>
      <x:c r="D4152" s="0" t="inlineStr">
        <x:is>
          <x:t>nwc.trade.B.II.1</x:t>
        </x:is>
      </x:c>
      <x:c r="E4152" s="0" t="inlineStr">
        <x:is>
          <x:t>Forderungen aus Lieferungen und Leistungen</x:t>
        </x:is>
      </x:c>
      <x:c r="F4152" s="58">
        <x:v>1246</x:v>
      </x:c>
      <x:c r="G4152" t="inlineStr">
        <x:is>
          <x:t>Einzelwertberichtigung zu Forderungen</x:t>
        </x:is>
      </x:c>
      <x:c r="H4152" s="0" t="inlineStr">
        <x:is>
          <x:t>2024-12</x:t>
        </x:is>
      </x:c>
      <x:c r="I4152" s="0" t="inlineStr">
        <x:is>
          <x:t>2024-12</x:t>
        </x:is>
      </x:c>
      <x:c r="J4152" s="0" t="inlineStr">
        <x:is>
          <x:t>Month</x:t>
        </x:is>
      </x:c>
      <x:c r="K4152" s="58">
        <x:v>1</x:v>
      </x:c>
      <x:c r="L4152" s="12">
        <x:v>0</x:v>
      </x:c>
    </x:row>
    <x:row r="4153">
      <x:c r="A4153" s="0" t="inlineStr">
        <x:is>
          <x:t>NWC|nwc.trade.P_C.4||2022-01</x:t>
        </x:is>
      </x:c>
      <x:c r="B4153" s="0" t="inlineStr">
        <x:is>
          <x:t>Demo Handel GmbH</x:t>
        </x:is>
      </x:c>
      <x:c r="C4153" s="0" t="inlineStr">
        <x:is>
          <x:t>NWC</x:t>
        </x:is>
      </x:c>
      <x:c r="D4153" s="0" t="inlineStr">
        <x:is>
          <x:t>nwc.trade.P_C.4</x:t>
        </x:is>
      </x:c>
      <x:c r="E4153" s="0" t="inlineStr">
        <x:is>
          <x:t>Verbindlichkeiten aus Lieferungen und Leistungen</x:t>
        </x:is>
      </x:c>
      <x:c r="H4153" s="0" t="inlineStr">
        <x:is>
          <x:t>2022-01</x:t>
        </x:is>
      </x:c>
      <x:c r="I4153" s="0" t="inlineStr">
        <x:is>
          <x:t>2022-01</x:t>
        </x:is>
      </x:c>
      <x:c r="J4153" s="0" t="inlineStr">
        <x:is>
          <x:t>Month</x:t>
        </x:is>
      </x:c>
      <x:c r="K4153" s="58">
        <x:v>1</x:v>
      </x:c>
      <x:c r="L4153" s="12">
        <x:v>-1256033.74</x:v>
      </x:c>
    </x:row>
    <x:row r="4154">
      <x:c r="A4154" s="0" t="inlineStr">
        <x:is>
          <x:t>NWC|nwc.trade.P_C.4||2022-02</x:t>
        </x:is>
      </x:c>
      <x:c r="B4154" s="0" t="inlineStr">
        <x:is>
          <x:t>Demo Handel GmbH</x:t>
        </x:is>
      </x:c>
      <x:c r="C4154" s="0" t="inlineStr">
        <x:is>
          <x:t>NWC</x:t>
        </x:is>
      </x:c>
      <x:c r="D4154" s="0" t="inlineStr">
        <x:is>
          <x:t>nwc.trade.P_C.4</x:t>
        </x:is>
      </x:c>
      <x:c r="E4154" s="0" t="inlineStr">
        <x:is>
          <x:t>Verbindlichkeiten aus Lieferungen und Leistungen</x:t>
        </x:is>
      </x:c>
      <x:c r="H4154" s="0" t="inlineStr">
        <x:is>
          <x:t>2022-02</x:t>
        </x:is>
      </x:c>
      <x:c r="I4154" s="0" t="inlineStr">
        <x:is>
          <x:t>2022-02</x:t>
        </x:is>
      </x:c>
      <x:c r="J4154" s="0" t="inlineStr">
        <x:is>
          <x:t>Month</x:t>
        </x:is>
      </x:c>
      <x:c r="K4154" s="58">
        <x:v>1</x:v>
      </x:c>
      <x:c r="L4154" s="12">
        <x:v>-1264422.71</x:v>
      </x:c>
    </x:row>
    <x:row r="4155">
      <x:c r="A4155" s="0" t="inlineStr">
        <x:is>
          <x:t>NWC|nwc.trade.P_C.4||2022-03</x:t>
        </x:is>
      </x:c>
      <x:c r="B4155" s="0" t="inlineStr">
        <x:is>
          <x:t>Demo Handel GmbH</x:t>
        </x:is>
      </x:c>
      <x:c r="C4155" s="0" t="inlineStr">
        <x:is>
          <x:t>NWC</x:t>
        </x:is>
      </x:c>
      <x:c r="D4155" s="0" t="inlineStr">
        <x:is>
          <x:t>nwc.trade.P_C.4</x:t>
        </x:is>
      </x:c>
      <x:c r="E4155" s="0" t="inlineStr">
        <x:is>
          <x:t>Verbindlichkeiten aus Lieferungen und Leistungen</x:t>
        </x:is>
      </x:c>
      <x:c r="H4155" s="0" t="inlineStr">
        <x:is>
          <x:t>2022-03</x:t>
        </x:is>
      </x:c>
      <x:c r="I4155" s="0" t="inlineStr">
        <x:is>
          <x:t>2022-03</x:t>
        </x:is>
      </x:c>
      <x:c r="J4155" s="0" t="inlineStr">
        <x:is>
          <x:t>Month</x:t>
        </x:is>
      </x:c>
      <x:c r="K4155" s="58">
        <x:v>1</x:v>
      </x:c>
      <x:c r="L4155" s="12">
        <x:v>-1462997.6</x:v>
      </x:c>
    </x:row>
    <x:row r="4156">
      <x:c r="A4156" s="0" t="inlineStr">
        <x:is>
          <x:t>NWC|nwc.trade.P_C.4||2022-04</x:t>
        </x:is>
      </x:c>
      <x:c r="B4156" s="0" t="inlineStr">
        <x:is>
          <x:t>Demo Handel GmbH</x:t>
        </x:is>
      </x:c>
      <x:c r="C4156" s="0" t="inlineStr">
        <x:is>
          <x:t>NWC</x:t>
        </x:is>
      </x:c>
      <x:c r="D4156" s="0" t="inlineStr">
        <x:is>
          <x:t>nwc.trade.P_C.4</x:t>
        </x:is>
      </x:c>
      <x:c r="E4156" s="0" t="inlineStr">
        <x:is>
          <x:t>Verbindlichkeiten aus Lieferungen und Leistungen</x:t>
        </x:is>
      </x:c>
      <x:c r="H4156" s="0" t="inlineStr">
        <x:is>
          <x:t>2022-04</x:t>
        </x:is>
      </x:c>
      <x:c r="I4156" s="0" t="inlineStr">
        <x:is>
          <x:t>2022-04</x:t>
        </x:is>
      </x:c>
      <x:c r="J4156" s="0" t="inlineStr">
        <x:is>
          <x:t>Month</x:t>
        </x:is>
      </x:c>
      <x:c r="K4156" s="58">
        <x:v>1</x:v>
      </x:c>
      <x:c r="L4156" s="12">
        <x:v>-1328992.38</x:v>
      </x:c>
    </x:row>
    <x:row r="4157">
      <x:c r="A4157" s="0" t="inlineStr">
        <x:is>
          <x:t>NWC|nwc.trade.P_C.4||2022-05</x:t>
        </x:is>
      </x:c>
      <x:c r="B4157" s="0" t="inlineStr">
        <x:is>
          <x:t>Demo Handel GmbH</x:t>
        </x:is>
      </x:c>
      <x:c r="C4157" s="0" t="inlineStr">
        <x:is>
          <x:t>NWC</x:t>
        </x:is>
      </x:c>
      <x:c r="D4157" s="0" t="inlineStr">
        <x:is>
          <x:t>nwc.trade.P_C.4</x:t>
        </x:is>
      </x:c>
      <x:c r="E4157" s="0" t="inlineStr">
        <x:is>
          <x:t>Verbindlichkeiten aus Lieferungen und Leistungen</x:t>
        </x:is>
      </x:c>
      <x:c r="H4157" s="0" t="inlineStr">
        <x:is>
          <x:t>2022-05</x:t>
        </x:is>
      </x:c>
      <x:c r="I4157" s="0" t="inlineStr">
        <x:is>
          <x:t>2022-05</x:t>
        </x:is>
      </x:c>
      <x:c r="J4157" s="0" t="inlineStr">
        <x:is>
          <x:t>Month</x:t>
        </x:is>
      </x:c>
      <x:c r="K4157" s="58">
        <x:v>1</x:v>
      </x:c>
      <x:c r="L4157" s="12">
        <x:v>-1289891.26</x:v>
      </x:c>
    </x:row>
    <x:row r="4158">
      <x:c r="A4158" s="0" t="inlineStr">
        <x:is>
          <x:t>NWC|nwc.trade.P_C.4||2022-06</x:t>
        </x:is>
      </x:c>
      <x:c r="B4158" s="0" t="inlineStr">
        <x:is>
          <x:t>Demo Handel GmbH</x:t>
        </x:is>
      </x:c>
      <x:c r="C4158" s="0" t="inlineStr">
        <x:is>
          <x:t>NWC</x:t>
        </x:is>
      </x:c>
      <x:c r="D4158" s="0" t="inlineStr">
        <x:is>
          <x:t>nwc.trade.P_C.4</x:t>
        </x:is>
      </x:c>
      <x:c r="E4158" s="0" t="inlineStr">
        <x:is>
          <x:t>Verbindlichkeiten aus Lieferungen und Leistungen</x:t>
        </x:is>
      </x:c>
      <x:c r="H4158" s="0" t="inlineStr">
        <x:is>
          <x:t>2022-06</x:t>
        </x:is>
      </x:c>
      <x:c r="I4158" s="0" t="inlineStr">
        <x:is>
          <x:t>2022-06</x:t>
        </x:is>
      </x:c>
      <x:c r="J4158" s="0" t="inlineStr">
        <x:is>
          <x:t>Month</x:t>
        </x:is>
      </x:c>
      <x:c r="K4158" s="58">
        <x:v>1</x:v>
      </x:c>
      <x:c r="L4158" s="12">
        <x:v>-1184655.54</x:v>
      </x:c>
    </x:row>
    <x:row r="4159">
      <x:c r="A4159" s="0" t="inlineStr">
        <x:is>
          <x:t>NWC|nwc.trade.P_C.4||2022-07</x:t>
        </x:is>
      </x:c>
      <x:c r="B4159" s="0" t="inlineStr">
        <x:is>
          <x:t>Demo Handel GmbH</x:t>
        </x:is>
      </x:c>
      <x:c r="C4159" s="0" t="inlineStr">
        <x:is>
          <x:t>NWC</x:t>
        </x:is>
      </x:c>
      <x:c r="D4159" s="0" t="inlineStr">
        <x:is>
          <x:t>nwc.trade.P_C.4</x:t>
        </x:is>
      </x:c>
      <x:c r="E4159" s="0" t="inlineStr">
        <x:is>
          <x:t>Verbindlichkeiten aus Lieferungen und Leistungen</x:t>
        </x:is>
      </x:c>
      <x:c r="H4159" s="0" t="inlineStr">
        <x:is>
          <x:t>2022-07</x:t>
        </x:is>
      </x:c>
      <x:c r="I4159" s="0" t="inlineStr">
        <x:is>
          <x:t>2022-07</x:t>
        </x:is>
      </x:c>
      <x:c r="J4159" s="0" t="inlineStr">
        <x:is>
          <x:t>Month</x:t>
        </x:is>
      </x:c>
      <x:c r="K4159" s="58">
        <x:v>1</x:v>
      </x:c>
      <x:c r="L4159" s="12">
        <x:v>-1084432.13</x:v>
      </x:c>
    </x:row>
    <x:row r="4160">
      <x:c r="A4160" s="0" t="inlineStr">
        <x:is>
          <x:t>NWC|nwc.trade.P_C.4||2022-08</x:t>
        </x:is>
      </x:c>
      <x:c r="B4160" s="0" t="inlineStr">
        <x:is>
          <x:t>Demo Handel GmbH</x:t>
        </x:is>
      </x:c>
      <x:c r="C4160" s="0" t="inlineStr">
        <x:is>
          <x:t>NWC</x:t>
        </x:is>
      </x:c>
      <x:c r="D4160" s="0" t="inlineStr">
        <x:is>
          <x:t>nwc.trade.P_C.4</x:t>
        </x:is>
      </x:c>
      <x:c r="E4160" s="0" t="inlineStr">
        <x:is>
          <x:t>Verbindlichkeiten aus Lieferungen und Leistungen</x:t>
        </x:is>
      </x:c>
      <x:c r="H4160" s="0" t="inlineStr">
        <x:is>
          <x:t>2022-08</x:t>
        </x:is>
      </x:c>
      <x:c r="I4160" s="0" t="inlineStr">
        <x:is>
          <x:t>2022-08</x:t>
        </x:is>
      </x:c>
      <x:c r="J4160" s="0" t="inlineStr">
        <x:is>
          <x:t>Month</x:t>
        </x:is>
      </x:c>
      <x:c r="K4160" s="58">
        <x:v>1</x:v>
      </x:c>
      <x:c r="L4160" s="12">
        <x:v>-1441261.81</x:v>
      </x:c>
    </x:row>
    <x:row r="4161">
      <x:c r="A4161" s="0" t="inlineStr">
        <x:is>
          <x:t>NWC|nwc.trade.P_C.4||2022-09</x:t>
        </x:is>
      </x:c>
      <x:c r="B4161" s="0" t="inlineStr">
        <x:is>
          <x:t>Demo Handel GmbH</x:t>
        </x:is>
      </x:c>
      <x:c r="C4161" s="0" t="inlineStr">
        <x:is>
          <x:t>NWC</x:t>
        </x:is>
      </x:c>
      <x:c r="D4161" s="0" t="inlineStr">
        <x:is>
          <x:t>nwc.trade.P_C.4</x:t>
        </x:is>
      </x:c>
      <x:c r="E4161" s="0" t="inlineStr">
        <x:is>
          <x:t>Verbindlichkeiten aus Lieferungen und Leistungen</x:t>
        </x:is>
      </x:c>
      <x:c r="H4161" s="0" t="inlineStr">
        <x:is>
          <x:t>2022-09</x:t>
        </x:is>
      </x:c>
      <x:c r="I4161" s="0" t="inlineStr">
        <x:is>
          <x:t>2022-09</x:t>
        </x:is>
      </x:c>
      <x:c r="J4161" s="0" t="inlineStr">
        <x:is>
          <x:t>Month</x:t>
        </x:is>
      </x:c>
      <x:c r="K4161" s="58">
        <x:v>1</x:v>
      </x:c>
      <x:c r="L4161" s="12">
        <x:v>-1336288.94</x:v>
      </x:c>
    </x:row>
    <x:row r="4162">
      <x:c r="A4162" s="0" t="inlineStr">
        <x:is>
          <x:t>NWC|nwc.trade.P_C.4||2022-10</x:t>
        </x:is>
      </x:c>
      <x:c r="B4162" s="0" t="inlineStr">
        <x:is>
          <x:t>Demo Handel GmbH</x:t>
        </x:is>
      </x:c>
      <x:c r="C4162" s="0" t="inlineStr">
        <x:is>
          <x:t>NWC</x:t>
        </x:is>
      </x:c>
      <x:c r="D4162" s="0" t="inlineStr">
        <x:is>
          <x:t>nwc.trade.P_C.4</x:t>
        </x:is>
      </x:c>
      <x:c r="E4162" s="0" t="inlineStr">
        <x:is>
          <x:t>Verbindlichkeiten aus Lieferungen und Leistungen</x:t>
        </x:is>
      </x:c>
      <x:c r="H4162" s="0" t="inlineStr">
        <x:is>
          <x:t>2022-10</x:t>
        </x:is>
      </x:c>
      <x:c r="I4162" s="0" t="inlineStr">
        <x:is>
          <x:t>2022-10</x:t>
        </x:is>
      </x:c>
      <x:c r="J4162" s="0" t="inlineStr">
        <x:is>
          <x:t>Month</x:t>
        </x:is>
      </x:c>
      <x:c r="K4162" s="58">
        <x:v>1</x:v>
      </x:c>
      <x:c r="L4162" s="12">
        <x:v>-1600488.02</x:v>
      </x:c>
    </x:row>
    <x:row r="4163">
      <x:c r="A4163" s="0" t="inlineStr">
        <x:is>
          <x:t>NWC|nwc.trade.P_C.4||2022-11</x:t>
        </x:is>
      </x:c>
      <x:c r="B4163" s="0" t="inlineStr">
        <x:is>
          <x:t>Demo Handel GmbH</x:t>
        </x:is>
      </x:c>
      <x:c r="C4163" s="0" t="inlineStr">
        <x:is>
          <x:t>NWC</x:t>
        </x:is>
      </x:c>
      <x:c r="D4163" s="0" t="inlineStr">
        <x:is>
          <x:t>nwc.trade.P_C.4</x:t>
        </x:is>
      </x:c>
      <x:c r="E4163" s="0" t="inlineStr">
        <x:is>
          <x:t>Verbindlichkeiten aus Lieferungen und Leistungen</x:t>
        </x:is>
      </x:c>
      <x:c r="H4163" s="0" t="inlineStr">
        <x:is>
          <x:t>2022-11</x:t>
        </x:is>
      </x:c>
      <x:c r="I4163" s="0" t="inlineStr">
        <x:is>
          <x:t>2022-11</x:t>
        </x:is>
      </x:c>
      <x:c r="J4163" s="0" t="inlineStr">
        <x:is>
          <x:t>Month</x:t>
        </x:is>
      </x:c>
      <x:c r="K4163" s="58">
        <x:v>1</x:v>
      </x:c>
      <x:c r="L4163" s="12">
        <x:v>-1600500.45</x:v>
      </x:c>
    </x:row>
    <x:row r="4164">
      <x:c r="A4164" s="0" t="inlineStr">
        <x:is>
          <x:t>NWC|nwc.trade.P_C.4||2022-12</x:t>
        </x:is>
      </x:c>
      <x:c r="B4164" s="0" t="inlineStr">
        <x:is>
          <x:t>Demo Handel GmbH</x:t>
        </x:is>
      </x:c>
      <x:c r="C4164" s="0" t="inlineStr">
        <x:is>
          <x:t>NWC</x:t>
        </x:is>
      </x:c>
      <x:c r="D4164" s="0" t="inlineStr">
        <x:is>
          <x:t>nwc.trade.P_C.4</x:t>
        </x:is>
      </x:c>
      <x:c r="E4164" s="0" t="inlineStr">
        <x:is>
          <x:t>Verbindlichkeiten aus Lieferungen und Leistungen</x:t>
        </x:is>
      </x:c>
      <x:c r="H4164" s="0" t="inlineStr">
        <x:is>
          <x:t>2022-12</x:t>
        </x:is>
      </x:c>
      <x:c r="I4164" s="0" t="inlineStr">
        <x:is>
          <x:t>2022-12</x:t>
        </x:is>
      </x:c>
      <x:c r="J4164" s="0" t="inlineStr">
        <x:is>
          <x:t>Month</x:t>
        </x:is>
      </x:c>
      <x:c r="K4164" s="58">
        <x:v>1</x:v>
      </x:c>
      <x:c r="L4164" s="12">
        <x:v>-1553219.02</x:v>
      </x:c>
    </x:row>
    <x:row r="4165">
      <x:c r="A4165" s="0" t="inlineStr">
        <x:is>
          <x:t>NWC|nwc.trade.P_C.4||2023-01</x:t>
        </x:is>
      </x:c>
      <x:c r="B4165" s="0" t="inlineStr">
        <x:is>
          <x:t>Demo Handel GmbH</x:t>
        </x:is>
      </x:c>
      <x:c r="C4165" s="0" t="inlineStr">
        <x:is>
          <x:t>NWC</x:t>
        </x:is>
      </x:c>
      <x:c r="D4165" s="0" t="inlineStr">
        <x:is>
          <x:t>nwc.trade.P_C.4</x:t>
        </x:is>
      </x:c>
      <x:c r="E4165" s="0" t="inlineStr">
        <x:is>
          <x:t>Verbindlichkeiten aus Lieferungen und Leistungen</x:t>
        </x:is>
      </x:c>
      <x:c r="H4165" s="0" t="inlineStr">
        <x:is>
          <x:t>2023-01</x:t>
        </x:is>
      </x:c>
      <x:c r="I4165" s="0" t="inlineStr">
        <x:is>
          <x:t>2023-01</x:t>
        </x:is>
      </x:c>
      <x:c r="J4165" s="0" t="inlineStr">
        <x:is>
          <x:t>Month</x:t>
        </x:is>
      </x:c>
      <x:c r="K4165" s="58">
        <x:v>1</x:v>
      </x:c>
      <x:c r="L4165" s="12">
        <x:v>-1287095.2</x:v>
      </x:c>
    </x:row>
    <x:row r="4166">
      <x:c r="A4166" s="0" t="inlineStr">
        <x:is>
          <x:t>NWC|nwc.trade.P_C.4||2023-02</x:t>
        </x:is>
      </x:c>
      <x:c r="B4166" s="0" t="inlineStr">
        <x:is>
          <x:t>Demo Handel GmbH</x:t>
        </x:is>
      </x:c>
      <x:c r="C4166" s="0" t="inlineStr">
        <x:is>
          <x:t>NWC</x:t>
        </x:is>
      </x:c>
      <x:c r="D4166" s="0" t="inlineStr">
        <x:is>
          <x:t>nwc.trade.P_C.4</x:t>
        </x:is>
      </x:c>
      <x:c r="E4166" s="0" t="inlineStr">
        <x:is>
          <x:t>Verbindlichkeiten aus Lieferungen und Leistungen</x:t>
        </x:is>
      </x:c>
      <x:c r="H4166" s="0" t="inlineStr">
        <x:is>
          <x:t>2023-02</x:t>
        </x:is>
      </x:c>
      <x:c r="I4166" s="0" t="inlineStr">
        <x:is>
          <x:t>2023-02</x:t>
        </x:is>
      </x:c>
      <x:c r="J4166" s="0" t="inlineStr">
        <x:is>
          <x:t>Month</x:t>
        </x:is>
      </x:c>
      <x:c r="K4166" s="58">
        <x:v>1</x:v>
      </x:c>
      <x:c r="L4166" s="12">
        <x:v>-1509640.86</x:v>
      </x:c>
    </x:row>
    <x:row r="4167">
      <x:c r="A4167" s="0" t="inlineStr">
        <x:is>
          <x:t>NWC|nwc.trade.P_C.4||2023-03</x:t>
        </x:is>
      </x:c>
      <x:c r="B4167" s="0" t="inlineStr">
        <x:is>
          <x:t>Demo Handel GmbH</x:t>
        </x:is>
      </x:c>
      <x:c r="C4167" s="0" t="inlineStr">
        <x:is>
          <x:t>NWC</x:t>
        </x:is>
      </x:c>
      <x:c r="D4167" s="0" t="inlineStr">
        <x:is>
          <x:t>nwc.trade.P_C.4</x:t>
        </x:is>
      </x:c>
      <x:c r="E4167" s="0" t="inlineStr">
        <x:is>
          <x:t>Verbindlichkeiten aus Lieferungen und Leistungen</x:t>
        </x:is>
      </x:c>
      <x:c r="H4167" s="0" t="inlineStr">
        <x:is>
          <x:t>2023-03</x:t>
        </x:is>
      </x:c>
      <x:c r="I4167" s="0" t="inlineStr">
        <x:is>
          <x:t>2023-03</x:t>
        </x:is>
      </x:c>
      <x:c r="J4167" s="0" t="inlineStr">
        <x:is>
          <x:t>Month</x:t>
        </x:is>
      </x:c>
      <x:c r="K4167" s="58">
        <x:v>1</x:v>
      </x:c>
      <x:c r="L4167" s="12">
        <x:v>-1442478.71</x:v>
      </x:c>
    </x:row>
    <x:row r="4168">
      <x:c r="A4168" s="0" t="inlineStr">
        <x:is>
          <x:t>NWC|nwc.trade.P_C.4||2023-04</x:t>
        </x:is>
      </x:c>
      <x:c r="B4168" s="0" t="inlineStr">
        <x:is>
          <x:t>Demo Handel GmbH</x:t>
        </x:is>
      </x:c>
      <x:c r="C4168" s="0" t="inlineStr">
        <x:is>
          <x:t>NWC</x:t>
        </x:is>
      </x:c>
      <x:c r="D4168" s="0" t="inlineStr">
        <x:is>
          <x:t>nwc.trade.P_C.4</x:t>
        </x:is>
      </x:c>
      <x:c r="E4168" s="0" t="inlineStr">
        <x:is>
          <x:t>Verbindlichkeiten aus Lieferungen und Leistungen</x:t>
        </x:is>
      </x:c>
      <x:c r="H4168" s="0" t="inlineStr">
        <x:is>
          <x:t>2023-04</x:t>
        </x:is>
      </x:c>
      <x:c r="I4168" s="0" t="inlineStr">
        <x:is>
          <x:t>2023-04</x:t>
        </x:is>
      </x:c>
      <x:c r="J4168" s="0" t="inlineStr">
        <x:is>
          <x:t>Month</x:t>
        </x:is>
      </x:c>
      <x:c r="K4168" s="58">
        <x:v>1</x:v>
      </x:c>
      <x:c r="L4168" s="12">
        <x:v>-1396552.8</x:v>
      </x:c>
    </x:row>
    <x:row r="4169">
      <x:c r="A4169" s="0" t="inlineStr">
        <x:is>
          <x:t>NWC|nwc.trade.P_C.4||2023-05</x:t>
        </x:is>
      </x:c>
      <x:c r="B4169" s="0" t="inlineStr">
        <x:is>
          <x:t>Demo Handel GmbH</x:t>
        </x:is>
      </x:c>
      <x:c r="C4169" s="0" t="inlineStr">
        <x:is>
          <x:t>NWC</x:t>
        </x:is>
      </x:c>
      <x:c r="D4169" s="0" t="inlineStr">
        <x:is>
          <x:t>nwc.trade.P_C.4</x:t>
        </x:is>
      </x:c>
      <x:c r="E4169" s="0" t="inlineStr">
        <x:is>
          <x:t>Verbindlichkeiten aus Lieferungen und Leistungen</x:t>
        </x:is>
      </x:c>
      <x:c r="H4169" s="0" t="inlineStr">
        <x:is>
          <x:t>2023-05</x:t>
        </x:is>
      </x:c>
      <x:c r="I4169" s="0" t="inlineStr">
        <x:is>
          <x:t>2023-05</x:t>
        </x:is>
      </x:c>
      <x:c r="J4169" s="0" t="inlineStr">
        <x:is>
          <x:t>Month</x:t>
        </x:is>
      </x:c>
      <x:c r="K4169" s="58">
        <x:v>1</x:v>
      </x:c>
      <x:c r="L4169" s="12">
        <x:v>-2136511.72</x:v>
      </x:c>
    </x:row>
    <x:row r="4170">
      <x:c r="A4170" s="0" t="inlineStr">
        <x:is>
          <x:t>NWC|nwc.trade.P_C.4||2023-06</x:t>
        </x:is>
      </x:c>
      <x:c r="B4170" s="0" t="inlineStr">
        <x:is>
          <x:t>Demo Handel GmbH</x:t>
        </x:is>
      </x:c>
      <x:c r="C4170" s="0" t="inlineStr">
        <x:is>
          <x:t>NWC</x:t>
        </x:is>
      </x:c>
      <x:c r="D4170" s="0" t="inlineStr">
        <x:is>
          <x:t>nwc.trade.P_C.4</x:t>
        </x:is>
      </x:c>
      <x:c r="E4170" s="0" t="inlineStr">
        <x:is>
          <x:t>Verbindlichkeiten aus Lieferungen und Leistungen</x:t>
        </x:is>
      </x:c>
      <x:c r="H4170" s="0" t="inlineStr">
        <x:is>
          <x:t>2023-06</x:t>
        </x:is>
      </x:c>
      <x:c r="I4170" s="0" t="inlineStr">
        <x:is>
          <x:t>2023-06</x:t>
        </x:is>
      </x:c>
      <x:c r="J4170" s="0" t="inlineStr">
        <x:is>
          <x:t>Month</x:t>
        </x:is>
      </x:c>
      <x:c r="K4170" s="58">
        <x:v>1</x:v>
      </x:c>
      <x:c r="L4170" s="12">
        <x:v>-4448792.07</x:v>
      </x:c>
    </x:row>
    <x:row r="4171">
      <x:c r="A4171" s="0" t="inlineStr">
        <x:is>
          <x:t>NWC|nwc.trade.P_C.4||2023-07</x:t>
        </x:is>
      </x:c>
      <x:c r="B4171" s="0" t="inlineStr">
        <x:is>
          <x:t>Demo Handel GmbH</x:t>
        </x:is>
      </x:c>
      <x:c r="C4171" s="0" t="inlineStr">
        <x:is>
          <x:t>NWC</x:t>
        </x:is>
      </x:c>
      <x:c r="D4171" s="0" t="inlineStr">
        <x:is>
          <x:t>nwc.trade.P_C.4</x:t>
        </x:is>
      </x:c>
      <x:c r="E4171" s="0" t="inlineStr">
        <x:is>
          <x:t>Verbindlichkeiten aus Lieferungen und Leistungen</x:t>
        </x:is>
      </x:c>
      <x:c r="H4171" s="0" t="inlineStr">
        <x:is>
          <x:t>2023-07</x:t>
        </x:is>
      </x:c>
      <x:c r="I4171" s="0" t="inlineStr">
        <x:is>
          <x:t>2023-07</x:t>
        </x:is>
      </x:c>
      <x:c r="J4171" s="0" t="inlineStr">
        <x:is>
          <x:t>Month</x:t>
        </x:is>
      </x:c>
      <x:c r="K4171" s="58">
        <x:v>1</x:v>
      </x:c>
      <x:c r="L4171" s="12">
        <x:v>-1126806.51</x:v>
      </x:c>
    </x:row>
    <x:row r="4172">
      <x:c r="A4172" s="0" t="inlineStr">
        <x:is>
          <x:t>NWC|nwc.trade.P_C.4||2023-08</x:t>
        </x:is>
      </x:c>
      <x:c r="B4172" s="0" t="inlineStr">
        <x:is>
          <x:t>Demo Handel GmbH</x:t>
        </x:is>
      </x:c>
      <x:c r="C4172" s="0" t="inlineStr">
        <x:is>
          <x:t>NWC</x:t>
        </x:is>
      </x:c>
      <x:c r="D4172" s="0" t="inlineStr">
        <x:is>
          <x:t>nwc.trade.P_C.4</x:t>
        </x:is>
      </x:c>
      <x:c r="E4172" s="0" t="inlineStr">
        <x:is>
          <x:t>Verbindlichkeiten aus Lieferungen und Leistungen</x:t>
        </x:is>
      </x:c>
      <x:c r="H4172" s="0" t="inlineStr">
        <x:is>
          <x:t>2023-08</x:t>
        </x:is>
      </x:c>
      <x:c r="I4172" s="0" t="inlineStr">
        <x:is>
          <x:t>2023-08</x:t>
        </x:is>
      </x:c>
      <x:c r="J4172" s="0" t="inlineStr">
        <x:is>
          <x:t>Month</x:t>
        </x:is>
      </x:c>
      <x:c r="K4172" s="58">
        <x:v>1</x:v>
      </x:c>
      <x:c r="L4172" s="12">
        <x:v>-1380225.98</x:v>
      </x:c>
    </x:row>
    <x:row r="4173">
      <x:c r="A4173" s="0" t="inlineStr">
        <x:is>
          <x:t>NWC|nwc.trade.P_C.4||2023-09</x:t>
        </x:is>
      </x:c>
      <x:c r="B4173" s="0" t="inlineStr">
        <x:is>
          <x:t>Demo Handel GmbH</x:t>
        </x:is>
      </x:c>
      <x:c r="C4173" s="0" t="inlineStr">
        <x:is>
          <x:t>NWC</x:t>
        </x:is>
      </x:c>
      <x:c r="D4173" s="0" t="inlineStr">
        <x:is>
          <x:t>nwc.trade.P_C.4</x:t>
        </x:is>
      </x:c>
      <x:c r="E4173" s="0" t="inlineStr">
        <x:is>
          <x:t>Verbindlichkeiten aus Lieferungen und Leistungen</x:t>
        </x:is>
      </x:c>
      <x:c r="H4173" s="0" t="inlineStr">
        <x:is>
          <x:t>2023-09</x:t>
        </x:is>
      </x:c>
      <x:c r="I4173" s="0" t="inlineStr">
        <x:is>
          <x:t>2023-09</x:t>
        </x:is>
      </x:c>
      <x:c r="J4173" s="0" t="inlineStr">
        <x:is>
          <x:t>Month</x:t>
        </x:is>
      </x:c>
      <x:c r="K4173" s="58">
        <x:v>1</x:v>
      </x:c>
      <x:c r="L4173" s="12">
        <x:v>-1481126.94</x:v>
      </x:c>
    </x:row>
    <x:row r="4174">
      <x:c r="A4174" s="0" t="inlineStr">
        <x:is>
          <x:t>NWC|nwc.trade.P_C.4||2023-10</x:t>
        </x:is>
      </x:c>
      <x:c r="B4174" s="0" t="inlineStr">
        <x:is>
          <x:t>Demo Handel GmbH</x:t>
        </x:is>
      </x:c>
      <x:c r="C4174" s="0" t="inlineStr">
        <x:is>
          <x:t>NWC</x:t>
        </x:is>
      </x:c>
      <x:c r="D4174" s="0" t="inlineStr">
        <x:is>
          <x:t>nwc.trade.P_C.4</x:t>
        </x:is>
      </x:c>
      <x:c r="E4174" s="0" t="inlineStr">
        <x:is>
          <x:t>Verbindlichkeiten aus Lieferungen und Leistungen</x:t>
        </x:is>
      </x:c>
      <x:c r="H4174" s="0" t="inlineStr">
        <x:is>
          <x:t>2023-10</x:t>
        </x:is>
      </x:c>
      <x:c r="I4174" s="0" t="inlineStr">
        <x:is>
          <x:t>2023-10</x:t>
        </x:is>
      </x:c>
      <x:c r="J4174" s="0" t="inlineStr">
        <x:is>
          <x:t>Month</x:t>
        </x:is>
      </x:c>
      <x:c r="K4174" s="58">
        <x:v>1</x:v>
      </x:c>
      <x:c r="L4174" s="12">
        <x:v>-1746295.03</x:v>
      </x:c>
    </x:row>
    <x:row r="4175">
      <x:c r="A4175" s="0" t="inlineStr">
        <x:is>
          <x:t>NWC|nwc.trade.P_C.4||2023-11</x:t>
        </x:is>
      </x:c>
      <x:c r="B4175" s="0" t="inlineStr">
        <x:is>
          <x:t>Demo Handel GmbH</x:t>
        </x:is>
      </x:c>
      <x:c r="C4175" s="0" t="inlineStr">
        <x:is>
          <x:t>NWC</x:t>
        </x:is>
      </x:c>
      <x:c r="D4175" s="0" t="inlineStr">
        <x:is>
          <x:t>nwc.trade.P_C.4</x:t>
        </x:is>
      </x:c>
      <x:c r="E4175" s="0" t="inlineStr">
        <x:is>
          <x:t>Verbindlichkeiten aus Lieferungen und Leistungen</x:t>
        </x:is>
      </x:c>
      <x:c r="H4175" s="0" t="inlineStr">
        <x:is>
          <x:t>2023-11</x:t>
        </x:is>
      </x:c>
      <x:c r="I4175" s="0" t="inlineStr">
        <x:is>
          <x:t>2023-11</x:t>
        </x:is>
      </x:c>
      <x:c r="J4175" s="0" t="inlineStr">
        <x:is>
          <x:t>Month</x:t>
        </x:is>
      </x:c>
      <x:c r="K4175" s="58">
        <x:v>1</x:v>
      </x:c>
      <x:c r="L4175" s="12">
        <x:v>-1895734.91</x:v>
      </x:c>
    </x:row>
    <x:row r="4176">
      <x:c r="A4176" s="0" t="inlineStr">
        <x:is>
          <x:t>NWC|nwc.trade.P_C.4||2023-12</x:t>
        </x:is>
      </x:c>
      <x:c r="B4176" s="0" t="inlineStr">
        <x:is>
          <x:t>Demo Handel GmbH</x:t>
        </x:is>
      </x:c>
      <x:c r="C4176" s="0" t="inlineStr">
        <x:is>
          <x:t>NWC</x:t>
        </x:is>
      </x:c>
      <x:c r="D4176" s="0" t="inlineStr">
        <x:is>
          <x:t>nwc.trade.P_C.4</x:t>
        </x:is>
      </x:c>
      <x:c r="E4176" s="0" t="inlineStr">
        <x:is>
          <x:t>Verbindlichkeiten aus Lieferungen und Leistungen</x:t>
        </x:is>
      </x:c>
      <x:c r="H4176" s="0" t="inlineStr">
        <x:is>
          <x:t>2023-12</x:t>
        </x:is>
      </x:c>
      <x:c r="I4176" s="0" t="inlineStr">
        <x:is>
          <x:t>2023-12</x:t>
        </x:is>
      </x:c>
      <x:c r="J4176" s="0" t="inlineStr">
        <x:is>
          <x:t>Month</x:t>
        </x:is>
      </x:c>
      <x:c r="K4176" s="58">
        <x:v>1</x:v>
      </x:c>
      <x:c r="L4176" s="12">
        <x:v>-1751374.66</x:v>
      </x:c>
    </x:row>
    <x:row r="4177">
      <x:c r="A4177" s="0" t="inlineStr">
        <x:is>
          <x:t>NWC|nwc.trade.P_C.4||2024-01</x:t>
        </x:is>
      </x:c>
      <x:c r="B4177" s="0" t="inlineStr">
        <x:is>
          <x:t>Demo Handel GmbH</x:t>
        </x:is>
      </x:c>
      <x:c r="C4177" s="0" t="inlineStr">
        <x:is>
          <x:t>NWC</x:t>
        </x:is>
      </x:c>
      <x:c r="D4177" s="0" t="inlineStr">
        <x:is>
          <x:t>nwc.trade.P_C.4</x:t>
        </x:is>
      </x:c>
      <x:c r="E4177" s="0" t="inlineStr">
        <x:is>
          <x:t>Verbindlichkeiten aus Lieferungen und Leistungen</x:t>
        </x:is>
      </x:c>
      <x:c r="H4177" s="0" t="inlineStr">
        <x:is>
          <x:t>2024-01</x:t>
        </x:is>
      </x:c>
      <x:c r="I4177" s="0" t="inlineStr">
        <x:is>
          <x:t>2024-01</x:t>
        </x:is>
      </x:c>
      <x:c r="J4177" s="0" t="inlineStr">
        <x:is>
          <x:t>Month</x:t>
        </x:is>
      </x:c>
      <x:c r="K4177" s="58">
        <x:v>1</x:v>
      </x:c>
      <x:c r="L4177" s="12">
        <x:v>-1334359.43</x:v>
      </x:c>
    </x:row>
    <x:row r="4178">
      <x:c r="A4178" s="0" t="inlineStr">
        <x:is>
          <x:t>NWC|nwc.trade.P_C.4||2024-02</x:t>
        </x:is>
      </x:c>
      <x:c r="B4178" s="0" t="inlineStr">
        <x:is>
          <x:t>Demo Handel GmbH</x:t>
        </x:is>
      </x:c>
      <x:c r="C4178" s="0" t="inlineStr">
        <x:is>
          <x:t>NWC</x:t>
        </x:is>
      </x:c>
      <x:c r="D4178" s="0" t="inlineStr">
        <x:is>
          <x:t>nwc.trade.P_C.4</x:t>
        </x:is>
      </x:c>
      <x:c r="E4178" s="0" t="inlineStr">
        <x:is>
          <x:t>Verbindlichkeiten aus Lieferungen und Leistungen</x:t>
        </x:is>
      </x:c>
      <x:c r="H4178" s="0" t="inlineStr">
        <x:is>
          <x:t>2024-02</x:t>
        </x:is>
      </x:c>
      <x:c r="I4178" s="0" t="inlineStr">
        <x:is>
          <x:t>2024-02</x:t>
        </x:is>
      </x:c>
      <x:c r="J4178" s="0" t="inlineStr">
        <x:is>
          <x:t>Month</x:t>
        </x:is>
      </x:c>
      <x:c r="K4178" s="58">
        <x:v>1</x:v>
      </x:c>
      <x:c r="L4178" s="12">
        <x:v>-1476821.42</x:v>
      </x:c>
    </x:row>
    <x:row r="4179">
      <x:c r="A4179" s="0" t="inlineStr">
        <x:is>
          <x:t>NWC|nwc.trade.P_C.4||2024-03</x:t>
        </x:is>
      </x:c>
      <x:c r="B4179" s="0" t="inlineStr">
        <x:is>
          <x:t>Demo Handel GmbH</x:t>
        </x:is>
      </x:c>
      <x:c r="C4179" s="0" t="inlineStr">
        <x:is>
          <x:t>NWC</x:t>
        </x:is>
      </x:c>
      <x:c r="D4179" s="0" t="inlineStr">
        <x:is>
          <x:t>nwc.trade.P_C.4</x:t>
        </x:is>
      </x:c>
      <x:c r="E4179" s="0" t="inlineStr">
        <x:is>
          <x:t>Verbindlichkeiten aus Lieferungen und Leistungen</x:t>
        </x:is>
      </x:c>
      <x:c r="H4179" s="0" t="inlineStr">
        <x:is>
          <x:t>2024-03</x:t>
        </x:is>
      </x:c>
      <x:c r="I4179" s="0" t="inlineStr">
        <x:is>
          <x:t>2024-03</x:t>
        </x:is>
      </x:c>
      <x:c r="J4179" s="0" t="inlineStr">
        <x:is>
          <x:t>Month</x:t>
        </x:is>
      </x:c>
      <x:c r="K4179" s="58">
        <x:v>1</x:v>
      </x:c>
      <x:c r="L4179" s="12">
        <x:v>-1968987.54</x:v>
      </x:c>
    </x:row>
    <x:row r="4180">
      <x:c r="A4180" s="0" t="inlineStr">
        <x:is>
          <x:t>NWC|nwc.trade.P_C.4||2024-04</x:t>
        </x:is>
      </x:c>
      <x:c r="B4180" s="0" t="inlineStr">
        <x:is>
          <x:t>Demo Handel GmbH</x:t>
        </x:is>
      </x:c>
      <x:c r="C4180" s="0" t="inlineStr">
        <x:is>
          <x:t>NWC</x:t>
        </x:is>
      </x:c>
      <x:c r="D4180" s="0" t="inlineStr">
        <x:is>
          <x:t>nwc.trade.P_C.4</x:t>
        </x:is>
      </x:c>
      <x:c r="E4180" s="0" t="inlineStr">
        <x:is>
          <x:t>Verbindlichkeiten aus Lieferungen und Leistungen</x:t>
        </x:is>
      </x:c>
      <x:c r="H4180" s="0" t="inlineStr">
        <x:is>
          <x:t>2024-04</x:t>
        </x:is>
      </x:c>
      <x:c r="I4180" s="0" t="inlineStr">
        <x:is>
          <x:t>2024-04</x:t>
        </x:is>
      </x:c>
      <x:c r="J4180" s="0" t="inlineStr">
        <x:is>
          <x:t>Month</x:t>
        </x:is>
      </x:c>
      <x:c r="K4180" s="58">
        <x:v>1</x:v>
      </x:c>
      <x:c r="L4180" s="12">
        <x:v>-1953569.96</x:v>
      </x:c>
    </x:row>
    <x:row r="4181">
      <x:c r="A4181" s="0" t="inlineStr">
        <x:is>
          <x:t>NWC|nwc.trade.P_C.4||2024-05</x:t>
        </x:is>
      </x:c>
      <x:c r="B4181" s="0" t="inlineStr">
        <x:is>
          <x:t>Demo Handel GmbH</x:t>
        </x:is>
      </x:c>
      <x:c r="C4181" s="0" t="inlineStr">
        <x:is>
          <x:t>NWC</x:t>
        </x:is>
      </x:c>
      <x:c r="D4181" s="0" t="inlineStr">
        <x:is>
          <x:t>nwc.trade.P_C.4</x:t>
        </x:is>
      </x:c>
      <x:c r="E4181" s="0" t="inlineStr">
        <x:is>
          <x:t>Verbindlichkeiten aus Lieferungen und Leistungen</x:t>
        </x:is>
      </x:c>
      <x:c r="H4181" s="0" t="inlineStr">
        <x:is>
          <x:t>2024-05</x:t>
        </x:is>
      </x:c>
      <x:c r="I4181" s="0" t="inlineStr">
        <x:is>
          <x:t>2024-05</x:t>
        </x:is>
      </x:c>
      <x:c r="J4181" s="0" t="inlineStr">
        <x:is>
          <x:t>Month</x:t>
        </x:is>
      </x:c>
      <x:c r="K4181" s="58">
        <x:v>1</x:v>
      </x:c>
      <x:c r="L4181" s="12">
        <x:v>-1513543.16</x:v>
      </x:c>
    </x:row>
    <x:row r="4182">
      <x:c r="A4182" s="0" t="inlineStr">
        <x:is>
          <x:t>NWC|nwc.trade.P_C.4||2024-06</x:t>
        </x:is>
      </x:c>
      <x:c r="B4182" s="0" t="inlineStr">
        <x:is>
          <x:t>Demo Handel GmbH</x:t>
        </x:is>
      </x:c>
      <x:c r="C4182" s="0" t="inlineStr">
        <x:is>
          <x:t>NWC</x:t>
        </x:is>
      </x:c>
      <x:c r="D4182" s="0" t="inlineStr">
        <x:is>
          <x:t>nwc.trade.P_C.4</x:t>
        </x:is>
      </x:c>
      <x:c r="E4182" s="0" t="inlineStr">
        <x:is>
          <x:t>Verbindlichkeiten aus Lieferungen und Leistungen</x:t>
        </x:is>
      </x:c>
      <x:c r="H4182" s="0" t="inlineStr">
        <x:is>
          <x:t>2024-06</x:t>
        </x:is>
      </x:c>
      <x:c r="I4182" s="0" t="inlineStr">
        <x:is>
          <x:t>2024-06</x:t>
        </x:is>
      </x:c>
      <x:c r="J4182" s="0" t="inlineStr">
        <x:is>
          <x:t>Month</x:t>
        </x:is>
      </x:c>
      <x:c r="K4182" s="58">
        <x:v>1</x:v>
      </x:c>
      <x:c r="L4182" s="12">
        <x:v>-1316518.44</x:v>
      </x:c>
    </x:row>
    <x:row r="4183">
      <x:c r="A4183" s="0" t="inlineStr">
        <x:is>
          <x:t>NWC|nwc.trade.P_C.4||2024-07</x:t>
        </x:is>
      </x:c>
      <x:c r="B4183" s="0" t="inlineStr">
        <x:is>
          <x:t>Demo Handel GmbH</x:t>
        </x:is>
      </x:c>
      <x:c r="C4183" s="0" t="inlineStr">
        <x:is>
          <x:t>NWC</x:t>
        </x:is>
      </x:c>
      <x:c r="D4183" s="0" t="inlineStr">
        <x:is>
          <x:t>nwc.trade.P_C.4</x:t>
        </x:is>
      </x:c>
      <x:c r="E4183" s="0" t="inlineStr">
        <x:is>
          <x:t>Verbindlichkeiten aus Lieferungen und Leistungen</x:t>
        </x:is>
      </x:c>
      <x:c r="H4183" s="0" t="inlineStr">
        <x:is>
          <x:t>2024-07</x:t>
        </x:is>
      </x:c>
      <x:c r="I4183" s="0" t="inlineStr">
        <x:is>
          <x:t>2024-07</x:t>
        </x:is>
      </x:c>
      <x:c r="J4183" s="0" t="inlineStr">
        <x:is>
          <x:t>Month</x:t>
        </x:is>
      </x:c>
      <x:c r="K4183" s="58">
        <x:v>1</x:v>
      </x:c>
      <x:c r="L4183" s="12">
        <x:v>-1245725</x:v>
      </x:c>
    </x:row>
    <x:row r="4184">
      <x:c r="A4184" s="0" t="inlineStr">
        <x:is>
          <x:t>NWC|nwc.trade.P_C.4||2024-08</x:t>
        </x:is>
      </x:c>
      <x:c r="B4184" s="0" t="inlineStr">
        <x:is>
          <x:t>Demo Handel GmbH</x:t>
        </x:is>
      </x:c>
      <x:c r="C4184" s="0" t="inlineStr">
        <x:is>
          <x:t>NWC</x:t>
        </x:is>
      </x:c>
      <x:c r="D4184" s="0" t="inlineStr">
        <x:is>
          <x:t>nwc.trade.P_C.4</x:t>
        </x:is>
      </x:c>
      <x:c r="E4184" s="0" t="inlineStr">
        <x:is>
          <x:t>Verbindlichkeiten aus Lieferungen und Leistungen</x:t>
        </x:is>
      </x:c>
      <x:c r="H4184" s="0" t="inlineStr">
        <x:is>
          <x:t>2024-08</x:t>
        </x:is>
      </x:c>
      <x:c r="I4184" s="0" t="inlineStr">
        <x:is>
          <x:t>2024-08</x:t>
        </x:is>
      </x:c>
      <x:c r="J4184" s="0" t="inlineStr">
        <x:is>
          <x:t>Month</x:t>
        </x:is>
      </x:c>
      <x:c r="K4184" s="58">
        <x:v>1</x:v>
      </x:c>
      <x:c r="L4184" s="12">
        <x:v>-1515651.95</x:v>
      </x:c>
    </x:row>
    <x:row r="4185">
      <x:c r="A4185" s="0" t="inlineStr">
        <x:is>
          <x:t>NWC|nwc.trade.P_C.4||2024-09</x:t>
        </x:is>
      </x:c>
      <x:c r="B4185" s="0" t="inlineStr">
        <x:is>
          <x:t>Demo Handel GmbH</x:t>
        </x:is>
      </x:c>
      <x:c r="C4185" s="0" t="inlineStr">
        <x:is>
          <x:t>NWC</x:t>
        </x:is>
      </x:c>
      <x:c r="D4185" s="0" t="inlineStr">
        <x:is>
          <x:t>nwc.trade.P_C.4</x:t>
        </x:is>
      </x:c>
      <x:c r="E4185" s="0" t="inlineStr">
        <x:is>
          <x:t>Verbindlichkeiten aus Lieferungen und Leistungen</x:t>
        </x:is>
      </x:c>
      <x:c r="H4185" s="0" t="inlineStr">
        <x:is>
          <x:t>2024-09</x:t>
        </x:is>
      </x:c>
      <x:c r="I4185" s="0" t="inlineStr">
        <x:is>
          <x:t>2024-09</x:t>
        </x:is>
      </x:c>
      <x:c r="J4185" s="0" t="inlineStr">
        <x:is>
          <x:t>Month</x:t>
        </x:is>
      </x:c>
      <x:c r="K4185" s="58">
        <x:v>1</x:v>
      </x:c>
      <x:c r="L4185" s="12">
        <x:v>-1552057.94</x:v>
      </x:c>
    </x:row>
    <x:row r="4186">
      <x:c r="A4186" s="0" t="inlineStr">
        <x:is>
          <x:t>NWC|nwc.trade.P_C.4||2024-10</x:t>
        </x:is>
      </x:c>
      <x:c r="B4186" s="0" t="inlineStr">
        <x:is>
          <x:t>Demo Handel GmbH</x:t>
        </x:is>
      </x:c>
      <x:c r="C4186" s="0" t="inlineStr">
        <x:is>
          <x:t>NWC</x:t>
        </x:is>
      </x:c>
      <x:c r="D4186" s="0" t="inlineStr">
        <x:is>
          <x:t>nwc.trade.P_C.4</x:t>
        </x:is>
      </x:c>
      <x:c r="E4186" s="0" t="inlineStr">
        <x:is>
          <x:t>Verbindlichkeiten aus Lieferungen und Leistungen</x:t>
        </x:is>
      </x:c>
      <x:c r="H4186" s="0" t="inlineStr">
        <x:is>
          <x:t>2024-10</x:t>
        </x:is>
      </x:c>
      <x:c r="I4186" s="0" t="inlineStr">
        <x:is>
          <x:t>2024-10</x:t>
        </x:is>
      </x:c>
      <x:c r="J4186" s="0" t="inlineStr">
        <x:is>
          <x:t>Month</x:t>
        </x:is>
      </x:c>
      <x:c r="K4186" s="58">
        <x:v>1</x:v>
      </x:c>
      <x:c r="L4186" s="12">
        <x:v>-1780668.82</x:v>
      </x:c>
    </x:row>
    <x:row r="4187">
      <x:c r="A4187" s="0" t="inlineStr">
        <x:is>
          <x:t>NWC|nwc.trade.P_C.4||2024-11</x:t>
        </x:is>
      </x:c>
      <x:c r="B4187" s="0" t="inlineStr">
        <x:is>
          <x:t>Demo Handel GmbH</x:t>
        </x:is>
      </x:c>
      <x:c r="C4187" s="0" t="inlineStr">
        <x:is>
          <x:t>NWC</x:t>
        </x:is>
      </x:c>
      <x:c r="D4187" s="0" t="inlineStr">
        <x:is>
          <x:t>nwc.trade.P_C.4</x:t>
        </x:is>
      </x:c>
      <x:c r="E4187" s="0" t="inlineStr">
        <x:is>
          <x:t>Verbindlichkeiten aus Lieferungen und Leistungen</x:t>
        </x:is>
      </x:c>
      <x:c r="H4187" s="0" t="inlineStr">
        <x:is>
          <x:t>2024-11</x:t>
        </x:is>
      </x:c>
      <x:c r="I4187" s="0" t="inlineStr">
        <x:is>
          <x:t>2024-11</x:t>
        </x:is>
      </x:c>
      <x:c r="J4187" s="0" t="inlineStr">
        <x:is>
          <x:t>Month</x:t>
        </x:is>
      </x:c>
      <x:c r="K4187" s="58">
        <x:v>1</x:v>
      </x:c>
      <x:c r="L4187" s="12">
        <x:v>-1828905.04</x:v>
      </x:c>
    </x:row>
    <x:row r="4188">
      <x:c r="A4188" s="0" t="inlineStr">
        <x:is>
          <x:t>NWC|nwc.trade.P_C.4||2024-12</x:t>
        </x:is>
      </x:c>
      <x:c r="B4188" s="0" t="inlineStr">
        <x:is>
          <x:t>Demo Handel GmbH</x:t>
        </x:is>
      </x:c>
      <x:c r="C4188" s="0" t="inlineStr">
        <x:is>
          <x:t>NWC</x:t>
        </x:is>
      </x:c>
      <x:c r="D4188" s="0" t="inlineStr">
        <x:is>
          <x:t>nwc.trade.P_C.4</x:t>
        </x:is>
      </x:c>
      <x:c r="E4188" s="0" t="inlineStr">
        <x:is>
          <x:t>Verbindlichkeiten aus Lieferungen und Leistungen</x:t>
        </x:is>
      </x:c>
      <x:c r="H4188" s="0" t="inlineStr">
        <x:is>
          <x:t>2024-12</x:t>
        </x:is>
      </x:c>
      <x:c r="I4188" s="0" t="inlineStr">
        <x:is>
          <x:t>2024-12</x:t>
        </x:is>
      </x:c>
      <x:c r="J4188" s="0" t="inlineStr">
        <x:is>
          <x:t>Month</x:t>
        </x:is>
      </x:c>
      <x:c r="K4188" s="58">
        <x:v>1</x:v>
      </x:c>
      <x:c r="L4188" s="12">
        <x:v>-1796236.88</x:v>
      </x:c>
    </x:row>
    <x:row r="4189">
      <x:c r="A4189" s="0" t="inlineStr">
        <x:is>
          <x:t>NWC|nwc.trade.P_C.4|3300|2022-01</x:t>
        </x:is>
      </x:c>
      <x:c r="B4189" s="0" t="inlineStr">
        <x:is>
          <x:t>Demo Handel GmbH</x:t>
        </x:is>
      </x:c>
      <x:c r="C4189" s="0" t="inlineStr">
        <x:is>
          <x:t>NWC</x:t>
        </x:is>
      </x:c>
      <x:c r="D4189" s="0" t="inlineStr">
        <x:is>
          <x:t>nwc.trade.P_C.4</x:t>
        </x:is>
      </x:c>
      <x:c r="E4189" s="0" t="inlineStr">
        <x:is>
          <x:t>Verbindlichkeiten aus Lieferungen und Leistungen</x:t>
        </x:is>
      </x:c>
      <x:c r="F4189" s="58">
        <x:v>3300</x:v>
      </x:c>
      <x:c r="G4189" t="inlineStr">
        <x:is>
          <x:t>Verbindlichkeiten aus Lieferungen und Leistungen</x:t>
        </x:is>
      </x:c>
      <x:c r="H4189" s="0" t="inlineStr">
        <x:is>
          <x:t>2022-01</x:t>
        </x:is>
      </x:c>
      <x:c r="I4189" s="0" t="inlineStr">
        <x:is>
          <x:t>2022-01</x:t>
        </x:is>
      </x:c>
      <x:c r="J4189" s="0" t="inlineStr">
        <x:is>
          <x:t>Month</x:t>
        </x:is>
      </x:c>
      <x:c r="K4189" s="58">
        <x:v>1</x:v>
      </x:c>
      <x:c r="L4189" s="12">
        <x:v>-1256033.74</x:v>
      </x:c>
    </x:row>
    <x:row r="4190">
      <x:c r="A4190" s="0" t="inlineStr">
        <x:is>
          <x:t>NWC|nwc.trade.P_C.4|3300|2022-02</x:t>
        </x:is>
      </x:c>
      <x:c r="B4190" s="0" t="inlineStr">
        <x:is>
          <x:t>Demo Handel GmbH</x:t>
        </x:is>
      </x:c>
      <x:c r="C4190" s="0" t="inlineStr">
        <x:is>
          <x:t>NWC</x:t>
        </x:is>
      </x:c>
      <x:c r="D4190" s="0" t="inlineStr">
        <x:is>
          <x:t>nwc.trade.P_C.4</x:t>
        </x:is>
      </x:c>
      <x:c r="E4190" s="0" t="inlineStr">
        <x:is>
          <x:t>Verbindlichkeiten aus Lieferungen und Leistungen</x:t>
        </x:is>
      </x:c>
      <x:c r="F4190" s="58">
        <x:v>3300</x:v>
      </x:c>
      <x:c r="G4190" t="inlineStr">
        <x:is>
          <x:t>Verbindlichkeiten aus Lieferungen und Leistungen</x:t>
        </x:is>
      </x:c>
      <x:c r="H4190" s="0" t="inlineStr">
        <x:is>
          <x:t>2022-02</x:t>
        </x:is>
      </x:c>
      <x:c r="I4190" s="0" t="inlineStr">
        <x:is>
          <x:t>2022-02</x:t>
        </x:is>
      </x:c>
      <x:c r="J4190" s="0" t="inlineStr">
        <x:is>
          <x:t>Month</x:t>
        </x:is>
      </x:c>
      <x:c r="K4190" s="58">
        <x:v>1</x:v>
      </x:c>
      <x:c r="L4190" s="12">
        <x:v>-1264422.71</x:v>
      </x:c>
    </x:row>
    <x:row r="4191">
      <x:c r="A4191" s="0" t="inlineStr">
        <x:is>
          <x:t>NWC|nwc.trade.P_C.4|3300|2022-03</x:t>
        </x:is>
      </x:c>
      <x:c r="B4191" s="0" t="inlineStr">
        <x:is>
          <x:t>Demo Handel GmbH</x:t>
        </x:is>
      </x:c>
      <x:c r="C4191" s="0" t="inlineStr">
        <x:is>
          <x:t>NWC</x:t>
        </x:is>
      </x:c>
      <x:c r="D4191" s="0" t="inlineStr">
        <x:is>
          <x:t>nwc.trade.P_C.4</x:t>
        </x:is>
      </x:c>
      <x:c r="E4191" s="0" t="inlineStr">
        <x:is>
          <x:t>Verbindlichkeiten aus Lieferungen und Leistungen</x:t>
        </x:is>
      </x:c>
      <x:c r="F4191" s="58">
        <x:v>3300</x:v>
      </x:c>
      <x:c r="G4191" t="inlineStr">
        <x:is>
          <x:t>Verbindlichkeiten aus Lieferungen und Leistungen</x:t>
        </x:is>
      </x:c>
      <x:c r="H4191" s="0" t="inlineStr">
        <x:is>
          <x:t>2022-03</x:t>
        </x:is>
      </x:c>
      <x:c r="I4191" s="0" t="inlineStr">
        <x:is>
          <x:t>2022-03</x:t>
        </x:is>
      </x:c>
      <x:c r="J4191" s="0" t="inlineStr">
        <x:is>
          <x:t>Month</x:t>
        </x:is>
      </x:c>
      <x:c r="K4191" s="58">
        <x:v>1</x:v>
      </x:c>
      <x:c r="L4191" s="12">
        <x:v>-1462997.6</x:v>
      </x:c>
    </x:row>
    <x:row r="4192">
      <x:c r="A4192" s="0" t="inlineStr">
        <x:is>
          <x:t>NWC|nwc.trade.P_C.4|3300|2022-04</x:t>
        </x:is>
      </x:c>
      <x:c r="B4192" s="0" t="inlineStr">
        <x:is>
          <x:t>Demo Handel GmbH</x:t>
        </x:is>
      </x:c>
      <x:c r="C4192" s="0" t="inlineStr">
        <x:is>
          <x:t>NWC</x:t>
        </x:is>
      </x:c>
      <x:c r="D4192" s="0" t="inlineStr">
        <x:is>
          <x:t>nwc.trade.P_C.4</x:t>
        </x:is>
      </x:c>
      <x:c r="E4192" s="0" t="inlineStr">
        <x:is>
          <x:t>Verbindlichkeiten aus Lieferungen und Leistungen</x:t>
        </x:is>
      </x:c>
      <x:c r="F4192" s="58">
        <x:v>3300</x:v>
      </x:c>
      <x:c r="G4192" t="inlineStr">
        <x:is>
          <x:t>Verbindlichkeiten aus Lieferungen und Leistungen</x:t>
        </x:is>
      </x:c>
      <x:c r="H4192" s="0" t="inlineStr">
        <x:is>
          <x:t>2022-04</x:t>
        </x:is>
      </x:c>
      <x:c r="I4192" s="0" t="inlineStr">
        <x:is>
          <x:t>2022-04</x:t>
        </x:is>
      </x:c>
      <x:c r="J4192" s="0" t="inlineStr">
        <x:is>
          <x:t>Month</x:t>
        </x:is>
      </x:c>
      <x:c r="K4192" s="58">
        <x:v>1</x:v>
      </x:c>
      <x:c r="L4192" s="12">
        <x:v>-1328992.38</x:v>
      </x:c>
    </x:row>
    <x:row r="4193">
      <x:c r="A4193" s="0" t="inlineStr">
        <x:is>
          <x:t>NWC|nwc.trade.P_C.4|3300|2022-05</x:t>
        </x:is>
      </x:c>
      <x:c r="B4193" s="0" t="inlineStr">
        <x:is>
          <x:t>Demo Handel GmbH</x:t>
        </x:is>
      </x:c>
      <x:c r="C4193" s="0" t="inlineStr">
        <x:is>
          <x:t>NWC</x:t>
        </x:is>
      </x:c>
      <x:c r="D4193" s="0" t="inlineStr">
        <x:is>
          <x:t>nwc.trade.P_C.4</x:t>
        </x:is>
      </x:c>
      <x:c r="E4193" s="0" t="inlineStr">
        <x:is>
          <x:t>Verbindlichkeiten aus Lieferungen und Leistungen</x:t>
        </x:is>
      </x:c>
      <x:c r="F4193" s="58">
        <x:v>3300</x:v>
      </x:c>
      <x:c r="G4193" t="inlineStr">
        <x:is>
          <x:t>Verbindlichkeiten aus Lieferungen und Leistungen</x:t>
        </x:is>
      </x:c>
      <x:c r="H4193" s="0" t="inlineStr">
        <x:is>
          <x:t>2022-05</x:t>
        </x:is>
      </x:c>
      <x:c r="I4193" s="0" t="inlineStr">
        <x:is>
          <x:t>2022-05</x:t>
        </x:is>
      </x:c>
      <x:c r="J4193" s="0" t="inlineStr">
        <x:is>
          <x:t>Month</x:t>
        </x:is>
      </x:c>
      <x:c r="K4193" s="58">
        <x:v>1</x:v>
      </x:c>
      <x:c r="L4193" s="12">
        <x:v>-1289891.26</x:v>
      </x:c>
    </x:row>
    <x:row r="4194">
      <x:c r="A4194" s="0" t="inlineStr">
        <x:is>
          <x:t>NWC|nwc.trade.P_C.4|3300|2022-06</x:t>
        </x:is>
      </x:c>
      <x:c r="B4194" s="0" t="inlineStr">
        <x:is>
          <x:t>Demo Handel GmbH</x:t>
        </x:is>
      </x:c>
      <x:c r="C4194" s="0" t="inlineStr">
        <x:is>
          <x:t>NWC</x:t>
        </x:is>
      </x:c>
      <x:c r="D4194" s="0" t="inlineStr">
        <x:is>
          <x:t>nwc.trade.P_C.4</x:t>
        </x:is>
      </x:c>
      <x:c r="E4194" s="0" t="inlineStr">
        <x:is>
          <x:t>Verbindlichkeiten aus Lieferungen und Leistungen</x:t>
        </x:is>
      </x:c>
      <x:c r="F4194" s="58">
        <x:v>3300</x:v>
      </x:c>
      <x:c r="G4194" t="inlineStr">
        <x:is>
          <x:t>Verbindlichkeiten aus Lieferungen und Leistungen</x:t>
        </x:is>
      </x:c>
      <x:c r="H4194" s="0" t="inlineStr">
        <x:is>
          <x:t>2022-06</x:t>
        </x:is>
      </x:c>
      <x:c r="I4194" s="0" t="inlineStr">
        <x:is>
          <x:t>2022-06</x:t>
        </x:is>
      </x:c>
      <x:c r="J4194" s="0" t="inlineStr">
        <x:is>
          <x:t>Month</x:t>
        </x:is>
      </x:c>
      <x:c r="K4194" s="58">
        <x:v>1</x:v>
      </x:c>
      <x:c r="L4194" s="12">
        <x:v>-1184655.54</x:v>
      </x:c>
    </x:row>
    <x:row r="4195">
      <x:c r="A4195" s="0" t="inlineStr">
        <x:is>
          <x:t>NWC|nwc.trade.P_C.4|3300|2022-07</x:t>
        </x:is>
      </x:c>
      <x:c r="B4195" s="0" t="inlineStr">
        <x:is>
          <x:t>Demo Handel GmbH</x:t>
        </x:is>
      </x:c>
      <x:c r="C4195" s="0" t="inlineStr">
        <x:is>
          <x:t>NWC</x:t>
        </x:is>
      </x:c>
      <x:c r="D4195" s="0" t="inlineStr">
        <x:is>
          <x:t>nwc.trade.P_C.4</x:t>
        </x:is>
      </x:c>
      <x:c r="E4195" s="0" t="inlineStr">
        <x:is>
          <x:t>Verbindlichkeiten aus Lieferungen und Leistungen</x:t>
        </x:is>
      </x:c>
      <x:c r="F4195" s="58">
        <x:v>3300</x:v>
      </x:c>
      <x:c r="G4195" t="inlineStr">
        <x:is>
          <x:t>Verbindlichkeiten aus Lieferungen und Leistungen</x:t>
        </x:is>
      </x:c>
      <x:c r="H4195" s="0" t="inlineStr">
        <x:is>
          <x:t>2022-07</x:t>
        </x:is>
      </x:c>
      <x:c r="I4195" s="0" t="inlineStr">
        <x:is>
          <x:t>2022-07</x:t>
        </x:is>
      </x:c>
      <x:c r="J4195" s="0" t="inlineStr">
        <x:is>
          <x:t>Month</x:t>
        </x:is>
      </x:c>
      <x:c r="K4195" s="58">
        <x:v>1</x:v>
      </x:c>
      <x:c r="L4195" s="12">
        <x:v>-1084432.13</x:v>
      </x:c>
    </x:row>
    <x:row r="4196">
      <x:c r="A4196" s="0" t="inlineStr">
        <x:is>
          <x:t>NWC|nwc.trade.P_C.4|3300|2022-08</x:t>
        </x:is>
      </x:c>
      <x:c r="B4196" s="0" t="inlineStr">
        <x:is>
          <x:t>Demo Handel GmbH</x:t>
        </x:is>
      </x:c>
      <x:c r="C4196" s="0" t="inlineStr">
        <x:is>
          <x:t>NWC</x:t>
        </x:is>
      </x:c>
      <x:c r="D4196" s="0" t="inlineStr">
        <x:is>
          <x:t>nwc.trade.P_C.4</x:t>
        </x:is>
      </x:c>
      <x:c r="E4196" s="0" t="inlineStr">
        <x:is>
          <x:t>Verbindlichkeiten aus Lieferungen und Leistungen</x:t>
        </x:is>
      </x:c>
      <x:c r="F4196" s="58">
        <x:v>3300</x:v>
      </x:c>
      <x:c r="G4196" t="inlineStr">
        <x:is>
          <x:t>Verbindlichkeiten aus Lieferungen und Leistungen</x:t>
        </x:is>
      </x:c>
      <x:c r="H4196" s="0" t="inlineStr">
        <x:is>
          <x:t>2022-08</x:t>
        </x:is>
      </x:c>
      <x:c r="I4196" s="0" t="inlineStr">
        <x:is>
          <x:t>2022-08</x:t>
        </x:is>
      </x:c>
      <x:c r="J4196" s="0" t="inlineStr">
        <x:is>
          <x:t>Month</x:t>
        </x:is>
      </x:c>
      <x:c r="K4196" s="58">
        <x:v>1</x:v>
      </x:c>
      <x:c r="L4196" s="12">
        <x:v>-1441261.81</x:v>
      </x:c>
    </x:row>
    <x:row r="4197">
      <x:c r="A4197" s="0" t="inlineStr">
        <x:is>
          <x:t>NWC|nwc.trade.P_C.4|3300|2022-09</x:t>
        </x:is>
      </x:c>
      <x:c r="B4197" s="0" t="inlineStr">
        <x:is>
          <x:t>Demo Handel GmbH</x:t>
        </x:is>
      </x:c>
      <x:c r="C4197" s="0" t="inlineStr">
        <x:is>
          <x:t>NWC</x:t>
        </x:is>
      </x:c>
      <x:c r="D4197" s="0" t="inlineStr">
        <x:is>
          <x:t>nwc.trade.P_C.4</x:t>
        </x:is>
      </x:c>
      <x:c r="E4197" s="0" t="inlineStr">
        <x:is>
          <x:t>Verbindlichkeiten aus Lieferungen und Leistungen</x:t>
        </x:is>
      </x:c>
      <x:c r="F4197" s="58">
        <x:v>3300</x:v>
      </x:c>
      <x:c r="G4197" t="inlineStr">
        <x:is>
          <x:t>Verbindlichkeiten aus Lieferungen und Leistungen</x:t>
        </x:is>
      </x:c>
      <x:c r="H4197" s="0" t="inlineStr">
        <x:is>
          <x:t>2022-09</x:t>
        </x:is>
      </x:c>
      <x:c r="I4197" s="0" t="inlineStr">
        <x:is>
          <x:t>2022-09</x:t>
        </x:is>
      </x:c>
      <x:c r="J4197" s="0" t="inlineStr">
        <x:is>
          <x:t>Month</x:t>
        </x:is>
      </x:c>
      <x:c r="K4197" s="58">
        <x:v>1</x:v>
      </x:c>
      <x:c r="L4197" s="12">
        <x:v>-1336288.94</x:v>
      </x:c>
    </x:row>
    <x:row r="4198">
      <x:c r="A4198" s="0" t="inlineStr">
        <x:is>
          <x:t>NWC|nwc.trade.P_C.4|3300|2022-10</x:t>
        </x:is>
      </x:c>
      <x:c r="B4198" s="0" t="inlineStr">
        <x:is>
          <x:t>Demo Handel GmbH</x:t>
        </x:is>
      </x:c>
      <x:c r="C4198" s="0" t="inlineStr">
        <x:is>
          <x:t>NWC</x:t>
        </x:is>
      </x:c>
      <x:c r="D4198" s="0" t="inlineStr">
        <x:is>
          <x:t>nwc.trade.P_C.4</x:t>
        </x:is>
      </x:c>
      <x:c r="E4198" s="0" t="inlineStr">
        <x:is>
          <x:t>Verbindlichkeiten aus Lieferungen und Leistungen</x:t>
        </x:is>
      </x:c>
      <x:c r="F4198" s="58">
        <x:v>3300</x:v>
      </x:c>
      <x:c r="G4198" t="inlineStr">
        <x:is>
          <x:t>Verbindlichkeiten aus Lieferungen und Leistungen</x:t>
        </x:is>
      </x:c>
      <x:c r="H4198" s="0" t="inlineStr">
        <x:is>
          <x:t>2022-10</x:t>
        </x:is>
      </x:c>
      <x:c r="I4198" s="0" t="inlineStr">
        <x:is>
          <x:t>2022-10</x:t>
        </x:is>
      </x:c>
      <x:c r="J4198" s="0" t="inlineStr">
        <x:is>
          <x:t>Month</x:t>
        </x:is>
      </x:c>
      <x:c r="K4198" s="58">
        <x:v>1</x:v>
      </x:c>
      <x:c r="L4198" s="12">
        <x:v>-1600488.02</x:v>
      </x:c>
    </x:row>
    <x:row r="4199">
      <x:c r="A4199" s="0" t="inlineStr">
        <x:is>
          <x:t>NWC|nwc.trade.P_C.4|3300|2022-11</x:t>
        </x:is>
      </x:c>
      <x:c r="B4199" s="0" t="inlineStr">
        <x:is>
          <x:t>Demo Handel GmbH</x:t>
        </x:is>
      </x:c>
      <x:c r="C4199" s="0" t="inlineStr">
        <x:is>
          <x:t>NWC</x:t>
        </x:is>
      </x:c>
      <x:c r="D4199" s="0" t="inlineStr">
        <x:is>
          <x:t>nwc.trade.P_C.4</x:t>
        </x:is>
      </x:c>
      <x:c r="E4199" s="0" t="inlineStr">
        <x:is>
          <x:t>Verbindlichkeiten aus Lieferungen und Leistungen</x:t>
        </x:is>
      </x:c>
      <x:c r="F4199" s="58">
        <x:v>3300</x:v>
      </x:c>
      <x:c r="G4199" t="inlineStr">
        <x:is>
          <x:t>Verbindlichkeiten aus Lieferungen und Leistungen</x:t>
        </x:is>
      </x:c>
      <x:c r="H4199" s="0" t="inlineStr">
        <x:is>
          <x:t>2022-11</x:t>
        </x:is>
      </x:c>
      <x:c r="I4199" s="0" t="inlineStr">
        <x:is>
          <x:t>2022-11</x:t>
        </x:is>
      </x:c>
      <x:c r="J4199" s="0" t="inlineStr">
        <x:is>
          <x:t>Month</x:t>
        </x:is>
      </x:c>
      <x:c r="K4199" s="58">
        <x:v>1</x:v>
      </x:c>
      <x:c r="L4199" s="12">
        <x:v>-1600500.45</x:v>
      </x:c>
    </x:row>
    <x:row r="4200">
      <x:c r="A4200" s="0" t="inlineStr">
        <x:is>
          <x:t>NWC|nwc.trade.P_C.4|3300|2022-12</x:t>
        </x:is>
      </x:c>
      <x:c r="B4200" s="0" t="inlineStr">
        <x:is>
          <x:t>Demo Handel GmbH</x:t>
        </x:is>
      </x:c>
      <x:c r="C4200" s="0" t="inlineStr">
        <x:is>
          <x:t>NWC</x:t>
        </x:is>
      </x:c>
      <x:c r="D4200" s="0" t="inlineStr">
        <x:is>
          <x:t>nwc.trade.P_C.4</x:t>
        </x:is>
      </x:c>
      <x:c r="E4200" s="0" t="inlineStr">
        <x:is>
          <x:t>Verbindlichkeiten aus Lieferungen und Leistungen</x:t>
        </x:is>
      </x:c>
      <x:c r="F4200" s="58">
        <x:v>3300</x:v>
      </x:c>
      <x:c r="G4200" t="inlineStr">
        <x:is>
          <x:t>Verbindlichkeiten aus Lieferungen und Leistungen</x:t>
        </x:is>
      </x:c>
      <x:c r="H4200" s="0" t="inlineStr">
        <x:is>
          <x:t>2022-12</x:t>
        </x:is>
      </x:c>
      <x:c r="I4200" s="0" t="inlineStr">
        <x:is>
          <x:t>2022-12</x:t>
        </x:is>
      </x:c>
      <x:c r="J4200" s="0" t="inlineStr">
        <x:is>
          <x:t>Month</x:t>
        </x:is>
      </x:c>
      <x:c r="K4200" s="58">
        <x:v>1</x:v>
      </x:c>
      <x:c r="L4200" s="12">
        <x:v>-1553219.02</x:v>
      </x:c>
    </x:row>
    <x:row r="4201">
      <x:c r="A4201" s="0" t="inlineStr">
        <x:is>
          <x:t>NWC|nwc.trade.P_C.4|3300|2023-01</x:t>
        </x:is>
      </x:c>
      <x:c r="B4201" s="0" t="inlineStr">
        <x:is>
          <x:t>Demo Handel GmbH</x:t>
        </x:is>
      </x:c>
      <x:c r="C4201" s="0" t="inlineStr">
        <x:is>
          <x:t>NWC</x:t>
        </x:is>
      </x:c>
      <x:c r="D4201" s="0" t="inlineStr">
        <x:is>
          <x:t>nwc.trade.P_C.4</x:t>
        </x:is>
      </x:c>
      <x:c r="E4201" s="0" t="inlineStr">
        <x:is>
          <x:t>Verbindlichkeiten aus Lieferungen und Leistungen</x:t>
        </x:is>
      </x:c>
      <x:c r="F4201" s="58">
        <x:v>3300</x:v>
      </x:c>
      <x:c r="G4201" t="inlineStr">
        <x:is>
          <x:t>Verbindlichkeiten aus Lieferungen und Leistungen</x:t>
        </x:is>
      </x:c>
      <x:c r="H4201" s="0" t="inlineStr">
        <x:is>
          <x:t>2023-01</x:t>
        </x:is>
      </x:c>
      <x:c r="I4201" s="0" t="inlineStr">
        <x:is>
          <x:t>2023-01</x:t>
        </x:is>
      </x:c>
      <x:c r="J4201" s="0" t="inlineStr">
        <x:is>
          <x:t>Month</x:t>
        </x:is>
      </x:c>
      <x:c r="K4201" s="58">
        <x:v>1</x:v>
      </x:c>
      <x:c r="L4201" s="12">
        <x:v>-1287095.2</x:v>
      </x:c>
    </x:row>
    <x:row r="4202">
      <x:c r="A4202" s="0" t="inlineStr">
        <x:is>
          <x:t>NWC|nwc.trade.P_C.4|3300|2023-02</x:t>
        </x:is>
      </x:c>
      <x:c r="B4202" s="0" t="inlineStr">
        <x:is>
          <x:t>Demo Handel GmbH</x:t>
        </x:is>
      </x:c>
      <x:c r="C4202" s="0" t="inlineStr">
        <x:is>
          <x:t>NWC</x:t>
        </x:is>
      </x:c>
      <x:c r="D4202" s="0" t="inlineStr">
        <x:is>
          <x:t>nwc.trade.P_C.4</x:t>
        </x:is>
      </x:c>
      <x:c r="E4202" s="0" t="inlineStr">
        <x:is>
          <x:t>Verbindlichkeiten aus Lieferungen und Leistungen</x:t>
        </x:is>
      </x:c>
      <x:c r="F4202" s="58">
        <x:v>3300</x:v>
      </x:c>
      <x:c r="G4202" t="inlineStr">
        <x:is>
          <x:t>Verbindlichkeiten aus Lieferungen und Leistungen</x:t>
        </x:is>
      </x:c>
      <x:c r="H4202" s="0" t="inlineStr">
        <x:is>
          <x:t>2023-02</x:t>
        </x:is>
      </x:c>
      <x:c r="I4202" s="0" t="inlineStr">
        <x:is>
          <x:t>2023-02</x:t>
        </x:is>
      </x:c>
      <x:c r="J4202" s="0" t="inlineStr">
        <x:is>
          <x:t>Month</x:t>
        </x:is>
      </x:c>
      <x:c r="K4202" s="58">
        <x:v>1</x:v>
      </x:c>
      <x:c r="L4202" s="12">
        <x:v>-1509640.86</x:v>
      </x:c>
    </x:row>
    <x:row r="4203">
      <x:c r="A4203" s="0" t="inlineStr">
        <x:is>
          <x:t>NWC|nwc.trade.P_C.4|3300|2023-03</x:t>
        </x:is>
      </x:c>
      <x:c r="B4203" s="0" t="inlineStr">
        <x:is>
          <x:t>Demo Handel GmbH</x:t>
        </x:is>
      </x:c>
      <x:c r="C4203" s="0" t="inlineStr">
        <x:is>
          <x:t>NWC</x:t>
        </x:is>
      </x:c>
      <x:c r="D4203" s="0" t="inlineStr">
        <x:is>
          <x:t>nwc.trade.P_C.4</x:t>
        </x:is>
      </x:c>
      <x:c r="E4203" s="0" t="inlineStr">
        <x:is>
          <x:t>Verbindlichkeiten aus Lieferungen und Leistungen</x:t>
        </x:is>
      </x:c>
      <x:c r="F4203" s="58">
        <x:v>3300</x:v>
      </x:c>
      <x:c r="G4203" t="inlineStr">
        <x:is>
          <x:t>Verbindlichkeiten aus Lieferungen und Leistungen</x:t>
        </x:is>
      </x:c>
      <x:c r="H4203" s="0" t="inlineStr">
        <x:is>
          <x:t>2023-03</x:t>
        </x:is>
      </x:c>
      <x:c r="I4203" s="0" t="inlineStr">
        <x:is>
          <x:t>2023-03</x:t>
        </x:is>
      </x:c>
      <x:c r="J4203" s="0" t="inlineStr">
        <x:is>
          <x:t>Month</x:t>
        </x:is>
      </x:c>
      <x:c r="K4203" s="58">
        <x:v>1</x:v>
      </x:c>
      <x:c r="L4203" s="12">
        <x:v>-1442478.71</x:v>
      </x:c>
    </x:row>
    <x:row r="4204">
      <x:c r="A4204" s="0" t="inlineStr">
        <x:is>
          <x:t>NWC|nwc.trade.P_C.4|3300|2023-04</x:t>
        </x:is>
      </x:c>
      <x:c r="B4204" s="0" t="inlineStr">
        <x:is>
          <x:t>Demo Handel GmbH</x:t>
        </x:is>
      </x:c>
      <x:c r="C4204" s="0" t="inlineStr">
        <x:is>
          <x:t>NWC</x:t>
        </x:is>
      </x:c>
      <x:c r="D4204" s="0" t="inlineStr">
        <x:is>
          <x:t>nwc.trade.P_C.4</x:t>
        </x:is>
      </x:c>
      <x:c r="E4204" s="0" t="inlineStr">
        <x:is>
          <x:t>Verbindlichkeiten aus Lieferungen und Leistungen</x:t>
        </x:is>
      </x:c>
      <x:c r="F4204" s="58">
        <x:v>3300</x:v>
      </x:c>
      <x:c r="G4204" t="inlineStr">
        <x:is>
          <x:t>Verbindlichkeiten aus Lieferungen und Leistungen</x:t>
        </x:is>
      </x:c>
      <x:c r="H4204" s="0" t="inlineStr">
        <x:is>
          <x:t>2023-04</x:t>
        </x:is>
      </x:c>
      <x:c r="I4204" s="0" t="inlineStr">
        <x:is>
          <x:t>2023-04</x:t>
        </x:is>
      </x:c>
      <x:c r="J4204" s="0" t="inlineStr">
        <x:is>
          <x:t>Month</x:t>
        </x:is>
      </x:c>
      <x:c r="K4204" s="58">
        <x:v>1</x:v>
      </x:c>
      <x:c r="L4204" s="12">
        <x:v>-1396552.8</x:v>
      </x:c>
    </x:row>
    <x:row r="4205">
      <x:c r="A4205" s="0" t="inlineStr">
        <x:is>
          <x:t>NWC|nwc.trade.P_C.4|3300|2023-05</x:t>
        </x:is>
      </x:c>
      <x:c r="B4205" s="0" t="inlineStr">
        <x:is>
          <x:t>Demo Handel GmbH</x:t>
        </x:is>
      </x:c>
      <x:c r="C4205" s="0" t="inlineStr">
        <x:is>
          <x:t>NWC</x:t>
        </x:is>
      </x:c>
      <x:c r="D4205" s="0" t="inlineStr">
        <x:is>
          <x:t>nwc.trade.P_C.4</x:t>
        </x:is>
      </x:c>
      <x:c r="E4205" s="0" t="inlineStr">
        <x:is>
          <x:t>Verbindlichkeiten aus Lieferungen und Leistungen</x:t>
        </x:is>
      </x:c>
      <x:c r="F4205" s="58">
        <x:v>3300</x:v>
      </x:c>
      <x:c r="G4205" t="inlineStr">
        <x:is>
          <x:t>Verbindlichkeiten aus Lieferungen und Leistungen</x:t>
        </x:is>
      </x:c>
      <x:c r="H4205" s="0" t="inlineStr">
        <x:is>
          <x:t>2023-05</x:t>
        </x:is>
      </x:c>
      <x:c r="I4205" s="0" t="inlineStr">
        <x:is>
          <x:t>2023-05</x:t>
        </x:is>
      </x:c>
      <x:c r="J4205" s="0" t="inlineStr">
        <x:is>
          <x:t>Month</x:t>
        </x:is>
      </x:c>
      <x:c r="K4205" s="58">
        <x:v>1</x:v>
      </x:c>
      <x:c r="L4205" s="12">
        <x:v>-2136511.72</x:v>
      </x:c>
    </x:row>
    <x:row r="4206">
      <x:c r="A4206" s="0" t="inlineStr">
        <x:is>
          <x:t>NWC|nwc.trade.P_C.4|3300|2023-06</x:t>
        </x:is>
      </x:c>
      <x:c r="B4206" s="0" t="inlineStr">
        <x:is>
          <x:t>Demo Handel GmbH</x:t>
        </x:is>
      </x:c>
      <x:c r="C4206" s="0" t="inlineStr">
        <x:is>
          <x:t>NWC</x:t>
        </x:is>
      </x:c>
      <x:c r="D4206" s="0" t="inlineStr">
        <x:is>
          <x:t>nwc.trade.P_C.4</x:t>
        </x:is>
      </x:c>
      <x:c r="E4206" s="0" t="inlineStr">
        <x:is>
          <x:t>Verbindlichkeiten aus Lieferungen und Leistungen</x:t>
        </x:is>
      </x:c>
      <x:c r="F4206" s="58">
        <x:v>3300</x:v>
      </x:c>
      <x:c r="G4206" t="inlineStr">
        <x:is>
          <x:t>Verbindlichkeiten aus Lieferungen und Leistungen</x:t>
        </x:is>
      </x:c>
      <x:c r="H4206" s="0" t="inlineStr">
        <x:is>
          <x:t>2023-06</x:t>
        </x:is>
      </x:c>
      <x:c r="I4206" s="0" t="inlineStr">
        <x:is>
          <x:t>2023-06</x:t>
        </x:is>
      </x:c>
      <x:c r="J4206" s="0" t="inlineStr">
        <x:is>
          <x:t>Month</x:t>
        </x:is>
      </x:c>
      <x:c r="K4206" s="58">
        <x:v>1</x:v>
      </x:c>
      <x:c r="L4206" s="12">
        <x:v>-4448792.07</x:v>
      </x:c>
    </x:row>
    <x:row r="4207">
      <x:c r="A4207" s="0" t="inlineStr">
        <x:is>
          <x:t>NWC|nwc.trade.P_C.4|3300|2023-07</x:t>
        </x:is>
      </x:c>
      <x:c r="B4207" s="0" t="inlineStr">
        <x:is>
          <x:t>Demo Handel GmbH</x:t>
        </x:is>
      </x:c>
      <x:c r="C4207" s="0" t="inlineStr">
        <x:is>
          <x:t>NWC</x:t>
        </x:is>
      </x:c>
      <x:c r="D4207" s="0" t="inlineStr">
        <x:is>
          <x:t>nwc.trade.P_C.4</x:t>
        </x:is>
      </x:c>
      <x:c r="E4207" s="0" t="inlineStr">
        <x:is>
          <x:t>Verbindlichkeiten aus Lieferungen und Leistungen</x:t>
        </x:is>
      </x:c>
      <x:c r="F4207" s="58">
        <x:v>3300</x:v>
      </x:c>
      <x:c r="G4207" t="inlineStr">
        <x:is>
          <x:t>Verbindlichkeiten aus Lieferungen und Leistungen</x:t>
        </x:is>
      </x:c>
      <x:c r="H4207" s="0" t="inlineStr">
        <x:is>
          <x:t>2023-07</x:t>
        </x:is>
      </x:c>
      <x:c r="I4207" s="0" t="inlineStr">
        <x:is>
          <x:t>2023-07</x:t>
        </x:is>
      </x:c>
      <x:c r="J4207" s="0" t="inlineStr">
        <x:is>
          <x:t>Month</x:t>
        </x:is>
      </x:c>
      <x:c r="K4207" s="58">
        <x:v>1</x:v>
      </x:c>
      <x:c r="L4207" s="12">
        <x:v>-1126806.51</x:v>
      </x:c>
    </x:row>
    <x:row r="4208">
      <x:c r="A4208" s="0" t="inlineStr">
        <x:is>
          <x:t>NWC|nwc.trade.P_C.4|3300|2023-08</x:t>
        </x:is>
      </x:c>
      <x:c r="B4208" s="0" t="inlineStr">
        <x:is>
          <x:t>Demo Handel GmbH</x:t>
        </x:is>
      </x:c>
      <x:c r="C4208" s="0" t="inlineStr">
        <x:is>
          <x:t>NWC</x:t>
        </x:is>
      </x:c>
      <x:c r="D4208" s="0" t="inlineStr">
        <x:is>
          <x:t>nwc.trade.P_C.4</x:t>
        </x:is>
      </x:c>
      <x:c r="E4208" s="0" t="inlineStr">
        <x:is>
          <x:t>Verbindlichkeiten aus Lieferungen und Leistungen</x:t>
        </x:is>
      </x:c>
      <x:c r="F4208" s="58">
        <x:v>3300</x:v>
      </x:c>
      <x:c r="G4208" t="inlineStr">
        <x:is>
          <x:t>Verbindlichkeiten aus Lieferungen und Leistungen</x:t>
        </x:is>
      </x:c>
      <x:c r="H4208" s="0" t="inlineStr">
        <x:is>
          <x:t>2023-08</x:t>
        </x:is>
      </x:c>
      <x:c r="I4208" s="0" t="inlineStr">
        <x:is>
          <x:t>2023-08</x:t>
        </x:is>
      </x:c>
      <x:c r="J4208" s="0" t="inlineStr">
        <x:is>
          <x:t>Month</x:t>
        </x:is>
      </x:c>
      <x:c r="K4208" s="58">
        <x:v>1</x:v>
      </x:c>
      <x:c r="L4208" s="12">
        <x:v>-1380225.98</x:v>
      </x:c>
    </x:row>
    <x:row r="4209">
      <x:c r="A4209" s="0" t="inlineStr">
        <x:is>
          <x:t>NWC|nwc.trade.P_C.4|3300|2023-09</x:t>
        </x:is>
      </x:c>
      <x:c r="B4209" s="0" t="inlineStr">
        <x:is>
          <x:t>Demo Handel GmbH</x:t>
        </x:is>
      </x:c>
      <x:c r="C4209" s="0" t="inlineStr">
        <x:is>
          <x:t>NWC</x:t>
        </x:is>
      </x:c>
      <x:c r="D4209" s="0" t="inlineStr">
        <x:is>
          <x:t>nwc.trade.P_C.4</x:t>
        </x:is>
      </x:c>
      <x:c r="E4209" s="0" t="inlineStr">
        <x:is>
          <x:t>Verbindlichkeiten aus Lieferungen und Leistungen</x:t>
        </x:is>
      </x:c>
      <x:c r="F4209" s="58">
        <x:v>3300</x:v>
      </x:c>
      <x:c r="G4209" t="inlineStr">
        <x:is>
          <x:t>Verbindlichkeiten aus Lieferungen und Leistungen</x:t>
        </x:is>
      </x:c>
      <x:c r="H4209" s="0" t="inlineStr">
        <x:is>
          <x:t>2023-09</x:t>
        </x:is>
      </x:c>
      <x:c r="I4209" s="0" t="inlineStr">
        <x:is>
          <x:t>2023-09</x:t>
        </x:is>
      </x:c>
      <x:c r="J4209" s="0" t="inlineStr">
        <x:is>
          <x:t>Month</x:t>
        </x:is>
      </x:c>
      <x:c r="K4209" s="58">
        <x:v>1</x:v>
      </x:c>
      <x:c r="L4209" s="12">
        <x:v>-1481126.94</x:v>
      </x:c>
    </x:row>
    <x:row r="4210">
      <x:c r="A4210" s="0" t="inlineStr">
        <x:is>
          <x:t>NWC|nwc.trade.P_C.4|3300|2023-10</x:t>
        </x:is>
      </x:c>
      <x:c r="B4210" s="0" t="inlineStr">
        <x:is>
          <x:t>Demo Handel GmbH</x:t>
        </x:is>
      </x:c>
      <x:c r="C4210" s="0" t="inlineStr">
        <x:is>
          <x:t>NWC</x:t>
        </x:is>
      </x:c>
      <x:c r="D4210" s="0" t="inlineStr">
        <x:is>
          <x:t>nwc.trade.P_C.4</x:t>
        </x:is>
      </x:c>
      <x:c r="E4210" s="0" t="inlineStr">
        <x:is>
          <x:t>Verbindlichkeiten aus Lieferungen und Leistungen</x:t>
        </x:is>
      </x:c>
      <x:c r="F4210" s="58">
        <x:v>3300</x:v>
      </x:c>
      <x:c r="G4210" t="inlineStr">
        <x:is>
          <x:t>Verbindlichkeiten aus Lieferungen und Leistungen</x:t>
        </x:is>
      </x:c>
      <x:c r="H4210" s="0" t="inlineStr">
        <x:is>
          <x:t>2023-10</x:t>
        </x:is>
      </x:c>
      <x:c r="I4210" s="0" t="inlineStr">
        <x:is>
          <x:t>2023-10</x:t>
        </x:is>
      </x:c>
      <x:c r="J4210" s="0" t="inlineStr">
        <x:is>
          <x:t>Month</x:t>
        </x:is>
      </x:c>
      <x:c r="K4210" s="58">
        <x:v>1</x:v>
      </x:c>
      <x:c r="L4210" s="12">
        <x:v>-1746295.03</x:v>
      </x:c>
    </x:row>
    <x:row r="4211">
      <x:c r="A4211" s="0" t="inlineStr">
        <x:is>
          <x:t>NWC|nwc.trade.P_C.4|3300|2023-11</x:t>
        </x:is>
      </x:c>
      <x:c r="B4211" s="0" t="inlineStr">
        <x:is>
          <x:t>Demo Handel GmbH</x:t>
        </x:is>
      </x:c>
      <x:c r="C4211" s="0" t="inlineStr">
        <x:is>
          <x:t>NWC</x:t>
        </x:is>
      </x:c>
      <x:c r="D4211" s="0" t="inlineStr">
        <x:is>
          <x:t>nwc.trade.P_C.4</x:t>
        </x:is>
      </x:c>
      <x:c r="E4211" s="0" t="inlineStr">
        <x:is>
          <x:t>Verbindlichkeiten aus Lieferungen und Leistungen</x:t>
        </x:is>
      </x:c>
      <x:c r="F4211" s="58">
        <x:v>3300</x:v>
      </x:c>
      <x:c r="G4211" t="inlineStr">
        <x:is>
          <x:t>Verbindlichkeiten aus Lieferungen und Leistungen</x:t>
        </x:is>
      </x:c>
      <x:c r="H4211" s="0" t="inlineStr">
        <x:is>
          <x:t>2023-11</x:t>
        </x:is>
      </x:c>
      <x:c r="I4211" s="0" t="inlineStr">
        <x:is>
          <x:t>2023-11</x:t>
        </x:is>
      </x:c>
      <x:c r="J4211" s="0" t="inlineStr">
        <x:is>
          <x:t>Month</x:t>
        </x:is>
      </x:c>
      <x:c r="K4211" s="58">
        <x:v>1</x:v>
      </x:c>
      <x:c r="L4211" s="12">
        <x:v>-1895734.91</x:v>
      </x:c>
    </x:row>
    <x:row r="4212">
      <x:c r="A4212" s="0" t="inlineStr">
        <x:is>
          <x:t>NWC|nwc.trade.P_C.4|3300|2023-12</x:t>
        </x:is>
      </x:c>
      <x:c r="B4212" s="0" t="inlineStr">
        <x:is>
          <x:t>Demo Handel GmbH</x:t>
        </x:is>
      </x:c>
      <x:c r="C4212" s="0" t="inlineStr">
        <x:is>
          <x:t>NWC</x:t>
        </x:is>
      </x:c>
      <x:c r="D4212" s="0" t="inlineStr">
        <x:is>
          <x:t>nwc.trade.P_C.4</x:t>
        </x:is>
      </x:c>
      <x:c r="E4212" s="0" t="inlineStr">
        <x:is>
          <x:t>Verbindlichkeiten aus Lieferungen und Leistungen</x:t>
        </x:is>
      </x:c>
      <x:c r="F4212" s="58">
        <x:v>3300</x:v>
      </x:c>
      <x:c r="G4212" t="inlineStr">
        <x:is>
          <x:t>Verbindlichkeiten aus Lieferungen und Leistungen</x:t>
        </x:is>
      </x:c>
      <x:c r="H4212" s="0" t="inlineStr">
        <x:is>
          <x:t>2023-12</x:t>
        </x:is>
      </x:c>
      <x:c r="I4212" s="0" t="inlineStr">
        <x:is>
          <x:t>2023-12</x:t>
        </x:is>
      </x:c>
      <x:c r="J4212" s="0" t="inlineStr">
        <x:is>
          <x:t>Month</x:t>
        </x:is>
      </x:c>
      <x:c r="K4212" s="58">
        <x:v>1</x:v>
      </x:c>
      <x:c r="L4212" s="12">
        <x:v>-1751374.66</x:v>
      </x:c>
    </x:row>
    <x:row r="4213">
      <x:c r="A4213" s="0" t="inlineStr">
        <x:is>
          <x:t>NWC|nwc.trade.P_C.4|3300|2024-01</x:t>
        </x:is>
      </x:c>
      <x:c r="B4213" s="0" t="inlineStr">
        <x:is>
          <x:t>Demo Handel GmbH</x:t>
        </x:is>
      </x:c>
      <x:c r="C4213" s="0" t="inlineStr">
        <x:is>
          <x:t>NWC</x:t>
        </x:is>
      </x:c>
      <x:c r="D4213" s="0" t="inlineStr">
        <x:is>
          <x:t>nwc.trade.P_C.4</x:t>
        </x:is>
      </x:c>
      <x:c r="E4213" s="0" t="inlineStr">
        <x:is>
          <x:t>Verbindlichkeiten aus Lieferungen und Leistungen</x:t>
        </x:is>
      </x:c>
      <x:c r="F4213" s="58">
        <x:v>3300</x:v>
      </x:c>
      <x:c r="G4213" t="inlineStr">
        <x:is>
          <x:t>Verbindlichkeiten aus Lieferungen und Leistungen</x:t>
        </x:is>
      </x:c>
      <x:c r="H4213" s="0" t="inlineStr">
        <x:is>
          <x:t>2024-01</x:t>
        </x:is>
      </x:c>
      <x:c r="I4213" s="0" t="inlineStr">
        <x:is>
          <x:t>2024-01</x:t>
        </x:is>
      </x:c>
      <x:c r="J4213" s="0" t="inlineStr">
        <x:is>
          <x:t>Month</x:t>
        </x:is>
      </x:c>
      <x:c r="K4213" s="58">
        <x:v>1</x:v>
      </x:c>
      <x:c r="L4213" s="12">
        <x:v>-1334359.43</x:v>
      </x:c>
    </x:row>
    <x:row r="4214">
      <x:c r="A4214" s="0" t="inlineStr">
        <x:is>
          <x:t>NWC|nwc.trade.P_C.4|3300|2024-02</x:t>
        </x:is>
      </x:c>
      <x:c r="B4214" s="0" t="inlineStr">
        <x:is>
          <x:t>Demo Handel GmbH</x:t>
        </x:is>
      </x:c>
      <x:c r="C4214" s="0" t="inlineStr">
        <x:is>
          <x:t>NWC</x:t>
        </x:is>
      </x:c>
      <x:c r="D4214" s="0" t="inlineStr">
        <x:is>
          <x:t>nwc.trade.P_C.4</x:t>
        </x:is>
      </x:c>
      <x:c r="E4214" s="0" t="inlineStr">
        <x:is>
          <x:t>Verbindlichkeiten aus Lieferungen und Leistungen</x:t>
        </x:is>
      </x:c>
      <x:c r="F4214" s="58">
        <x:v>3300</x:v>
      </x:c>
      <x:c r="G4214" t="inlineStr">
        <x:is>
          <x:t>Verbindlichkeiten aus Lieferungen und Leistungen</x:t>
        </x:is>
      </x:c>
      <x:c r="H4214" s="0" t="inlineStr">
        <x:is>
          <x:t>2024-02</x:t>
        </x:is>
      </x:c>
      <x:c r="I4214" s="0" t="inlineStr">
        <x:is>
          <x:t>2024-02</x:t>
        </x:is>
      </x:c>
      <x:c r="J4214" s="0" t="inlineStr">
        <x:is>
          <x:t>Month</x:t>
        </x:is>
      </x:c>
      <x:c r="K4214" s="58">
        <x:v>1</x:v>
      </x:c>
      <x:c r="L4214" s="12">
        <x:v>-1476821.42</x:v>
      </x:c>
    </x:row>
    <x:row r="4215">
      <x:c r="A4215" s="0" t="inlineStr">
        <x:is>
          <x:t>NWC|nwc.trade.P_C.4|3300|2024-03</x:t>
        </x:is>
      </x:c>
      <x:c r="B4215" s="0" t="inlineStr">
        <x:is>
          <x:t>Demo Handel GmbH</x:t>
        </x:is>
      </x:c>
      <x:c r="C4215" s="0" t="inlineStr">
        <x:is>
          <x:t>NWC</x:t>
        </x:is>
      </x:c>
      <x:c r="D4215" s="0" t="inlineStr">
        <x:is>
          <x:t>nwc.trade.P_C.4</x:t>
        </x:is>
      </x:c>
      <x:c r="E4215" s="0" t="inlineStr">
        <x:is>
          <x:t>Verbindlichkeiten aus Lieferungen und Leistungen</x:t>
        </x:is>
      </x:c>
      <x:c r="F4215" s="58">
        <x:v>3300</x:v>
      </x:c>
      <x:c r="G4215" t="inlineStr">
        <x:is>
          <x:t>Verbindlichkeiten aus Lieferungen und Leistungen</x:t>
        </x:is>
      </x:c>
      <x:c r="H4215" s="0" t="inlineStr">
        <x:is>
          <x:t>2024-03</x:t>
        </x:is>
      </x:c>
      <x:c r="I4215" s="0" t="inlineStr">
        <x:is>
          <x:t>2024-03</x:t>
        </x:is>
      </x:c>
      <x:c r="J4215" s="0" t="inlineStr">
        <x:is>
          <x:t>Month</x:t>
        </x:is>
      </x:c>
      <x:c r="K4215" s="58">
        <x:v>1</x:v>
      </x:c>
      <x:c r="L4215" s="12">
        <x:v>-1968987.54</x:v>
      </x:c>
    </x:row>
    <x:row r="4216">
      <x:c r="A4216" s="0" t="inlineStr">
        <x:is>
          <x:t>NWC|nwc.trade.P_C.4|3300|2024-04</x:t>
        </x:is>
      </x:c>
      <x:c r="B4216" s="0" t="inlineStr">
        <x:is>
          <x:t>Demo Handel GmbH</x:t>
        </x:is>
      </x:c>
      <x:c r="C4216" s="0" t="inlineStr">
        <x:is>
          <x:t>NWC</x:t>
        </x:is>
      </x:c>
      <x:c r="D4216" s="0" t="inlineStr">
        <x:is>
          <x:t>nwc.trade.P_C.4</x:t>
        </x:is>
      </x:c>
      <x:c r="E4216" s="0" t="inlineStr">
        <x:is>
          <x:t>Verbindlichkeiten aus Lieferungen und Leistungen</x:t>
        </x:is>
      </x:c>
      <x:c r="F4216" s="58">
        <x:v>3300</x:v>
      </x:c>
      <x:c r="G4216" t="inlineStr">
        <x:is>
          <x:t>Verbindlichkeiten aus Lieferungen und Leistungen</x:t>
        </x:is>
      </x:c>
      <x:c r="H4216" s="0" t="inlineStr">
        <x:is>
          <x:t>2024-04</x:t>
        </x:is>
      </x:c>
      <x:c r="I4216" s="0" t="inlineStr">
        <x:is>
          <x:t>2024-04</x:t>
        </x:is>
      </x:c>
      <x:c r="J4216" s="0" t="inlineStr">
        <x:is>
          <x:t>Month</x:t>
        </x:is>
      </x:c>
      <x:c r="K4216" s="58">
        <x:v>1</x:v>
      </x:c>
      <x:c r="L4216" s="12">
        <x:v>-1953569.96</x:v>
      </x:c>
    </x:row>
    <x:row r="4217">
      <x:c r="A4217" s="0" t="inlineStr">
        <x:is>
          <x:t>NWC|nwc.trade.P_C.4|3300|2024-05</x:t>
        </x:is>
      </x:c>
      <x:c r="B4217" s="0" t="inlineStr">
        <x:is>
          <x:t>Demo Handel GmbH</x:t>
        </x:is>
      </x:c>
      <x:c r="C4217" s="0" t="inlineStr">
        <x:is>
          <x:t>NWC</x:t>
        </x:is>
      </x:c>
      <x:c r="D4217" s="0" t="inlineStr">
        <x:is>
          <x:t>nwc.trade.P_C.4</x:t>
        </x:is>
      </x:c>
      <x:c r="E4217" s="0" t="inlineStr">
        <x:is>
          <x:t>Verbindlichkeiten aus Lieferungen und Leistungen</x:t>
        </x:is>
      </x:c>
      <x:c r="F4217" s="58">
        <x:v>3300</x:v>
      </x:c>
      <x:c r="G4217" t="inlineStr">
        <x:is>
          <x:t>Verbindlichkeiten aus Lieferungen und Leistungen</x:t>
        </x:is>
      </x:c>
      <x:c r="H4217" s="0" t="inlineStr">
        <x:is>
          <x:t>2024-05</x:t>
        </x:is>
      </x:c>
      <x:c r="I4217" s="0" t="inlineStr">
        <x:is>
          <x:t>2024-05</x:t>
        </x:is>
      </x:c>
      <x:c r="J4217" s="0" t="inlineStr">
        <x:is>
          <x:t>Month</x:t>
        </x:is>
      </x:c>
      <x:c r="K4217" s="58">
        <x:v>1</x:v>
      </x:c>
      <x:c r="L4217" s="12">
        <x:v>-1513543.16</x:v>
      </x:c>
    </x:row>
    <x:row r="4218">
      <x:c r="A4218" s="0" t="inlineStr">
        <x:is>
          <x:t>NWC|nwc.trade.P_C.4|3300|2024-06</x:t>
        </x:is>
      </x:c>
      <x:c r="B4218" s="0" t="inlineStr">
        <x:is>
          <x:t>Demo Handel GmbH</x:t>
        </x:is>
      </x:c>
      <x:c r="C4218" s="0" t="inlineStr">
        <x:is>
          <x:t>NWC</x:t>
        </x:is>
      </x:c>
      <x:c r="D4218" s="0" t="inlineStr">
        <x:is>
          <x:t>nwc.trade.P_C.4</x:t>
        </x:is>
      </x:c>
      <x:c r="E4218" s="0" t="inlineStr">
        <x:is>
          <x:t>Verbindlichkeiten aus Lieferungen und Leistungen</x:t>
        </x:is>
      </x:c>
      <x:c r="F4218" s="58">
        <x:v>3300</x:v>
      </x:c>
      <x:c r="G4218" t="inlineStr">
        <x:is>
          <x:t>Verbindlichkeiten aus Lieferungen und Leistungen</x:t>
        </x:is>
      </x:c>
      <x:c r="H4218" s="0" t="inlineStr">
        <x:is>
          <x:t>2024-06</x:t>
        </x:is>
      </x:c>
      <x:c r="I4218" s="0" t="inlineStr">
        <x:is>
          <x:t>2024-06</x:t>
        </x:is>
      </x:c>
      <x:c r="J4218" s="0" t="inlineStr">
        <x:is>
          <x:t>Month</x:t>
        </x:is>
      </x:c>
      <x:c r="K4218" s="58">
        <x:v>1</x:v>
      </x:c>
      <x:c r="L4218" s="12">
        <x:v>-1316518.44</x:v>
      </x:c>
    </x:row>
    <x:row r="4219">
      <x:c r="A4219" s="0" t="inlineStr">
        <x:is>
          <x:t>NWC|nwc.trade.P_C.4|3300|2024-07</x:t>
        </x:is>
      </x:c>
      <x:c r="B4219" s="0" t="inlineStr">
        <x:is>
          <x:t>Demo Handel GmbH</x:t>
        </x:is>
      </x:c>
      <x:c r="C4219" s="0" t="inlineStr">
        <x:is>
          <x:t>NWC</x:t>
        </x:is>
      </x:c>
      <x:c r="D4219" s="0" t="inlineStr">
        <x:is>
          <x:t>nwc.trade.P_C.4</x:t>
        </x:is>
      </x:c>
      <x:c r="E4219" s="0" t="inlineStr">
        <x:is>
          <x:t>Verbindlichkeiten aus Lieferungen und Leistungen</x:t>
        </x:is>
      </x:c>
      <x:c r="F4219" s="58">
        <x:v>3300</x:v>
      </x:c>
      <x:c r="G4219" t="inlineStr">
        <x:is>
          <x:t>Verbindlichkeiten aus Lieferungen und Leistungen</x:t>
        </x:is>
      </x:c>
      <x:c r="H4219" s="0" t="inlineStr">
        <x:is>
          <x:t>2024-07</x:t>
        </x:is>
      </x:c>
      <x:c r="I4219" s="0" t="inlineStr">
        <x:is>
          <x:t>2024-07</x:t>
        </x:is>
      </x:c>
      <x:c r="J4219" s="0" t="inlineStr">
        <x:is>
          <x:t>Month</x:t>
        </x:is>
      </x:c>
      <x:c r="K4219" s="58">
        <x:v>1</x:v>
      </x:c>
      <x:c r="L4219" s="12">
        <x:v>-1245725</x:v>
      </x:c>
    </x:row>
    <x:row r="4220">
      <x:c r="A4220" s="0" t="inlineStr">
        <x:is>
          <x:t>NWC|nwc.trade.P_C.4|3300|2024-08</x:t>
        </x:is>
      </x:c>
      <x:c r="B4220" s="0" t="inlineStr">
        <x:is>
          <x:t>Demo Handel GmbH</x:t>
        </x:is>
      </x:c>
      <x:c r="C4220" s="0" t="inlineStr">
        <x:is>
          <x:t>NWC</x:t>
        </x:is>
      </x:c>
      <x:c r="D4220" s="0" t="inlineStr">
        <x:is>
          <x:t>nwc.trade.P_C.4</x:t>
        </x:is>
      </x:c>
      <x:c r="E4220" s="0" t="inlineStr">
        <x:is>
          <x:t>Verbindlichkeiten aus Lieferungen und Leistungen</x:t>
        </x:is>
      </x:c>
      <x:c r="F4220" s="58">
        <x:v>3300</x:v>
      </x:c>
      <x:c r="G4220" t="inlineStr">
        <x:is>
          <x:t>Verbindlichkeiten aus Lieferungen und Leistungen</x:t>
        </x:is>
      </x:c>
      <x:c r="H4220" s="0" t="inlineStr">
        <x:is>
          <x:t>2024-08</x:t>
        </x:is>
      </x:c>
      <x:c r="I4220" s="0" t="inlineStr">
        <x:is>
          <x:t>2024-08</x:t>
        </x:is>
      </x:c>
      <x:c r="J4220" s="0" t="inlineStr">
        <x:is>
          <x:t>Month</x:t>
        </x:is>
      </x:c>
      <x:c r="K4220" s="58">
        <x:v>1</x:v>
      </x:c>
      <x:c r="L4220" s="12">
        <x:v>-1515651.95</x:v>
      </x:c>
    </x:row>
    <x:row r="4221">
      <x:c r="A4221" s="0" t="inlineStr">
        <x:is>
          <x:t>NWC|nwc.trade.P_C.4|3300|2024-09</x:t>
        </x:is>
      </x:c>
      <x:c r="B4221" s="0" t="inlineStr">
        <x:is>
          <x:t>Demo Handel GmbH</x:t>
        </x:is>
      </x:c>
      <x:c r="C4221" s="0" t="inlineStr">
        <x:is>
          <x:t>NWC</x:t>
        </x:is>
      </x:c>
      <x:c r="D4221" s="0" t="inlineStr">
        <x:is>
          <x:t>nwc.trade.P_C.4</x:t>
        </x:is>
      </x:c>
      <x:c r="E4221" s="0" t="inlineStr">
        <x:is>
          <x:t>Verbindlichkeiten aus Lieferungen und Leistungen</x:t>
        </x:is>
      </x:c>
      <x:c r="F4221" s="58">
        <x:v>3300</x:v>
      </x:c>
      <x:c r="G4221" t="inlineStr">
        <x:is>
          <x:t>Verbindlichkeiten aus Lieferungen und Leistungen</x:t>
        </x:is>
      </x:c>
      <x:c r="H4221" s="0" t="inlineStr">
        <x:is>
          <x:t>2024-09</x:t>
        </x:is>
      </x:c>
      <x:c r="I4221" s="0" t="inlineStr">
        <x:is>
          <x:t>2024-09</x:t>
        </x:is>
      </x:c>
      <x:c r="J4221" s="0" t="inlineStr">
        <x:is>
          <x:t>Month</x:t>
        </x:is>
      </x:c>
      <x:c r="K4221" s="58">
        <x:v>1</x:v>
      </x:c>
      <x:c r="L4221" s="12">
        <x:v>-1552057.94</x:v>
      </x:c>
    </x:row>
    <x:row r="4222">
      <x:c r="A4222" s="0" t="inlineStr">
        <x:is>
          <x:t>NWC|nwc.trade.P_C.4|3300|2024-10</x:t>
        </x:is>
      </x:c>
      <x:c r="B4222" s="0" t="inlineStr">
        <x:is>
          <x:t>Demo Handel GmbH</x:t>
        </x:is>
      </x:c>
      <x:c r="C4222" s="0" t="inlineStr">
        <x:is>
          <x:t>NWC</x:t>
        </x:is>
      </x:c>
      <x:c r="D4222" s="0" t="inlineStr">
        <x:is>
          <x:t>nwc.trade.P_C.4</x:t>
        </x:is>
      </x:c>
      <x:c r="E4222" s="0" t="inlineStr">
        <x:is>
          <x:t>Verbindlichkeiten aus Lieferungen und Leistungen</x:t>
        </x:is>
      </x:c>
      <x:c r="F4222" s="58">
        <x:v>3300</x:v>
      </x:c>
      <x:c r="G4222" t="inlineStr">
        <x:is>
          <x:t>Verbindlichkeiten aus Lieferungen und Leistungen</x:t>
        </x:is>
      </x:c>
      <x:c r="H4222" s="0" t="inlineStr">
        <x:is>
          <x:t>2024-10</x:t>
        </x:is>
      </x:c>
      <x:c r="I4222" s="0" t="inlineStr">
        <x:is>
          <x:t>2024-10</x:t>
        </x:is>
      </x:c>
      <x:c r="J4222" s="0" t="inlineStr">
        <x:is>
          <x:t>Month</x:t>
        </x:is>
      </x:c>
      <x:c r="K4222" s="58">
        <x:v>1</x:v>
      </x:c>
      <x:c r="L4222" s="12">
        <x:v>-1780668.82</x:v>
      </x:c>
    </x:row>
    <x:row r="4223">
      <x:c r="A4223" s="0" t="inlineStr">
        <x:is>
          <x:t>NWC|nwc.trade.P_C.4|3300|2024-11</x:t>
        </x:is>
      </x:c>
      <x:c r="B4223" s="0" t="inlineStr">
        <x:is>
          <x:t>Demo Handel GmbH</x:t>
        </x:is>
      </x:c>
      <x:c r="C4223" s="0" t="inlineStr">
        <x:is>
          <x:t>NWC</x:t>
        </x:is>
      </x:c>
      <x:c r="D4223" s="0" t="inlineStr">
        <x:is>
          <x:t>nwc.trade.P_C.4</x:t>
        </x:is>
      </x:c>
      <x:c r="E4223" s="0" t="inlineStr">
        <x:is>
          <x:t>Verbindlichkeiten aus Lieferungen und Leistungen</x:t>
        </x:is>
      </x:c>
      <x:c r="F4223" s="58">
        <x:v>3300</x:v>
      </x:c>
      <x:c r="G4223" t="inlineStr">
        <x:is>
          <x:t>Verbindlichkeiten aus Lieferungen und Leistungen</x:t>
        </x:is>
      </x:c>
      <x:c r="H4223" s="0" t="inlineStr">
        <x:is>
          <x:t>2024-11</x:t>
        </x:is>
      </x:c>
      <x:c r="I4223" s="0" t="inlineStr">
        <x:is>
          <x:t>2024-11</x:t>
        </x:is>
      </x:c>
      <x:c r="J4223" s="0" t="inlineStr">
        <x:is>
          <x:t>Month</x:t>
        </x:is>
      </x:c>
      <x:c r="K4223" s="58">
        <x:v>1</x:v>
      </x:c>
      <x:c r="L4223" s="12">
        <x:v>-1828905.04</x:v>
      </x:c>
    </x:row>
    <x:row r="4224">
      <x:c r="A4224" s="0" t="inlineStr">
        <x:is>
          <x:t>NWC|nwc.trade.P_C.4|3300|2024-12</x:t>
        </x:is>
      </x:c>
      <x:c r="B4224" s="0" t="inlineStr">
        <x:is>
          <x:t>Demo Handel GmbH</x:t>
        </x:is>
      </x:c>
      <x:c r="C4224" s="0" t="inlineStr">
        <x:is>
          <x:t>NWC</x:t>
        </x:is>
      </x:c>
      <x:c r="D4224" s="0" t="inlineStr">
        <x:is>
          <x:t>nwc.trade.P_C.4</x:t>
        </x:is>
      </x:c>
      <x:c r="E4224" s="0" t="inlineStr">
        <x:is>
          <x:t>Verbindlichkeiten aus Lieferungen und Leistungen</x:t>
        </x:is>
      </x:c>
      <x:c r="F4224" s="58">
        <x:v>3300</x:v>
      </x:c>
      <x:c r="G4224" t="inlineStr">
        <x:is>
          <x:t>Verbindlichkeiten aus Lieferungen und Leistungen</x:t>
        </x:is>
      </x:c>
      <x:c r="H4224" s="0" t="inlineStr">
        <x:is>
          <x:t>2024-12</x:t>
        </x:is>
      </x:c>
      <x:c r="I4224" s="0" t="inlineStr">
        <x:is>
          <x:t>2024-12</x:t>
        </x:is>
      </x:c>
      <x:c r="J4224" s="0" t="inlineStr">
        <x:is>
          <x:t>Month</x:t>
        </x:is>
      </x:c>
      <x:c r="K4224" s="58">
        <x:v>1</x:v>
      </x:c>
      <x:c r="L4224" s="12">
        <x:v>-1796236.88</x:v>
      </x:c>
    </x:row>
    <x:row r="4225">
      <x:c r="A4225" s="0" t="inlineStr">
        <x:is>
          <x:t>NWC|nwc.trade||2022-01</x:t>
        </x:is>
      </x:c>
      <x:c r="B4225" s="0" t="inlineStr">
        <x:is>
          <x:t>Demo Handel GmbH</x:t>
        </x:is>
      </x:c>
      <x:c r="C4225" s="0" t="inlineStr">
        <x:is>
          <x:t>NWC</x:t>
        </x:is>
      </x:c>
      <x:c r="D4225" s="0" t="inlineStr">
        <x:is>
          <x:t>nwc.trade</x:t>
        </x:is>
      </x:c>
      <x:c r="E4225" s="0" t="inlineStr">
        <x:is>
          <x:t>Handels-Working-Capital</x:t>
        </x:is>
      </x:c>
      <x:c r="H4225" s="0" t="inlineStr">
        <x:is>
          <x:t>2022-01</x:t>
        </x:is>
      </x:c>
      <x:c r="I4225" s="0" t="inlineStr">
        <x:is>
          <x:t>2022-01</x:t>
        </x:is>
      </x:c>
      <x:c r="J4225" s="0" t="inlineStr">
        <x:is>
          <x:t>Month</x:t>
        </x:is>
      </x:c>
      <x:c r="K4225" s="58">
        <x:v>1</x:v>
      </x:c>
      <x:c r="L4225" s="12">
        <x:v>2851912.14</x:v>
      </x:c>
    </x:row>
    <x:row r="4226">
      <x:c r="A4226" s="0" t="inlineStr">
        <x:is>
          <x:t>NWC|nwc.trade||2022-02</x:t>
        </x:is>
      </x:c>
      <x:c r="B4226" s="0" t="inlineStr">
        <x:is>
          <x:t>Demo Handel GmbH</x:t>
        </x:is>
      </x:c>
      <x:c r="C4226" s="0" t="inlineStr">
        <x:is>
          <x:t>NWC</x:t>
        </x:is>
      </x:c>
      <x:c r="D4226" s="0" t="inlineStr">
        <x:is>
          <x:t>nwc.trade</x:t>
        </x:is>
      </x:c>
      <x:c r="E4226" s="0" t="inlineStr">
        <x:is>
          <x:t>Handels-Working-Capital</x:t>
        </x:is>
      </x:c>
      <x:c r="H4226" s="0" t="inlineStr">
        <x:is>
          <x:t>2022-02</x:t>
        </x:is>
      </x:c>
      <x:c r="I4226" s="0" t="inlineStr">
        <x:is>
          <x:t>2022-02</x:t>
        </x:is>
      </x:c>
      <x:c r="J4226" s="0" t="inlineStr">
        <x:is>
          <x:t>Month</x:t>
        </x:is>
      </x:c>
      <x:c r="K4226" s="58">
        <x:v>1</x:v>
      </x:c>
      <x:c r="L4226" s="12">
        <x:v>2885861.19</x:v>
      </x:c>
    </x:row>
    <x:row r="4227">
      <x:c r="A4227" s="0" t="inlineStr">
        <x:is>
          <x:t>NWC|nwc.trade||2022-03</x:t>
        </x:is>
      </x:c>
      <x:c r="B4227" s="0" t="inlineStr">
        <x:is>
          <x:t>Demo Handel GmbH</x:t>
        </x:is>
      </x:c>
      <x:c r="C4227" s="0" t="inlineStr">
        <x:is>
          <x:t>NWC</x:t>
        </x:is>
      </x:c>
      <x:c r="D4227" s="0" t="inlineStr">
        <x:is>
          <x:t>nwc.trade</x:t>
        </x:is>
      </x:c>
      <x:c r="E4227" s="0" t="inlineStr">
        <x:is>
          <x:t>Handels-Working-Capital</x:t>
        </x:is>
      </x:c>
      <x:c r="H4227" s="0" t="inlineStr">
        <x:is>
          <x:t>2022-03</x:t>
        </x:is>
      </x:c>
      <x:c r="I4227" s="0" t="inlineStr">
        <x:is>
          <x:t>2022-03</x:t>
        </x:is>
      </x:c>
      <x:c r="J4227" s="0" t="inlineStr">
        <x:is>
          <x:t>Month</x:t>
        </x:is>
      </x:c>
      <x:c r="K4227" s="58">
        <x:v>1</x:v>
      </x:c>
      <x:c r="L4227" s="12">
        <x:v>3150380.53</x:v>
      </x:c>
    </x:row>
    <x:row r="4228">
      <x:c r="A4228" s="0" t="inlineStr">
        <x:is>
          <x:t>NWC|nwc.trade||2022-04</x:t>
        </x:is>
      </x:c>
      <x:c r="B4228" s="0" t="inlineStr">
        <x:is>
          <x:t>Demo Handel GmbH</x:t>
        </x:is>
      </x:c>
      <x:c r="C4228" s="0" t="inlineStr">
        <x:is>
          <x:t>NWC</x:t>
        </x:is>
      </x:c>
      <x:c r="D4228" s="0" t="inlineStr">
        <x:is>
          <x:t>nwc.trade</x:t>
        </x:is>
      </x:c>
      <x:c r="E4228" s="0" t="inlineStr">
        <x:is>
          <x:t>Handels-Working-Capital</x:t>
        </x:is>
      </x:c>
      <x:c r="H4228" s="0" t="inlineStr">
        <x:is>
          <x:t>2022-04</x:t>
        </x:is>
      </x:c>
      <x:c r="I4228" s="0" t="inlineStr">
        <x:is>
          <x:t>2022-04</x:t>
        </x:is>
      </x:c>
      <x:c r="J4228" s="0" t="inlineStr">
        <x:is>
          <x:t>Month</x:t>
        </x:is>
      </x:c>
      <x:c r="K4228" s="58">
        <x:v>1</x:v>
      </x:c>
      <x:c r="L4228" s="12">
        <x:v>3279165.83</x:v>
      </x:c>
    </x:row>
    <x:row r="4229">
      <x:c r="A4229" s="0" t="inlineStr">
        <x:is>
          <x:t>NWC|nwc.trade||2022-05</x:t>
        </x:is>
      </x:c>
      <x:c r="B4229" s="0" t="inlineStr">
        <x:is>
          <x:t>Demo Handel GmbH</x:t>
        </x:is>
      </x:c>
      <x:c r="C4229" s="0" t="inlineStr">
        <x:is>
          <x:t>NWC</x:t>
        </x:is>
      </x:c>
      <x:c r="D4229" s="0" t="inlineStr">
        <x:is>
          <x:t>nwc.trade</x:t>
        </x:is>
      </x:c>
      <x:c r="E4229" s="0" t="inlineStr">
        <x:is>
          <x:t>Handels-Working-Capital</x:t>
        </x:is>
      </x:c>
      <x:c r="H4229" s="0" t="inlineStr">
        <x:is>
          <x:t>2022-05</x:t>
        </x:is>
      </x:c>
      <x:c r="I4229" s="0" t="inlineStr">
        <x:is>
          <x:t>2022-05</x:t>
        </x:is>
      </x:c>
      <x:c r="J4229" s="0" t="inlineStr">
        <x:is>
          <x:t>Month</x:t>
        </x:is>
      </x:c>
      <x:c r="K4229" s="58">
        <x:v>1</x:v>
      </x:c>
      <x:c r="L4229" s="12">
        <x:v>3245774.82</x:v>
      </x:c>
    </x:row>
    <x:row r="4230">
      <x:c r="A4230" s="0" t="inlineStr">
        <x:is>
          <x:t>NWC|nwc.trade||2022-06</x:t>
        </x:is>
      </x:c>
      <x:c r="B4230" s="0" t="inlineStr">
        <x:is>
          <x:t>Demo Handel GmbH</x:t>
        </x:is>
      </x:c>
      <x:c r="C4230" s="0" t="inlineStr">
        <x:is>
          <x:t>NWC</x:t>
        </x:is>
      </x:c>
      <x:c r="D4230" s="0" t="inlineStr">
        <x:is>
          <x:t>nwc.trade</x:t>
        </x:is>
      </x:c>
      <x:c r="E4230" s="0" t="inlineStr">
        <x:is>
          <x:t>Handels-Working-Capital</x:t>
        </x:is>
      </x:c>
      <x:c r="H4230" s="0" t="inlineStr">
        <x:is>
          <x:t>2022-06</x:t>
        </x:is>
      </x:c>
      <x:c r="I4230" s="0" t="inlineStr">
        <x:is>
          <x:t>2022-06</x:t>
        </x:is>
      </x:c>
      <x:c r="J4230" s="0" t="inlineStr">
        <x:is>
          <x:t>Month</x:t>
        </x:is>
      </x:c>
      <x:c r="K4230" s="58">
        <x:v>1</x:v>
      </x:c>
      <x:c r="L4230" s="12">
        <x:v>3379560.38</x:v>
      </x:c>
    </x:row>
    <x:row r="4231">
      <x:c r="A4231" s="0" t="inlineStr">
        <x:is>
          <x:t>NWC|nwc.trade||2022-07</x:t>
        </x:is>
      </x:c>
      <x:c r="B4231" s="0" t="inlineStr">
        <x:is>
          <x:t>Demo Handel GmbH</x:t>
        </x:is>
      </x:c>
      <x:c r="C4231" s="0" t="inlineStr">
        <x:is>
          <x:t>NWC</x:t>
        </x:is>
      </x:c>
      <x:c r="D4231" s="0" t="inlineStr">
        <x:is>
          <x:t>nwc.trade</x:t>
        </x:is>
      </x:c>
      <x:c r="E4231" s="0" t="inlineStr">
        <x:is>
          <x:t>Handels-Working-Capital</x:t>
        </x:is>
      </x:c>
      <x:c r="H4231" s="0" t="inlineStr">
        <x:is>
          <x:t>2022-07</x:t>
        </x:is>
      </x:c>
      <x:c r="I4231" s="0" t="inlineStr">
        <x:is>
          <x:t>2022-07</x:t>
        </x:is>
      </x:c>
      <x:c r="J4231" s="0" t="inlineStr">
        <x:is>
          <x:t>Month</x:t>
        </x:is>
      </x:c>
      <x:c r="K4231" s="58">
        <x:v>1</x:v>
      </x:c>
      <x:c r="L4231" s="12">
        <x:v>3294749.71</x:v>
      </x:c>
    </x:row>
    <x:row r="4232">
      <x:c r="A4232" s="0" t="inlineStr">
        <x:is>
          <x:t>NWC|nwc.trade||2022-08</x:t>
        </x:is>
      </x:c>
      <x:c r="B4232" s="0" t="inlineStr">
        <x:is>
          <x:t>Demo Handel GmbH</x:t>
        </x:is>
      </x:c>
      <x:c r="C4232" s="0" t="inlineStr">
        <x:is>
          <x:t>NWC</x:t>
        </x:is>
      </x:c>
      <x:c r="D4232" s="0" t="inlineStr">
        <x:is>
          <x:t>nwc.trade</x:t>
        </x:is>
      </x:c>
      <x:c r="E4232" s="0" t="inlineStr">
        <x:is>
          <x:t>Handels-Working-Capital</x:t>
        </x:is>
      </x:c>
      <x:c r="H4232" s="0" t="inlineStr">
        <x:is>
          <x:t>2022-08</x:t>
        </x:is>
      </x:c>
      <x:c r="I4232" s="0" t="inlineStr">
        <x:is>
          <x:t>2022-08</x:t>
        </x:is>
      </x:c>
      <x:c r="J4232" s="0" t="inlineStr">
        <x:is>
          <x:t>Month</x:t>
        </x:is>
      </x:c>
      <x:c r="K4232" s="58">
        <x:v>1</x:v>
      </x:c>
      <x:c r="L4232" s="12">
        <x:v>2749178.15</x:v>
      </x:c>
    </x:row>
    <x:row r="4233">
      <x:c r="A4233" s="0" t="inlineStr">
        <x:is>
          <x:t>NWC|nwc.trade||2022-09</x:t>
        </x:is>
      </x:c>
      <x:c r="B4233" s="0" t="inlineStr">
        <x:is>
          <x:t>Demo Handel GmbH</x:t>
        </x:is>
      </x:c>
      <x:c r="C4233" s="0" t="inlineStr">
        <x:is>
          <x:t>NWC</x:t>
        </x:is>
      </x:c>
      <x:c r="D4233" s="0" t="inlineStr">
        <x:is>
          <x:t>nwc.trade</x:t>
        </x:is>
      </x:c>
      <x:c r="E4233" s="0" t="inlineStr">
        <x:is>
          <x:t>Handels-Working-Capital</x:t>
        </x:is>
      </x:c>
      <x:c r="H4233" s="0" t="inlineStr">
        <x:is>
          <x:t>2022-09</x:t>
        </x:is>
      </x:c>
      <x:c r="I4233" s="0" t="inlineStr">
        <x:is>
          <x:t>2022-09</x:t>
        </x:is>
      </x:c>
      <x:c r="J4233" s="0" t="inlineStr">
        <x:is>
          <x:t>Month</x:t>
        </x:is>
      </x:c>
      <x:c r="K4233" s="58">
        <x:v>1</x:v>
      </x:c>
      <x:c r="L4233" s="12">
        <x:v>3292812.13</x:v>
      </x:c>
    </x:row>
    <x:row r="4234">
      <x:c r="A4234" s="0" t="inlineStr">
        <x:is>
          <x:t>NWC|nwc.trade||2022-10</x:t>
        </x:is>
      </x:c>
      <x:c r="B4234" s="0" t="inlineStr">
        <x:is>
          <x:t>Demo Handel GmbH</x:t>
        </x:is>
      </x:c>
      <x:c r="C4234" s="0" t="inlineStr">
        <x:is>
          <x:t>NWC</x:t>
        </x:is>
      </x:c>
      <x:c r="D4234" s="0" t="inlineStr">
        <x:is>
          <x:t>nwc.trade</x:t>
        </x:is>
      </x:c>
      <x:c r="E4234" s="0" t="inlineStr">
        <x:is>
          <x:t>Handels-Working-Capital</x:t>
        </x:is>
      </x:c>
      <x:c r="H4234" s="0" t="inlineStr">
        <x:is>
          <x:t>2022-10</x:t>
        </x:is>
      </x:c>
      <x:c r="I4234" s="0" t="inlineStr">
        <x:is>
          <x:t>2022-10</x:t>
        </x:is>
      </x:c>
      <x:c r="J4234" s="0" t="inlineStr">
        <x:is>
          <x:t>Month</x:t>
        </x:is>
      </x:c>
      <x:c r="K4234" s="58">
        <x:v>1</x:v>
      </x:c>
      <x:c r="L4234" s="12">
        <x:v>3267260.08</x:v>
      </x:c>
    </x:row>
    <x:row r="4235">
      <x:c r="A4235" s="0" t="inlineStr">
        <x:is>
          <x:t>NWC|nwc.trade||2022-11</x:t>
        </x:is>
      </x:c>
      <x:c r="B4235" s="0" t="inlineStr">
        <x:is>
          <x:t>Demo Handel GmbH</x:t>
        </x:is>
      </x:c>
      <x:c r="C4235" s="0" t="inlineStr">
        <x:is>
          <x:t>NWC</x:t>
        </x:is>
      </x:c>
      <x:c r="D4235" s="0" t="inlineStr">
        <x:is>
          <x:t>nwc.trade</x:t>
        </x:is>
      </x:c>
      <x:c r="E4235" s="0" t="inlineStr">
        <x:is>
          <x:t>Handels-Working-Capital</x:t>
        </x:is>
      </x:c>
      <x:c r="H4235" s="0" t="inlineStr">
        <x:is>
          <x:t>2022-11</x:t>
        </x:is>
      </x:c>
      <x:c r="I4235" s="0" t="inlineStr">
        <x:is>
          <x:t>2022-11</x:t>
        </x:is>
      </x:c>
      <x:c r="J4235" s="0" t="inlineStr">
        <x:is>
          <x:t>Month</x:t>
        </x:is>
      </x:c>
      <x:c r="K4235" s="58">
        <x:v>1</x:v>
      </x:c>
      <x:c r="L4235" s="12">
        <x:v>3412477.72</x:v>
      </x:c>
    </x:row>
    <x:row r="4236">
      <x:c r="A4236" s="0" t="inlineStr">
        <x:is>
          <x:t>NWC|nwc.trade||2022-12</x:t>
        </x:is>
      </x:c>
      <x:c r="B4236" s="0" t="inlineStr">
        <x:is>
          <x:t>Demo Handel GmbH</x:t>
        </x:is>
      </x:c>
      <x:c r="C4236" s="0" t="inlineStr">
        <x:is>
          <x:t>NWC</x:t>
        </x:is>
      </x:c>
      <x:c r="D4236" s="0" t="inlineStr">
        <x:is>
          <x:t>nwc.trade</x:t>
        </x:is>
      </x:c>
      <x:c r="E4236" s="0" t="inlineStr">
        <x:is>
          <x:t>Handels-Working-Capital</x:t>
        </x:is>
      </x:c>
      <x:c r="H4236" s="0" t="inlineStr">
        <x:is>
          <x:t>2022-12</x:t>
        </x:is>
      </x:c>
      <x:c r="I4236" s="0" t="inlineStr">
        <x:is>
          <x:t>2022-12</x:t>
        </x:is>
      </x:c>
      <x:c r="J4236" s="0" t="inlineStr">
        <x:is>
          <x:t>Month</x:t>
        </x:is>
      </x:c>
      <x:c r="K4236" s="58">
        <x:v>1</x:v>
      </x:c>
      <x:c r="L4236" s="12">
        <x:v>3621507.65</x:v>
      </x:c>
    </x:row>
    <x:row r="4237">
      <x:c r="A4237" s="0" t="inlineStr">
        <x:is>
          <x:t>NWC|nwc.trade||2023-01</x:t>
        </x:is>
      </x:c>
      <x:c r="B4237" s="0" t="inlineStr">
        <x:is>
          <x:t>Demo Handel GmbH</x:t>
        </x:is>
      </x:c>
      <x:c r="C4237" s="0" t="inlineStr">
        <x:is>
          <x:t>NWC</x:t>
        </x:is>
      </x:c>
      <x:c r="D4237" s="0" t="inlineStr">
        <x:is>
          <x:t>nwc.trade</x:t>
        </x:is>
      </x:c>
      <x:c r="E4237" s="0" t="inlineStr">
        <x:is>
          <x:t>Handels-Working-Capital</x:t>
        </x:is>
      </x:c>
      <x:c r="H4237" s="0" t="inlineStr">
        <x:is>
          <x:t>2023-01</x:t>
        </x:is>
      </x:c>
      <x:c r="I4237" s="0" t="inlineStr">
        <x:is>
          <x:t>2023-01</x:t>
        </x:is>
      </x:c>
      <x:c r="J4237" s="0" t="inlineStr">
        <x:is>
          <x:t>Month</x:t>
        </x:is>
      </x:c>
      <x:c r="K4237" s="58">
        <x:v>1</x:v>
      </x:c>
      <x:c r="L4237" s="12">
        <x:v>3269489.93</x:v>
      </x:c>
    </x:row>
    <x:row r="4238">
      <x:c r="A4238" s="0" t="inlineStr">
        <x:is>
          <x:t>NWC|nwc.trade||2023-02</x:t>
        </x:is>
      </x:c>
      <x:c r="B4238" s="0" t="inlineStr">
        <x:is>
          <x:t>Demo Handel GmbH</x:t>
        </x:is>
      </x:c>
      <x:c r="C4238" s="0" t="inlineStr">
        <x:is>
          <x:t>NWC</x:t>
        </x:is>
      </x:c>
      <x:c r="D4238" s="0" t="inlineStr">
        <x:is>
          <x:t>nwc.trade</x:t>
        </x:is>
      </x:c>
      <x:c r="E4238" s="0" t="inlineStr">
        <x:is>
          <x:t>Handels-Working-Capital</x:t>
        </x:is>
      </x:c>
      <x:c r="H4238" s="0" t="inlineStr">
        <x:is>
          <x:t>2023-02</x:t>
        </x:is>
      </x:c>
      <x:c r="I4238" s="0" t="inlineStr">
        <x:is>
          <x:t>2023-02</x:t>
        </x:is>
      </x:c>
      <x:c r="J4238" s="0" t="inlineStr">
        <x:is>
          <x:t>Month</x:t>
        </x:is>
      </x:c>
      <x:c r="K4238" s="58">
        <x:v>1</x:v>
      </x:c>
      <x:c r="L4238" s="12">
        <x:v>3043199.77</x:v>
      </x:c>
    </x:row>
    <x:row r="4239">
      <x:c r="A4239" s="0" t="inlineStr">
        <x:is>
          <x:t>NWC|nwc.trade||2023-03</x:t>
        </x:is>
      </x:c>
      <x:c r="B4239" s="0" t="inlineStr">
        <x:is>
          <x:t>Demo Handel GmbH</x:t>
        </x:is>
      </x:c>
      <x:c r="C4239" s="0" t="inlineStr">
        <x:is>
          <x:t>NWC</x:t>
        </x:is>
      </x:c>
      <x:c r="D4239" s="0" t="inlineStr">
        <x:is>
          <x:t>nwc.trade</x:t>
        </x:is>
      </x:c>
      <x:c r="E4239" s="0" t="inlineStr">
        <x:is>
          <x:t>Handels-Working-Capital</x:t>
        </x:is>
      </x:c>
      <x:c r="H4239" s="0" t="inlineStr">
        <x:is>
          <x:t>2023-03</x:t>
        </x:is>
      </x:c>
      <x:c r="I4239" s="0" t="inlineStr">
        <x:is>
          <x:t>2023-03</x:t>
        </x:is>
      </x:c>
      <x:c r="J4239" s="0" t="inlineStr">
        <x:is>
          <x:t>Month</x:t>
        </x:is>
      </x:c>
      <x:c r="K4239" s="58">
        <x:v>1</x:v>
      </x:c>
      <x:c r="L4239" s="12">
        <x:v>3372544.35</x:v>
      </x:c>
    </x:row>
    <x:row r="4240">
      <x:c r="A4240" s="0" t="inlineStr">
        <x:is>
          <x:t>NWC|nwc.trade||2023-04</x:t>
        </x:is>
      </x:c>
      <x:c r="B4240" s="0" t="inlineStr">
        <x:is>
          <x:t>Demo Handel GmbH</x:t>
        </x:is>
      </x:c>
      <x:c r="C4240" s="0" t="inlineStr">
        <x:is>
          <x:t>NWC</x:t>
        </x:is>
      </x:c>
      <x:c r="D4240" s="0" t="inlineStr">
        <x:is>
          <x:t>nwc.trade</x:t>
        </x:is>
      </x:c>
      <x:c r="E4240" s="0" t="inlineStr">
        <x:is>
          <x:t>Handels-Working-Capital</x:t>
        </x:is>
      </x:c>
      <x:c r="H4240" s="0" t="inlineStr">
        <x:is>
          <x:t>2023-04</x:t>
        </x:is>
      </x:c>
      <x:c r="I4240" s="0" t="inlineStr">
        <x:is>
          <x:t>2023-04</x:t>
        </x:is>
      </x:c>
      <x:c r="J4240" s="0" t="inlineStr">
        <x:is>
          <x:t>Month</x:t>
        </x:is>
      </x:c>
      <x:c r="K4240" s="58">
        <x:v>1</x:v>
      </x:c>
      <x:c r="L4240" s="12">
        <x:v>3378475.75</x:v>
      </x:c>
    </x:row>
    <x:row r="4241">
      <x:c r="A4241" s="0" t="inlineStr">
        <x:is>
          <x:t>NWC|nwc.trade||2023-05</x:t>
        </x:is>
      </x:c>
      <x:c r="B4241" s="0" t="inlineStr">
        <x:is>
          <x:t>Demo Handel GmbH</x:t>
        </x:is>
      </x:c>
      <x:c r="C4241" s="0" t="inlineStr">
        <x:is>
          <x:t>NWC</x:t>
        </x:is>
      </x:c>
      <x:c r="D4241" s="0" t="inlineStr">
        <x:is>
          <x:t>nwc.trade</x:t>
        </x:is>
      </x:c>
      <x:c r="E4241" s="0" t="inlineStr">
        <x:is>
          <x:t>Handels-Working-Capital</x:t>
        </x:is>
      </x:c>
      <x:c r="H4241" s="0" t="inlineStr">
        <x:is>
          <x:t>2023-05</x:t>
        </x:is>
      </x:c>
      <x:c r="I4241" s="0" t="inlineStr">
        <x:is>
          <x:t>2023-05</x:t>
        </x:is>
      </x:c>
      <x:c r="J4241" s="0" t="inlineStr">
        <x:is>
          <x:t>Month</x:t>
        </x:is>
      </x:c>
      <x:c r="K4241" s="58">
        <x:v>1</x:v>
      </x:c>
      <x:c r="L4241" s="12">
        <x:v>2762787.35</x:v>
      </x:c>
    </x:row>
    <x:row r="4242">
      <x:c r="A4242" s="0" t="inlineStr">
        <x:is>
          <x:t>NWC|nwc.trade||2023-06</x:t>
        </x:is>
      </x:c>
      <x:c r="B4242" s="0" t="inlineStr">
        <x:is>
          <x:t>Demo Handel GmbH</x:t>
        </x:is>
      </x:c>
      <x:c r="C4242" s="0" t="inlineStr">
        <x:is>
          <x:t>NWC</x:t>
        </x:is>
      </x:c>
      <x:c r="D4242" s="0" t="inlineStr">
        <x:is>
          <x:t>nwc.trade</x:t>
        </x:is>
      </x:c>
      <x:c r="E4242" s="0" t="inlineStr">
        <x:is>
          <x:t>Handels-Working-Capital</x:t>
        </x:is>
      </x:c>
      <x:c r="H4242" s="0" t="inlineStr">
        <x:is>
          <x:t>2023-06</x:t>
        </x:is>
      </x:c>
      <x:c r="I4242" s="0" t="inlineStr">
        <x:is>
          <x:t>2023-06</x:t>
        </x:is>
      </x:c>
      <x:c r="J4242" s="0" t="inlineStr">
        <x:is>
          <x:t>Month</x:t>
        </x:is>
      </x:c>
      <x:c r="K4242" s="58">
        <x:v>1</x:v>
      </x:c>
      <x:c r="L4242" s="12">
        <x:v>853630.62</x:v>
      </x:c>
    </x:row>
    <x:row r="4243">
      <x:c r="A4243" s="0" t="inlineStr">
        <x:is>
          <x:t>NWC|nwc.trade||2023-07</x:t>
        </x:is>
      </x:c>
      <x:c r="B4243" s="0" t="inlineStr">
        <x:is>
          <x:t>Demo Handel GmbH</x:t>
        </x:is>
      </x:c>
      <x:c r="C4243" s="0" t="inlineStr">
        <x:is>
          <x:t>NWC</x:t>
        </x:is>
      </x:c>
      <x:c r="D4243" s="0" t="inlineStr">
        <x:is>
          <x:t>nwc.trade</x:t>
        </x:is>
      </x:c>
      <x:c r="E4243" s="0" t="inlineStr">
        <x:is>
          <x:t>Handels-Working-Capital</x:t>
        </x:is>
      </x:c>
      <x:c r="H4243" s="0" t="inlineStr">
        <x:is>
          <x:t>2023-07</x:t>
        </x:is>
      </x:c>
      <x:c r="I4243" s="0" t="inlineStr">
        <x:is>
          <x:t>2023-07</x:t>
        </x:is>
      </x:c>
      <x:c r="J4243" s="0" t="inlineStr">
        <x:is>
          <x:t>Month</x:t>
        </x:is>
      </x:c>
      <x:c r="K4243" s="58">
        <x:v>1</x:v>
      </x:c>
      <x:c r="L4243" s="12">
        <x:v>3847615.04</x:v>
      </x:c>
    </x:row>
    <x:row r="4244">
      <x:c r="A4244" s="0" t="inlineStr">
        <x:is>
          <x:t>NWC|nwc.trade||2023-08</x:t>
        </x:is>
      </x:c>
      <x:c r="B4244" s="0" t="inlineStr">
        <x:is>
          <x:t>Demo Handel GmbH</x:t>
        </x:is>
      </x:c>
      <x:c r="C4244" s="0" t="inlineStr">
        <x:is>
          <x:t>NWC</x:t>
        </x:is>
      </x:c>
      <x:c r="D4244" s="0" t="inlineStr">
        <x:is>
          <x:t>nwc.trade</x:t>
        </x:is>
      </x:c>
      <x:c r="E4244" s="0" t="inlineStr">
        <x:is>
          <x:t>Handels-Working-Capital</x:t>
        </x:is>
      </x:c>
      <x:c r="H4244" s="0" t="inlineStr">
        <x:is>
          <x:t>2023-08</x:t>
        </x:is>
      </x:c>
      <x:c r="I4244" s="0" t="inlineStr">
        <x:is>
          <x:t>2023-08</x:t>
        </x:is>
      </x:c>
      <x:c r="J4244" s="0" t="inlineStr">
        <x:is>
          <x:t>Month</x:t>
        </x:is>
      </x:c>
      <x:c r="K4244" s="58">
        <x:v>1</x:v>
      </x:c>
      <x:c r="L4244" s="12">
        <x:v>3298684.53</x:v>
      </x:c>
    </x:row>
    <x:row r="4245">
      <x:c r="A4245" s="0" t="inlineStr">
        <x:is>
          <x:t>NWC|nwc.trade||2023-09</x:t>
        </x:is>
      </x:c>
      <x:c r="B4245" s="0" t="inlineStr">
        <x:is>
          <x:t>Demo Handel GmbH</x:t>
        </x:is>
      </x:c>
      <x:c r="C4245" s="0" t="inlineStr">
        <x:is>
          <x:t>NWC</x:t>
        </x:is>
      </x:c>
      <x:c r="D4245" s="0" t="inlineStr">
        <x:is>
          <x:t>nwc.trade</x:t>
        </x:is>
      </x:c>
      <x:c r="E4245" s="0" t="inlineStr">
        <x:is>
          <x:t>Handels-Working-Capital</x:t>
        </x:is>
      </x:c>
      <x:c r="H4245" s="0" t="inlineStr">
        <x:is>
          <x:t>2023-09</x:t>
        </x:is>
      </x:c>
      <x:c r="I4245" s="0" t="inlineStr">
        <x:is>
          <x:t>2023-09</x:t>
        </x:is>
      </x:c>
      <x:c r="J4245" s="0" t="inlineStr">
        <x:is>
          <x:t>Month</x:t>
        </x:is>
      </x:c>
      <x:c r="K4245" s="58">
        <x:v>1</x:v>
      </x:c>
      <x:c r="L4245" s="12">
        <x:v>3658842.18</x:v>
      </x:c>
    </x:row>
    <x:row r="4246">
      <x:c r="A4246" s="0" t="inlineStr">
        <x:is>
          <x:t>NWC|nwc.trade||2023-10</x:t>
        </x:is>
      </x:c>
      <x:c r="B4246" s="0" t="inlineStr">
        <x:is>
          <x:t>Demo Handel GmbH</x:t>
        </x:is>
      </x:c>
      <x:c r="C4246" s="0" t="inlineStr">
        <x:is>
          <x:t>NWC</x:t>
        </x:is>
      </x:c>
      <x:c r="D4246" s="0" t="inlineStr">
        <x:is>
          <x:t>nwc.trade</x:t>
        </x:is>
      </x:c>
      <x:c r="E4246" s="0" t="inlineStr">
        <x:is>
          <x:t>Handels-Working-Capital</x:t>
        </x:is>
      </x:c>
      <x:c r="H4246" s="0" t="inlineStr">
        <x:is>
          <x:t>2023-10</x:t>
        </x:is>
      </x:c>
      <x:c r="I4246" s="0" t="inlineStr">
        <x:is>
          <x:t>2023-10</x:t>
        </x:is>
      </x:c>
      <x:c r="J4246" s="0" t="inlineStr">
        <x:is>
          <x:t>Month</x:t>
        </x:is>
      </x:c>
      <x:c r="K4246" s="58">
        <x:v>1</x:v>
      </x:c>
      <x:c r="L4246" s="12">
        <x:v>3683916.94</x:v>
      </x:c>
    </x:row>
    <x:row r="4247">
      <x:c r="A4247" s="0" t="inlineStr">
        <x:is>
          <x:t>NWC|nwc.trade||2023-11</x:t>
        </x:is>
      </x:c>
      <x:c r="B4247" s="0" t="inlineStr">
        <x:is>
          <x:t>Demo Handel GmbH</x:t>
        </x:is>
      </x:c>
      <x:c r="C4247" s="0" t="inlineStr">
        <x:is>
          <x:t>NWC</x:t>
        </x:is>
      </x:c>
      <x:c r="D4247" s="0" t="inlineStr">
        <x:is>
          <x:t>nwc.trade</x:t>
        </x:is>
      </x:c>
      <x:c r="E4247" s="0" t="inlineStr">
        <x:is>
          <x:t>Handels-Working-Capital</x:t>
        </x:is>
      </x:c>
      <x:c r="H4247" s="0" t="inlineStr">
        <x:is>
          <x:t>2023-11</x:t>
        </x:is>
      </x:c>
      <x:c r="I4247" s="0" t="inlineStr">
        <x:is>
          <x:t>2023-11</x:t>
        </x:is>
      </x:c>
      <x:c r="J4247" s="0" t="inlineStr">
        <x:is>
          <x:t>Month</x:t>
        </x:is>
      </x:c>
      <x:c r="K4247" s="58">
        <x:v>1</x:v>
      </x:c>
      <x:c r="L4247" s="12">
        <x:v>3530481.07</x:v>
      </x:c>
    </x:row>
    <x:row r="4248">
      <x:c r="A4248" s="0" t="inlineStr">
        <x:is>
          <x:t>NWC|nwc.trade||2023-12</x:t>
        </x:is>
      </x:c>
      <x:c r="B4248" s="0" t="inlineStr">
        <x:is>
          <x:t>Demo Handel GmbH</x:t>
        </x:is>
      </x:c>
      <x:c r="C4248" s="0" t="inlineStr">
        <x:is>
          <x:t>NWC</x:t>
        </x:is>
      </x:c>
      <x:c r="D4248" s="0" t="inlineStr">
        <x:is>
          <x:t>nwc.trade</x:t>
        </x:is>
      </x:c>
      <x:c r="E4248" s="0" t="inlineStr">
        <x:is>
          <x:t>Handels-Working-Capital</x:t>
        </x:is>
      </x:c>
      <x:c r="H4248" s="0" t="inlineStr">
        <x:is>
          <x:t>2023-12</x:t>
        </x:is>
      </x:c>
      <x:c r="I4248" s="0" t="inlineStr">
        <x:is>
          <x:t>2023-12</x:t>
        </x:is>
      </x:c>
      <x:c r="J4248" s="0" t="inlineStr">
        <x:is>
          <x:t>Month</x:t>
        </x:is>
      </x:c>
      <x:c r="K4248" s="58">
        <x:v>1</x:v>
      </x:c>
      <x:c r="L4248" s="12">
        <x:v>3980867.32</x:v>
      </x:c>
    </x:row>
    <x:row r="4249">
      <x:c r="A4249" s="0" t="inlineStr">
        <x:is>
          <x:t>NWC|nwc.trade||2024-01</x:t>
        </x:is>
      </x:c>
      <x:c r="B4249" s="0" t="inlineStr">
        <x:is>
          <x:t>Demo Handel GmbH</x:t>
        </x:is>
      </x:c>
      <x:c r="C4249" s="0" t="inlineStr">
        <x:is>
          <x:t>NWC</x:t>
        </x:is>
      </x:c>
      <x:c r="D4249" s="0" t="inlineStr">
        <x:is>
          <x:t>nwc.trade</x:t>
        </x:is>
      </x:c>
      <x:c r="E4249" s="0" t="inlineStr">
        <x:is>
          <x:t>Handels-Working-Capital</x:t>
        </x:is>
      </x:c>
      <x:c r="H4249" s="0" t="inlineStr">
        <x:is>
          <x:t>2024-01</x:t>
        </x:is>
      </x:c>
      <x:c r="I4249" s="0" t="inlineStr">
        <x:is>
          <x:t>2024-01</x:t>
        </x:is>
      </x:c>
      <x:c r="J4249" s="0" t="inlineStr">
        <x:is>
          <x:t>Month</x:t>
        </x:is>
      </x:c>
      <x:c r="K4249" s="58">
        <x:v>1</x:v>
      </x:c>
      <x:c r="L4249" s="12">
        <x:v>3600344.8</x:v>
      </x:c>
    </x:row>
    <x:row r="4250">
      <x:c r="A4250" s="0" t="inlineStr">
        <x:is>
          <x:t>NWC|nwc.trade||2024-02</x:t>
        </x:is>
      </x:c>
      <x:c r="B4250" s="0" t="inlineStr">
        <x:is>
          <x:t>Demo Handel GmbH</x:t>
        </x:is>
      </x:c>
      <x:c r="C4250" s="0" t="inlineStr">
        <x:is>
          <x:t>NWC</x:t>
        </x:is>
      </x:c>
      <x:c r="D4250" s="0" t="inlineStr">
        <x:is>
          <x:t>nwc.trade</x:t>
        </x:is>
      </x:c>
      <x:c r="E4250" s="0" t="inlineStr">
        <x:is>
          <x:t>Handels-Working-Capital</x:t>
        </x:is>
      </x:c>
      <x:c r="H4250" s="0" t="inlineStr">
        <x:is>
          <x:t>2024-02</x:t>
        </x:is>
      </x:c>
      <x:c r="I4250" s="0" t="inlineStr">
        <x:is>
          <x:t>2024-02</x:t>
        </x:is>
      </x:c>
      <x:c r="J4250" s="0" t="inlineStr">
        <x:is>
          <x:t>Month</x:t>
        </x:is>
      </x:c>
      <x:c r="K4250" s="58">
        <x:v>1</x:v>
      </x:c>
      <x:c r="L4250" s="12">
        <x:v>3196325.52</x:v>
      </x:c>
    </x:row>
    <x:row r="4251">
      <x:c r="A4251" s="0" t="inlineStr">
        <x:is>
          <x:t>NWC|nwc.trade||2024-03</x:t>
        </x:is>
      </x:c>
      <x:c r="B4251" s="0" t="inlineStr">
        <x:is>
          <x:t>Demo Handel GmbH</x:t>
        </x:is>
      </x:c>
      <x:c r="C4251" s="0" t="inlineStr">
        <x:is>
          <x:t>NWC</x:t>
        </x:is>
      </x:c>
      <x:c r="D4251" s="0" t="inlineStr">
        <x:is>
          <x:t>nwc.trade</x:t>
        </x:is>
      </x:c>
      <x:c r="E4251" s="0" t="inlineStr">
        <x:is>
          <x:t>Handels-Working-Capital</x:t>
        </x:is>
      </x:c>
      <x:c r="H4251" s="0" t="inlineStr">
        <x:is>
          <x:t>2024-03</x:t>
        </x:is>
      </x:c>
      <x:c r="I4251" s="0" t="inlineStr">
        <x:is>
          <x:t>2024-03</x:t>
        </x:is>
      </x:c>
      <x:c r="J4251" s="0" t="inlineStr">
        <x:is>
          <x:t>Month</x:t>
        </x:is>
      </x:c>
      <x:c r="K4251" s="58">
        <x:v>1</x:v>
      </x:c>
      <x:c r="L4251" s="12">
        <x:v>3259237.72</x:v>
      </x:c>
    </x:row>
    <x:row r="4252">
      <x:c r="A4252" s="0" t="inlineStr">
        <x:is>
          <x:t>NWC|nwc.trade||2024-04</x:t>
        </x:is>
      </x:c>
      <x:c r="B4252" s="0" t="inlineStr">
        <x:is>
          <x:t>Demo Handel GmbH</x:t>
        </x:is>
      </x:c>
      <x:c r="C4252" s="0" t="inlineStr">
        <x:is>
          <x:t>NWC</x:t>
        </x:is>
      </x:c>
      <x:c r="D4252" s="0" t="inlineStr">
        <x:is>
          <x:t>nwc.trade</x:t>
        </x:is>
      </x:c>
      <x:c r="E4252" s="0" t="inlineStr">
        <x:is>
          <x:t>Handels-Working-Capital</x:t>
        </x:is>
      </x:c>
      <x:c r="H4252" s="0" t="inlineStr">
        <x:is>
          <x:t>2024-04</x:t>
        </x:is>
      </x:c>
      <x:c r="I4252" s="0" t="inlineStr">
        <x:is>
          <x:t>2024-04</x:t>
        </x:is>
      </x:c>
      <x:c r="J4252" s="0" t="inlineStr">
        <x:is>
          <x:t>Month</x:t>
        </x:is>
      </x:c>
      <x:c r="K4252" s="58">
        <x:v>1</x:v>
      </x:c>
      <x:c r="L4252" s="12">
        <x:v>3041380.25</x:v>
      </x:c>
    </x:row>
    <x:row r="4253">
      <x:c r="A4253" s="0" t="inlineStr">
        <x:is>
          <x:t>NWC|nwc.trade||2024-05</x:t>
        </x:is>
      </x:c>
      <x:c r="B4253" s="0" t="inlineStr">
        <x:is>
          <x:t>Demo Handel GmbH</x:t>
        </x:is>
      </x:c>
      <x:c r="C4253" s="0" t="inlineStr">
        <x:is>
          <x:t>NWC</x:t>
        </x:is>
      </x:c>
      <x:c r="D4253" s="0" t="inlineStr">
        <x:is>
          <x:t>nwc.trade</x:t>
        </x:is>
      </x:c>
      <x:c r="E4253" s="0" t="inlineStr">
        <x:is>
          <x:t>Handels-Working-Capital</x:t>
        </x:is>
      </x:c>
      <x:c r="H4253" s="0" t="inlineStr">
        <x:is>
          <x:t>2024-05</x:t>
        </x:is>
      </x:c>
      <x:c r="I4253" s="0" t="inlineStr">
        <x:is>
          <x:t>2024-05</x:t>
        </x:is>
      </x:c>
      <x:c r="J4253" s="0" t="inlineStr">
        <x:is>
          <x:t>Month</x:t>
        </x:is>
      </x:c>
      <x:c r="K4253" s="58">
        <x:v>1</x:v>
      </x:c>
      <x:c r="L4253" s="12">
        <x:v>3598878.85</x:v>
      </x:c>
    </x:row>
    <x:row r="4254">
      <x:c r="A4254" s="0" t="inlineStr">
        <x:is>
          <x:t>NWC|nwc.trade||2024-06</x:t>
        </x:is>
      </x:c>
      <x:c r="B4254" s="0" t="inlineStr">
        <x:is>
          <x:t>Demo Handel GmbH</x:t>
        </x:is>
      </x:c>
      <x:c r="C4254" s="0" t="inlineStr">
        <x:is>
          <x:t>NWC</x:t>
        </x:is>
      </x:c>
      <x:c r="D4254" s="0" t="inlineStr">
        <x:is>
          <x:t>nwc.trade</x:t>
        </x:is>
      </x:c>
      <x:c r="E4254" s="0" t="inlineStr">
        <x:is>
          <x:t>Handels-Working-Capital</x:t>
        </x:is>
      </x:c>
      <x:c r="H4254" s="0" t="inlineStr">
        <x:is>
          <x:t>2024-06</x:t>
        </x:is>
      </x:c>
      <x:c r="I4254" s="0" t="inlineStr">
        <x:is>
          <x:t>2024-06</x:t>
        </x:is>
      </x:c>
      <x:c r="J4254" s="0" t="inlineStr">
        <x:is>
          <x:t>Month</x:t>
        </x:is>
      </x:c>
      <x:c r="K4254" s="58">
        <x:v>1</x:v>
      </x:c>
      <x:c r="L4254" s="12">
        <x:v>3611307.09</x:v>
      </x:c>
    </x:row>
    <x:row r="4255">
      <x:c r="A4255" s="0" t="inlineStr">
        <x:is>
          <x:t>NWC|nwc.trade||2024-07</x:t>
        </x:is>
      </x:c>
      <x:c r="B4255" s="0" t="inlineStr">
        <x:is>
          <x:t>Demo Handel GmbH</x:t>
        </x:is>
      </x:c>
      <x:c r="C4255" s="0" t="inlineStr">
        <x:is>
          <x:t>NWC</x:t>
        </x:is>
      </x:c>
      <x:c r="D4255" s="0" t="inlineStr">
        <x:is>
          <x:t>nwc.trade</x:t>
        </x:is>
      </x:c>
      <x:c r="E4255" s="0" t="inlineStr">
        <x:is>
          <x:t>Handels-Working-Capital</x:t>
        </x:is>
      </x:c>
      <x:c r="H4255" s="0" t="inlineStr">
        <x:is>
          <x:t>2024-07</x:t>
        </x:is>
      </x:c>
      <x:c r="I4255" s="0" t="inlineStr">
        <x:is>
          <x:t>2024-07</x:t>
        </x:is>
      </x:c>
      <x:c r="J4255" s="0" t="inlineStr">
        <x:is>
          <x:t>Month</x:t>
        </x:is>
      </x:c>
      <x:c r="K4255" s="58">
        <x:v>1</x:v>
      </x:c>
      <x:c r="L4255" s="12">
        <x:v>3523226.19</x:v>
      </x:c>
    </x:row>
    <x:row r="4256">
      <x:c r="A4256" s="0" t="inlineStr">
        <x:is>
          <x:t>NWC|nwc.trade||2024-08</x:t>
        </x:is>
      </x:c>
      <x:c r="B4256" s="0" t="inlineStr">
        <x:is>
          <x:t>Demo Handel GmbH</x:t>
        </x:is>
      </x:c>
      <x:c r="C4256" s="0" t="inlineStr">
        <x:is>
          <x:t>NWC</x:t>
        </x:is>
      </x:c>
      <x:c r="D4256" s="0" t="inlineStr">
        <x:is>
          <x:t>nwc.trade</x:t>
        </x:is>
      </x:c>
      <x:c r="E4256" s="0" t="inlineStr">
        <x:is>
          <x:t>Handels-Working-Capital</x:t>
        </x:is>
      </x:c>
      <x:c r="H4256" s="0" t="inlineStr">
        <x:is>
          <x:t>2024-08</x:t>
        </x:is>
      </x:c>
      <x:c r="I4256" s="0" t="inlineStr">
        <x:is>
          <x:t>2024-08</x:t>
        </x:is>
      </x:c>
      <x:c r="J4256" s="0" t="inlineStr">
        <x:is>
          <x:t>Month</x:t>
        </x:is>
      </x:c>
      <x:c r="K4256" s="58">
        <x:v>1</x:v>
      </x:c>
      <x:c r="L4256" s="12">
        <x:v>3055130.86</x:v>
      </x:c>
    </x:row>
    <x:row r="4257">
      <x:c r="A4257" s="0" t="inlineStr">
        <x:is>
          <x:t>NWC|nwc.trade||2024-09</x:t>
        </x:is>
      </x:c>
      <x:c r="B4257" s="0" t="inlineStr">
        <x:is>
          <x:t>Demo Handel GmbH</x:t>
        </x:is>
      </x:c>
      <x:c r="C4257" s="0" t="inlineStr">
        <x:is>
          <x:t>NWC</x:t>
        </x:is>
      </x:c>
      <x:c r="D4257" s="0" t="inlineStr">
        <x:is>
          <x:t>nwc.trade</x:t>
        </x:is>
      </x:c>
      <x:c r="E4257" s="0" t="inlineStr">
        <x:is>
          <x:t>Handels-Working-Capital</x:t>
        </x:is>
      </x:c>
      <x:c r="H4257" s="0" t="inlineStr">
        <x:is>
          <x:t>2024-09</x:t>
        </x:is>
      </x:c>
      <x:c r="I4257" s="0" t="inlineStr">
        <x:is>
          <x:t>2024-09</x:t>
        </x:is>
      </x:c>
      <x:c r="J4257" s="0" t="inlineStr">
        <x:is>
          <x:t>Month</x:t>
        </x:is>
      </x:c>
      <x:c r="K4257" s="58">
        <x:v>1</x:v>
      </x:c>
      <x:c r="L4257" s="12">
        <x:v>3585824.55</x:v>
      </x:c>
    </x:row>
    <x:row r="4258">
      <x:c r="A4258" s="0" t="inlineStr">
        <x:is>
          <x:t>NWC|nwc.trade||2024-10</x:t>
        </x:is>
      </x:c>
      <x:c r="B4258" s="0" t="inlineStr">
        <x:is>
          <x:t>Demo Handel GmbH</x:t>
        </x:is>
      </x:c>
      <x:c r="C4258" s="0" t="inlineStr">
        <x:is>
          <x:t>NWC</x:t>
        </x:is>
      </x:c>
      <x:c r="D4258" s="0" t="inlineStr">
        <x:is>
          <x:t>nwc.trade</x:t>
        </x:is>
      </x:c>
      <x:c r="E4258" s="0" t="inlineStr">
        <x:is>
          <x:t>Handels-Working-Capital</x:t>
        </x:is>
      </x:c>
      <x:c r="H4258" s="0" t="inlineStr">
        <x:is>
          <x:t>2024-10</x:t>
        </x:is>
      </x:c>
      <x:c r="I4258" s="0" t="inlineStr">
        <x:is>
          <x:t>2024-10</x:t>
        </x:is>
      </x:c>
      <x:c r="J4258" s="0" t="inlineStr">
        <x:is>
          <x:t>Month</x:t>
        </x:is>
      </x:c>
      <x:c r="K4258" s="58">
        <x:v>1</x:v>
      </x:c>
      <x:c r="L4258" s="12">
        <x:v>3632660.71</x:v>
      </x:c>
    </x:row>
    <x:row r="4259">
      <x:c r="A4259" s="0" t="inlineStr">
        <x:is>
          <x:t>NWC|nwc.trade||2024-11</x:t>
        </x:is>
      </x:c>
      <x:c r="B4259" s="0" t="inlineStr">
        <x:is>
          <x:t>Demo Handel GmbH</x:t>
        </x:is>
      </x:c>
      <x:c r="C4259" s="0" t="inlineStr">
        <x:is>
          <x:t>NWC</x:t>
        </x:is>
      </x:c>
      <x:c r="D4259" s="0" t="inlineStr">
        <x:is>
          <x:t>nwc.trade</x:t>
        </x:is>
      </x:c>
      <x:c r="E4259" s="0" t="inlineStr">
        <x:is>
          <x:t>Handels-Working-Capital</x:t>
        </x:is>
      </x:c>
      <x:c r="H4259" s="0" t="inlineStr">
        <x:is>
          <x:t>2024-11</x:t>
        </x:is>
      </x:c>
      <x:c r="I4259" s="0" t="inlineStr">
        <x:is>
          <x:t>2024-11</x:t>
        </x:is>
      </x:c>
      <x:c r="J4259" s="0" t="inlineStr">
        <x:is>
          <x:t>Month</x:t>
        </x:is>
      </x:c>
      <x:c r="K4259" s="58">
        <x:v>1</x:v>
      </x:c>
      <x:c r="L4259" s="12">
        <x:v>3797022.51</x:v>
      </x:c>
    </x:row>
    <x:row r="4260">
      <x:c r="A4260" s="0" t="inlineStr">
        <x:is>
          <x:t>NWC|nwc.trade||2024-12</x:t>
        </x:is>
      </x:c>
      <x:c r="B4260" s="0" t="inlineStr">
        <x:is>
          <x:t>Demo Handel GmbH</x:t>
        </x:is>
      </x:c>
      <x:c r="C4260" s="0" t="inlineStr">
        <x:is>
          <x:t>NWC</x:t>
        </x:is>
      </x:c>
      <x:c r="D4260" s="0" t="inlineStr">
        <x:is>
          <x:t>nwc.trade</x:t>
        </x:is>
      </x:c>
      <x:c r="E4260" s="0" t="inlineStr">
        <x:is>
          <x:t>Handels-Working-Capital</x:t>
        </x:is>
      </x:c>
      <x:c r="H4260" s="0" t="inlineStr">
        <x:is>
          <x:t>2024-12</x:t>
        </x:is>
      </x:c>
      <x:c r="I4260" s="0" t="inlineStr">
        <x:is>
          <x:t>2024-12</x:t>
        </x:is>
      </x:c>
      <x:c r="J4260" s="0" t="inlineStr">
        <x:is>
          <x:t>Month</x:t>
        </x:is>
      </x:c>
      <x:c r="K4260" s="58">
        <x:v>1</x:v>
      </x:c>
      <x:c r="L4260" s="12">
        <x:v>4121586.18</x:v>
      </x:c>
    </x:row>
    <x:row r="4261">
      <x:c r="A4261" s="0" t="inlineStr">
        <x:is>
          <x:t>NWC|nwc.other.B.II.4||2022-01</x:t>
        </x:is>
      </x:c>
      <x:c r="B4261" s="0" t="inlineStr">
        <x:is>
          <x:t>Demo Handel GmbH</x:t>
        </x:is>
      </x:c>
      <x:c r="C4261" s="0" t="inlineStr">
        <x:is>
          <x:t>NWC</x:t>
        </x:is>
      </x:c>
      <x:c r="D4261" s="0" t="inlineStr">
        <x:is>
          <x:t>nwc.other.B.II.4</x:t>
        </x:is>
      </x:c>
      <x:c r="E4261" s="0" t="inlineStr">
        <x:is>
          <x:t>Sonstige Vermögensgegenstände (Anteil sonstiges Working Capital)</x:t>
        </x:is>
      </x:c>
      <x:c r="H4261" s="0" t="inlineStr">
        <x:is>
          <x:t>2022-01</x:t>
        </x:is>
      </x:c>
      <x:c r="I4261" s="0" t="inlineStr">
        <x:is>
          <x:t>2022-01</x:t>
        </x:is>
      </x:c>
      <x:c r="J4261" s="0" t="inlineStr">
        <x:is>
          <x:t>Month</x:t>
        </x:is>
      </x:c>
      <x:c r="K4261" s="58">
        <x:v>1</x:v>
      </x:c>
      <x:c r="L4261" s="12">
        <x:v>292883.61</x:v>
      </x:c>
    </x:row>
    <x:row r="4262">
      <x:c r="A4262" s="0" t="inlineStr">
        <x:is>
          <x:t>NWC|nwc.other.B.II.4||2022-02</x:t>
        </x:is>
      </x:c>
      <x:c r="B4262" s="0" t="inlineStr">
        <x:is>
          <x:t>Demo Handel GmbH</x:t>
        </x:is>
      </x:c>
      <x:c r="C4262" s="0" t="inlineStr">
        <x:is>
          <x:t>NWC</x:t>
        </x:is>
      </x:c>
      <x:c r="D4262" s="0" t="inlineStr">
        <x:is>
          <x:t>nwc.other.B.II.4</x:t>
        </x:is>
      </x:c>
      <x:c r="E4262" s="0" t="inlineStr">
        <x:is>
          <x:t>Sonstige Vermögensgegenstände (Anteil sonstiges Working Capital)</x:t>
        </x:is>
      </x:c>
      <x:c r="H4262" s="0" t="inlineStr">
        <x:is>
          <x:t>2022-02</x:t>
        </x:is>
      </x:c>
      <x:c r="I4262" s="0" t="inlineStr">
        <x:is>
          <x:t>2022-02</x:t>
        </x:is>
      </x:c>
      <x:c r="J4262" s="0" t="inlineStr">
        <x:is>
          <x:t>Month</x:t>
        </x:is>
      </x:c>
      <x:c r="K4262" s="58">
        <x:v>1</x:v>
      </x:c>
      <x:c r="L4262" s="12">
        <x:v>609587.8</x:v>
      </x:c>
    </x:row>
    <x:row r="4263">
      <x:c r="A4263" s="0" t="inlineStr">
        <x:is>
          <x:t>NWC|nwc.other.B.II.4||2022-03</x:t>
        </x:is>
      </x:c>
      <x:c r="B4263" s="0" t="inlineStr">
        <x:is>
          <x:t>Demo Handel GmbH</x:t>
        </x:is>
      </x:c>
      <x:c r="C4263" s="0" t="inlineStr">
        <x:is>
          <x:t>NWC</x:t>
        </x:is>
      </x:c>
      <x:c r="D4263" s="0" t="inlineStr">
        <x:is>
          <x:t>nwc.other.B.II.4</x:t>
        </x:is>
      </x:c>
      <x:c r="E4263" s="0" t="inlineStr">
        <x:is>
          <x:t>Sonstige Vermögensgegenstände (Anteil sonstiges Working Capital)</x:t>
        </x:is>
      </x:c>
      <x:c r="H4263" s="0" t="inlineStr">
        <x:is>
          <x:t>2022-03</x:t>
        </x:is>
      </x:c>
      <x:c r="I4263" s="0" t="inlineStr">
        <x:is>
          <x:t>2022-03</x:t>
        </x:is>
      </x:c>
      <x:c r="J4263" s="0" t="inlineStr">
        <x:is>
          <x:t>Month</x:t>
        </x:is>
      </x:c>
      <x:c r="K4263" s="58">
        <x:v>1</x:v>
      </x:c>
      <x:c r="L4263" s="12">
        <x:v>1562186.49</x:v>
      </x:c>
    </x:row>
    <x:row r="4264">
      <x:c r="A4264" s="0" t="inlineStr">
        <x:is>
          <x:t>NWC|nwc.other.B.II.4||2022-04</x:t>
        </x:is>
      </x:c>
      <x:c r="B4264" s="0" t="inlineStr">
        <x:is>
          <x:t>Demo Handel GmbH</x:t>
        </x:is>
      </x:c>
      <x:c r="C4264" s="0" t="inlineStr">
        <x:is>
          <x:t>NWC</x:t>
        </x:is>
      </x:c>
      <x:c r="D4264" s="0" t="inlineStr">
        <x:is>
          <x:t>nwc.other.B.II.4</x:t>
        </x:is>
      </x:c>
      <x:c r="E4264" s="0" t="inlineStr">
        <x:is>
          <x:t>Sonstige Vermögensgegenstände (Anteil sonstiges Working Capital)</x:t>
        </x:is>
      </x:c>
      <x:c r="H4264" s="0" t="inlineStr">
        <x:is>
          <x:t>2022-04</x:t>
        </x:is>
      </x:c>
      <x:c r="I4264" s="0" t="inlineStr">
        <x:is>
          <x:t>2022-04</x:t>
        </x:is>
      </x:c>
      <x:c r="J4264" s="0" t="inlineStr">
        <x:is>
          <x:t>Month</x:t>
        </x:is>
      </x:c>
      <x:c r="K4264" s="58">
        <x:v>1</x:v>
      </x:c>
      <x:c r="L4264" s="12">
        <x:v>1292073.11</x:v>
      </x:c>
    </x:row>
    <x:row r="4265">
      <x:c r="A4265" s="0" t="inlineStr">
        <x:is>
          <x:t>NWC|nwc.other.B.II.4||2022-05</x:t>
        </x:is>
      </x:c>
      <x:c r="B4265" s="0" t="inlineStr">
        <x:is>
          <x:t>Demo Handel GmbH</x:t>
        </x:is>
      </x:c>
      <x:c r="C4265" s="0" t="inlineStr">
        <x:is>
          <x:t>NWC</x:t>
        </x:is>
      </x:c>
      <x:c r="D4265" s="0" t="inlineStr">
        <x:is>
          <x:t>nwc.other.B.II.4</x:t>
        </x:is>
      </x:c>
      <x:c r="E4265" s="0" t="inlineStr">
        <x:is>
          <x:t>Sonstige Vermögensgegenstände (Anteil sonstiges Working Capital)</x:t>
        </x:is>
      </x:c>
      <x:c r="H4265" s="0" t="inlineStr">
        <x:is>
          <x:t>2022-05</x:t>
        </x:is>
      </x:c>
      <x:c r="I4265" s="0" t="inlineStr">
        <x:is>
          <x:t>2022-05</x:t>
        </x:is>
      </x:c>
      <x:c r="J4265" s="0" t="inlineStr">
        <x:is>
          <x:t>Month</x:t>
        </x:is>
      </x:c>
      <x:c r="K4265" s="58">
        <x:v>1</x:v>
      </x:c>
      <x:c r="L4265" s="12">
        <x:v>2312013.03</x:v>
      </x:c>
    </x:row>
    <x:row r="4266">
      <x:c r="A4266" s="0" t="inlineStr">
        <x:is>
          <x:t>NWC|nwc.other.B.II.4||2022-06</x:t>
        </x:is>
      </x:c>
      <x:c r="B4266" s="0" t="inlineStr">
        <x:is>
          <x:t>Demo Handel GmbH</x:t>
        </x:is>
      </x:c>
      <x:c r="C4266" s="0" t="inlineStr">
        <x:is>
          <x:t>NWC</x:t>
        </x:is>
      </x:c>
      <x:c r="D4266" s="0" t="inlineStr">
        <x:is>
          <x:t>nwc.other.B.II.4</x:t>
        </x:is>
      </x:c>
      <x:c r="E4266" s="0" t="inlineStr">
        <x:is>
          <x:t>Sonstige Vermögensgegenstände (Anteil sonstiges Working Capital)</x:t>
        </x:is>
      </x:c>
      <x:c r="H4266" s="0" t="inlineStr">
        <x:is>
          <x:t>2022-06</x:t>
        </x:is>
      </x:c>
      <x:c r="I4266" s="0" t="inlineStr">
        <x:is>
          <x:t>2022-06</x:t>
        </x:is>
      </x:c>
      <x:c r="J4266" s="0" t="inlineStr">
        <x:is>
          <x:t>Month</x:t>
        </x:is>
      </x:c>
      <x:c r="K4266" s="58">
        <x:v>1</x:v>
      </x:c>
      <x:c r="L4266" s="12">
        <x:v>1911520.08</x:v>
      </x:c>
    </x:row>
    <x:row r="4267">
      <x:c r="A4267" s="0" t="inlineStr">
        <x:is>
          <x:t>NWC|nwc.other.B.II.4||2022-07</x:t>
        </x:is>
      </x:c>
      <x:c r="B4267" s="0" t="inlineStr">
        <x:is>
          <x:t>Demo Handel GmbH</x:t>
        </x:is>
      </x:c>
      <x:c r="C4267" s="0" t="inlineStr">
        <x:is>
          <x:t>NWC</x:t>
        </x:is>
      </x:c>
      <x:c r="D4267" s="0" t="inlineStr">
        <x:is>
          <x:t>nwc.other.B.II.4</x:t>
        </x:is>
      </x:c>
      <x:c r="E4267" s="0" t="inlineStr">
        <x:is>
          <x:t>Sonstige Vermögensgegenstände (Anteil sonstiges Working Capital)</x:t>
        </x:is>
      </x:c>
      <x:c r="H4267" s="0" t="inlineStr">
        <x:is>
          <x:t>2022-07</x:t>
        </x:is>
      </x:c>
      <x:c r="I4267" s="0" t="inlineStr">
        <x:is>
          <x:t>2022-07</x:t>
        </x:is>
      </x:c>
      <x:c r="J4267" s="0" t="inlineStr">
        <x:is>
          <x:t>Month</x:t>
        </x:is>
      </x:c>
      <x:c r="K4267" s="58">
        <x:v>1</x:v>
      </x:c>
      <x:c r="L4267" s="12">
        <x:v>2184650.05</x:v>
      </x:c>
    </x:row>
    <x:row r="4268">
      <x:c r="A4268" s="0" t="inlineStr">
        <x:is>
          <x:t>NWC|nwc.other.B.II.4||2022-08</x:t>
        </x:is>
      </x:c>
      <x:c r="B4268" s="0" t="inlineStr">
        <x:is>
          <x:t>Demo Handel GmbH</x:t>
        </x:is>
      </x:c>
      <x:c r="C4268" s="0" t="inlineStr">
        <x:is>
          <x:t>NWC</x:t>
        </x:is>
      </x:c>
      <x:c r="D4268" s="0" t="inlineStr">
        <x:is>
          <x:t>nwc.other.B.II.4</x:t>
        </x:is>
      </x:c>
      <x:c r="E4268" s="0" t="inlineStr">
        <x:is>
          <x:t>Sonstige Vermögensgegenstände (Anteil sonstiges Working Capital)</x:t>
        </x:is>
      </x:c>
      <x:c r="H4268" s="0" t="inlineStr">
        <x:is>
          <x:t>2022-08</x:t>
        </x:is>
      </x:c>
      <x:c r="I4268" s="0" t="inlineStr">
        <x:is>
          <x:t>2022-08</x:t>
        </x:is>
      </x:c>
      <x:c r="J4268" s="0" t="inlineStr">
        <x:is>
          <x:t>Month</x:t>
        </x:is>
      </x:c>
      <x:c r="K4268" s="58">
        <x:v>1</x:v>
      </x:c>
      <x:c r="L4268" s="12">
        <x:v>3533400.14</x:v>
      </x:c>
    </x:row>
    <x:row r="4269">
      <x:c r="A4269" s="0" t="inlineStr">
        <x:is>
          <x:t>NWC|nwc.other.B.II.4||2022-09</x:t>
        </x:is>
      </x:c>
      <x:c r="B4269" s="0" t="inlineStr">
        <x:is>
          <x:t>Demo Handel GmbH</x:t>
        </x:is>
      </x:c>
      <x:c r="C4269" s="0" t="inlineStr">
        <x:is>
          <x:t>NWC</x:t>
        </x:is>
      </x:c>
      <x:c r="D4269" s="0" t="inlineStr">
        <x:is>
          <x:t>nwc.other.B.II.4</x:t>
        </x:is>
      </x:c>
      <x:c r="E4269" s="0" t="inlineStr">
        <x:is>
          <x:t>Sonstige Vermögensgegenstände (Anteil sonstiges Working Capital)</x:t>
        </x:is>
      </x:c>
      <x:c r="H4269" s="0" t="inlineStr">
        <x:is>
          <x:t>2022-09</x:t>
        </x:is>
      </x:c>
      <x:c r="I4269" s="0" t="inlineStr">
        <x:is>
          <x:t>2022-09</x:t>
        </x:is>
      </x:c>
      <x:c r="J4269" s="0" t="inlineStr">
        <x:is>
          <x:t>Month</x:t>
        </x:is>
      </x:c>
      <x:c r="K4269" s="58">
        <x:v>1</x:v>
      </x:c>
      <x:c r="L4269" s="12">
        <x:v>2869785.61</x:v>
      </x:c>
    </x:row>
    <x:row r="4270">
      <x:c r="A4270" s="0" t="inlineStr">
        <x:is>
          <x:t>NWC|nwc.other.B.II.4||2022-10</x:t>
        </x:is>
      </x:c>
      <x:c r="B4270" s="0" t="inlineStr">
        <x:is>
          <x:t>Demo Handel GmbH</x:t>
        </x:is>
      </x:c>
      <x:c r="C4270" s="0" t="inlineStr">
        <x:is>
          <x:t>NWC</x:t>
        </x:is>
      </x:c>
      <x:c r="D4270" s="0" t="inlineStr">
        <x:is>
          <x:t>nwc.other.B.II.4</x:t>
        </x:is>
      </x:c>
      <x:c r="E4270" s="0" t="inlineStr">
        <x:is>
          <x:t>Sonstige Vermögensgegenstände (Anteil sonstiges Working Capital)</x:t>
        </x:is>
      </x:c>
      <x:c r="H4270" s="0" t="inlineStr">
        <x:is>
          <x:t>2022-10</x:t>
        </x:is>
      </x:c>
      <x:c r="I4270" s="0" t="inlineStr">
        <x:is>
          <x:t>2022-10</x:t>
        </x:is>
      </x:c>
      <x:c r="J4270" s="0" t="inlineStr">
        <x:is>
          <x:t>Month</x:t>
        </x:is>
      </x:c>
      <x:c r="K4270" s="58">
        <x:v>1</x:v>
      </x:c>
      <x:c r="L4270" s="12">
        <x:v>3257055.97</x:v>
      </x:c>
    </x:row>
    <x:row r="4271">
      <x:c r="A4271" s="0" t="inlineStr">
        <x:is>
          <x:t>NWC|nwc.other.B.II.4||2022-11</x:t>
        </x:is>
      </x:c>
      <x:c r="B4271" s="0" t="inlineStr">
        <x:is>
          <x:t>Demo Handel GmbH</x:t>
        </x:is>
      </x:c>
      <x:c r="C4271" s="0" t="inlineStr">
        <x:is>
          <x:t>NWC</x:t>
        </x:is>
      </x:c>
      <x:c r="D4271" s="0" t="inlineStr">
        <x:is>
          <x:t>nwc.other.B.II.4</x:t>
        </x:is>
      </x:c>
      <x:c r="E4271" s="0" t="inlineStr">
        <x:is>
          <x:t>Sonstige Vermögensgegenstände (Anteil sonstiges Working Capital)</x:t>
        </x:is>
      </x:c>
      <x:c r="H4271" s="0" t="inlineStr">
        <x:is>
          <x:t>2022-11</x:t>
        </x:is>
      </x:c>
      <x:c r="I4271" s="0" t="inlineStr">
        <x:is>
          <x:t>2022-11</x:t>
        </x:is>
      </x:c>
      <x:c r="J4271" s="0" t="inlineStr">
        <x:is>
          <x:t>Month</x:t>
        </x:is>
      </x:c>
      <x:c r="K4271" s="58">
        <x:v>1</x:v>
      </x:c>
      <x:c r="L4271" s="12">
        <x:v>3683991.74</x:v>
      </x:c>
    </x:row>
    <x:row r="4272">
      <x:c r="A4272" s="0" t="inlineStr">
        <x:is>
          <x:t>NWC|nwc.other.B.II.4||2022-12</x:t>
        </x:is>
      </x:c>
      <x:c r="B4272" s="0" t="inlineStr">
        <x:is>
          <x:t>Demo Handel GmbH</x:t>
        </x:is>
      </x:c>
      <x:c r="C4272" s="0" t="inlineStr">
        <x:is>
          <x:t>NWC</x:t>
        </x:is>
      </x:c>
      <x:c r="D4272" s="0" t="inlineStr">
        <x:is>
          <x:t>nwc.other.B.II.4</x:t>
        </x:is>
      </x:c>
      <x:c r="E4272" s="0" t="inlineStr">
        <x:is>
          <x:t>Sonstige Vermögensgegenstände (Anteil sonstiges Working Capital)</x:t>
        </x:is>
      </x:c>
      <x:c r="H4272" s="0" t="inlineStr">
        <x:is>
          <x:t>2022-12</x:t>
        </x:is>
      </x:c>
      <x:c r="I4272" s="0" t="inlineStr">
        <x:is>
          <x:t>2022-12</x:t>
        </x:is>
      </x:c>
      <x:c r="J4272" s="0" t="inlineStr">
        <x:is>
          <x:t>Month</x:t>
        </x:is>
      </x:c>
      <x:c r="K4272" s="58">
        <x:v>1</x:v>
      </x:c>
      <x:c r="L4272" s="12">
        <x:v>1050000</x:v>
      </x:c>
    </x:row>
    <x:row r="4273">
      <x:c r="A4273" s="0" t="inlineStr">
        <x:is>
          <x:t>NWC|nwc.other.B.II.4||2023-01</x:t>
        </x:is>
      </x:c>
      <x:c r="B4273" s="0" t="inlineStr">
        <x:is>
          <x:t>Demo Handel GmbH</x:t>
        </x:is>
      </x:c>
      <x:c r="C4273" s="0" t="inlineStr">
        <x:is>
          <x:t>NWC</x:t>
        </x:is>
      </x:c>
      <x:c r="D4273" s="0" t="inlineStr">
        <x:is>
          <x:t>nwc.other.B.II.4</x:t>
        </x:is>
      </x:c>
      <x:c r="E4273" s="0" t="inlineStr">
        <x:is>
          <x:t>Sonstige Vermögensgegenstände (Anteil sonstiges Working Capital)</x:t>
        </x:is>
      </x:c>
      <x:c r="H4273" s="0" t="inlineStr">
        <x:is>
          <x:t>2023-01</x:t>
        </x:is>
      </x:c>
      <x:c r="I4273" s="0" t="inlineStr">
        <x:is>
          <x:t>2023-01</x:t>
        </x:is>
      </x:c>
      <x:c r="J4273" s="0" t="inlineStr">
        <x:is>
          <x:t>Month</x:t>
        </x:is>
      </x:c>
      <x:c r="K4273" s="58">
        <x:v>1</x:v>
      </x:c>
      <x:c r="L4273" s="12">
        <x:v>322873.55</x:v>
      </x:c>
    </x:row>
    <x:row r="4274">
      <x:c r="A4274" s="0" t="inlineStr">
        <x:is>
          <x:t>NWC|nwc.other.B.II.4||2023-02</x:t>
        </x:is>
      </x:c>
      <x:c r="B4274" s="0" t="inlineStr">
        <x:is>
          <x:t>Demo Handel GmbH</x:t>
        </x:is>
      </x:c>
      <x:c r="C4274" s="0" t="inlineStr">
        <x:is>
          <x:t>NWC</x:t>
        </x:is>
      </x:c>
      <x:c r="D4274" s="0" t="inlineStr">
        <x:is>
          <x:t>nwc.other.B.II.4</x:t>
        </x:is>
      </x:c>
      <x:c r="E4274" s="0" t="inlineStr">
        <x:is>
          <x:t>Sonstige Vermögensgegenstände (Anteil sonstiges Working Capital)</x:t>
        </x:is>
      </x:c>
      <x:c r="H4274" s="0" t="inlineStr">
        <x:is>
          <x:t>2023-02</x:t>
        </x:is>
      </x:c>
      <x:c r="I4274" s="0" t="inlineStr">
        <x:is>
          <x:t>2023-02</x:t>
        </x:is>
      </x:c>
      <x:c r="J4274" s="0" t="inlineStr">
        <x:is>
          <x:t>Month</x:t>
        </x:is>
      </x:c>
      <x:c r="K4274" s="58">
        <x:v>1</x:v>
      </x:c>
      <x:c r="L4274" s="12">
        <x:v>1997304.81</x:v>
      </x:c>
    </x:row>
    <x:row r="4275">
      <x:c r="A4275" s="0" t="inlineStr">
        <x:is>
          <x:t>NWC|nwc.other.B.II.4||2023-03</x:t>
        </x:is>
      </x:c>
      <x:c r="B4275" s="0" t="inlineStr">
        <x:is>
          <x:t>Demo Handel GmbH</x:t>
        </x:is>
      </x:c>
      <x:c r="C4275" s="0" t="inlineStr">
        <x:is>
          <x:t>NWC</x:t>
        </x:is>
      </x:c>
      <x:c r="D4275" s="0" t="inlineStr">
        <x:is>
          <x:t>nwc.other.B.II.4</x:t>
        </x:is>
      </x:c>
      <x:c r="E4275" s="0" t="inlineStr">
        <x:is>
          <x:t>Sonstige Vermögensgegenstände (Anteil sonstiges Working Capital)</x:t>
        </x:is>
      </x:c>
      <x:c r="H4275" s="0" t="inlineStr">
        <x:is>
          <x:t>2023-03</x:t>
        </x:is>
      </x:c>
      <x:c r="I4275" s="0" t="inlineStr">
        <x:is>
          <x:t>2023-03</x:t>
        </x:is>
      </x:c>
      <x:c r="J4275" s="0" t="inlineStr">
        <x:is>
          <x:t>Month</x:t>
        </x:is>
      </x:c>
      <x:c r="K4275" s="58">
        <x:v>1</x:v>
      </x:c>
      <x:c r="L4275" s="12">
        <x:v>1062938.06</x:v>
      </x:c>
    </x:row>
    <x:row r="4276">
      <x:c r="A4276" s="0" t="inlineStr">
        <x:is>
          <x:t>NWC|nwc.other.B.II.4||2023-04</x:t>
        </x:is>
      </x:c>
      <x:c r="B4276" s="0" t="inlineStr">
        <x:is>
          <x:t>Demo Handel GmbH</x:t>
        </x:is>
      </x:c>
      <x:c r="C4276" s="0" t="inlineStr">
        <x:is>
          <x:t>NWC</x:t>
        </x:is>
      </x:c>
      <x:c r="D4276" s="0" t="inlineStr">
        <x:is>
          <x:t>nwc.other.B.II.4</x:t>
        </x:is>
      </x:c>
      <x:c r="E4276" s="0" t="inlineStr">
        <x:is>
          <x:t>Sonstige Vermögensgegenstände (Anteil sonstiges Working Capital)</x:t>
        </x:is>
      </x:c>
      <x:c r="H4276" s="0" t="inlineStr">
        <x:is>
          <x:t>2023-04</x:t>
        </x:is>
      </x:c>
      <x:c r="I4276" s="0" t="inlineStr">
        <x:is>
          <x:t>2023-04</x:t>
        </x:is>
      </x:c>
      <x:c r="J4276" s="0" t="inlineStr">
        <x:is>
          <x:t>Month</x:t>
        </x:is>
      </x:c>
      <x:c r="K4276" s="58">
        <x:v>1</x:v>
      </x:c>
      <x:c r="L4276" s="12">
        <x:v>1411280.45</x:v>
      </x:c>
    </x:row>
    <x:row r="4277">
      <x:c r="A4277" s="0" t="inlineStr">
        <x:is>
          <x:t>NWC|nwc.other.B.II.4||2023-05</x:t>
        </x:is>
      </x:c>
      <x:c r="B4277" s="0" t="inlineStr">
        <x:is>
          <x:t>Demo Handel GmbH</x:t>
        </x:is>
      </x:c>
      <x:c r="C4277" s="0" t="inlineStr">
        <x:is>
          <x:t>NWC</x:t>
        </x:is>
      </x:c>
      <x:c r="D4277" s="0" t="inlineStr">
        <x:is>
          <x:t>nwc.other.B.II.4</x:t>
        </x:is>
      </x:c>
      <x:c r="E4277" s="0" t="inlineStr">
        <x:is>
          <x:t>Sonstige Vermögensgegenstände (Anteil sonstiges Working Capital)</x:t>
        </x:is>
      </x:c>
      <x:c r="H4277" s="0" t="inlineStr">
        <x:is>
          <x:t>2023-05</x:t>
        </x:is>
      </x:c>
      <x:c r="I4277" s="0" t="inlineStr">
        <x:is>
          <x:t>2023-05</x:t>
        </x:is>
      </x:c>
      <x:c r="J4277" s="0" t="inlineStr">
        <x:is>
          <x:t>Month</x:t>
        </x:is>
      </x:c>
      <x:c r="K4277" s="58">
        <x:v>1</x:v>
      </x:c>
      <x:c r="L4277" s="12">
        <x:v>3126094.12</x:v>
      </x:c>
    </x:row>
    <x:row r="4278">
      <x:c r="A4278" s="0" t="inlineStr">
        <x:is>
          <x:t>NWC|nwc.other.B.II.4||2023-06</x:t>
        </x:is>
      </x:c>
      <x:c r="B4278" s="0" t="inlineStr">
        <x:is>
          <x:t>Demo Handel GmbH</x:t>
        </x:is>
      </x:c>
      <x:c r="C4278" s="0" t="inlineStr">
        <x:is>
          <x:t>NWC</x:t>
        </x:is>
      </x:c>
      <x:c r="D4278" s="0" t="inlineStr">
        <x:is>
          <x:t>nwc.other.B.II.4</x:t>
        </x:is>
      </x:c>
      <x:c r="E4278" s="0" t="inlineStr">
        <x:is>
          <x:t>Sonstige Vermögensgegenstände (Anteil sonstiges Working Capital)</x:t>
        </x:is>
      </x:c>
      <x:c r="H4278" s="0" t="inlineStr">
        <x:is>
          <x:t>2023-06</x:t>
        </x:is>
      </x:c>
      <x:c r="I4278" s="0" t="inlineStr">
        <x:is>
          <x:t>2023-06</x:t>
        </x:is>
      </x:c>
      <x:c r="J4278" s="0" t="inlineStr">
        <x:is>
          <x:t>Month</x:t>
        </x:is>
      </x:c>
      <x:c r="K4278" s="58">
        <x:v>1</x:v>
      </x:c>
      <x:c r="L4278" s="12">
        <x:v>2704932.82</x:v>
      </x:c>
    </x:row>
    <x:row r="4279">
      <x:c r="A4279" s="0" t="inlineStr">
        <x:is>
          <x:t>NWC|nwc.other.B.II.4||2023-07</x:t>
        </x:is>
      </x:c>
      <x:c r="B4279" s="0" t="inlineStr">
        <x:is>
          <x:t>Demo Handel GmbH</x:t>
        </x:is>
      </x:c>
      <x:c r="C4279" s="0" t="inlineStr">
        <x:is>
          <x:t>NWC</x:t>
        </x:is>
      </x:c>
      <x:c r="D4279" s="0" t="inlineStr">
        <x:is>
          <x:t>nwc.other.B.II.4</x:t>
        </x:is>
      </x:c>
      <x:c r="E4279" s="0" t="inlineStr">
        <x:is>
          <x:t>Sonstige Vermögensgegenstände (Anteil sonstiges Working Capital)</x:t>
        </x:is>
      </x:c>
      <x:c r="H4279" s="0" t="inlineStr">
        <x:is>
          <x:t>2023-07</x:t>
        </x:is>
      </x:c>
      <x:c r="I4279" s="0" t="inlineStr">
        <x:is>
          <x:t>2023-07</x:t>
        </x:is>
      </x:c>
      <x:c r="J4279" s="0" t="inlineStr">
        <x:is>
          <x:t>Month</x:t>
        </x:is>
      </x:c>
      <x:c r="K4279" s="58">
        <x:v>1</x:v>
      </x:c>
      <x:c r="L4279" s="12">
        <x:v>2989977.95</x:v>
      </x:c>
    </x:row>
    <x:row r="4280">
      <x:c r="A4280" s="0" t="inlineStr">
        <x:is>
          <x:t>NWC|nwc.other.B.II.4||2023-08</x:t>
        </x:is>
      </x:c>
      <x:c r="B4280" s="0" t="inlineStr">
        <x:is>
          <x:t>Demo Handel GmbH</x:t>
        </x:is>
      </x:c>
      <x:c r="C4280" s="0" t="inlineStr">
        <x:is>
          <x:t>NWC</x:t>
        </x:is>
      </x:c>
      <x:c r="D4280" s="0" t="inlineStr">
        <x:is>
          <x:t>nwc.other.B.II.4</x:t>
        </x:is>
      </x:c>
      <x:c r="E4280" s="0" t="inlineStr">
        <x:is>
          <x:t>Sonstige Vermögensgegenstände (Anteil sonstiges Working Capital)</x:t>
        </x:is>
      </x:c>
      <x:c r="H4280" s="0" t="inlineStr">
        <x:is>
          <x:t>2023-08</x:t>
        </x:is>
      </x:c>
      <x:c r="I4280" s="0" t="inlineStr">
        <x:is>
          <x:t>2023-08</x:t>
        </x:is>
      </x:c>
      <x:c r="J4280" s="0" t="inlineStr">
        <x:is>
          <x:t>Month</x:t>
        </x:is>
      </x:c>
      <x:c r="K4280" s="58">
        <x:v>1</x:v>
      </x:c>
      <x:c r="L4280" s="12">
        <x:v>3335887.05</x:v>
      </x:c>
    </x:row>
    <x:row r="4281">
      <x:c r="A4281" s="0" t="inlineStr">
        <x:is>
          <x:t>NWC|nwc.other.B.II.4||2023-09</x:t>
        </x:is>
      </x:c>
      <x:c r="B4281" s="0" t="inlineStr">
        <x:is>
          <x:t>Demo Handel GmbH</x:t>
        </x:is>
      </x:c>
      <x:c r="C4281" s="0" t="inlineStr">
        <x:is>
          <x:t>NWC</x:t>
        </x:is>
      </x:c>
      <x:c r="D4281" s="0" t="inlineStr">
        <x:is>
          <x:t>nwc.other.B.II.4</x:t>
        </x:is>
      </x:c>
      <x:c r="E4281" s="0" t="inlineStr">
        <x:is>
          <x:t>Sonstige Vermögensgegenstände (Anteil sonstiges Working Capital)</x:t>
        </x:is>
      </x:c>
      <x:c r="H4281" s="0" t="inlineStr">
        <x:is>
          <x:t>2023-09</x:t>
        </x:is>
      </x:c>
      <x:c r="I4281" s="0" t="inlineStr">
        <x:is>
          <x:t>2023-09</x:t>
        </x:is>
      </x:c>
      <x:c r="J4281" s="0" t="inlineStr">
        <x:is>
          <x:t>Month</x:t>
        </x:is>
      </x:c>
      <x:c r="K4281" s="58">
        <x:v>1</x:v>
      </x:c>
      <x:c r="L4281" s="12">
        <x:v>3707096.54</x:v>
      </x:c>
    </x:row>
    <x:row r="4282">
      <x:c r="A4282" s="0" t="inlineStr">
        <x:is>
          <x:t>NWC|nwc.other.B.II.4||2023-10</x:t>
        </x:is>
      </x:c>
      <x:c r="B4282" s="0" t="inlineStr">
        <x:is>
          <x:t>Demo Handel GmbH</x:t>
        </x:is>
      </x:c>
      <x:c r="C4282" s="0" t="inlineStr">
        <x:is>
          <x:t>NWC</x:t>
        </x:is>
      </x:c>
      <x:c r="D4282" s="0" t="inlineStr">
        <x:is>
          <x:t>nwc.other.B.II.4</x:t>
        </x:is>
      </x:c>
      <x:c r="E4282" s="0" t="inlineStr">
        <x:is>
          <x:t>Sonstige Vermögensgegenstände (Anteil sonstiges Working Capital)</x:t>
        </x:is>
      </x:c>
      <x:c r="H4282" s="0" t="inlineStr">
        <x:is>
          <x:t>2023-10</x:t>
        </x:is>
      </x:c>
      <x:c r="I4282" s="0" t="inlineStr">
        <x:is>
          <x:t>2023-10</x:t>
        </x:is>
      </x:c>
      <x:c r="J4282" s="0" t="inlineStr">
        <x:is>
          <x:t>Month</x:t>
        </x:is>
      </x:c>
      <x:c r="K4282" s="58">
        <x:v>1</x:v>
      </x:c>
      <x:c r="L4282" s="12">
        <x:v>4628496.7</x:v>
      </x:c>
    </x:row>
    <x:row r="4283">
      <x:c r="A4283" s="0" t="inlineStr">
        <x:is>
          <x:t>NWC|nwc.other.B.II.4||2023-11</x:t>
        </x:is>
      </x:c>
      <x:c r="B4283" s="0" t="inlineStr">
        <x:is>
          <x:t>Demo Handel GmbH</x:t>
        </x:is>
      </x:c>
      <x:c r="C4283" s="0" t="inlineStr">
        <x:is>
          <x:t>NWC</x:t>
        </x:is>
      </x:c>
      <x:c r="D4283" s="0" t="inlineStr">
        <x:is>
          <x:t>nwc.other.B.II.4</x:t>
        </x:is>
      </x:c>
      <x:c r="E4283" s="0" t="inlineStr">
        <x:is>
          <x:t>Sonstige Vermögensgegenstände (Anteil sonstiges Working Capital)</x:t>
        </x:is>
      </x:c>
      <x:c r="H4283" s="0" t="inlineStr">
        <x:is>
          <x:t>2023-11</x:t>
        </x:is>
      </x:c>
      <x:c r="I4283" s="0" t="inlineStr">
        <x:is>
          <x:t>2023-11</x:t>
        </x:is>
      </x:c>
      <x:c r="J4283" s="0" t="inlineStr">
        <x:is>
          <x:t>Month</x:t>
        </x:is>
      </x:c>
      <x:c r="K4283" s="58">
        <x:v>1</x:v>
      </x:c>
      <x:c r="L4283" s="12">
        <x:v>4617902.39</x:v>
      </x:c>
    </x:row>
    <x:row r="4284">
      <x:c r="A4284" s="0" t="inlineStr">
        <x:is>
          <x:t>NWC|nwc.other.B.II.4||2023-12</x:t>
        </x:is>
      </x:c>
      <x:c r="B4284" s="0" t="inlineStr">
        <x:is>
          <x:t>Demo Handel GmbH</x:t>
        </x:is>
      </x:c>
      <x:c r="C4284" s="0" t="inlineStr">
        <x:is>
          <x:t>NWC</x:t>
        </x:is>
      </x:c>
      <x:c r="D4284" s="0" t="inlineStr">
        <x:is>
          <x:t>nwc.other.B.II.4</x:t>
        </x:is>
      </x:c>
      <x:c r="E4284" s="0" t="inlineStr">
        <x:is>
          <x:t>Sonstige Vermögensgegenstände (Anteil sonstiges Working Capital)</x:t>
        </x:is>
      </x:c>
      <x:c r="H4284" s="0" t="inlineStr">
        <x:is>
          <x:t>2023-12</x:t>
        </x:is>
      </x:c>
      <x:c r="I4284" s="0" t="inlineStr">
        <x:is>
          <x:t>2023-12</x:t>
        </x:is>
      </x:c>
      <x:c r="J4284" s="0" t="inlineStr">
        <x:is>
          <x:t>Month</x:t>
        </x:is>
      </x:c>
      <x:c r="K4284" s="58">
        <x:v>1</x:v>
      </x:c>
      <x:c r="L4284" s="12">
        <x:v>0</x:v>
      </x:c>
    </x:row>
    <x:row r="4285">
      <x:c r="A4285" s="0" t="inlineStr">
        <x:is>
          <x:t>NWC|nwc.other.B.II.4||2024-01</x:t>
        </x:is>
      </x:c>
      <x:c r="B4285" s="0" t="inlineStr">
        <x:is>
          <x:t>Demo Handel GmbH</x:t>
        </x:is>
      </x:c>
      <x:c r="C4285" s="0" t="inlineStr">
        <x:is>
          <x:t>NWC</x:t>
        </x:is>
      </x:c>
      <x:c r="D4285" s="0" t="inlineStr">
        <x:is>
          <x:t>nwc.other.B.II.4</x:t>
        </x:is>
      </x:c>
      <x:c r="E4285" s="0" t="inlineStr">
        <x:is>
          <x:t>Sonstige Vermögensgegenstände (Anteil sonstiges Working Capital)</x:t>
        </x:is>
      </x:c>
      <x:c r="H4285" s="0" t="inlineStr">
        <x:is>
          <x:t>2024-01</x:t>
        </x:is>
      </x:c>
      <x:c r="I4285" s="0" t="inlineStr">
        <x:is>
          <x:t>2024-01</x:t>
        </x:is>
      </x:c>
      <x:c r="J4285" s="0" t="inlineStr">
        <x:is>
          <x:t>Month</x:t>
        </x:is>
      </x:c>
      <x:c r="K4285" s="58">
        <x:v>1</x:v>
      </x:c>
      <x:c r="L4285" s="12">
        <x:v>333937.58</x:v>
      </x:c>
    </x:row>
    <x:row r="4286">
      <x:c r="A4286" s="0" t="inlineStr">
        <x:is>
          <x:t>NWC|nwc.other.B.II.4||2024-02</x:t>
        </x:is>
      </x:c>
      <x:c r="B4286" s="0" t="inlineStr">
        <x:is>
          <x:t>Demo Handel GmbH</x:t>
        </x:is>
      </x:c>
      <x:c r="C4286" s="0" t="inlineStr">
        <x:is>
          <x:t>NWC</x:t>
        </x:is>
      </x:c>
      <x:c r="D4286" s="0" t="inlineStr">
        <x:is>
          <x:t>nwc.other.B.II.4</x:t>
        </x:is>
      </x:c>
      <x:c r="E4286" s="0" t="inlineStr">
        <x:is>
          <x:t>Sonstige Vermögensgegenstände (Anteil sonstiges Working Capital)</x:t>
        </x:is>
      </x:c>
      <x:c r="H4286" s="0" t="inlineStr">
        <x:is>
          <x:t>2024-02</x:t>
        </x:is>
      </x:c>
      <x:c r="I4286" s="0" t="inlineStr">
        <x:is>
          <x:t>2024-02</x:t>
        </x:is>
      </x:c>
      <x:c r="J4286" s="0" t="inlineStr">
        <x:is>
          <x:t>Month</x:t>
        </x:is>
      </x:c>
      <x:c r="K4286" s="58">
        <x:v>1</x:v>
      </x:c>
      <x:c r="L4286" s="12">
        <x:v>702560.03</x:v>
      </x:c>
    </x:row>
    <x:row r="4287">
      <x:c r="A4287" s="0" t="inlineStr">
        <x:is>
          <x:t>NWC|nwc.other.B.II.4||2024-03</x:t>
        </x:is>
      </x:c>
      <x:c r="B4287" s="0" t="inlineStr">
        <x:is>
          <x:t>Demo Handel GmbH</x:t>
        </x:is>
      </x:c>
      <x:c r="C4287" s="0" t="inlineStr">
        <x:is>
          <x:t>NWC</x:t>
        </x:is>
      </x:c>
      <x:c r="D4287" s="0" t="inlineStr">
        <x:is>
          <x:t>nwc.other.B.II.4</x:t>
        </x:is>
      </x:c>
      <x:c r="E4287" s="0" t="inlineStr">
        <x:is>
          <x:t>Sonstige Vermögensgegenstände (Anteil sonstiges Working Capital)</x:t>
        </x:is>
      </x:c>
      <x:c r="H4287" s="0" t="inlineStr">
        <x:is>
          <x:t>2024-03</x:t>
        </x:is>
      </x:c>
      <x:c r="I4287" s="0" t="inlineStr">
        <x:is>
          <x:t>2024-03</x:t>
        </x:is>
      </x:c>
      <x:c r="J4287" s="0" t="inlineStr">
        <x:is>
          <x:t>Month</x:t>
        </x:is>
      </x:c>
      <x:c r="K4287" s="58">
        <x:v>1</x:v>
      </x:c>
      <x:c r="L4287" s="12">
        <x:v>1151561.64</x:v>
      </x:c>
    </x:row>
    <x:row r="4288">
      <x:c r="A4288" s="0" t="inlineStr">
        <x:is>
          <x:t>NWC|nwc.other.B.II.4||2024-04</x:t>
        </x:is>
      </x:c>
      <x:c r="B4288" s="0" t="inlineStr">
        <x:is>
          <x:t>Demo Handel GmbH</x:t>
        </x:is>
      </x:c>
      <x:c r="C4288" s="0" t="inlineStr">
        <x:is>
          <x:t>NWC</x:t>
        </x:is>
      </x:c>
      <x:c r="D4288" s="0" t="inlineStr">
        <x:is>
          <x:t>nwc.other.B.II.4</x:t>
        </x:is>
      </x:c>
      <x:c r="E4288" s="0" t="inlineStr">
        <x:is>
          <x:t>Sonstige Vermögensgegenstände (Anteil sonstiges Working Capital)</x:t>
        </x:is>
      </x:c>
      <x:c r="H4288" s="0" t="inlineStr">
        <x:is>
          <x:t>2024-04</x:t>
        </x:is>
      </x:c>
      <x:c r="I4288" s="0" t="inlineStr">
        <x:is>
          <x:t>2024-04</x:t>
        </x:is>
      </x:c>
      <x:c r="J4288" s="0" t="inlineStr">
        <x:is>
          <x:t>Month</x:t>
        </x:is>
      </x:c>
      <x:c r="K4288" s="58">
        <x:v>1</x:v>
      </x:c>
      <x:c r="L4288" s="12">
        <x:v>1522857.95</x:v>
      </x:c>
    </x:row>
    <x:row r="4289">
      <x:c r="A4289" s="0" t="inlineStr">
        <x:is>
          <x:t>NWC|nwc.other.B.II.4||2024-05</x:t>
        </x:is>
      </x:c>
      <x:c r="B4289" s="0" t="inlineStr">
        <x:is>
          <x:t>Demo Handel GmbH</x:t>
        </x:is>
      </x:c>
      <x:c r="C4289" s="0" t="inlineStr">
        <x:is>
          <x:t>NWC</x:t>
        </x:is>
      </x:c>
      <x:c r="D4289" s="0" t="inlineStr">
        <x:is>
          <x:t>nwc.other.B.II.4</x:t>
        </x:is>
      </x:c>
      <x:c r="E4289" s="0" t="inlineStr">
        <x:is>
          <x:t>Sonstige Vermögensgegenstände (Anteil sonstiges Working Capital)</x:t>
        </x:is>
      </x:c>
      <x:c r="H4289" s="0" t="inlineStr">
        <x:is>
          <x:t>2024-05</x:t>
        </x:is>
      </x:c>
      <x:c r="I4289" s="0" t="inlineStr">
        <x:is>
          <x:t>2024-05</x:t>
        </x:is>
      </x:c>
      <x:c r="J4289" s="0" t="inlineStr">
        <x:is>
          <x:t>Month</x:t>
        </x:is>
      </x:c>
      <x:c r="K4289" s="58">
        <x:v>1</x:v>
      </x:c>
      <x:c r="L4289" s="12">
        <x:v>1895561.86</x:v>
      </x:c>
    </x:row>
    <x:row r="4290">
      <x:c r="A4290" s="0" t="inlineStr">
        <x:is>
          <x:t>NWC|nwc.other.B.II.4||2024-06</x:t>
        </x:is>
      </x:c>
      <x:c r="B4290" s="0" t="inlineStr">
        <x:is>
          <x:t>Demo Handel GmbH</x:t>
        </x:is>
      </x:c>
      <x:c r="C4290" s="0" t="inlineStr">
        <x:is>
          <x:t>NWC</x:t>
        </x:is>
      </x:c>
      <x:c r="D4290" s="0" t="inlineStr">
        <x:is>
          <x:t>nwc.other.B.II.4</x:t>
        </x:is>
      </x:c>
      <x:c r="E4290" s="0" t="inlineStr">
        <x:is>
          <x:t>Sonstige Vermögensgegenstände (Anteil sonstiges Working Capital)</x:t>
        </x:is>
      </x:c>
      <x:c r="H4290" s="0" t="inlineStr">
        <x:is>
          <x:t>2024-06</x:t>
        </x:is>
      </x:c>
      <x:c r="I4290" s="0" t="inlineStr">
        <x:is>
          <x:t>2024-06</x:t>
        </x:is>
      </x:c>
      <x:c r="J4290" s="0" t="inlineStr">
        <x:is>
          <x:t>Month</x:t>
        </x:is>
      </x:c>
      <x:c r="K4290" s="58">
        <x:v>1</x:v>
      </x:c>
      <x:c r="L4290" s="12">
        <x:v>3076800.55</x:v>
      </x:c>
    </x:row>
    <x:row r="4291">
      <x:c r="A4291" s="0" t="inlineStr">
        <x:is>
          <x:t>NWC|nwc.other.B.II.4||2024-07</x:t>
        </x:is>
      </x:c>
      <x:c r="B4291" s="0" t="inlineStr">
        <x:is>
          <x:t>Demo Handel GmbH</x:t>
        </x:is>
      </x:c>
      <x:c r="C4291" s="0" t="inlineStr">
        <x:is>
          <x:t>NWC</x:t>
        </x:is>
      </x:c>
      <x:c r="D4291" s="0" t="inlineStr">
        <x:is>
          <x:t>nwc.other.B.II.4</x:t>
        </x:is>
      </x:c>
      <x:c r="E4291" s="0" t="inlineStr">
        <x:is>
          <x:t>Sonstige Vermögensgegenstände (Anteil sonstiges Working Capital)</x:t>
        </x:is>
      </x:c>
      <x:c r="H4291" s="0" t="inlineStr">
        <x:is>
          <x:t>2024-07</x:t>
        </x:is>
      </x:c>
      <x:c r="I4291" s="0" t="inlineStr">
        <x:is>
          <x:t>2024-07</x:t>
        </x:is>
      </x:c>
      <x:c r="J4291" s="0" t="inlineStr">
        <x:is>
          <x:t>Month</x:t>
        </x:is>
      </x:c>
      <x:c r="K4291" s="58">
        <x:v>1</x:v>
      </x:c>
      <x:c r="L4291" s="12">
        <x:v>2540044.83</x:v>
      </x:c>
    </x:row>
    <x:row r="4292">
      <x:c r="A4292" s="0" t="inlineStr">
        <x:is>
          <x:t>NWC|nwc.other.B.II.4||2024-08</x:t>
        </x:is>
      </x:c>
      <x:c r="B4292" s="0" t="inlineStr">
        <x:is>
          <x:t>Demo Handel GmbH</x:t>
        </x:is>
      </x:c>
      <x:c r="C4292" s="0" t="inlineStr">
        <x:is>
          <x:t>NWC</x:t>
        </x:is>
      </x:c>
      <x:c r="D4292" s="0" t="inlineStr">
        <x:is>
          <x:t>nwc.other.B.II.4</x:t>
        </x:is>
      </x:c>
      <x:c r="E4292" s="0" t="inlineStr">
        <x:is>
          <x:t>Sonstige Vermögensgegenstände (Anteil sonstiges Working Capital)</x:t>
        </x:is>
      </x:c>
      <x:c r="H4292" s="0" t="inlineStr">
        <x:is>
          <x:t>2024-08</x:t>
        </x:is>
      </x:c>
      <x:c r="I4292" s="0" t="inlineStr">
        <x:is>
          <x:t>2024-08</x:t>
        </x:is>
      </x:c>
      <x:c r="J4292" s="0" t="inlineStr">
        <x:is>
          <x:t>Month</x:t>
        </x:is>
      </x:c>
      <x:c r="K4292" s="58">
        <x:v>1</x:v>
      </x:c>
      <x:c r="L4292" s="12">
        <x:v>3616879.53</x:v>
      </x:c>
    </x:row>
    <x:row r="4293">
      <x:c r="A4293" s="0" t="inlineStr">
        <x:is>
          <x:t>NWC|nwc.other.B.II.4||2024-09</x:t>
        </x:is>
      </x:c>
      <x:c r="B4293" s="0" t="inlineStr">
        <x:is>
          <x:t>Demo Handel GmbH</x:t>
        </x:is>
      </x:c>
      <x:c r="C4293" s="0" t="inlineStr">
        <x:is>
          <x:t>NWC</x:t>
        </x:is>
      </x:c>
      <x:c r="D4293" s="0" t="inlineStr">
        <x:is>
          <x:t>nwc.other.B.II.4</x:t>
        </x:is>
      </x:c>
      <x:c r="E4293" s="0" t="inlineStr">
        <x:is>
          <x:t>Sonstige Vermögensgegenstände (Anteil sonstiges Working Capital)</x:t>
        </x:is>
      </x:c>
      <x:c r="H4293" s="0" t="inlineStr">
        <x:is>
          <x:t>2024-09</x:t>
        </x:is>
      </x:c>
      <x:c r="I4293" s="0" t="inlineStr">
        <x:is>
          <x:t>2024-09</x:t>
        </x:is>
      </x:c>
      <x:c r="J4293" s="0" t="inlineStr">
        <x:is>
          <x:t>Month</x:t>
        </x:is>
      </x:c>
      <x:c r="K4293" s="58">
        <x:v>1</x:v>
      </x:c>
      <x:c r="L4293" s="12">
        <x:v>3303912.15</x:v>
      </x:c>
    </x:row>
    <x:row r="4294">
      <x:c r="A4294" s="0" t="inlineStr">
        <x:is>
          <x:t>NWC|nwc.other.B.II.4||2024-10</x:t>
        </x:is>
      </x:c>
      <x:c r="B4294" s="0" t="inlineStr">
        <x:is>
          <x:t>Demo Handel GmbH</x:t>
        </x:is>
      </x:c>
      <x:c r="C4294" s="0" t="inlineStr">
        <x:is>
          <x:t>NWC</x:t>
        </x:is>
      </x:c>
      <x:c r="D4294" s="0" t="inlineStr">
        <x:is>
          <x:t>nwc.other.B.II.4</x:t>
        </x:is>
      </x:c>
      <x:c r="E4294" s="0" t="inlineStr">
        <x:is>
          <x:t>Sonstige Vermögensgegenstände (Anteil sonstiges Working Capital)</x:t>
        </x:is>
      </x:c>
      <x:c r="H4294" s="0" t="inlineStr">
        <x:is>
          <x:t>2024-10</x:t>
        </x:is>
      </x:c>
      <x:c r="I4294" s="0" t="inlineStr">
        <x:is>
          <x:t>2024-10</x:t>
        </x:is>
      </x:c>
      <x:c r="J4294" s="0" t="inlineStr">
        <x:is>
          <x:t>Month</x:t>
        </x:is>
      </x:c>
      <x:c r="K4294" s="58">
        <x:v>1</x:v>
      </x:c>
      <x:c r="L4294" s="12">
        <x:v>3734918.16</x:v>
      </x:c>
    </x:row>
    <x:row r="4295">
      <x:c r="A4295" s="0" t="inlineStr">
        <x:is>
          <x:t>NWC|nwc.other.B.II.4||2024-11</x:t>
        </x:is>
      </x:c>
      <x:c r="B4295" s="0" t="inlineStr">
        <x:is>
          <x:t>Demo Handel GmbH</x:t>
        </x:is>
      </x:c>
      <x:c r="C4295" s="0" t="inlineStr">
        <x:is>
          <x:t>NWC</x:t>
        </x:is>
      </x:c>
      <x:c r="D4295" s="0" t="inlineStr">
        <x:is>
          <x:t>nwc.other.B.II.4</x:t>
        </x:is>
      </x:c>
      <x:c r="E4295" s="0" t="inlineStr">
        <x:is>
          <x:t>Sonstige Vermögensgegenstände (Anteil sonstiges Working Capital)</x:t>
        </x:is>
      </x:c>
      <x:c r="H4295" s="0" t="inlineStr">
        <x:is>
          <x:t>2024-11</x:t>
        </x:is>
      </x:c>
      <x:c r="I4295" s="0" t="inlineStr">
        <x:is>
          <x:t>2024-11</x:t>
        </x:is>
      </x:c>
      <x:c r="J4295" s="0" t="inlineStr">
        <x:is>
          <x:t>Month</x:t>
        </x:is>
      </x:c>
      <x:c r="K4295" s="58">
        <x:v>1</x:v>
      </x:c>
      <x:c r="L4295" s="12">
        <x:v>4518735.59</x:v>
      </x:c>
    </x:row>
    <x:row r="4296">
      <x:c r="A4296" s="0" t="inlineStr">
        <x:is>
          <x:t>NWC|nwc.other.B.II.4||2024-12</x:t>
        </x:is>
      </x:c>
      <x:c r="B4296" s="0" t="inlineStr">
        <x:is>
          <x:t>Demo Handel GmbH</x:t>
        </x:is>
      </x:c>
      <x:c r="C4296" s="0" t="inlineStr">
        <x:is>
          <x:t>NWC</x:t>
        </x:is>
      </x:c>
      <x:c r="D4296" s="0" t="inlineStr">
        <x:is>
          <x:t>nwc.other.B.II.4</x:t>
        </x:is>
      </x:c>
      <x:c r="E4296" s="0" t="inlineStr">
        <x:is>
          <x:t>Sonstige Vermögensgegenstände (Anteil sonstiges Working Capital)</x:t>
        </x:is>
      </x:c>
      <x:c r="H4296" s="0" t="inlineStr">
        <x:is>
          <x:t>2024-12</x:t>
        </x:is>
      </x:c>
      <x:c r="I4296" s="0" t="inlineStr">
        <x:is>
          <x:t>2024-12</x:t>
        </x:is>
      </x:c>
      <x:c r="J4296" s="0" t="inlineStr">
        <x:is>
          <x:t>Month</x:t>
        </x:is>
      </x:c>
      <x:c r="K4296" s="58">
        <x:v>1</x:v>
      </x:c>
      <x:c r="L4296" s="12">
        <x:v>0</x:v>
      </x:c>
    </x:row>
    <x:row r="4297">
      <x:c r="A4297" s="0" t="inlineStr">
        <x:is>
          <x:t>NWC|nwc.other.B.II.4|1340|2022-01</x:t>
        </x:is>
      </x:c>
      <x:c r="B4297" s="0" t="inlineStr">
        <x:is>
          <x:t>Demo Handel GmbH</x:t>
        </x:is>
      </x:c>
      <x:c r="C4297" s="0" t="inlineStr">
        <x:is>
          <x:t>NWC</x:t>
        </x:is>
      </x:c>
      <x:c r="D4297" s="0" t="inlineStr">
        <x:is>
          <x:t>nwc.other.B.II.4</x:t>
        </x:is>
      </x:c>
      <x:c r="E4297" s="0" t="inlineStr">
        <x:is>
          <x:t>Sonstige Vermögensgegenstände (Anteil sonstiges Working Capital)</x:t>
        </x:is>
      </x:c>
      <x:c r="F4297" s="58">
        <x:v>1340</x:v>
      </x:c>
      <x:c r="G4297" t="inlineStr">
        <x:is>
          <x:t>Forderungen gegen Personal aus Lohn- und Gehaltsabrechnung</x:t>
        </x:is>
      </x:c>
      <x:c r="H4297" s="0" t="inlineStr">
        <x:is>
          <x:t>2022-01</x:t>
        </x:is>
      </x:c>
      <x:c r="I4297" s="0" t="inlineStr">
        <x:is>
          <x:t>2022-01</x:t>
        </x:is>
      </x:c>
      <x:c r="J4297" s="0" t="inlineStr">
        <x:is>
          <x:t>Month</x:t>
        </x:is>
      </x:c>
      <x:c r="K4297" s="58">
        <x:v>1</x:v>
      </x:c>
      <x:c r="L4297" s="12">
        <x:v>0</x:v>
      </x:c>
    </x:row>
    <x:row r="4298">
      <x:c r="A4298" s="0" t="inlineStr">
        <x:is>
          <x:t>NWC|nwc.other.B.II.4|1340|2022-02</x:t>
        </x:is>
      </x:c>
      <x:c r="B4298" s="0" t="inlineStr">
        <x:is>
          <x:t>Demo Handel GmbH</x:t>
        </x:is>
      </x:c>
      <x:c r="C4298" s="0" t="inlineStr">
        <x:is>
          <x:t>NWC</x:t>
        </x:is>
      </x:c>
      <x:c r="D4298" s="0" t="inlineStr">
        <x:is>
          <x:t>nwc.other.B.II.4</x:t>
        </x:is>
      </x:c>
      <x:c r="E4298" s="0" t="inlineStr">
        <x:is>
          <x:t>Sonstige Vermögensgegenstände (Anteil sonstiges Working Capital)</x:t>
        </x:is>
      </x:c>
      <x:c r="F4298" s="58">
        <x:v>1340</x:v>
      </x:c>
      <x:c r="G4298" t="inlineStr">
        <x:is>
          <x:t>Forderungen gegen Personal aus Lohn- und Gehaltsabrechnung</x:t>
        </x:is>
      </x:c>
      <x:c r="H4298" s="0" t="inlineStr">
        <x:is>
          <x:t>2022-02</x:t>
        </x:is>
      </x:c>
      <x:c r="I4298" s="0" t="inlineStr">
        <x:is>
          <x:t>2022-02</x:t>
        </x:is>
      </x:c>
      <x:c r="J4298" s="0" t="inlineStr">
        <x:is>
          <x:t>Month</x:t>
        </x:is>
      </x:c>
      <x:c r="K4298" s="58">
        <x:v>1</x:v>
      </x:c>
      <x:c r="L4298" s="12">
        <x:v>0</x:v>
      </x:c>
    </x:row>
    <x:row r="4299">
      <x:c r="A4299" s="0" t="inlineStr">
        <x:is>
          <x:t>NWC|nwc.other.B.II.4|1340|2022-03</x:t>
        </x:is>
      </x:c>
      <x:c r="B4299" s="0" t="inlineStr">
        <x:is>
          <x:t>Demo Handel GmbH</x:t>
        </x:is>
      </x:c>
      <x:c r="C4299" s="0" t="inlineStr">
        <x:is>
          <x:t>NWC</x:t>
        </x:is>
      </x:c>
      <x:c r="D4299" s="0" t="inlineStr">
        <x:is>
          <x:t>nwc.other.B.II.4</x:t>
        </x:is>
      </x:c>
      <x:c r="E4299" s="0" t="inlineStr">
        <x:is>
          <x:t>Sonstige Vermögensgegenstände (Anteil sonstiges Working Capital)</x:t>
        </x:is>
      </x:c>
      <x:c r="F4299" s="58">
        <x:v>1340</x:v>
      </x:c>
      <x:c r="G4299" t="inlineStr">
        <x:is>
          <x:t>Forderungen gegen Personal aus Lohn- und Gehaltsabrechnung</x:t>
        </x:is>
      </x:c>
      <x:c r="H4299" s="0" t="inlineStr">
        <x:is>
          <x:t>2022-03</x:t>
        </x:is>
      </x:c>
      <x:c r="I4299" s="0" t="inlineStr">
        <x:is>
          <x:t>2022-03</x:t>
        </x:is>
      </x:c>
      <x:c r="J4299" s="0" t="inlineStr">
        <x:is>
          <x:t>Month</x:t>
        </x:is>
      </x:c>
      <x:c r="K4299" s="58">
        <x:v>1</x:v>
      </x:c>
      <x:c r="L4299" s="12">
        <x:v>0</x:v>
      </x:c>
    </x:row>
    <x:row r="4300">
      <x:c r="A4300" s="0" t="inlineStr">
        <x:is>
          <x:t>NWC|nwc.other.B.II.4|1340|2022-04</x:t>
        </x:is>
      </x:c>
      <x:c r="B4300" s="0" t="inlineStr">
        <x:is>
          <x:t>Demo Handel GmbH</x:t>
        </x:is>
      </x:c>
      <x:c r="C4300" s="0" t="inlineStr">
        <x:is>
          <x:t>NWC</x:t>
        </x:is>
      </x:c>
      <x:c r="D4300" s="0" t="inlineStr">
        <x:is>
          <x:t>nwc.other.B.II.4</x:t>
        </x:is>
      </x:c>
      <x:c r="E4300" s="0" t="inlineStr">
        <x:is>
          <x:t>Sonstige Vermögensgegenstände (Anteil sonstiges Working Capital)</x:t>
        </x:is>
      </x:c>
      <x:c r="F4300" s="58">
        <x:v>1340</x:v>
      </x:c>
      <x:c r="G4300" t="inlineStr">
        <x:is>
          <x:t>Forderungen gegen Personal aus Lohn- und Gehaltsabrechnung</x:t>
        </x:is>
      </x:c>
      <x:c r="H4300" s="0" t="inlineStr">
        <x:is>
          <x:t>2022-04</x:t>
        </x:is>
      </x:c>
      <x:c r="I4300" s="0" t="inlineStr">
        <x:is>
          <x:t>2022-04</x:t>
        </x:is>
      </x:c>
      <x:c r="J4300" s="0" t="inlineStr">
        <x:is>
          <x:t>Month</x:t>
        </x:is>
      </x:c>
      <x:c r="K4300" s="58">
        <x:v>1</x:v>
      </x:c>
      <x:c r="L4300" s="12">
        <x:v>0</x:v>
      </x:c>
    </x:row>
    <x:row r="4301">
      <x:c r="A4301" s="0" t="inlineStr">
        <x:is>
          <x:t>NWC|nwc.other.B.II.4|1340|2022-05</x:t>
        </x:is>
      </x:c>
      <x:c r="B4301" s="0" t="inlineStr">
        <x:is>
          <x:t>Demo Handel GmbH</x:t>
        </x:is>
      </x:c>
      <x:c r="C4301" s="0" t="inlineStr">
        <x:is>
          <x:t>NWC</x:t>
        </x:is>
      </x:c>
      <x:c r="D4301" s="0" t="inlineStr">
        <x:is>
          <x:t>nwc.other.B.II.4</x:t>
        </x:is>
      </x:c>
      <x:c r="E4301" s="0" t="inlineStr">
        <x:is>
          <x:t>Sonstige Vermögensgegenstände (Anteil sonstiges Working Capital)</x:t>
        </x:is>
      </x:c>
      <x:c r="F4301" s="58">
        <x:v>1340</x:v>
      </x:c>
      <x:c r="G4301" t="inlineStr">
        <x:is>
          <x:t>Forderungen gegen Personal aus Lohn- und Gehaltsabrechnung</x:t>
        </x:is>
      </x:c>
      <x:c r="H4301" s="0" t="inlineStr">
        <x:is>
          <x:t>2022-05</x:t>
        </x:is>
      </x:c>
      <x:c r="I4301" s="0" t="inlineStr">
        <x:is>
          <x:t>2022-05</x:t>
        </x:is>
      </x:c>
      <x:c r="J4301" s="0" t="inlineStr">
        <x:is>
          <x:t>Month</x:t>
        </x:is>
      </x:c>
      <x:c r="K4301" s="58">
        <x:v>1</x:v>
      </x:c>
      <x:c r="L4301" s="12">
        <x:v>0</x:v>
      </x:c>
    </x:row>
    <x:row r="4302">
      <x:c r="A4302" s="0" t="inlineStr">
        <x:is>
          <x:t>NWC|nwc.other.B.II.4|1340|2022-06</x:t>
        </x:is>
      </x:c>
      <x:c r="B4302" s="0" t="inlineStr">
        <x:is>
          <x:t>Demo Handel GmbH</x:t>
        </x:is>
      </x:c>
      <x:c r="C4302" s="0" t="inlineStr">
        <x:is>
          <x:t>NWC</x:t>
        </x:is>
      </x:c>
      <x:c r="D4302" s="0" t="inlineStr">
        <x:is>
          <x:t>nwc.other.B.II.4</x:t>
        </x:is>
      </x:c>
      <x:c r="E4302" s="0" t="inlineStr">
        <x:is>
          <x:t>Sonstige Vermögensgegenstände (Anteil sonstiges Working Capital)</x:t>
        </x:is>
      </x:c>
      <x:c r="F4302" s="58">
        <x:v>1340</x:v>
      </x:c>
      <x:c r="G4302" t="inlineStr">
        <x:is>
          <x:t>Forderungen gegen Personal aus Lohn- und Gehaltsabrechnung</x:t>
        </x:is>
      </x:c>
      <x:c r="H4302" s="0" t="inlineStr">
        <x:is>
          <x:t>2022-06</x:t>
        </x:is>
      </x:c>
      <x:c r="I4302" s="0" t="inlineStr">
        <x:is>
          <x:t>2022-06</x:t>
        </x:is>
      </x:c>
      <x:c r="J4302" s="0" t="inlineStr">
        <x:is>
          <x:t>Month</x:t>
        </x:is>
      </x:c>
      <x:c r="K4302" s="58">
        <x:v>1</x:v>
      </x:c>
      <x:c r="L4302" s="12">
        <x:v>0</x:v>
      </x:c>
    </x:row>
    <x:row r="4303">
      <x:c r="A4303" s="0" t="inlineStr">
        <x:is>
          <x:t>NWC|nwc.other.B.II.4|1340|2022-07</x:t>
        </x:is>
      </x:c>
      <x:c r="B4303" s="0" t="inlineStr">
        <x:is>
          <x:t>Demo Handel GmbH</x:t>
        </x:is>
      </x:c>
      <x:c r="C4303" s="0" t="inlineStr">
        <x:is>
          <x:t>NWC</x:t>
        </x:is>
      </x:c>
      <x:c r="D4303" s="0" t="inlineStr">
        <x:is>
          <x:t>nwc.other.B.II.4</x:t>
        </x:is>
      </x:c>
      <x:c r="E4303" s="0" t="inlineStr">
        <x:is>
          <x:t>Sonstige Vermögensgegenstände (Anteil sonstiges Working Capital)</x:t>
        </x:is>
      </x:c>
      <x:c r="F4303" s="58">
        <x:v>1340</x:v>
      </x:c>
      <x:c r="G4303" t="inlineStr">
        <x:is>
          <x:t>Forderungen gegen Personal aus Lohn- und Gehaltsabrechnung</x:t>
        </x:is>
      </x:c>
      <x:c r="H4303" s="0" t="inlineStr">
        <x:is>
          <x:t>2022-07</x:t>
        </x:is>
      </x:c>
      <x:c r="I4303" s="0" t="inlineStr">
        <x:is>
          <x:t>2022-07</x:t>
        </x:is>
      </x:c>
      <x:c r="J4303" s="0" t="inlineStr">
        <x:is>
          <x:t>Month</x:t>
        </x:is>
      </x:c>
      <x:c r="K4303" s="58">
        <x:v>1</x:v>
      </x:c>
      <x:c r="L4303" s="12">
        <x:v>0</x:v>
      </x:c>
    </x:row>
    <x:row r="4304">
      <x:c r="A4304" s="0" t="inlineStr">
        <x:is>
          <x:t>NWC|nwc.other.B.II.4|1340|2022-08</x:t>
        </x:is>
      </x:c>
      <x:c r="B4304" s="0" t="inlineStr">
        <x:is>
          <x:t>Demo Handel GmbH</x:t>
        </x:is>
      </x:c>
      <x:c r="C4304" s="0" t="inlineStr">
        <x:is>
          <x:t>NWC</x:t>
        </x:is>
      </x:c>
      <x:c r="D4304" s="0" t="inlineStr">
        <x:is>
          <x:t>nwc.other.B.II.4</x:t>
        </x:is>
      </x:c>
      <x:c r="E4304" s="0" t="inlineStr">
        <x:is>
          <x:t>Sonstige Vermögensgegenstände (Anteil sonstiges Working Capital)</x:t>
        </x:is>
      </x:c>
      <x:c r="F4304" s="58">
        <x:v>1340</x:v>
      </x:c>
      <x:c r="G4304" t="inlineStr">
        <x:is>
          <x:t>Forderungen gegen Personal aus Lohn- und Gehaltsabrechnung</x:t>
        </x:is>
      </x:c>
      <x:c r="H4304" s="0" t="inlineStr">
        <x:is>
          <x:t>2022-08</x:t>
        </x:is>
      </x:c>
      <x:c r="I4304" s="0" t="inlineStr">
        <x:is>
          <x:t>2022-08</x:t>
        </x:is>
      </x:c>
      <x:c r="J4304" s="0" t="inlineStr">
        <x:is>
          <x:t>Month</x:t>
        </x:is>
      </x:c>
      <x:c r="K4304" s="58">
        <x:v>1</x:v>
      </x:c>
      <x:c r="L4304" s="12">
        <x:v>0</x:v>
      </x:c>
    </x:row>
    <x:row r="4305">
      <x:c r="A4305" s="0" t="inlineStr">
        <x:is>
          <x:t>NWC|nwc.other.B.II.4|1340|2022-09</x:t>
        </x:is>
      </x:c>
      <x:c r="B4305" s="0" t="inlineStr">
        <x:is>
          <x:t>Demo Handel GmbH</x:t>
        </x:is>
      </x:c>
      <x:c r="C4305" s="0" t="inlineStr">
        <x:is>
          <x:t>NWC</x:t>
        </x:is>
      </x:c>
      <x:c r="D4305" s="0" t="inlineStr">
        <x:is>
          <x:t>nwc.other.B.II.4</x:t>
        </x:is>
      </x:c>
      <x:c r="E4305" s="0" t="inlineStr">
        <x:is>
          <x:t>Sonstige Vermögensgegenstände (Anteil sonstiges Working Capital)</x:t>
        </x:is>
      </x:c>
      <x:c r="F4305" s="58">
        <x:v>1340</x:v>
      </x:c>
      <x:c r="G4305" t="inlineStr">
        <x:is>
          <x:t>Forderungen gegen Personal aus Lohn- und Gehaltsabrechnung</x:t>
        </x:is>
      </x:c>
      <x:c r="H4305" s="0" t="inlineStr">
        <x:is>
          <x:t>2022-09</x:t>
        </x:is>
      </x:c>
      <x:c r="I4305" s="0" t="inlineStr">
        <x:is>
          <x:t>2022-09</x:t>
        </x:is>
      </x:c>
      <x:c r="J4305" s="0" t="inlineStr">
        <x:is>
          <x:t>Month</x:t>
        </x:is>
      </x:c>
      <x:c r="K4305" s="58">
        <x:v>1</x:v>
      </x:c>
      <x:c r="L4305" s="12">
        <x:v>0</x:v>
      </x:c>
    </x:row>
    <x:row r="4306">
      <x:c r="A4306" s="0" t="inlineStr">
        <x:is>
          <x:t>NWC|nwc.other.B.II.4|1340|2022-10</x:t>
        </x:is>
      </x:c>
      <x:c r="B4306" s="0" t="inlineStr">
        <x:is>
          <x:t>Demo Handel GmbH</x:t>
        </x:is>
      </x:c>
      <x:c r="C4306" s="0" t="inlineStr">
        <x:is>
          <x:t>NWC</x:t>
        </x:is>
      </x:c>
      <x:c r="D4306" s="0" t="inlineStr">
        <x:is>
          <x:t>nwc.other.B.II.4</x:t>
        </x:is>
      </x:c>
      <x:c r="E4306" s="0" t="inlineStr">
        <x:is>
          <x:t>Sonstige Vermögensgegenstände (Anteil sonstiges Working Capital)</x:t>
        </x:is>
      </x:c>
      <x:c r="F4306" s="58">
        <x:v>1340</x:v>
      </x:c>
      <x:c r="G4306" t="inlineStr">
        <x:is>
          <x:t>Forderungen gegen Personal aus Lohn- und Gehaltsabrechnung</x:t>
        </x:is>
      </x:c>
      <x:c r="H4306" s="0" t="inlineStr">
        <x:is>
          <x:t>2022-10</x:t>
        </x:is>
      </x:c>
      <x:c r="I4306" s="0" t="inlineStr">
        <x:is>
          <x:t>2022-10</x:t>
        </x:is>
      </x:c>
      <x:c r="J4306" s="0" t="inlineStr">
        <x:is>
          <x:t>Month</x:t>
        </x:is>
      </x:c>
      <x:c r="K4306" s="58">
        <x:v>1</x:v>
      </x:c>
      <x:c r="L4306" s="12">
        <x:v>0</x:v>
      </x:c>
    </x:row>
    <x:row r="4307">
      <x:c r="A4307" s="0" t="inlineStr">
        <x:is>
          <x:t>NWC|nwc.other.B.II.4|1340|2022-11</x:t>
        </x:is>
      </x:c>
      <x:c r="B4307" s="0" t="inlineStr">
        <x:is>
          <x:t>Demo Handel GmbH</x:t>
        </x:is>
      </x:c>
      <x:c r="C4307" s="0" t="inlineStr">
        <x:is>
          <x:t>NWC</x:t>
        </x:is>
      </x:c>
      <x:c r="D4307" s="0" t="inlineStr">
        <x:is>
          <x:t>nwc.other.B.II.4</x:t>
        </x:is>
      </x:c>
      <x:c r="E4307" s="0" t="inlineStr">
        <x:is>
          <x:t>Sonstige Vermögensgegenstände (Anteil sonstiges Working Capital)</x:t>
        </x:is>
      </x:c>
      <x:c r="F4307" s="58">
        <x:v>1340</x:v>
      </x:c>
      <x:c r="G4307" t="inlineStr">
        <x:is>
          <x:t>Forderungen gegen Personal aus Lohn- und Gehaltsabrechnung</x:t>
        </x:is>
      </x:c>
      <x:c r="H4307" s="0" t="inlineStr">
        <x:is>
          <x:t>2022-11</x:t>
        </x:is>
      </x:c>
      <x:c r="I4307" s="0" t="inlineStr">
        <x:is>
          <x:t>2022-11</x:t>
        </x:is>
      </x:c>
      <x:c r="J4307" s="0" t="inlineStr">
        <x:is>
          <x:t>Month</x:t>
        </x:is>
      </x:c>
      <x:c r="K4307" s="58">
        <x:v>1</x:v>
      </x:c>
      <x:c r="L4307" s="12">
        <x:v>0</x:v>
      </x:c>
    </x:row>
    <x:row r="4308">
      <x:c r="A4308" s="0" t="inlineStr">
        <x:is>
          <x:t>NWC|nwc.other.B.II.4|1340|2022-12</x:t>
        </x:is>
      </x:c>
      <x:c r="B4308" s="0" t="inlineStr">
        <x:is>
          <x:t>Demo Handel GmbH</x:t>
        </x:is>
      </x:c>
      <x:c r="C4308" s="0" t="inlineStr">
        <x:is>
          <x:t>NWC</x:t>
        </x:is>
      </x:c>
      <x:c r="D4308" s="0" t="inlineStr">
        <x:is>
          <x:t>nwc.other.B.II.4</x:t>
        </x:is>
      </x:c>
      <x:c r="E4308" s="0" t="inlineStr">
        <x:is>
          <x:t>Sonstige Vermögensgegenstände (Anteil sonstiges Working Capital)</x:t>
        </x:is>
      </x:c>
      <x:c r="F4308" s="58">
        <x:v>1340</x:v>
      </x:c>
      <x:c r="G4308" t="inlineStr">
        <x:is>
          <x:t>Forderungen gegen Personal aus Lohn- und Gehaltsabrechnung</x:t>
        </x:is>
      </x:c>
      <x:c r="H4308" s="0" t="inlineStr">
        <x:is>
          <x:t>2022-12</x:t>
        </x:is>
      </x:c>
      <x:c r="I4308" s="0" t="inlineStr">
        <x:is>
          <x:t>2022-12</x:t>
        </x:is>
      </x:c>
      <x:c r="J4308" s="0" t="inlineStr">
        <x:is>
          <x:t>Month</x:t>
        </x:is>
      </x:c>
      <x:c r="K4308" s="58">
        <x:v>1</x:v>
      </x:c>
      <x:c r="L4308" s="12">
        <x:v>0</x:v>
      </x:c>
    </x:row>
    <x:row r="4309">
      <x:c r="A4309" s="0" t="inlineStr">
        <x:is>
          <x:t>NWC|nwc.other.B.II.4|1340|2023-01</x:t>
        </x:is>
      </x:c>
      <x:c r="B4309" s="0" t="inlineStr">
        <x:is>
          <x:t>Demo Handel GmbH</x:t>
        </x:is>
      </x:c>
      <x:c r="C4309" s="0" t="inlineStr">
        <x:is>
          <x:t>NWC</x:t>
        </x:is>
      </x:c>
      <x:c r="D4309" s="0" t="inlineStr">
        <x:is>
          <x:t>nwc.other.B.II.4</x:t>
        </x:is>
      </x:c>
      <x:c r="E4309" s="0" t="inlineStr">
        <x:is>
          <x:t>Sonstige Vermögensgegenstände (Anteil sonstiges Working Capital)</x:t>
        </x:is>
      </x:c>
      <x:c r="F4309" s="58">
        <x:v>1340</x:v>
      </x:c>
      <x:c r="G4309" t="inlineStr">
        <x:is>
          <x:t>Forderungen gegen Personal aus Lohn- und Gehaltsabrechnung</x:t>
        </x:is>
      </x:c>
      <x:c r="H4309" s="0" t="inlineStr">
        <x:is>
          <x:t>2023-01</x:t>
        </x:is>
      </x:c>
      <x:c r="I4309" s="0" t="inlineStr">
        <x:is>
          <x:t>2023-01</x:t>
        </x:is>
      </x:c>
      <x:c r="J4309" s="0" t="inlineStr">
        <x:is>
          <x:t>Month</x:t>
        </x:is>
      </x:c>
      <x:c r="K4309" s="58">
        <x:v>1</x:v>
      </x:c>
      <x:c r="L4309" s="12">
        <x:v>0</x:v>
      </x:c>
    </x:row>
    <x:row r="4310">
      <x:c r="A4310" s="0" t="inlineStr">
        <x:is>
          <x:t>NWC|nwc.other.B.II.4|1340|2023-02</x:t>
        </x:is>
      </x:c>
      <x:c r="B4310" s="0" t="inlineStr">
        <x:is>
          <x:t>Demo Handel GmbH</x:t>
        </x:is>
      </x:c>
      <x:c r="C4310" s="0" t="inlineStr">
        <x:is>
          <x:t>NWC</x:t>
        </x:is>
      </x:c>
      <x:c r="D4310" s="0" t="inlineStr">
        <x:is>
          <x:t>nwc.other.B.II.4</x:t>
        </x:is>
      </x:c>
      <x:c r="E4310" s="0" t="inlineStr">
        <x:is>
          <x:t>Sonstige Vermögensgegenstände (Anteil sonstiges Working Capital)</x:t>
        </x:is>
      </x:c>
      <x:c r="F4310" s="58">
        <x:v>1340</x:v>
      </x:c>
      <x:c r="G4310" t="inlineStr">
        <x:is>
          <x:t>Forderungen gegen Personal aus Lohn- und Gehaltsabrechnung</x:t>
        </x:is>
      </x:c>
      <x:c r="H4310" s="0" t="inlineStr">
        <x:is>
          <x:t>2023-02</x:t>
        </x:is>
      </x:c>
      <x:c r="I4310" s="0" t="inlineStr">
        <x:is>
          <x:t>2023-02</x:t>
        </x:is>
      </x:c>
      <x:c r="J4310" s="0" t="inlineStr">
        <x:is>
          <x:t>Month</x:t>
        </x:is>
      </x:c>
      <x:c r="K4310" s="58">
        <x:v>1</x:v>
      </x:c>
      <x:c r="L4310" s="12">
        <x:v>0</x:v>
      </x:c>
    </x:row>
    <x:row r="4311">
      <x:c r="A4311" s="0" t="inlineStr">
        <x:is>
          <x:t>NWC|nwc.other.B.II.4|1340|2023-03</x:t>
        </x:is>
      </x:c>
      <x:c r="B4311" s="0" t="inlineStr">
        <x:is>
          <x:t>Demo Handel GmbH</x:t>
        </x:is>
      </x:c>
      <x:c r="C4311" s="0" t="inlineStr">
        <x:is>
          <x:t>NWC</x:t>
        </x:is>
      </x:c>
      <x:c r="D4311" s="0" t="inlineStr">
        <x:is>
          <x:t>nwc.other.B.II.4</x:t>
        </x:is>
      </x:c>
      <x:c r="E4311" s="0" t="inlineStr">
        <x:is>
          <x:t>Sonstige Vermögensgegenstände (Anteil sonstiges Working Capital)</x:t>
        </x:is>
      </x:c>
      <x:c r="F4311" s="58">
        <x:v>1340</x:v>
      </x:c>
      <x:c r="G4311" t="inlineStr">
        <x:is>
          <x:t>Forderungen gegen Personal aus Lohn- und Gehaltsabrechnung</x:t>
        </x:is>
      </x:c>
      <x:c r="H4311" s="0" t="inlineStr">
        <x:is>
          <x:t>2023-03</x:t>
        </x:is>
      </x:c>
      <x:c r="I4311" s="0" t="inlineStr">
        <x:is>
          <x:t>2023-03</x:t>
        </x:is>
      </x:c>
      <x:c r="J4311" s="0" t="inlineStr">
        <x:is>
          <x:t>Month</x:t>
        </x:is>
      </x:c>
      <x:c r="K4311" s="58">
        <x:v>1</x:v>
      </x:c>
      <x:c r="L4311" s="12">
        <x:v>1500</x:v>
      </x:c>
    </x:row>
    <x:row r="4312">
      <x:c r="A4312" s="0" t="inlineStr">
        <x:is>
          <x:t>NWC|nwc.other.B.II.4|1340|2023-04</x:t>
        </x:is>
      </x:c>
      <x:c r="B4312" s="0" t="inlineStr">
        <x:is>
          <x:t>Demo Handel GmbH</x:t>
        </x:is>
      </x:c>
      <x:c r="C4312" s="0" t="inlineStr">
        <x:is>
          <x:t>NWC</x:t>
        </x:is>
      </x:c>
      <x:c r="D4312" s="0" t="inlineStr">
        <x:is>
          <x:t>nwc.other.B.II.4</x:t>
        </x:is>
      </x:c>
      <x:c r="E4312" s="0" t="inlineStr">
        <x:is>
          <x:t>Sonstige Vermögensgegenstände (Anteil sonstiges Working Capital)</x:t>
        </x:is>
      </x:c>
      <x:c r="F4312" s="58">
        <x:v>1340</x:v>
      </x:c>
      <x:c r="G4312" t="inlineStr">
        <x:is>
          <x:t>Forderungen gegen Personal aus Lohn- und Gehaltsabrechnung</x:t>
        </x:is>
      </x:c>
      <x:c r="H4312" s="0" t="inlineStr">
        <x:is>
          <x:t>2023-04</x:t>
        </x:is>
      </x:c>
      <x:c r="I4312" s="0" t="inlineStr">
        <x:is>
          <x:t>2023-04</x:t>
        </x:is>
      </x:c>
      <x:c r="J4312" s="0" t="inlineStr">
        <x:is>
          <x:t>Month</x:t>
        </x:is>
      </x:c>
      <x:c r="K4312" s="58">
        <x:v>1</x:v>
      </x:c>
      <x:c r="L4312" s="12">
        <x:v>1250</x:v>
      </x:c>
    </x:row>
    <x:row r="4313">
      <x:c r="A4313" s="0" t="inlineStr">
        <x:is>
          <x:t>NWC|nwc.other.B.II.4|1340|2023-05</x:t>
        </x:is>
      </x:c>
      <x:c r="B4313" s="0" t="inlineStr">
        <x:is>
          <x:t>Demo Handel GmbH</x:t>
        </x:is>
      </x:c>
      <x:c r="C4313" s="0" t="inlineStr">
        <x:is>
          <x:t>NWC</x:t>
        </x:is>
      </x:c>
      <x:c r="D4313" s="0" t="inlineStr">
        <x:is>
          <x:t>nwc.other.B.II.4</x:t>
        </x:is>
      </x:c>
      <x:c r="E4313" s="0" t="inlineStr">
        <x:is>
          <x:t>Sonstige Vermögensgegenstände (Anteil sonstiges Working Capital)</x:t>
        </x:is>
      </x:c>
      <x:c r="F4313" s="58">
        <x:v>1340</x:v>
      </x:c>
      <x:c r="G4313" t="inlineStr">
        <x:is>
          <x:t>Forderungen gegen Personal aus Lohn- und Gehaltsabrechnung</x:t>
        </x:is>
      </x:c>
      <x:c r="H4313" s="0" t="inlineStr">
        <x:is>
          <x:t>2023-05</x:t>
        </x:is>
      </x:c>
      <x:c r="I4313" s="0" t="inlineStr">
        <x:is>
          <x:t>2023-05</x:t>
        </x:is>
      </x:c>
      <x:c r="J4313" s="0" t="inlineStr">
        <x:is>
          <x:t>Month</x:t>
        </x:is>
      </x:c>
      <x:c r="K4313" s="58">
        <x:v>1</x:v>
      </x:c>
      <x:c r="L4313" s="12">
        <x:v>1000</x:v>
      </x:c>
    </x:row>
    <x:row r="4314">
      <x:c r="A4314" s="0" t="inlineStr">
        <x:is>
          <x:t>NWC|nwc.other.B.II.4|1340|2023-06</x:t>
        </x:is>
      </x:c>
      <x:c r="B4314" s="0" t="inlineStr">
        <x:is>
          <x:t>Demo Handel GmbH</x:t>
        </x:is>
      </x:c>
      <x:c r="C4314" s="0" t="inlineStr">
        <x:is>
          <x:t>NWC</x:t>
        </x:is>
      </x:c>
      <x:c r="D4314" s="0" t="inlineStr">
        <x:is>
          <x:t>nwc.other.B.II.4</x:t>
        </x:is>
      </x:c>
      <x:c r="E4314" s="0" t="inlineStr">
        <x:is>
          <x:t>Sonstige Vermögensgegenstände (Anteil sonstiges Working Capital)</x:t>
        </x:is>
      </x:c>
      <x:c r="F4314" s="58">
        <x:v>1340</x:v>
      </x:c>
      <x:c r="G4314" t="inlineStr">
        <x:is>
          <x:t>Forderungen gegen Personal aus Lohn- und Gehaltsabrechnung</x:t>
        </x:is>
      </x:c>
      <x:c r="H4314" s="0" t="inlineStr">
        <x:is>
          <x:t>2023-06</x:t>
        </x:is>
      </x:c>
      <x:c r="I4314" s="0" t="inlineStr">
        <x:is>
          <x:t>2023-06</x:t>
        </x:is>
      </x:c>
      <x:c r="J4314" s="0" t="inlineStr">
        <x:is>
          <x:t>Month</x:t>
        </x:is>
      </x:c>
      <x:c r="K4314" s="58">
        <x:v>1</x:v>
      </x:c>
      <x:c r="L4314" s="12">
        <x:v>750</x:v>
      </x:c>
    </x:row>
    <x:row r="4315">
      <x:c r="A4315" s="0" t="inlineStr">
        <x:is>
          <x:t>NWC|nwc.other.B.II.4|1340|2023-07</x:t>
        </x:is>
      </x:c>
      <x:c r="B4315" s="0" t="inlineStr">
        <x:is>
          <x:t>Demo Handel GmbH</x:t>
        </x:is>
      </x:c>
      <x:c r="C4315" s="0" t="inlineStr">
        <x:is>
          <x:t>NWC</x:t>
        </x:is>
      </x:c>
      <x:c r="D4315" s="0" t="inlineStr">
        <x:is>
          <x:t>nwc.other.B.II.4</x:t>
        </x:is>
      </x:c>
      <x:c r="E4315" s="0" t="inlineStr">
        <x:is>
          <x:t>Sonstige Vermögensgegenstände (Anteil sonstiges Working Capital)</x:t>
        </x:is>
      </x:c>
      <x:c r="F4315" s="58">
        <x:v>1340</x:v>
      </x:c>
      <x:c r="G4315" t="inlineStr">
        <x:is>
          <x:t>Forderungen gegen Personal aus Lohn- und Gehaltsabrechnung</x:t>
        </x:is>
      </x:c>
      <x:c r="H4315" s="0" t="inlineStr">
        <x:is>
          <x:t>2023-07</x:t>
        </x:is>
      </x:c>
      <x:c r="I4315" s="0" t="inlineStr">
        <x:is>
          <x:t>2023-07</x:t>
        </x:is>
      </x:c>
      <x:c r="J4315" s="0" t="inlineStr">
        <x:is>
          <x:t>Month</x:t>
        </x:is>
      </x:c>
      <x:c r="K4315" s="58">
        <x:v>1</x:v>
      </x:c>
      <x:c r="L4315" s="12">
        <x:v>500</x:v>
      </x:c>
    </x:row>
    <x:row r="4316">
      <x:c r="A4316" s="0" t="inlineStr">
        <x:is>
          <x:t>NWC|nwc.other.B.II.4|1340|2023-08</x:t>
        </x:is>
      </x:c>
      <x:c r="B4316" s="0" t="inlineStr">
        <x:is>
          <x:t>Demo Handel GmbH</x:t>
        </x:is>
      </x:c>
      <x:c r="C4316" s="0" t="inlineStr">
        <x:is>
          <x:t>NWC</x:t>
        </x:is>
      </x:c>
      <x:c r="D4316" s="0" t="inlineStr">
        <x:is>
          <x:t>nwc.other.B.II.4</x:t>
        </x:is>
      </x:c>
      <x:c r="E4316" s="0" t="inlineStr">
        <x:is>
          <x:t>Sonstige Vermögensgegenstände (Anteil sonstiges Working Capital)</x:t>
        </x:is>
      </x:c>
      <x:c r="F4316" s="58">
        <x:v>1340</x:v>
      </x:c>
      <x:c r="G4316" t="inlineStr">
        <x:is>
          <x:t>Forderungen gegen Personal aus Lohn- und Gehaltsabrechnung</x:t>
        </x:is>
      </x:c>
      <x:c r="H4316" s="0" t="inlineStr">
        <x:is>
          <x:t>2023-08</x:t>
        </x:is>
      </x:c>
      <x:c r="I4316" s="0" t="inlineStr">
        <x:is>
          <x:t>2023-08</x:t>
        </x:is>
      </x:c>
      <x:c r="J4316" s="0" t="inlineStr">
        <x:is>
          <x:t>Month</x:t>
        </x:is>
      </x:c>
      <x:c r="K4316" s="58">
        <x:v>1</x:v>
      </x:c>
      <x:c r="L4316" s="12">
        <x:v>250</x:v>
      </x:c>
    </x:row>
    <x:row r="4317">
      <x:c r="A4317" s="0" t="inlineStr">
        <x:is>
          <x:t>NWC|nwc.other.B.II.4|1340|2023-09</x:t>
        </x:is>
      </x:c>
      <x:c r="B4317" s="0" t="inlineStr">
        <x:is>
          <x:t>Demo Handel GmbH</x:t>
        </x:is>
      </x:c>
      <x:c r="C4317" s="0" t="inlineStr">
        <x:is>
          <x:t>NWC</x:t>
        </x:is>
      </x:c>
      <x:c r="D4317" s="0" t="inlineStr">
        <x:is>
          <x:t>nwc.other.B.II.4</x:t>
        </x:is>
      </x:c>
      <x:c r="E4317" s="0" t="inlineStr">
        <x:is>
          <x:t>Sonstige Vermögensgegenstände (Anteil sonstiges Working Capital)</x:t>
        </x:is>
      </x:c>
      <x:c r="F4317" s="58">
        <x:v>1340</x:v>
      </x:c>
      <x:c r="G4317" t="inlineStr">
        <x:is>
          <x:t>Forderungen gegen Personal aus Lohn- und Gehaltsabrechnung</x:t>
        </x:is>
      </x:c>
      <x:c r="H4317" s="0" t="inlineStr">
        <x:is>
          <x:t>2023-09</x:t>
        </x:is>
      </x:c>
      <x:c r="I4317" s="0" t="inlineStr">
        <x:is>
          <x:t>2023-09</x:t>
        </x:is>
      </x:c>
      <x:c r="J4317" s="0" t="inlineStr">
        <x:is>
          <x:t>Month</x:t>
        </x:is>
      </x:c>
      <x:c r="K4317" s="58">
        <x:v>1</x:v>
      </x:c>
      <x:c r="L4317" s="12">
        <x:v>0</x:v>
      </x:c>
    </x:row>
    <x:row r="4318">
      <x:c r="A4318" s="0" t="inlineStr">
        <x:is>
          <x:t>NWC|nwc.other.B.II.4|1340|2023-10</x:t>
        </x:is>
      </x:c>
      <x:c r="B4318" s="0" t="inlineStr">
        <x:is>
          <x:t>Demo Handel GmbH</x:t>
        </x:is>
      </x:c>
      <x:c r="C4318" s="0" t="inlineStr">
        <x:is>
          <x:t>NWC</x:t>
        </x:is>
      </x:c>
      <x:c r="D4318" s="0" t="inlineStr">
        <x:is>
          <x:t>nwc.other.B.II.4</x:t>
        </x:is>
      </x:c>
      <x:c r="E4318" s="0" t="inlineStr">
        <x:is>
          <x:t>Sonstige Vermögensgegenstände (Anteil sonstiges Working Capital)</x:t>
        </x:is>
      </x:c>
      <x:c r="F4318" s="58">
        <x:v>1340</x:v>
      </x:c>
      <x:c r="G4318" t="inlineStr">
        <x:is>
          <x:t>Forderungen gegen Personal aus Lohn- und Gehaltsabrechnung</x:t>
        </x:is>
      </x:c>
      <x:c r="H4318" s="0" t="inlineStr">
        <x:is>
          <x:t>2023-10</x:t>
        </x:is>
      </x:c>
      <x:c r="I4318" s="0" t="inlineStr">
        <x:is>
          <x:t>2023-10</x:t>
        </x:is>
      </x:c>
      <x:c r="J4318" s="0" t="inlineStr">
        <x:is>
          <x:t>Month</x:t>
        </x:is>
      </x:c>
      <x:c r="K4318" s="58">
        <x:v>1</x:v>
      </x:c>
      <x:c r="L4318" s="12">
        <x:v>0</x:v>
      </x:c>
    </x:row>
    <x:row r="4319">
      <x:c r="A4319" s="0" t="inlineStr">
        <x:is>
          <x:t>NWC|nwc.other.B.II.4|1340|2023-11</x:t>
        </x:is>
      </x:c>
      <x:c r="B4319" s="0" t="inlineStr">
        <x:is>
          <x:t>Demo Handel GmbH</x:t>
        </x:is>
      </x:c>
      <x:c r="C4319" s="0" t="inlineStr">
        <x:is>
          <x:t>NWC</x:t>
        </x:is>
      </x:c>
      <x:c r="D4319" s="0" t="inlineStr">
        <x:is>
          <x:t>nwc.other.B.II.4</x:t>
        </x:is>
      </x:c>
      <x:c r="E4319" s="0" t="inlineStr">
        <x:is>
          <x:t>Sonstige Vermögensgegenstände (Anteil sonstiges Working Capital)</x:t>
        </x:is>
      </x:c>
      <x:c r="F4319" s="58">
        <x:v>1340</x:v>
      </x:c>
      <x:c r="G4319" t="inlineStr">
        <x:is>
          <x:t>Forderungen gegen Personal aus Lohn- und Gehaltsabrechnung</x:t>
        </x:is>
      </x:c>
      <x:c r="H4319" s="0" t="inlineStr">
        <x:is>
          <x:t>2023-11</x:t>
        </x:is>
      </x:c>
      <x:c r="I4319" s="0" t="inlineStr">
        <x:is>
          <x:t>2023-11</x:t>
        </x:is>
      </x:c>
      <x:c r="J4319" s="0" t="inlineStr">
        <x:is>
          <x:t>Month</x:t>
        </x:is>
      </x:c>
      <x:c r="K4319" s="58">
        <x:v>1</x:v>
      </x:c>
      <x:c r="L4319" s="12">
        <x:v>0</x:v>
      </x:c>
    </x:row>
    <x:row r="4320">
      <x:c r="A4320" s="0" t="inlineStr">
        <x:is>
          <x:t>NWC|nwc.other.B.II.4|1340|2023-12</x:t>
        </x:is>
      </x:c>
      <x:c r="B4320" s="0" t="inlineStr">
        <x:is>
          <x:t>Demo Handel GmbH</x:t>
        </x:is>
      </x:c>
      <x:c r="C4320" s="0" t="inlineStr">
        <x:is>
          <x:t>NWC</x:t>
        </x:is>
      </x:c>
      <x:c r="D4320" s="0" t="inlineStr">
        <x:is>
          <x:t>nwc.other.B.II.4</x:t>
        </x:is>
      </x:c>
      <x:c r="E4320" s="0" t="inlineStr">
        <x:is>
          <x:t>Sonstige Vermögensgegenstände (Anteil sonstiges Working Capital)</x:t>
        </x:is>
      </x:c>
      <x:c r="F4320" s="58">
        <x:v>1340</x:v>
      </x:c>
      <x:c r="G4320" t="inlineStr">
        <x:is>
          <x:t>Forderungen gegen Personal aus Lohn- und Gehaltsabrechnung</x:t>
        </x:is>
      </x:c>
      <x:c r="H4320" s="0" t="inlineStr">
        <x:is>
          <x:t>2023-12</x:t>
        </x:is>
      </x:c>
      <x:c r="I4320" s="0" t="inlineStr">
        <x:is>
          <x:t>2023-12</x:t>
        </x:is>
      </x:c>
      <x:c r="J4320" s="0" t="inlineStr">
        <x:is>
          <x:t>Month</x:t>
        </x:is>
      </x:c>
      <x:c r="K4320" s="58">
        <x:v>1</x:v>
      </x:c>
      <x:c r="L4320" s="12">
        <x:v>0</x:v>
      </x:c>
    </x:row>
    <x:row r="4321">
      <x:c r="A4321" s="0" t="inlineStr">
        <x:is>
          <x:t>NWC|nwc.other.B.II.4|1340|2024-01</x:t>
        </x:is>
      </x:c>
      <x:c r="B4321" s="0" t="inlineStr">
        <x:is>
          <x:t>Demo Handel GmbH</x:t>
        </x:is>
      </x:c>
      <x:c r="C4321" s="0" t="inlineStr">
        <x:is>
          <x:t>NWC</x:t>
        </x:is>
      </x:c>
      <x:c r="D4321" s="0" t="inlineStr">
        <x:is>
          <x:t>nwc.other.B.II.4</x:t>
        </x:is>
      </x:c>
      <x:c r="E4321" s="0" t="inlineStr">
        <x:is>
          <x:t>Sonstige Vermögensgegenstände (Anteil sonstiges Working Capital)</x:t>
        </x:is>
      </x:c>
      <x:c r="F4321" s="58">
        <x:v>1340</x:v>
      </x:c>
      <x:c r="G4321" t="inlineStr">
        <x:is>
          <x:t>Forderungen gegen Personal aus Lohn- und Gehaltsabrechnung</x:t>
        </x:is>
      </x:c>
      <x:c r="H4321" s="0" t="inlineStr">
        <x:is>
          <x:t>2024-01</x:t>
        </x:is>
      </x:c>
      <x:c r="I4321" s="0" t="inlineStr">
        <x:is>
          <x:t>2024-01</x:t>
        </x:is>
      </x:c>
      <x:c r="J4321" s="0" t="inlineStr">
        <x:is>
          <x:t>Month</x:t>
        </x:is>
      </x:c>
      <x:c r="K4321" s="58">
        <x:v>1</x:v>
      </x:c>
      <x:c r="L4321" s="12">
        <x:v>0</x:v>
      </x:c>
    </x:row>
    <x:row r="4322">
      <x:c r="A4322" s="0" t="inlineStr">
        <x:is>
          <x:t>NWC|nwc.other.B.II.4|1340|2024-02</x:t>
        </x:is>
      </x:c>
      <x:c r="B4322" s="0" t="inlineStr">
        <x:is>
          <x:t>Demo Handel GmbH</x:t>
        </x:is>
      </x:c>
      <x:c r="C4322" s="0" t="inlineStr">
        <x:is>
          <x:t>NWC</x:t>
        </x:is>
      </x:c>
      <x:c r="D4322" s="0" t="inlineStr">
        <x:is>
          <x:t>nwc.other.B.II.4</x:t>
        </x:is>
      </x:c>
      <x:c r="E4322" s="0" t="inlineStr">
        <x:is>
          <x:t>Sonstige Vermögensgegenstände (Anteil sonstiges Working Capital)</x:t>
        </x:is>
      </x:c>
      <x:c r="F4322" s="58">
        <x:v>1340</x:v>
      </x:c>
      <x:c r="G4322" t="inlineStr">
        <x:is>
          <x:t>Forderungen gegen Personal aus Lohn- und Gehaltsabrechnung</x:t>
        </x:is>
      </x:c>
      <x:c r="H4322" s="0" t="inlineStr">
        <x:is>
          <x:t>2024-02</x:t>
        </x:is>
      </x:c>
      <x:c r="I4322" s="0" t="inlineStr">
        <x:is>
          <x:t>2024-02</x:t>
        </x:is>
      </x:c>
      <x:c r="J4322" s="0" t="inlineStr">
        <x:is>
          <x:t>Month</x:t>
        </x:is>
      </x:c>
      <x:c r="K4322" s="58">
        <x:v>1</x:v>
      </x:c>
      <x:c r="L4322" s="12">
        <x:v>0</x:v>
      </x:c>
    </x:row>
    <x:row r="4323">
      <x:c r="A4323" s="0" t="inlineStr">
        <x:is>
          <x:t>NWC|nwc.other.B.II.4|1340|2024-03</x:t>
        </x:is>
      </x:c>
      <x:c r="B4323" s="0" t="inlineStr">
        <x:is>
          <x:t>Demo Handel GmbH</x:t>
        </x:is>
      </x:c>
      <x:c r="C4323" s="0" t="inlineStr">
        <x:is>
          <x:t>NWC</x:t>
        </x:is>
      </x:c>
      <x:c r="D4323" s="0" t="inlineStr">
        <x:is>
          <x:t>nwc.other.B.II.4</x:t>
        </x:is>
      </x:c>
      <x:c r="E4323" s="0" t="inlineStr">
        <x:is>
          <x:t>Sonstige Vermögensgegenstände (Anteil sonstiges Working Capital)</x:t>
        </x:is>
      </x:c>
      <x:c r="F4323" s="58">
        <x:v>1340</x:v>
      </x:c>
      <x:c r="G4323" t="inlineStr">
        <x:is>
          <x:t>Forderungen gegen Personal aus Lohn- und Gehaltsabrechnung</x:t>
        </x:is>
      </x:c>
      <x:c r="H4323" s="0" t="inlineStr">
        <x:is>
          <x:t>2024-03</x:t>
        </x:is>
      </x:c>
      <x:c r="I4323" s="0" t="inlineStr">
        <x:is>
          <x:t>2024-03</x:t>
        </x:is>
      </x:c>
      <x:c r="J4323" s="0" t="inlineStr">
        <x:is>
          <x:t>Month</x:t>
        </x:is>
      </x:c>
      <x:c r="K4323" s="58">
        <x:v>1</x:v>
      </x:c>
      <x:c r="L4323" s="12">
        <x:v>0</x:v>
      </x:c>
    </x:row>
    <x:row r="4324">
      <x:c r="A4324" s="0" t="inlineStr">
        <x:is>
          <x:t>NWC|nwc.other.B.II.4|1340|2024-04</x:t>
        </x:is>
      </x:c>
      <x:c r="B4324" s="0" t="inlineStr">
        <x:is>
          <x:t>Demo Handel GmbH</x:t>
        </x:is>
      </x:c>
      <x:c r="C4324" s="0" t="inlineStr">
        <x:is>
          <x:t>NWC</x:t>
        </x:is>
      </x:c>
      <x:c r="D4324" s="0" t="inlineStr">
        <x:is>
          <x:t>nwc.other.B.II.4</x:t>
        </x:is>
      </x:c>
      <x:c r="E4324" s="0" t="inlineStr">
        <x:is>
          <x:t>Sonstige Vermögensgegenstände (Anteil sonstiges Working Capital)</x:t>
        </x:is>
      </x:c>
      <x:c r="F4324" s="58">
        <x:v>1340</x:v>
      </x:c>
      <x:c r="G4324" t="inlineStr">
        <x:is>
          <x:t>Forderungen gegen Personal aus Lohn- und Gehaltsabrechnung</x:t>
        </x:is>
      </x:c>
      <x:c r="H4324" s="0" t="inlineStr">
        <x:is>
          <x:t>2024-04</x:t>
        </x:is>
      </x:c>
      <x:c r="I4324" s="0" t="inlineStr">
        <x:is>
          <x:t>2024-04</x:t>
        </x:is>
      </x:c>
      <x:c r="J4324" s="0" t="inlineStr">
        <x:is>
          <x:t>Month</x:t>
        </x:is>
      </x:c>
      <x:c r="K4324" s="58">
        <x:v>1</x:v>
      </x:c>
      <x:c r="L4324" s="12">
        <x:v>0</x:v>
      </x:c>
    </x:row>
    <x:row r="4325">
      <x:c r="A4325" s="0" t="inlineStr">
        <x:is>
          <x:t>NWC|nwc.other.B.II.4|1340|2024-05</x:t>
        </x:is>
      </x:c>
      <x:c r="B4325" s="0" t="inlineStr">
        <x:is>
          <x:t>Demo Handel GmbH</x:t>
        </x:is>
      </x:c>
      <x:c r="C4325" s="0" t="inlineStr">
        <x:is>
          <x:t>NWC</x:t>
        </x:is>
      </x:c>
      <x:c r="D4325" s="0" t="inlineStr">
        <x:is>
          <x:t>nwc.other.B.II.4</x:t>
        </x:is>
      </x:c>
      <x:c r="E4325" s="0" t="inlineStr">
        <x:is>
          <x:t>Sonstige Vermögensgegenstände (Anteil sonstiges Working Capital)</x:t>
        </x:is>
      </x:c>
      <x:c r="F4325" s="58">
        <x:v>1340</x:v>
      </x:c>
      <x:c r="G4325" t="inlineStr">
        <x:is>
          <x:t>Forderungen gegen Personal aus Lohn- und Gehaltsabrechnung</x:t>
        </x:is>
      </x:c>
      <x:c r="H4325" s="0" t="inlineStr">
        <x:is>
          <x:t>2024-05</x:t>
        </x:is>
      </x:c>
      <x:c r="I4325" s="0" t="inlineStr">
        <x:is>
          <x:t>2024-05</x:t>
        </x:is>
      </x:c>
      <x:c r="J4325" s="0" t="inlineStr">
        <x:is>
          <x:t>Month</x:t>
        </x:is>
      </x:c>
      <x:c r="K4325" s="58">
        <x:v>1</x:v>
      </x:c>
      <x:c r="L4325" s="12">
        <x:v>0</x:v>
      </x:c>
    </x:row>
    <x:row r="4326">
      <x:c r="A4326" s="0" t="inlineStr">
        <x:is>
          <x:t>NWC|nwc.other.B.II.4|1340|2024-06</x:t>
        </x:is>
      </x:c>
      <x:c r="B4326" s="0" t="inlineStr">
        <x:is>
          <x:t>Demo Handel GmbH</x:t>
        </x:is>
      </x:c>
      <x:c r="C4326" s="0" t="inlineStr">
        <x:is>
          <x:t>NWC</x:t>
        </x:is>
      </x:c>
      <x:c r="D4326" s="0" t="inlineStr">
        <x:is>
          <x:t>nwc.other.B.II.4</x:t>
        </x:is>
      </x:c>
      <x:c r="E4326" s="0" t="inlineStr">
        <x:is>
          <x:t>Sonstige Vermögensgegenstände (Anteil sonstiges Working Capital)</x:t>
        </x:is>
      </x:c>
      <x:c r="F4326" s="58">
        <x:v>1340</x:v>
      </x:c>
      <x:c r="G4326" t="inlineStr">
        <x:is>
          <x:t>Forderungen gegen Personal aus Lohn- und Gehaltsabrechnung</x:t>
        </x:is>
      </x:c>
      <x:c r="H4326" s="0" t="inlineStr">
        <x:is>
          <x:t>2024-06</x:t>
        </x:is>
      </x:c>
      <x:c r="I4326" s="0" t="inlineStr">
        <x:is>
          <x:t>2024-06</x:t>
        </x:is>
      </x:c>
      <x:c r="J4326" s="0" t="inlineStr">
        <x:is>
          <x:t>Month</x:t>
        </x:is>
      </x:c>
      <x:c r="K4326" s="58">
        <x:v>1</x:v>
      </x:c>
      <x:c r="L4326" s="12">
        <x:v>0</x:v>
      </x:c>
    </x:row>
    <x:row r="4327">
      <x:c r="A4327" s="0" t="inlineStr">
        <x:is>
          <x:t>NWC|nwc.other.B.II.4|1340|2024-07</x:t>
        </x:is>
      </x:c>
      <x:c r="B4327" s="0" t="inlineStr">
        <x:is>
          <x:t>Demo Handel GmbH</x:t>
        </x:is>
      </x:c>
      <x:c r="C4327" s="0" t="inlineStr">
        <x:is>
          <x:t>NWC</x:t>
        </x:is>
      </x:c>
      <x:c r="D4327" s="0" t="inlineStr">
        <x:is>
          <x:t>nwc.other.B.II.4</x:t>
        </x:is>
      </x:c>
      <x:c r="E4327" s="0" t="inlineStr">
        <x:is>
          <x:t>Sonstige Vermögensgegenstände (Anteil sonstiges Working Capital)</x:t>
        </x:is>
      </x:c>
      <x:c r="F4327" s="58">
        <x:v>1340</x:v>
      </x:c>
      <x:c r="G4327" t="inlineStr">
        <x:is>
          <x:t>Forderungen gegen Personal aus Lohn- und Gehaltsabrechnung</x:t>
        </x:is>
      </x:c>
      <x:c r="H4327" s="0" t="inlineStr">
        <x:is>
          <x:t>2024-07</x:t>
        </x:is>
      </x:c>
      <x:c r="I4327" s="0" t="inlineStr">
        <x:is>
          <x:t>2024-07</x:t>
        </x:is>
      </x:c>
      <x:c r="J4327" s="0" t="inlineStr">
        <x:is>
          <x:t>Month</x:t>
        </x:is>
      </x:c>
      <x:c r="K4327" s="58">
        <x:v>1</x:v>
      </x:c>
      <x:c r="L4327" s="12">
        <x:v>0</x:v>
      </x:c>
    </x:row>
    <x:row r="4328">
      <x:c r="A4328" s="0" t="inlineStr">
        <x:is>
          <x:t>NWC|nwc.other.B.II.4|1340|2024-08</x:t>
        </x:is>
      </x:c>
      <x:c r="B4328" s="0" t="inlineStr">
        <x:is>
          <x:t>Demo Handel GmbH</x:t>
        </x:is>
      </x:c>
      <x:c r="C4328" s="0" t="inlineStr">
        <x:is>
          <x:t>NWC</x:t>
        </x:is>
      </x:c>
      <x:c r="D4328" s="0" t="inlineStr">
        <x:is>
          <x:t>nwc.other.B.II.4</x:t>
        </x:is>
      </x:c>
      <x:c r="E4328" s="0" t="inlineStr">
        <x:is>
          <x:t>Sonstige Vermögensgegenstände (Anteil sonstiges Working Capital)</x:t>
        </x:is>
      </x:c>
      <x:c r="F4328" s="58">
        <x:v>1340</x:v>
      </x:c>
      <x:c r="G4328" t="inlineStr">
        <x:is>
          <x:t>Forderungen gegen Personal aus Lohn- und Gehaltsabrechnung</x:t>
        </x:is>
      </x:c>
      <x:c r="H4328" s="0" t="inlineStr">
        <x:is>
          <x:t>2024-08</x:t>
        </x:is>
      </x:c>
      <x:c r="I4328" s="0" t="inlineStr">
        <x:is>
          <x:t>2024-08</x:t>
        </x:is>
      </x:c>
      <x:c r="J4328" s="0" t="inlineStr">
        <x:is>
          <x:t>Month</x:t>
        </x:is>
      </x:c>
      <x:c r="K4328" s="58">
        <x:v>1</x:v>
      </x:c>
      <x:c r="L4328" s="12">
        <x:v>0</x:v>
      </x:c>
    </x:row>
    <x:row r="4329">
      <x:c r="A4329" s="0" t="inlineStr">
        <x:is>
          <x:t>NWC|nwc.other.B.II.4|1340|2024-09</x:t>
        </x:is>
      </x:c>
      <x:c r="B4329" s="0" t="inlineStr">
        <x:is>
          <x:t>Demo Handel GmbH</x:t>
        </x:is>
      </x:c>
      <x:c r="C4329" s="0" t="inlineStr">
        <x:is>
          <x:t>NWC</x:t>
        </x:is>
      </x:c>
      <x:c r="D4329" s="0" t="inlineStr">
        <x:is>
          <x:t>nwc.other.B.II.4</x:t>
        </x:is>
      </x:c>
      <x:c r="E4329" s="0" t="inlineStr">
        <x:is>
          <x:t>Sonstige Vermögensgegenstände (Anteil sonstiges Working Capital)</x:t>
        </x:is>
      </x:c>
      <x:c r="F4329" s="58">
        <x:v>1340</x:v>
      </x:c>
      <x:c r="G4329" t="inlineStr">
        <x:is>
          <x:t>Forderungen gegen Personal aus Lohn- und Gehaltsabrechnung</x:t>
        </x:is>
      </x:c>
      <x:c r="H4329" s="0" t="inlineStr">
        <x:is>
          <x:t>2024-09</x:t>
        </x:is>
      </x:c>
      <x:c r="I4329" s="0" t="inlineStr">
        <x:is>
          <x:t>2024-09</x:t>
        </x:is>
      </x:c>
      <x:c r="J4329" s="0" t="inlineStr">
        <x:is>
          <x:t>Month</x:t>
        </x:is>
      </x:c>
      <x:c r="K4329" s="58">
        <x:v>1</x:v>
      </x:c>
      <x:c r="L4329" s="12">
        <x:v>0</x:v>
      </x:c>
    </x:row>
    <x:row r="4330">
      <x:c r="A4330" s="0" t="inlineStr">
        <x:is>
          <x:t>NWC|nwc.other.B.II.4|1340|2024-10</x:t>
        </x:is>
      </x:c>
      <x:c r="B4330" s="0" t="inlineStr">
        <x:is>
          <x:t>Demo Handel GmbH</x:t>
        </x:is>
      </x:c>
      <x:c r="C4330" s="0" t="inlineStr">
        <x:is>
          <x:t>NWC</x:t>
        </x:is>
      </x:c>
      <x:c r="D4330" s="0" t="inlineStr">
        <x:is>
          <x:t>nwc.other.B.II.4</x:t>
        </x:is>
      </x:c>
      <x:c r="E4330" s="0" t="inlineStr">
        <x:is>
          <x:t>Sonstige Vermögensgegenstände (Anteil sonstiges Working Capital)</x:t>
        </x:is>
      </x:c>
      <x:c r="F4330" s="58">
        <x:v>1340</x:v>
      </x:c>
      <x:c r="G4330" t="inlineStr">
        <x:is>
          <x:t>Forderungen gegen Personal aus Lohn- und Gehaltsabrechnung</x:t>
        </x:is>
      </x:c>
      <x:c r="H4330" s="0" t="inlineStr">
        <x:is>
          <x:t>2024-10</x:t>
        </x:is>
      </x:c>
      <x:c r="I4330" s="0" t="inlineStr">
        <x:is>
          <x:t>2024-10</x:t>
        </x:is>
      </x:c>
      <x:c r="J4330" s="0" t="inlineStr">
        <x:is>
          <x:t>Month</x:t>
        </x:is>
      </x:c>
      <x:c r="K4330" s="58">
        <x:v>1</x:v>
      </x:c>
      <x:c r="L4330" s="12">
        <x:v>0</x:v>
      </x:c>
    </x:row>
    <x:row r="4331">
      <x:c r="A4331" s="0" t="inlineStr">
        <x:is>
          <x:t>NWC|nwc.other.B.II.4|1340|2024-11</x:t>
        </x:is>
      </x:c>
      <x:c r="B4331" s="0" t="inlineStr">
        <x:is>
          <x:t>Demo Handel GmbH</x:t>
        </x:is>
      </x:c>
      <x:c r="C4331" s="0" t="inlineStr">
        <x:is>
          <x:t>NWC</x:t>
        </x:is>
      </x:c>
      <x:c r="D4331" s="0" t="inlineStr">
        <x:is>
          <x:t>nwc.other.B.II.4</x:t>
        </x:is>
      </x:c>
      <x:c r="E4331" s="0" t="inlineStr">
        <x:is>
          <x:t>Sonstige Vermögensgegenstände (Anteil sonstiges Working Capital)</x:t>
        </x:is>
      </x:c>
      <x:c r="F4331" s="58">
        <x:v>1340</x:v>
      </x:c>
      <x:c r="G4331" t="inlineStr">
        <x:is>
          <x:t>Forderungen gegen Personal aus Lohn- und Gehaltsabrechnung</x:t>
        </x:is>
      </x:c>
      <x:c r="H4331" s="0" t="inlineStr">
        <x:is>
          <x:t>2024-11</x:t>
        </x:is>
      </x:c>
      <x:c r="I4331" s="0" t="inlineStr">
        <x:is>
          <x:t>2024-11</x:t>
        </x:is>
      </x:c>
      <x:c r="J4331" s="0" t="inlineStr">
        <x:is>
          <x:t>Month</x:t>
        </x:is>
      </x:c>
      <x:c r="K4331" s="58">
        <x:v>1</x:v>
      </x:c>
      <x:c r="L4331" s="12">
        <x:v>0</x:v>
      </x:c>
    </x:row>
    <x:row r="4332">
      <x:c r="A4332" s="0" t="inlineStr">
        <x:is>
          <x:t>NWC|nwc.other.B.II.4|1340|2024-12</x:t>
        </x:is>
      </x:c>
      <x:c r="B4332" s="0" t="inlineStr">
        <x:is>
          <x:t>Demo Handel GmbH</x:t>
        </x:is>
      </x:c>
      <x:c r="C4332" s="0" t="inlineStr">
        <x:is>
          <x:t>NWC</x:t>
        </x:is>
      </x:c>
      <x:c r="D4332" s="0" t="inlineStr">
        <x:is>
          <x:t>nwc.other.B.II.4</x:t>
        </x:is>
      </x:c>
      <x:c r="E4332" s="0" t="inlineStr">
        <x:is>
          <x:t>Sonstige Vermögensgegenstände (Anteil sonstiges Working Capital)</x:t>
        </x:is>
      </x:c>
      <x:c r="F4332" s="58">
        <x:v>1340</x:v>
      </x:c>
      <x:c r="G4332" t="inlineStr">
        <x:is>
          <x:t>Forderungen gegen Personal aus Lohn- und Gehaltsabrechnung</x:t>
        </x:is>
      </x:c>
      <x:c r="H4332" s="0" t="inlineStr">
        <x:is>
          <x:t>2024-12</x:t>
        </x:is>
      </x:c>
      <x:c r="I4332" s="0" t="inlineStr">
        <x:is>
          <x:t>2024-12</x:t>
        </x:is>
      </x:c>
      <x:c r="J4332" s="0" t="inlineStr">
        <x:is>
          <x:t>Month</x:t>
        </x:is>
      </x:c>
      <x:c r="K4332" s="58">
        <x:v>1</x:v>
      </x:c>
      <x:c r="L4332" s="12">
        <x:v>0</x:v>
      </x:c>
    </x:row>
    <x:row r="4333">
      <x:c r="A4333" s="0" t="inlineStr">
        <x:is>
          <x:t>NWC|nwc.other.B.II.4|1401|2022-01</x:t>
        </x:is>
      </x:c>
      <x:c r="B4333" s="0" t="inlineStr">
        <x:is>
          <x:t>Demo Handel GmbH</x:t>
        </x:is>
      </x:c>
      <x:c r="C4333" s="0" t="inlineStr">
        <x:is>
          <x:t>NWC</x:t>
        </x:is>
      </x:c>
      <x:c r="D4333" s="0" t="inlineStr">
        <x:is>
          <x:t>nwc.other.B.II.4</x:t>
        </x:is>
      </x:c>
      <x:c r="E4333" s="0" t="inlineStr">
        <x:is>
          <x:t>Sonstige Vermögensgegenstände (Anteil sonstiges Working Capital)</x:t>
        </x:is>
      </x:c>
      <x:c r="F4333" s="58">
        <x:v>1401</x:v>
      </x:c>
      <x:c r="G4333" t="inlineStr">
        <x:is>
          <x:t>Abziehbare Vorsteuer 7 %</x:t>
        </x:is>
      </x:c>
      <x:c r="H4333" s="0" t="inlineStr">
        <x:is>
          <x:t>2022-01</x:t>
        </x:is>
      </x:c>
      <x:c r="I4333" s="0" t="inlineStr">
        <x:is>
          <x:t>2022-01</x:t>
        </x:is>
      </x:c>
      <x:c r="J4333" s="0" t="inlineStr">
        <x:is>
          <x:t>Month</x:t>
        </x:is>
      </x:c>
      <x:c r="K4333" s="58">
        <x:v>1</x:v>
      </x:c>
      <x:c r="L4333" s="12">
        <x:v>6528.54</x:v>
      </x:c>
    </x:row>
    <x:row r="4334">
      <x:c r="A4334" s="0" t="inlineStr">
        <x:is>
          <x:t>NWC|nwc.other.B.II.4|1401|2022-02</x:t>
        </x:is>
      </x:c>
      <x:c r="B4334" s="0" t="inlineStr">
        <x:is>
          <x:t>Demo Handel GmbH</x:t>
        </x:is>
      </x:c>
      <x:c r="C4334" s="0" t="inlineStr">
        <x:is>
          <x:t>NWC</x:t>
        </x:is>
      </x:c>
      <x:c r="D4334" s="0" t="inlineStr">
        <x:is>
          <x:t>nwc.other.B.II.4</x:t>
        </x:is>
      </x:c>
      <x:c r="E4334" s="0" t="inlineStr">
        <x:is>
          <x:t>Sonstige Vermögensgegenstände (Anteil sonstiges Working Capital)</x:t>
        </x:is>
      </x:c>
      <x:c r="F4334" s="58">
        <x:v>1401</x:v>
      </x:c>
      <x:c r="G4334" t="inlineStr">
        <x:is>
          <x:t>Abziehbare Vorsteuer 7 %</x:t>
        </x:is>
      </x:c>
      <x:c r="H4334" s="0" t="inlineStr">
        <x:is>
          <x:t>2022-02</x:t>
        </x:is>
      </x:c>
      <x:c r="I4334" s="0" t="inlineStr">
        <x:is>
          <x:t>2022-02</x:t>
        </x:is>
      </x:c>
      <x:c r="J4334" s="0" t="inlineStr">
        <x:is>
          <x:t>Month</x:t>
        </x:is>
      </x:c>
      <x:c r="K4334" s="58">
        <x:v>1</x:v>
      </x:c>
      <x:c r="L4334" s="12">
        <x:v>13720.98</x:v>
      </x:c>
    </x:row>
    <x:row r="4335">
      <x:c r="A4335" s="0" t="inlineStr">
        <x:is>
          <x:t>NWC|nwc.other.B.II.4|1401|2022-03</x:t>
        </x:is>
      </x:c>
      <x:c r="B4335" s="0" t="inlineStr">
        <x:is>
          <x:t>Demo Handel GmbH</x:t>
        </x:is>
      </x:c>
      <x:c r="C4335" s="0" t="inlineStr">
        <x:is>
          <x:t>NWC</x:t>
        </x:is>
      </x:c>
      <x:c r="D4335" s="0" t="inlineStr">
        <x:is>
          <x:t>nwc.other.B.II.4</x:t>
        </x:is>
      </x:c>
      <x:c r="E4335" s="0" t="inlineStr">
        <x:is>
          <x:t>Sonstige Vermögensgegenstände (Anteil sonstiges Working Capital)</x:t>
        </x:is>
      </x:c>
      <x:c r="F4335" s="58">
        <x:v>1401</x:v>
      </x:c>
      <x:c r="G4335" t="inlineStr">
        <x:is>
          <x:t>Abziehbare Vorsteuer 7 %</x:t>
        </x:is>
      </x:c>
      <x:c r="H4335" s="0" t="inlineStr">
        <x:is>
          <x:t>2022-03</x:t>
        </x:is>
      </x:c>
      <x:c r="I4335" s="0" t="inlineStr">
        <x:is>
          <x:t>2022-03</x:t>
        </x:is>
      </x:c>
      <x:c r="J4335" s="0" t="inlineStr">
        <x:is>
          <x:t>Month</x:t>
        </x:is>
      </x:c>
      <x:c r="K4335" s="58">
        <x:v>1</x:v>
      </x:c>
      <x:c r="L4335" s="12">
        <x:v>20906.14</x:v>
      </x:c>
    </x:row>
    <x:row r="4336">
      <x:c r="A4336" s="0" t="inlineStr">
        <x:is>
          <x:t>NWC|nwc.other.B.II.4|1401|2022-04</x:t>
        </x:is>
      </x:c>
      <x:c r="B4336" s="0" t="inlineStr">
        <x:is>
          <x:t>Demo Handel GmbH</x:t>
        </x:is>
      </x:c>
      <x:c r="C4336" s="0" t="inlineStr">
        <x:is>
          <x:t>NWC</x:t>
        </x:is>
      </x:c>
      <x:c r="D4336" s="0" t="inlineStr">
        <x:is>
          <x:t>nwc.other.B.II.4</x:t>
        </x:is>
      </x:c>
      <x:c r="E4336" s="0" t="inlineStr">
        <x:is>
          <x:t>Sonstige Vermögensgegenstände (Anteil sonstiges Working Capital)</x:t>
        </x:is>
      </x:c>
      <x:c r="F4336" s="58">
        <x:v>1401</x:v>
      </x:c>
      <x:c r="G4336" t="inlineStr">
        <x:is>
          <x:t>Abziehbare Vorsteuer 7 %</x:t>
        </x:is>
      </x:c>
      <x:c r="H4336" s="0" t="inlineStr">
        <x:is>
          <x:t>2022-04</x:t>
        </x:is>
      </x:c>
      <x:c r="I4336" s="0" t="inlineStr">
        <x:is>
          <x:t>2022-04</x:t>
        </x:is>
      </x:c>
      <x:c r="J4336" s="0" t="inlineStr">
        <x:is>
          <x:t>Month</x:t>
        </x:is>
      </x:c>
      <x:c r="K4336" s="58">
        <x:v>1</x:v>
      </x:c>
      <x:c r="L4336" s="12">
        <x:v>28348.69</x:v>
      </x:c>
    </x:row>
    <x:row r="4337">
      <x:c r="A4337" s="0" t="inlineStr">
        <x:is>
          <x:t>NWC|nwc.other.B.II.4|1401|2022-05</x:t>
        </x:is>
      </x:c>
      <x:c r="B4337" s="0" t="inlineStr">
        <x:is>
          <x:t>Demo Handel GmbH</x:t>
        </x:is>
      </x:c>
      <x:c r="C4337" s="0" t="inlineStr">
        <x:is>
          <x:t>NWC</x:t>
        </x:is>
      </x:c>
      <x:c r="D4337" s="0" t="inlineStr">
        <x:is>
          <x:t>nwc.other.B.II.4</x:t>
        </x:is>
      </x:c>
      <x:c r="E4337" s="0" t="inlineStr">
        <x:is>
          <x:t>Sonstige Vermögensgegenstände (Anteil sonstiges Working Capital)</x:t>
        </x:is>
      </x:c>
      <x:c r="F4337" s="58">
        <x:v>1401</x:v>
      </x:c>
      <x:c r="G4337" t="inlineStr">
        <x:is>
          <x:t>Abziehbare Vorsteuer 7 %</x:t>
        </x:is>
      </x:c>
      <x:c r="H4337" s="0" t="inlineStr">
        <x:is>
          <x:t>2022-05</x:t>
        </x:is>
      </x:c>
      <x:c r="I4337" s="0" t="inlineStr">
        <x:is>
          <x:t>2022-05</x:t>
        </x:is>
      </x:c>
      <x:c r="J4337" s="0" t="inlineStr">
        <x:is>
          <x:t>Month</x:t>
        </x:is>
      </x:c>
      <x:c r="K4337" s="58">
        <x:v>1</x:v>
      </x:c>
      <x:c r="L4337" s="12">
        <x:v>35375.19</x:v>
      </x:c>
    </x:row>
    <x:row r="4338">
      <x:c r="A4338" s="0" t="inlineStr">
        <x:is>
          <x:t>NWC|nwc.other.B.II.4|1401|2022-06</x:t>
        </x:is>
      </x:c>
      <x:c r="B4338" s="0" t="inlineStr">
        <x:is>
          <x:t>Demo Handel GmbH</x:t>
        </x:is>
      </x:c>
      <x:c r="C4338" s="0" t="inlineStr">
        <x:is>
          <x:t>NWC</x:t>
        </x:is>
      </x:c>
      <x:c r="D4338" s="0" t="inlineStr">
        <x:is>
          <x:t>nwc.other.B.II.4</x:t>
        </x:is>
      </x:c>
      <x:c r="E4338" s="0" t="inlineStr">
        <x:is>
          <x:t>Sonstige Vermögensgegenstände (Anteil sonstiges Working Capital)</x:t>
        </x:is>
      </x:c>
      <x:c r="F4338" s="58">
        <x:v>1401</x:v>
      </x:c>
      <x:c r="G4338" t="inlineStr">
        <x:is>
          <x:t>Abziehbare Vorsteuer 7 %</x:t>
        </x:is>
      </x:c>
      <x:c r="H4338" s="0" t="inlineStr">
        <x:is>
          <x:t>2022-06</x:t>
        </x:is>
      </x:c>
      <x:c r="I4338" s="0" t="inlineStr">
        <x:is>
          <x:t>2022-06</x:t>
        </x:is>
      </x:c>
      <x:c r="J4338" s="0" t="inlineStr">
        <x:is>
          <x:t>Month</x:t>
        </x:is>
      </x:c>
      <x:c r="K4338" s="58">
        <x:v>1</x:v>
      </x:c>
      <x:c r="L4338" s="12">
        <x:v>42128.89</x:v>
      </x:c>
    </x:row>
    <x:row r="4339">
      <x:c r="A4339" s="0" t="inlineStr">
        <x:is>
          <x:t>NWC|nwc.other.B.II.4|1401|2022-07</x:t>
        </x:is>
      </x:c>
      <x:c r="B4339" s="0" t="inlineStr">
        <x:is>
          <x:t>Demo Handel GmbH</x:t>
        </x:is>
      </x:c>
      <x:c r="C4339" s="0" t="inlineStr">
        <x:is>
          <x:t>NWC</x:t>
        </x:is>
      </x:c>
      <x:c r="D4339" s="0" t="inlineStr">
        <x:is>
          <x:t>nwc.other.B.II.4</x:t>
        </x:is>
      </x:c>
      <x:c r="E4339" s="0" t="inlineStr">
        <x:is>
          <x:t>Sonstige Vermögensgegenstände (Anteil sonstiges Working Capital)</x:t>
        </x:is>
      </x:c>
      <x:c r="F4339" s="58">
        <x:v>1401</x:v>
      </x:c>
      <x:c r="G4339" t="inlineStr">
        <x:is>
          <x:t>Abziehbare Vorsteuer 7 %</x:t>
        </x:is>
      </x:c>
      <x:c r="H4339" s="0" t="inlineStr">
        <x:is>
          <x:t>2022-07</x:t>
        </x:is>
      </x:c>
      <x:c r="I4339" s="0" t="inlineStr">
        <x:is>
          <x:t>2022-07</x:t>
        </x:is>
      </x:c>
      <x:c r="J4339" s="0" t="inlineStr">
        <x:is>
          <x:t>Month</x:t>
        </x:is>
      </x:c>
      <x:c r="K4339" s="58">
        <x:v>1</x:v>
      </x:c>
      <x:c r="L4339" s="12">
        <x:v>48129.86</x:v>
      </x:c>
    </x:row>
    <x:row r="4340">
      <x:c r="A4340" s="0" t="inlineStr">
        <x:is>
          <x:t>NWC|nwc.other.B.II.4|1401|2022-08</x:t>
        </x:is>
      </x:c>
      <x:c r="B4340" s="0" t="inlineStr">
        <x:is>
          <x:t>Demo Handel GmbH</x:t>
        </x:is>
      </x:c>
      <x:c r="C4340" s="0" t="inlineStr">
        <x:is>
          <x:t>NWC</x:t>
        </x:is>
      </x:c>
      <x:c r="D4340" s="0" t="inlineStr">
        <x:is>
          <x:t>nwc.other.B.II.4</x:t>
        </x:is>
      </x:c>
      <x:c r="E4340" s="0" t="inlineStr">
        <x:is>
          <x:t>Sonstige Vermögensgegenstände (Anteil sonstiges Working Capital)</x:t>
        </x:is>
      </x:c>
      <x:c r="F4340" s="58">
        <x:v>1401</x:v>
      </x:c>
      <x:c r="G4340" t="inlineStr">
        <x:is>
          <x:t>Abziehbare Vorsteuer 7 %</x:t>
        </x:is>
      </x:c>
      <x:c r="H4340" s="0" t="inlineStr">
        <x:is>
          <x:t>2022-08</x:t>
        </x:is>
      </x:c>
      <x:c r="I4340" s="0" t="inlineStr">
        <x:is>
          <x:t>2022-08</x:t>
        </x:is>
      </x:c>
      <x:c r="J4340" s="0" t="inlineStr">
        <x:is>
          <x:t>Month</x:t>
        </x:is>
      </x:c>
      <x:c r="K4340" s="58">
        <x:v>1</x:v>
      </x:c>
      <x:c r="L4340" s="12">
        <x:v>55466.89</x:v>
      </x:c>
    </x:row>
    <x:row r="4341">
      <x:c r="A4341" s="0" t="inlineStr">
        <x:is>
          <x:t>NWC|nwc.other.B.II.4|1401|2022-09</x:t>
        </x:is>
      </x:c>
      <x:c r="B4341" s="0" t="inlineStr">
        <x:is>
          <x:t>Demo Handel GmbH</x:t>
        </x:is>
      </x:c>
      <x:c r="C4341" s="0" t="inlineStr">
        <x:is>
          <x:t>NWC</x:t>
        </x:is>
      </x:c>
      <x:c r="D4341" s="0" t="inlineStr">
        <x:is>
          <x:t>nwc.other.B.II.4</x:t>
        </x:is>
      </x:c>
      <x:c r="E4341" s="0" t="inlineStr">
        <x:is>
          <x:t>Sonstige Vermögensgegenstände (Anteil sonstiges Working Capital)</x:t>
        </x:is>
      </x:c>
      <x:c r="F4341" s="58">
        <x:v>1401</x:v>
      </x:c>
      <x:c r="G4341" t="inlineStr">
        <x:is>
          <x:t>Abziehbare Vorsteuer 7 %</x:t>
        </x:is>
      </x:c>
      <x:c r="H4341" s="0" t="inlineStr">
        <x:is>
          <x:t>2022-09</x:t>
        </x:is>
      </x:c>
      <x:c r="I4341" s="0" t="inlineStr">
        <x:is>
          <x:t>2022-09</x:t>
        </x:is>
      </x:c>
      <x:c r="J4341" s="0" t="inlineStr">
        <x:is>
          <x:t>Month</x:t>
        </x:is>
      </x:c>
      <x:c r="K4341" s="58">
        <x:v>1</x:v>
      </x:c>
      <x:c r="L4341" s="12">
        <x:v>63130.39</x:v>
      </x:c>
    </x:row>
    <x:row r="4342">
      <x:c r="A4342" s="0" t="inlineStr">
        <x:is>
          <x:t>NWC|nwc.other.B.II.4|1401|2022-10</x:t>
        </x:is>
      </x:c>
      <x:c r="B4342" s="0" t="inlineStr">
        <x:is>
          <x:t>Demo Handel GmbH</x:t>
        </x:is>
      </x:c>
      <x:c r="C4342" s="0" t="inlineStr">
        <x:is>
          <x:t>NWC</x:t>
        </x:is>
      </x:c>
      <x:c r="D4342" s="0" t="inlineStr">
        <x:is>
          <x:t>nwc.other.B.II.4</x:t>
        </x:is>
      </x:c>
      <x:c r="E4342" s="0" t="inlineStr">
        <x:is>
          <x:t>Sonstige Vermögensgegenstände (Anteil sonstiges Working Capital)</x:t>
        </x:is>
      </x:c>
      <x:c r="F4342" s="58">
        <x:v>1401</x:v>
      </x:c>
      <x:c r="G4342" t="inlineStr">
        <x:is>
          <x:t>Abziehbare Vorsteuer 7 %</x:t>
        </x:is>
      </x:c>
      <x:c r="H4342" s="0" t="inlineStr">
        <x:is>
          <x:t>2022-10</x:t>
        </x:is>
      </x:c>
      <x:c r="I4342" s="0" t="inlineStr">
        <x:is>
          <x:t>2022-10</x:t>
        </x:is>
      </x:c>
      <x:c r="J4342" s="0" t="inlineStr">
        <x:is>
          <x:t>Month</x:t>
        </x:is>
      </x:c>
      <x:c r="K4342" s="58">
        <x:v>1</x:v>
      </x:c>
      <x:c r="L4342" s="12">
        <x:v>71517.66</x:v>
      </x:c>
    </x:row>
    <x:row r="4343">
      <x:c r="A4343" s="0" t="inlineStr">
        <x:is>
          <x:t>NWC|nwc.other.B.II.4|1401|2022-11</x:t>
        </x:is>
      </x:c>
      <x:c r="B4343" s="0" t="inlineStr">
        <x:is>
          <x:t>Demo Handel GmbH</x:t>
        </x:is>
      </x:c>
      <x:c r="C4343" s="0" t="inlineStr">
        <x:is>
          <x:t>NWC</x:t>
        </x:is>
      </x:c>
      <x:c r="D4343" s="0" t="inlineStr">
        <x:is>
          <x:t>nwc.other.B.II.4</x:t>
        </x:is>
      </x:c>
      <x:c r="E4343" s="0" t="inlineStr">
        <x:is>
          <x:t>Sonstige Vermögensgegenstände (Anteil sonstiges Working Capital)</x:t>
        </x:is>
      </x:c>
      <x:c r="F4343" s="58">
        <x:v>1401</x:v>
      </x:c>
      <x:c r="G4343" t="inlineStr">
        <x:is>
          <x:t>Abziehbare Vorsteuer 7 %</x:t>
        </x:is>
      </x:c>
      <x:c r="H4343" s="0" t="inlineStr">
        <x:is>
          <x:t>2022-11</x:t>
        </x:is>
      </x:c>
      <x:c r="I4343" s="0" t="inlineStr">
        <x:is>
          <x:t>2022-11</x:t>
        </x:is>
      </x:c>
      <x:c r="J4343" s="0" t="inlineStr">
        <x:is>
          <x:t>Month</x:t>
        </x:is>
      </x:c>
      <x:c r="K4343" s="58">
        <x:v>1</x:v>
      </x:c>
      <x:c r="L4343" s="12">
        <x:v>80727.8</x:v>
      </x:c>
    </x:row>
    <x:row r="4344">
      <x:c r="A4344" s="0" t="inlineStr">
        <x:is>
          <x:t>NWC|nwc.other.B.II.4|1401|2022-12</x:t>
        </x:is>
      </x:c>
      <x:c r="B4344" s="0" t="inlineStr">
        <x:is>
          <x:t>Demo Handel GmbH</x:t>
        </x:is>
      </x:c>
      <x:c r="C4344" s="0" t="inlineStr">
        <x:is>
          <x:t>NWC</x:t>
        </x:is>
      </x:c>
      <x:c r="D4344" s="0" t="inlineStr">
        <x:is>
          <x:t>nwc.other.B.II.4</x:t>
        </x:is>
      </x:c>
      <x:c r="E4344" s="0" t="inlineStr">
        <x:is>
          <x:t>Sonstige Vermögensgegenstände (Anteil sonstiges Working Capital)</x:t>
        </x:is>
      </x:c>
      <x:c r="F4344" s="58">
        <x:v>1401</x:v>
      </x:c>
      <x:c r="G4344" t="inlineStr">
        <x:is>
          <x:t>Abziehbare Vorsteuer 7 %</x:t>
        </x:is>
      </x:c>
      <x:c r="H4344" s="0" t="inlineStr">
        <x:is>
          <x:t>2022-12</x:t>
        </x:is>
      </x:c>
      <x:c r="I4344" s="0" t="inlineStr">
        <x:is>
          <x:t>2022-12</x:t>
        </x:is>
      </x:c>
      <x:c r="J4344" s="0" t="inlineStr">
        <x:is>
          <x:t>Month</x:t>
        </x:is>
      </x:c>
      <x:c r="K4344" s="58">
        <x:v>1</x:v>
      </x:c>
      <x:c r="L4344" s="12">
        <x:v>0</x:v>
      </x:c>
    </x:row>
    <x:row r="4345">
      <x:c r="A4345" s="0" t="inlineStr">
        <x:is>
          <x:t>NWC|nwc.other.B.II.4|1401|2023-01</x:t>
        </x:is>
      </x:c>
      <x:c r="B4345" s="0" t="inlineStr">
        <x:is>
          <x:t>Demo Handel GmbH</x:t>
        </x:is>
      </x:c>
      <x:c r="C4345" s="0" t="inlineStr">
        <x:is>
          <x:t>NWC</x:t>
        </x:is>
      </x:c>
      <x:c r="D4345" s="0" t="inlineStr">
        <x:is>
          <x:t>nwc.other.B.II.4</x:t>
        </x:is>
      </x:c>
      <x:c r="E4345" s="0" t="inlineStr">
        <x:is>
          <x:t>Sonstige Vermögensgegenstände (Anteil sonstiges Working Capital)</x:t>
        </x:is>
      </x:c>
      <x:c r="F4345" s="58">
        <x:v>1401</x:v>
      </x:c>
      <x:c r="G4345" t="inlineStr">
        <x:is>
          <x:t>Abziehbare Vorsteuer 7 %</x:t>
        </x:is>
      </x:c>
      <x:c r="H4345" s="0" t="inlineStr">
        <x:is>
          <x:t>2023-01</x:t>
        </x:is>
      </x:c>
      <x:c r="I4345" s="0" t="inlineStr">
        <x:is>
          <x:t>2023-01</x:t>
        </x:is>
      </x:c>
      <x:c r="J4345" s="0" t="inlineStr">
        <x:is>
          <x:t>Month</x:t>
        </x:is>
      </x:c>
      <x:c r="K4345" s="58">
        <x:v>1</x:v>
      </x:c>
      <x:c r="L4345" s="12">
        <x:v>7269.37</x:v>
      </x:c>
    </x:row>
    <x:row r="4346">
      <x:c r="A4346" s="0" t="inlineStr">
        <x:is>
          <x:t>NWC|nwc.other.B.II.4|1401|2023-02</x:t>
        </x:is>
      </x:c>
      <x:c r="B4346" s="0" t="inlineStr">
        <x:is>
          <x:t>Demo Handel GmbH</x:t>
        </x:is>
      </x:c>
      <x:c r="C4346" s="0" t="inlineStr">
        <x:is>
          <x:t>NWC</x:t>
        </x:is>
      </x:c>
      <x:c r="D4346" s="0" t="inlineStr">
        <x:is>
          <x:t>nwc.other.B.II.4</x:t>
        </x:is>
      </x:c>
      <x:c r="E4346" s="0" t="inlineStr">
        <x:is>
          <x:t>Sonstige Vermögensgegenstände (Anteil sonstiges Working Capital)</x:t>
        </x:is>
      </x:c>
      <x:c r="F4346" s="58">
        <x:v>1401</x:v>
      </x:c>
      <x:c r="G4346" t="inlineStr">
        <x:is>
          <x:t>Abziehbare Vorsteuer 7 %</x:t>
        </x:is>
      </x:c>
      <x:c r="H4346" s="0" t="inlineStr">
        <x:is>
          <x:t>2023-02</x:t>
        </x:is>
      </x:c>
      <x:c r="I4346" s="0" t="inlineStr">
        <x:is>
          <x:t>2023-02</x:t>
        </x:is>
      </x:c>
      <x:c r="J4346" s="0" t="inlineStr">
        <x:is>
          <x:t>Month</x:t>
        </x:is>
      </x:c>
      <x:c r="K4346" s="58">
        <x:v>1</x:v>
      </x:c>
      <x:c r="L4346" s="12">
        <x:v>15741.41</x:v>
      </x:c>
    </x:row>
    <x:row r="4347">
      <x:c r="A4347" s="0" t="inlineStr">
        <x:is>
          <x:t>NWC|nwc.other.B.II.4|1401|2023-03</x:t>
        </x:is>
      </x:c>
      <x:c r="B4347" s="0" t="inlineStr">
        <x:is>
          <x:t>Demo Handel GmbH</x:t>
        </x:is>
      </x:c>
      <x:c r="C4347" s="0" t="inlineStr">
        <x:is>
          <x:t>NWC</x:t>
        </x:is>
      </x:c>
      <x:c r="D4347" s="0" t="inlineStr">
        <x:is>
          <x:t>nwc.other.B.II.4</x:t>
        </x:is>
      </x:c>
      <x:c r="E4347" s="0" t="inlineStr">
        <x:is>
          <x:t>Sonstige Vermögensgegenstände (Anteil sonstiges Working Capital)</x:t>
        </x:is>
      </x:c>
      <x:c r="F4347" s="58">
        <x:v>1401</x:v>
      </x:c>
      <x:c r="G4347" t="inlineStr">
        <x:is>
          <x:t>Abziehbare Vorsteuer 7 %</x:t>
        </x:is>
      </x:c>
      <x:c r="H4347" s="0" t="inlineStr">
        <x:is>
          <x:t>2023-03</x:t>
        </x:is>
      </x:c>
      <x:c r="I4347" s="0" t="inlineStr">
        <x:is>
          <x:t>2023-03</x:t>
        </x:is>
      </x:c>
      <x:c r="J4347" s="0" t="inlineStr">
        <x:is>
          <x:t>Month</x:t>
        </x:is>
      </x:c>
      <x:c r="K4347" s="58">
        <x:v>1</x:v>
      </x:c>
      <x:c r="L4347" s="12">
        <x:v>23850.88</x:v>
      </x:c>
    </x:row>
    <x:row r="4348">
      <x:c r="A4348" s="0" t="inlineStr">
        <x:is>
          <x:t>NWC|nwc.other.B.II.4|1401|2023-04</x:t>
        </x:is>
      </x:c>
      <x:c r="B4348" s="0" t="inlineStr">
        <x:is>
          <x:t>Demo Handel GmbH</x:t>
        </x:is>
      </x:c>
      <x:c r="C4348" s="0" t="inlineStr">
        <x:is>
          <x:t>NWC</x:t>
        </x:is>
      </x:c>
      <x:c r="D4348" s="0" t="inlineStr">
        <x:is>
          <x:t>nwc.other.B.II.4</x:t>
        </x:is>
      </x:c>
      <x:c r="E4348" s="0" t="inlineStr">
        <x:is>
          <x:t>Sonstige Vermögensgegenstände (Anteil sonstiges Working Capital)</x:t>
        </x:is>
      </x:c>
      <x:c r="F4348" s="58">
        <x:v>1401</x:v>
      </x:c>
      <x:c r="G4348" t="inlineStr">
        <x:is>
          <x:t>Abziehbare Vorsteuer 7 %</x:t>
        </x:is>
      </x:c>
      <x:c r="H4348" s="0" t="inlineStr">
        <x:is>
          <x:t>2023-04</x:t>
        </x:is>
      </x:c>
      <x:c r="I4348" s="0" t="inlineStr">
        <x:is>
          <x:t>2023-04</x:t>
        </x:is>
      </x:c>
      <x:c r="J4348" s="0" t="inlineStr">
        <x:is>
          <x:t>Month</x:t>
        </x:is>
      </x:c>
      <x:c r="K4348" s="58">
        <x:v>1</x:v>
      </x:c>
      <x:c r="L4348" s="12">
        <x:v>31764.94</x:v>
      </x:c>
    </x:row>
    <x:row r="4349">
      <x:c r="A4349" s="0" t="inlineStr">
        <x:is>
          <x:t>NWC|nwc.other.B.II.4|1401|2023-05</x:t>
        </x:is>
      </x:c>
      <x:c r="B4349" s="0" t="inlineStr">
        <x:is>
          <x:t>Demo Handel GmbH</x:t>
        </x:is>
      </x:c>
      <x:c r="C4349" s="0" t="inlineStr">
        <x:is>
          <x:t>NWC</x:t>
        </x:is>
      </x:c>
      <x:c r="D4349" s="0" t="inlineStr">
        <x:is>
          <x:t>nwc.other.B.II.4</x:t>
        </x:is>
      </x:c>
      <x:c r="E4349" s="0" t="inlineStr">
        <x:is>
          <x:t>Sonstige Vermögensgegenstände (Anteil sonstiges Working Capital)</x:t>
        </x:is>
      </x:c>
      <x:c r="F4349" s="58">
        <x:v>1401</x:v>
      </x:c>
      <x:c r="G4349" t="inlineStr">
        <x:is>
          <x:t>Abziehbare Vorsteuer 7 %</x:t>
        </x:is>
      </x:c>
      <x:c r="H4349" s="0" t="inlineStr">
        <x:is>
          <x:t>2023-05</x:t>
        </x:is>
      </x:c>
      <x:c r="I4349" s="0" t="inlineStr">
        <x:is>
          <x:t>2023-05</x:t>
        </x:is>
      </x:c>
      <x:c r="J4349" s="0" t="inlineStr">
        <x:is>
          <x:t>Month</x:t>
        </x:is>
      </x:c>
      <x:c r="K4349" s="58">
        <x:v>1</x:v>
      </x:c>
      <x:c r="L4349" s="12">
        <x:v>39509.48</x:v>
      </x:c>
    </x:row>
    <x:row r="4350">
      <x:c r="A4350" s="0" t="inlineStr">
        <x:is>
          <x:t>NWC|nwc.other.B.II.4|1401|2023-06</x:t>
        </x:is>
      </x:c>
      <x:c r="B4350" s="0" t="inlineStr">
        <x:is>
          <x:t>Demo Handel GmbH</x:t>
        </x:is>
      </x:c>
      <x:c r="C4350" s="0" t="inlineStr">
        <x:is>
          <x:t>NWC</x:t>
        </x:is>
      </x:c>
      <x:c r="D4350" s="0" t="inlineStr">
        <x:is>
          <x:t>nwc.other.B.II.4</x:t>
        </x:is>
      </x:c>
      <x:c r="E4350" s="0" t="inlineStr">
        <x:is>
          <x:t>Sonstige Vermögensgegenstände (Anteil sonstiges Working Capital)</x:t>
        </x:is>
      </x:c>
      <x:c r="F4350" s="58">
        <x:v>1401</x:v>
      </x:c>
      <x:c r="G4350" t="inlineStr">
        <x:is>
          <x:t>Abziehbare Vorsteuer 7 %</x:t>
        </x:is>
      </x:c>
      <x:c r="H4350" s="0" t="inlineStr">
        <x:is>
          <x:t>2023-06</x:t>
        </x:is>
      </x:c>
      <x:c r="I4350" s="0" t="inlineStr">
        <x:is>
          <x:t>2023-06</x:t>
        </x:is>
      </x:c>
      <x:c r="J4350" s="0" t="inlineStr">
        <x:is>
          <x:t>Month</x:t>
        </x:is>
      </x:c>
      <x:c r="K4350" s="58">
        <x:v>1</x:v>
      </x:c>
      <x:c r="L4350" s="12">
        <x:v>46845.03</x:v>
      </x:c>
    </x:row>
    <x:row r="4351">
      <x:c r="A4351" s="0" t="inlineStr">
        <x:is>
          <x:t>NWC|nwc.other.B.II.4|1401|2023-07</x:t>
        </x:is>
      </x:c>
      <x:c r="B4351" s="0" t="inlineStr">
        <x:is>
          <x:t>Demo Handel GmbH</x:t>
        </x:is>
      </x:c>
      <x:c r="C4351" s="0" t="inlineStr">
        <x:is>
          <x:t>NWC</x:t>
        </x:is>
      </x:c>
      <x:c r="D4351" s="0" t="inlineStr">
        <x:is>
          <x:t>nwc.other.B.II.4</x:t>
        </x:is>
      </x:c>
      <x:c r="E4351" s="0" t="inlineStr">
        <x:is>
          <x:t>Sonstige Vermögensgegenstände (Anteil sonstiges Working Capital)</x:t>
        </x:is>
      </x:c>
      <x:c r="F4351" s="58">
        <x:v>1401</x:v>
      </x:c>
      <x:c r="G4351" t="inlineStr">
        <x:is>
          <x:t>Abziehbare Vorsteuer 7 %</x:t>
        </x:is>
      </x:c>
      <x:c r="H4351" s="0" t="inlineStr">
        <x:is>
          <x:t>2023-07</x:t>
        </x:is>
      </x:c>
      <x:c r="I4351" s="0" t="inlineStr">
        <x:is>
          <x:t>2023-07</x:t>
        </x:is>
      </x:c>
      <x:c r="J4351" s="0" t="inlineStr">
        <x:is>
          <x:t>Month</x:t>
        </x:is>
      </x:c>
      <x:c r="K4351" s="58">
        <x:v>1</x:v>
      </x:c>
      <x:c r="L4351" s="12">
        <x:v>53119.15</x:v>
      </x:c>
    </x:row>
    <x:row r="4352">
      <x:c r="A4352" s="0" t="inlineStr">
        <x:is>
          <x:t>NWC|nwc.other.B.II.4|1401|2023-08</x:t>
        </x:is>
      </x:c>
      <x:c r="B4352" s="0" t="inlineStr">
        <x:is>
          <x:t>Demo Handel GmbH</x:t>
        </x:is>
      </x:c>
      <x:c r="C4352" s="0" t="inlineStr">
        <x:is>
          <x:t>NWC</x:t>
        </x:is>
      </x:c>
      <x:c r="D4352" s="0" t="inlineStr">
        <x:is>
          <x:t>nwc.other.B.II.4</x:t>
        </x:is>
      </x:c>
      <x:c r="E4352" s="0" t="inlineStr">
        <x:is>
          <x:t>Sonstige Vermögensgegenstände (Anteil sonstiges Working Capital)</x:t>
        </x:is>
      </x:c>
      <x:c r="F4352" s="58">
        <x:v>1401</x:v>
      </x:c>
      <x:c r="G4352" t="inlineStr">
        <x:is>
          <x:t>Abziehbare Vorsteuer 7 %</x:t>
        </x:is>
      </x:c>
      <x:c r="H4352" s="0" t="inlineStr">
        <x:is>
          <x:t>2023-08</x:t>
        </x:is>
      </x:c>
      <x:c r="I4352" s="0" t="inlineStr">
        <x:is>
          <x:t>2023-08</x:t>
        </x:is>
      </x:c>
      <x:c r="J4352" s="0" t="inlineStr">
        <x:is>
          <x:t>Month</x:t>
        </x:is>
      </x:c>
      <x:c r="K4352" s="58">
        <x:v>1</x:v>
      </x:c>
      <x:c r="L4352" s="12">
        <x:v>61013.36</x:v>
      </x:c>
    </x:row>
    <x:row r="4353">
      <x:c r="A4353" s="0" t="inlineStr">
        <x:is>
          <x:t>NWC|nwc.other.B.II.4|1401|2023-09</x:t>
        </x:is>
      </x:c>
      <x:c r="B4353" s="0" t="inlineStr">
        <x:is>
          <x:t>Demo Handel GmbH</x:t>
        </x:is>
      </x:c>
      <x:c r="C4353" s="0" t="inlineStr">
        <x:is>
          <x:t>NWC</x:t>
        </x:is>
      </x:c>
      <x:c r="D4353" s="0" t="inlineStr">
        <x:is>
          <x:t>nwc.other.B.II.4</x:t>
        </x:is>
      </x:c>
      <x:c r="E4353" s="0" t="inlineStr">
        <x:is>
          <x:t>Sonstige Vermögensgegenstände (Anteil sonstiges Working Capital)</x:t>
        </x:is>
      </x:c>
      <x:c r="F4353" s="58">
        <x:v>1401</x:v>
      </x:c>
      <x:c r="G4353" t="inlineStr">
        <x:is>
          <x:t>Abziehbare Vorsteuer 7 %</x:t>
        </x:is>
      </x:c>
      <x:c r="H4353" s="0" t="inlineStr">
        <x:is>
          <x:t>2023-09</x:t>
        </x:is>
      </x:c>
      <x:c r="I4353" s="0" t="inlineStr">
        <x:is>
          <x:t>2023-09</x:t>
        </x:is>
      </x:c>
      <x:c r="J4353" s="0" t="inlineStr">
        <x:is>
          <x:t>Month</x:t>
        </x:is>
      </x:c>
      <x:c r="K4353" s="58">
        <x:v>1</x:v>
      </x:c>
      <x:c r="L4353" s="12">
        <x:v>69493.68</x:v>
      </x:c>
    </x:row>
    <x:row r="4354">
      <x:c r="A4354" s="0" t="inlineStr">
        <x:is>
          <x:t>NWC|nwc.other.B.II.4|1401|2023-10</x:t>
        </x:is>
      </x:c>
      <x:c r="B4354" s="0" t="inlineStr">
        <x:is>
          <x:t>Demo Handel GmbH</x:t>
        </x:is>
      </x:c>
      <x:c r="C4354" s="0" t="inlineStr">
        <x:is>
          <x:t>NWC</x:t>
        </x:is>
      </x:c>
      <x:c r="D4354" s="0" t="inlineStr">
        <x:is>
          <x:t>nwc.other.B.II.4</x:t>
        </x:is>
      </x:c>
      <x:c r="E4354" s="0" t="inlineStr">
        <x:is>
          <x:t>Sonstige Vermögensgegenstände (Anteil sonstiges Working Capital)</x:t>
        </x:is>
      </x:c>
      <x:c r="F4354" s="58">
        <x:v>1401</x:v>
      </x:c>
      <x:c r="G4354" t="inlineStr">
        <x:is>
          <x:t>Abziehbare Vorsteuer 7 %</x:t>
        </x:is>
      </x:c>
      <x:c r="H4354" s="0" t="inlineStr">
        <x:is>
          <x:t>2023-10</x:t>
        </x:is>
      </x:c>
      <x:c r="I4354" s="0" t="inlineStr">
        <x:is>
          <x:t>2023-10</x:t>
        </x:is>
      </x:c>
      <x:c r="J4354" s="0" t="inlineStr">
        <x:is>
          <x:t>Month</x:t>
        </x:is>
      </x:c>
      <x:c r="K4354" s="58">
        <x:v>1</x:v>
      </x:c>
      <x:c r="L4354" s="12">
        <x:v>78679.97</x:v>
      </x:c>
    </x:row>
    <x:row r="4355">
      <x:c r="A4355" s="0" t="inlineStr">
        <x:is>
          <x:t>NWC|nwc.other.B.II.4|1401|2023-11</x:t>
        </x:is>
      </x:c>
      <x:c r="B4355" s="0" t="inlineStr">
        <x:is>
          <x:t>Demo Handel GmbH</x:t>
        </x:is>
      </x:c>
      <x:c r="C4355" s="0" t="inlineStr">
        <x:is>
          <x:t>NWC</x:t>
        </x:is>
      </x:c>
      <x:c r="D4355" s="0" t="inlineStr">
        <x:is>
          <x:t>nwc.other.B.II.4</x:t>
        </x:is>
      </x:c>
      <x:c r="E4355" s="0" t="inlineStr">
        <x:is>
          <x:t>Sonstige Vermögensgegenstände (Anteil sonstiges Working Capital)</x:t>
        </x:is>
      </x:c>
      <x:c r="F4355" s="58">
        <x:v>1401</x:v>
      </x:c>
      <x:c r="G4355" t="inlineStr">
        <x:is>
          <x:t>Abziehbare Vorsteuer 7 %</x:t>
        </x:is>
      </x:c>
      <x:c r="H4355" s="0" t="inlineStr">
        <x:is>
          <x:t>2023-11</x:t>
        </x:is>
      </x:c>
      <x:c r="I4355" s="0" t="inlineStr">
        <x:is>
          <x:t>2023-11</x:t>
        </x:is>
      </x:c>
      <x:c r="J4355" s="0" t="inlineStr">
        <x:is>
          <x:t>Month</x:t>
        </x:is>
      </x:c>
      <x:c r="K4355" s="58">
        <x:v>1</x:v>
      </x:c>
      <x:c r="L4355" s="12">
        <x:v>88910.88</x:v>
      </x:c>
    </x:row>
    <x:row r="4356">
      <x:c r="A4356" s="0" t="inlineStr">
        <x:is>
          <x:t>NWC|nwc.other.B.II.4|1401|2023-12</x:t>
        </x:is>
      </x:c>
      <x:c r="B4356" s="0" t="inlineStr">
        <x:is>
          <x:t>Demo Handel GmbH</x:t>
        </x:is>
      </x:c>
      <x:c r="C4356" s="0" t="inlineStr">
        <x:is>
          <x:t>NWC</x:t>
        </x:is>
      </x:c>
      <x:c r="D4356" s="0" t="inlineStr">
        <x:is>
          <x:t>nwc.other.B.II.4</x:t>
        </x:is>
      </x:c>
      <x:c r="E4356" s="0" t="inlineStr">
        <x:is>
          <x:t>Sonstige Vermögensgegenstände (Anteil sonstiges Working Capital)</x:t>
        </x:is>
      </x:c>
      <x:c r="F4356" s="58">
        <x:v>1401</x:v>
      </x:c>
      <x:c r="G4356" t="inlineStr">
        <x:is>
          <x:t>Abziehbare Vorsteuer 7 %</x:t>
        </x:is>
      </x:c>
      <x:c r="H4356" s="0" t="inlineStr">
        <x:is>
          <x:t>2023-12</x:t>
        </x:is>
      </x:c>
      <x:c r="I4356" s="0" t="inlineStr">
        <x:is>
          <x:t>2023-12</x:t>
        </x:is>
      </x:c>
      <x:c r="J4356" s="0" t="inlineStr">
        <x:is>
          <x:t>Month</x:t>
        </x:is>
      </x:c>
      <x:c r="K4356" s="58">
        <x:v>1</x:v>
      </x:c>
      <x:c r="L4356" s="12">
        <x:v>0</x:v>
      </x:c>
    </x:row>
    <x:row r="4357">
      <x:c r="A4357" s="0" t="inlineStr">
        <x:is>
          <x:t>NWC|nwc.other.B.II.4|1401|2024-01</x:t>
        </x:is>
      </x:c>
      <x:c r="B4357" s="0" t="inlineStr">
        <x:is>
          <x:t>Demo Handel GmbH</x:t>
        </x:is>
      </x:c>
      <x:c r="C4357" s="0" t="inlineStr">
        <x:is>
          <x:t>NWC</x:t>
        </x:is>
      </x:c>
      <x:c r="D4357" s="0" t="inlineStr">
        <x:is>
          <x:t>nwc.other.B.II.4</x:t>
        </x:is>
      </x:c>
      <x:c r="E4357" s="0" t="inlineStr">
        <x:is>
          <x:t>Sonstige Vermögensgegenstände (Anteil sonstiges Working Capital)</x:t>
        </x:is>
      </x:c>
      <x:c r="F4357" s="58">
        <x:v>1401</x:v>
      </x:c>
      <x:c r="G4357" t="inlineStr">
        <x:is>
          <x:t>Abziehbare Vorsteuer 7 %</x:t>
        </x:is>
      </x:c>
      <x:c r="H4357" s="0" t="inlineStr">
        <x:is>
          <x:t>2024-01</x:t>
        </x:is>
      </x:c>
      <x:c r="I4357" s="0" t="inlineStr">
        <x:is>
          <x:t>2024-01</x:t>
        </x:is>
      </x:c>
      <x:c r="J4357" s="0" t="inlineStr">
        <x:is>
          <x:t>Month</x:t>
        </x:is>
      </x:c>
      <x:c r="K4357" s="58">
        <x:v>1</x:v>
      </x:c>
      <x:c r="L4357" s="12">
        <x:v>7560.72</x:v>
      </x:c>
    </x:row>
    <x:row r="4358">
      <x:c r="A4358" s="0" t="inlineStr">
        <x:is>
          <x:t>NWC|nwc.other.B.II.4|1401|2024-02</x:t>
        </x:is>
      </x:c>
      <x:c r="B4358" s="0" t="inlineStr">
        <x:is>
          <x:t>Demo Handel GmbH</x:t>
        </x:is>
      </x:c>
      <x:c r="C4358" s="0" t="inlineStr">
        <x:is>
          <x:t>NWC</x:t>
        </x:is>
      </x:c>
      <x:c r="D4358" s="0" t="inlineStr">
        <x:is>
          <x:t>nwc.other.B.II.4</x:t>
        </x:is>
      </x:c>
      <x:c r="E4358" s="0" t="inlineStr">
        <x:is>
          <x:t>Sonstige Vermögensgegenstände (Anteil sonstiges Working Capital)</x:t>
        </x:is>
      </x:c>
      <x:c r="F4358" s="58">
        <x:v>1401</x:v>
      </x:c>
      <x:c r="G4358" t="inlineStr">
        <x:is>
          <x:t>Abziehbare Vorsteuer 7 %</x:t>
        </x:is>
      </x:c>
      <x:c r="H4358" s="0" t="inlineStr">
        <x:is>
          <x:t>2024-02</x:t>
        </x:is>
      </x:c>
      <x:c r="I4358" s="0" t="inlineStr">
        <x:is>
          <x:t>2024-02</x:t>
        </x:is>
      </x:c>
      <x:c r="J4358" s="0" t="inlineStr">
        <x:is>
          <x:t>Month</x:t>
        </x:is>
      </x:c>
      <x:c r="K4358" s="58">
        <x:v>1</x:v>
      </x:c>
      <x:c r="L4358" s="12">
        <x:v>15945.54</x:v>
      </x:c>
    </x:row>
    <x:row r="4359">
      <x:c r="A4359" s="0" t="inlineStr">
        <x:is>
          <x:t>NWC|nwc.other.B.II.4|1401|2024-03</x:t>
        </x:is>
      </x:c>
      <x:c r="B4359" s="0" t="inlineStr">
        <x:is>
          <x:t>Demo Handel GmbH</x:t>
        </x:is>
      </x:c>
      <x:c r="C4359" s="0" t="inlineStr">
        <x:is>
          <x:t>NWC</x:t>
        </x:is>
      </x:c>
      <x:c r="D4359" s="0" t="inlineStr">
        <x:is>
          <x:t>nwc.other.B.II.4</x:t>
        </x:is>
      </x:c>
      <x:c r="E4359" s="0" t="inlineStr">
        <x:is>
          <x:t>Sonstige Vermögensgegenstände (Anteil sonstiges Working Capital)</x:t>
        </x:is>
      </x:c>
      <x:c r="F4359" s="58">
        <x:v>1401</x:v>
      </x:c>
      <x:c r="G4359" t="inlineStr">
        <x:is>
          <x:t>Abziehbare Vorsteuer 7 %</x:t>
        </x:is>
      </x:c>
      <x:c r="H4359" s="0" t="inlineStr">
        <x:is>
          <x:t>2024-03</x:t>
        </x:is>
      </x:c>
      <x:c r="I4359" s="0" t="inlineStr">
        <x:is>
          <x:t>2024-03</x:t>
        </x:is>
      </x:c>
      <x:c r="J4359" s="0" t="inlineStr">
        <x:is>
          <x:t>Month</x:t>
        </x:is>
      </x:c>
      <x:c r="K4359" s="58">
        <x:v>1</x:v>
      </x:c>
      <x:c r="L4359" s="12">
        <x:v>24564.65</x:v>
      </x:c>
    </x:row>
    <x:row r="4360">
      <x:c r="A4360" s="0" t="inlineStr">
        <x:is>
          <x:t>NWC|nwc.other.B.II.4|1401|2024-04</x:t>
        </x:is>
      </x:c>
      <x:c r="B4360" s="0" t="inlineStr">
        <x:is>
          <x:t>Demo Handel GmbH</x:t>
        </x:is>
      </x:c>
      <x:c r="C4360" s="0" t="inlineStr">
        <x:is>
          <x:t>NWC</x:t>
        </x:is>
      </x:c>
      <x:c r="D4360" s="0" t="inlineStr">
        <x:is>
          <x:t>nwc.other.B.II.4</x:t>
        </x:is>
      </x:c>
      <x:c r="E4360" s="0" t="inlineStr">
        <x:is>
          <x:t>Sonstige Vermögensgegenstände (Anteil sonstiges Working Capital)</x:t>
        </x:is>
      </x:c>
      <x:c r="F4360" s="58">
        <x:v>1401</x:v>
      </x:c>
      <x:c r="G4360" t="inlineStr">
        <x:is>
          <x:t>Abziehbare Vorsteuer 7 %</x:t>
        </x:is>
      </x:c>
      <x:c r="H4360" s="0" t="inlineStr">
        <x:is>
          <x:t>2024-04</x:t>
        </x:is>
      </x:c>
      <x:c r="I4360" s="0" t="inlineStr">
        <x:is>
          <x:t>2024-04</x:t>
        </x:is>
      </x:c>
      <x:c r="J4360" s="0" t="inlineStr">
        <x:is>
          <x:t>Month</x:t>
        </x:is>
      </x:c>
      <x:c r="K4360" s="58">
        <x:v>1</x:v>
      </x:c>
      <x:c r="L4360" s="12">
        <x:v>32976.56</x:v>
      </x:c>
    </x:row>
    <x:row r="4361">
      <x:c r="A4361" s="0" t="inlineStr">
        <x:is>
          <x:t>NWC|nwc.other.B.II.4|1401|2024-05</x:t>
        </x:is>
      </x:c>
      <x:c r="B4361" s="0" t="inlineStr">
        <x:is>
          <x:t>Demo Handel GmbH</x:t>
        </x:is>
      </x:c>
      <x:c r="C4361" s="0" t="inlineStr">
        <x:is>
          <x:t>NWC</x:t>
        </x:is>
      </x:c>
      <x:c r="D4361" s="0" t="inlineStr">
        <x:is>
          <x:t>nwc.other.B.II.4</x:t>
        </x:is>
      </x:c>
      <x:c r="E4361" s="0" t="inlineStr">
        <x:is>
          <x:t>Sonstige Vermögensgegenstände (Anteil sonstiges Working Capital)</x:t>
        </x:is>
      </x:c>
      <x:c r="F4361" s="58">
        <x:v>1401</x:v>
      </x:c>
      <x:c r="G4361" t="inlineStr">
        <x:is>
          <x:t>Abziehbare Vorsteuer 7 %</x:t>
        </x:is>
      </x:c>
      <x:c r="H4361" s="0" t="inlineStr">
        <x:is>
          <x:t>2024-05</x:t>
        </x:is>
      </x:c>
      <x:c r="I4361" s="0" t="inlineStr">
        <x:is>
          <x:t>2024-05</x:t>
        </x:is>
      </x:c>
      <x:c r="J4361" s="0" t="inlineStr">
        <x:is>
          <x:t>Month</x:t>
        </x:is>
      </x:c>
      <x:c r="K4361" s="58">
        <x:v>1</x:v>
      </x:c>
      <x:c r="L4361" s="12">
        <x:v>41304.43</x:v>
      </x:c>
    </x:row>
    <x:row r="4362">
      <x:c r="A4362" s="0" t="inlineStr">
        <x:is>
          <x:t>NWC|nwc.other.B.II.4|1401|2024-06</x:t>
        </x:is>
      </x:c>
      <x:c r="B4362" s="0" t="inlineStr">
        <x:is>
          <x:t>Demo Handel GmbH</x:t>
        </x:is>
      </x:c>
      <x:c r="C4362" s="0" t="inlineStr">
        <x:is>
          <x:t>NWC</x:t>
        </x:is>
      </x:c>
      <x:c r="D4362" s="0" t="inlineStr">
        <x:is>
          <x:t>nwc.other.B.II.4</x:t>
        </x:is>
      </x:c>
      <x:c r="E4362" s="0" t="inlineStr">
        <x:is>
          <x:t>Sonstige Vermögensgegenstände (Anteil sonstiges Working Capital)</x:t>
        </x:is>
      </x:c>
      <x:c r="F4362" s="58">
        <x:v>1401</x:v>
      </x:c>
      <x:c r="G4362" t="inlineStr">
        <x:is>
          <x:t>Abziehbare Vorsteuer 7 %</x:t>
        </x:is>
      </x:c>
      <x:c r="H4362" s="0" t="inlineStr">
        <x:is>
          <x:t>2024-06</x:t>
        </x:is>
      </x:c>
      <x:c r="I4362" s="0" t="inlineStr">
        <x:is>
          <x:t>2024-06</x:t>
        </x:is>
      </x:c>
      <x:c r="J4362" s="0" t="inlineStr">
        <x:is>
          <x:t>Month</x:t>
        </x:is>
      </x:c>
      <x:c r="K4362" s="58">
        <x:v>1</x:v>
      </x:c>
      <x:c r="L4362" s="12">
        <x:v>48779.82</x:v>
      </x:c>
    </x:row>
    <x:row r="4363">
      <x:c r="A4363" s="0" t="inlineStr">
        <x:is>
          <x:t>NWC|nwc.other.B.II.4|1401|2024-07</x:t>
        </x:is>
      </x:c>
      <x:c r="B4363" s="0" t="inlineStr">
        <x:is>
          <x:t>Demo Handel GmbH</x:t>
        </x:is>
      </x:c>
      <x:c r="C4363" s="0" t="inlineStr">
        <x:is>
          <x:t>NWC</x:t>
        </x:is>
      </x:c>
      <x:c r="D4363" s="0" t="inlineStr">
        <x:is>
          <x:t>nwc.other.B.II.4</x:t>
        </x:is>
      </x:c>
      <x:c r="E4363" s="0" t="inlineStr">
        <x:is>
          <x:t>Sonstige Vermögensgegenstände (Anteil sonstiges Working Capital)</x:t>
        </x:is>
      </x:c>
      <x:c r="F4363" s="58">
        <x:v>1401</x:v>
      </x:c>
      <x:c r="G4363" t="inlineStr">
        <x:is>
          <x:t>Abziehbare Vorsteuer 7 %</x:t>
        </x:is>
      </x:c>
      <x:c r="H4363" s="0" t="inlineStr">
        <x:is>
          <x:t>2024-07</x:t>
        </x:is>
      </x:c>
      <x:c r="I4363" s="0" t="inlineStr">
        <x:is>
          <x:t>2024-07</x:t>
        </x:is>
      </x:c>
      <x:c r="J4363" s="0" t="inlineStr">
        <x:is>
          <x:t>Month</x:t>
        </x:is>
      </x:c>
      <x:c r="K4363" s="58">
        <x:v>1</x:v>
      </x:c>
      <x:c r="L4363" s="12">
        <x:v>55800.1</x:v>
      </x:c>
    </x:row>
    <x:row r="4364">
      <x:c r="A4364" s="0" t="inlineStr">
        <x:is>
          <x:t>NWC|nwc.other.B.II.4|1401|2024-08</x:t>
        </x:is>
      </x:c>
      <x:c r="B4364" s="0" t="inlineStr">
        <x:is>
          <x:t>Demo Handel GmbH</x:t>
        </x:is>
      </x:c>
      <x:c r="C4364" s="0" t="inlineStr">
        <x:is>
          <x:t>NWC</x:t>
        </x:is>
      </x:c>
      <x:c r="D4364" s="0" t="inlineStr">
        <x:is>
          <x:t>nwc.other.B.II.4</x:t>
        </x:is>
      </x:c>
      <x:c r="E4364" s="0" t="inlineStr">
        <x:is>
          <x:t>Sonstige Vermögensgegenstände (Anteil sonstiges Working Capital)</x:t>
        </x:is>
      </x:c>
      <x:c r="F4364" s="58">
        <x:v>1401</x:v>
      </x:c>
      <x:c r="G4364" t="inlineStr">
        <x:is>
          <x:t>Abziehbare Vorsteuer 7 %</x:t>
        </x:is>
      </x:c>
      <x:c r="H4364" s="0" t="inlineStr">
        <x:is>
          <x:t>2024-08</x:t>
        </x:is>
      </x:c>
      <x:c r="I4364" s="0" t="inlineStr">
        <x:is>
          <x:t>2024-08</x:t>
        </x:is>
      </x:c>
      <x:c r="J4364" s="0" t="inlineStr">
        <x:is>
          <x:t>Month</x:t>
        </x:is>
      </x:c>
      <x:c r="K4364" s="58">
        <x:v>1</x:v>
      </x:c>
      <x:c r="L4364" s="12">
        <x:v>64367.1</x:v>
      </x:c>
    </x:row>
    <x:row r="4365">
      <x:c r="A4365" s="0" t="inlineStr">
        <x:is>
          <x:t>NWC|nwc.other.B.II.4|1401|2024-09</x:t>
        </x:is>
      </x:c>
      <x:c r="B4365" s="0" t="inlineStr">
        <x:is>
          <x:t>Demo Handel GmbH</x:t>
        </x:is>
      </x:c>
      <x:c r="C4365" s="0" t="inlineStr">
        <x:is>
          <x:t>NWC</x:t>
        </x:is>
      </x:c>
      <x:c r="D4365" s="0" t="inlineStr">
        <x:is>
          <x:t>nwc.other.B.II.4</x:t>
        </x:is>
      </x:c>
      <x:c r="E4365" s="0" t="inlineStr">
        <x:is>
          <x:t>Sonstige Vermögensgegenstände (Anteil sonstiges Working Capital)</x:t>
        </x:is>
      </x:c>
      <x:c r="F4365" s="58">
        <x:v>1401</x:v>
      </x:c>
      <x:c r="G4365" t="inlineStr">
        <x:is>
          <x:t>Abziehbare Vorsteuer 7 %</x:t>
        </x:is>
      </x:c>
      <x:c r="H4365" s="0" t="inlineStr">
        <x:is>
          <x:t>2024-09</x:t>
        </x:is>
      </x:c>
      <x:c r="I4365" s="0" t="inlineStr">
        <x:is>
          <x:t>2024-09</x:t>
        </x:is>
      </x:c>
      <x:c r="J4365" s="0" t="inlineStr">
        <x:is>
          <x:t>Month</x:t>
        </x:is>
      </x:c>
      <x:c r="K4365" s="58">
        <x:v>1</x:v>
      </x:c>
      <x:c r="L4365" s="12">
        <x:v>73193.44</x:v>
      </x:c>
    </x:row>
    <x:row r="4366">
      <x:c r="A4366" s="0" t="inlineStr">
        <x:is>
          <x:t>NWC|nwc.other.B.II.4|1401|2024-10</x:t>
        </x:is>
      </x:c>
      <x:c r="B4366" s="0" t="inlineStr">
        <x:is>
          <x:t>Demo Handel GmbH</x:t>
        </x:is>
      </x:c>
      <x:c r="C4366" s="0" t="inlineStr">
        <x:is>
          <x:t>NWC</x:t>
        </x:is>
      </x:c>
      <x:c r="D4366" s="0" t="inlineStr">
        <x:is>
          <x:t>nwc.other.B.II.4</x:t>
        </x:is>
      </x:c>
      <x:c r="E4366" s="0" t="inlineStr">
        <x:is>
          <x:t>Sonstige Vermögensgegenstände (Anteil sonstiges Working Capital)</x:t>
        </x:is>
      </x:c>
      <x:c r="F4366" s="58">
        <x:v>1401</x:v>
      </x:c>
      <x:c r="G4366" t="inlineStr">
        <x:is>
          <x:t>Abziehbare Vorsteuer 7 %</x:t>
        </x:is>
      </x:c>
      <x:c r="H4366" s="0" t="inlineStr">
        <x:is>
          <x:t>2024-10</x:t>
        </x:is>
      </x:c>
      <x:c r="I4366" s="0" t="inlineStr">
        <x:is>
          <x:t>2024-10</x:t>
        </x:is>
      </x:c>
      <x:c r="J4366" s="0" t="inlineStr">
        <x:is>
          <x:t>Month</x:t>
        </x:is>
      </x:c>
      <x:c r="K4366" s="58">
        <x:v>1</x:v>
      </x:c>
      <x:c r="L4366" s="12">
        <x:v>82637.72</x:v>
      </x:c>
    </x:row>
    <x:row r="4367">
      <x:c r="A4367" s="0" t="inlineStr">
        <x:is>
          <x:t>NWC|nwc.other.B.II.4|1401|2024-11</x:t>
        </x:is>
      </x:c>
      <x:c r="B4367" s="0" t="inlineStr">
        <x:is>
          <x:t>Demo Handel GmbH</x:t>
        </x:is>
      </x:c>
      <x:c r="C4367" s="0" t="inlineStr">
        <x:is>
          <x:t>NWC</x:t>
        </x:is>
      </x:c>
      <x:c r="D4367" s="0" t="inlineStr">
        <x:is>
          <x:t>nwc.other.B.II.4</x:t>
        </x:is>
      </x:c>
      <x:c r="E4367" s="0" t="inlineStr">
        <x:is>
          <x:t>Sonstige Vermögensgegenstände (Anteil sonstiges Working Capital)</x:t>
        </x:is>
      </x:c>
      <x:c r="F4367" s="58">
        <x:v>1401</x:v>
      </x:c>
      <x:c r="G4367" t="inlineStr">
        <x:is>
          <x:t>Abziehbare Vorsteuer 7 %</x:t>
        </x:is>
      </x:c>
      <x:c r="H4367" s="0" t="inlineStr">
        <x:is>
          <x:t>2024-11</x:t>
        </x:is>
      </x:c>
      <x:c r="I4367" s="0" t="inlineStr">
        <x:is>
          <x:t>2024-11</x:t>
        </x:is>
      </x:c>
      <x:c r="J4367" s="0" t="inlineStr">
        <x:is>
          <x:t>Month</x:t>
        </x:is>
      </x:c>
      <x:c r="K4367" s="58">
        <x:v>1</x:v>
      </x:c>
      <x:c r="L4367" s="12">
        <x:v>93229.16</x:v>
      </x:c>
    </x:row>
    <x:row r="4368">
      <x:c r="A4368" s="0" t="inlineStr">
        <x:is>
          <x:t>NWC|nwc.other.B.II.4|1401|2024-12</x:t>
        </x:is>
      </x:c>
      <x:c r="B4368" s="0" t="inlineStr">
        <x:is>
          <x:t>Demo Handel GmbH</x:t>
        </x:is>
      </x:c>
      <x:c r="C4368" s="0" t="inlineStr">
        <x:is>
          <x:t>NWC</x:t>
        </x:is>
      </x:c>
      <x:c r="D4368" s="0" t="inlineStr">
        <x:is>
          <x:t>nwc.other.B.II.4</x:t>
        </x:is>
      </x:c>
      <x:c r="E4368" s="0" t="inlineStr">
        <x:is>
          <x:t>Sonstige Vermögensgegenstände (Anteil sonstiges Working Capital)</x:t>
        </x:is>
      </x:c>
      <x:c r="F4368" s="58">
        <x:v>1401</x:v>
      </x:c>
      <x:c r="G4368" t="inlineStr">
        <x:is>
          <x:t>Abziehbare Vorsteuer 7 %</x:t>
        </x:is>
      </x:c>
      <x:c r="H4368" s="0" t="inlineStr">
        <x:is>
          <x:t>2024-12</x:t>
        </x:is>
      </x:c>
      <x:c r="I4368" s="0" t="inlineStr">
        <x:is>
          <x:t>2024-12</x:t>
        </x:is>
      </x:c>
      <x:c r="J4368" s="0" t="inlineStr">
        <x:is>
          <x:t>Month</x:t>
        </x:is>
      </x:c>
      <x:c r="K4368" s="58">
        <x:v>1</x:v>
      </x:c>
      <x:c r="L4368" s="12">
        <x:v>0</x:v>
      </x:c>
    </x:row>
    <x:row r="4369">
      <x:c r="A4369" s="0" t="inlineStr">
        <x:is>
          <x:t>NWC|nwc.other.B.II.4|1406|2022-01</x:t>
        </x:is>
      </x:c>
      <x:c r="B4369" s="0" t="inlineStr">
        <x:is>
          <x:t>Demo Handel GmbH</x:t>
        </x:is>
      </x:c>
      <x:c r="C4369" s="0" t="inlineStr">
        <x:is>
          <x:t>NWC</x:t>
        </x:is>
      </x:c>
      <x:c r="D4369" s="0" t="inlineStr">
        <x:is>
          <x:t>nwc.other.B.II.4</x:t>
        </x:is>
      </x:c>
      <x:c r="E4369" s="0" t="inlineStr">
        <x:is>
          <x:t>Sonstige Vermögensgegenstände (Anteil sonstiges Working Capital)</x:t>
        </x:is>
      </x:c>
      <x:c r="F4369" s="58">
        <x:v>1406</x:v>
      </x:c>
      <x:c r="G4369" t="inlineStr">
        <x:is>
          <x:t>Abziehbare Vorsteuer 19 %</x:t>
        </x:is>
      </x:c>
      <x:c r="H4369" s="0" t="inlineStr">
        <x:is>
          <x:t>2022-01</x:t>
        </x:is>
      </x:c>
      <x:c r="I4369" s="0" t="inlineStr">
        <x:is>
          <x:t>2022-01</x:t>
        </x:is>
      </x:c>
      <x:c r="J4369" s="0" t="inlineStr">
        <x:is>
          <x:t>Month</x:t>
        </x:is>
      </x:c>
      <x:c r="K4369" s="58">
        <x:v>1</x:v>
      </x:c>
      <x:c r="L4369" s="12">
        <x:v>238380.79</x:v>
      </x:c>
    </x:row>
    <x:row r="4370">
      <x:c r="A4370" s="0" t="inlineStr">
        <x:is>
          <x:t>NWC|nwc.other.B.II.4|1406|2022-02</x:t>
        </x:is>
      </x:c>
      <x:c r="B4370" s="0" t="inlineStr">
        <x:is>
          <x:t>Demo Handel GmbH</x:t>
        </x:is>
      </x:c>
      <x:c r="C4370" s="0" t="inlineStr">
        <x:is>
          <x:t>NWC</x:t>
        </x:is>
      </x:c>
      <x:c r="D4370" s="0" t="inlineStr">
        <x:is>
          <x:t>nwc.other.B.II.4</x:t>
        </x:is>
      </x:c>
      <x:c r="E4370" s="0" t="inlineStr">
        <x:is>
          <x:t>Sonstige Vermögensgegenstände (Anteil sonstiges Working Capital)</x:t>
        </x:is>
      </x:c>
      <x:c r="F4370" s="58">
        <x:v>1406</x:v>
      </x:c>
      <x:c r="G4370" t="inlineStr">
        <x:is>
          <x:t>Abziehbare Vorsteuer 19 %</x:t>
        </x:is>
      </x:c>
      <x:c r="H4370" s="0" t="inlineStr">
        <x:is>
          <x:t>2022-02</x:t>
        </x:is>
      </x:c>
      <x:c r="I4370" s="0" t="inlineStr">
        <x:is>
          <x:t>2022-02</x:t>
        </x:is>
      </x:c>
      <x:c r="J4370" s="0" t="inlineStr">
        <x:is>
          <x:t>Month</x:t>
        </x:is>
      </x:c>
      <x:c r="K4370" s="58">
        <x:v>1</x:v>
      </x:c>
      <x:c r="L4370" s="12">
        <x:v>495027.09</x:v>
      </x:c>
    </x:row>
    <x:row r="4371">
      <x:c r="A4371" s="0" t="inlineStr">
        <x:is>
          <x:t>NWC|nwc.other.B.II.4|1406|2022-03</x:t>
        </x:is>
      </x:c>
      <x:c r="B4371" s="0" t="inlineStr">
        <x:is>
          <x:t>Demo Handel GmbH</x:t>
        </x:is>
      </x:c>
      <x:c r="C4371" s="0" t="inlineStr">
        <x:is>
          <x:t>NWC</x:t>
        </x:is>
      </x:c>
      <x:c r="D4371" s="0" t="inlineStr">
        <x:is>
          <x:t>nwc.other.B.II.4</x:t>
        </x:is>
      </x:c>
      <x:c r="E4371" s="0" t="inlineStr">
        <x:is>
          <x:t>Sonstige Vermögensgegenstände (Anteil sonstiges Working Capital)</x:t>
        </x:is>
      </x:c>
      <x:c r="F4371" s="58">
        <x:v>1406</x:v>
      </x:c>
      <x:c r="G4371" t="inlineStr">
        <x:is>
          <x:t>Abziehbare Vorsteuer 19 %</x:t>
        </x:is>
      </x:c>
      <x:c r="H4371" s="0" t="inlineStr">
        <x:is>
          <x:t>2022-03</x:t>
        </x:is>
      </x:c>
      <x:c r="I4371" s="0" t="inlineStr">
        <x:is>
          <x:t>2022-03</x:t>
        </x:is>
      </x:c>
      <x:c r="J4371" s="0" t="inlineStr">
        <x:is>
          <x:t>Month</x:t>
        </x:is>
      </x:c>
      <x:c r="K4371" s="58">
        <x:v>1</x:v>
      </x:c>
      <x:c r="L4371" s="12">
        <x:v>787628.82</x:v>
      </x:c>
    </x:row>
    <x:row r="4372">
      <x:c r="A4372" s="0" t="inlineStr">
        <x:is>
          <x:t>NWC|nwc.other.B.II.4|1406|2022-04</x:t>
        </x:is>
      </x:c>
      <x:c r="B4372" s="0" t="inlineStr">
        <x:is>
          <x:t>Demo Handel GmbH</x:t>
        </x:is>
      </x:c>
      <x:c r="C4372" s="0" t="inlineStr">
        <x:is>
          <x:t>NWC</x:t>
        </x:is>
      </x:c>
      <x:c r="D4372" s="0" t="inlineStr">
        <x:is>
          <x:t>nwc.other.B.II.4</x:t>
        </x:is>
      </x:c>
      <x:c r="E4372" s="0" t="inlineStr">
        <x:is>
          <x:t>Sonstige Vermögensgegenstände (Anteil sonstiges Working Capital)</x:t>
        </x:is>
      </x:c>
      <x:c r="F4372" s="58">
        <x:v>1406</x:v>
      </x:c>
      <x:c r="G4372" t="inlineStr">
        <x:is>
          <x:t>Abziehbare Vorsteuer 19 %</x:t>
        </x:is>
      </x:c>
      <x:c r="H4372" s="0" t="inlineStr">
        <x:is>
          <x:t>2022-04</x:t>
        </x:is>
      </x:c>
      <x:c r="I4372" s="0" t="inlineStr">
        <x:is>
          <x:t>2022-04</x:t>
        </x:is>
      </x:c>
      <x:c r="J4372" s="0" t="inlineStr">
        <x:is>
          <x:t>Month</x:t>
        </x:is>
      </x:c>
      <x:c r="K4372" s="58">
        <x:v>1</x:v>
      </x:c>
      <x:c r="L4372" s="12">
        <x:v>1055364.84</x:v>
      </x:c>
    </x:row>
    <x:row r="4373">
      <x:c r="A4373" s="0" t="inlineStr">
        <x:is>
          <x:t>NWC|nwc.other.B.II.4|1406|2022-05</x:t>
        </x:is>
      </x:c>
      <x:c r="B4373" s="0" t="inlineStr">
        <x:is>
          <x:t>Demo Handel GmbH</x:t>
        </x:is>
      </x:c>
      <x:c r="C4373" s="0" t="inlineStr">
        <x:is>
          <x:t>NWC</x:t>
        </x:is>
      </x:c>
      <x:c r="D4373" s="0" t="inlineStr">
        <x:is>
          <x:t>nwc.other.B.II.4</x:t>
        </x:is>
      </x:c>
      <x:c r="E4373" s="0" t="inlineStr">
        <x:is>
          <x:t>Sonstige Vermögensgegenstände (Anteil sonstiges Working Capital)</x:t>
        </x:is>
      </x:c>
      <x:c r="F4373" s="58">
        <x:v>1406</x:v>
      </x:c>
      <x:c r="G4373" t="inlineStr">
        <x:is>
          <x:t>Abziehbare Vorsteuer 19 %</x:t>
        </x:is>
      </x:c>
      <x:c r="H4373" s="0" t="inlineStr">
        <x:is>
          <x:t>2022-05</x:t>
        </x:is>
      </x:c>
      <x:c r="I4373" s="0" t="inlineStr">
        <x:is>
          <x:t>2022-05</x:t>
        </x:is>
      </x:c>
      <x:c r="J4373" s="0" t="inlineStr">
        <x:is>
          <x:t>Month</x:t>
        </x:is>
      </x:c>
      <x:c r="K4373" s="58">
        <x:v>1</x:v>
      </x:c>
      <x:c r="L4373" s="12">
        <x:v>1316635.37</x:v>
      </x:c>
    </x:row>
    <x:row r="4374">
      <x:c r="A4374" s="0" t="inlineStr">
        <x:is>
          <x:t>NWC|nwc.other.B.II.4|1406|2022-06</x:t>
        </x:is>
      </x:c>
      <x:c r="B4374" s="0" t="inlineStr">
        <x:is>
          <x:t>Demo Handel GmbH</x:t>
        </x:is>
      </x:c>
      <x:c r="C4374" s="0" t="inlineStr">
        <x:is>
          <x:t>NWC</x:t>
        </x:is>
      </x:c>
      <x:c r="D4374" s="0" t="inlineStr">
        <x:is>
          <x:t>nwc.other.B.II.4</x:t>
        </x:is>
      </x:c>
      <x:c r="E4374" s="0" t="inlineStr">
        <x:is>
          <x:t>Sonstige Vermögensgegenstände (Anteil sonstiges Working Capital)</x:t>
        </x:is>
      </x:c>
      <x:c r="F4374" s="58">
        <x:v>1406</x:v>
      </x:c>
      <x:c r="G4374" t="inlineStr">
        <x:is>
          <x:t>Abziehbare Vorsteuer 19 %</x:t>
        </x:is>
      </x:c>
      <x:c r="H4374" s="0" t="inlineStr">
        <x:is>
          <x:t>2022-06</x:t>
        </x:is>
      </x:c>
      <x:c r="I4374" s="0" t="inlineStr">
        <x:is>
          <x:t>2022-06</x:t>
        </x:is>
      </x:c>
      <x:c r="J4374" s="0" t="inlineStr">
        <x:is>
          <x:t>Month</x:t>
        </x:is>
      </x:c>
      <x:c r="K4374" s="58">
        <x:v>1</x:v>
      </x:c>
      <x:c r="L4374" s="12">
        <x:v>1559755.62</x:v>
      </x:c>
    </x:row>
    <x:row r="4375">
      <x:c r="A4375" s="0" t="inlineStr">
        <x:is>
          <x:t>NWC|nwc.other.B.II.4|1406|2022-07</x:t>
        </x:is>
      </x:c>
      <x:c r="B4375" s="0" t="inlineStr">
        <x:is>
          <x:t>Demo Handel GmbH</x:t>
        </x:is>
      </x:c>
      <x:c r="C4375" s="0" t="inlineStr">
        <x:is>
          <x:t>NWC</x:t>
        </x:is>
      </x:c>
      <x:c r="D4375" s="0" t="inlineStr">
        <x:is>
          <x:t>nwc.other.B.II.4</x:t>
        </x:is>
      </x:c>
      <x:c r="E4375" s="0" t="inlineStr">
        <x:is>
          <x:t>Sonstige Vermögensgegenstände (Anteil sonstiges Working Capital)</x:t>
        </x:is>
      </x:c>
      <x:c r="F4375" s="58">
        <x:v>1406</x:v>
      </x:c>
      <x:c r="G4375" t="inlineStr">
        <x:is>
          <x:t>Abziehbare Vorsteuer 19 %</x:t>
        </x:is>
      </x:c>
      <x:c r="H4375" s="0" t="inlineStr">
        <x:is>
          <x:t>2022-07</x:t>
        </x:is>
      </x:c>
      <x:c r="I4375" s="0" t="inlineStr">
        <x:is>
          <x:t>2022-07</x:t>
        </x:is>
      </x:c>
      <x:c r="J4375" s="0" t="inlineStr">
        <x:is>
          <x:t>Month</x:t>
        </x:is>
      </x:c>
      <x:c r="K4375" s="58">
        <x:v>1</x:v>
      </x:c>
      <x:c r="L4375" s="12">
        <x:v>1782797.17</x:v>
      </x:c>
    </x:row>
    <x:row r="4376">
      <x:c r="A4376" s="0" t="inlineStr">
        <x:is>
          <x:t>NWC|nwc.other.B.II.4|1406|2022-08</x:t>
        </x:is>
      </x:c>
      <x:c r="B4376" s="0" t="inlineStr">
        <x:is>
          <x:t>Demo Handel GmbH</x:t>
        </x:is>
      </x:c>
      <x:c r="C4376" s="0" t="inlineStr">
        <x:is>
          <x:t>NWC</x:t>
        </x:is>
      </x:c>
      <x:c r="D4376" s="0" t="inlineStr">
        <x:is>
          <x:t>nwc.other.B.II.4</x:t>
        </x:is>
      </x:c>
      <x:c r="E4376" s="0" t="inlineStr">
        <x:is>
          <x:t>Sonstige Vermögensgegenstände (Anteil sonstiges Working Capital)</x:t>
        </x:is>
      </x:c>
      <x:c r="F4376" s="58">
        <x:v>1406</x:v>
      </x:c>
      <x:c r="G4376" t="inlineStr">
        <x:is>
          <x:t>Abziehbare Vorsteuer 19 %</x:t>
        </x:is>
      </x:c>
      <x:c r="H4376" s="0" t="inlineStr">
        <x:is>
          <x:t>2022-08</x:t>
        </x:is>
      </x:c>
      <x:c r="I4376" s="0" t="inlineStr">
        <x:is>
          <x:t>2022-08</x:t>
        </x:is>
      </x:c>
      <x:c r="J4376" s="0" t="inlineStr">
        <x:is>
          <x:t>Month</x:t>
        </x:is>
      </x:c>
      <x:c r="K4376" s="58">
        <x:v>1</x:v>
      </x:c>
      <x:c r="L4376" s="12">
        <x:v>2070279.55</x:v>
      </x:c>
    </x:row>
    <x:row r="4377">
      <x:c r="A4377" s="0" t="inlineStr">
        <x:is>
          <x:t>NWC|nwc.other.B.II.4|1406|2022-09</x:t>
        </x:is>
      </x:c>
      <x:c r="B4377" s="0" t="inlineStr">
        <x:is>
          <x:t>Demo Handel GmbH</x:t>
        </x:is>
      </x:c>
      <x:c r="C4377" s="0" t="inlineStr">
        <x:is>
          <x:t>NWC</x:t>
        </x:is>
      </x:c>
      <x:c r="D4377" s="0" t="inlineStr">
        <x:is>
          <x:t>nwc.other.B.II.4</x:t>
        </x:is>
      </x:c>
      <x:c r="E4377" s="0" t="inlineStr">
        <x:is>
          <x:t>Sonstige Vermögensgegenstände (Anteil sonstiges Working Capital)</x:t>
        </x:is>
      </x:c>
      <x:c r="F4377" s="58">
        <x:v>1406</x:v>
      </x:c>
      <x:c r="G4377" t="inlineStr">
        <x:is>
          <x:t>Abziehbare Vorsteuer 19 %</x:t>
        </x:is>
      </x:c>
      <x:c r="H4377" s="0" t="inlineStr">
        <x:is>
          <x:t>2022-09</x:t>
        </x:is>
      </x:c>
      <x:c r="I4377" s="0" t="inlineStr">
        <x:is>
          <x:t>2022-09</x:t>
        </x:is>
      </x:c>
      <x:c r="J4377" s="0" t="inlineStr">
        <x:is>
          <x:t>Month</x:t>
        </x:is>
      </x:c>
      <x:c r="K4377" s="58">
        <x:v>1</x:v>
      </x:c>
      <x:c r="L4377" s="12">
        <x:v>2342665.6</x:v>
      </x:c>
    </x:row>
    <x:row r="4378">
      <x:c r="A4378" s="0" t="inlineStr">
        <x:is>
          <x:t>NWC|nwc.other.B.II.4|1406|2022-10</x:t>
        </x:is>
      </x:c>
      <x:c r="B4378" s="0" t="inlineStr">
        <x:is>
          <x:t>Demo Handel GmbH</x:t>
        </x:is>
      </x:c>
      <x:c r="C4378" s="0" t="inlineStr">
        <x:is>
          <x:t>NWC</x:t>
        </x:is>
      </x:c>
      <x:c r="D4378" s="0" t="inlineStr">
        <x:is>
          <x:t>nwc.other.B.II.4</x:t>
        </x:is>
      </x:c>
      <x:c r="E4378" s="0" t="inlineStr">
        <x:is>
          <x:t>Sonstige Vermögensgegenstände (Anteil sonstiges Working Capital)</x:t>
        </x:is>
      </x:c>
      <x:c r="F4378" s="58">
        <x:v>1406</x:v>
      </x:c>
      <x:c r="G4378" t="inlineStr">
        <x:is>
          <x:t>Abziehbare Vorsteuer 19 %</x:t>
        </x:is>
      </x:c>
      <x:c r="H4378" s="0" t="inlineStr">
        <x:is>
          <x:t>2022-10</x:t>
        </x:is>
      </x:c>
      <x:c r="I4378" s="0" t="inlineStr">
        <x:is>
          <x:t>2022-10</x:t>
        </x:is>
      </x:c>
      <x:c r="J4378" s="0" t="inlineStr">
        <x:is>
          <x:t>Month</x:t>
        </x:is>
      </x:c>
      <x:c r="K4378" s="58">
        <x:v>1</x:v>
      </x:c>
      <x:c r="L4378" s="12">
        <x:v>2659880.51</x:v>
      </x:c>
    </x:row>
    <x:row r="4379">
      <x:c r="A4379" s="0" t="inlineStr">
        <x:is>
          <x:t>NWC|nwc.other.B.II.4|1406|2022-11</x:t>
        </x:is>
      </x:c>
      <x:c r="B4379" s="0" t="inlineStr">
        <x:is>
          <x:t>Demo Handel GmbH</x:t>
        </x:is>
      </x:c>
      <x:c r="C4379" s="0" t="inlineStr">
        <x:is>
          <x:t>NWC</x:t>
        </x:is>
      </x:c>
      <x:c r="D4379" s="0" t="inlineStr">
        <x:is>
          <x:t>nwc.other.B.II.4</x:t>
        </x:is>
      </x:c>
      <x:c r="E4379" s="0" t="inlineStr">
        <x:is>
          <x:t>Sonstige Vermögensgegenstände (Anteil sonstiges Working Capital)</x:t>
        </x:is>
      </x:c>
      <x:c r="F4379" s="58">
        <x:v>1406</x:v>
      </x:c>
      <x:c r="G4379" t="inlineStr">
        <x:is>
          <x:t>Abziehbare Vorsteuer 19 %</x:t>
        </x:is>
      </x:c>
      <x:c r="H4379" s="0" t="inlineStr">
        <x:is>
          <x:t>2022-11</x:t>
        </x:is>
      </x:c>
      <x:c r="I4379" s="0" t="inlineStr">
        <x:is>
          <x:t>2022-11</x:t>
        </x:is>
      </x:c>
      <x:c r="J4379" s="0" t="inlineStr">
        <x:is>
          <x:t>Month</x:t>
        </x:is>
      </x:c>
      <x:c r="K4379" s="58">
        <x:v>1</x:v>
      </x:c>
      <x:c r="L4379" s="12">
        <x:v>3009875.59</x:v>
      </x:c>
    </x:row>
    <x:row r="4380">
      <x:c r="A4380" s="0" t="inlineStr">
        <x:is>
          <x:t>NWC|nwc.other.B.II.4|1406|2022-12</x:t>
        </x:is>
      </x:c>
      <x:c r="B4380" s="0" t="inlineStr">
        <x:is>
          <x:t>Demo Handel GmbH</x:t>
        </x:is>
      </x:c>
      <x:c r="C4380" s="0" t="inlineStr">
        <x:is>
          <x:t>NWC</x:t>
        </x:is>
      </x:c>
      <x:c r="D4380" s="0" t="inlineStr">
        <x:is>
          <x:t>nwc.other.B.II.4</x:t>
        </x:is>
      </x:c>
      <x:c r="E4380" s="0" t="inlineStr">
        <x:is>
          <x:t>Sonstige Vermögensgegenstände (Anteil sonstiges Working Capital)</x:t>
        </x:is>
      </x:c>
      <x:c r="F4380" s="58">
        <x:v>1406</x:v>
      </x:c>
      <x:c r="G4380" t="inlineStr">
        <x:is>
          <x:t>Abziehbare Vorsteuer 19 %</x:t>
        </x:is>
      </x:c>
      <x:c r="H4380" s="0" t="inlineStr">
        <x:is>
          <x:t>2022-12</x:t>
        </x:is>
      </x:c>
      <x:c r="I4380" s="0" t="inlineStr">
        <x:is>
          <x:t>2022-12</x:t>
        </x:is>
      </x:c>
      <x:c r="J4380" s="0" t="inlineStr">
        <x:is>
          <x:t>Month</x:t>
        </x:is>
      </x:c>
      <x:c r="K4380" s="58">
        <x:v>1</x:v>
      </x:c>
      <x:c r="L4380" s="12">
        <x:v>0</x:v>
      </x:c>
    </x:row>
    <x:row r="4381">
      <x:c r="A4381" s="0" t="inlineStr">
        <x:is>
          <x:t>NWC|nwc.other.B.II.4|1406|2023-01</x:t>
        </x:is>
      </x:c>
      <x:c r="B4381" s="0" t="inlineStr">
        <x:is>
          <x:t>Demo Handel GmbH</x:t>
        </x:is>
      </x:c>
      <x:c r="C4381" s="0" t="inlineStr">
        <x:is>
          <x:t>NWC</x:t>
        </x:is>
      </x:c>
      <x:c r="D4381" s="0" t="inlineStr">
        <x:is>
          <x:t>nwc.other.B.II.4</x:t>
        </x:is>
      </x:c>
      <x:c r="E4381" s="0" t="inlineStr">
        <x:is>
          <x:t>Sonstige Vermögensgegenstände (Anteil sonstiges Working Capital)</x:t>
        </x:is>
      </x:c>
      <x:c r="F4381" s="58">
        <x:v>1406</x:v>
      </x:c>
      <x:c r="G4381" t="inlineStr">
        <x:is>
          <x:t>Abziehbare Vorsteuer 19 %</x:t>
        </x:is>
      </x:c>
      <x:c r="H4381" s="0" t="inlineStr">
        <x:is>
          <x:t>2023-01</x:t>
        </x:is>
      </x:c>
      <x:c r="I4381" s="0" t="inlineStr">
        <x:is>
          <x:t>2023-01</x:t>
        </x:is>
      </x:c>
      <x:c r="J4381" s="0" t="inlineStr">
        <x:is>
          <x:t>Month</x:t>
        </x:is>
      </x:c>
      <x:c r="K4381" s="58">
        <x:v>1</x:v>
      </x:c>
      <x:c r="L4381" s="12">
        <x:v>262171.98</x:v>
      </x:c>
    </x:row>
    <x:row r="4382">
      <x:c r="A4382" s="0" t="inlineStr">
        <x:is>
          <x:t>NWC|nwc.other.B.II.4|1406|2023-02</x:t>
        </x:is>
      </x:c>
      <x:c r="B4382" s="0" t="inlineStr">
        <x:is>
          <x:t>Demo Handel GmbH</x:t>
        </x:is>
      </x:c>
      <x:c r="C4382" s="0" t="inlineStr">
        <x:is>
          <x:t>NWC</x:t>
        </x:is>
      </x:c>
      <x:c r="D4382" s="0" t="inlineStr">
        <x:is>
          <x:t>nwc.other.B.II.4</x:t>
        </x:is>
      </x:c>
      <x:c r="E4382" s="0" t="inlineStr">
        <x:is>
          <x:t>Sonstige Vermögensgegenstände (Anteil sonstiges Working Capital)</x:t>
        </x:is>
      </x:c>
      <x:c r="F4382" s="58">
        <x:v>1406</x:v>
      </x:c>
      <x:c r="G4382" t="inlineStr">
        <x:is>
          <x:t>Abziehbare Vorsteuer 19 %</x:t>
        </x:is>
      </x:c>
      <x:c r="H4382" s="0" t="inlineStr">
        <x:is>
          <x:t>2023-02</x:t>
        </x:is>
      </x:c>
      <x:c r="I4382" s="0" t="inlineStr">
        <x:is>
          <x:t>2023-02</x:t>
        </x:is>
      </x:c>
      <x:c r="J4382" s="0" t="inlineStr">
        <x:is>
          <x:t>Month</x:t>
        </x:is>
      </x:c>
      <x:c r="K4382" s="58">
        <x:v>1</x:v>
      </x:c>
      <x:c r="L4382" s="12">
        <x:v>565838.5</x:v>
      </x:c>
    </x:row>
    <x:row r="4383">
      <x:c r="A4383" s="0" t="inlineStr">
        <x:is>
          <x:t>NWC|nwc.other.B.II.4|1406|2023-03</x:t>
        </x:is>
      </x:c>
      <x:c r="B4383" s="0" t="inlineStr">
        <x:is>
          <x:t>Demo Handel GmbH</x:t>
        </x:is>
      </x:c>
      <x:c r="C4383" s="0" t="inlineStr">
        <x:is>
          <x:t>NWC</x:t>
        </x:is>
      </x:c>
      <x:c r="D4383" s="0" t="inlineStr">
        <x:is>
          <x:t>nwc.other.B.II.4</x:t>
        </x:is>
      </x:c>
      <x:c r="E4383" s="0" t="inlineStr">
        <x:is>
          <x:t>Sonstige Vermögensgegenstände (Anteil sonstiges Working Capital)</x:t>
        </x:is>
      </x:c>
      <x:c r="F4383" s="58">
        <x:v>1406</x:v>
      </x:c>
      <x:c r="G4383" t="inlineStr">
        <x:is>
          <x:t>Abziehbare Vorsteuer 19 %</x:t>
        </x:is>
      </x:c>
      <x:c r="H4383" s="0" t="inlineStr">
        <x:is>
          <x:t>2023-03</x:t>
        </x:is>
      </x:c>
      <x:c r="I4383" s="0" t="inlineStr">
        <x:is>
          <x:t>2023-03</x:t>
        </x:is>
      </x:c>
      <x:c r="J4383" s="0" t="inlineStr">
        <x:is>
          <x:t>Month</x:t>
        </x:is>
      </x:c>
      <x:c r="K4383" s="58">
        <x:v>1</x:v>
      </x:c>
      <x:c r="L4383" s="12">
        <x:v>862240.76</x:v>
      </x:c>
    </x:row>
    <x:row r="4384">
      <x:c r="A4384" s="0" t="inlineStr">
        <x:is>
          <x:t>NWC|nwc.other.B.II.4|1406|2023-04</x:t>
        </x:is>
      </x:c>
      <x:c r="B4384" s="0" t="inlineStr">
        <x:is>
          <x:t>Demo Handel GmbH</x:t>
        </x:is>
      </x:c>
      <x:c r="C4384" s="0" t="inlineStr">
        <x:is>
          <x:t>NWC</x:t>
        </x:is>
      </x:c>
      <x:c r="D4384" s="0" t="inlineStr">
        <x:is>
          <x:t>nwc.other.B.II.4</x:t>
        </x:is>
      </x:c>
      <x:c r="E4384" s="0" t="inlineStr">
        <x:is>
          <x:t>Sonstige Vermögensgegenstände (Anteil sonstiges Working Capital)</x:t>
        </x:is>
      </x:c>
      <x:c r="F4384" s="58">
        <x:v>1406</x:v>
      </x:c>
      <x:c r="G4384" t="inlineStr">
        <x:is>
          <x:t>Abziehbare Vorsteuer 19 %</x:t>
        </x:is>
      </x:c>
      <x:c r="H4384" s="0" t="inlineStr">
        <x:is>
          <x:t>2023-04</x:t>
        </x:is>
      </x:c>
      <x:c r="I4384" s="0" t="inlineStr">
        <x:is>
          <x:t>2023-04</x:t>
        </x:is>
      </x:c>
      <x:c r="J4384" s="0" t="inlineStr">
        <x:is>
          <x:t>Month</x:t>
        </x:is>
      </x:c>
      <x:c r="K4384" s="58">
        <x:v>1</x:v>
      </x:c>
      <x:c r="L4384" s="12">
        <x:v>1144737.27</x:v>
      </x:c>
    </x:row>
    <x:row r="4385">
      <x:c r="A4385" s="0" t="inlineStr">
        <x:is>
          <x:t>NWC|nwc.other.B.II.4|1406|2023-05</x:t>
        </x:is>
      </x:c>
      <x:c r="B4385" s="0" t="inlineStr">
        <x:is>
          <x:t>Demo Handel GmbH</x:t>
        </x:is>
      </x:c>
      <x:c r="C4385" s="0" t="inlineStr">
        <x:is>
          <x:t>NWC</x:t>
        </x:is>
      </x:c>
      <x:c r="D4385" s="0" t="inlineStr">
        <x:is>
          <x:t>nwc.other.B.II.4</x:t>
        </x:is>
      </x:c>
      <x:c r="E4385" s="0" t="inlineStr">
        <x:is>
          <x:t>Sonstige Vermögensgegenstände (Anteil sonstiges Working Capital)</x:t>
        </x:is>
      </x:c>
      <x:c r="F4385" s="58">
        <x:v>1406</x:v>
      </x:c>
      <x:c r="G4385" t="inlineStr">
        <x:is>
          <x:t>Abziehbare Vorsteuer 19 %</x:t>
        </x:is>
      </x:c>
      <x:c r="H4385" s="0" t="inlineStr">
        <x:is>
          <x:t>2023-05</x:t>
        </x:is>
      </x:c>
      <x:c r="I4385" s="0" t="inlineStr">
        <x:is>
          <x:t>2023-05</x:t>
        </x:is>
      </x:c>
      <x:c r="J4385" s="0" t="inlineStr">
        <x:is>
          <x:t>Month</x:t>
        </x:is>
      </x:c>
      <x:c r="K4385" s="58">
        <x:v>1</x:v>
      </x:c>
      <x:c r="L4385" s="12">
        <x:v>1545123.49</x:v>
      </x:c>
    </x:row>
    <x:row r="4386">
      <x:c r="A4386" s="0" t="inlineStr">
        <x:is>
          <x:t>NWC|nwc.other.B.II.4|1406|2023-06</x:t>
        </x:is>
      </x:c>
      <x:c r="B4386" s="0" t="inlineStr">
        <x:is>
          <x:t>Demo Handel GmbH</x:t>
        </x:is>
      </x:c>
      <x:c r="C4386" s="0" t="inlineStr">
        <x:is>
          <x:t>NWC</x:t>
        </x:is>
      </x:c>
      <x:c r="D4386" s="0" t="inlineStr">
        <x:is>
          <x:t>nwc.other.B.II.4</x:t>
        </x:is>
      </x:c>
      <x:c r="E4386" s="0" t="inlineStr">
        <x:is>
          <x:t>Sonstige Vermögensgegenstände (Anteil sonstiges Working Capital)</x:t>
        </x:is>
      </x:c>
      <x:c r="F4386" s="58">
        <x:v>1406</x:v>
      </x:c>
      <x:c r="G4386" t="inlineStr">
        <x:is>
          <x:t>Abziehbare Vorsteuer 19 %</x:t>
        </x:is>
      </x:c>
      <x:c r="H4386" s="0" t="inlineStr">
        <x:is>
          <x:t>2023-06</x:t>
        </x:is>
      </x:c>
      <x:c r="I4386" s="0" t="inlineStr">
        <x:is>
          <x:t>2023-06</x:t>
        </x:is>
      </x:c>
      <x:c r="J4386" s="0" t="inlineStr">
        <x:is>
          <x:t>Month</x:t>
        </x:is>
      </x:c>
      <x:c r="K4386" s="58">
        <x:v>1</x:v>
      </x:c>
      <x:c r="L4386" s="12">
        <x:v>2312956.87</x:v>
      </x:c>
    </x:row>
    <x:row r="4387">
      <x:c r="A4387" s="0" t="inlineStr">
        <x:is>
          <x:t>NWC|nwc.other.B.II.4|1406|2023-07</x:t>
        </x:is>
      </x:c>
      <x:c r="B4387" s="0" t="inlineStr">
        <x:is>
          <x:t>Demo Handel GmbH</x:t>
        </x:is>
      </x:c>
      <x:c r="C4387" s="0" t="inlineStr">
        <x:is>
          <x:t>NWC</x:t>
        </x:is>
      </x:c>
      <x:c r="D4387" s="0" t="inlineStr">
        <x:is>
          <x:t>nwc.other.B.II.4</x:t>
        </x:is>
      </x:c>
      <x:c r="E4387" s="0" t="inlineStr">
        <x:is>
          <x:t>Sonstige Vermögensgegenstände (Anteil sonstiges Working Capital)</x:t>
        </x:is>
      </x:c>
      <x:c r="F4387" s="58">
        <x:v>1406</x:v>
      </x:c>
      <x:c r="G4387" t="inlineStr">
        <x:is>
          <x:t>Abziehbare Vorsteuer 19 %</x:t>
        </x:is>
      </x:c>
      <x:c r="H4387" s="0" t="inlineStr">
        <x:is>
          <x:t>2023-07</x:t>
        </x:is>
      </x:c>
      <x:c r="I4387" s="0" t="inlineStr">
        <x:is>
          <x:t>2023-07</x:t>
        </x:is>
      </x:c>
      <x:c r="J4387" s="0" t="inlineStr">
        <x:is>
          <x:t>Month</x:t>
        </x:is>
      </x:c>
      <x:c r="K4387" s="58">
        <x:v>1</x:v>
      </x:c>
      <x:c r="L4387" s="12">
        <x:v>2545878.02</x:v>
      </x:c>
    </x:row>
    <x:row r="4388">
      <x:c r="A4388" s="0" t="inlineStr">
        <x:is>
          <x:t>NWC|nwc.other.B.II.4|1406|2023-08</x:t>
        </x:is>
      </x:c>
      <x:c r="B4388" s="0" t="inlineStr">
        <x:is>
          <x:t>Demo Handel GmbH</x:t>
        </x:is>
      </x:c>
      <x:c r="C4388" s="0" t="inlineStr">
        <x:is>
          <x:t>NWC</x:t>
        </x:is>
      </x:c>
      <x:c r="D4388" s="0" t="inlineStr">
        <x:is>
          <x:t>nwc.other.B.II.4</x:t>
        </x:is>
      </x:c>
      <x:c r="E4388" s="0" t="inlineStr">
        <x:is>
          <x:t>Sonstige Vermögensgegenstände (Anteil sonstiges Working Capital)</x:t>
        </x:is>
      </x:c>
      <x:c r="F4388" s="58">
        <x:v>1406</x:v>
      </x:c>
      <x:c r="G4388" t="inlineStr">
        <x:is>
          <x:t>Abziehbare Vorsteuer 19 %</x:t>
        </x:is>
      </x:c>
      <x:c r="H4388" s="0" t="inlineStr">
        <x:is>
          <x:t>2023-08</x:t>
        </x:is>
      </x:c>
      <x:c r="I4388" s="0" t="inlineStr">
        <x:is>
          <x:t>2023-08</x:t>
        </x:is>
      </x:c>
      <x:c r="J4388" s="0" t="inlineStr">
        <x:is>
          <x:t>Month</x:t>
        </x:is>
      </x:c>
      <x:c r="K4388" s="58">
        <x:v>1</x:v>
      </x:c>
      <x:c r="L4388" s="12">
        <x:v>2826107.29</x:v>
      </x:c>
    </x:row>
    <x:row r="4389">
      <x:c r="A4389" s="0" t="inlineStr">
        <x:is>
          <x:t>NWC|nwc.other.B.II.4|1406|2023-09</x:t>
        </x:is>
      </x:c>
      <x:c r="B4389" s="0" t="inlineStr">
        <x:is>
          <x:t>Demo Handel GmbH</x:t>
        </x:is>
      </x:c>
      <x:c r="C4389" s="0" t="inlineStr">
        <x:is>
          <x:t>NWC</x:t>
        </x:is>
      </x:c>
      <x:c r="D4389" s="0" t="inlineStr">
        <x:is>
          <x:t>nwc.other.B.II.4</x:t>
        </x:is>
      </x:c>
      <x:c r="E4389" s="0" t="inlineStr">
        <x:is>
          <x:t>Sonstige Vermögensgegenstände (Anteil sonstiges Working Capital)</x:t>
        </x:is>
      </x:c>
      <x:c r="F4389" s="58">
        <x:v>1406</x:v>
      </x:c>
      <x:c r="G4389" t="inlineStr">
        <x:is>
          <x:t>Abziehbare Vorsteuer 19 %</x:t>
        </x:is>
      </x:c>
      <x:c r="H4389" s="0" t="inlineStr">
        <x:is>
          <x:t>2023-09</x:t>
        </x:is>
      </x:c>
      <x:c r="I4389" s="0" t="inlineStr">
        <x:is>
          <x:t>2023-09</x:t>
        </x:is>
      </x:c>
      <x:c r="J4389" s="0" t="inlineStr">
        <x:is>
          <x:t>Month</x:t>
        </x:is>
      </x:c>
      <x:c r="K4389" s="58">
        <x:v>1</x:v>
      </x:c>
      <x:c r="L4389" s="12">
        <x:v>3126732.77</x:v>
      </x:c>
    </x:row>
    <x:row r="4390">
      <x:c r="A4390" s="0" t="inlineStr">
        <x:is>
          <x:t>NWC|nwc.other.B.II.4|1406|2023-10</x:t>
        </x:is>
      </x:c>
      <x:c r="B4390" s="0" t="inlineStr">
        <x:is>
          <x:t>Demo Handel GmbH</x:t>
        </x:is>
      </x:c>
      <x:c r="C4390" s="0" t="inlineStr">
        <x:is>
          <x:t>NWC</x:t>
        </x:is>
      </x:c>
      <x:c r="D4390" s="0" t="inlineStr">
        <x:is>
          <x:t>nwc.other.B.II.4</x:t>
        </x:is>
      </x:c>
      <x:c r="E4390" s="0" t="inlineStr">
        <x:is>
          <x:t>Sonstige Vermögensgegenstände (Anteil sonstiges Working Capital)</x:t>
        </x:is>
      </x:c>
      <x:c r="F4390" s="58">
        <x:v>1406</x:v>
      </x:c>
      <x:c r="G4390" t="inlineStr">
        <x:is>
          <x:t>Abziehbare Vorsteuer 19 %</x:t>
        </x:is>
      </x:c>
      <x:c r="H4390" s="0" t="inlineStr">
        <x:is>
          <x:t>2023-10</x:t>
        </x:is>
      </x:c>
      <x:c r="I4390" s="0" t="inlineStr">
        <x:is>
          <x:t>2023-10</x:t>
        </x:is>
      </x:c>
      <x:c r="J4390" s="0" t="inlineStr">
        <x:is>
          <x:t>Month</x:t>
        </x:is>
      </x:c>
      <x:c r="K4390" s="58">
        <x:v>1</x:v>
      </x:c>
      <x:c r="L4390" s="12">
        <x:v>3471391.84</x:v>
      </x:c>
    </x:row>
    <x:row r="4391">
      <x:c r="A4391" s="0" t="inlineStr">
        <x:is>
          <x:t>NWC|nwc.other.B.II.4|1406|2023-11</x:t>
        </x:is>
      </x:c>
      <x:c r="B4391" s="0" t="inlineStr">
        <x:is>
          <x:t>Demo Handel GmbH</x:t>
        </x:is>
      </x:c>
      <x:c r="C4391" s="0" t="inlineStr">
        <x:is>
          <x:t>NWC</x:t>
        </x:is>
      </x:c>
      <x:c r="D4391" s="0" t="inlineStr">
        <x:is>
          <x:t>nwc.other.B.II.4</x:t>
        </x:is>
      </x:c>
      <x:c r="E4391" s="0" t="inlineStr">
        <x:is>
          <x:t>Sonstige Vermögensgegenstände (Anteil sonstiges Working Capital)</x:t>
        </x:is>
      </x:c>
      <x:c r="F4391" s="58">
        <x:v>1406</x:v>
      </x:c>
      <x:c r="G4391" t="inlineStr">
        <x:is>
          <x:t>Abziehbare Vorsteuer 19 %</x:t>
        </x:is>
      </x:c>
      <x:c r="H4391" s="0" t="inlineStr">
        <x:is>
          <x:t>2023-11</x:t>
        </x:is>
      </x:c>
      <x:c r="I4391" s="0" t="inlineStr">
        <x:is>
          <x:t>2023-11</x:t>
        </x:is>
      </x:c>
      <x:c r="J4391" s="0" t="inlineStr">
        <x:is>
          <x:t>Month</x:t>
        </x:is>
      </x:c>
      <x:c r="K4391" s="58">
        <x:v>1</x:v>
      </x:c>
      <x:c r="L4391" s="12">
        <x:v>3875315.74</x:v>
      </x:c>
    </x:row>
    <x:row r="4392">
      <x:c r="A4392" s="0" t="inlineStr">
        <x:is>
          <x:t>NWC|nwc.other.B.II.4|1406|2023-12</x:t>
        </x:is>
      </x:c>
      <x:c r="B4392" s="0" t="inlineStr">
        <x:is>
          <x:t>Demo Handel GmbH</x:t>
        </x:is>
      </x:c>
      <x:c r="C4392" s="0" t="inlineStr">
        <x:is>
          <x:t>NWC</x:t>
        </x:is>
      </x:c>
      <x:c r="D4392" s="0" t="inlineStr">
        <x:is>
          <x:t>nwc.other.B.II.4</x:t>
        </x:is>
      </x:c>
      <x:c r="E4392" s="0" t="inlineStr">
        <x:is>
          <x:t>Sonstige Vermögensgegenstände (Anteil sonstiges Working Capital)</x:t>
        </x:is>
      </x:c>
      <x:c r="F4392" s="58">
        <x:v>1406</x:v>
      </x:c>
      <x:c r="G4392" t="inlineStr">
        <x:is>
          <x:t>Abziehbare Vorsteuer 19 %</x:t>
        </x:is>
      </x:c>
      <x:c r="H4392" s="0" t="inlineStr">
        <x:is>
          <x:t>2023-12</x:t>
        </x:is>
      </x:c>
      <x:c r="I4392" s="0" t="inlineStr">
        <x:is>
          <x:t>2023-12</x:t>
        </x:is>
      </x:c>
      <x:c r="J4392" s="0" t="inlineStr">
        <x:is>
          <x:t>Month</x:t>
        </x:is>
      </x:c>
      <x:c r="K4392" s="58">
        <x:v>1</x:v>
      </x:c>
      <x:c r="L4392" s="12">
        <x:v>0</x:v>
      </x:c>
    </x:row>
    <x:row r="4393">
      <x:c r="A4393" s="0" t="inlineStr">
        <x:is>
          <x:t>NWC|nwc.other.B.II.4|1406|2024-01</x:t>
        </x:is>
      </x:c>
      <x:c r="B4393" s="0" t="inlineStr">
        <x:is>
          <x:t>Demo Handel GmbH</x:t>
        </x:is>
      </x:c>
      <x:c r="C4393" s="0" t="inlineStr">
        <x:is>
          <x:t>NWC</x:t>
        </x:is>
      </x:c>
      <x:c r="D4393" s="0" t="inlineStr">
        <x:is>
          <x:t>nwc.other.B.II.4</x:t>
        </x:is>
      </x:c>
      <x:c r="E4393" s="0" t="inlineStr">
        <x:is>
          <x:t>Sonstige Vermögensgegenstände (Anteil sonstiges Working Capital)</x:t>
        </x:is>
      </x:c>
      <x:c r="F4393" s="58">
        <x:v>1406</x:v>
      </x:c>
      <x:c r="G4393" t="inlineStr">
        <x:is>
          <x:t>Abziehbare Vorsteuer 19 %</x:t>
        </x:is>
      </x:c>
      <x:c r="H4393" s="0" t="inlineStr">
        <x:is>
          <x:t>2024-01</x:t>
        </x:is>
      </x:c>
      <x:c r="I4393" s="0" t="inlineStr">
        <x:is>
          <x:t>2024-01</x:t>
        </x:is>
      </x:c>
      <x:c r="J4393" s="0" t="inlineStr">
        <x:is>
          <x:t>Month</x:t>
        </x:is>
      </x:c>
      <x:c r="K4393" s="58">
        <x:v>1</x:v>
      </x:c>
      <x:c r="L4393" s="12">
        <x:v>270798.19</x:v>
      </x:c>
    </x:row>
    <x:row r="4394">
      <x:c r="A4394" s="0" t="inlineStr">
        <x:is>
          <x:t>NWC|nwc.other.B.II.4|1406|2024-02</x:t>
        </x:is>
      </x:c>
      <x:c r="B4394" s="0" t="inlineStr">
        <x:is>
          <x:t>Demo Handel GmbH</x:t>
        </x:is>
      </x:c>
      <x:c r="C4394" s="0" t="inlineStr">
        <x:is>
          <x:t>NWC</x:t>
        </x:is>
      </x:c>
      <x:c r="D4394" s="0" t="inlineStr">
        <x:is>
          <x:t>nwc.other.B.II.4</x:t>
        </x:is>
      </x:c>
      <x:c r="E4394" s="0" t="inlineStr">
        <x:is>
          <x:t>Sonstige Vermögensgegenstände (Anteil sonstiges Working Capital)</x:t>
        </x:is>
      </x:c>
      <x:c r="F4394" s="58">
        <x:v>1406</x:v>
      </x:c>
      <x:c r="G4394" t="inlineStr">
        <x:is>
          <x:t>Abziehbare Vorsteuer 19 %</x:t>
        </x:is>
      </x:c>
      <x:c r="H4394" s="0" t="inlineStr">
        <x:is>
          <x:t>2024-02</x:t>
        </x:is>
      </x:c>
      <x:c r="I4394" s="0" t="inlineStr">
        <x:is>
          <x:t>2024-02</x:t>
        </x:is>
      </x:c>
      <x:c r="J4394" s="0" t="inlineStr">
        <x:is>
          <x:t>Month</x:t>
        </x:is>
      </x:c>
      <x:c r="K4394" s="58">
        <x:v>1</x:v>
      </x:c>
      <x:c r="L4394" s="12">
        <x:v>569385.72</x:v>
      </x:c>
    </x:row>
    <x:row r="4395">
      <x:c r="A4395" s="0" t="inlineStr">
        <x:is>
          <x:t>NWC|nwc.other.B.II.4|1406|2024-03</x:t>
        </x:is>
      </x:c>
      <x:c r="B4395" s="0" t="inlineStr">
        <x:is>
          <x:t>Demo Handel GmbH</x:t>
        </x:is>
      </x:c>
      <x:c r="C4395" s="0" t="inlineStr">
        <x:is>
          <x:t>NWC</x:t>
        </x:is>
      </x:c>
      <x:c r="D4395" s="0" t="inlineStr">
        <x:is>
          <x:t>nwc.other.B.II.4</x:t>
        </x:is>
      </x:c>
      <x:c r="E4395" s="0" t="inlineStr">
        <x:is>
          <x:t>Sonstige Vermögensgegenstände (Anteil sonstiges Working Capital)</x:t>
        </x:is>
      </x:c>
      <x:c r="F4395" s="58">
        <x:v>1406</x:v>
      </x:c>
      <x:c r="G4395" t="inlineStr">
        <x:is>
          <x:t>Abziehbare Vorsteuer 19 %</x:t>
        </x:is>
      </x:c>
      <x:c r="H4395" s="0" t="inlineStr">
        <x:is>
          <x:t>2024-03</x:t>
        </x:is>
      </x:c>
      <x:c r="I4395" s="0" t="inlineStr">
        <x:is>
          <x:t>2024-03</x:t>
        </x:is>
      </x:c>
      <x:c r="J4395" s="0" t="inlineStr">
        <x:is>
          <x:t>Month</x:t>
        </x:is>
      </x:c>
      <x:c r="K4395" s="58">
        <x:v>1</x:v>
      </x:c>
      <x:c r="L4395" s="12">
        <x:v>946392.02</x:v>
      </x:c>
    </x:row>
    <x:row r="4396">
      <x:c r="A4396" s="0" t="inlineStr">
        <x:is>
          <x:t>NWC|nwc.other.B.II.4|1406|2024-04</x:t>
        </x:is>
      </x:c>
      <x:c r="B4396" s="0" t="inlineStr">
        <x:is>
          <x:t>Demo Handel GmbH</x:t>
        </x:is>
      </x:c>
      <x:c r="C4396" s="0" t="inlineStr">
        <x:is>
          <x:t>NWC</x:t>
        </x:is>
      </x:c>
      <x:c r="D4396" s="0" t="inlineStr">
        <x:is>
          <x:t>nwc.other.B.II.4</x:t>
        </x:is>
      </x:c>
      <x:c r="E4396" s="0" t="inlineStr">
        <x:is>
          <x:t>Sonstige Vermögensgegenstände (Anteil sonstiges Working Capital)</x:t>
        </x:is>
      </x:c>
      <x:c r="F4396" s="58">
        <x:v>1406</x:v>
      </x:c>
      <x:c r="G4396" t="inlineStr">
        <x:is>
          <x:t>Abziehbare Vorsteuer 19 %</x:t>
        </x:is>
      </x:c>
      <x:c r="H4396" s="0" t="inlineStr">
        <x:is>
          <x:t>2024-04</x:t>
        </x:is>
      </x:c>
      <x:c r="I4396" s="0" t="inlineStr">
        <x:is>
          <x:t>2024-04</x:t>
        </x:is>
      </x:c>
      <x:c r="J4396" s="0" t="inlineStr">
        <x:is>
          <x:t>Month</x:t>
        </x:is>
      </x:c>
      <x:c r="K4396" s="58">
        <x:v>1</x:v>
      </x:c>
      <x:c r="L4396" s="12">
        <x:v>1247426.76</x:v>
      </x:c>
    </x:row>
    <x:row r="4397">
      <x:c r="A4397" s="0" t="inlineStr">
        <x:is>
          <x:t>NWC|nwc.other.B.II.4|1406|2024-05</x:t>
        </x:is>
      </x:c>
      <x:c r="B4397" s="0" t="inlineStr">
        <x:is>
          <x:t>Demo Handel GmbH</x:t>
        </x:is>
      </x:c>
      <x:c r="C4397" s="0" t="inlineStr">
        <x:is>
          <x:t>NWC</x:t>
        </x:is>
      </x:c>
      <x:c r="D4397" s="0" t="inlineStr">
        <x:is>
          <x:t>nwc.other.B.II.4</x:t>
        </x:is>
      </x:c>
      <x:c r="E4397" s="0" t="inlineStr">
        <x:is>
          <x:t>Sonstige Vermögensgegenstände (Anteil sonstiges Working Capital)</x:t>
        </x:is>
      </x:c>
      <x:c r="F4397" s="58">
        <x:v>1406</x:v>
      </x:c>
      <x:c r="G4397" t="inlineStr">
        <x:is>
          <x:t>Abziehbare Vorsteuer 19 %</x:t>
        </x:is>
      </x:c>
      <x:c r="H4397" s="0" t="inlineStr">
        <x:is>
          <x:t>2024-05</x:t>
        </x:is>
      </x:c>
      <x:c r="I4397" s="0" t="inlineStr">
        <x:is>
          <x:t>2024-05</x:t>
        </x:is>
      </x:c>
      <x:c r="J4397" s="0" t="inlineStr">
        <x:is>
          <x:t>Month</x:t>
        </x:is>
      </x:c>
      <x:c r="K4397" s="58">
        <x:v>1</x:v>
      </x:c>
      <x:c r="L4397" s="12">
        <x:v>1550572.26</x:v>
      </x:c>
    </x:row>
    <x:row r="4398">
      <x:c r="A4398" s="0" t="inlineStr">
        <x:is>
          <x:t>NWC|nwc.other.B.II.4|1406|2024-06</x:t>
        </x:is>
      </x:c>
      <x:c r="B4398" s="0" t="inlineStr">
        <x:is>
          <x:t>Demo Handel GmbH</x:t>
        </x:is>
      </x:c>
      <x:c r="C4398" s="0" t="inlineStr">
        <x:is>
          <x:t>NWC</x:t>
        </x:is>
      </x:c>
      <x:c r="D4398" s="0" t="inlineStr">
        <x:is>
          <x:t>nwc.other.B.II.4</x:t>
        </x:is>
      </x:c>
      <x:c r="E4398" s="0" t="inlineStr">
        <x:is>
          <x:t>Sonstige Vermögensgegenstände (Anteil sonstiges Working Capital)</x:t>
        </x:is>
      </x:c>
      <x:c r="F4398" s="58">
        <x:v>1406</x:v>
      </x:c>
      <x:c r="G4398" t="inlineStr">
        <x:is>
          <x:t>Abziehbare Vorsteuer 19 %</x:t>
        </x:is>
      </x:c>
      <x:c r="H4398" s="0" t="inlineStr">
        <x:is>
          <x:t>2024-06</x:t>
        </x:is>
      </x:c>
      <x:c r="I4398" s="0" t="inlineStr">
        <x:is>
          <x:t>2024-06</x:t>
        </x:is>
      </x:c>
      <x:c r="J4398" s="0" t="inlineStr">
        <x:is>
          <x:t>Month</x:t>
        </x:is>
      </x:c>
      <x:c r="K4398" s="58">
        <x:v>1</x:v>
      </x:c>
      <x:c r="L4398" s="12">
        <x:v>1819385.54</x:v>
      </x:c>
    </x:row>
    <x:row r="4399">
      <x:c r="A4399" s="0" t="inlineStr">
        <x:is>
          <x:t>NWC|nwc.other.B.II.4|1406|2024-07</x:t>
        </x:is>
      </x:c>
      <x:c r="B4399" s="0" t="inlineStr">
        <x:is>
          <x:t>Demo Handel GmbH</x:t>
        </x:is>
      </x:c>
      <x:c r="C4399" s="0" t="inlineStr">
        <x:is>
          <x:t>NWC</x:t>
        </x:is>
      </x:c>
      <x:c r="D4399" s="0" t="inlineStr">
        <x:is>
          <x:t>nwc.other.B.II.4</x:t>
        </x:is>
      </x:c>
      <x:c r="E4399" s="0" t="inlineStr">
        <x:is>
          <x:t>Sonstige Vermögensgegenstände (Anteil sonstiges Working Capital)</x:t>
        </x:is>
      </x:c>
      <x:c r="F4399" s="58">
        <x:v>1406</x:v>
      </x:c>
      <x:c r="G4399" t="inlineStr">
        <x:is>
          <x:t>Abziehbare Vorsteuer 19 %</x:t>
        </x:is>
      </x:c>
      <x:c r="H4399" s="0" t="inlineStr">
        <x:is>
          <x:t>2024-07</x:t>
        </x:is>
      </x:c>
      <x:c r="I4399" s="0" t="inlineStr">
        <x:is>
          <x:t>2024-07</x:t>
        </x:is>
      </x:c>
      <x:c r="J4399" s="0" t="inlineStr">
        <x:is>
          <x:t>Month</x:t>
        </x:is>
      </x:c>
      <x:c r="K4399" s="58">
        <x:v>1</x:v>
      </x:c>
      <x:c r="L4399" s="12">
        <x:v>2074012.5</x:v>
      </x:c>
    </x:row>
    <x:row r="4400">
      <x:c r="A4400" s="0" t="inlineStr">
        <x:is>
          <x:t>NWC|nwc.other.B.II.4|1406|2024-08</x:t>
        </x:is>
      </x:c>
      <x:c r="B4400" s="0" t="inlineStr">
        <x:is>
          <x:t>Demo Handel GmbH</x:t>
        </x:is>
      </x:c>
      <x:c r="C4400" s="0" t="inlineStr">
        <x:is>
          <x:t>NWC</x:t>
        </x:is>
      </x:c>
      <x:c r="D4400" s="0" t="inlineStr">
        <x:is>
          <x:t>nwc.other.B.II.4</x:t>
        </x:is>
      </x:c>
      <x:c r="E4400" s="0" t="inlineStr">
        <x:is>
          <x:t>Sonstige Vermögensgegenstände (Anteil sonstiges Working Capital)</x:t>
        </x:is>
      </x:c>
      <x:c r="F4400" s="58">
        <x:v>1406</x:v>
      </x:c>
      <x:c r="G4400" t="inlineStr">
        <x:is>
          <x:t>Abziehbare Vorsteuer 19 %</x:t>
        </x:is>
      </x:c>
      <x:c r="H4400" s="0" t="inlineStr">
        <x:is>
          <x:t>2024-08</x:t>
        </x:is>
      </x:c>
      <x:c r="I4400" s="0" t="inlineStr">
        <x:is>
          <x:t>2024-08</x:t>
        </x:is>
      </x:c>
      <x:c r="J4400" s="0" t="inlineStr">
        <x:is>
          <x:t>Month</x:t>
        </x:is>
      </x:c>
      <x:c r="K4400" s="58">
        <x:v>1</x:v>
      </x:c>
      <x:c r="L4400" s="12">
        <x:v>2379287.88</x:v>
      </x:c>
    </x:row>
    <x:row r="4401">
      <x:c r="A4401" s="0" t="inlineStr">
        <x:is>
          <x:t>NWC|nwc.other.B.II.4|1406|2024-09</x:t>
        </x:is>
      </x:c>
      <x:c r="B4401" s="0" t="inlineStr">
        <x:is>
          <x:t>Demo Handel GmbH</x:t>
        </x:is>
      </x:c>
      <x:c r="C4401" s="0" t="inlineStr">
        <x:is>
          <x:t>NWC</x:t>
        </x:is>
      </x:c>
      <x:c r="D4401" s="0" t="inlineStr">
        <x:is>
          <x:t>nwc.other.B.II.4</x:t>
        </x:is>
      </x:c>
      <x:c r="E4401" s="0" t="inlineStr">
        <x:is>
          <x:t>Sonstige Vermögensgegenstände (Anteil sonstiges Working Capital)</x:t>
        </x:is>
      </x:c>
      <x:c r="F4401" s="58">
        <x:v>1406</x:v>
      </x:c>
      <x:c r="G4401" t="inlineStr">
        <x:is>
          <x:t>Abziehbare Vorsteuer 19 %</x:t>
        </x:is>
      </x:c>
      <x:c r="H4401" s="0" t="inlineStr">
        <x:is>
          <x:t>2024-09</x:t>
        </x:is>
      </x:c>
      <x:c r="I4401" s="0" t="inlineStr">
        <x:is>
          <x:t>2024-09</x:t>
        </x:is>
      </x:c>
      <x:c r="J4401" s="0" t="inlineStr">
        <x:is>
          <x:t>Month</x:t>
        </x:is>
      </x:c>
      <x:c r="K4401" s="58">
        <x:v>1</x:v>
      </x:c>
      <x:c r="L4401" s="12">
        <x:v>2692591.23</x:v>
      </x:c>
    </x:row>
    <x:row r="4402">
      <x:c r="A4402" s="0" t="inlineStr">
        <x:is>
          <x:t>NWC|nwc.other.B.II.4|1406|2024-10</x:t>
        </x:is>
      </x:c>
      <x:c r="B4402" s="0" t="inlineStr">
        <x:is>
          <x:t>Demo Handel GmbH</x:t>
        </x:is>
      </x:c>
      <x:c r="C4402" s="0" t="inlineStr">
        <x:is>
          <x:t>NWC</x:t>
        </x:is>
      </x:c>
      <x:c r="D4402" s="0" t="inlineStr">
        <x:is>
          <x:t>nwc.other.B.II.4</x:t>
        </x:is>
      </x:c>
      <x:c r="E4402" s="0" t="inlineStr">
        <x:is>
          <x:t>Sonstige Vermögensgegenstände (Anteil sonstiges Working Capital)</x:t>
        </x:is>
      </x:c>
      <x:c r="F4402" s="58">
        <x:v>1406</x:v>
      </x:c>
      <x:c r="G4402" t="inlineStr">
        <x:is>
          <x:t>Abziehbare Vorsteuer 19 %</x:t>
        </x:is>
      </x:c>
      <x:c r="H4402" s="0" t="inlineStr">
        <x:is>
          <x:t>2024-10</x:t>
        </x:is>
      </x:c>
      <x:c r="I4402" s="0" t="inlineStr">
        <x:is>
          <x:t>2024-10</x:t>
        </x:is>
      </x:c>
      <x:c r="J4402" s="0" t="inlineStr">
        <x:is>
          <x:t>Month</x:t>
        </x:is>
      </x:c>
      <x:c r="K4402" s="58">
        <x:v>1</x:v>
      </x:c>
      <x:c r="L4402" s="12">
        <x:v>3044697.45</x:v>
      </x:c>
    </x:row>
    <x:row r="4403">
      <x:c r="A4403" s="0" t="inlineStr">
        <x:is>
          <x:t>NWC|nwc.other.B.II.4|1406|2024-11</x:t>
        </x:is>
      </x:c>
      <x:c r="B4403" s="0" t="inlineStr">
        <x:is>
          <x:t>Demo Handel GmbH</x:t>
        </x:is>
      </x:c>
      <x:c r="C4403" s="0" t="inlineStr">
        <x:is>
          <x:t>NWC</x:t>
        </x:is>
      </x:c>
      <x:c r="D4403" s="0" t="inlineStr">
        <x:is>
          <x:t>nwc.other.B.II.4</x:t>
        </x:is>
      </x:c>
      <x:c r="E4403" s="0" t="inlineStr">
        <x:is>
          <x:t>Sonstige Vermögensgegenstände (Anteil sonstiges Working Capital)</x:t>
        </x:is>
      </x:c>
      <x:c r="F4403" s="58">
        <x:v>1406</x:v>
      </x:c>
      <x:c r="G4403" t="inlineStr">
        <x:is>
          <x:t>Abziehbare Vorsteuer 19 %</x:t>
        </x:is>
      </x:c>
      <x:c r="H4403" s="0" t="inlineStr">
        <x:is>
          <x:t>2024-11</x:t>
        </x:is>
      </x:c>
      <x:c r="I4403" s="0" t="inlineStr">
        <x:is>
          <x:t>2024-11</x:t>
        </x:is>
      </x:c>
      <x:c r="J4403" s="0" t="inlineStr">
        <x:is>
          <x:t>Month</x:t>
        </x:is>
      </x:c>
      <x:c r="K4403" s="58">
        <x:v>1</x:v>
      </x:c>
      <x:c r="L4403" s="12">
        <x:v>3440016.42</x:v>
      </x:c>
    </x:row>
    <x:row r="4404">
      <x:c r="A4404" s="0" t="inlineStr">
        <x:is>
          <x:t>NWC|nwc.other.B.II.4|1406|2024-12</x:t>
        </x:is>
      </x:c>
      <x:c r="B4404" s="0" t="inlineStr">
        <x:is>
          <x:t>Demo Handel GmbH</x:t>
        </x:is>
      </x:c>
      <x:c r="C4404" s="0" t="inlineStr">
        <x:is>
          <x:t>NWC</x:t>
        </x:is>
      </x:c>
      <x:c r="D4404" s="0" t="inlineStr">
        <x:is>
          <x:t>nwc.other.B.II.4</x:t>
        </x:is>
      </x:c>
      <x:c r="E4404" s="0" t="inlineStr">
        <x:is>
          <x:t>Sonstige Vermögensgegenstände (Anteil sonstiges Working Capital)</x:t>
        </x:is>
      </x:c>
      <x:c r="F4404" s="58">
        <x:v>1406</x:v>
      </x:c>
      <x:c r="G4404" t="inlineStr">
        <x:is>
          <x:t>Abziehbare Vorsteuer 19 %</x:t>
        </x:is>
      </x:c>
      <x:c r="H4404" s="0" t="inlineStr">
        <x:is>
          <x:t>2024-12</x:t>
        </x:is>
      </x:c>
      <x:c r="I4404" s="0" t="inlineStr">
        <x:is>
          <x:t>2024-12</x:t>
        </x:is>
      </x:c>
      <x:c r="J4404" s="0" t="inlineStr">
        <x:is>
          <x:t>Month</x:t>
        </x:is>
      </x:c>
      <x:c r="K4404" s="58">
        <x:v>1</x:v>
      </x:c>
      <x:c r="L4404" s="12">
        <x:v>0</x:v>
      </x:c>
    </x:row>
    <x:row r="4405">
      <x:c r="A4405" s="0" t="inlineStr">
        <x:is>
          <x:t>NWC|nwc.other.B.II.4|1407|2022-01</x:t>
        </x:is>
      </x:c>
      <x:c r="B4405" s="0" t="inlineStr">
        <x:is>
          <x:t>Demo Handel GmbH</x:t>
        </x:is>
      </x:c>
      <x:c r="C4405" s="0" t="inlineStr">
        <x:is>
          <x:t>NWC</x:t>
        </x:is>
      </x:c>
      <x:c r="D4405" s="0" t="inlineStr">
        <x:is>
          <x:t>nwc.other.B.II.4</x:t>
        </x:is>
      </x:c>
      <x:c r="E4405" s="0" t="inlineStr">
        <x:is>
          <x:t>Sonstige Vermögensgegenstände (Anteil sonstiges Working Capital)</x:t>
        </x:is>
      </x:c>
      <x:c r="F4405" s="58">
        <x:v>1407</x:v>
      </x:c>
      <x:c r="G4405" t="inlineStr">
        <x:is>
          <x:t>Abziehbare Vorsteuer aus innergemeinschaftlichem Erwerb 19 %</x:t>
        </x:is>
      </x:c>
      <x:c r="H4405" s="0" t="inlineStr">
        <x:is>
          <x:t>2022-01</x:t>
        </x:is>
      </x:c>
      <x:c r="I4405" s="0" t="inlineStr">
        <x:is>
          <x:t>2022-01</x:t>
        </x:is>
      </x:c>
      <x:c r="J4405" s="0" t="inlineStr">
        <x:is>
          <x:t>Month</x:t>
        </x:is>
      </x:c>
      <x:c r="K4405" s="58">
        <x:v>1</x:v>
      </x:c>
      <x:c r="L4405" s="12">
        <x:v>47974.28</x:v>
      </x:c>
    </x:row>
    <x:row r="4406">
      <x:c r="A4406" s="0" t="inlineStr">
        <x:is>
          <x:t>NWC|nwc.other.B.II.4|1407|2022-02</x:t>
        </x:is>
      </x:c>
      <x:c r="B4406" s="0" t="inlineStr">
        <x:is>
          <x:t>Demo Handel GmbH</x:t>
        </x:is>
      </x:c>
      <x:c r="C4406" s="0" t="inlineStr">
        <x:is>
          <x:t>NWC</x:t>
        </x:is>
      </x:c>
      <x:c r="D4406" s="0" t="inlineStr">
        <x:is>
          <x:t>nwc.other.B.II.4</x:t>
        </x:is>
      </x:c>
      <x:c r="E4406" s="0" t="inlineStr">
        <x:is>
          <x:t>Sonstige Vermögensgegenstände (Anteil sonstiges Working Capital)</x:t>
        </x:is>
      </x:c>
      <x:c r="F4406" s="58">
        <x:v>1407</x:v>
      </x:c>
      <x:c r="G4406" t="inlineStr">
        <x:is>
          <x:t>Abziehbare Vorsteuer aus innergemeinschaftlichem Erwerb 19 %</x:t>
        </x:is>
      </x:c>
      <x:c r="H4406" s="0" t="inlineStr">
        <x:is>
          <x:t>2022-02</x:t>
        </x:is>
      </x:c>
      <x:c r="I4406" s="0" t="inlineStr">
        <x:is>
          <x:t>2022-02</x:t>
        </x:is>
      </x:c>
      <x:c r="J4406" s="0" t="inlineStr">
        <x:is>
          <x:t>Month</x:t>
        </x:is>
      </x:c>
      <x:c r="K4406" s="58">
        <x:v>1</x:v>
      </x:c>
      <x:c r="L4406" s="12">
        <x:v>100839.73</x:v>
      </x:c>
    </x:row>
    <x:row r="4407">
      <x:c r="A4407" s="0" t="inlineStr">
        <x:is>
          <x:t>NWC|nwc.other.B.II.4|1407|2022-03</x:t>
        </x:is>
      </x:c>
      <x:c r="B4407" s="0" t="inlineStr">
        <x:is>
          <x:t>Demo Handel GmbH</x:t>
        </x:is>
      </x:c>
      <x:c r="C4407" s="0" t="inlineStr">
        <x:is>
          <x:t>NWC</x:t>
        </x:is>
      </x:c>
      <x:c r="D4407" s="0" t="inlineStr">
        <x:is>
          <x:t>nwc.other.B.II.4</x:t>
        </x:is>
      </x:c>
      <x:c r="E4407" s="0" t="inlineStr">
        <x:is>
          <x:t>Sonstige Vermögensgegenstände (Anteil sonstiges Working Capital)</x:t>
        </x:is>
      </x:c>
      <x:c r="F4407" s="58">
        <x:v>1407</x:v>
      </x:c>
      <x:c r="G4407" t="inlineStr">
        <x:is>
          <x:t>Abziehbare Vorsteuer aus innergemeinschaftlichem Erwerb 19 %</x:t>
        </x:is>
      </x:c>
      <x:c r="H4407" s="0" t="inlineStr">
        <x:is>
          <x:t>2022-03</x:t>
        </x:is>
      </x:c>
      <x:c r="I4407" s="0" t="inlineStr">
        <x:is>
          <x:t>2022-03</x:t>
        </x:is>
      </x:c>
      <x:c r="J4407" s="0" t="inlineStr">
        <x:is>
          <x:t>Month</x:t>
        </x:is>
      </x:c>
      <x:c r="K4407" s="58">
        <x:v>1</x:v>
      </x:c>
      <x:c r="L4407" s="12">
        <x:v>153651.53</x:v>
      </x:c>
    </x:row>
    <x:row r="4408">
      <x:c r="A4408" s="0" t="inlineStr">
        <x:is>
          <x:t>NWC|nwc.other.B.II.4|1407|2022-04</x:t>
        </x:is>
      </x:c>
      <x:c r="B4408" s="0" t="inlineStr">
        <x:is>
          <x:t>Demo Handel GmbH</x:t>
        </x:is>
      </x:c>
      <x:c r="C4408" s="0" t="inlineStr">
        <x:is>
          <x:t>NWC</x:t>
        </x:is>
      </x:c>
      <x:c r="D4408" s="0" t="inlineStr">
        <x:is>
          <x:t>nwc.other.B.II.4</x:t>
        </x:is>
      </x:c>
      <x:c r="E4408" s="0" t="inlineStr">
        <x:is>
          <x:t>Sonstige Vermögensgegenstände (Anteil sonstiges Working Capital)</x:t>
        </x:is>
      </x:c>
      <x:c r="F4408" s="58">
        <x:v>1407</x:v>
      </x:c>
      <x:c r="G4408" t="inlineStr">
        <x:is>
          <x:t>Abziehbare Vorsteuer aus innergemeinschaftlichem Erwerb 19 %</x:t>
        </x:is>
      </x:c>
      <x:c r="H4408" s="0" t="inlineStr">
        <x:is>
          <x:t>2022-04</x:t>
        </x:is>
      </x:c>
      <x:c r="I4408" s="0" t="inlineStr">
        <x:is>
          <x:t>2022-04</x:t>
        </x:is>
      </x:c>
      <x:c r="J4408" s="0" t="inlineStr">
        <x:is>
          <x:t>Month</x:t>
        </x:is>
      </x:c>
      <x:c r="K4408" s="58">
        <x:v>1</x:v>
      </x:c>
      <x:c r="L4408" s="12">
        <x:v>208359.58</x:v>
      </x:c>
    </x:row>
    <x:row r="4409">
      <x:c r="A4409" s="0" t="inlineStr">
        <x:is>
          <x:t>NWC|nwc.other.B.II.4|1407|2022-05</x:t>
        </x:is>
      </x:c>
      <x:c r="B4409" s="0" t="inlineStr">
        <x:is>
          <x:t>Demo Handel GmbH</x:t>
        </x:is>
      </x:c>
      <x:c r="C4409" s="0" t="inlineStr">
        <x:is>
          <x:t>NWC</x:t>
        </x:is>
      </x:c>
      <x:c r="D4409" s="0" t="inlineStr">
        <x:is>
          <x:t>nwc.other.B.II.4</x:t>
        </x:is>
      </x:c>
      <x:c r="E4409" s="0" t="inlineStr">
        <x:is>
          <x:t>Sonstige Vermögensgegenstände (Anteil sonstiges Working Capital)</x:t>
        </x:is>
      </x:c>
      <x:c r="F4409" s="58">
        <x:v>1407</x:v>
      </x:c>
      <x:c r="G4409" t="inlineStr">
        <x:is>
          <x:t>Abziehbare Vorsteuer aus innergemeinschaftlichem Erwerb 19 %</x:t>
        </x:is>
      </x:c>
      <x:c r="H4409" s="0" t="inlineStr">
        <x:is>
          <x:t>2022-05</x:t>
        </x:is>
      </x:c>
      <x:c r="I4409" s="0" t="inlineStr">
        <x:is>
          <x:t>2022-05</x:t>
        </x:is>
      </x:c>
      <x:c r="J4409" s="0" t="inlineStr">
        <x:is>
          <x:t>Month</x:t>
        </x:is>
      </x:c>
      <x:c r="K4409" s="58">
        <x:v>1</x:v>
      </x:c>
      <x:c r="L4409" s="12">
        <x:v>260002.47</x:v>
      </x:c>
    </x:row>
    <x:row r="4410">
      <x:c r="A4410" s="0" t="inlineStr">
        <x:is>
          <x:t>NWC|nwc.other.B.II.4|1407|2022-06</x:t>
        </x:is>
      </x:c>
      <x:c r="B4410" s="0" t="inlineStr">
        <x:is>
          <x:t>Demo Handel GmbH</x:t>
        </x:is>
      </x:c>
      <x:c r="C4410" s="0" t="inlineStr">
        <x:is>
          <x:t>NWC</x:t>
        </x:is>
      </x:c>
      <x:c r="D4410" s="0" t="inlineStr">
        <x:is>
          <x:t>nwc.other.B.II.4</x:t>
        </x:is>
      </x:c>
      <x:c r="E4410" s="0" t="inlineStr">
        <x:is>
          <x:t>Sonstige Vermögensgegenstände (Anteil sonstiges Working Capital)</x:t>
        </x:is>
      </x:c>
      <x:c r="F4410" s="58">
        <x:v>1407</x:v>
      </x:c>
      <x:c r="G4410" t="inlineStr">
        <x:is>
          <x:t>Abziehbare Vorsteuer aus innergemeinschaftlichem Erwerb 19 %</x:t>
        </x:is>
      </x:c>
      <x:c r="H4410" s="0" t="inlineStr">
        <x:is>
          <x:t>2022-06</x:t>
        </x:is>
      </x:c>
      <x:c r="I4410" s="0" t="inlineStr">
        <x:is>
          <x:t>2022-06</x:t>
        </x:is>
      </x:c>
      <x:c r="J4410" s="0" t="inlineStr">
        <x:is>
          <x:t>Month</x:t>
        </x:is>
      </x:c>
      <x:c r="K4410" s="58">
        <x:v>1</x:v>
      </x:c>
      <x:c r="L4410" s="12">
        <x:v>309635.57</x:v>
      </x:c>
    </x:row>
    <x:row r="4411">
      <x:c r="A4411" s="0" t="inlineStr">
        <x:is>
          <x:t>NWC|nwc.other.B.II.4|1407|2022-07</x:t>
        </x:is>
      </x:c>
      <x:c r="B4411" s="0" t="inlineStr">
        <x:is>
          <x:t>Demo Handel GmbH</x:t>
        </x:is>
      </x:c>
      <x:c r="C4411" s="0" t="inlineStr">
        <x:is>
          <x:t>NWC</x:t>
        </x:is>
      </x:c>
      <x:c r="D4411" s="0" t="inlineStr">
        <x:is>
          <x:t>nwc.other.B.II.4</x:t>
        </x:is>
      </x:c>
      <x:c r="E4411" s="0" t="inlineStr">
        <x:is>
          <x:t>Sonstige Vermögensgegenstände (Anteil sonstiges Working Capital)</x:t>
        </x:is>
      </x:c>
      <x:c r="F4411" s="58">
        <x:v>1407</x:v>
      </x:c>
      <x:c r="G4411" t="inlineStr">
        <x:is>
          <x:t>Abziehbare Vorsteuer aus innergemeinschaftlichem Erwerb 19 %</x:t>
        </x:is>
      </x:c>
      <x:c r="H4411" s="0" t="inlineStr">
        <x:is>
          <x:t>2022-07</x:t>
        </x:is>
      </x:c>
      <x:c r="I4411" s="0" t="inlineStr">
        <x:is>
          <x:t>2022-07</x:t>
        </x:is>
      </x:c>
      <x:c r="J4411" s="0" t="inlineStr">
        <x:is>
          <x:t>Month</x:t>
        </x:is>
      </x:c>
      <x:c r="K4411" s="58">
        <x:v>1</x:v>
      </x:c>
      <x:c r="L4411" s="12">
        <x:v>353723.02</x:v>
      </x:c>
    </x:row>
    <x:row r="4412">
      <x:c r="A4412" s="0" t="inlineStr">
        <x:is>
          <x:t>NWC|nwc.other.B.II.4|1407|2022-08</x:t>
        </x:is>
      </x:c>
      <x:c r="B4412" s="0" t="inlineStr">
        <x:is>
          <x:t>Demo Handel GmbH</x:t>
        </x:is>
      </x:c>
      <x:c r="C4412" s="0" t="inlineStr">
        <x:is>
          <x:t>NWC</x:t>
        </x:is>
      </x:c>
      <x:c r="D4412" s="0" t="inlineStr">
        <x:is>
          <x:t>nwc.other.B.II.4</x:t>
        </x:is>
      </x:c>
      <x:c r="E4412" s="0" t="inlineStr">
        <x:is>
          <x:t>Sonstige Vermögensgegenstände (Anteil sonstiges Working Capital)</x:t>
        </x:is>
      </x:c>
      <x:c r="F4412" s="58">
        <x:v>1407</x:v>
      </x:c>
      <x:c r="G4412" t="inlineStr">
        <x:is>
          <x:t>Abziehbare Vorsteuer aus innergemeinschaftlichem Erwerb 19 %</x:t>
        </x:is>
      </x:c>
      <x:c r="H4412" s="0" t="inlineStr">
        <x:is>
          <x:t>2022-08</x:t>
        </x:is>
      </x:c>
      <x:c r="I4412" s="0" t="inlineStr">
        <x:is>
          <x:t>2022-08</x:t>
        </x:is>
      </x:c>
      <x:c r="J4412" s="0" t="inlineStr">
        <x:is>
          <x:t>Month</x:t>
        </x:is>
      </x:c>
      <x:c r="K4412" s="58">
        <x:v>1</x:v>
      </x:c>
      <x:c r="L4412" s="12">
        <x:v>407653.7</x:v>
      </x:c>
    </x:row>
    <x:row r="4413">
      <x:c r="A4413" s="0" t="inlineStr">
        <x:is>
          <x:t>NWC|nwc.other.B.II.4|1407|2022-09</x:t>
        </x:is>
      </x:c>
      <x:c r="B4413" s="0" t="inlineStr">
        <x:is>
          <x:t>Demo Handel GmbH</x:t>
        </x:is>
      </x:c>
      <x:c r="C4413" s="0" t="inlineStr">
        <x:is>
          <x:t>NWC</x:t>
        </x:is>
      </x:c>
      <x:c r="D4413" s="0" t="inlineStr">
        <x:is>
          <x:t>nwc.other.B.II.4</x:t>
        </x:is>
      </x:c>
      <x:c r="E4413" s="0" t="inlineStr">
        <x:is>
          <x:t>Sonstige Vermögensgegenstände (Anteil sonstiges Working Capital)</x:t>
        </x:is>
      </x:c>
      <x:c r="F4413" s="58">
        <x:v>1407</x:v>
      </x:c>
      <x:c r="G4413" t="inlineStr">
        <x:is>
          <x:t>Abziehbare Vorsteuer aus innergemeinschaftlichem Erwerb 19 %</x:t>
        </x:is>
      </x:c>
      <x:c r="H4413" s="0" t="inlineStr">
        <x:is>
          <x:t>2022-09</x:t>
        </x:is>
      </x:c>
      <x:c r="I4413" s="0" t="inlineStr">
        <x:is>
          <x:t>2022-09</x:t>
        </x:is>
      </x:c>
      <x:c r="J4413" s="0" t="inlineStr">
        <x:is>
          <x:t>Month</x:t>
        </x:is>
      </x:c>
      <x:c r="K4413" s="58">
        <x:v>1</x:v>
      </x:c>
      <x:c r="L4413" s="12">
        <x:v>463989.62</x:v>
      </x:c>
    </x:row>
    <x:row r="4414">
      <x:c r="A4414" s="0" t="inlineStr">
        <x:is>
          <x:t>NWC|nwc.other.B.II.4|1407|2022-10</x:t>
        </x:is>
      </x:c>
      <x:c r="B4414" s="0" t="inlineStr">
        <x:is>
          <x:t>Demo Handel GmbH</x:t>
        </x:is>
      </x:c>
      <x:c r="C4414" s="0" t="inlineStr">
        <x:is>
          <x:t>NWC</x:t>
        </x:is>
      </x:c>
      <x:c r="D4414" s="0" t="inlineStr">
        <x:is>
          <x:t>nwc.other.B.II.4</x:t>
        </x:is>
      </x:c>
      <x:c r="E4414" s="0" t="inlineStr">
        <x:is>
          <x:t>Sonstige Vermögensgegenstände (Anteil sonstiges Working Capital)</x:t>
        </x:is>
      </x:c>
      <x:c r="F4414" s="58">
        <x:v>1407</x:v>
      </x:c>
      <x:c r="G4414" t="inlineStr">
        <x:is>
          <x:t>Abziehbare Vorsteuer aus innergemeinschaftlichem Erwerb 19 %</x:t>
        </x:is>
      </x:c>
      <x:c r="H4414" s="0" t="inlineStr">
        <x:is>
          <x:t>2022-10</x:t>
        </x:is>
      </x:c>
      <x:c r="I4414" s="0" t="inlineStr">
        <x:is>
          <x:t>2022-10</x:t>
        </x:is>
      </x:c>
      <x:c r="J4414" s="0" t="inlineStr">
        <x:is>
          <x:t>Month</x:t>
        </x:is>
      </x:c>
      <x:c r="K4414" s="58">
        <x:v>1</x:v>
      </x:c>
      <x:c r="L4414" s="12">
        <x:v>525657.8</x:v>
      </x:c>
    </x:row>
    <x:row r="4415">
      <x:c r="A4415" s="0" t="inlineStr">
        <x:is>
          <x:t>NWC|nwc.other.B.II.4|1407|2022-11</x:t>
        </x:is>
      </x:c>
      <x:c r="B4415" s="0" t="inlineStr">
        <x:is>
          <x:t>Demo Handel GmbH</x:t>
        </x:is>
      </x:c>
      <x:c r="C4415" s="0" t="inlineStr">
        <x:is>
          <x:t>NWC</x:t>
        </x:is>
      </x:c>
      <x:c r="D4415" s="0" t="inlineStr">
        <x:is>
          <x:t>nwc.other.B.II.4</x:t>
        </x:is>
      </x:c>
      <x:c r="E4415" s="0" t="inlineStr">
        <x:is>
          <x:t>Sonstige Vermögensgegenstände (Anteil sonstiges Working Capital)</x:t>
        </x:is>
      </x:c>
      <x:c r="F4415" s="58">
        <x:v>1407</x:v>
      </x:c>
      <x:c r="G4415" t="inlineStr">
        <x:is>
          <x:t>Abziehbare Vorsteuer aus innergemeinschaftlichem Erwerb 19 %</x:t>
        </x:is>
      </x:c>
      <x:c r="H4415" s="0" t="inlineStr">
        <x:is>
          <x:t>2022-11</x:t>
        </x:is>
      </x:c>
      <x:c r="I4415" s="0" t="inlineStr">
        <x:is>
          <x:t>2022-11</x:t>
        </x:is>
      </x:c>
      <x:c r="J4415" s="0" t="inlineStr">
        <x:is>
          <x:t>Month</x:t>
        </x:is>
      </x:c>
      <x:c r="K4415" s="58">
        <x:v>1</x:v>
      </x:c>
      <x:c r="L4415" s="12">
        <x:v>593388.35</x:v>
      </x:c>
    </x:row>
    <x:row r="4416">
      <x:c r="A4416" s="0" t="inlineStr">
        <x:is>
          <x:t>NWC|nwc.other.B.II.4|1407|2022-12</x:t>
        </x:is>
      </x:c>
      <x:c r="B4416" s="0" t="inlineStr">
        <x:is>
          <x:t>Demo Handel GmbH</x:t>
        </x:is>
      </x:c>
      <x:c r="C4416" s="0" t="inlineStr">
        <x:is>
          <x:t>NWC</x:t>
        </x:is>
      </x:c>
      <x:c r="D4416" s="0" t="inlineStr">
        <x:is>
          <x:t>nwc.other.B.II.4</x:t>
        </x:is>
      </x:c>
      <x:c r="E4416" s="0" t="inlineStr">
        <x:is>
          <x:t>Sonstige Vermögensgegenstände (Anteil sonstiges Working Capital)</x:t>
        </x:is>
      </x:c>
      <x:c r="F4416" s="58">
        <x:v>1407</x:v>
      </x:c>
      <x:c r="G4416" t="inlineStr">
        <x:is>
          <x:t>Abziehbare Vorsteuer aus innergemeinschaftlichem Erwerb 19 %</x:t>
        </x:is>
      </x:c>
      <x:c r="H4416" s="0" t="inlineStr">
        <x:is>
          <x:t>2022-12</x:t>
        </x:is>
      </x:c>
      <x:c r="I4416" s="0" t="inlineStr">
        <x:is>
          <x:t>2022-12</x:t>
        </x:is>
      </x:c>
      <x:c r="J4416" s="0" t="inlineStr">
        <x:is>
          <x:t>Month</x:t>
        </x:is>
      </x:c>
      <x:c r="K4416" s="58">
        <x:v>1</x:v>
      </x:c>
      <x:c r="L4416" s="12">
        <x:v>0</x:v>
      </x:c>
    </x:row>
    <x:row r="4417">
      <x:c r="A4417" s="0" t="inlineStr">
        <x:is>
          <x:t>NWC|nwc.other.B.II.4|1407|2023-01</x:t>
        </x:is>
      </x:c>
      <x:c r="B4417" s="0" t="inlineStr">
        <x:is>
          <x:t>Demo Handel GmbH</x:t>
        </x:is>
      </x:c>
      <x:c r="C4417" s="0" t="inlineStr">
        <x:is>
          <x:t>NWC</x:t>
        </x:is>
      </x:c>
      <x:c r="D4417" s="0" t="inlineStr">
        <x:is>
          <x:t>nwc.other.B.II.4</x:t>
        </x:is>
      </x:c>
      <x:c r="E4417" s="0" t="inlineStr">
        <x:is>
          <x:t>Sonstige Vermögensgegenstände (Anteil sonstiges Working Capital)</x:t>
        </x:is>
      </x:c>
      <x:c r="F4417" s="58">
        <x:v>1407</x:v>
      </x:c>
      <x:c r="G4417" t="inlineStr">
        <x:is>
          <x:t>Abziehbare Vorsteuer aus innergemeinschaftlichem Erwerb 19 %</x:t>
        </x:is>
      </x:c>
      <x:c r="H4417" s="0" t="inlineStr">
        <x:is>
          <x:t>2023-01</x:t>
        </x:is>
      </x:c>
      <x:c r="I4417" s="0" t="inlineStr">
        <x:is>
          <x:t>2023-01</x:t>
        </x:is>
      </x:c>
      <x:c r="J4417" s="0" t="inlineStr">
        <x:is>
          <x:t>Month</x:t>
        </x:is>
      </x:c>
      <x:c r="K4417" s="58">
        <x:v>1</x:v>
      </x:c>
      <x:c r="L4417" s="12">
        <x:v>53432.2</x:v>
      </x:c>
    </x:row>
    <x:row r="4418">
      <x:c r="A4418" s="0" t="inlineStr">
        <x:is>
          <x:t>NWC|nwc.other.B.II.4|1407|2023-02</x:t>
        </x:is>
      </x:c>
      <x:c r="B4418" s="0" t="inlineStr">
        <x:is>
          <x:t>Demo Handel GmbH</x:t>
        </x:is>
      </x:c>
      <x:c r="C4418" s="0" t="inlineStr">
        <x:is>
          <x:t>NWC</x:t>
        </x:is>
      </x:c>
      <x:c r="D4418" s="0" t="inlineStr">
        <x:is>
          <x:t>nwc.other.B.II.4</x:t>
        </x:is>
      </x:c>
      <x:c r="E4418" s="0" t="inlineStr">
        <x:is>
          <x:t>Sonstige Vermögensgegenstände (Anteil sonstiges Working Capital)</x:t>
        </x:is>
      </x:c>
      <x:c r="F4418" s="58">
        <x:v>1407</x:v>
      </x:c>
      <x:c r="G4418" t="inlineStr">
        <x:is>
          <x:t>Abziehbare Vorsteuer aus innergemeinschaftlichem Erwerb 19 %</x:t>
        </x:is>
      </x:c>
      <x:c r="H4418" s="0" t="inlineStr">
        <x:is>
          <x:t>2023-02</x:t>
        </x:is>
      </x:c>
      <x:c r="I4418" s="0" t="inlineStr">
        <x:is>
          <x:t>2023-02</x:t>
        </x:is>
      </x:c>
      <x:c r="J4418" s="0" t="inlineStr">
        <x:is>
          <x:t>Month</x:t>
        </x:is>
      </x:c>
      <x:c r="K4418" s="58">
        <x:v>1</x:v>
      </x:c>
      <x:c r="L4418" s="12">
        <x:v>115724.9</x:v>
      </x:c>
    </x:row>
    <x:row r="4419">
      <x:c r="A4419" s="0" t="inlineStr">
        <x:is>
          <x:t>NWC|nwc.other.B.II.4|1407|2023-03</x:t>
        </x:is>
      </x:c>
      <x:c r="B4419" s="0" t="inlineStr">
        <x:is>
          <x:t>Demo Handel GmbH</x:t>
        </x:is>
      </x:c>
      <x:c r="C4419" s="0" t="inlineStr">
        <x:is>
          <x:t>NWC</x:t>
        </x:is>
      </x:c>
      <x:c r="D4419" s="0" t="inlineStr">
        <x:is>
          <x:t>nwc.other.B.II.4</x:t>
        </x:is>
      </x:c>
      <x:c r="E4419" s="0" t="inlineStr">
        <x:is>
          <x:t>Sonstige Vermögensgegenstände (Anteil sonstiges Working Capital)</x:t>
        </x:is>
      </x:c>
      <x:c r="F4419" s="58">
        <x:v>1407</x:v>
      </x:c>
      <x:c r="G4419" t="inlineStr">
        <x:is>
          <x:t>Abziehbare Vorsteuer aus innergemeinschaftlichem Erwerb 19 %</x:t>
        </x:is>
      </x:c>
      <x:c r="H4419" s="0" t="inlineStr">
        <x:is>
          <x:t>2023-03</x:t>
        </x:is>
      </x:c>
      <x:c r="I4419" s="0" t="inlineStr">
        <x:is>
          <x:t>2023-03</x:t>
        </x:is>
      </x:c>
      <x:c r="J4419" s="0" t="inlineStr">
        <x:is>
          <x:t>Month</x:t>
        </x:is>
      </x:c>
      <x:c r="K4419" s="58">
        <x:v>1</x:v>
      </x:c>
      <x:c r="L4419" s="12">
        <x:v>175346.42</x:v>
      </x:c>
    </x:row>
    <x:row r="4420">
      <x:c r="A4420" s="0" t="inlineStr">
        <x:is>
          <x:t>NWC|nwc.other.B.II.4|1407|2023-04</x:t>
        </x:is>
      </x:c>
      <x:c r="B4420" s="0" t="inlineStr">
        <x:is>
          <x:t>Demo Handel GmbH</x:t>
        </x:is>
      </x:c>
      <x:c r="C4420" s="0" t="inlineStr">
        <x:is>
          <x:t>NWC</x:t>
        </x:is>
      </x:c>
      <x:c r="D4420" s="0" t="inlineStr">
        <x:is>
          <x:t>nwc.other.B.II.4</x:t>
        </x:is>
      </x:c>
      <x:c r="E4420" s="0" t="inlineStr">
        <x:is>
          <x:t>Sonstige Vermögensgegenstände (Anteil sonstiges Working Capital)</x:t>
        </x:is>
      </x:c>
      <x:c r="F4420" s="58">
        <x:v>1407</x:v>
      </x:c>
      <x:c r="G4420" t="inlineStr">
        <x:is>
          <x:t>Abziehbare Vorsteuer aus innergemeinschaftlichem Erwerb 19 %</x:t>
        </x:is>
      </x:c>
      <x:c r="H4420" s="0" t="inlineStr">
        <x:is>
          <x:t>2023-04</x:t>
        </x:is>
      </x:c>
      <x:c r="I4420" s="0" t="inlineStr">
        <x:is>
          <x:t>2023-04</x:t>
        </x:is>
      </x:c>
      <x:c r="J4420" s="0" t="inlineStr">
        <x:is>
          <x:t>Month</x:t>
        </x:is>
      </x:c>
      <x:c r="K4420" s="58">
        <x:v>1</x:v>
      </x:c>
      <x:c r="L4420" s="12">
        <x:v>233528.24</x:v>
      </x:c>
    </x:row>
    <x:row r="4421">
      <x:c r="A4421" s="0" t="inlineStr">
        <x:is>
          <x:t>NWC|nwc.other.B.II.4|1407|2023-05</x:t>
        </x:is>
      </x:c>
      <x:c r="B4421" s="0" t="inlineStr">
        <x:is>
          <x:t>Demo Handel GmbH</x:t>
        </x:is>
      </x:c>
      <x:c r="C4421" s="0" t="inlineStr">
        <x:is>
          <x:t>NWC</x:t>
        </x:is>
      </x:c>
      <x:c r="D4421" s="0" t="inlineStr">
        <x:is>
          <x:t>nwc.other.B.II.4</x:t>
        </x:is>
      </x:c>
      <x:c r="E4421" s="0" t="inlineStr">
        <x:is>
          <x:t>Sonstige Vermögensgegenstände (Anteil sonstiges Working Capital)</x:t>
        </x:is>
      </x:c>
      <x:c r="F4421" s="58">
        <x:v>1407</x:v>
      </x:c>
      <x:c r="G4421" t="inlineStr">
        <x:is>
          <x:t>Abziehbare Vorsteuer aus innergemeinschaftlichem Erwerb 19 %</x:t>
        </x:is>
      </x:c>
      <x:c r="H4421" s="0" t="inlineStr">
        <x:is>
          <x:t>2023-05</x:t>
        </x:is>
      </x:c>
      <x:c r="I4421" s="0" t="inlineStr">
        <x:is>
          <x:t>2023-05</x:t>
        </x:is>
      </x:c>
      <x:c r="J4421" s="0" t="inlineStr">
        <x:is>
          <x:t>Month</x:t>
        </x:is>
      </x:c>
      <x:c r="K4421" s="58">
        <x:v>1</x:v>
      </x:c>
      <x:c r="L4421" s="12">
        <x:v>290461.15</x:v>
      </x:c>
    </x:row>
    <x:row r="4422">
      <x:c r="A4422" s="0" t="inlineStr">
        <x:is>
          <x:t>NWC|nwc.other.B.II.4|1407|2023-06</x:t>
        </x:is>
      </x:c>
      <x:c r="B4422" s="0" t="inlineStr">
        <x:is>
          <x:t>Demo Handel GmbH</x:t>
        </x:is>
      </x:c>
      <x:c r="C4422" s="0" t="inlineStr">
        <x:is>
          <x:t>NWC</x:t>
        </x:is>
      </x:c>
      <x:c r="D4422" s="0" t="inlineStr">
        <x:is>
          <x:t>nwc.other.B.II.4</x:t>
        </x:is>
      </x:c>
      <x:c r="E4422" s="0" t="inlineStr">
        <x:is>
          <x:t>Sonstige Vermögensgegenstände (Anteil sonstiges Working Capital)</x:t>
        </x:is>
      </x:c>
      <x:c r="F4422" s="58">
        <x:v>1407</x:v>
      </x:c>
      <x:c r="G4422" t="inlineStr">
        <x:is>
          <x:t>Abziehbare Vorsteuer aus innergemeinschaftlichem Erwerb 19 %</x:t>
        </x:is>
      </x:c>
      <x:c r="H4422" s="0" t="inlineStr">
        <x:is>
          <x:t>2023-06</x:t>
        </x:is>
      </x:c>
      <x:c r="I4422" s="0" t="inlineStr">
        <x:is>
          <x:t>2023-06</x:t>
        </x:is>
      </x:c>
      <x:c r="J4422" s="0" t="inlineStr">
        <x:is>
          <x:t>Month</x:t>
        </x:is>
      </x:c>
      <x:c r="K4422" s="58">
        <x:v>1</x:v>
      </x:c>
      <x:c r="L4422" s="12">
        <x:v>344380.92</x:v>
      </x:c>
    </x:row>
    <x:row r="4423">
      <x:c r="A4423" s="0" t="inlineStr">
        <x:is>
          <x:t>NWC|nwc.other.B.II.4|1407|2023-07</x:t>
        </x:is>
      </x:c>
      <x:c r="B4423" s="0" t="inlineStr">
        <x:is>
          <x:t>Demo Handel GmbH</x:t>
        </x:is>
      </x:c>
      <x:c r="C4423" s="0" t="inlineStr">
        <x:is>
          <x:t>NWC</x:t>
        </x:is>
      </x:c>
      <x:c r="D4423" s="0" t="inlineStr">
        <x:is>
          <x:t>nwc.other.B.II.4</x:t>
        </x:is>
      </x:c>
      <x:c r="E4423" s="0" t="inlineStr">
        <x:is>
          <x:t>Sonstige Vermögensgegenstände (Anteil sonstiges Working Capital)</x:t>
        </x:is>
      </x:c>
      <x:c r="F4423" s="58">
        <x:v>1407</x:v>
      </x:c>
      <x:c r="G4423" t="inlineStr">
        <x:is>
          <x:t>Abziehbare Vorsteuer aus innergemeinschaftlichem Erwerb 19 %</x:t>
        </x:is>
      </x:c>
      <x:c r="H4423" s="0" t="inlineStr">
        <x:is>
          <x:t>2023-07</x:t>
        </x:is>
      </x:c>
      <x:c r="I4423" s="0" t="inlineStr">
        <x:is>
          <x:t>2023-07</x:t>
        </x:is>
      </x:c>
      <x:c r="J4423" s="0" t="inlineStr">
        <x:is>
          <x:t>Month</x:t>
        </x:is>
      </x:c>
      <x:c r="K4423" s="58">
        <x:v>1</x:v>
      </x:c>
      <x:c r="L4423" s="12">
        <x:v>390480.78</x:v>
      </x:c>
    </x:row>
    <x:row r="4424">
      <x:c r="A4424" s="0" t="inlineStr">
        <x:is>
          <x:t>NWC|nwc.other.B.II.4|1407|2023-08</x:t>
        </x:is>
      </x:c>
      <x:c r="B4424" s="0" t="inlineStr">
        <x:is>
          <x:t>Demo Handel GmbH</x:t>
        </x:is>
      </x:c>
      <x:c r="C4424" s="0" t="inlineStr">
        <x:is>
          <x:t>NWC</x:t>
        </x:is>
      </x:c>
      <x:c r="D4424" s="0" t="inlineStr">
        <x:is>
          <x:t>nwc.other.B.II.4</x:t>
        </x:is>
      </x:c>
      <x:c r="E4424" s="0" t="inlineStr">
        <x:is>
          <x:t>Sonstige Vermögensgegenstände (Anteil sonstiges Working Capital)</x:t>
        </x:is>
      </x:c>
      <x:c r="F4424" s="58">
        <x:v>1407</x:v>
      </x:c>
      <x:c r="G4424" t="inlineStr">
        <x:is>
          <x:t>Abziehbare Vorsteuer aus innergemeinschaftlichem Erwerb 19 %</x:t>
        </x:is>
      </x:c>
      <x:c r="H4424" s="0" t="inlineStr">
        <x:is>
          <x:t>2023-08</x:t>
        </x:is>
      </x:c>
      <x:c r="I4424" s="0" t="inlineStr">
        <x:is>
          <x:t>2023-08</x:t>
        </x:is>
      </x:c>
      <x:c r="J4424" s="0" t="inlineStr">
        <x:is>
          <x:t>Month</x:t>
        </x:is>
      </x:c>
      <x:c r="K4424" s="58">
        <x:v>1</x:v>
      </x:c>
      <x:c r="L4424" s="12">
        <x:v>448516.4</x:v>
      </x:c>
    </x:row>
    <x:row r="4425">
      <x:c r="A4425" s="0" t="inlineStr">
        <x:is>
          <x:t>NWC|nwc.other.B.II.4|1407|2023-09</x:t>
        </x:is>
      </x:c>
      <x:c r="B4425" s="0" t="inlineStr">
        <x:is>
          <x:t>Demo Handel GmbH</x:t>
        </x:is>
      </x:c>
      <x:c r="C4425" s="0" t="inlineStr">
        <x:is>
          <x:t>NWC</x:t>
        </x:is>
      </x:c>
      <x:c r="D4425" s="0" t="inlineStr">
        <x:is>
          <x:t>nwc.other.B.II.4</x:t>
        </x:is>
      </x:c>
      <x:c r="E4425" s="0" t="inlineStr">
        <x:is>
          <x:t>Sonstige Vermögensgegenstände (Anteil sonstiges Working Capital)</x:t>
        </x:is>
      </x:c>
      <x:c r="F4425" s="58">
        <x:v>1407</x:v>
      </x:c>
      <x:c r="G4425" t="inlineStr">
        <x:is>
          <x:t>Abziehbare Vorsteuer aus innergemeinschaftlichem Erwerb 19 %</x:t>
        </x:is>
      </x:c>
      <x:c r="H4425" s="0" t="inlineStr">
        <x:is>
          <x:t>2023-09</x:t>
        </x:is>
      </x:c>
      <x:c r="I4425" s="0" t="inlineStr">
        <x:is>
          <x:t>2023-09</x:t>
        </x:is>
      </x:c>
      <x:c r="J4425" s="0" t="inlineStr">
        <x:is>
          <x:t>Month</x:t>
        </x:is>
      </x:c>
      <x:c r="K4425" s="58">
        <x:v>1</x:v>
      </x:c>
      <x:c r="L4425" s="12">
        <x:v>510870.09</x:v>
      </x:c>
    </x:row>
    <x:row r="4426">
      <x:c r="A4426" s="0" t="inlineStr">
        <x:is>
          <x:t>NWC|nwc.other.B.II.4|1407|2023-10</x:t>
        </x:is>
      </x:c>
      <x:c r="B4426" s="0" t="inlineStr">
        <x:is>
          <x:t>Demo Handel GmbH</x:t>
        </x:is>
      </x:c>
      <x:c r="C4426" s="0" t="inlineStr">
        <x:is>
          <x:t>NWC</x:t>
        </x:is>
      </x:c>
      <x:c r="D4426" s="0" t="inlineStr">
        <x:is>
          <x:t>nwc.other.B.II.4</x:t>
        </x:is>
      </x:c>
      <x:c r="E4426" s="0" t="inlineStr">
        <x:is>
          <x:t>Sonstige Vermögensgegenstände (Anteil sonstiges Working Capital)</x:t>
        </x:is>
      </x:c>
      <x:c r="F4426" s="58">
        <x:v>1407</x:v>
      </x:c>
      <x:c r="G4426" t="inlineStr">
        <x:is>
          <x:t>Abziehbare Vorsteuer aus innergemeinschaftlichem Erwerb 19 %</x:t>
        </x:is>
      </x:c>
      <x:c r="H4426" s="0" t="inlineStr">
        <x:is>
          <x:t>2023-10</x:t>
        </x:is>
      </x:c>
      <x:c r="I4426" s="0" t="inlineStr">
        <x:is>
          <x:t>2023-10</x:t>
        </x:is>
      </x:c>
      <x:c r="J4426" s="0" t="inlineStr">
        <x:is>
          <x:t>Month</x:t>
        </x:is>
      </x:c>
      <x:c r="K4426" s="58">
        <x:v>1</x:v>
      </x:c>
      <x:c r="L4426" s="12">
        <x:v>578424.89</x:v>
      </x:c>
    </x:row>
    <x:row r="4427">
      <x:c r="A4427" s="0" t="inlineStr">
        <x:is>
          <x:t>NWC|nwc.other.B.II.4|1407|2023-11</x:t>
        </x:is>
      </x:c>
      <x:c r="B4427" s="0" t="inlineStr">
        <x:is>
          <x:t>Demo Handel GmbH</x:t>
        </x:is>
      </x:c>
      <x:c r="C4427" s="0" t="inlineStr">
        <x:is>
          <x:t>NWC</x:t>
        </x:is>
      </x:c>
      <x:c r="D4427" s="0" t="inlineStr">
        <x:is>
          <x:t>nwc.other.B.II.4</x:t>
        </x:is>
      </x:c>
      <x:c r="E4427" s="0" t="inlineStr">
        <x:is>
          <x:t>Sonstige Vermögensgegenstände (Anteil sonstiges Working Capital)</x:t>
        </x:is>
      </x:c>
      <x:c r="F4427" s="58">
        <x:v>1407</x:v>
      </x:c>
      <x:c r="G4427" t="inlineStr">
        <x:is>
          <x:t>Abziehbare Vorsteuer aus innergemeinschaftlichem Erwerb 19 %</x:t>
        </x:is>
      </x:c>
      <x:c r="H4427" s="0" t="inlineStr">
        <x:is>
          <x:t>2023-11</x:t>
        </x:is>
      </x:c>
      <x:c r="I4427" s="0" t="inlineStr">
        <x:is>
          <x:t>2023-11</x:t>
        </x:is>
      </x:c>
      <x:c r="J4427" s="0" t="inlineStr">
        <x:is>
          <x:t>Month</x:t>
        </x:is>
      </x:c>
      <x:c r="K4427" s="58">
        <x:v>1</x:v>
      </x:c>
      <x:c r="L4427" s="12">
        <x:v>653675.77</x:v>
      </x:c>
    </x:row>
    <x:row r="4428">
      <x:c r="A4428" s="0" t="inlineStr">
        <x:is>
          <x:t>NWC|nwc.other.B.II.4|1407|2023-12</x:t>
        </x:is>
      </x:c>
      <x:c r="B4428" s="0" t="inlineStr">
        <x:is>
          <x:t>Demo Handel GmbH</x:t>
        </x:is>
      </x:c>
      <x:c r="C4428" s="0" t="inlineStr">
        <x:is>
          <x:t>NWC</x:t>
        </x:is>
      </x:c>
      <x:c r="D4428" s="0" t="inlineStr">
        <x:is>
          <x:t>nwc.other.B.II.4</x:t>
        </x:is>
      </x:c>
      <x:c r="E4428" s="0" t="inlineStr">
        <x:is>
          <x:t>Sonstige Vermögensgegenstände (Anteil sonstiges Working Capital)</x:t>
        </x:is>
      </x:c>
      <x:c r="F4428" s="58">
        <x:v>1407</x:v>
      </x:c>
      <x:c r="G4428" t="inlineStr">
        <x:is>
          <x:t>Abziehbare Vorsteuer aus innergemeinschaftlichem Erwerb 19 %</x:t>
        </x:is>
      </x:c>
      <x:c r="H4428" s="0" t="inlineStr">
        <x:is>
          <x:t>2023-12</x:t>
        </x:is>
      </x:c>
      <x:c r="I4428" s="0" t="inlineStr">
        <x:is>
          <x:t>2023-12</x:t>
        </x:is>
      </x:c>
      <x:c r="J4428" s="0" t="inlineStr">
        <x:is>
          <x:t>Month</x:t>
        </x:is>
      </x:c>
      <x:c r="K4428" s="58">
        <x:v>1</x:v>
      </x:c>
      <x:c r="L4428" s="12">
        <x:v>0</x:v>
      </x:c>
    </x:row>
    <x:row r="4429">
      <x:c r="A4429" s="0" t="inlineStr">
        <x:is>
          <x:t>NWC|nwc.other.B.II.4|1407|2024-01</x:t>
        </x:is>
      </x:c>
      <x:c r="B4429" s="0" t="inlineStr">
        <x:is>
          <x:t>Demo Handel GmbH</x:t>
        </x:is>
      </x:c>
      <x:c r="C4429" s="0" t="inlineStr">
        <x:is>
          <x:t>NWC</x:t>
        </x:is>
      </x:c>
      <x:c r="D4429" s="0" t="inlineStr">
        <x:is>
          <x:t>nwc.other.B.II.4</x:t>
        </x:is>
      </x:c>
      <x:c r="E4429" s="0" t="inlineStr">
        <x:is>
          <x:t>Sonstige Vermögensgegenstände (Anteil sonstiges Working Capital)</x:t>
        </x:is>
      </x:c>
      <x:c r="F4429" s="58">
        <x:v>1407</x:v>
      </x:c>
      <x:c r="G4429" t="inlineStr">
        <x:is>
          <x:t>Abziehbare Vorsteuer aus innergemeinschaftlichem Erwerb 19 %</x:t>
        </x:is>
      </x:c>
      <x:c r="H4429" s="0" t="inlineStr">
        <x:is>
          <x:t>2024-01</x:t>
        </x:is>
      </x:c>
      <x:c r="I4429" s="0" t="inlineStr">
        <x:is>
          <x:t>2024-01</x:t>
        </x:is>
      </x:c>
      <x:c r="J4429" s="0" t="inlineStr">
        <x:is>
          <x:t>Month</x:t>
        </x:is>
      </x:c>
      <x:c r="K4429" s="58">
        <x:v>1</x:v>
      </x:c>
      <x:c r="L4429" s="12">
        <x:v>55578.67</x:v>
      </x:c>
    </x:row>
    <x:row r="4430">
      <x:c r="A4430" s="0" t="inlineStr">
        <x:is>
          <x:t>NWC|nwc.other.B.II.4|1407|2024-02</x:t>
        </x:is>
      </x:c>
      <x:c r="B4430" s="0" t="inlineStr">
        <x:is>
          <x:t>Demo Handel GmbH</x:t>
        </x:is>
      </x:c>
      <x:c r="C4430" s="0" t="inlineStr">
        <x:is>
          <x:t>NWC</x:t>
        </x:is>
      </x:c>
      <x:c r="D4430" s="0" t="inlineStr">
        <x:is>
          <x:t>nwc.other.B.II.4</x:t>
        </x:is>
      </x:c>
      <x:c r="E4430" s="0" t="inlineStr">
        <x:is>
          <x:t>Sonstige Vermögensgegenstände (Anteil sonstiges Working Capital)</x:t>
        </x:is>
      </x:c>
      <x:c r="F4430" s="58">
        <x:v>1407</x:v>
      </x:c>
      <x:c r="G4430" t="inlineStr">
        <x:is>
          <x:t>Abziehbare Vorsteuer aus innergemeinschaftlichem Erwerb 19 %</x:t>
        </x:is>
      </x:c>
      <x:c r="H4430" s="0" t="inlineStr">
        <x:is>
          <x:t>2024-02</x:t>
        </x:is>
      </x:c>
      <x:c r="I4430" s="0" t="inlineStr">
        <x:is>
          <x:t>2024-02</x:t>
        </x:is>
      </x:c>
      <x:c r="J4430" s="0" t="inlineStr">
        <x:is>
          <x:t>Month</x:t>
        </x:is>
      </x:c>
      <x:c r="K4430" s="58">
        <x:v>1</x:v>
      </x:c>
      <x:c r="L4430" s="12">
        <x:v>117228.77</x:v>
      </x:c>
    </x:row>
    <x:row r="4431">
      <x:c r="A4431" s="0" t="inlineStr">
        <x:is>
          <x:t>NWC|nwc.other.B.II.4|1407|2024-03</x:t>
        </x:is>
      </x:c>
      <x:c r="B4431" s="0" t="inlineStr">
        <x:is>
          <x:t>Demo Handel GmbH</x:t>
        </x:is>
      </x:c>
      <x:c r="C4431" s="0" t="inlineStr">
        <x:is>
          <x:t>NWC</x:t>
        </x:is>
      </x:c>
      <x:c r="D4431" s="0" t="inlineStr">
        <x:is>
          <x:t>nwc.other.B.II.4</x:t>
        </x:is>
      </x:c>
      <x:c r="E4431" s="0" t="inlineStr">
        <x:is>
          <x:t>Sonstige Vermögensgegenstände (Anteil sonstiges Working Capital)</x:t>
        </x:is>
      </x:c>
      <x:c r="F4431" s="58">
        <x:v>1407</x:v>
      </x:c>
      <x:c r="G4431" t="inlineStr">
        <x:is>
          <x:t>Abziehbare Vorsteuer aus innergemeinschaftlichem Erwerb 19 %</x:t>
        </x:is>
      </x:c>
      <x:c r="H4431" s="0" t="inlineStr">
        <x:is>
          <x:t>2024-03</x:t>
        </x:is>
      </x:c>
      <x:c r="I4431" s="0" t="inlineStr">
        <x:is>
          <x:t>2024-03</x:t>
        </x:is>
      </x:c>
      <x:c r="J4431" s="0" t="inlineStr">
        <x:is>
          <x:t>Month</x:t>
        </x:is>
      </x:c>
      <x:c r="K4431" s="58">
        <x:v>1</x:v>
      </x:c>
      <x:c r="L4431" s="12">
        <x:v>180604.97</x:v>
      </x:c>
    </x:row>
    <x:row r="4432">
      <x:c r="A4432" s="0" t="inlineStr">
        <x:is>
          <x:t>NWC|nwc.other.B.II.4|1407|2024-04</x:t>
        </x:is>
      </x:c>
      <x:c r="B4432" s="0" t="inlineStr">
        <x:is>
          <x:t>Demo Handel GmbH</x:t>
        </x:is>
      </x:c>
      <x:c r="C4432" s="0" t="inlineStr">
        <x:is>
          <x:t>NWC</x:t>
        </x:is>
      </x:c>
      <x:c r="D4432" s="0" t="inlineStr">
        <x:is>
          <x:t>nwc.other.B.II.4</x:t>
        </x:is>
      </x:c>
      <x:c r="E4432" s="0" t="inlineStr">
        <x:is>
          <x:t>Sonstige Vermögensgegenstände (Anteil sonstiges Working Capital)</x:t>
        </x:is>
      </x:c>
      <x:c r="F4432" s="58">
        <x:v>1407</x:v>
      </x:c>
      <x:c r="G4432" t="inlineStr">
        <x:is>
          <x:t>Abziehbare Vorsteuer aus innergemeinschaftlichem Erwerb 19 %</x:t>
        </x:is>
      </x:c>
      <x:c r="H4432" s="0" t="inlineStr">
        <x:is>
          <x:t>2024-04</x:t>
        </x:is>
      </x:c>
      <x:c r="I4432" s="0" t="inlineStr">
        <x:is>
          <x:t>2024-04</x:t>
        </x:is>
      </x:c>
      <x:c r="J4432" s="0" t="inlineStr">
        <x:is>
          <x:t>Month</x:t>
        </x:is>
      </x:c>
      <x:c r="K4432" s="58">
        <x:v>1</x:v>
      </x:c>
      <x:c r="L4432" s="12">
        <x:v>242454.63</x:v>
      </x:c>
    </x:row>
    <x:row r="4433">
      <x:c r="A4433" s="0" t="inlineStr">
        <x:is>
          <x:t>NWC|nwc.other.B.II.4|1407|2024-05</x:t>
        </x:is>
      </x:c>
      <x:c r="B4433" s="0" t="inlineStr">
        <x:is>
          <x:t>Demo Handel GmbH</x:t>
        </x:is>
      </x:c>
      <x:c r="C4433" s="0" t="inlineStr">
        <x:is>
          <x:t>NWC</x:t>
        </x:is>
      </x:c>
      <x:c r="D4433" s="0" t="inlineStr">
        <x:is>
          <x:t>nwc.other.B.II.4</x:t>
        </x:is>
      </x:c>
      <x:c r="E4433" s="0" t="inlineStr">
        <x:is>
          <x:t>Sonstige Vermögensgegenstände (Anteil sonstiges Working Capital)</x:t>
        </x:is>
      </x:c>
      <x:c r="F4433" s="58">
        <x:v>1407</x:v>
      </x:c>
      <x:c r="G4433" t="inlineStr">
        <x:is>
          <x:t>Abziehbare Vorsteuer aus innergemeinschaftlichem Erwerb 19 %</x:t>
        </x:is>
      </x:c>
      <x:c r="H4433" s="0" t="inlineStr">
        <x:is>
          <x:t>2024-05</x:t>
        </x:is>
      </x:c>
      <x:c r="I4433" s="0" t="inlineStr">
        <x:is>
          <x:t>2024-05</x:t>
        </x:is>
      </x:c>
      <x:c r="J4433" s="0" t="inlineStr">
        <x:is>
          <x:t>Month</x:t>
        </x:is>
      </x:c>
      <x:c r="K4433" s="58">
        <x:v>1</x:v>
      </x:c>
      <x:c r="L4433" s="12">
        <x:v>303685.17</x:v>
      </x:c>
    </x:row>
    <x:row r="4434">
      <x:c r="A4434" s="0" t="inlineStr">
        <x:is>
          <x:t>NWC|nwc.other.B.II.4|1407|2024-06</x:t>
        </x:is>
      </x:c>
      <x:c r="B4434" s="0" t="inlineStr">
        <x:is>
          <x:t>Demo Handel GmbH</x:t>
        </x:is>
      </x:c>
      <x:c r="C4434" s="0" t="inlineStr">
        <x:is>
          <x:t>NWC</x:t>
        </x:is>
      </x:c>
      <x:c r="D4434" s="0" t="inlineStr">
        <x:is>
          <x:t>nwc.other.B.II.4</x:t>
        </x:is>
      </x:c>
      <x:c r="E4434" s="0" t="inlineStr">
        <x:is>
          <x:t>Sonstige Vermögensgegenstände (Anteil sonstiges Working Capital)</x:t>
        </x:is>
      </x:c>
      <x:c r="F4434" s="58">
        <x:v>1407</x:v>
      </x:c>
      <x:c r="G4434" t="inlineStr">
        <x:is>
          <x:t>Abziehbare Vorsteuer aus innergemeinschaftlichem Erwerb 19 %</x:t>
        </x:is>
      </x:c>
      <x:c r="H4434" s="0" t="inlineStr">
        <x:is>
          <x:t>2024-06</x:t>
        </x:is>
      </x:c>
      <x:c r="I4434" s="0" t="inlineStr">
        <x:is>
          <x:t>2024-06</x:t>
        </x:is>
      </x:c>
      <x:c r="J4434" s="0" t="inlineStr">
        <x:is>
          <x:t>Month</x:t>
        </x:is>
      </x:c>
      <x:c r="K4434" s="58">
        <x:v>1</x:v>
      </x:c>
      <x:c r="L4434" s="12">
        <x:v>358635.19</x:v>
      </x:c>
    </x:row>
    <x:row r="4435">
      <x:c r="A4435" s="0" t="inlineStr">
        <x:is>
          <x:t>NWC|nwc.other.B.II.4|1407|2024-07</x:t>
        </x:is>
      </x:c>
      <x:c r="B4435" s="0" t="inlineStr">
        <x:is>
          <x:t>Demo Handel GmbH</x:t>
        </x:is>
      </x:c>
      <x:c r="C4435" s="0" t="inlineStr">
        <x:is>
          <x:t>NWC</x:t>
        </x:is>
      </x:c>
      <x:c r="D4435" s="0" t="inlineStr">
        <x:is>
          <x:t>nwc.other.B.II.4</x:t>
        </x:is>
      </x:c>
      <x:c r="E4435" s="0" t="inlineStr">
        <x:is>
          <x:t>Sonstige Vermögensgegenstände (Anteil sonstiges Working Capital)</x:t>
        </x:is>
      </x:c>
      <x:c r="F4435" s="58">
        <x:v>1407</x:v>
      </x:c>
      <x:c r="G4435" t="inlineStr">
        <x:is>
          <x:t>Abziehbare Vorsteuer aus innergemeinschaftlichem Erwerb 19 %</x:t>
        </x:is>
      </x:c>
      <x:c r="H4435" s="0" t="inlineStr">
        <x:is>
          <x:t>2024-07</x:t>
        </x:is>
      </x:c>
      <x:c r="I4435" s="0" t="inlineStr">
        <x:is>
          <x:t>2024-07</x:t>
        </x:is>
      </x:c>
      <x:c r="J4435" s="0" t="inlineStr">
        <x:is>
          <x:t>Month</x:t>
        </x:is>
      </x:c>
      <x:c r="K4435" s="58">
        <x:v>1</x:v>
      </x:c>
      <x:c r="L4435" s="12">
        <x:v>410232.23</x:v>
      </x:c>
    </x:row>
    <x:row r="4436">
      <x:c r="A4436" s="0" t="inlineStr">
        <x:is>
          <x:t>NWC|nwc.other.B.II.4|1407|2024-08</x:t>
        </x:is>
      </x:c>
      <x:c r="B4436" s="0" t="inlineStr">
        <x:is>
          <x:t>Demo Handel GmbH</x:t>
        </x:is>
      </x:c>
      <x:c r="C4436" s="0" t="inlineStr">
        <x:is>
          <x:t>NWC</x:t>
        </x:is>
      </x:c>
      <x:c r="D4436" s="0" t="inlineStr">
        <x:is>
          <x:t>nwc.other.B.II.4</x:t>
        </x:is>
      </x:c>
      <x:c r="E4436" s="0" t="inlineStr">
        <x:is>
          <x:t>Sonstige Vermögensgegenstände (Anteil sonstiges Working Capital)</x:t>
        </x:is>
      </x:c>
      <x:c r="F4436" s="58">
        <x:v>1407</x:v>
      </x:c>
      <x:c r="G4436" t="inlineStr">
        <x:is>
          <x:t>Abziehbare Vorsteuer aus innergemeinschaftlichem Erwerb 19 %</x:t>
        </x:is>
      </x:c>
      <x:c r="H4436" s="0" t="inlineStr">
        <x:is>
          <x:t>2024-08</x:t>
        </x:is>
      </x:c>
      <x:c r="I4436" s="0" t="inlineStr">
        <x:is>
          <x:t>2024-08</x:t>
        </x:is>
      </x:c>
      <x:c r="J4436" s="0" t="inlineStr">
        <x:is>
          <x:t>Month</x:t>
        </x:is>
      </x:c>
      <x:c r="K4436" s="58">
        <x:v>1</x:v>
      </x:c>
      <x:c r="L4436" s="12">
        <x:v>473224.55</x:v>
      </x:c>
    </x:row>
    <x:row r="4437">
      <x:c r="A4437" s="0" t="inlineStr">
        <x:is>
          <x:t>NWC|nwc.other.B.II.4|1407|2024-09</x:t>
        </x:is>
      </x:c>
      <x:c r="B4437" s="0" t="inlineStr">
        <x:is>
          <x:t>Demo Handel GmbH</x:t>
        </x:is>
      </x:c>
      <x:c r="C4437" s="0" t="inlineStr">
        <x:is>
          <x:t>NWC</x:t>
        </x:is>
      </x:c>
      <x:c r="D4437" s="0" t="inlineStr">
        <x:is>
          <x:t>nwc.other.B.II.4</x:t>
        </x:is>
      </x:c>
      <x:c r="E4437" s="0" t="inlineStr">
        <x:is>
          <x:t>Sonstige Vermögensgegenstände (Anteil sonstiges Working Capital)</x:t>
        </x:is>
      </x:c>
      <x:c r="F4437" s="58">
        <x:v>1407</x:v>
      </x:c>
      <x:c r="G4437" t="inlineStr">
        <x:is>
          <x:t>Abziehbare Vorsteuer aus innergemeinschaftlichem Erwerb 19 %</x:t>
        </x:is>
      </x:c>
      <x:c r="H4437" s="0" t="inlineStr">
        <x:is>
          <x:t>2024-09</x:t>
        </x:is>
      </x:c>
      <x:c r="I4437" s="0" t="inlineStr">
        <x:is>
          <x:t>2024-09</x:t>
        </x:is>
      </x:c>
      <x:c r="J4437" s="0" t="inlineStr">
        <x:is>
          <x:t>Month</x:t>
        </x:is>
      </x:c>
      <x:c r="K4437" s="58">
        <x:v>1</x:v>
      </x:c>
      <x:c r="L4437" s="12">
        <x:v>538127.48</x:v>
      </x:c>
    </x:row>
    <x:row r="4438">
      <x:c r="A4438" s="0" t="inlineStr">
        <x:is>
          <x:t>NWC|nwc.other.B.II.4|1407|2024-10</x:t>
        </x:is>
      </x:c>
      <x:c r="B4438" s="0" t="inlineStr">
        <x:is>
          <x:t>Demo Handel GmbH</x:t>
        </x:is>
      </x:c>
      <x:c r="C4438" s="0" t="inlineStr">
        <x:is>
          <x:t>NWC</x:t>
        </x:is>
      </x:c>
      <x:c r="D4438" s="0" t="inlineStr">
        <x:is>
          <x:t>nwc.other.B.II.4</x:t>
        </x:is>
      </x:c>
      <x:c r="E4438" s="0" t="inlineStr">
        <x:is>
          <x:t>Sonstige Vermögensgegenstände (Anteil sonstiges Working Capital)</x:t>
        </x:is>
      </x:c>
      <x:c r="F4438" s="58">
        <x:v>1407</x:v>
      </x:c>
      <x:c r="G4438" t="inlineStr">
        <x:is>
          <x:t>Abziehbare Vorsteuer aus innergemeinschaftlichem Erwerb 19 %</x:t>
        </x:is>
      </x:c>
      <x:c r="H4438" s="0" t="inlineStr">
        <x:is>
          <x:t>2024-10</x:t>
        </x:is>
      </x:c>
      <x:c r="I4438" s="0" t="inlineStr">
        <x:is>
          <x:t>2024-10</x:t>
        </x:is>
      </x:c>
      <x:c r="J4438" s="0" t="inlineStr">
        <x:is>
          <x:t>Month</x:t>
        </x:is>
      </x:c>
      <x:c r="K4438" s="58">
        <x:v>1</x:v>
      </x:c>
      <x:c r="L4438" s="12">
        <x:v>607582.99</x:v>
      </x:c>
    </x:row>
    <x:row r="4439">
      <x:c r="A4439" s="0" t="inlineStr">
        <x:is>
          <x:t>NWC|nwc.other.B.II.4|1407|2024-11</x:t>
        </x:is>
      </x:c>
      <x:c r="B4439" s="0" t="inlineStr">
        <x:is>
          <x:t>Demo Handel GmbH</x:t>
        </x:is>
      </x:c>
      <x:c r="C4439" s="0" t="inlineStr">
        <x:is>
          <x:t>NWC</x:t>
        </x:is>
      </x:c>
      <x:c r="D4439" s="0" t="inlineStr">
        <x:is>
          <x:t>nwc.other.B.II.4</x:t>
        </x:is>
      </x:c>
      <x:c r="E4439" s="0" t="inlineStr">
        <x:is>
          <x:t>Sonstige Vermögensgegenstände (Anteil sonstiges Working Capital)</x:t>
        </x:is>
      </x:c>
      <x:c r="F4439" s="58">
        <x:v>1407</x:v>
      </x:c>
      <x:c r="G4439" t="inlineStr">
        <x:is>
          <x:t>Abziehbare Vorsteuer aus innergemeinschaftlichem Erwerb 19 %</x:t>
        </x:is>
      </x:c>
      <x:c r="H4439" s="0" t="inlineStr">
        <x:is>
          <x:t>2024-11</x:t>
        </x:is>
      </x:c>
      <x:c r="I4439" s="0" t="inlineStr">
        <x:is>
          <x:t>2024-11</x:t>
        </x:is>
      </x:c>
      <x:c r="J4439" s="0" t="inlineStr">
        <x:is>
          <x:t>Month</x:t>
        </x:is>
      </x:c>
      <x:c r="K4439" s="58">
        <x:v>1</x:v>
      </x:c>
      <x:c r="L4439" s="12">
        <x:v>685490.01</x:v>
      </x:c>
    </x:row>
    <x:row r="4440">
      <x:c r="A4440" s="0" t="inlineStr">
        <x:is>
          <x:t>NWC|nwc.other.B.II.4|1407|2024-12</x:t>
        </x:is>
      </x:c>
      <x:c r="B4440" s="0" t="inlineStr">
        <x:is>
          <x:t>Demo Handel GmbH</x:t>
        </x:is>
      </x:c>
      <x:c r="C4440" s="0" t="inlineStr">
        <x:is>
          <x:t>NWC</x:t>
        </x:is>
      </x:c>
      <x:c r="D4440" s="0" t="inlineStr">
        <x:is>
          <x:t>nwc.other.B.II.4</x:t>
        </x:is>
      </x:c>
      <x:c r="E4440" s="0" t="inlineStr">
        <x:is>
          <x:t>Sonstige Vermögensgegenstände (Anteil sonstiges Working Capital)</x:t>
        </x:is>
      </x:c>
      <x:c r="F4440" s="58">
        <x:v>1407</x:v>
      </x:c>
      <x:c r="G4440" t="inlineStr">
        <x:is>
          <x:t>Abziehbare Vorsteuer aus innergemeinschaftlichem Erwerb 19 %</x:t>
        </x:is>
      </x:c>
      <x:c r="H4440" s="0" t="inlineStr">
        <x:is>
          <x:t>2024-12</x:t>
        </x:is>
      </x:c>
      <x:c r="I4440" s="0" t="inlineStr">
        <x:is>
          <x:t>2024-12</x:t>
        </x:is>
      </x:c>
      <x:c r="J4440" s="0" t="inlineStr">
        <x:is>
          <x:t>Month</x:t>
        </x:is>
      </x:c>
      <x:c r="K4440" s="58">
        <x:v>1</x:v>
      </x:c>
      <x:c r="L4440" s="12">
        <x:v>0</x:v>
      </x:c>
    </x:row>
    <x:row r="4441">
      <x:c r="A4441" s="0" t="inlineStr">
        <x:is>
          <x:t>NWC|nwc.other.B.II.4|1460|2022-01</x:t>
        </x:is>
      </x:c>
      <x:c r="B4441" s="0" t="inlineStr">
        <x:is>
          <x:t>Demo Handel GmbH</x:t>
        </x:is>
      </x:c>
      <x:c r="C4441" s="0" t="inlineStr">
        <x:is>
          <x:t>NWC</x:t>
        </x:is>
      </x:c>
      <x:c r="D4441" s="0" t="inlineStr">
        <x:is>
          <x:t>nwc.other.B.II.4</x:t>
        </x:is>
      </x:c>
      <x:c r="E4441" s="0" t="inlineStr">
        <x:is>
          <x:t>Sonstige Vermögensgegenstände (Anteil sonstiges Working Capital)</x:t>
        </x:is>
      </x:c>
      <x:c r="F4441" s="58">
        <x:v>1460</x:v>
      </x:c>
      <x:c r="G4441" t="inlineStr">
        <x:is>
          <x:t>Geldtransit</x:t>
        </x:is>
      </x:c>
      <x:c r="H4441" s="0" t="inlineStr">
        <x:is>
          <x:t>2022-01</x:t>
        </x:is>
      </x:c>
      <x:c r="I4441" s="0" t="inlineStr">
        <x:is>
          <x:t>2022-01</x:t>
        </x:is>
      </x:c>
      <x:c r="J4441" s="0" t="inlineStr">
        <x:is>
          <x:t>Month</x:t>
        </x:is>
      </x:c>
      <x:c r="K4441" s="58">
        <x:v>1</x:v>
      </x:c>
      <x:c r="L4441" s="12">
        <x:v>0</x:v>
      </x:c>
    </x:row>
    <x:row r="4442">
      <x:c r="A4442" s="0" t="inlineStr">
        <x:is>
          <x:t>NWC|nwc.other.B.II.4|1460|2022-02</x:t>
        </x:is>
      </x:c>
      <x:c r="B4442" s="0" t="inlineStr">
        <x:is>
          <x:t>Demo Handel GmbH</x:t>
        </x:is>
      </x:c>
      <x:c r="C4442" s="0" t="inlineStr">
        <x:is>
          <x:t>NWC</x:t>
        </x:is>
      </x:c>
      <x:c r="D4442" s="0" t="inlineStr">
        <x:is>
          <x:t>nwc.other.B.II.4</x:t>
        </x:is>
      </x:c>
      <x:c r="E4442" s="0" t="inlineStr">
        <x:is>
          <x:t>Sonstige Vermögensgegenstände (Anteil sonstiges Working Capital)</x:t>
        </x:is>
      </x:c>
      <x:c r="F4442" s="58">
        <x:v>1460</x:v>
      </x:c>
      <x:c r="G4442" t="inlineStr">
        <x:is>
          <x:t>Geldtransit</x:t>
        </x:is>
      </x:c>
      <x:c r="H4442" s="0" t="inlineStr">
        <x:is>
          <x:t>2022-02</x:t>
        </x:is>
      </x:c>
      <x:c r="I4442" s="0" t="inlineStr">
        <x:is>
          <x:t>2022-02</x:t>
        </x:is>
      </x:c>
      <x:c r="J4442" s="0" t="inlineStr">
        <x:is>
          <x:t>Month</x:t>
        </x:is>
      </x:c>
      <x:c r="K4442" s="58">
        <x:v>1</x:v>
      </x:c>
      <x:c r="L4442" s="12">
        <x:v>0</x:v>
      </x:c>
    </x:row>
    <x:row r="4443">
      <x:c r="A4443" s="0" t="inlineStr">
        <x:is>
          <x:t>NWC|nwc.other.B.II.4|1460|2022-03</x:t>
        </x:is>
      </x:c>
      <x:c r="B4443" s="0" t="inlineStr">
        <x:is>
          <x:t>Demo Handel GmbH</x:t>
        </x:is>
      </x:c>
      <x:c r="C4443" s="0" t="inlineStr">
        <x:is>
          <x:t>NWC</x:t>
        </x:is>
      </x:c>
      <x:c r="D4443" s="0" t="inlineStr">
        <x:is>
          <x:t>nwc.other.B.II.4</x:t>
        </x:is>
      </x:c>
      <x:c r="E4443" s="0" t="inlineStr">
        <x:is>
          <x:t>Sonstige Vermögensgegenstände (Anteil sonstiges Working Capital)</x:t>
        </x:is>
      </x:c>
      <x:c r="F4443" s="58">
        <x:v>1460</x:v>
      </x:c>
      <x:c r="G4443" t="inlineStr">
        <x:is>
          <x:t>Geldtransit</x:t>
        </x:is>
      </x:c>
      <x:c r="H4443" s="0" t="inlineStr">
        <x:is>
          <x:t>2022-03</x:t>
        </x:is>
      </x:c>
      <x:c r="I4443" s="0" t="inlineStr">
        <x:is>
          <x:t>2022-03</x:t>
        </x:is>
      </x:c>
      <x:c r="J4443" s="0" t="inlineStr">
        <x:is>
          <x:t>Month</x:t>
        </x:is>
      </x:c>
      <x:c r="K4443" s="58">
        <x:v>1</x:v>
      </x:c>
      <x:c r="L4443" s="12">
        <x:v>600000</x:v>
      </x:c>
    </x:row>
    <x:row r="4444">
      <x:c r="A4444" s="0" t="inlineStr">
        <x:is>
          <x:t>NWC|nwc.other.B.II.4|1460|2022-04</x:t>
        </x:is>
      </x:c>
      <x:c r="B4444" s="0" t="inlineStr">
        <x:is>
          <x:t>Demo Handel GmbH</x:t>
        </x:is>
      </x:c>
      <x:c r="C4444" s="0" t="inlineStr">
        <x:is>
          <x:t>NWC</x:t>
        </x:is>
      </x:c>
      <x:c r="D4444" s="0" t="inlineStr">
        <x:is>
          <x:t>nwc.other.B.II.4</x:t>
        </x:is>
      </x:c>
      <x:c r="E4444" s="0" t="inlineStr">
        <x:is>
          <x:t>Sonstige Vermögensgegenstände (Anteil sonstiges Working Capital)</x:t>
        </x:is>
      </x:c>
      <x:c r="F4444" s="58">
        <x:v>1460</x:v>
      </x:c>
      <x:c r="G4444" t="inlineStr">
        <x:is>
          <x:t>Geldtransit</x:t>
        </x:is>
      </x:c>
      <x:c r="H4444" s="0" t="inlineStr">
        <x:is>
          <x:t>2022-04</x:t>
        </x:is>
      </x:c>
      <x:c r="I4444" s="0" t="inlineStr">
        <x:is>
          <x:t>2022-04</x:t>
        </x:is>
      </x:c>
      <x:c r="J4444" s="0" t="inlineStr">
        <x:is>
          <x:t>Month</x:t>
        </x:is>
      </x:c>
      <x:c r="K4444" s="58">
        <x:v>1</x:v>
      </x:c>
      <x:c r="L4444" s="12">
        <x:v>0</x:v>
      </x:c>
    </x:row>
    <x:row r="4445">
      <x:c r="A4445" s="0" t="inlineStr">
        <x:is>
          <x:t>NWC|nwc.other.B.II.4|1460|2022-05</x:t>
        </x:is>
      </x:c>
      <x:c r="B4445" s="0" t="inlineStr">
        <x:is>
          <x:t>Demo Handel GmbH</x:t>
        </x:is>
      </x:c>
      <x:c r="C4445" s="0" t="inlineStr">
        <x:is>
          <x:t>NWC</x:t>
        </x:is>
      </x:c>
      <x:c r="D4445" s="0" t="inlineStr">
        <x:is>
          <x:t>nwc.other.B.II.4</x:t>
        </x:is>
      </x:c>
      <x:c r="E4445" s="0" t="inlineStr">
        <x:is>
          <x:t>Sonstige Vermögensgegenstände (Anteil sonstiges Working Capital)</x:t>
        </x:is>
      </x:c>
      <x:c r="F4445" s="58">
        <x:v>1460</x:v>
      </x:c>
      <x:c r="G4445" t="inlineStr">
        <x:is>
          <x:t>Geldtransit</x:t>
        </x:is>
      </x:c>
      <x:c r="H4445" s="0" t="inlineStr">
        <x:is>
          <x:t>2022-05</x:t>
        </x:is>
      </x:c>
      <x:c r="I4445" s="0" t="inlineStr">
        <x:is>
          <x:t>2022-05</x:t>
        </x:is>
      </x:c>
      <x:c r="J4445" s="0" t="inlineStr">
        <x:is>
          <x:t>Month</x:t>
        </x:is>
      </x:c>
      <x:c r="K4445" s="58">
        <x:v>1</x:v>
      </x:c>
      <x:c r="L4445" s="12">
        <x:v>700000</x:v>
      </x:c>
    </x:row>
    <x:row r="4446">
      <x:c r="A4446" s="0" t="inlineStr">
        <x:is>
          <x:t>NWC|nwc.other.B.II.4|1460|2022-06</x:t>
        </x:is>
      </x:c>
      <x:c r="B4446" s="0" t="inlineStr">
        <x:is>
          <x:t>Demo Handel GmbH</x:t>
        </x:is>
      </x:c>
      <x:c r="C4446" s="0" t="inlineStr">
        <x:is>
          <x:t>NWC</x:t>
        </x:is>
      </x:c>
      <x:c r="D4446" s="0" t="inlineStr">
        <x:is>
          <x:t>nwc.other.B.II.4</x:t>
        </x:is>
      </x:c>
      <x:c r="E4446" s="0" t="inlineStr">
        <x:is>
          <x:t>Sonstige Vermögensgegenstände (Anteil sonstiges Working Capital)</x:t>
        </x:is>
      </x:c>
      <x:c r="F4446" s="58">
        <x:v>1460</x:v>
      </x:c>
      <x:c r="G4446" t="inlineStr">
        <x:is>
          <x:t>Geldtransit</x:t>
        </x:is>
      </x:c>
      <x:c r="H4446" s="0" t="inlineStr">
        <x:is>
          <x:t>2022-06</x:t>
        </x:is>
      </x:c>
      <x:c r="I4446" s="0" t="inlineStr">
        <x:is>
          <x:t>2022-06</x:t>
        </x:is>
      </x:c>
      <x:c r="J4446" s="0" t="inlineStr">
        <x:is>
          <x:t>Month</x:t>
        </x:is>
      </x:c>
      <x:c r="K4446" s="58">
        <x:v>1</x:v>
      </x:c>
      <x:c r="L4446" s="12">
        <x:v>0</x:v>
      </x:c>
    </x:row>
    <x:row r="4447">
      <x:c r="A4447" s="0" t="inlineStr">
        <x:is>
          <x:t>NWC|nwc.other.B.II.4|1460|2022-07</x:t>
        </x:is>
      </x:c>
      <x:c r="B4447" s="0" t="inlineStr">
        <x:is>
          <x:t>Demo Handel GmbH</x:t>
        </x:is>
      </x:c>
      <x:c r="C4447" s="0" t="inlineStr">
        <x:is>
          <x:t>NWC</x:t>
        </x:is>
      </x:c>
      <x:c r="D4447" s="0" t="inlineStr">
        <x:is>
          <x:t>nwc.other.B.II.4</x:t>
        </x:is>
      </x:c>
      <x:c r="E4447" s="0" t="inlineStr">
        <x:is>
          <x:t>Sonstige Vermögensgegenstände (Anteil sonstiges Working Capital)</x:t>
        </x:is>
      </x:c>
      <x:c r="F4447" s="58">
        <x:v>1460</x:v>
      </x:c>
      <x:c r="G4447" t="inlineStr">
        <x:is>
          <x:t>Geldtransit</x:t>
        </x:is>
      </x:c>
      <x:c r="H4447" s="0" t="inlineStr">
        <x:is>
          <x:t>2022-07</x:t>
        </x:is>
      </x:c>
      <x:c r="I4447" s="0" t="inlineStr">
        <x:is>
          <x:t>2022-07</x:t>
        </x:is>
      </x:c>
      <x:c r="J4447" s="0" t="inlineStr">
        <x:is>
          <x:t>Month</x:t>
        </x:is>
      </x:c>
      <x:c r="K4447" s="58">
        <x:v>1</x:v>
      </x:c>
      <x:c r="L4447" s="12">
        <x:v>0</x:v>
      </x:c>
    </x:row>
    <x:row r="4448">
      <x:c r="A4448" s="0" t="inlineStr">
        <x:is>
          <x:t>NWC|nwc.other.B.II.4|1460|2022-08</x:t>
        </x:is>
      </x:c>
      <x:c r="B4448" s="0" t="inlineStr">
        <x:is>
          <x:t>Demo Handel GmbH</x:t>
        </x:is>
      </x:c>
      <x:c r="C4448" s="0" t="inlineStr">
        <x:is>
          <x:t>NWC</x:t>
        </x:is>
      </x:c>
      <x:c r="D4448" s="0" t="inlineStr">
        <x:is>
          <x:t>nwc.other.B.II.4</x:t>
        </x:is>
      </x:c>
      <x:c r="E4448" s="0" t="inlineStr">
        <x:is>
          <x:t>Sonstige Vermögensgegenstände (Anteil sonstiges Working Capital)</x:t>
        </x:is>
      </x:c>
      <x:c r="F4448" s="58">
        <x:v>1460</x:v>
      </x:c>
      <x:c r="G4448" t="inlineStr">
        <x:is>
          <x:t>Geldtransit</x:t>
        </x:is>
      </x:c>
      <x:c r="H4448" s="0" t="inlineStr">
        <x:is>
          <x:t>2022-08</x:t>
        </x:is>
      </x:c>
      <x:c r="I4448" s="0" t="inlineStr">
        <x:is>
          <x:t>2022-08</x:t>
        </x:is>
      </x:c>
      <x:c r="J4448" s="0" t="inlineStr">
        <x:is>
          <x:t>Month</x:t>
        </x:is>
      </x:c>
      <x:c r="K4448" s="58">
        <x:v>1</x:v>
      </x:c>
      <x:c r="L4448" s="12">
        <x:v>1000000</x:v>
      </x:c>
    </x:row>
    <x:row r="4449">
      <x:c r="A4449" s="0" t="inlineStr">
        <x:is>
          <x:t>NWC|nwc.other.B.II.4|1460|2022-09</x:t>
        </x:is>
      </x:c>
      <x:c r="B4449" s="0" t="inlineStr">
        <x:is>
          <x:t>Demo Handel GmbH</x:t>
        </x:is>
      </x:c>
      <x:c r="C4449" s="0" t="inlineStr">
        <x:is>
          <x:t>NWC</x:t>
        </x:is>
      </x:c>
      <x:c r="D4449" s="0" t="inlineStr">
        <x:is>
          <x:t>nwc.other.B.II.4</x:t>
        </x:is>
      </x:c>
      <x:c r="E4449" s="0" t="inlineStr">
        <x:is>
          <x:t>Sonstige Vermögensgegenstände (Anteil sonstiges Working Capital)</x:t>
        </x:is>
      </x:c>
      <x:c r="F4449" s="58">
        <x:v>1460</x:v>
      </x:c>
      <x:c r="G4449" t="inlineStr">
        <x:is>
          <x:t>Geldtransit</x:t>
        </x:is>
      </x:c>
      <x:c r="H4449" s="0" t="inlineStr">
        <x:is>
          <x:t>2022-09</x:t>
        </x:is>
      </x:c>
      <x:c r="I4449" s="0" t="inlineStr">
        <x:is>
          <x:t>2022-09</x:t>
        </x:is>
      </x:c>
      <x:c r="J4449" s="0" t="inlineStr">
        <x:is>
          <x:t>Month</x:t>
        </x:is>
      </x:c>
      <x:c r="K4449" s="58">
        <x:v>1</x:v>
      </x:c>
      <x:c r="L4449" s="12">
        <x:v>0</x:v>
      </x:c>
    </x:row>
    <x:row r="4450">
      <x:c r="A4450" s="0" t="inlineStr">
        <x:is>
          <x:t>NWC|nwc.other.B.II.4|1460|2022-10</x:t>
        </x:is>
      </x:c>
      <x:c r="B4450" s="0" t="inlineStr">
        <x:is>
          <x:t>Demo Handel GmbH</x:t>
        </x:is>
      </x:c>
      <x:c r="C4450" s="0" t="inlineStr">
        <x:is>
          <x:t>NWC</x:t>
        </x:is>
      </x:c>
      <x:c r="D4450" s="0" t="inlineStr">
        <x:is>
          <x:t>nwc.other.B.II.4</x:t>
        </x:is>
      </x:c>
      <x:c r="E4450" s="0" t="inlineStr">
        <x:is>
          <x:t>Sonstige Vermögensgegenstände (Anteil sonstiges Working Capital)</x:t>
        </x:is>
      </x:c>
      <x:c r="F4450" s="58">
        <x:v>1460</x:v>
      </x:c>
      <x:c r="G4450" t="inlineStr">
        <x:is>
          <x:t>Geldtransit</x:t>
        </x:is>
      </x:c>
      <x:c r="H4450" s="0" t="inlineStr">
        <x:is>
          <x:t>2022-10</x:t>
        </x:is>
      </x:c>
      <x:c r="I4450" s="0" t="inlineStr">
        <x:is>
          <x:t>2022-10</x:t>
        </x:is>
      </x:c>
      <x:c r="J4450" s="0" t="inlineStr">
        <x:is>
          <x:t>Month</x:t>
        </x:is>
      </x:c>
      <x:c r="K4450" s="58">
        <x:v>1</x:v>
      </x:c>
      <x:c r="L4450" s="12">
        <x:v>0</x:v>
      </x:c>
    </x:row>
    <x:row r="4451">
      <x:c r="A4451" s="0" t="inlineStr">
        <x:is>
          <x:t>NWC|nwc.other.B.II.4|1460|2022-11</x:t>
        </x:is>
      </x:c>
      <x:c r="B4451" s="0" t="inlineStr">
        <x:is>
          <x:t>Demo Handel GmbH</x:t>
        </x:is>
      </x:c>
      <x:c r="C4451" s="0" t="inlineStr">
        <x:is>
          <x:t>NWC</x:t>
        </x:is>
      </x:c>
      <x:c r="D4451" s="0" t="inlineStr">
        <x:is>
          <x:t>nwc.other.B.II.4</x:t>
        </x:is>
      </x:c>
      <x:c r="E4451" s="0" t="inlineStr">
        <x:is>
          <x:t>Sonstige Vermögensgegenstände (Anteil sonstiges Working Capital)</x:t>
        </x:is>
      </x:c>
      <x:c r="F4451" s="58">
        <x:v>1460</x:v>
      </x:c>
      <x:c r="G4451" t="inlineStr">
        <x:is>
          <x:t>Geldtransit</x:t>
        </x:is>
      </x:c>
      <x:c r="H4451" s="0" t="inlineStr">
        <x:is>
          <x:t>2022-11</x:t>
        </x:is>
      </x:c>
      <x:c r="I4451" s="0" t="inlineStr">
        <x:is>
          <x:t>2022-11</x:t>
        </x:is>
      </x:c>
      <x:c r="J4451" s="0" t="inlineStr">
        <x:is>
          <x:t>Month</x:t>
        </x:is>
      </x:c>
      <x:c r="K4451" s="58">
        <x:v>1</x:v>
      </x:c>
      <x:c r="L4451" s="12">
        <x:v>0</x:v>
      </x:c>
    </x:row>
    <x:row r="4452">
      <x:c r="A4452" s="0" t="inlineStr">
        <x:is>
          <x:t>NWC|nwc.other.B.II.4|1460|2022-12</x:t>
        </x:is>
      </x:c>
      <x:c r="B4452" s="0" t="inlineStr">
        <x:is>
          <x:t>Demo Handel GmbH</x:t>
        </x:is>
      </x:c>
      <x:c r="C4452" s="0" t="inlineStr">
        <x:is>
          <x:t>NWC</x:t>
        </x:is>
      </x:c>
      <x:c r="D4452" s="0" t="inlineStr">
        <x:is>
          <x:t>nwc.other.B.II.4</x:t>
        </x:is>
      </x:c>
      <x:c r="E4452" s="0" t="inlineStr">
        <x:is>
          <x:t>Sonstige Vermögensgegenstände (Anteil sonstiges Working Capital)</x:t>
        </x:is>
      </x:c>
      <x:c r="F4452" s="58">
        <x:v>1460</x:v>
      </x:c>
      <x:c r="G4452" t="inlineStr">
        <x:is>
          <x:t>Geldtransit</x:t>
        </x:is>
      </x:c>
      <x:c r="H4452" s="0" t="inlineStr">
        <x:is>
          <x:t>2022-12</x:t>
        </x:is>
      </x:c>
      <x:c r="I4452" s="0" t="inlineStr">
        <x:is>
          <x:t>2022-12</x:t>
        </x:is>
      </x:c>
      <x:c r="J4452" s="0" t="inlineStr">
        <x:is>
          <x:t>Month</x:t>
        </x:is>
      </x:c>
      <x:c r="K4452" s="58">
        <x:v>1</x:v>
      </x:c>
      <x:c r="L4452" s="12">
        <x:v>1050000</x:v>
      </x:c>
    </x:row>
    <x:row r="4453">
      <x:c r="A4453" s="0" t="inlineStr">
        <x:is>
          <x:t>NWC|nwc.other.B.II.4|1460|2023-01</x:t>
        </x:is>
      </x:c>
      <x:c r="B4453" s="0" t="inlineStr">
        <x:is>
          <x:t>Demo Handel GmbH</x:t>
        </x:is>
      </x:c>
      <x:c r="C4453" s="0" t="inlineStr">
        <x:is>
          <x:t>NWC</x:t>
        </x:is>
      </x:c>
      <x:c r="D4453" s="0" t="inlineStr">
        <x:is>
          <x:t>nwc.other.B.II.4</x:t>
        </x:is>
      </x:c>
      <x:c r="E4453" s="0" t="inlineStr">
        <x:is>
          <x:t>Sonstige Vermögensgegenstände (Anteil sonstiges Working Capital)</x:t>
        </x:is>
      </x:c>
      <x:c r="F4453" s="58">
        <x:v>1460</x:v>
      </x:c>
      <x:c r="G4453" t="inlineStr">
        <x:is>
          <x:t>Geldtransit</x:t>
        </x:is>
      </x:c>
      <x:c r="H4453" s="0" t="inlineStr">
        <x:is>
          <x:t>2023-01</x:t>
        </x:is>
      </x:c>
      <x:c r="I4453" s="0" t="inlineStr">
        <x:is>
          <x:t>2023-01</x:t>
        </x:is>
      </x:c>
      <x:c r="J4453" s="0" t="inlineStr">
        <x:is>
          <x:t>Month</x:t>
        </x:is>
      </x:c>
      <x:c r="K4453" s="58">
        <x:v>1</x:v>
      </x:c>
      <x:c r="L4453" s="12">
        <x:v>0</x:v>
      </x:c>
    </x:row>
    <x:row r="4454">
      <x:c r="A4454" s="0" t="inlineStr">
        <x:is>
          <x:t>NWC|nwc.other.B.II.4|1460|2023-02</x:t>
        </x:is>
      </x:c>
      <x:c r="B4454" s="0" t="inlineStr">
        <x:is>
          <x:t>Demo Handel GmbH</x:t>
        </x:is>
      </x:c>
      <x:c r="C4454" s="0" t="inlineStr">
        <x:is>
          <x:t>NWC</x:t>
        </x:is>
      </x:c>
      <x:c r="D4454" s="0" t="inlineStr">
        <x:is>
          <x:t>nwc.other.B.II.4</x:t>
        </x:is>
      </x:c>
      <x:c r="E4454" s="0" t="inlineStr">
        <x:is>
          <x:t>Sonstige Vermögensgegenstände (Anteil sonstiges Working Capital)</x:t>
        </x:is>
      </x:c>
      <x:c r="F4454" s="58">
        <x:v>1460</x:v>
      </x:c>
      <x:c r="G4454" t="inlineStr">
        <x:is>
          <x:t>Geldtransit</x:t>
        </x:is>
      </x:c>
      <x:c r="H4454" s="0" t="inlineStr">
        <x:is>
          <x:t>2023-02</x:t>
        </x:is>
      </x:c>
      <x:c r="I4454" s="0" t="inlineStr">
        <x:is>
          <x:t>2023-02</x:t>
        </x:is>
      </x:c>
      <x:c r="J4454" s="0" t="inlineStr">
        <x:is>
          <x:t>Month</x:t>
        </x:is>
      </x:c>
      <x:c r="K4454" s="58">
        <x:v>1</x:v>
      </x:c>
      <x:c r="L4454" s="12">
        <x:v>1300000</x:v>
      </x:c>
    </x:row>
    <x:row r="4455">
      <x:c r="A4455" s="0" t="inlineStr">
        <x:is>
          <x:t>NWC|nwc.other.B.II.4|1460|2023-03</x:t>
        </x:is>
      </x:c>
      <x:c r="B4455" s="0" t="inlineStr">
        <x:is>
          <x:t>Demo Handel GmbH</x:t>
        </x:is>
      </x:c>
      <x:c r="C4455" s="0" t="inlineStr">
        <x:is>
          <x:t>NWC</x:t>
        </x:is>
      </x:c>
      <x:c r="D4455" s="0" t="inlineStr">
        <x:is>
          <x:t>nwc.other.B.II.4</x:t>
        </x:is>
      </x:c>
      <x:c r="E4455" s="0" t="inlineStr">
        <x:is>
          <x:t>Sonstige Vermögensgegenstände (Anteil sonstiges Working Capital)</x:t>
        </x:is>
      </x:c>
      <x:c r="F4455" s="58">
        <x:v>1460</x:v>
      </x:c>
      <x:c r="G4455" t="inlineStr">
        <x:is>
          <x:t>Geldtransit</x:t>
        </x:is>
      </x:c>
      <x:c r="H4455" s="0" t="inlineStr">
        <x:is>
          <x:t>2023-03</x:t>
        </x:is>
      </x:c>
      <x:c r="I4455" s="0" t="inlineStr">
        <x:is>
          <x:t>2023-03</x:t>
        </x:is>
      </x:c>
      <x:c r="J4455" s="0" t="inlineStr">
        <x:is>
          <x:t>Month</x:t>
        </x:is>
      </x:c>
      <x:c r="K4455" s="58">
        <x:v>1</x:v>
      </x:c>
      <x:c r="L4455" s="12">
        <x:v>0</x:v>
      </x:c>
    </x:row>
    <x:row r="4456">
      <x:c r="A4456" s="0" t="inlineStr">
        <x:is>
          <x:t>NWC|nwc.other.B.II.4|1460|2023-04</x:t>
        </x:is>
      </x:c>
      <x:c r="B4456" s="0" t="inlineStr">
        <x:is>
          <x:t>Demo Handel GmbH</x:t>
        </x:is>
      </x:c>
      <x:c r="C4456" s="0" t="inlineStr">
        <x:is>
          <x:t>NWC</x:t>
        </x:is>
      </x:c>
      <x:c r="D4456" s="0" t="inlineStr">
        <x:is>
          <x:t>nwc.other.B.II.4</x:t>
        </x:is>
      </x:c>
      <x:c r="E4456" s="0" t="inlineStr">
        <x:is>
          <x:t>Sonstige Vermögensgegenstände (Anteil sonstiges Working Capital)</x:t>
        </x:is>
      </x:c>
      <x:c r="F4456" s="58">
        <x:v>1460</x:v>
      </x:c>
      <x:c r="G4456" t="inlineStr">
        <x:is>
          <x:t>Geldtransit</x:t>
        </x:is>
      </x:c>
      <x:c r="H4456" s="0" t="inlineStr">
        <x:is>
          <x:t>2023-04</x:t>
        </x:is>
      </x:c>
      <x:c r="I4456" s="0" t="inlineStr">
        <x:is>
          <x:t>2023-04</x:t>
        </x:is>
      </x:c>
      <x:c r="J4456" s="0" t="inlineStr">
        <x:is>
          <x:t>Month</x:t>
        </x:is>
      </x:c>
      <x:c r="K4456" s="58">
        <x:v>1</x:v>
      </x:c>
      <x:c r="L4456" s="12">
        <x:v>0</x:v>
      </x:c>
    </x:row>
    <x:row r="4457">
      <x:c r="A4457" s="0" t="inlineStr">
        <x:is>
          <x:t>NWC|nwc.other.B.II.4|1460|2023-05</x:t>
        </x:is>
      </x:c>
      <x:c r="B4457" s="0" t="inlineStr">
        <x:is>
          <x:t>Demo Handel GmbH</x:t>
        </x:is>
      </x:c>
      <x:c r="C4457" s="0" t="inlineStr">
        <x:is>
          <x:t>NWC</x:t>
        </x:is>
      </x:c>
      <x:c r="D4457" s="0" t="inlineStr">
        <x:is>
          <x:t>nwc.other.B.II.4</x:t>
        </x:is>
      </x:c>
      <x:c r="E4457" s="0" t="inlineStr">
        <x:is>
          <x:t>Sonstige Vermögensgegenstände (Anteil sonstiges Working Capital)</x:t>
        </x:is>
      </x:c>
      <x:c r="F4457" s="58">
        <x:v>1460</x:v>
      </x:c>
      <x:c r="G4457" t="inlineStr">
        <x:is>
          <x:t>Geldtransit</x:t>
        </x:is>
      </x:c>
      <x:c r="H4457" s="0" t="inlineStr">
        <x:is>
          <x:t>2023-05</x:t>
        </x:is>
      </x:c>
      <x:c r="I4457" s="0" t="inlineStr">
        <x:is>
          <x:t>2023-05</x:t>
        </x:is>
      </x:c>
      <x:c r="J4457" s="0" t="inlineStr">
        <x:is>
          <x:t>Month</x:t>
        </x:is>
      </x:c>
      <x:c r="K4457" s="58">
        <x:v>1</x:v>
      </x:c>
      <x:c r="L4457" s="12">
        <x:v>1250000</x:v>
      </x:c>
    </x:row>
    <x:row r="4458">
      <x:c r="A4458" s="0" t="inlineStr">
        <x:is>
          <x:t>NWC|nwc.other.B.II.4|1460|2023-06</x:t>
        </x:is>
      </x:c>
      <x:c r="B4458" s="0" t="inlineStr">
        <x:is>
          <x:t>Demo Handel GmbH</x:t>
        </x:is>
      </x:c>
      <x:c r="C4458" s="0" t="inlineStr">
        <x:is>
          <x:t>NWC</x:t>
        </x:is>
      </x:c>
      <x:c r="D4458" s="0" t="inlineStr">
        <x:is>
          <x:t>nwc.other.B.II.4</x:t>
        </x:is>
      </x:c>
      <x:c r="E4458" s="0" t="inlineStr">
        <x:is>
          <x:t>Sonstige Vermögensgegenstände (Anteil sonstiges Working Capital)</x:t>
        </x:is>
      </x:c>
      <x:c r="F4458" s="58">
        <x:v>1460</x:v>
      </x:c>
      <x:c r="G4458" t="inlineStr">
        <x:is>
          <x:t>Geldtransit</x:t>
        </x:is>
      </x:c>
      <x:c r="H4458" s="0" t="inlineStr">
        <x:is>
          <x:t>2023-06</x:t>
        </x:is>
      </x:c>
      <x:c r="I4458" s="0" t="inlineStr">
        <x:is>
          <x:t>2023-06</x:t>
        </x:is>
      </x:c>
      <x:c r="J4458" s="0" t="inlineStr">
        <x:is>
          <x:t>Month</x:t>
        </x:is>
      </x:c>
      <x:c r="K4458" s="58">
        <x:v>1</x:v>
      </x:c>
      <x:c r="L4458" s="12">
        <x:v>0</x:v>
      </x:c>
    </x:row>
    <x:row r="4459">
      <x:c r="A4459" s="0" t="inlineStr">
        <x:is>
          <x:t>NWC|nwc.other.B.II.4|1460|2023-07</x:t>
        </x:is>
      </x:c>
      <x:c r="B4459" s="0" t="inlineStr">
        <x:is>
          <x:t>Demo Handel GmbH</x:t>
        </x:is>
      </x:c>
      <x:c r="C4459" s="0" t="inlineStr">
        <x:is>
          <x:t>NWC</x:t>
        </x:is>
      </x:c>
      <x:c r="D4459" s="0" t="inlineStr">
        <x:is>
          <x:t>nwc.other.B.II.4</x:t>
        </x:is>
      </x:c>
      <x:c r="E4459" s="0" t="inlineStr">
        <x:is>
          <x:t>Sonstige Vermögensgegenstände (Anteil sonstiges Working Capital)</x:t>
        </x:is>
      </x:c>
      <x:c r="F4459" s="58">
        <x:v>1460</x:v>
      </x:c>
      <x:c r="G4459" t="inlineStr">
        <x:is>
          <x:t>Geldtransit</x:t>
        </x:is>
      </x:c>
      <x:c r="H4459" s="0" t="inlineStr">
        <x:is>
          <x:t>2023-07</x:t>
        </x:is>
      </x:c>
      <x:c r="I4459" s="0" t="inlineStr">
        <x:is>
          <x:t>2023-07</x:t>
        </x:is>
      </x:c>
      <x:c r="J4459" s="0" t="inlineStr">
        <x:is>
          <x:t>Month</x:t>
        </x:is>
      </x:c>
      <x:c r="K4459" s="58">
        <x:v>1</x:v>
      </x:c>
      <x:c r="L4459" s="12">
        <x:v>0</x:v>
      </x:c>
    </x:row>
    <x:row r="4460">
      <x:c r="A4460" s="0" t="inlineStr">
        <x:is>
          <x:t>NWC|nwc.other.B.II.4|1460|2023-08</x:t>
        </x:is>
      </x:c>
      <x:c r="B4460" s="0" t="inlineStr">
        <x:is>
          <x:t>Demo Handel GmbH</x:t>
        </x:is>
      </x:c>
      <x:c r="C4460" s="0" t="inlineStr">
        <x:is>
          <x:t>NWC</x:t>
        </x:is>
      </x:c>
      <x:c r="D4460" s="0" t="inlineStr">
        <x:is>
          <x:t>nwc.other.B.II.4</x:t>
        </x:is>
      </x:c>
      <x:c r="E4460" s="0" t="inlineStr">
        <x:is>
          <x:t>Sonstige Vermögensgegenstände (Anteil sonstiges Working Capital)</x:t>
        </x:is>
      </x:c>
      <x:c r="F4460" s="58">
        <x:v>1460</x:v>
      </x:c>
      <x:c r="G4460" t="inlineStr">
        <x:is>
          <x:t>Geldtransit</x:t>
        </x:is>
      </x:c>
      <x:c r="H4460" s="0" t="inlineStr">
        <x:is>
          <x:t>2023-08</x:t>
        </x:is>
      </x:c>
      <x:c r="I4460" s="0" t="inlineStr">
        <x:is>
          <x:t>2023-08</x:t>
        </x:is>
      </x:c>
      <x:c r="J4460" s="0" t="inlineStr">
        <x:is>
          <x:t>Month</x:t>
        </x:is>
      </x:c>
      <x:c r="K4460" s="58">
        <x:v>1</x:v>
      </x:c>
      <x:c r="L4460" s="12">
        <x:v>0</x:v>
      </x:c>
    </x:row>
    <x:row r="4461">
      <x:c r="A4461" s="0" t="inlineStr">
        <x:is>
          <x:t>NWC|nwc.other.B.II.4|1460|2023-09</x:t>
        </x:is>
      </x:c>
      <x:c r="B4461" s="0" t="inlineStr">
        <x:is>
          <x:t>Demo Handel GmbH</x:t>
        </x:is>
      </x:c>
      <x:c r="C4461" s="0" t="inlineStr">
        <x:is>
          <x:t>NWC</x:t>
        </x:is>
      </x:c>
      <x:c r="D4461" s="0" t="inlineStr">
        <x:is>
          <x:t>nwc.other.B.II.4</x:t>
        </x:is>
      </x:c>
      <x:c r="E4461" s="0" t="inlineStr">
        <x:is>
          <x:t>Sonstige Vermögensgegenstände (Anteil sonstiges Working Capital)</x:t>
        </x:is>
      </x:c>
      <x:c r="F4461" s="58">
        <x:v>1460</x:v>
      </x:c>
      <x:c r="G4461" t="inlineStr">
        <x:is>
          <x:t>Geldtransit</x:t>
        </x:is>
      </x:c>
      <x:c r="H4461" s="0" t="inlineStr">
        <x:is>
          <x:t>2023-09</x:t>
        </x:is>
      </x:c>
      <x:c r="I4461" s="0" t="inlineStr">
        <x:is>
          <x:t>2023-09</x:t>
        </x:is>
      </x:c>
      <x:c r="J4461" s="0" t="inlineStr">
        <x:is>
          <x:t>Month</x:t>
        </x:is>
      </x:c>
      <x:c r="K4461" s="58">
        <x:v>1</x:v>
      </x:c>
      <x:c r="L4461" s="12">
        <x:v>0</x:v>
      </x:c>
    </x:row>
    <x:row r="4462">
      <x:c r="A4462" s="0" t="inlineStr">
        <x:is>
          <x:t>NWC|nwc.other.B.II.4|1460|2023-10</x:t>
        </x:is>
      </x:c>
      <x:c r="B4462" s="0" t="inlineStr">
        <x:is>
          <x:t>Demo Handel GmbH</x:t>
        </x:is>
      </x:c>
      <x:c r="C4462" s="0" t="inlineStr">
        <x:is>
          <x:t>NWC</x:t>
        </x:is>
      </x:c>
      <x:c r="D4462" s="0" t="inlineStr">
        <x:is>
          <x:t>nwc.other.B.II.4</x:t>
        </x:is>
      </x:c>
      <x:c r="E4462" s="0" t="inlineStr">
        <x:is>
          <x:t>Sonstige Vermögensgegenstände (Anteil sonstiges Working Capital)</x:t>
        </x:is>
      </x:c>
      <x:c r="F4462" s="58">
        <x:v>1460</x:v>
      </x:c>
      <x:c r="G4462" t="inlineStr">
        <x:is>
          <x:t>Geldtransit</x:t>
        </x:is>
      </x:c>
      <x:c r="H4462" s="0" t="inlineStr">
        <x:is>
          <x:t>2023-10</x:t>
        </x:is>
      </x:c>
      <x:c r="I4462" s="0" t="inlineStr">
        <x:is>
          <x:t>2023-10</x:t>
        </x:is>
      </x:c>
      <x:c r="J4462" s="0" t="inlineStr">
        <x:is>
          <x:t>Month</x:t>
        </x:is>
      </x:c>
      <x:c r="K4462" s="58">
        <x:v>1</x:v>
      </x:c>
      <x:c r="L4462" s="12">
        <x:v>500000</x:v>
      </x:c>
    </x:row>
    <x:row r="4463">
      <x:c r="A4463" s="0" t="inlineStr">
        <x:is>
          <x:t>NWC|nwc.other.B.II.4|1460|2023-11</x:t>
        </x:is>
      </x:c>
      <x:c r="B4463" s="0" t="inlineStr">
        <x:is>
          <x:t>Demo Handel GmbH</x:t>
        </x:is>
      </x:c>
      <x:c r="C4463" s="0" t="inlineStr">
        <x:is>
          <x:t>NWC</x:t>
        </x:is>
      </x:c>
      <x:c r="D4463" s="0" t="inlineStr">
        <x:is>
          <x:t>nwc.other.B.II.4</x:t>
        </x:is>
      </x:c>
      <x:c r="E4463" s="0" t="inlineStr">
        <x:is>
          <x:t>Sonstige Vermögensgegenstände (Anteil sonstiges Working Capital)</x:t>
        </x:is>
      </x:c>
      <x:c r="F4463" s="58">
        <x:v>1460</x:v>
      </x:c>
      <x:c r="G4463" t="inlineStr">
        <x:is>
          <x:t>Geldtransit</x:t>
        </x:is>
      </x:c>
      <x:c r="H4463" s="0" t="inlineStr">
        <x:is>
          <x:t>2023-11</x:t>
        </x:is>
      </x:c>
      <x:c r="I4463" s="0" t="inlineStr">
        <x:is>
          <x:t>2023-11</x:t>
        </x:is>
      </x:c>
      <x:c r="J4463" s="0" t="inlineStr">
        <x:is>
          <x:t>Month</x:t>
        </x:is>
      </x:c>
      <x:c r="K4463" s="58">
        <x:v>1</x:v>
      </x:c>
      <x:c r="L4463" s="12">
        <x:v>0</x:v>
      </x:c>
    </x:row>
    <x:row r="4464">
      <x:c r="A4464" s="0" t="inlineStr">
        <x:is>
          <x:t>NWC|nwc.other.B.II.4|1460|2023-12</x:t>
        </x:is>
      </x:c>
      <x:c r="B4464" s="0" t="inlineStr">
        <x:is>
          <x:t>Demo Handel GmbH</x:t>
        </x:is>
      </x:c>
      <x:c r="C4464" s="0" t="inlineStr">
        <x:is>
          <x:t>NWC</x:t>
        </x:is>
      </x:c>
      <x:c r="D4464" s="0" t="inlineStr">
        <x:is>
          <x:t>nwc.other.B.II.4</x:t>
        </x:is>
      </x:c>
      <x:c r="E4464" s="0" t="inlineStr">
        <x:is>
          <x:t>Sonstige Vermögensgegenstände (Anteil sonstiges Working Capital)</x:t>
        </x:is>
      </x:c>
      <x:c r="F4464" s="58">
        <x:v>1460</x:v>
      </x:c>
      <x:c r="G4464" t="inlineStr">
        <x:is>
          <x:t>Geldtransit</x:t>
        </x:is>
      </x:c>
      <x:c r="H4464" s="0" t="inlineStr">
        <x:is>
          <x:t>2023-12</x:t>
        </x:is>
      </x:c>
      <x:c r="I4464" s="0" t="inlineStr">
        <x:is>
          <x:t>2023-12</x:t>
        </x:is>
      </x:c>
      <x:c r="J4464" s="0" t="inlineStr">
        <x:is>
          <x:t>Month</x:t>
        </x:is>
      </x:c>
      <x:c r="K4464" s="58">
        <x:v>1</x:v>
      </x:c>
      <x:c r="L4464" s="12">
        <x:v>0</x:v>
      </x:c>
    </x:row>
    <x:row r="4465">
      <x:c r="A4465" s="0" t="inlineStr">
        <x:is>
          <x:t>NWC|nwc.other.B.II.4|1460|2024-01</x:t>
        </x:is>
      </x:c>
      <x:c r="B4465" s="0" t="inlineStr">
        <x:is>
          <x:t>Demo Handel GmbH</x:t>
        </x:is>
      </x:c>
      <x:c r="C4465" s="0" t="inlineStr">
        <x:is>
          <x:t>NWC</x:t>
        </x:is>
      </x:c>
      <x:c r="D4465" s="0" t="inlineStr">
        <x:is>
          <x:t>nwc.other.B.II.4</x:t>
        </x:is>
      </x:c>
      <x:c r="E4465" s="0" t="inlineStr">
        <x:is>
          <x:t>Sonstige Vermögensgegenstände (Anteil sonstiges Working Capital)</x:t>
        </x:is>
      </x:c>
      <x:c r="F4465" s="58">
        <x:v>1460</x:v>
      </x:c>
      <x:c r="G4465" t="inlineStr">
        <x:is>
          <x:t>Geldtransit</x:t>
        </x:is>
      </x:c>
      <x:c r="H4465" s="0" t="inlineStr">
        <x:is>
          <x:t>2024-01</x:t>
        </x:is>
      </x:c>
      <x:c r="I4465" s="0" t="inlineStr">
        <x:is>
          <x:t>2024-01</x:t>
        </x:is>
      </x:c>
      <x:c r="J4465" s="0" t="inlineStr">
        <x:is>
          <x:t>Month</x:t>
        </x:is>
      </x:c>
      <x:c r="K4465" s="58">
        <x:v>1</x:v>
      </x:c>
      <x:c r="L4465" s="12">
        <x:v>0</x:v>
      </x:c>
    </x:row>
    <x:row r="4466">
      <x:c r="A4466" s="0" t="inlineStr">
        <x:is>
          <x:t>NWC|nwc.other.B.II.4|1460|2024-02</x:t>
        </x:is>
      </x:c>
      <x:c r="B4466" s="0" t="inlineStr">
        <x:is>
          <x:t>Demo Handel GmbH</x:t>
        </x:is>
      </x:c>
      <x:c r="C4466" s="0" t="inlineStr">
        <x:is>
          <x:t>NWC</x:t>
        </x:is>
      </x:c>
      <x:c r="D4466" s="0" t="inlineStr">
        <x:is>
          <x:t>nwc.other.B.II.4</x:t>
        </x:is>
      </x:c>
      <x:c r="E4466" s="0" t="inlineStr">
        <x:is>
          <x:t>Sonstige Vermögensgegenstände (Anteil sonstiges Working Capital)</x:t>
        </x:is>
      </x:c>
      <x:c r="F4466" s="58">
        <x:v>1460</x:v>
      </x:c>
      <x:c r="G4466" t="inlineStr">
        <x:is>
          <x:t>Geldtransit</x:t>
        </x:is>
      </x:c>
      <x:c r="H4466" s="0" t="inlineStr">
        <x:is>
          <x:t>2024-02</x:t>
        </x:is>
      </x:c>
      <x:c r="I4466" s="0" t="inlineStr">
        <x:is>
          <x:t>2024-02</x:t>
        </x:is>
      </x:c>
      <x:c r="J4466" s="0" t="inlineStr">
        <x:is>
          <x:t>Month</x:t>
        </x:is>
      </x:c>
      <x:c r="K4466" s="58">
        <x:v>1</x:v>
      </x:c>
      <x:c r="L4466" s="12">
        <x:v>0</x:v>
      </x:c>
    </x:row>
    <x:row r="4467">
      <x:c r="A4467" s="0" t="inlineStr">
        <x:is>
          <x:t>NWC|nwc.other.B.II.4|1460|2024-03</x:t>
        </x:is>
      </x:c>
      <x:c r="B4467" s="0" t="inlineStr">
        <x:is>
          <x:t>Demo Handel GmbH</x:t>
        </x:is>
      </x:c>
      <x:c r="C4467" s="0" t="inlineStr">
        <x:is>
          <x:t>NWC</x:t>
        </x:is>
      </x:c>
      <x:c r="D4467" s="0" t="inlineStr">
        <x:is>
          <x:t>nwc.other.B.II.4</x:t>
        </x:is>
      </x:c>
      <x:c r="E4467" s="0" t="inlineStr">
        <x:is>
          <x:t>Sonstige Vermögensgegenstände (Anteil sonstiges Working Capital)</x:t>
        </x:is>
      </x:c>
      <x:c r="F4467" s="58">
        <x:v>1460</x:v>
      </x:c>
      <x:c r="G4467" t="inlineStr">
        <x:is>
          <x:t>Geldtransit</x:t>
        </x:is>
      </x:c>
      <x:c r="H4467" s="0" t="inlineStr">
        <x:is>
          <x:t>2024-03</x:t>
        </x:is>
      </x:c>
      <x:c r="I4467" s="0" t="inlineStr">
        <x:is>
          <x:t>2024-03</x:t>
        </x:is>
      </x:c>
      <x:c r="J4467" s="0" t="inlineStr">
        <x:is>
          <x:t>Month</x:t>
        </x:is>
      </x:c>
      <x:c r="K4467" s="58">
        <x:v>1</x:v>
      </x:c>
      <x:c r="L4467" s="12">
        <x:v>0</x:v>
      </x:c>
    </x:row>
    <x:row r="4468">
      <x:c r="A4468" s="0" t="inlineStr">
        <x:is>
          <x:t>NWC|nwc.other.B.II.4|1460|2024-04</x:t>
        </x:is>
      </x:c>
      <x:c r="B4468" s="0" t="inlineStr">
        <x:is>
          <x:t>Demo Handel GmbH</x:t>
        </x:is>
      </x:c>
      <x:c r="C4468" s="0" t="inlineStr">
        <x:is>
          <x:t>NWC</x:t>
        </x:is>
      </x:c>
      <x:c r="D4468" s="0" t="inlineStr">
        <x:is>
          <x:t>nwc.other.B.II.4</x:t>
        </x:is>
      </x:c>
      <x:c r="E4468" s="0" t="inlineStr">
        <x:is>
          <x:t>Sonstige Vermögensgegenstände (Anteil sonstiges Working Capital)</x:t>
        </x:is>
      </x:c>
      <x:c r="F4468" s="58">
        <x:v>1460</x:v>
      </x:c>
      <x:c r="G4468" t="inlineStr">
        <x:is>
          <x:t>Geldtransit</x:t>
        </x:is>
      </x:c>
      <x:c r="H4468" s="0" t="inlineStr">
        <x:is>
          <x:t>2024-04</x:t>
        </x:is>
      </x:c>
      <x:c r="I4468" s="0" t="inlineStr">
        <x:is>
          <x:t>2024-04</x:t>
        </x:is>
      </x:c>
      <x:c r="J4468" s="0" t="inlineStr">
        <x:is>
          <x:t>Month</x:t>
        </x:is>
      </x:c>
      <x:c r="K4468" s="58">
        <x:v>1</x:v>
      </x:c>
      <x:c r="L4468" s="12">
        <x:v>0</x:v>
      </x:c>
    </x:row>
    <x:row r="4469">
      <x:c r="A4469" s="0" t="inlineStr">
        <x:is>
          <x:t>NWC|nwc.other.B.II.4|1460|2024-05</x:t>
        </x:is>
      </x:c>
      <x:c r="B4469" s="0" t="inlineStr">
        <x:is>
          <x:t>Demo Handel GmbH</x:t>
        </x:is>
      </x:c>
      <x:c r="C4469" s="0" t="inlineStr">
        <x:is>
          <x:t>NWC</x:t>
        </x:is>
      </x:c>
      <x:c r="D4469" s="0" t="inlineStr">
        <x:is>
          <x:t>nwc.other.B.II.4</x:t>
        </x:is>
      </x:c>
      <x:c r="E4469" s="0" t="inlineStr">
        <x:is>
          <x:t>Sonstige Vermögensgegenstände (Anteil sonstiges Working Capital)</x:t>
        </x:is>
      </x:c>
      <x:c r="F4469" s="58">
        <x:v>1460</x:v>
      </x:c>
      <x:c r="G4469" t="inlineStr">
        <x:is>
          <x:t>Geldtransit</x:t>
        </x:is>
      </x:c>
      <x:c r="H4469" s="0" t="inlineStr">
        <x:is>
          <x:t>2024-05</x:t>
        </x:is>
      </x:c>
      <x:c r="I4469" s="0" t="inlineStr">
        <x:is>
          <x:t>2024-05</x:t>
        </x:is>
      </x:c>
      <x:c r="J4469" s="0" t="inlineStr">
        <x:is>
          <x:t>Month</x:t>
        </x:is>
      </x:c>
      <x:c r="K4469" s="58">
        <x:v>1</x:v>
      </x:c>
      <x:c r="L4469" s="12">
        <x:v>0</x:v>
      </x:c>
    </x:row>
    <x:row r="4470">
      <x:c r="A4470" s="0" t="inlineStr">
        <x:is>
          <x:t>NWC|nwc.other.B.II.4|1460|2024-06</x:t>
        </x:is>
      </x:c>
      <x:c r="B4470" s="0" t="inlineStr">
        <x:is>
          <x:t>Demo Handel GmbH</x:t>
        </x:is>
      </x:c>
      <x:c r="C4470" s="0" t="inlineStr">
        <x:is>
          <x:t>NWC</x:t>
        </x:is>
      </x:c>
      <x:c r="D4470" s="0" t="inlineStr">
        <x:is>
          <x:t>nwc.other.B.II.4</x:t>
        </x:is>
      </x:c>
      <x:c r="E4470" s="0" t="inlineStr">
        <x:is>
          <x:t>Sonstige Vermögensgegenstände (Anteil sonstiges Working Capital)</x:t>
        </x:is>
      </x:c>
      <x:c r="F4470" s="58">
        <x:v>1460</x:v>
      </x:c>
      <x:c r="G4470" t="inlineStr">
        <x:is>
          <x:t>Geldtransit</x:t>
        </x:is>
      </x:c>
      <x:c r="H4470" s="0" t="inlineStr">
        <x:is>
          <x:t>2024-06</x:t>
        </x:is>
      </x:c>
      <x:c r="I4470" s="0" t="inlineStr">
        <x:is>
          <x:t>2024-06</x:t>
        </x:is>
      </x:c>
      <x:c r="J4470" s="0" t="inlineStr">
        <x:is>
          <x:t>Month</x:t>
        </x:is>
      </x:c>
      <x:c r="K4470" s="58">
        <x:v>1</x:v>
      </x:c>
      <x:c r="L4470" s="12">
        <x:v>850000</x:v>
      </x:c>
    </x:row>
    <x:row r="4471">
      <x:c r="A4471" s="0" t="inlineStr">
        <x:is>
          <x:t>NWC|nwc.other.B.II.4|1460|2024-07</x:t>
        </x:is>
      </x:c>
      <x:c r="B4471" s="0" t="inlineStr">
        <x:is>
          <x:t>Demo Handel GmbH</x:t>
        </x:is>
      </x:c>
      <x:c r="C4471" s="0" t="inlineStr">
        <x:is>
          <x:t>NWC</x:t>
        </x:is>
      </x:c>
      <x:c r="D4471" s="0" t="inlineStr">
        <x:is>
          <x:t>nwc.other.B.II.4</x:t>
        </x:is>
      </x:c>
      <x:c r="E4471" s="0" t="inlineStr">
        <x:is>
          <x:t>Sonstige Vermögensgegenstände (Anteil sonstiges Working Capital)</x:t>
        </x:is>
      </x:c>
      <x:c r="F4471" s="58">
        <x:v>1460</x:v>
      </x:c>
      <x:c r="G4471" t="inlineStr">
        <x:is>
          <x:t>Geldtransit</x:t>
        </x:is>
      </x:c>
      <x:c r="H4471" s="0" t="inlineStr">
        <x:is>
          <x:t>2024-07</x:t>
        </x:is>
      </x:c>
      <x:c r="I4471" s="0" t="inlineStr">
        <x:is>
          <x:t>2024-07</x:t>
        </x:is>
      </x:c>
      <x:c r="J4471" s="0" t="inlineStr">
        <x:is>
          <x:t>Month</x:t>
        </x:is>
      </x:c>
      <x:c r="K4471" s="58">
        <x:v>1</x:v>
      </x:c>
      <x:c r="L4471" s="12">
        <x:v>0</x:v>
      </x:c>
    </x:row>
    <x:row r="4472">
      <x:c r="A4472" s="0" t="inlineStr">
        <x:is>
          <x:t>NWC|nwc.other.B.II.4|1460|2024-08</x:t>
        </x:is>
      </x:c>
      <x:c r="B4472" s="0" t="inlineStr">
        <x:is>
          <x:t>Demo Handel GmbH</x:t>
        </x:is>
      </x:c>
      <x:c r="C4472" s="0" t="inlineStr">
        <x:is>
          <x:t>NWC</x:t>
        </x:is>
      </x:c>
      <x:c r="D4472" s="0" t="inlineStr">
        <x:is>
          <x:t>nwc.other.B.II.4</x:t>
        </x:is>
      </x:c>
      <x:c r="E4472" s="0" t="inlineStr">
        <x:is>
          <x:t>Sonstige Vermögensgegenstände (Anteil sonstiges Working Capital)</x:t>
        </x:is>
      </x:c>
      <x:c r="F4472" s="58">
        <x:v>1460</x:v>
      </x:c>
      <x:c r="G4472" t="inlineStr">
        <x:is>
          <x:t>Geldtransit</x:t>
        </x:is>
      </x:c>
      <x:c r="H4472" s="0" t="inlineStr">
        <x:is>
          <x:t>2024-08</x:t>
        </x:is>
      </x:c>
      <x:c r="I4472" s="0" t="inlineStr">
        <x:is>
          <x:t>2024-08</x:t>
        </x:is>
      </x:c>
      <x:c r="J4472" s="0" t="inlineStr">
        <x:is>
          <x:t>Month</x:t>
        </x:is>
      </x:c>
      <x:c r="K4472" s="58">
        <x:v>1</x:v>
      </x:c>
      <x:c r="L4472" s="12">
        <x:v>700000</x:v>
      </x:c>
    </x:row>
    <x:row r="4473">
      <x:c r="A4473" s="0" t="inlineStr">
        <x:is>
          <x:t>NWC|nwc.other.B.II.4|1460|2024-09</x:t>
        </x:is>
      </x:c>
      <x:c r="B4473" s="0" t="inlineStr">
        <x:is>
          <x:t>Demo Handel GmbH</x:t>
        </x:is>
      </x:c>
      <x:c r="C4473" s="0" t="inlineStr">
        <x:is>
          <x:t>NWC</x:t>
        </x:is>
      </x:c>
      <x:c r="D4473" s="0" t="inlineStr">
        <x:is>
          <x:t>nwc.other.B.II.4</x:t>
        </x:is>
      </x:c>
      <x:c r="E4473" s="0" t="inlineStr">
        <x:is>
          <x:t>Sonstige Vermögensgegenstände (Anteil sonstiges Working Capital)</x:t>
        </x:is>
      </x:c>
      <x:c r="F4473" s="58">
        <x:v>1460</x:v>
      </x:c>
      <x:c r="G4473" t="inlineStr">
        <x:is>
          <x:t>Geldtransit</x:t>
        </x:is>
      </x:c>
      <x:c r="H4473" s="0" t="inlineStr">
        <x:is>
          <x:t>2024-09</x:t>
        </x:is>
      </x:c>
      <x:c r="I4473" s="0" t="inlineStr">
        <x:is>
          <x:t>2024-09</x:t>
        </x:is>
      </x:c>
      <x:c r="J4473" s="0" t="inlineStr">
        <x:is>
          <x:t>Month</x:t>
        </x:is>
      </x:c>
      <x:c r="K4473" s="58">
        <x:v>1</x:v>
      </x:c>
      <x:c r="L4473" s="12">
        <x:v>0</x:v>
      </x:c>
    </x:row>
    <x:row r="4474">
      <x:c r="A4474" s="0" t="inlineStr">
        <x:is>
          <x:t>NWC|nwc.other.B.II.4|1460|2024-10</x:t>
        </x:is>
      </x:c>
      <x:c r="B4474" s="0" t="inlineStr">
        <x:is>
          <x:t>Demo Handel GmbH</x:t>
        </x:is>
      </x:c>
      <x:c r="C4474" s="0" t="inlineStr">
        <x:is>
          <x:t>NWC</x:t>
        </x:is>
      </x:c>
      <x:c r="D4474" s="0" t="inlineStr">
        <x:is>
          <x:t>nwc.other.B.II.4</x:t>
        </x:is>
      </x:c>
      <x:c r="E4474" s="0" t="inlineStr">
        <x:is>
          <x:t>Sonstige Vermögensgegenstände (Anteil sonstiges Working Capital)</x:t>
        </x:is>
      </x:c>
      <x:c r="F4474" s="58">
        <x:v>1460</x:v>
      </x:c>
      <x:c r="G4474" t="inlineStr">
        <x:is>
          <x:t>Geldtransit</x:t>
        </x:is>
      </x:c>
      <x:c r="H4474" s="0" t="inlineStr">
        <x:is>
          <x:t>2024-10</x:t>
        </x:is>
      </x:c>
      <x:c r="I4474" s="0" t="inlineStr">
        <x:is>
          <x:t>2024-10</x:t>
        </x:is>
      </x:c>
      <x:c r="J4474" s="0" t="inlineStr">
        <x:is>
          <x:t>Month</x:t>
        </x:is>
      </x:c>
      <x:c r="K4474" s="58">
        <x:v>1</x:v>
      </x:c>
      <x:c r="L4474" s="12">
        <x:v>0</x:v>
      </x:c>
    </x:row>
    <x:row r="4475">
      <x:c r="A4475" s="0" t="inlineStr">
        <x:is>
          <x:t>NWC|nwc.other.B.II.4|1460|2024-11</x:t>
        </x:is>
      </x:c>
      <x:c r="B4475" s="0" t="inlineStr">
        <x:is>
          <x:t>Demo Handel GmbH</x:t>
        </x:is>
      </x:c>
      <x:c r="C4475" s="0" t="inlineStr">
        <x:is>
          <x:t>NWC</x:t>
        </x:is>
      </x:c>
      <x:c r="D4475" s="0" t="inlineStr">
        <x:is>
          <x:t>nwc.other.B.II.4</x:t>
        </x:is>
      </x:c>
      <x:c r="E4475" s="0" t="inlineStr">
        <x:is>
          <x:t>Sonstige Vermögensgegenstände (Anteil sonstiges Working Capital)</x:t>
        </x:is>
      </x:c>
      <x:c r="F4475" s="58">
        <x:v>1460</x:v>
      </x:c>
      <x:c r="G4475" t="inlineStr">
        <x:is>
          <x:t>Geldtransit</x:t>
        </x:is>
      </x:c>
      <x:c r="H4475" s="0" t="inlineStr">
        <x:is>
          <x:t>2024-11</x:t>
        </x:is>
      </x:c>
      <x:c r="I4475" s="0" t="inlineStr">
        <x:is>
          <x:t>2024-11</x:t>
        </x:is>
      </x:c>
      <x:c r="J4475" s="0" t="inlineStr">
        <x:is>
          <x:t>Month</x:t>
        </x:is>
      </x:c>
      <x:c r="K4475" s="58">
        <x:v>1</x:v>
      </x:c>
      <x:c r="L4475" s="12">
        <x:v>300000</x:v>
      </x:c>
    </x:row>
    <x:row r="4476">
      <x:c r="A4476" s="0" t="inlineStr">
        <x:is>
          <x:t>NWC|nwc.other.B.II.4|1460|2024-12</x:t>
        </x:is>
      </x:c>
      <x:c r="B4476" s="0" t="inlineStr">
        <x:is>
          <x:t>Demo Handel GmbH</x:t>
        </x:is>
      </x:c>
      <x:c r="C4476" s="0" t="inlineStr">
        <x:is>
          <x:t>NWC</x:t>
        </x:is>
      </x:c>
      <x:c r="D4476" s="0" t="inlineStr">
        <x:is>
          <x:t>nwc.other.B.II.4</x:t>
        </x:is>
      </x:c>
      <x:c r="E4476" s="0" t="inlineStr">
        <x:is>
          <x:t>Sonstige Vermögensgegenstände (Anteil sonstiges Working Capital)</x:t>
        </x:is>
      </x:c>
      <x:c r="F4476" s="58">
        <x:v>1460</x:v>
      </x:c>
      <x:c r="G4476" t="inlineStr">
        <x:is>
          <x:t>Geldtransit</x:t>
        </x:is>
      </x:c>
      <x:c r="H4476" s="0" t="inlineStr">
        <x:is>
          <x:t>2024-12</x:t>
        </x:is>
      </x:c>
      <x:c r="I4476" s="0" t="inlineStr">
        <x:is>
          <x:t>2024-12</x:t>
        </x:is>
      </x:c>
      <x:c r="J4476" s="0" t="inlineStr">
        <x:is>
          <x:t>Month</x:t>
        </x:is>
      </x:c>
      <x:c r="K4476" s="58">
        <x:v>1</x:v>
      </x:c>
      <x:c r="L4476" s="12">
        <x:v>0</x:v>
      </x:c>
    </x:row>
    <x:row r="4477">
      <x:c r="A4477" s="0" t="inlineStr">
        <x:is>
          <x:t>NWC|nwc.other.C||2022-01</x:t>
        </x:is>
      </x:c>
      <x:c r="B4477" s="0" t="inlineStr">
        <x:is>
          <x:t>Demo Handel GmbH</x:t>
        </x:is>
      </x:c>
      <x:c r="C4477" s="0" t="inlineStr">
        <x:is>
          <x:t>NWC</x:t>
        </x:is>
      </x:c>
      <x:c r="D4477" s="0" t="inlineStr">
        <x:is>
          <x:t>nwc.other.C</x:t>
        </x:is>
      </x:c>
      <x:c r="E4477" s="0" t="inlineStr">
        <x:is>
          <x:t>Aktive Rechnungsabgrenzungsposten</x:t>
        </x:is>
      </x:c>
      <x:c r="H4477" s="0" t="inlineStr">
        <x:is>
          <x:t>2022-01</x:t>
        </x:is>
      </x:c>
      <x:c r="I4477" s="0" t="inlineStr">
        <x:is>
          <x:t>2022-01</x:t>
        </x:is>
      </x:c>
      <x:c r="J4477" s="0" t="inlineStr">
        <x:is>
          <x:t>Month</x:t>
        </x:is>
      </x:c>
      <x:c r="K4477" s="58">
        <x:v>1</x:v>
      </x:c>
      <x:c r="L4477" s="12">
        <x:v>117000</x:v>
      </x:c>
    </x:row>
    <x:row r="4478">
      <x:c r="A4478" s="0" t="inlineStr">
        <x:is>
          <x:t>NWC|nwc.other.C||2022-02</x:t>
        </x:is>
      </x:c>
      <x:c r="B4478" s="0" t="inlineStr">
        <x:is>
          <x:t>Demo Handel GmbH</x:t>
        </x:is>
      </x:c>
      <x:c r="C4478" s="0" t="inlineStr">
        <x:is>
          <x:t>NWC</x:t>
        </x:is>
      </x:c>
      <x:c r="D4478" s="0" t="inlineStr">
        <x:is>
          <x:t>nwc.other.C</x:t>
        </x:is>
      </x:c>
      <x:c r="E4478" s="0" t="inlineStr">
        <x:is>
          <x:t>Aktive Rechnungsabgrenzungsposten</x:t>
        </x:is>
      </x:c>
      <x:c r="H4478" s="0" t="inlineStr">
        <x:is>
          <x:t>2022-02</x:t>
        </x:is>
      </x:c>
      <x:c r="I4478" s="0" t="inlineStr">
        <x:is>
          <x:t>2022-02</x:t>
        </x:is>
      </x:c>
      <x:c r="J4478" s="0" t="inlineStr">
        <x:is>
          <x:t>Month</x:t>
        </x:is>
      </x:c>
      <x:c r="K4478" s="58">
        <x:v>1</x:v>
      </x:c>
      <x:c r="L4478" s="12">
        <x:v>104000</x:v>
      </x:c>
    </x:row>
    <x:row r="4479">
      <x:c r="A4479" s="0" t="inlineStr">
        <x:is>
          <x:t>NWC|nwc.other.C||2022-03</x:t>
        </x:is>
      </x:c>
      <x:c r="B4479" s="0" t="inlineStr">
        <x:is>
          <x:t>Demo Handel GmbH</x:t>
        </x:is>
      </x:c>
      <x:c r="C4479" s="0" t="inlineStr">
        <x:is>
          <x:t>NWC</x:t>
        </x:is>
      </x:c>
      <x:c r="D4479" s="0" t="inlineStr">
        <x:is>
          <x:t>nwc.other.C</x:t>
        </x:is>
      </x:c>
      <x:c r="E4479" s="0" t="inlineStr">
        <x:is>
          <x:t>Aktive Rechnungsabgrenzungsposten</x:t>
        </x:is>
      </x:c>
      <x:c r="H4479" s="0" t="inlineStr">
        <x:is>
          <x:t>2022-03</x:t>
        </x:is>
      </x:c>
      <x:c r="I4479" s="0" t="inlineStr">
        <x:is>
          <x:t>2022-03</x:t>
        </x:is>
      </x:c>
      <x:c r="J4479" s="0" t="inlineStr">
        <x:is>
          <x:t>Month</x:t>
        </x:is>
      </x:c>
      <x:c r="K4479" s="58">
        <x:v>1</x:v>
      </x:c>
      <x:c r="L4479" s="12">
        <x:v>91000</x:v>
      </x:c>
    </x:row>
    <x:row r="4480">
      <x:c r="A4480" s="0" t="inlineStr">
        <x:is>
          <x:t>NWC|nwc.other.C||2022-04</x:t>
        </x:is>
      </x:c>
      <x:c r="B4480" s="0" t="inlineStr">
        <x:is>
          <x:t>Demo Handel GmbH</x:t>
        </x:is>
      </x:c>
      <x:c r="C4480" s="0" t="inlineStr">
        <x:is>
          <x:t>NWC</x:t>
        </x:is>
      </x:c>
      <x:c r="D4480" s="0" t="inlineStr">
        <x:is>
          <x:t>nwc.other.C</x:t>
        </x:is>
      </x:c>
      <x:c r="E4480" s="0" t="inlineStr">
        <x:is>
          <x:t>Aktive Rechnungsabgrenzungsposten</x:t>
        </x:is>
      </x:c>
      <x:c r="H4480" s="0" t="inlineStr">
        <x:is>
          <x:t>2022-04</x:t>
        </x:is>
      </x:c>
      <x:c r="I4480" s="0" t="inlineStr">
        <x:is>
          <x:t>2022-04</x:t>
        </x:is>
      </x:c>
      <x:c r="J4480" s="0" t="inlineStr">
        <x:is>
          <x:t>Month</x:t>
        </x:is>
      </x:c>
      <x:c r="K4480" s="58">
        <x:v>1</x:v>
      </x:c>
      <x:c r="L4480" s="12">
        <x:v>78000</x:v>
      </x:c>
    </x:row>
    <x:row r="4481">
      <x:c r="A4481" s="0" t="inlineStr">
        <x:is>
          <x:t>NWC|nwc.other.C||2022-05</x:t>
        </x:is>
      </x:c>
      <x:c r="B4481" s="0" t="inlineStr">
        <x:is>
          <x:t>Demo Handel GmbH</x:t>
        </x:is>
      </x:c>
      <x:c r="C4481" s="0" t="inlineStr">
        <x:is>
          <x:t>NWC</x:t>
        </x:is>
      </x:c>
      <x:c r="D4481" s="0" t="inlineStr">
        <x:is>
          <x:t>nwc.other.C</x:t>
        </x:is>
      </x:c>
      <x:c r="E4481" s="0" t="inlineStr">
        <x:is>
          <x:t>Aktive Rechnungsabgrenzungsposten</x:t>
        </x:is>
      </x:c>
      <x:c r="H4481" s="0" t="inlineStr">
        <x:is>
          <x:t>2022-05</x:t>
        </x:is>
      </x:c>
      <x:c r="I4481" s="0" t="inlineStr">
        <x:is>
          <x:t>2022-05</x:t>
        </x:is>
      </x:c>
      <x:c r="J4481" s="0" t="inlineStr">
        <x:is>
          <x:t>Month</x:t>
        </x:is>
      </x:c>
      <x:c r="K4481" s="58">
        <x:v>1</x:v>
      </x:c>
      <x:c r="L4481" s="12">
        <x:v>65000</x:v>
      </x:c>
    </x:row>
    <x:row r="4482">
      <x:c r="A4482" s="0" t="inlineStr">
        <x:is>
          <x:t>NWC|nwc.other.C||2022-06</x:t>
        </x:is>
      </x:c>
      <x:c r="B4482" s="0" t="inlineStr">
        <x:is>
          <x:t>Demo Handel GmbH</x:t>
        </x:is>
      </x:c>
      <x:c r="C4482" s="0" t="inlineStr">
        <x:is>
          <x:t>NWC</x:t>
        </x:is>
      </x:c>
      <x:c r="D4482" s="0" t="inlineStr">
        <x:is>
          <x:t>nwc.other.C</x:t>
        </x:is>
      </x:c>
      <x:c r="E4482" s="0" t="inlineStr">
        <x:is>
          <x:t>Aktive Rechnungsabgrenzungsposten</x:t>
        </x:is>
      </x:c>
      <x:c r="H4482" s="0" t="inlineStr">
        <x:is>
          <x:t>2022-06</x:t>
        </x:is>
      </x:c>
      <x:c r="I4482" s="0" t="inlineStr">
        <x:is>
          <x:t>2022-06</x:t>
        </x:is>
      </x:c>
      <x:c r="J4482" s="0" t="inlineStr">
        <x:is>
          <x:t>Month</x:t>
        </x:is>
      </x:c>
      <x:c r="K4482" s="58">
        <x:v>1</x:v>
      </x:c>
      <x:c r="L4482" s="12">
        <x:v>52000</x:v>
      </x:c>
    </x:row>
    <x:row r="4483">
      <x:c r="A4483" s="0" t="inlineStr">
        <x:is>
          <x:t>NWC|nwc.other.C||2022-07</x:t>
        </x:is>
      </x:c>
      <x:c r="B4483" s="0" t="inlineStr">
        <x:is>
          <x:t>Demo Handel GmbH</x:t>
        </x:is>
      </x:c>
      <x:c r="C4483" s="0" t="inlineStr">
        <x:is>
          <x:t>NWC</x:t>
        </x:is>
      </x:c>
      <x:c r="D4483" s="0" t="inlineStr">
        <x:is>
          <x:t>nwc.other.C</x:t>
        </x:is>
      </x:c>
      <x:c r="E4483" s="0" t="inlineStr">
        <x:is>
          <x:t>Aktive Rechnungsabgrenzungsposten</x:t>
        </x:is>
      </x:c>
      <x:c r="H4483" s="0" t="inlineStr">
        <x:is>
          <x:t>2022-07</x:t>
        </x:is>
      </x:c>
      <x:c r="I4483" s="0" t="inlineStr">
        <x:is>
          <x:t>2022-07</x:t>
        </x:is>
      </x:c>
      <x:c r="J4483" s="0" t="inlineStr">
        <x:is>
          <x:t>Month</x:t>
        </x:is>
      </x:c>
      <x:c r="K4483" s="58">
        <x:v>1</x:v>
      </x:c>
      <x:c r="L4483" s="12">
        <x:v>39000</x:v>
      </x:c>
    </x:row>
    <x:row r="4484">
      <x:c r="A4484" s="0" t="inlineStr">
        <x:is>
          <x:t>NWC|nwc.other.C||2022-08</x:t>
        </x:is>
      </x:c>
      <x:c r="B4484" s="0" t="inlineStr">
        <x:is>
          <x:t>Demo Handel GmbH</x:t>
        </x:is>
      </x:c>
      <x:c r="C4484" s="0" t="inlineStr">
        <x:is>
          <x:t>NWC</x:t>
        </x:is>
      </x:c>
      <x:c r="D4484" s="0" t="inlineStr">
        <x:is>
          <x:t>nwc.other.C</x:t>
        </x:is>
      </x:c>
      <x:c r="E4484" s="0" t="inlineStr">
        <x:is>
          <x:t>Aktive Rechnungsabgrenzungsposten</x:t>
        </x:is>
      </x:c>
      <x:c r="H4484" s="0" t="inlineStr">
        <x:is>
          <x:t>2022-08</x:t>
        </x:is>
      </x:c>
      <x:c r="I4484" s="0" t="inlineStr">
        <x:is>
          <x:t>2022-08</x:t>
        </x:is>
      </x:c>
      <x:c r="J4484" s="0" t="inlineStr">
        <x:is>
          <x:t>Month</x:t>
        </x:is>
      </x:c>
      <x:c r="K4484" s="58">
        <x:v>1</x:v>
      </x:c>
      <x:c r="L4484" s="12">
        <x:v>26000</x:v>
      </x:c>
    </x:row>
    <x:row r="4485">
      <x:c r="A4485" s="0" t="inlineStr">
        <x:is>
          <x:t>NWC|nwc.other.C||2022-09</x:t>
        </x:is>
      </x:c>
      <x:c r="B4485" s="0" t="inlineStr">
        <x:is>
          <x:t>Demo Handel GmbH</x:t>
        </x:is>
      </x:c>
      <x:c r="C4485" s="0" t="inlineStr">
        <x:is>
          <x:t>NWC</x:t>
        </x:is>
      </x:c>
      <x:c r="D4485" s="0" t="inlineStr">
        <x:is>
          <x:t>nwc.other.C</x:t>
        </x:is>
      </x:c>
      <x:c r="E4485" s="0" t="inlineStr">
        <x:is>
          <x:t>Aktive Rechnungsabgrenzungsposten</x:t>
        </x:is>
      </x:c>
      <x:c r="H4485" s="0" t="inlineStr">
        <x:is>
          <x:t>2022-09</x:t>
        </x:is>
      </x:c>
      <x:c r="I4485" s="0" t="inlineStr">
        <x:is>
          <x:t>2022-09</x:t>
        </x:is>
      </x:c>
      <x:c r="J4485" s="0" t="inlineStr">
        <x:is>
          <x:t>Month</x:t>
        </x:is>
      </x:c>
      <x:c r="K4485" s="58">
        <x:v>1</x:v>
      </x:c>
      <x:c r="L4485" s="12">
        <x:v>13000</x:v>
      </x:c>
    </x:row>
    <x:row r="4486">
      <x:c r="A4486" s="0" t="inlineStr">
        <x:is>
          <x:t>NWC|nwc.other.C||2022-10</x:t>
        </x:is>
      </x:c>
      <x:c r="B4486" s="0" t="inlineStr">
        <x:is>
          <x:t>Demo Handel GmbH</x:t>
        </x:is>
      </x:c>
      <x:c r="C4486" s="0" t="inlineStr">
        <x:is>
          <x:t>NWC</x:t>
        </x:is>
      </x:c>
      <x:c r="D4486" s="0" t="inlineStr">
        <x:is>
          <x:t>nwc.other.C</x:t>
        </x:is>
      </x:c>
      <x:c r="E4486" s="0" t="inlineStr">
        <x:is>
          <x:t>Aktive Rechnungsabgrenzungsposten</x:t>
        </x:is>
      </x:c>
      <x:c r="H4486" s="0" t="inlineStr">
        <x:is>
          <x:t>2022-10</x:t>
        </x:is>
      </x:c>
      <x:c r="I4486" s="0" t="inlineStr">
        <x:is>
          <x:t>2022-10</x:t>
        </x:is>
      </x:c>
      <x:c r="J4486" s="0" t="inlineStr">
        <x:is>
          <x:t>Month</x:t>
        </x:is>
      </x:c>
      <x:c r="K4486" s="58">
        <x:v>1</x:v>
      </x:c>
      <x:c r="L4486" s="12">
        <x:v>0</x:v>
      </x:c>
    </x:row>
    <x:row r="4487">
      <x:c r="A4487" s="0" t="inlineStr">
        <x:is>
          <x:t>NWC|nwc.other.C||2022-11</x:t>
        </x:is>
      </x:c>
      <x:c r="B4487" s="0" t="inlineStr">
        <x:is>
          <x:t>Demo Handel GmbH</x:t>
        </x:is>
      </x:c>
      <x:c r="C4487" s="0" t="inlineStr">
        <x:is>
          <x:t>NWC</x:t>
        </x:is>
      </x:c>
      <x:c r="D4487" s="0" t="inlineStr">
        <x:is>
          <x:t>nwc.other.C</x:t>
        </x:is>
      </x:c>
      <x:c r="E4487" s="0" t="inlineStr">
        <x:is>
          <x:t>Aktive Rechnungsabgrenzungsposten</x:t>
        </x:is>
      </x:c>
      <x:c r="H4487" s="0" t="inlineStr">
        <x:is>
          <x:t>2022-11</x:t>
        </x:is>
      </x:c>
      <x:c r="I4487" s="0" t="inlineStr">
        <x:is>
          <x:t>2022-11</x:t>
        </x:is>
      </x:c>
      <x:c r="J4487" s="0" t="inlineStr">
        <x:is>
          <x:t>Month</x:t>
        </x:is>
      </x:c>
      <x:c r="K4487" s="58">
        <x:v>1</x:v>
      </x:c>
      <x:c r="L4487" s="12">
        <x:v>143000</x:v>
      </x:c>
    </x:row>
    <x:row r="4488">
      <x:c r="A4488" s="0" t="inlineStr">
        <x:is>
          <x:t>NWC|nwc.other.C||2022-12</x:t>
        </x:is>
      </x:c>
      <x:c r="B4488" s="0" t="inlineStr">
        <x:is>
          <x:t>Demo Handel GmbH</x:t>
        </x:is>
      </x:c>
      <x:c r="C4488" s="0" t="inlineStr">
        <x:is>
          <x:t>NWC</x:t>
        </x:is>
      </x:c>
      <x:c r="D4488" s="0" t="inlineStr">
        <x:is>
          <x:t>nwc.other.C</x:t>
        </x:is>
      </x:c>
      <x:c r="E4488" s="0" t="inlineStr">
        <x:is>
          <x:t>Aktive Rechnungsabgrenzungsposten</x:t>
        </x:is>
      </x:c>
      <x:c r="H4488" s="0" t="inlineStr">
        <x:is>
          <x:t>2022-12</x:t>
        </x:is>
      </x:c>
      <x:c r="I4488" s="0" t="inlineStr">
        <x:is>
          <x:t>2022-12</x:t>
        </x:is>
      </x:c>
      <x:c r="J4488" s="0" t="inlineStr">
        <x:is>
          <x:t>Month</x:t>
        </x:is>
      </x:c>
      <x:c r="K4488" s="58">
        <x:v>1</x:v>
      </x:c>
      <x:c r="L4488" s="12">
        <x:v>130000</x:v>
      </x:c>
    </x:row>
    <x:row r="4489">
      <x:c r="A4489" s="0" t="inlineStr">
        <x:is>
          <x:t>NWC|nwc.other.C||2023-01</x:t>
        </x:is>
      </x:c>
      <x:c r="B4489" s="0" t="inlineStr">
        <x:is>
          <x:t>Demo Handel GmbH</x:t>
        </x:is>
      </x:c>
      <x:c r="C4489" s="0" t="inlineStr">
        <x:is>
          <x:t>NWC</x:t>
        </x:is>
      </x:c>
      <x:c r="D4489" s="0" t="inlineStr">
        <x:is>
          <x:t>nwc.other.C</x:t>
        </x:is>
      </x:c>
      <x:c r="E4489" s="0" t="inlineStr">
        <x:is>
          <x:t>Aktive Rechnungsabgrenzungsposten</x:t>
        </x:is>
      </x:c>
      <x:c r="H4489" s="0" t="inlineStr">
        <x:is>
          <x:t>2023-01</x:t>
        </x:is>
      </x:c>
      <x:c r="I4489" s="0" t="inlineStr">
        <x:is>
          <x:t>2023-01</x:t>
        </x:is>
      </x:c>
      <x:c r="J4489" s="0" t="inlineStr">
        <x:is>
          <x:t>Month</x:t>
        </x:is>
      </x:c>
      <x:c r="K4489" s="58">
        <x:v>1</x:v>
      </x:c>
      <x:c r="L4489" s="12">
        <x:v>117000</x:v>
      </x:c>
    </x:row>
    <x:row r="4490">
      <x:c r="A4490" s="0" t="inlineStr">
        <x:is>
          <x:t>NWC|nwc.other.C||2023-02</x:t>
        </x:is>
      </x:c>
      <x:c r="B4490" s="0" t="inlineStr">
        <x:is>
          <x:t>Demo Handel GmbH</x:t>
        </x:is>
      </x:c>
      <x:c r="C4490" s="0" t="inlineStr">
        <x:is>
          <x:t>NWC</x:t>
        </x:is>
      </x:c>
      <x:c r="D4490" s="0" t="inlineStr">
        <x:is>
          <x:t>nwc.other.C</x:t>
        </x:is>
      </x:c>
      <x:c r="E4490" s="0" t="inlineStr">
        <x:is>
          <x:t>Aktive Rechnungsabgrenzungsposten</x:t>
        </x:is>
      </x:c>
      <x:c r="H4490" s="0" t="inlineStr">
        <x:is>
          <x:t>2023-02</x:t>
        </x:is>
      </x:c>
      <x:c r="I4490" s="0" t="inlineStr">
        <x:is>
          <x:t>2023-02</x:t>
        </x:is>
      </x:c>
      <x:c r="J4490" s="0" t="inlineStr">
        <x:is>
          <x:t>Month</x:t>
        </x:is>
      </x:c>
      <x:c r="K4490" s="58">
        <x:v>1</x:v>
      </x:c>
      <x:c r="L4490" s="12">
        <x:v>104000</x:v>
      </x:c>
    </x:row>
    <x:row r="4491">
      <x:c r="A4491" s="0" t="inlineStr">
        <x:is>
          <x:t>NWC|nwc.other.C||2023-03</x:t>
        </x:is>
      </x:c>
      <x:c r="B4491" s="0" t="inlineStr">
        <x:is>
          <x:t>Demo Handel GmbH</x:t>
        </x:is>
      </x:c>
      <x:c r="C4491" s="0" t="inlineStr">
        <x:is>
          <x:t>NWC</x:t>
        </x:is>
      </x:c>
      <x:c r="D4491" s="0" t="inlineStr">
        <x:is>
          <x:t>nwc.other.C</x:t>
        </x:is>
      </x:c>
      <x:c r="E4491" s="0" t="inlineStr">
        <x:is>
          <x:t>Aktive Rechnungsabgrenzungsposten</x:t>
        </x:is>
      </x:c>
      <x:c r="H4491" s="0" t="inlineStr">
        <x:is>
          <x:t>2023-03</x:t>
        </x:is>
      </x:c>
      <x:c r="I4491" s="0" t="inlineStr">
        <x:is>
          <x:t>2023-03</x:t>
        </x:is>
      </x:c>
      <x:c r="J4491" s="0" t="inlineStr">
        <x:is>
          <x:t>Month</x:t>
        </x:is>
      </x:c>
      <x:c r="K4491" s="58">
        <x:v>1</x:v>
      </x:c>
      <x:c r="L4491" s="12">
        <x:v>91000</x:v>
      </x:c>
    </x:row>
    <x:row r="4492">
      <x:c r="A4492" s="0" t="inlineStr">
        <x:is>
          <x:t>NWC|nwc.other.C||2023-04</x:t>
        </x:is>
      </x:c>
      <x:c r="B4492" s="0" t="inlineStr">
        <x:is>
          <x:t>Demo Handel GmbH</x:t>
        </x:is>
      </x:c>
      <x:c r="C4492" s="0" t="inlineStr">
        <x:is>
          <x:t>NWC</x:t>
        </x:is>
      </x:c>
      <x:c r="D4492" s="0" t="inlineStr">
        <x:is>
          <x:t>nwc.other.C</x:t>
        </x:is>
      </x:c>
      <x:c r="E4492" s="0" t="inlineStr">
        <x:is>
          <x:t>Aktive Rechnungsabgrenzungsposten</x:t>
        </x:is>
      </x:c>
      <x:c r="H4492" s="0" t="inlineStr">
        <x:is>
          <x:t>2023-04</x:t>
        </x:is>
      </x:c>
      <x:c r="I4492" s="0" t="inlineStr">
        <x:is>
          <x:t>2023-04</x:t>
        </x:is>
      </x:c>
      <x:c r="J4492" s="0" t="inlineStr">
        <x:is>
          <x:t>Month</x:t>
        </x:is>
      </x:c>
      <x:c r="K4492" s="58">
        <x:v>1</x:v>
      </x:c>
      <x:c r="L4492" s="12">
        <x:v>78000</x:v>
      </x:c>
    </x:row>
    <x:row r="4493">
      <x:c r="A4493" s="0" t="inlineStr">
        <x:is>
          <x:t>NWC|nwc.other.C||2023-05</x:t>
        </x:is>
      </x:c>
      <x:c r="B4493" s="0" t="inlineStr">
        <x:is>
          <x:t>Demo Handel GmbH</x:t>
        </x:is>
      </x:c>
      <x:c r="C4493" s="0" t="inlineStr">
        <x:is>
          <x:t>NWC</x:t>
        </x:is>
      </x:c>
      <x:c r="D4493" s="0" t="inlineStr">
        <x:is>
          <x:t>nwc.other.C</x:t>
        </x:is>
      </x:c>
      <x:c r="E4493" s="0" t="inlineStr">
        <x:is>
          <x:t>Aktive Rechnungsabgrenzungsposten</x:t>
        </x:is>
      </x:c>
      <x:c r="H4493" s="0" t="inlineStr">
        <x:is>
          <x:t>2023-05</x:t>
        </x:is>
      </x:c>
      <x:c r="I4493" s="0" t="inlineStr">
        <x:is>
          <x:t>2023-05</x:t>
        </x:is>
      </x:c>
      <x:c r="J4493" s="0" t="inlineStr">
        <x:is>
          <x:t>Month</x:t>
        </x:is>
      </x:c>
      <x:c r="K4493" s="58">
        <x:v>1</x:v>
      </x:c>
      <x:c r="L4493" s="12">
        <x:v>65000</x:v>
      </x:c>
    </x:row>
    <x:row r="4494">
      <x:c r="A4494" s="0" t="inlineStr">
        <x:is>
          <x:t>NWC|nwc.other.C||2023-06</x:t>
        </x:is>
      </x:c>
      <x:c r="B4494" s="0" t="inlineStr">
        <x:is>
          <x:t>Demo Handel GmbH</x:t>
        </x:is>
      </x:c>
      <x:c r="C4494" s="0" t="inlineStr">
        <x:is>
          <x:t>NWC</x:t>
        </x:is>
      </x:c>
      <x:c r="D4494" s="0" t="inlineStr">
        <x:is>
          <x:t>nwc.other.C</x:t>
        </x:is>
      </x:c>
      <x:c r="E4494" s="0" t="inlineStr">
        <x:is>
          <x:t>Aktive Rechnungsabgrenzungsposten</x:t>
        </x:is>
      </x:c>
      <x:c r="H4494" s="0" t="inlineStr">
        <x:is>
          <x:t>2023-06</x:t>
        </x:is>
      </x:c>
      <x:c r="I4494" s="0" t="inlineStr">
        <x:is>
          <x:t>2023-06</x:t>
        </x:is>
      </x:c>
      <x:c r="J4494" s="0" t="inlineStr">
        <x:is>
          <x:t>Month</x:t>
        </x:is>
      </x:c>
      <x:c r="K4494" s="58">
        <x:v>1</x:v>
      </x:c>
      <x:c r="L4494" s="12">
        <x:v>52000</x:v>
      </x:c>
    </x:row>
    <x:row r="4495">
      <x:c r="A4495" s="0" t="inlineStr">
        <x:is>
          <x:t>NWC|nwc.other.C||2023-07</x:t>
        </x:is>
      </x:c>
      <x:c r="B4495" s="0" t="inlineStr">
        <x:is>
          <x:t>Demo Handel GmbH</x:t>
        </x:is>
      </x:c>
      <x:c r="C4495" s="0" t="inlineStr">
        <x:is>
          <x:t>NWC</x:t>
        </x:is>
      </x:c>
      <x:c r="D4495" s="0" t="inlineStr">
        <x:is>
          <x:t>nwc.other.C</x:t>
        </x:is>
      </x:c>
      <x:c r="E4495" s="0" t="inlineStr">
        <x:is>
          <x:t>Aktive Rechnungsabgrenzungsposten</x:t>
        </x:is>
      </x:c>
      <x:c r="H4495" s="0" t="inlineStr">
        <x:is>
          <x:t>2023-07</x:t>
        </x:is>
      </x:c>
      <x:c r="I4495" s="0" t="inlineStr">
        <x:is>
          <x:t>2023-07</x:t>
        </x:is>
      </x:c>
      <x:c r="J4495" s="0" t="inlineStr">
        <x:is>
          <x:t>Month</x:t>
        </x:is>
      </x:c>
      <x:c r="K4495" s="58">
        <x:v>1</x:v>
      </x:c>
      <x:c r="L4495" s="12">
        <x:v>39000</x:v>
      </x:c>
    </x:row>
    <x:row r="4496">
      <x:c r="A4496" s="0" t="inlineStr">
        <x:is>
          <x:t>NWC|nwc.other.C||2023-08</x:t>
        </x:is>
      </x:c>
      <x:c r="B4496" s="0" t="inlineStr">
        <x:is>
          <x:t>Demo Handel GmbH</x:t>
        </x:is>
      </x:c>
      <x:c r="C4496" s="0" t="inlineStr">
        <x:is>
          <x:t>NWC</x:t>
        </x:is>
      </x:c>
      <x:c r="D4496" s="0" t="inlineStr">
        <x:is>
          <x:t>nwc.other.C</x:t>
        </x:is>
      </x:c>
      <x:c r="E4496" s="0" t="inlineStr">
        <x:is>
          <x:t>Aktive Rechnungsabgrenzungsposten</x:t>
        </x:is>
      </x:c>
      <x:c r="H4496" s="0" t="inlineStr">
        <x:is>
          <x:t>2023-08</x:t>
        </x:is>
      </x:c>
      <x:c r="I4496" s="0" t="inlineStr">
        <x:is>
          <x:t>2023-08</x:t>
        </x:is>
      </x:c>
      <x:c r="J4496" s="0" t="inlineStr">
        <x:is>
          <x:t>Month</x:t>
        </x:is>
      </x:c>
      <x:c r="K4496" s="58">
        <x:v>1</x:v>
      </x:c>
      <x:c r="L4496" s="12">
        <x:v>26000</x:v>
      </x:c>
    </x:row>
    <x:row r="4497">
      <x:c r="A4497" s="0" t="inlineStr">
        <x:is>
          <x:t>NWC|nwc.other.C||2023-09</x:t>
        </x:is>
      </x:c>
      <x:c r="B4497" s="0" t="inlineStr">
        <x:is>
          <x:t>Demo Handel GmbH</x:t>
        </x:is>
      </x:c>
      <x:c r="C4497" s="0" t="inlineStr">
        <x:is>
          <x:t>NWC</x:t>
        </x:is>
      </x:c>
      <x:c r="D4497" s="0" t="inlineStr">
        <x:is>
          <x:t>nwc.other.C</x:t>
        </x:is>
      </x:c>
      <x:c r="E4497" s="0" t="inlineStr">
        <x:is>
          <x:t>Aktive Rechnungsabgrenzungsposten</x:t>
        </x:is>
      </x:c>
      <x:c r="H4497" s="0" t="inlineStr">
        <x:is>
          <x:t>2023-09</x:t>
        </x:is>
      </x:c>
      <x:c r="I4497" s="0" t="inlineStr">
        <x:is>
          <x:t>2023-09</x:t>
        </x:is>
      </x:c>
      <x:c r="J4497" s="0" t="inlineStr">
        <x:is>
          <x:t>Month</x:t>
        </x:is>
      </x:c>
      <x:c r="K4497" s="58">
        <x:v>1</x:v>
      </x:c>
      <x:c r="L4497" s="12">
        <x:v>13000</x:v>
      </x:c>
    </x:row>
    <x:row r="4498">
      <x:c r="A4498" s="0" t="inlineStr">
        <x:is>
          <x:t>NWC|nwc.other.C||2023-10</x:t>
        </x:is>
      </x:c>
      <x:c r="B4498" s="0" t="inlineStr">
        <x:is>
          <x:t>Demo Handel GmbH</x:t>
        </x:is>
      </x:c>
      <x:c r="C4498" s="0" t="inlineStr">
        <x:is>
          <x:t>NWC</x:t>
        </x:is>
      </x:c>
      <x:c r="D4498" s="0" t="inlineStr">
        <x:is>
          <x:t>nwc.other.C</x:t>
        </x:is>
      </x:c>
      <x:c r="E4498" s="0" t="inlineStr">
        <x:is>
          <x:t>Aktive Rechnungsabgrenzungsposten</x:t>
        </x:is>
      </x:c>
      <x:c r="H4498" s="0" t="inlineStr">
        <x:is>
          <x:t>2023-10</x:t>
        </x:is>
      </x:c>
      <x:c r="I4498" s="0" t="inlineStr">
        <x:is>
          <x:t>2023-10</x:t>
        </x:is>
      </x:c>
      <x:c r="J4498" s="0" t="inlineStr">
        <x:is>
          <x:t>Month</x:t>
        </x:is>
      </x:c>
      <x:c r="K4498" s="58">
        <x:v>1</x:v>
      </x:c>
      <x:c r="L4498" s="12">
        <x:v>0</x:v>
      </x:c>
    </x:row>
    <x:row r="4499">
      <x:c r="A4499" s="0" t="inlineStr">
        <x:is>
          <x:t>NWC|nwc.other.C||2023-11</x:t>
        </x:is>
      </x:c>
      <x:c r="B4499" s="0" t="inlineStr">
        <x:is>
          <x:t>Demo Handel GmbH</x:t>
        </x:is>
      </x:c>
      <x:c r="C4499" s="0" t="inlineStr">
        <x:is>
          <x:t>NWC</x:t>
        </x:is>
      </x:c>
      <x:c r="D4499" s="0" t="inlineStr">
        <x:is>
          <x:t>nwc.other.C</x:t>
        </x:is>
      </x:c>
      <x:c r="E4499" s="0" t="inlineStr">
        <x:is>
          <x:t>Aktive Rechnungsabgrenzungsposten</x:t>
        </x:is>
      </x:c>
      <x:c r="H4499" s="0" t="inlineStr">
        <x:is>
          <x:t>2023-11</x:t>
        </x:is>
      </x:c>
      <x:c r="I4499" s="0" t="inlineStr">
        <x:is>
          <x:t>2023-11</x:t>
        </x:is>
      </x:c>
      <x:c r="J4499" s="0" t="inlineStr">
        <x:is>
          <x:t>Month</x:t>
        </x:is>
      </x:c>
      <x:c r="K4499" s="58">
        <x:v>1</x:v>
      </x:c>
      <x:c r="L4499" s="12">
        <x:v>151800</x:v>
      </x:c>
    </x:row>
    <x:row r="4500">
      <x:c r="A4500" s="0" t="inlineStr">
        <x:is>
          <x:t>NWC|nwc.other.C||2023-12</x:t>
        </x:is>
      </x:c>
      <x:c r="B4500" s="0" t="inlineStr">
        <x:is>
          <x:t>Demo Handel GmbH</x:t>
        </x:is>
      </x:c>
      <x:c r="C4500" s="0" t="inlineStr">
        <x:is>
          <x:t>NWC</x:t>
        </x:is>
      </x:c>
      <x:c r="D4500" s="0" t="inlineStr">
        <x:is>
          <x:t>nwc.other.C</x:t>
        </x:is>
      </x:c>
      <x:c r="E4500" s="0" t="inlineStr">
        <x:is>
          <x:t>Aktive Rechnungsabgrenzungsposten</x:t>
        </x:is>
      </x:c>
      <x:c r="H4500" s="0" t="inlineStr">
        <x:is>
          <x:t>2023-12</x:t>
        </x:is>
      </x:c>
      <x:c r="I4500" s="0" t="inlineStr">
        <x:is>
          <x:t>2023-12</x:t>
        </x:is>
      </x:c>
      <x:c r="J4500" s="0" t="inlineStr">
        <x:is>
          <x:t>Month</x:t>
        </x:is>
      </x:c>
      <x:c r="K4500" s="58">
        <x:v>1</x:v>
      </x:c>
      <x:c r="L4500" s="12">
        <x:v>138000</x:v>
      </x:c>
    </x:row>
    <x:row r="4501">
      <x:c r="A4501" s="0" t="inlineStr">
        <x:is>
          <x:t>NWC|nwc.other.C||2024-01</x:t>
        </x:is>
      </x:c>
      <x:c r="B4501" s="0" t="inlineStr">
        <x:is>
          <x:t>Demo Handel GmbH</x:t>
        </x:is>
      </x:c>
      <x:c r="C4501" s="0" t="inlineStr">
        <x:is>
          <x:t>NWC</x:t>
        </x:is>
      </x:c>
      <x:c r="D4501" s="0" t="inlineStr">
        <x:is>
          <x:t>nwc.other.C</x:t>
        </x:is>
      </x:c>
      <x:c r="E4501" s="0" t="inlineStr">
        <x:is>
          <x:t>Aktive Rechnungsabgrenzungsposten</x:t>
        </x:is>
      </x:c>
      <x:c r="H4501" s="0" t="inlineStr">
        <x:is>
          <x:t>2024-01</x:t>
        </x:is>
      </x:c>
      <x:c r="I4501" s="0" t="inlineStr">
        <x:is>
          <x:t>2024-01</x:t>
        </x:is>
      </x:c>
      <x:c r="J4501" s="0" t="inlineStr">
        <x:is>
          <x:t>Month</x:t>
        </x:is>
      </x:c>
      <x:c r="K4501" s="58">
        <x:v>1</x:v>
      </x:c>
      <x:c r="L4501" s="12">
        <x:v>124200</x:v>
      </x:c>
    </x:row>
    <x:row r="4502">
      <x:c r="A4502" s="0" t="inlineStr">
        <x:is>
          <x:t>NWC|nwc.other.C||2024-02</x:t>
        </x:is>
      </x:c>
      <x:c r="B4502" s="0" t="inlineStr">
        <x:is>
          <x:t>Demo Handel GmbH</x:t>
        </x:is>
      </x:c>
      <x:c r="C4502" s="0" t="inlineStr">
        <x:is>
          <x:t>NWC</x:t>
        </x:is>
      </x:c>
      <x:c r="D4502" s="0" t="inlineStr">
        <x:is>
          <x:t>nwc.other.C</x:t>
        </x:is>
      </x:c>
      <x:c r="E4502" s="0" t="inlineStr">
        <x:is>
          <x:t>Aktive Rechnungsabgrenzungsposten</x:t>
        </x:is>
      </x:c>
      <x:c r="H4502" s="0" t="inlineStr">
        <x:is>
          <x:t>2024-02</x:t>
        </x:is>
      </x:c>
      <x:c r="I4502" s="0" t="inlineStr">
        <x:is>
          <x:t>2024-02</x:t>
        </x:is>
      </x:c>
      <x:c r="J4502" s="0" t="inlineStr">
        <x:is>
          <x:t>Month</x:t>
        </x:is>
      </x:c>
      <x:c r="K4502" s="58">
        <x:v>1</x:v>
      </x:c>
      <x:c r="L4502" s="12">
        <x:v>110400</x:v>
      </x:c>
    </x:row>
    <x:row r="4503">
      <x:c r="A4503" s="0" t="inlineStr">
        <x:is>
          <x:t>NWC|nwc.other.C||2024-03</x:t>
        </x:is>
      </x:c>
      <x:c r="B4503" s="0" t="inlineStr">
        <x:is>
          <x:t>Demo Handel GmbH</x:t>
        </x:is>
      </x:c>
      <x:c r="C4503" s="0" t="inlineStr">
        <x:is>
          <x:t>NWC</x:t>
        </x:is>
      </x:c>
      <x:c r="D4503" s="0" t="inlineStr">
        <x:is>
          <x:t>nwc.other.C</x:t>
        </x:is>
      </x:c>
      <x:c r="E4503" s="0" t="inlineStr">
        <x:is>
          <x:t>Aktive Rechnungsabgrenzungsposten</x:t>
        </x:is>
      </x:c>
      <x:c r="H4503" s="0" t="inlineStr">
        <x:is>
          <x:t>2024-03</x:t>
        </x:is>
      </x:c>
      <x:c r="I4503" s="0" t="inlineStr">
        <x:is>
          <x:t>2024-03</x:t>
        </x:is>
      </x:c>
      <x:c r="J4503" s="0" t="inlineStr">
        <x:is>
          <x:t>Month</x:t>
        </x:is>
      </x:c>
      <x:c r="K4503" s="58">
        <x:v>1</x:v>
      </x:c>
      <x:c r="L4503" s="12">
        <x:v>96600</x:v>
      </x:c>
    </x:row>
    <x:row r="4504">
      <x:c r="A4504" s="0" t="inlineStr">
        <x:is>
          <x:t>NWC|nwc.other.C||2024-04</x:t>
        </x:is>
      </x:c>
      <x:c r="B4504" s="0" t="inlineStr">
        <x:is>
          <x:t>Demo Handel GmbH</x:t>
        </x:is>
      </x:c>
      <x:c r="C4504" s="0" t="inlineStr">
        <x:is>
          <x:t>NWC</x:t>
        </x:is>
      </x:c>
      <x:c r="D4504" s="0" t="inlineStr">
        <x:is>
          <x:t>nwc.other.C</x:t>
        </x:is>
      </x:c>
      <x:c r="E4504" s="0" t="inlineStr">
        <x:is>
          <x:t>Aktive Rechnungsabgrenzungsposten</x:t>
        </x:is>
      </x:c>
      <x:c r="H4504" s="0" t="inlineStr">
        <x:is>
          <x:t>2024-04</x:t>
        </x:is>
      </x:c>
      <x:c r="I4504" s="0" t="inlineStr">
        <x:is>
          <x:t>2024-04</x:t>
        </x:is>
      </x:c>
      <x:c r="J4504" s="0" t="inlineStr">
        <x:is>
          <x:t>Month</x:t>
        </x:is>
      </x:c>
      <x:c r="K4504" s="58">
        <x:v>1</x:v>
      </x:c>
      <x:c r="L4504" s="12">
        <x:v>82800</x:v>
      </x:c>
    </x:row>
    <x:row r="4505">
      <x:c r="A4505" s="0" t="inlineStr">
        <x:is>
          <x:t>NWC|nwc.other.C||2024-05</x:t>
        </x:is>
      </x:c>
      <x:c r="B4505" s="0" t="inlineStr">
        <x:is>
          <x:t>Demo Handel GmbH</x:t>
        </x:is>
      </x:c>
      <x:c r="C4505" s="0" t="inlineStr">
        <x:is>
          <x:t>NWC</x:t>
        </x:is>
      </x:c>
      <x:c r="D4505" s="0" t="inlineStr">
        <x:is>
          <x:t>nwc.other.C</x:t>
        </x:is>
      </x:c>
      <x:c r="E4505" s="0" t="inlineStr">
        <x:is>
          <x:t>Aktive Rechnungsabgrenzungsposten</x:t>
        </x:is>
      </x:c>
      <x:c r="H4505" s="0" t="inlineStr">
        <x:is>
          <x:t>2024-05</x:t>
        </x:is>
      </x:c>
      <x:c r="I4505" s="0" t="inlineStr">
        <x:is>
          <x:t>2024-05</x:t>
        </x:is>
      </x:c>
      <x:c r="J4505" s="0" t="inlineStr">
        <x:is>
          <x:t>Month</x:t>
        </x:is>
      </x:c>
      <x:c r="K4505" s="58">
        <x:v>1</x:v>
      </x:c>
      <x:c r="L4505" s="12">
        <x:v>69000</x:v>
      </x:c>
    </x:row>
    <x:row r="4506">
      <x:c r="A4506" s="0" t="inlineStr">
        <x:is>
          <x:t>NWC|nwc.other.C||2024-06</x:t>
        </x:is>
      </x:c>
      <x:c r="B4506" s="0" t="inlineStr">
        <x:is>
          <x:t>Demo Handel GmbH</x:t>
        </x:is>
      </x:c>
      <x:c r="C4506" s="0" t="inlineStr">
        <x:is>
          <x:t>NWC</x:t>
        </x:is>
      </x:c>
      <x:c r="D4506" s="0" t="inlineStr">
        <x:is>
          <x:t>nwc.other.C</x:t>
        </x:is>
      </x:c>
      <x:c r="E4506" s="0" t="inlineStr">
        <x:is>
          <x:t>Aktive Rechnungsabgrenzungsposten</x:t>
        </x:is>
      </x:c>
      <x:c r="H4506" s="0" t="inlineStr">
        <x:is>
          <x:t>2024-06</x:t>
        </x:is>
      </x:c>
      <x:c r="I4506" s="0" t="inlineStr">
        <x:is>
          <x:t>2024-06</x:t>
        </x:is>
      </x:c>
      <x:c r="J4506" s="0" t="inlineStr">
        <x:is>
          <x:t>Month</x:t>
        </x:is>
      </x:c>
      <x:c r="K4506" s="58">
        <x:v>1</x:v>
      </x:c>
      <x:c r="L4506" s="12">
        <x:v>55200</x:v>
      </x:c>
    </x:row>
    <x:row r="4507">
      <x:c r="A4507" s="0" t="inlineStr">
        <x:is>
          <x:t>NWC|nwc.other.C||2024-07</x:t>
        </x:is>
      </x:c>
      <x:c r="B4507" s="0" t="inlineStr">
        <x:is>
          <x:t>Demo Handel GmbH</x:t>
        </x:is>
      </x:c>
      <x:c r="C4507" s="0" t="inlineStr">
        <x:is>
          <x:t>NWC</x:t>
        </x:is>
      </x:c>
      <x:c r="D4507" s="0" t="inlineStr">
        <x:is>
          <x:t>nwc.other.C</x:t>
        </x:is>
      </x:c>
      <x:c r="E4507" s="0" t="inlineStr">
        <x:is>
          <x:t>Aktive Rechnungsabgrenzungsposten</x:t>
        </x:is>
      </x:c>
      <x:c r="H4507" s="0" t="inlineStr">
        <x:is>
          <x:t>2024-07</x:t>
        </x:is>
      </x:c>
      <x:c r="I4507" s="0" t="inlineStr">
        <x:is>
          <x:t>2024-07</x:t>
        </x:is>
      </x:c>
      <x:c r="J4507" s="0" t="inlineStr">
        <x:is>
          <x:t>Month</x:t>
        </x:is>
      </x:c>
      <x:c r="K4507" s="58">
        <x:v>1</x:v>
      </x:c>
      <x:c r="L4507" s="12">
        <x:v>41400</x:v>
      </x:c>
    </x:row>
    <x:row r="4508">
      <x:c r="A4508" s="0" t="inlineStr">
        <x:is>
          <x:t>NWC|nwc.other.C||2024-08</x:t>
        </x:is>
      </x:c>
      <x:c r="B4508" s="0" t="inlineStr">
        <x:is>
          <x:t>Demo Handel GmbH</x:t>
        </x:is>
      </x:c>
      <x:c r="C4508" s="0" t="inlineStr">
        <x:is>
          <x:t>NWC</x:t>
        </x:is>
      </x:c>
      <x:c r="D4508" s="0" t="inlineStr">
        <x:is>
          <x:t>nwc.other.C</x:t>
        </x:is>
      </x:c>
      <x:c r="E4508" s="0" t="inlineStr">
        <x:is>
          <x:t>Aktive Rechnungsabgrenzungsposten</x:t>
        </x:is>
      </x:c>
      <x:c r="H4508" s="0" t="inlineStr">
        <x:is>
          <x:t>2024-08</x:t>
        </x:is>
      </x:c>
      <x:c r="I4508" s="0" t="inlineStr">
        <x:is>
          <x:t>2024-08</x:t>
        </x:is>
      </x:c>
      <x:c r="J4508" s="0" t="inlineStr">
        <x:is>
          <x:t>Month</x:t>
        </x:is>
      </x:c>
      <x:c r="K4508" s="58">
        <x:v>1</x:v>
      </x:c>
      <x:c r="L4508" s="12">
        <x:v>27600</x:v>
      </x:c>
    </x:row>
    <x:row r="4509">
      <x:c r="A4509" s="0" t="inlineStr">
        <x:is>
          <x:t>NWC|nwc.other.C||2024-09</x:t>
        </x:is>
      </x:c>
      <x:c r="B4509" s="0" t="inlineStr">
        <x:is>
          <x:t>Demo Handel GmbH</x:t>
        </x:is>
      </x:c>
      <x:c r="C4509" s="0" t="inlineStr">
        <x:is>
          <x:t>NWC</x:t>
        </x:is>
      </x:c>
      <x:c r="D4509" s="0" t="inlineStr">
        <x:is>
          <x:t>nwc.other.C</x:t>
        </x:is>
      </x:c>
      <x:c r="E4509" s="0" t="inlineStr">
        <x:is>
          <x:t>Aktive Rechnungsabgrenzungsposten</x:t>
        </x:is>
      </x:c>
      <x:c r="H4509" s="0" t="inlineStr">
        <x:is>
          <x:t>2024-09</x:t>
        </x:is>
      </x:c>
      <x:c r="I4509" s="0" t="inlineStr">
        <x:is>
          <x:t>2024-09</x:t>
        </x:is>
      </x:c>
      <x:c r="J4509" s="0" t="inlineStr">
        <x:is>
          <x:t>Month</x:t>
        </x:is>
      </x:c>
      <x:c r="K4509" s="58">
        <x:v>1</x:v>
      </x:c>
      <x:c r="L4509" s="12">
        <x:v>13800</x:v>
      </x:c>
    </x:row>
    <x:row r="4510">
      <x:c r="A4510" s="0" t="inlineStr">
        <x:is>
          <x:t>NWC|nwc.other.C||2024-10</x:t>
        </x:is>
      </x:c>
      <x:c r="B4510" s="0" t="inlineStr">
        <x:is>
          <x:t>Demo Handel GmbH</x:t>
        </x:is>
      </x:c>
      <x:c r="C4510" s="0" t="inlineStr">
        <x:is>
          <x:t>NWC</x:t>
        </x:is>
      </x:c>
      <x:c r="D4510" s="0" t="inlineStr">
        <x:is>
          <x:t>nwc.other.C</x:t>
        </x:is>
      </x:c>
      <x:c r="E4510" s="0" t="inlineStr">
        <x:is>
          <x:t>Aktive Rechnungsabgrenzungsposten</x:t>
        </x:is>
      </x:c>
      <x:c r="H4510" s="0" t="inlineStr">
        <x:is>
          <x:t>2024-10</x:t>
        </x:is>
      </x:c>
      <x:c r="I4510" s="0" t="inlineStr">
        <x:is>
          <x:t>2024-10</x:t>
        </x:is>
      </x:c>
      <x:c r="J4510" s="0" t="inlineStr">
        <x:is>
          <x:t>Month</x:t>
        </x:is>
      </x:c>
      <x:c r="K4510" s="58">
        <x:v>1</x:v>
      </x:c>
      <x:c r="L4510" s="12">
        <x:v>0</x:v>
      </x:c>
    </x:row>
    <x:row r="4511">
      <x:c r="A4511" s="0" t="inlineStr">
        <x:is>
          <x:t>NWC|nwc.other.C||2024-11</x:t>
        </x:is>
      </x:c>
      <x:c r="B4511" s="0" t="inlineStr">
        <x:is>
          <x:t>Demo Handel GmbH</x:t>
        </x:is>
      </x:c>
      <x:c r="C4511" s="0" t="inlineStr">
        <x:is>
          <x:t>NWC</x:t>
        </x:is>
      </x:c>
      <x:c r="D4511" s="0" t="inlineStr">
        <x:is>
          <x:t>nwc.other.C</x:t>
        </x:is>
      </x:c>
      <x:c r="E4511" s="0" t="inlineStr">
        <x:is>
          <x:t>Aktive Rechnungsabgrenzungsposten</x:t>
        </x:is>
      </x:c>
      <x:c r="H4511" s="0" t="inlineStr">
        <x:is>
          <x:t>2024-11</x:t>
        </x:is>
      </x:c>
      <x:c r="I4511" s="0" t="inlineStr">
        <x:is>
          <x:t>2024-11</x:t>
        </x:is>
      </x:c>
      <x:c r="J4511" s="0" t="inlineStr">
        <x:is>
          <x:t>Month</x:t>
        </x:is>
      </x:c>
      <x:c r="K4511" s="58">
        <x:v>1</x:v>
      </x:c>
      <x:c r="L4511" s="12">
        <x:v>151800</x:v>
      </x:c>
    </x:row>
    <x:row r="4512">
      <x:c r="A4512" s="0" t="inlineStr">
        <x:is>
          <x:t>NWC|nwc.other.C||2024-12</x:t>
        </x:is>
      </x:c>
      <x:c r="B4512" s="0" t="inlineStr">
        <x:is>
          <x:t>Demo Handel GmbH</x:t>
        </x:is>
      </x:c>
      <x:c r="C4512" s="0" t="inlineStr">
        <x:is>
          <x:t>NWC</x:t>
        </x:is>
      </x:c>
      <x:c r="D4512" s="0" t="inlineStr">
        <x:is>
          <x:t>nwc.other.C</x:t>
        </x:is>
      </x:c>
      <x:c r="E4512" s="0" t="inlineStr">
        <x:is>
          <x:t>Aktive Rechnungsabgrenzungsposten</x:t>
        </x:is>
      </x:c>
      <x:c r="H4512" s="0" t="inlineStr">
        <x:is>
          <x:t>2024-12</x:t>
        </x:is>
      </x:c>
      <x:c r="I4512" s="0" t="inlineStr">
        <x:is>
          <x:t>2024-12</x:t>
        </x:is>
      </x:c>
      <x:c r="J4512" s="0" t="inlineStr">
        <x:is>
          <x:t>Month</x:t>
        </x:is>
      </x:c>
      <x:c r="K4512" s="58">
        <x:v>1</x:v>
      </x:c>
      <x:c r="L4512" s="12">
        <x:v>138000</x:v>
      </x:c>
    </x:row>
    <x:row r="4513">
      <x:c r="A4513" s="0" t="inlineStr">
        <x:is>
          <x:t>NWC|nwc.other.C|1900|2022-01</x:t>
        </x:is>
      </x:c>
      <x:c r="B4513" s="0" t="inlineStr">
        <x:is>
          <x:t>Demo Handel GmbH</x:t>
        </x:is>
      </x:c>
      <x:c r="C4513" s="0" t="inlineStr">
        <x:is>
          <x:t>NWC</x:t>
        </x:is>
      </x:c>
      <x:c r="D4513" s="0" t="inlineStr">
        <x:is>
          <x:t>nwc.other.C</x:t>
        </x:is>
      </x:c>
      <x:c r="E4513" s="0" t="inlineStr">
        <x:is>
          <x:t>Aktive Rechnungsabgrenzungsposten</x:t>
        </x:is>
      </x:c>
      <x:c r="F4513" s="58">
        <x:v>1900</x:v>
      </x:c>
      <x:c r="G4513" t="inlineStr">
        <x:is>
          <x:t>Aktive Rechnungsabgrenzung</x:t>
        </x:is>
      </x:c>
      <x:c r="H4513" s="0" t="inlineStr">
        <x:is>
          <x:t>2022-01</x:t>
        </x:is>
      </x:c>
      <x:c r="I4513" s="0" t="inlineStr">
        <x:is>
          <x:t>2022-01</x:t>
        </x:is>
      </x:c>
      <x:c r="J4513" s="0" t="inlineStr">
        <x:is>
          <x:t>Month</x:t>
        </x:is>
      </x:c>
      <x:c r="K4513" s="58">
        <x:v>1</x:v>
      </x:c>
      <x:c r="L4513" s="12">
        <x:v>117000</x:v>
      </x:c>
    </x:row>
    <x:row r="4514">
      <x:c r="A4514" s="0" t="inlineStr">
        <x:is>
          <x:t>NWC|nwc.other.C|1900|2022-02</x:t>
        </x:is>
      </x:c>
      <x:c r="B4514" s="0" t="inlineStr">
        <x:is>
          <x:t>Demo Handel GmbH</x:t>
        </x:is>
      </x:c>
      <x:c r="C4514" s="0" t="inlineStr">
        <x:is>
          <x:t>NWC</x:t>
        </x:is>
      </x:c>
      <x:c r="D4514" s="0" t="inlineStr">
        <x:is>
          <x:t>nwc.other.C</x:t>
        </x:is>
      </x:c>
      <x:c r="E4514" s="0" t="inlineStr">
        <x:is>
          <x:t>Aktive Rechnungsabgrenzungsposten</x:t>
        </x:is>
      </x:c>
      <x:c r="F4514" s="58">
        <x:v>1900</x:v>
      </x:c>
      <x:c r="G4514" t="inlineStr">
        <x:is>
          <x:t>Aktive Rechnungsabgrenzung</x:t>
        </x:is>
      </x:c>
      <x:c r="H4514" s="0" t="inlineStr">
        <x:is>
          <x:t>2022-02</x:t>
        </x:is>
      </x:c>
      <x:c r="I4514" s="0" t="inlineStr">
        <x:is>
          <x:t>2022-02</x:t>
        </x:is>
      </x:c>
      <x:c r="J4514" s="0" t="inlineStr">
        <x:is>
          <x:t>Month</x:t>
        </x:is>
      </x:c>
      <x:c r="K4514" s="58">
        <x:v>1</x:v>
      </x:c>
      <x:c r="L4514" s="12">
        <x:v>104000</x:v>
      </x:c>
    </x:row>
    <x:row r="4515">
      <x:c r="A4515" s="0" t="inlineStr">
        <x:is>
          <x:t>NWC|nwc.other.C|1900|2022-03</x:t>
        </x:is>
      </x:c>
      <x:c r="B4515" s="0" t="inlineStr">
        <x:is>
          <x:t>Demo Handel GmbH</x:t>
        </x:is>
      </x:c>
      <x:c r="C4515" s="0" t="inlineStr">
        <x:is>
          <x:t>NWC</x:t>
        </x:is>
      </x:c>
      <x:c r="D4515" s="0" t="inlineStr">
        <x:is>
          <x:t>nwc.other.C</x:t>
        </x:is>
      </x:c>
      <x:c r="E4515" s="0" t="inlineStr">
        <x:is>
          <x:t>Aktive Rechnungsabgrenzungsposten</x:t>
        </x:is>
      </x:c>
      <x:c r="F4515" s="58">
        <x:v>1900</x:v>
      </x:c>
      <x:c r="G4515" t="inlineStr">
        <x:is>
          <x:t>Aktive Rechnungsabgrenzung</x:t>
        </x:is>
      </x:c>
      <x:c r="H4515" s="0" t="inlineStr">
        <x:is>
          <x:t>2022-03</x:t>
        </x:is>
      </x:c>
      <x:c r="I4515" s="0" t="inlineStr">
        <x:is>
          <x:t>2022-03</x:t>
        </x:is>
      </x:c>
      <x:c r="J4515" s="0" t="inlineStr">
        <x:is>
          <x:t>Month</x:t>
        </x:is>
      </x:c>
      <x:c r="K4515" s="58">
        <x:v>1</x:v>
      </x:c>
      <x:c r="L4515" s="12">
        <x:v>91000</x:v>
      </x:c>
    </x:row>
    <x:row r="4516">
      <x:c r="A4516" s="0" t="inlineStr">
        <x:is>
          <x:t>NWC|nwc.other.C|1900|2022-04</x:t>
        </x:is>
      </x:c>
      <x:c r="B4516" s="0" t="inlineStr">
        <x:is>
          <x:t>Demo Handel GmbH</x:t>
        </x:is>
      </x:c>
      <x:c r="C4516" s="0" t="inlineStr">
        <x:is>
          <x:t>NWC</x:t>
        </x:is>
      </x:c>
      <x:c r="D4516" s="0" t="inlineStr">
        <x:is>
          <x:t>nwc.other.C</x:t>
        </x:is>
      </x:c>
      <x:c r="E4516" s="0" t="inlineStr">
        <x:is>
          <x:t>Aktive Rechnungsabgrenzungsposten</x:t>
        </x:is>
      </x:c>
      <x:c r="F4516" s="58">
        <x:v>1900</x:v>
      </x:c>
      <x:c r="G4516" t="inlineStr">
        <x:is>
          <x:t>Aktive Rechnungsabgrenzung</x:t>
        </x:is>
      </x:c>
      <x:c r="H4516" s="0" t="inlineStr">
        <x:is>
          <x:t>2022-04</x:t>
        </x:is>
      </x:c>
      <x:c r="I4516" s="0" t="inlineStr">
        <x:is>
          <x:t>2022-04</x:t>
        </x:is>
      </x:c>
      <x:c r="J4516" s="0" t="inlineStr">
        <x:is>
          <x:t>Month</x:t>
        </x:is>
      </x:c>
      <x:c r="K4516" s="58">
        <x:v>1</x:v>
      </x:c>
      <x:c r="L4516" s="12">
        <x:v>78000</x:v>
      </x:c>
    </x:row>
    <x:row r="4517">
      <x:c r="A4517" s="0" t="inlineStr">
        <x:is>
          <x:t>NWC|nwc.other.C|1900|2022-05</x:t>
        </x:is>
      </x:c>
      <x:c r="B4517" s="0" t="inlineStr">
        <x:is>
          <x:t>Demo Handel GmbH</x:t>
        </x:is>
      </x:c>
      <x:c r="C4517" s="0" t="inlineStr">
        <x:is>
          <x:t>NWC</x:t>
        </x:is>
      </x:c>
      <x:c r="D4517" s="0" t="inlineStr">
        <x:is>
          <x:t>nwc.other.C</x:t>
        </x:is>
      </x:c>
      <x:c r="E4517" s="0" t="inlineStr">
        <x:is>
          <x:t>Aktive Rechnungsabgrenzungsposten</x:t>
        </x:is>
      </x:c>
      <x:c r="F4517" s="58">
        <x:v>1900</x:v>
      </x:c>
      <x:c r="G4517" t="inlineStr">
        <x:is>
          <x:t>Aktive Rechnungsabgrenzung</x:t>
        </x:is>
      </x:c>
      <x:c r="H4517" s="0" t="inlineStr">
        <x:is>
          <x:t>2022-05</x:t>
        </x:is>
      </x:c>
      <x:c r="I4517" s="0" t="inlineStr">
        <x:is>
          <x:t>2022-05</x:t>
        </x:is>
      </x:c>
      <x:c r="J4517" s="0" t="inlineStr">
        <x:is>
          <x:t>Month</x:t>
        </x:is>
      </x:c>
      <x:c r="K4517" s="58">
        <x:v>1</x:v>
      </x:c>
      <x:c r="L4517" s="12">
        <x:v>65000</x:v>
      </x:c>
    </x:row>
    <x:row r="4518">
      <x:c r="A4518" s="0" t="inlineStr">
        <x:is>
          <x:t>NWC|nwc.other.C|1900|2022-06</x:t>
        </x:is>
      </x:c>
      <x:c r="B4518" s="0" t="inlineStr">
        <x:is>
          <x:t>Demo Handel GmbH</x:t>
        </x:is>
      </x:c>
      <x:c r="C4518" s="0" t="inlineStr">
        <x:is>
          <x:t>NWC</x:t>
        </x:is>
      </x:c>
      <x:c r="D4518" s="0" t="inlineStr">
        <x:is>
          <x:t>nwc.other.C</x:t>
        </x:is>
      </x:c>
      <x:c r="E4518" s="0" t="inlineStr">
        <x:is>
          <x:t>Aktive Rechnungsabgrenzungsposten</x:t>
        </x:is>
      </x:c>
      <x:c r="F4518" s="58">
        <x:v>1900</x:v>
      </x:c>
      <x:c r="G4518" t="inlineStr">
        <x:is>
          <x:t>Aktive Rechnungsabgrenzung</x:t>
        </x:is>
      </x:c>
      <x:c r="H4518" s="0" t="inlineStr">
        <x:is>
          <x:t>2022-06</x:t>
        </x:is>
      </x:c>
      <x:c r="I4518" s="0" t="inlineStr">
        <x:is>
          <x:t>2022-06</x:t>
        </x:is>
      </x:c>
      <x:c r="J4518" s="0" t="inlineStr">
        <x:is>
          <x:t>Month</x:t>
        </x:is>
      </x:c>
      <x:c r="K4518" s="58">
        <x:v>1</x:v>
      </x:c>
      <x:c r="L4518" s="12">
        <x:v>52000</x:v>
      </x:c>
    </x:row>
    <x:row r="4519">
      <x:c r="A4519" s="0" t="inlineStr">
        <x:is>
          <x:t>NWC|nwc.other.C|1900|2022-07</x:t>
        </x:is>
      </x:c>
      <x:c r="B4519" s="0" t="inlineStr">
        <x:is>
          <x:t>Demo Handel GmbH</x:t>
        </x:is>
      </x:c>
      <x:c r="C4519" s="0" t="inlineStr">
        <x:is>
          <x:t>NWC</x:t>
        </x:is>
      </x:c>
      <x:c r="D4519" s="0" t="inlineStr">
        <x:is>
          <x:t>nwc.other.C</x:t>
        </x:is>
      </x:c>
      <x:c r="E4519" s="0" t="inlineStr">
        <x:is>
          <x:t>Aktive Rechnungsabgrenzungsposten</x:t>
        </x:is>
      </x:c>
      <x:c r="F4519" s="58">
        <x:v>1900</x:v>
      </x:c>
      <x:c r="G4519" t="inlineStr">
        <x:is>
          <x:t>Aktive Rechnungsabgrenzung</x:t>
        </x:is>
      </x:c>
      <x:c r="H4519" s="0" t="inlineStr">
        <x:is>
          <x:t>2022-07</x:t>
        </x:is>
      </x:c>
      <x:c r="I4519" s="0" t="inlineStr">
        <x:is>
          <x:t>2022-07</x:t>
        </x:is>
      </x:c>
      <x:c r="J4519" s="0" t="inlineStr">
        <x:is>
          <x:t>Month</x:t>
        </x:is>
      </x:c>
      <x:c r="K4519" s="58">
        <x:v>1</x:v>
      </x:c>
      <x:c r="L4519" s="12">
        <x:v>39000</x:v>
      </x:c>
    </x:row>
    <x:row r="4520">
      <x:c r="A4520" s="0" t="inlineStr">
        <x:is>
          <x:t>NWC|nwc.other.C|1900|2022-08</x:t>
        </x:is>
      </x:c>
      <x:c r="B4520" s="0" t="inlineStr">
        <x:is>
          <x:t>Demo Handel GmbH</x:t>
        </x:is>
      </x:c>
      <x:c r="C4520" s="0" t="inlineStr">
        <x:is>
          <x:t>NWC</x:t>
        </x:is>
      </x:c>
      <x:c r="D4520" s="0" t="inlineStr">
        <x:is>
          <x:t>nwc.other.C</x:t>
        </x:is>
      </x:c>
      <x:c r="E4520" s="0" t="inlineStr">
        <x:is>
          <x:t>Aktive Rechnungsabgrenzungsposten</x:t>
        </x:is>
      </x:c>
      <x:c r="F4520" s="58">
        <x:v>1900</x:v>
      </x:c>
      <x:c r="G4520" t="inlineStr">
        <x:is>
          <x:t>Aktive Rechnungsabgrenzung</x:t>
        </x:is>
      </x:c>
      <x:c r="H4520" s="0" t="inlineStr">
        <x:is>
          <x:t>2022-08</x:t>
        </x:is>
      </x:c>
      <x:c r="I4520" s="0" t="inlineStr">
        <x:is>
          <x:t>2022-08</x:t>
        </x:is>
      </x:c>
      <x:c r="J4520" s="0" t="inlineStr">
        <x:is>
          <x:t>Month</x:t>
        </x:is>
      </x:c>
      <x:c r="K4520" s="58">
        <x:v>1</x:v>
      </x:c>
      <x:c r="L4520" s="12">
        <x:v>26000</x:v>
      </x:c>
    </x:row>
    <x:row r="4521">
      <x:c r="A4521" s="0" t="inlineStr">
        <x:is>
          <x:t>NWC|nwc.other.C|1900|2022-09</x:t>
        </x:is>
      </x:c>
      <x:c r="B4521" s="0" t="inlineStr">
        <x:is>
          <x:t>Demo Handel GmbH</x:t>
        </x:is>
      </x:c>
      <x:c r="C4521" s="0" t="inlineStr">
        <x:is>
          <x:t>NWC</x:t>
        </x:is>
      </x:c>
      <x:c r="D4521" s="0" t="inlineStr">
        <x:is>
          <x:t>nwc.other.C</x:t>
        </x:is>
      </x:c>
      <x:c r="E4521" s="0" t="inlineStr">
        <x:is>
          <x:t>Aktive Rechnungsabgrenzungsposten</x:t>
        </x:is>
      </x:c>
      <x:c r="F4521" s="58">
        <x:v>1900</x:v>
      </x:c>
      <x:c r="G4521" t="inlineStr">
        <x:is>
          <x:t>Aktive Rechnungsabgrenzung</x:t>
        </x:is>
      </x:c>
      <x:c r="H4521" s="0" t="inlineStr">
        <x:is>
          <x:t>2022-09</x:t>
        </x:is>
      </x:c>
      <x:c r="I4521" s="0" t="inlineStr">
        <x:is>
          <x:t>2022-09</x:t>
        </x:is>
      </x:c>
      <x:c r="J4521" s="0" t="inlineStr">
        <x:is>
          <x:t>Month</x:t>
        </x:is>
      </x:c>
      <x:c r="K4521" s="58">
        <x:v>1</x:v>
      </x:c>
      <x:c r="L4521" s="12">
        <x:v>13000</x:v>
      </x:c>
    </x:row>
    <x:row r="4522">
      <x:c r="A4522" s="0" t="inlineStr">
        <x:is>
          <x:t>NWC|nwc.other.C|1900|2022-10</x:t>
        </x:is>
      </x:c>
      <x:c r="B4522" s="0" t="inlineStr">
        <x:is>
          <x:t>Demo Handel GmbH</x:t>
        </x:is>
      </x:c>
      <x:c r="C4522" s="0" t="inlineStr">
        <x:is>
          <x:t>NWC</x:t>
        </x:is>
      </x:c>
      <x:c r="D4522" s="0" t="inlineStr">
        <x:is>
          <x:t>nwc.other.C</x:t>
        </x:is>
      </x:c>
      <x:c r="E4522" s="0" t="inlineStr">
        <x:is>
          <x:t>Aktive Rechnungsabgrenzungsposten</x:t>
        </x:is>
      </x:c>
      <x:c r="F4522" s="58">
        <x:v>1900</x:v>
      </x:c>
      <x:c r="G4522" t="inlineStr">
        <x:is>
          <x:t>Aktive Rechnungsabgrenzung</x:t>
        </x:is>
      </x:c>
      <x:c r="H4522" s="0" t="inlineStr">
        <x:is>
          <x:t>2022-10</x:t>
        </x:is>
      </x:c>
      <x:c r="I4522" s="0" t="inlineStr">
        <x:is>
          <x:t>2022-10</x:t>
        </x:is>
      </x:c>
      <x:c r="J4522" s="0" t="inlineStr">
        <x:is>
          <x:t>Month</x:t>
        </x:is>
      </x:c>
      <x:c r="K4522" s="58">
        <x:v>1</x:v>
      </x:c>
      <x:c r="L4522" s="12">
        <x:v>0</x:v>
      </x:c>
    </x:row>
    <x:row r="4523">
      <x:c r="A4523" s="0" t="inlineStr">
        <x:is>
          <x:t>NWC|nwc.other.C|1900|2022-11</x:t>
        </x:is>
      </x:c>
      <x:c r="B4523" s="0" t="inlineStr">
        <x:is>
          <x:t>Demo Handel GmbH</x:t>
        </x:is>
      </x:c>
      <x:c r="C4523" s="0" t="inlineStr">
        <x:is>
          <x:t>NWC</x:t>
        </x:is>
      </x:c>
      <x:c r="D4523" s="0" t="inlineStr">
        <x:is>
          <x:t>nwc.other.C</x:t>
        </x:is>
      </x:c>
      <x:c r="E4523" s="0" t="inlineStr">
        <x:is>
          <x:t>Aktive Rechnungsabgrenzungsposten</x:t>
        </x:is>
      </x:c>
      <x:c r="F4523" s="58">
        <x:v>1900</x:v>
      </x:c>
      <x:c r="G4523" t="inlineStr">
        <x:is>
          <x:t>Aktive Rechnungsabgrenzung</x:t>
        </x:is>
      </x:c>
      <x:c r="H4523" s="0" t="inlineStr">
        <x:is>
          <x:t>2022-11</x:t>
        </x:is>
      </x:c>
      <x:c r="I4523" s="0" t="inlineStr">
        <x:is>
          <x:t>2022-11</x:t>
        </x:is>
      </x:c>
      <x:c r="J4523" s="0" t="inlineStr">
        <x:is>
          <x:t>Month</x:t>
        </x:is>
      </x:c>
      <x:c r="K4523" s="58">
        <x:v>1</x:v>
      </x:c>
      <x:c r="L4523" s="12">
        <x:v>143000</x:v>
      </x:c>
    </x:row>
    <x:row r="4524">
      <x:c r="A4524" s="0" t="inlineStr">
        <x:is>
          <x:t>NWC|nwc.other.C|1900|2022-12</x:t>
        </x:is>
      </x:c>
      <x:c r="B4524" s="0" t="inlineStr">
        <x:is>
          <x:t>Demo Handel GmbH</x:t>
        </x:is>
      </x:c>
      <x:c r="C4524" s="0" t="inlineStr">
        <x:is>
          <x:t>NWC</x:t>
        </x:is>
      </x:c>
      <x:c r="D4524" s="0" t="inlineStr">
        <x:is>
          <x:t>nwc.other.C</x:t>
        </x:is>
      </x:c>
      <x:c r="E4524" s="0" t="inlineStr">
        <x:is>
          <x:t>Aktive Rechnungsabgrenzungsposten</x:t>
        </x:is>
      </x:c>
      <x:c r="F4524" s="58">
        <x:v>1900</x:v>
      </x:c>
      <x:c r="G4524" t="inlineStr">
        <x:is>
          <x:t>Aktive Rechnungsabgrenzung</x:t>
        </x:is>
      </x:c>
      <x:c r="H4524" s="0" t="inlineStr">
        <x:is>
          <x:t>2022-12</x:t>
        </x:is>
      </x:c>
      <x:c r="I4524" s="0" t="inlineStr">
        <x:is>
          <x:t>2022-12</x:t>
        </x:is>
      </x:c>
      <x:c r="J4524" s="0" t="inlineStr">
        <x:is>
          <x:t>Month</x:t>
        </x:is>
      </x:c>
      <x:c r="K4524" s="58">
        <x:v>1</x:v>
      </x:c>
      <x:c r="L4524" s="12">
        <x:v>130000</x:v>
      </x:c>
    </x:row>
    <x:row r="4525">
      <x:c r="A4525" s="0" t="inlineStr">
        <x:is>
          <x:t>NWC|nwc.other.C|1900|2023-01</x:t>
        </x:is>
      </x:c>
      <x:c r="B4525" s="0" t="inlineStr">
        <x:is>
          <x:t>Demo Handel GmbH</x:t>
        </x:is>
      </x:c>
      <x:c r="C4525" s="0" t="inlineStr">
        <x:is>
          <x:t>NWC</x:t>
        </x:is>
      </x:c>
      <x:c r="D4525" s="0" t="inlineStr">
        <x:is>
          <x:t>nwc.other.C</x:t>
        </x:is>
      </x:c>
      <x:c r="E4525" s="0" t="inlineStr">
        <x:is>
          <x:t>Aktive Rechnungsabgrenzungsposten</x:t>
        </x:is>
      </x:c>
      <x:c r="F4525" s="58">
        <x:v>1900</x:v>
      </x:c>
      <x:c r="G4525" t="inlineStr">
        <x:is>
          <x:t>Aktive Rechnungsabgrenzung</x:t>
        </x:is>
      </x:c>
      <x:c r="H4525" s="0" t="inlineStr">
        <x:is>
          <x:t>2023-01</x:t>
        </x:is>
      </x:c>
      <x:c r="I4525" s="0" t="inlineStr">
        <x:is>
          <x:t>2023-01</x:t>
        </x:is>
      </x:c>
      <x:c r="J4525" s="0" t="inlineStr">
        <x:is>
          <x:t>Month</x:t>
        </x:is>
      </x:c>
      <x:c r="K4525" s="58">
        <x:v>1</x:v>
      </x:c>
      <x:c r="L4525" s="12">
        <x:v>117000</x:v>
      </x:c>
    </x:row>
    <x:row r="4526">
      <x:c r="A4526" s="0" t="inlineStr">
        <x:is>
          <x:t>NWC|nwc.other.C|1900|2023-02</x:t>
        </x:is>
      </x:c>
      <x:c r="B4526" s="0" t="inlineStr">
        <x:is>
          <x:t>Demo Handel GmbH</x:t>
        </x:is>
      </x:c>
      <x:c r="C4526" s="0" t="inlineStr">
        <x:is>
          <x:t>NWC</x:t>
        </x:is>
      </x:c>
      <x:c r="D4526" s="0" t="inlineStr">
        <x:is>
          <x:t>nwc.other.C</x:t>
        </x:is>
      </x:c>
      <x:c r="E4526" s="0" t="inlineStr">
        <x:is>
          <x:t>Aktive Rechnungsabgrenzungsposten</x:t>
        </x:is>
      </x:c>
      <x:c r="F4526" s="58">
        <x:v>1900</x:v>
      </x:c>
      <x:c r="G4526" t="inlineStr">
        <x:is>
          <x:t>Aktive Rechnungsabgrenzung</x:t>
        </x:is>
      </x:c>
      <x:c r="H4526" s="0" t="inlineStr">
        <x:is>
          <x:t>2023-02</x:t>
        </x:is>
      </x:c>
      <x:c r="I4526" s="0" t="inlineStr">
        <x:is>
          <x:t>2023-02</x:t>
        </x:is>
      </x:c>
      <x:c r="J4526" s="0" t="inlineStr">
        <x:is>
          <x:t>Month</x:t>
        </x:is>
      </x:c>
      <x:c r="K4526" s="58">
        <x:v>1</x:v>
      </x:c>
      <x:c r="L4526" s="12">
        <x:v>104000</x:v>
      </x:c>
    </x:row>
    <x:row r="4527">
      <x:c r="A4527" s="0" t="inlineStr">
        <x:is>
          <x:t>NWC|nwc.other.C|1900|2023-03</x:t>
        </x:is>
      </x:c>
      <x:c r="B4527" s="0" t="inlineStr">
        <x:is>
          <x:t>Demo Handel GmbH</x:t>
        </x:is>
      </x:c>
      <x:c r="C4527" s="0" t="inlineStr">
        <x:is>
          <x:t>NWC</x:t>
        </x:is>
      </x:c>
      <x:c r="D4527" s="0" t="inlineStr">
        <x:is>
          <x:t>nwc.other.C</x:t>
        </x:is>
      </x:c>
      <x:c r="E4527" s="0" t="inlineStr">
        <x:is>
          <x:t>Aktive Rechnungsabgrenzungsposten</x:t>
        </x:is>
      </x:c>
      <x:c r="F4527" s="58">
        <x:v>1900</x:v>
      </x:c>
      <x:c r="G4527" t="inlineStr">
        <x:is>
          <x:t>Aktive Rechnungsabgrenzung</x:t>
        </x:is>
      </x:c>
      <x:c r="H4527" s="0" t="inlineStr">
        <x:is>
          <x:t>2023-03</x:t>
        </x:is>
      </x:c>
      <x:c r="I4527" s="0" t="inlineStr">
        <x:is>
          <x:t>2023-03</x:t>
        </x:is>
      </x:c>
      <x:c r="J4527" s="0" t="inlineStr">
        <x:is>
          <x:t>Month</x:t>
        </x:is>
      </x:c>
      <x:c r="K4527" s="58">
        <x:v>1</x:v>
      </x:c>
      <x:c r="L4527" s="12">
        <x:v>91000</x:v>
      </x:c>
    </x:row>
    <x:row r="4528">
      <x:c r="A4528" s="0" t="inlineStr">
        <x:is>
          <x:t>NWC|nwc.other.C|1900|2023-04</x:t>
        </x:is>
      </x:c>
      <x:c r="B4528" s="0" t="inlineStr">
        <x:is>
          <x:t>Demo Handel GmbH</x:t>
        </x:is>
      </x:c>
      <x:c r="C4528" s="0" t="inlineStr">
        <x:is>
          <x:t>NWC</x:t>
        </x:is>
      </x:c>
      <x:c r="D4528" s="0" t="inlineStr">
        <x:is>
          <x:t>nwc.other.C</x:t>
        </x:is>
      </x:c>
      <x:c r="E4528" s="0" t="inlineStr">
        <x:is>
          <x:t>Aktive Rechnungsabgrenzungsposten</x:t>
        </x:is>
      </x:c>
      <x:c r="F4528" s="58">
        <x:v>1900</x:v>
      </x:c>
      <x:c r="G4528" t="inlineStr">
        <x:is>
          <x:t>Aktive Rechnungsabgrenzung</x:t>
        </x:is>
      </x:c>
      <x:c r="H4528" s="0" t="inlineStr">
        <x:is>
          <x:t>2023-04</x:t>
        </x:is>
      </x:c>
      <x:c r="I4528" s="0" t="inlineStr">
        <x:is>
          <x:t>2023-04</x:t>
        </x:is>
      </x:c>
      <x:c r="J4528" s="0" t="inlineStr">
        <x:is>
          <x:t>Month</x:t>
        </x:is>
      </x:c>
      <x:c r="K4528" s="58">
        <x:v>1</x:v>
      </x:c>
      <x:c r="L4528" s="12">
        <x:v>78000</x:v>
      </x:c>
    </x:row>
    <x:row r="4529">
      <x:c r="A4529" s="0" t="inlineStr">
        <x:is>
          <x:t>NWC|nwc.other.C|1900|2023-05</x:t>
        </x:is>
      </x:c>
      <x:c r="B4529" s="0" t="inlineStr">
        <x:is>
          <x:t>Demo Handel GmbH</x:t>
        </x:is>
      </x:c>
      <x:c r="C4529" s="0" t="inlineStr">
        <x:is>
          <x:t>NWC</x:t>
        </x:is>
      </x:c>
      <x:c r="D4529" s="0" t="inlineStr">
        <x:is>
          <x:t>nwc.other.C</x:t>
        </x:is>
      </x:c>
      <x:c r="E4529" s="0" t="inlineStr">
        <x:is>
          <x:t>Aktive Rechnungsabgrenzungsposten</x:t>
        </x:is>
      </x:c>
      <x:c r="F4529" s="58">
        <x:v>1900</x:v>
      </x:c>
      <x:c r="G4529" t="inlineStr">
        <x:is>
          <x:t>Aktive Rechnungsabgrenzung</x:t>
        </x:is>
      </x:c>
      <x:c r="H4529" s="0" t="inlineStr">
        <x:is>
          <x:t>2023-05</x:t>
        </x:is>
      </x:c>
      <x:c r="I4529" s="0" t="inlineStr">
        <x:is>
          <x:t>2023-05</x:t>
        </x:is>
      </x:c>
      <x:c r="J4529" s="0" t="inlineStr">
        <x:is>
          <x:t>Month</x:t>
        </x:is>
      </x:c>
      <x:c r="K4529" s="58">
        <x:v>1</x:v>
      </x:c>
      <x:c r="L4529" s="12">
        <x:v>65000</x:v>
      </x:c>
    </x:row>
    <x:row r="4530">
      <x:c r="A4530" s="0" t="inlineStr">
        <x:is>
          <x:t>NWC|nwc.other.C|1900|2023-06</x:t>
        </x:is>
      </x:c>
      <x:c r="B4530" s="0" t="inlineStr">
        <x:is>
          <x:t>Demo Handel GmbH</x:t>
        </x:is>
      </x:c>
      <x:c r="C4530" s="0" t="inlineStr">
        <x:is>
          <x:t>NWC</x:t>
        </x:is>
      </x:c>
      <x:c r="D4530" s="0" t="inlineStr">
        <x:is>
          <x:t>nwc.other.C</x:t>
        </x:is>
      </x:c>
      <x:c r="E4530" s="0" t="inlineStr">
        <x:is>
          <x:t>Aktive Rechnungsabgrenzungsposten</x:t>
        </x:is>
      </x:c>
      <x:c r="F4530" s="58">
        <x:v>1900</x:v>
      </x:c>
      <x:c r="G4530" t="inlineStr">
        <x:is>
          <x:t>Aktive Rechnungsabgrenzung</x:t>
        </x:is>
      </x:c>
      <x:c r="H4530" s="0" t="inlineStr">
        <x:is>
          <x:t>2023-06</x:t>
        </x:is>
      </x:c>
      <x:c r="I4530" s="0" t="inlineStr">
        <x:is>
          <x:t>2023-06</x:t>
        </x:is>
      </x:c>
      <x:c r="J4530" s="0" t="inlineStr">
        <x:is>
          <x:t>Month</x:t>
        </x:is>
      </x:c>
      <x:c r="K4530" s="58">
        <x:v>1</x:v>
      </x:c>
      <x:c r="L4530" s="12">
        <x:v>52000</x:v>
      </x:c>
    </x:row>
    <x:row r="4531">
      <x:c r="A4531" s="0" t="inlineStr">
        <x:is>
          <x:t>NWC|nwc.other.C|1900|2023-07</x:t>
        </x:is>
      </x:c>
      <x:c r="B4531" s="0" t="inlineStr">
        <x:is>
          <x:t>Demo Handel GmbH</x:t>
        </x:is>
      </x:c>
      <x:c r="C4531" s="0" t="inlineStr">
        <x:is>
          <x:t>NWC</x:t>
        </x:is>
      </x:c>
      <x:c r="D4531" s="0" t="inlineStr">
        <x:is>
          <x:t>nwc.other.C</x:t>
        </x:is>
      </x:c>
      <x:c r="E4531" s="0" t="inlineStr">
        <x:is>
          <x:t>Aktive Rechnungsabgrenzungsposten</x:t>
        </x:is>
      </x:c>
      <x:c r="F4531" s="58">
        <x:v>1900</x:v>
      </x:c>
      <x:c r="G4531" t="inlineStr">
        <x:is>
          <x:t>Aktive Rechnungsabgrenzung</x:t>
        </x:is>
      </x:c>
      <x:c r="H4531" s="0" t="inlineStr">
        <x:is>
          <x:t>2023-07</x:t>
        </x:is>
      </x:c>
      <x:c r="I4531" s="0" t="inlineStr">
        <x:is>
          <x:t>2023-07</x:t>
        </x:is>
      </x:c>
      <x:c r="J4531" s="0" t="inlineStr">
        <x:is>
          <x:t>Month</x:t>
        </x:is>
      </x:c>
      <x:c r="K4531" s="58">
        <x:v>1</x:v>
      </x:c>
      <x:c r="L4531" s="12">
        <x:v>39000</x:v>
      </x:c>
    </x:row>
    <x:row r="4532">
      <x:c r="A4532" s="0" t="inlineStr">
        <x:is>
          <x:t>NWC|nwc.other.C|1900|2023-08</x:t>
        </x:is>
      </x:c>
      <x:c r="B4532" s="0" t="inlineStr">
        <x:is>
          <x:t>Demo Handel GmbH</x:t>
        </x:is>
      </x:c>
      <x:c r="C4532" s="0" t="inlineStr">
        <x:is>
          <x:t>NWC</x:t>
        </x:is>
      </x:c>
      <x:c r="D4532" s="0" t="inlineStr">
        <x:is>
          <x:t>nwc.other.C</x:t>
        </x:is>
      </x:c>
      <x:c r="E4532" s="0" t="inlineStr">
        <x:is>
          <x:t>Aktive Rechnungsabgrenzungsposten</x:t>
        </x:is>
      </x:c>
      <x:c r="F4532" s="58">
        <x:v>1900</x:v>
      </x:c>
      <x:c r="G4532" t="inlineStr">
        <x:is>
          <x:t>Aktive Rechnungsabgrenzung</x:t>
        </x:is>
      </x:c>
      <x:c r="H4532" s="0" t="inlineStr">
        <x:is>
          <x:t>2023-08</x:t>
        </x:is>
      </x:c>
      <x:c r="I4532" s="0" t="inlineStr">
        <x:is>
          <x:t>2023-08</x:t>
        </x:is>
      </x:c>
      <x:c r="J4532" s="0" t="inlineStr">
        <x:is>
          <x:t>Month</x:t>
        </x:is>
      </x:c>
      <x:c r="K4532" s="58">
        <x:v>1</x:v>
      </x:c>
      <x:c r="L4532" s="12">
        <x:v>26000</x:v>
      </x:c>
    </x:row>
    <x:row r="4533">
      <x:c r="A4533" s="0" t="inlineStr">
        <x:is>
          <x:t>NWC|nwc.other.C|1900|2023-09</x:t>
        </x:is>
      </x:c>
      <x:c r="B4533" s="0" t="inlineStr">
        <x:is>
          <x:t>Demo Handel GmbH</x:t>
        </x:is>
      </x:c>
      <x:c r="C4533" s="0" t="inlineStr">
        <x:is>
          <x:t>NWC</x:t>
        </x:is>
      </x:c>
      <x:c r="D4533" s="0" t="inlineStr">
        <x:is>
          <x:t>nwc.other.C</x:t>
        </x:is>
      </x:c>
      <x:c r="E4533" s="0" t="inlineStr">
        <x:is>
          <x:t>Aktive Rechnungsabgrenzungsposten</x:t>
        </x:is>
      </x:c>
      <x:c r="F4533" s="58">
        <x:v>1900</x:v>
      </x:c>
      <x:c r="G4533" t="inlineStr">
        <x:is>
          <x:t>Aktive Rechnungsabgrenzung</x:t>
        </x:is>
      </x:c>
      <x:c r="H4533" s="0" t="inlineStr">
        <x:is>
          <x:t>2023-09</x:t>
        </x:is>
      </x:c>
      <x:c r="I4533" s="0" t="inlineStr">
        <x:is>
          <x:t>2023-09</x:t>
        </x:is>
      </x:c>
      <x:c r="J4533" s="0" t="inlineStr">
        <x:is>
          <x:t>Month</x:t>
        </x:is>
      </x:c>
      <x:c r="K4533" s="58">
        <x:v>1</x:v>
      </x:c>
      <x:c r="L4533" s="12">
        <x:v>13000</x:v>
      </x:c>
    </x:row>
    <x:row r="4534">
      <x:c r="A4534" s="0" t="inlineStr">
        <x:is>
          <x:t>NWC|nwc.other.C|1900|2023-10</x:t>
        </x:is>
      </x:c>
      <x:c r="B4534" s="0" t="inlineStr">
        <x:is>
          <x:t>Demo Handel GmbH</x:t>
        </x:is>
      </x:c>
      <x:c r="C4534" s="0" t="inlineStr">
        <x:is>
          <x:t>NWC</x:t>
        </x:is>
      </x:c>
      <x:c r="D4534" s="0" t="inlineStr">
        <x:is>
          <x:t>nwc.other.C</x:t>
        </x:is>
      </x:c>
      <x:c r="E4534" s="0" t="inlineStr">
        <x:is>
          <x:t>Aktive Rechnungsabgrenzungsposten</x:t>
        </x:is>
      </x:c>
      <x:c r="F4534" s="58">
        <x:v>1900</x:v>
      </x:c>
      <x:c r="G4534" t="inlineStr">
        <x:is>
          <x:t>Aktive Rechnungsabgrenzung</x:t>
        </x:is>
      </x:c>
      <x:c r="H4534" s="0" t="inlineStr">
        <x:is>
          <x:t>2023-10</x:t>
        </x:is>
      </x:c>
      <x:c r="I4534" s="0" t="inlineStr">
        <x:is>
          <x:t>2023-10</x:t>
        </x:is>
      </x:c>
      <x:c r="J4534" s="0" t="inlineStr">
        <x:is>
          <x:t>Month</x:t>
        </x:is>
      </x:c>
      <x:c r="K4534" s="58">
        <x:v>1</x:v>
      </x:c>
      <x:c r="L4534" s="12">
        <x:v>0</x:v>
      </x:c>
    </x:row>
    <x:row r="4535">
      <x:c r="A4535" s="0" t="inlineStr">
        <x:is>
          <x:t>NWC|nwc.other.C|1900|2023-11</x:t>
        </x:is>
      </x:c>
      <x:c r="B4535" s="0" t="inlineStr">
        <x:is>
          <x:t>Demo Handel GmbH</x:t>
        </x:is>
      </x:c>
      <x:c r="C4535" s="0" t="inlineStr">
        <x:is>
          <x:t>NWC</x:t>
        </x:is>
      </x:c>
      <x:c r="D4535" s="0" t="inlineStr">
        <x:is>
          <x:t>nwc.other.C</x:t>
        </x:is>
      </x:c>
      <x:c r="E4535" s="0" t="inlineStr">
        <x:is>
          <x:t>Aktive Rechnungsabgrenzungsposten</x:t>
        </x:is>
      </x:c>
      <x:c r="F4535" s="58">
        <x:v>1900</x:v>
      </x:c>
      <x:c r="G4535" t="inlineStr">
        <x:is>
          <x:t>Aktive Rechnungsabgrenzung</x:t>
        </x:is>
      </x:c>
      <x:c r="H4535" s="0" t="inlineStr">
        <x:is>
          <x:t>2023-11</x:t>
        </x:is>
      </x:c>
      <x:c r="I4535" s="0" t="inlineStr">
        <x:is>
          <x:t>2023-11</x:t>
        </x:is>
      </x:c>
      <x:c r="J4535" s="0" t="inlineStr">
        <x:is>
          <x:t>Month</x:t>
        </x:is>
      </x:c>
      <x:c r="K4535" s="58">
        <x:v>1</x:v>
      </x:c>
      <x:c r="L4535" s="12">
        <x:v>151800</x:v>
      </x:c>
    </x:row>
    <x:row r="4536">
      <x:c r="A4536" s="0" t="inlineStr">
        <x:is>
          <x:t>NWC|nwc.other.C|1900|2023-12</x:t>
        </x:is>
      </x:c>
      <x:c r="B4536" s="0" t="inlineStr">
        <x:is>
          <x:t>Demo Handel GmbH</x:t>
        </x:is>
      </x:c>
      <x:c r="C4536" s="0" t="inlineStr">
        <x:is>
          <x:t>NWC</x:t>
        </x:is>
      </x:c>
      <x:c r="D4536" s="0" t="inlineStr">
        <x:is>
          <x:t>nwc.other.C</x:t>
        </x:is>
      </x:c>
      <x:c r="E4536" s="0" t="inlineStr">
        <x:is>
          <x:t>Aktive Rechnungsabgrenzungsposten</x:t>
        </x:is>
      </x:c>
      <x:c r="F4536" s="58">
        <x:v>1900</x:v>
      </x:c>
      <x:c r="G4536" t="inlineStr">
        <x:is>
          <x:t>Aktive Rechnungsabgrenzung</x:t>
        </x:is>
      </x:c>
      <x:c r="H4536" s="0" t="inlineStr">
        <x:is>
          <x:t>2023-12</x:t>
        </x:is>
      </x:c>
      <x:c r="I4536" s="0" t="inlineStr">
        <x:is>
          <x:t>2023-12</x:t>
        </x:is>
      </x:c>
      <x:c r="J4536" s="0" t="inlineStr">
        <x:is>
          <x:t>Month</x:t>
        </x:is>
      </x:c>
      <x:c r="K4536" s="58">
        <x:v>1</x:v>
      </x:c>
      <x:c r="L4536" s="12">
        <x:v>138000</x:v>
      </x:c>
    </x:row>
    <x:row r="4537">
      <x:c r="A4537" s="0" t="inlineStr">
        <x:is>
          <x:t>NWC|nwc.other.C|1900|2024-01</x:t>
        </x:is>
      </x:c>
      <x:c r="B4537" s="0" t="inlineStr">
        <x:is>
          <x:t>Demo Handel GmbH</x:t>
        </x:is>
      </x:c>
      <x:c r="C4537" s="0" t="inlineStr">
        <x:is>
          <x:t>NWC</x:t>
        </x:is>
      </x:c>
      <x:c r="D4537" s="0" t="inlineStr">
        <x:is>
          <x:t>nwc.other.C</x:t>
        </x:is>
      </x:c>
      <x:c r="E4537" s="0" t="inlineStr">
        <x:is>
          <x:t>Aktive Rechnungsabgrenzungsposten</x:t>
        </x:is>
      </x:c>
      <x:c r="F4537" s="58">
        <x:v>1900</x:v>
      </x:c>
      <x:c r="G4537" t="inlineStr">
        <x:is>
          <x:t>Aktive Rechnungsabgrenzung</x:t>
        </x:is>
      </x:c>
      <x:c r="H4537" s="0" t="inlineStr">
        <x:is>
          <x:t>2024-01</x:t>
        </x:is>
      </x:c>
      <x:c r="I4537" s="0" t="inlineStr">
        <x:is>
          <x:t>2024-01</x:t>
        </x:is>
      </x:c>
      <x:c r="J4537" s="0" t="inlineStr">
        <x:is>
          <x:t>Month</x:t>
        </x:is>
      </x:c>
      <x:c r="K4537" s="58">
        <x:v>1</x:v>
      </x:c>
      <x:c r="L4537" s="12">
        <x:v>124200</x:v>
      </x:c>
    </x:row>
    <x:row r="4538">
      <x:c r="A4538" s="0" t="inlineStr">
        <x:is>
          <x:t>NWC|nwc.other.C|1900|2024-02</x:t>
        </x:is>
      </x:c>
      <x:c r="B4538" s="0" t="inlineStr">
        <x:is>
          <x:t>Demo Handel GmbH</x:t>
        </x:is>
      </x:c>
      <x:c r="C4538" s="0" t="inlineStr">
        <x:is>
          <x:t>NWC</x:t>
        </x:is>
      </x:c>
      <x:c r="D4538" s="0" t="inlineStr">
        <x:is>
          <x:t>nwc.other.C</x:t>
        </x:is>
      </x:c>
      <x:c r="E4538" s="0" t="inlineStr">
        <x:is>
          <x:t>Aktive Rechnungsabgrenzungsposten</x:t>
        </x:is>
      </x:c>
      <x:c r="F4538" s="58">
        <x:v>1900</x:v>
      </x:c>
      <x:c r="G4538" t="inlineStr">
        <x:is>
          <x:t>Aktive Rechnungsabgrenzung</x:t>
        </x:is>
      </x:c>
      <x:c r="H4538" s="0" t="inlineStr">
        <x:is>
          <x:t>2024-02</x:t>
        </x:is>
      </x:c>
      <x:c r="I4538" s="0" t="inlineStr">
        <x:is>
          <x:t>2024-02</x:t>
        </x:is>
      </x:c>
      <x:c r="J4538" s="0" t="inlineStr">
        <x:is>
          <x:t>Month</x:t>
        </x:is>
      </x:c>
      <x:c r="K4538" s="58">
        <x:v>1</x:v>
      </x:c>
      <x:c r="L4538" s="12">
        <x:v>110400</x:v>
      </x:c>
    </x:row>
    <x:row r="4539">
      <x:c r="A4539" s="0" t="inlineStr">
        <x:is>
          <x:t>NWC|nwc.other.C|1900|2024-03</x:t>
        </x:is>
      </x:c>
      <x:c r="B4539" s="0" t="inlineStr">
        <x:is>
          <x:t>Demo Handel GmbH</x:t>
        </x:is>
      </x:c>
      <x:c r="C4539" s="0" t="inlineStr">
        <x:is>
          <x:t>NWC</x:t>
        </x:is>
      </x:c>
      <x:c r="D4539" s="0" t="inlineStr">
        <x:is>
          <x:t>nwc.other.C</x:t>
        </x:is>
      </x:c>
      <x:c r="E4539" s="0" t="inlineStr">
        <x:is>
          <x:t>Aktive Rechnungsabgrenzungsposten</x:t>
        </x:is>
      </x:c>
      <x:c r="F4539" s="58">
        <x:v>1900</x:v>
      </x:c>
      <x:c r="G4539" t="inlineStr">
        <x:is>
          <x:t>Aktive Rechnungsabgrenzung</x:t>
        </x:is>
      </x:c>
      <x:c r="H4539" s="0" t="inlineStr">
        <x:is>
          <x:t>2024-03</x:t>
        </x:is>
      </x:c>
      <x:c r="I4539" s="0" t="inlineStr">
        <x:is>
          <x:t>2024-03</x:t>
        </x:is>
      </x:c>
      <x:c r="J4539" s="0" t="inlineStr">
        <x:is>
          <x:t>Month</x:t>
        </x:is>
      </x:c>
      <x:c r="K4539" s="58">
        <x:v>1</x:v>
      </x:c>
      <x:c r="L4539" s="12">
        <x:v>96600</x:v>
      </x:c>
    </x:row>
    <x:row r="4540">
      <x:c r="A4540" s="0" t="inlineStr">
        <x:is>
          <x:t>NWC|nwc.other.C|1900|2024-04</x:t>
        </x:is>
      </x:c>
      <x:c r="B4540" s="0" t="inlineStr">
        <x:is>
          <x:t>Demo Handel GmbH</x:t>
        </x:is>
      </x:c>
      <x:c r="C4540" s="0" t="inlineStr">
        <x:is>
          <x:t>NWC</x:t>
        </x:is>
      </x:c>
      <x:c r="D4540" s="0" t="inlineStr">
        <x:is>
          <x:t>nwc.other.C</x:t>
        </x:is>
      </x:c>
      <x:c r="E4540" s="0" t="inlineStr">
        <x:is>
          <x:t>Aktive Rechnungsabgrenzungsposten</x:t>
        </x:is>
      </x:c>
      <x:c r="F4540" s="58">
        <x:v>1900</x:v>
      </x:c>
      <x:c r="G4540" t="inlineStr">
        <x:is>
          <x:t>Aktive Rechnungsabgrenzung</x:t>
        </x:is>
      </x:c>
      <x:c r="H4540" s="0" t="inlineStr">
        <x:is>
          <x:t>2024-04</x:t>
        </x:is>
      </x:c>
      <x:c r="I4540" s="0" t="inlineStr">
        <x:is>
          <x:t>2024-04</x:t>
        </x:is>
      </x:c>
      <x:c r="J4540" s="0" t="inlineStr">
        <x:is>
          <x:t>Month</x:t>
        </x:is>
      </x:c>
      <x:c r="K4540" s="58">
        <x:v>1</x:v>
      </x:c>
      <x:c r="L4540" s="12">
        <x:v>82800</x:v>
      </x:c>
    </x:row>
    <x:row r="4541">
      <x:c r="A4541" s="0" t="inlineStr">
        <x:is>
          <x:t>NWC|nwc.other.C|1900|2024-05</x:t>
        </x:is>
      </x:c>
      <x:c r="B4541" s="0" t="inlineStr">
        <x:is>
          <x:t>Demo Handel GmbH</x:t>
        </x:is>
      </x:c>
      <x:c r="C4541" s="0" t="inlineStr">
        <x:is>
          <x:t>NWC</x:t>
        </x:is>
      </x:c>
      <x:c r="D4541" s="0" t="inlineStr">
        <x:is>
          <x:t>nwc.other.C</x:t>
        </x:is>
      </x:c>
      <x:c r="E4541" s="0" t="inlineStr">
        <x:is>
          <x:t>Aktive Rechnungsabgrenzungsposten</x:t>
        </x:is>
      </x:c>
      <x:c r="F4541" s="58">
        <x:v>1900</x:v>
      </x:c>
      <x:c r="G4541" t="inlineStr">
        <x:is>
          <x:t>Aktive Rechnungsabgrenzung</x:t>
        </x:is>
      </x:c>
      <x:c r="H4541" s="0" t="inlineStr">
        <x:is>
          <x:t>2024-05</x:t>
        </x:is>
      </x:c>
      <x:c r="I4541" s="0" t="inlineStr">
        <x:is>
          <x:t>2024-05</x:t>
        </x:is>
      </x:c>
      <x:c r="J4541" s="0" t="inlineStr">
        <x:is>
          <x:t>Month</x:t>
        </x:is>
      </x:c>
      <x:c r="K4541" s="58">
        <x:v>1</x:v>
      </x:c>
      <x:c r="L4541" s="12">
        <x:v>69000</x:v>
      </x:c>
    </x:row>
    <x:row r="4542">
      <x:c r="A4542" s="0" t="inlineStr">
        <x:is>
          <x:t>NWC|nwc.other.C|1900|2024-06</x:t>
        </x:is>
      </x:c>
      <x:c r="B4542" s="0" t="inlineStr">
        <x:is>
          <x:t>Demo Handel GmbH</x:t>
        </x:is>
      </x:c>
      <x:c r="C4542" s="0" t="inlineStr">
        <x:is>
          <x:t>NWC</x:t>
        </x:is>
      </x:c>
      <x:c r="D4542" s="0" t="inlineStr">
        <x:is>
          <x:t>nwc.other.C</x:t>
        </x:is>
      </x:c>
      <x:c r="E4542" s="0" t="inlineStr">
        <x:is>
          <x:t>Aktive Rechnungsabgrenzungsposten</x:t>
        </x:is>
      </x:c>
      <x:c r="F4542" s="58">
        <x:v>1900</x:v>
      </x:c>
      <x:c r="G4542" t="inlineStr">
        <x:is>
          <x:t>Aktive Rechnungsabgrenzung</x:t>
        </x:is>
      </x:c>
      <x:c r="H4542" s="0" t="inlineStr">
        <x:is>
          <x:t>2024-06</x:t>
        </x:is>
      </x:c>
      <x:c r="I4542" s="0" t="inlineStr">
        <x:is>
          <x:t>2024-06</x:t>
        </x:is>
      </x:c>
      <x:c r="J4542" s="0" t="inlineStr">
        <x:is>
          <x:t>Month</x:t>
        </x:is>
      </x:c>
      <x:c r="K4542" s="58">
        <x:v>1</x:v>
      </x:c>
      <x:c r="L4542" s="12">
        <x:v>55200</x:v>
      </x:c>
    </x:row>
    <x:row r="4543">
      <x:c r="A4543" s="0" t="inlineStr">
        <x:is>
          <x:t>NWC|nwc.other.C|1900|2024-07</x:t>
        </x:is>
      </x:c>
      <x:c r="B4543" s="0" t="inlineStr">
        <x:is>
          <x:t>Demo Handel GmbH</x:t>
        </x:is>
      </x:c>
      <x:c r="C4543" s="0" t="inlineStr">
        <x:is>
          <x:t>NWC</x:t>
        </x:is>
      </x:c>
      <x:c r="D4543" s="0" t="inlineStr">
        <x:is>
          <x:t>nwc.other.C</x:t>
        </x:is>
      </x:c>
      <x:c r="E4543" s="0" t="inlineStr">
        <x:is>
          <x:t>Aktive Rechnungsabgrenzungsposten</x:t>
        </x:is>
      </x:c>
      <x:c r="F4543" s="58">
        <x:v>1900</x:v>
      </x:c>
      <x:c r="G4543" t="inlineStr">
        <x:is>
          <x:t>Aktive Rechnungsabgrenzung</x:t>
        </x:is>
      </x:c>
      <x:c r="H4543" s="0" t="inlineStr">
        <x:is>
          <x:t>2024-07</x:t>
        </x:is>
      </x:c>
      <x:c r="I4543" s="0" t="inlineStr">
        <x:is>
          <x:t>2024-07</x:t>
        </x:is>
      </x:c>
      <x:c r="J4543" s="0" t="inlineStr">
        <x:is>
          <x:t>Month</x:t>
        </x:is>
      </x:c>
      <x:c r="K4543" s="58">
        <x:v>1</x:v>
      </x:c>
      <x:c r="L4543" s="12">
        <x:v>41400</x:v>
      </x:c>
    </x:row>
    <x:row r="4544">
      <x:c r="A4544" s="0" t="inlineStr">
        <x:is>
          <x:t>NWC|nwc.other.C|1900|2024-08</x:t>
        </x:is>
      </x:c>
      <x:c r="B4544" s="0" t="inlineStr">
        <x:is>
          <x:t>Demo Handel GmbH</x:t>
        </x:is>
      </x:c>
      <x:c r="C4544" s="0" t="inlineStr">
        <x:is>
          <x:t>NWC</x:t>
        </x:is>
      </x:c>
      <x:c r="D4544" s="0" t="inlineStr">
        <x:is>
          <x:t>nwc.other.C</x:t>
        </x:is>
      </x:c>
      <x:c r="E4544" s="0" t="inlineStr">
        <x:is>
          <x:t>Aktive Rechnungsabgrenzungsposten</x:t>
        </x:is>
      </x:c>
      <x:c r="F4544" s="58">
        <x:v>1900</x:v>
      </x:c>
      <x:c r="G4544" t="inlineStr">
        <x:is>
          <x:t>Aktive Rechnungsabgrenzung</x:t>
        </x:is>
      </x:c>
      <x:c r="H4544" s="0" t="inlineStr">
        <x:is>
          <x:t>2024-08</x:t>
        </x:is>
      </x:c>
      <x:c r="I4544" s="0" t="inlineStr">
        <x:is>
          <x:t>2024-08</x:t>
        </x:is>
      </x:c>
      <x:c r="J4544" s="0" t="inlineStr">
        <x:is>
          <x:t>Month</x:t>
        </x:is>
      </x:c>
      <x:c r="K4544" s="58">
        <x:v>1</x:v>
      </x:c>
      <x:c r="L4544" s="12">
        <x:v>27600</x:v>
      </x:c>
    </x:row>
    <x:row r="4545">
      <x:c r="A4545" s="0" t="inlineStr">
        <x:is>
          <x:t>NWC|nwc.other.C|1900|2024-09</x:t>
        </x:is>
      </x:c>
      <x:c r="B4545" s="0" t="inlineStr">
        <x:is>
          <x:t>Demo Handel GmbH</x:t>
        </x:is>
      </x:c>
      <x:c r="C4545" s="0" t="inlineStr">
        <x:is>
          <x:t>NWC</x:t>
        </x:is>
      </x:c>
      <x:c r="D4545" s="0" t="inlineStr">
        <x:is>
          <x:t>nwc.other.C</x:t>
        </x:is>
      </x:c>
      <x:c r="E4545" s="0" t="inlineStr">
        <x:is>
          <x:t>Aktive Rechnungsabgrenzungsposten</x:t>
        </x:is>
      </x:c>
      <x:c r="F4545" s="58">
        <x:v>1900</x:v>
      </x:c>
      <x:c r="G4545" t="inlineStr">
        <x:is>
          <x:t>Aktive Rechnungsabgrenzung</x:t>
        </x:is>
      </x:c>
      <x:c r="H4545" s="0" t="inlineStr">
        <x:is>
          <x:t>2024-09</x:t>
        </x:is>
      </x:c>
      <x:c r="I4545" s="0" t="inlineStr">
        <x:is>
          <x:t>2024-09</x:t>
        </x:is>
      </x:c>
      <x:c r="J4545" s="0" t="inlineStr">
        <x:is>
          <x:t>Month</x:t>
        </x:is>
      </x:c>
      <x:c r="K4545" s="58">
        <x:v>1</x:v>
      </x:c>
      <x:c r="L4545" s="12">
        <x:v>13800</x:v>
      </x:c>
    </x:row>
    <x:row r="4546">
      <x:c r="A4546" s="0" t="inlineStr">
        <x:is>
          <x:t>NWC|nwc.other.C|1900|2024-10</x:t>
        </x:is>
      </x:c>
      <x:c r="B4546" s="0" t="inlineStr">
        <x:is>
          <x:t>Demo Handel GmbH</x:t>
        </x:is>
      </x:c>
      <x:c r="C4546" s="0" t="inlineStr">
        <x:is>
          <x:t>NWC</x:t>
        </x:is>
      </x:c>
      <x:c r="D4546" s="0" t="inlineStr">
        <x:is>
          <x:t>nwc.other.C</x:t>
        </x:is>
      </x:c>
      <x:c r="E4546" s="0" t="inlineStr">
        <x:is>
          <x:t>Aktive Rechnungsabgrenzungsposten</x:t>
        </x:is>
      </x:c>
      <x:c r="F4546" s="58">
        <x:v>1900</x:v>
      </x:c>
      <x:c r="G4546" t="inlineStr">
        <x:is>
          <x:t>Aktive Rechnungsabgrenzung</x:t>
        </x:is>
      </x:c>
      <x:c r="H4546" s="0" t="inlineStr">
        <x:is>
          <x:t>2024-10</x:t>
        </x:is>
      </x:c>
      <x:c r="I4546" s="0" t="inlineStr">
        <x:is>
          <x:t>2024-10</x:t>
        </x:is>
      </x:c>
      <x:c r="J4546" s="0" t="inlineStr">
        <x:is>
          <x:t>Month</x:t>
        </x:is>
      </x:c>
      <x:c r="K4546" s="58">
        <x:v>1</x:v>
      </x:c>
      <x:c r="L4546" s="12">
        <x:v>0</x:v>
      </x:c>
    </x:row>
    <x:row r="4547">
      <x:c r="A4547" s="0" t="inlineStr">
        <x:is>
          <x:t>NWC|nwc.other.C|1900|2024-11</x:t>
        </x:is>
      </x:c>
      <x:c r="B4547" s="0" t="inlineStr">
        <x:is>
          <x:t>Demo Handel GmbH</x:t>
        </x:is>
      </x:c>
      <x:c r="C4547" s="0" t="inlineStr">
        <x:is>
          <x:t>NWC</x:t>
        </x:is>
      </x:c>
      <x:c r="D4547" s="0" t="inlineStr">
        <x:is>
          <x:t>nwc.other.C</x:t>
        </x:is>
      </x:c>
      <x:c r="E4547" s="0" t="inlineStr">
        <x:is>
          <x:t>Aktive Rechnungsabgrenzungsposten</x:t>
        </x:is>
      </x:c>
      <x:c r="F4547" s="58">
        <x:v>1900</x:v>
      </x:c>
      <x:c r="G4547" t="inlineStr">
        <x:is>
          <x:t>Aktive Rechnungsabgrenzung</x:t>
        </x:is>
      </x:c>
      <x:c r="H4547" s="0" t="inlineStr">
        <x:is>
          <x:t>2024-11</x:t>
        </x:is>
      </x:c>
      <x:c r="I4547" s="0" t="inlineStr">
        <x:is>
          <x:t>2024-11</x:t>
        </x:is>
      </x:c>
      <x:c r="J4547" s="0" t="inlineStr">
        <x:is>
          <x:t>Month</x:t>
        </x:is>
      </x:c>
      <x:c r="K4547" s="58">
        <x:v>1</x:v>
      </x:c>
      <x:c r="L4547" s="12">
        <x:v>151800</x:v>
      </x:c>
    </x:row>
    <x:row r="4548">
      <x:c r="A4548" s="0" t="inlineStr">
        <x:is>
          <x:t>NWC|nwc.other.C|1900|2024-12</x:t>
        </x:is>
      </x:c>
      <x:c r="B4548" s="0" t="inlineStr">
        <x:is>
          <x:t>Demo Handel GmbH</x:t>
        </x:is>
      </x:c>
      <x:c r="C4548" s="0" t="inlineStr">
        <x:is>
          <x:t>NWC</x:t>
        </x:is>
      </x:c>
      <x:c r="D4548" s="0" t="inlineStr">
        <x:is>
          <x:t>nwc.other.C</x:t>
        </x:is>
      </x:c>
      <x:c r="E4548" s="0" t="inlineStr">
        <x:is>
          <x:t>Aktive Rechnungsabgrenzungsposten</x:t>
        </x:is>
      </x:c>
      <x:c r="F4548" s="58">
        <x:v>1900</x:v>
      </x:c>
      <x:c r="G4548" t="inlineStr">
        <x:is>
          <x:t>Aktive Rechnungsabgrenzung</x:t>
        </x:is>
      </x:c>
      <x:c r="H4548" s="0" t="inlineStr">
        <x:is>
          <x:t>2024-12</x:t>
        </x:is>
      </x:c>
      <x:c r="I4548" s="0" t="inlineStr">
        <x:is>
          <x:t>2024-12</x:t>
        </x:is>
      </x:c>
      <x:c r="J4548" s="0" t="inlineStr">
        <x:is>
          <x:t>Month</x:t>
        </x:is>
      </x:c>
      <x:c r="K4548" s="58">
        <x:v>1</x:v>
      </x:c>
      <x:c r="L4548" s="12">
        <x:v>138000</x:v>
      </x:c>
    </x:row>
    <x:row r="4549">
      <x:c r="A4549" s="0" t="inlineStr">
        <x:is>
          <x:t>NWC|nwc.other.P_B.3||2022-01</x:t>
        </x:is>
      </x:c>
      <x:c r="B4549" s="0" t="inlineStr">
        <x:is>
          <x:t>Demo Handel GmbH</x:t>
        </x:is>
      </x:c>
      <x:c r="C4549" s="0" t="inlineStr">
        <x:is>
          <x:t>NWC</x:t>
        </x:is>
      </x:c>
      <x:c r="D4549" s="0" t="inlineStr">
        <x:is>
          <x:t>nwc.other.P_B.3</x:t>
        </x:is>
      </x:c>
      <x:c r="E4549" s="0" t="inlineStr">
        <x:is>
          <x:t>Sonstige Rückstellungen</x:t>
        </x:is>
      </x:c>
      <x:c r="H4549" s="0" t="inlineStr">
        <x:is>
          <x:t>2022-01</x:t>
        </x:is>
      </x:c>
      <x:c r="I4549" s="0" t="inlineStr">
        <x:is>
          <x:t>2022-01</x:t>
        </x:is>
      </x:c>
      <x:c r="J4549" s="0" t="inlineStr">
        <x:is>
          <x:t>Month</x:t>
        </x:is>
      </x:c>
      <x:c r="K4549" s="58">
        <x:v>1</x:v>
      </x:c>
      <x:c r="L4549" s="12">
        <x:v>-100000</x:v>
      </x:c>
    </x:row>
    <x:row r="4550">
      <x:c r="A4550" s="0" t="inlineStr">
        <x:is>
          <x:t>NWC|nwc.other.P_B.3||2022-02</x:t>
        </x:is>
      </x:c>
      <x:c r="B4550" s="0" t="inlineStr">
        <x:is>
          <x:t>Demo Handel GmbH</x:t>
        </x:is>
      </x:c>
      <x:c r="C4550" s="0" t="inlineStr">
        <x:is>
          <x:t>NWC</x:t>
        </x:is>
      </x:c>
      <x:c r="D4550" s="0" t="inlineStr">
        <x:is>
          <x:t>nwc.other.P_B.3</x:t>
        </x:is>
      </x:c>
      <x:c r="E4550" s="0" t="inlineStr">
        <x:is>
          <x:t>Sonstige Rückstellungen</x:t>
        </x:is>
      </x:c>
      <x:c r="H4550" s="0" t="inlineStr">
        <x:is>
          <x:t>2022-02</x:t>
        </x:is>
      </x:c>
      <x:c r="I4550" s="0" t="inlineStr">
        <x:is>
          <x:t>2022-02</x:t>
        </x:is>
      </x:c>
      <x:c r="J4550" s="0" t="inlineStr">
        <x:is>
          <x:t>Month</x:t>
        </x:is>
      </x:c>
      <x:c r="K4550" s="58">
        <x:v>1</x:v>
      </x:c>
      <x:c r="L4550" s="12">
        <x:v>-100000</x:v>
      </x:c>
    </x:row>
    <x:row r="4551">
      <x:c r="A4551" s="0" t="inlineStr">
        <x:is>
          <x:t>NWC|nwc.other.P_B.3||2022-03</x:t>
        </x:is>
      </x:c>
      <x:c r="B4551" s="0" t="inlineStr">
        <x:is>
          <x:t>Demo Handel GmbH</x:t>
        </x:is>
      </x:c>
      <x:c r="C4551" s="0" t="inlineStr">
        <x:is>
          <x:t>NWC</x:t>
        </x:is>
      </x:c>
      <x:c r="D4551" s="0" t="inlineStr">
        <x:is>
          <x:t>nwc.other.P_B.3</x:t>
        </x:is>
      </x:c>
      <x:c r="E4551" s="0" t="inlineStr">
        <x:is>
          <x:t>Sonstige Rückstellungen</x:t>
        </x:is>
      </x:c>
      <x:c r="H4551" s="0" t="inlineStr">
        <x:is>
          <x:t>2022-03</x:t>
        </x:is>
      </x:c>
      <x:c r="I4551" s="0" t="inlineStr">
        <x:is>
          <x:t>2022-03</x:t>
        </x:is>
      </x:c>
      <x:c r="J4551" s="0" t="inlineStr">
        <x:is>
          <x:t>Month</x:t>
        </x:is>
      </x:c>
      <x:c r="K4551" s="58">
        <x:v>1</x:v>
      </x:c>
      <x:c r="L4551" s="12">
        <x:v>-100000</x:v>
      </x:c>
    </x:row>
    <x:row r="4552">
      <x:c r="A4552" s="0" t="inlineStr">
        <x:is>
          <x:t>NWC|nwc.other.P_B.3||2022-04</x:t>
        </x:is>
      </x:c>
      <x:c r="B4552" s="0" t="inlineStr">
        <x:is>
          <x:t>Demo Handel GmbH</x:t>
        </x:is>
      </x:c>
      <x:c r="C4552" s="0" t="inlineStr">
        <x:is>
          <x:t>NWC</x:t>
        </x:is>
      </x:c>
      <x:c r="D4552" s="0" t="inlineStr">
        <x:is>
          <x:t>nwc.other.P_B.3</x:t>
        </x:is>
      </x:c>
      <x:c r="E4552" s="0" t="inlineStr">
        <x:is>
          <x:t>Sonstige Rückstellungen</x:t>
        </x:is>
      </x:c>
      <x:c r="H4552" s="0" t="inlineStr">
        <x:is>
          <x:t>2022-04</x:t>
        </x:is>
      </x:c>
      <x:c r="I4552" s="0" t="inlineStr">
        <x:is>
          <x:t>2022-04</x:t>
        </x:is>
      </x:c>
      <x:c r="J4552" s="0" t="inlineStr">
        <x:is>
          <x:t>Month</x:t>
        </x:is>
      </x:c>
      <x:c r="K4552" s="58">
        <x:v>1</x:v>
      </x:c>
      <x:c r="L4552" s="12">
        <x:v>-100000</x:v>
      </x:c>
    </x:row>
    <x:row r="4553">
      <x:c r="A4553" s="0" t="inlineStr">
        <x:is>
          <x:t>NWC|nwc.other.P_B.3||2022-05</x:t>
        </x:is>
      </x:c>
      <x:c r="B4553" s="0" t="inlineStr">
        <x:is>
          <x:t>Demo Handel GmbH</x:t>
        </x:is>
      </x:c>
      <x:c r="C4553" s="0" t="inlineStr">
        <x:is>
          <x:t>NWC</x:t>
        </x:is>
      </x:c>
      <x:c r="D4553" s="0" t="inlineStr">
        <x:is>
          <x:t>nwc.other.P_B.3</x:t>
        </x:is>
      </x:c>
      <x:c r="E4553" s="0" t="inlineStr">
        <x:is>
          <x:t>Sonstige Rückstellungen</x:t>
        </x:is>
      </x:c>
      <x:c r="H4553" s="0" t="inlineStr">
        <x:is>
          <x:t>2022-05</x:t>
        </x:is>
      </x:c>
      <x:c r="I4553" s="0" t="inlineStr">
        <x:is>
          <x:t>2022-05</x:t>
        </x:is>
      </x:c>
      <x:c r="J4553" s="0" t="inlineStr">
        <x:is>
          <x:t>Month</x:t>
        </x:is>
      </x:c>
      <x:c r="K4553" s="58">
        <x:v>1</x:v>
      </x:c>
      <x:c r="L4553" s="12">
        <x:v>-58000</x:v>
      </x:c>
    </x:row>
    <x:row r="4554">
      <x:c r="A4554" s="0" t="inlineStr">
        <x:is>
          <x:t>NWC|nwc.other.P_B.3||2022-06</x:t>
        </x:is>
      </x:c>
      <x:c r="B4554" s="0" t="inlineStr">
        <x:is>
          <x:t>Demo Handel GmbH</x:t>
        </x:is>
      </x:c>
      <x:c r="C4554" s="0" t="inlineStr">
        <x:is>
          <x:t>NWC</x:t>
        </x:is>
      </x:c>
      <x:c r="D4554" s="0" t="inlineStr">
        <x:is>
          <x:t>nwc.other.P_B.3</x:t>
        </x:is>
      </x:c>
      <x:c r="E4554" s="0" t="inlineStr">
        <x:is>
          <x:t>Sonstige Rückstellungen</x:t>
        </x:is>
      </x:c>
      <x:c r="H4554" s="0" t="inlineStr">
        <x:is>
          <x:t>2022-06</x:t>
        </x:is>
      </x:c>
      <x:c r="I4554" s="0" t="inlineStr">
        <x:is>
          <x:t>2022-06</x:t>
        </x:is>
      </x:c>
      <x:c r="J4554" s="0" t="inlineStr">
        <x:is>
          <x:t>Month</x:t>
        </x:is>
      </x:c>
      <x:c r="K4554" s="58">
        <x:v>1</x:v>
      </x:c>
      <x:c r="L4554" s="12">
        <x:v>-58000</x:v>
      </x:c>
    </x:row>
    <x:row r="4555">
      <x:c r="A4555" s="0" t="inlineStr">
        <x:is>
          <x:t>NWC|nwc.other.P_B.3||2022-07</x:t>
        </x:is>
      </x:c>
      <x:c r="B4555" s="0" t="inlineStr">
        <x:is>
          <x:t>Demo Handel GmbH</x:t>
        </x:is>
      </x:c>
      <x:c r="C4555" s="0" t="inlineStr">
        <x:is>
          <x:t>NWC</x:t>
        </x:is>
      </x:c>
      <x:c r="D4555" s="0" t="inlineStr">
        <x:is>
          <x:t>nwc.other.P_B.3</x:t>
        </x:is>
      </x:c>
      <x:c r="E4555" s="0" t="inlineStr">
        <x:is>
          <x:t>Sonstige Rückstellungen</x:t>
        </x:is>
      </x:c>
      <x:c r="H4555" s="0" t="inlineStr">
        <x:is>
          <x:t>2022-07</x:t>
        </x:is>
      </x:c>
      <x:c r="I4555" s="0" t="inlineStr">
        <x:is>
          <x:t>2022-07</x:t>
        </x:is>
      </x:c>
      <x:c r="J4555" s="0" t="inlineStr">
        <x:is>
          <x:t>Month</x:t>
        </x:is>
      </x:c>
      <x:c r="K4555" s="58">
        <x:v>1</x:v>
      </x:c>
      <x:c r="L4555" s="12">
        <x:v>-58000</x:v>
      </x:c>
    </x:row>
    <x:row r="4556">
      <x:c r="A4556" s="0" t="inlineStr">
        <x:is>
          <x:t>NWC|nwc.other.P_B.3||2022-08</x:t>
        </x:is>
      </x:c>
      <x:c r="B4556" s="0" t="inlineStr">
        <x:is>
          <x:t>Demo Handel GmbH</x:t>
        </x:is>
      </x:c>
      <x:c r="C4556" s="0" t="inlineStr">
        <x:is>
          <x:t>NWC</x:t>
        </x:is>
      </x:c>
      <x:c r="D4556" s="0" t="inlineStr">
        <x:is>
          <x:t>nwc.other.P_B.3</x:t>
        </x:is>
      </x:c>
      <x:c r="E4556" s="0" t="inlineStr">
        <x:is>
          <x:t>Sonstige Rückstellungen</x:t>
        </x:is>
      </x:c>
      <x:c r="H4556" s="0" t="inlineStr">
        <x:is>
          <x:t>2022-08</x:t>
        </x:is>
      </x:c>
      <x:c r="I4556" s="0" t="inlineStr">
        <x:is>
          <x:t>2022-08</x:t>
        </x:is>
      </x:c>
      <x:c r="J4556" s="0" t="inlineStr">
        <x:is>
          <x:t>Month</x:t>
        </x:is>
      </x:c>
      <x:c r="K4556" s="58">
        <x:v>1</x:v>
      </x:c>
      <x:c r="L4556" s="12">
        <x:v>-58000</x:v>
      </x:c>
    </x:row>
    <x:row r="4557">
      <x:c r="A4557" s="0" t="inlineStr">
        <x:is>
          <x:t>NWC|nwc.other.P_B.3||2022-09</x:t>
        </x:is>
      </x:c>
      <x:c r="B4557" s="0" t="inlineStr">
        <x:is>
          <x:t>Demo Handel GmbH</x:t>
        </x:is>
      </x:c>
      <x:c r="C4557" s="0" t="inlineStr">
        <x:is>
          <x:t>NWC</x:t>
        </x:is>
      </x:c>
      <x:c r="D4557" s="0" t="inlineStr">
        <x:is>
          <x:t>nwc.other.P_B.3</x:t>
        </x:is>
      </x:c>
      <x:c r="E4557" s="0" t="inlineStr">
        <x:is>
          <x:t>Sonstige Rückstellungen</x:t>
        </x:is>
      </x:c>
      <x:c r="H4557" s="0" t="inlineStr">
        <x:is>
          <x:t>2022-09</x:t>
        </x:is>
      </x:c>
      <x:c r="I4557" s="0" t="inlineStr">
        <x:is>
          <x:t>2022-09</x:t>
        </x:is>
      </x:c>
      <x:c r="J4557" s="0" t="inlineStr">
        <x:is>
          <x:t>Month</x:t>
        </x:is>
      </x:c>
      <x:c r="K4557" s="58">
        <x:v>1</x:v>
      </x:c>
      <x:c r="L4557" s="12">
        <x:v>-58000</x:v>
      </x:c>
    </x:row>
    <x:row r="4558">
      <x:c r="A4558" s="0" t="inlineStr">
        <x:is>
          <x:t>NWC|nwc.other.P_B.3||2022-10</x:t>
        </x:is>
      </x:c>
      <x:c r="B4558" s="0" t="inlineStr">
        <x:is>
          <x:t>Demo Handel GmbH</x:t>
        </x:is>
      </x:c>
      <x:c r="C4558" s="0" t="inlineStr">
        <x:is>
          <x:t>NWC</x:t>
        </x:is>
      </x:c>
      <x:c r="D4558" s="0" t="inlineStr">
        <x:is>
          <x:t>nwc.other.P_B.3</x:t>
        </x:is>
      </x:c>
      <x:c r="E4558" s="0" t="inlineStr">
        <x:is>
          <x:t>Sonstige Rückstellungen</x:t>
        </x:is>
      </x:c>
      <x:c r="H4558" s="0" t="inlineStr">
        <x:is>
          <x:t>2022-10</x:t>
        </x:is>
      </x:c>
      <x:c r="I4558" s="0" t="inlineStr">
        <x:is>
          <x:t>2022-10</x:t>
        </x:is>
      </x:c>
      <x:c r="J4558" s="0" t="inlineStr">
        <x:is>
          <x:t>Month</x:t>
        </x:is>
      </x:c>
      <x:c r="K4558" s="58">
        <x:v>1</x:v>
      </x:c>
      <x:c r="L4558" s="12">
        <x:v>-58000</x:v>
      </x:c>
    </x:row>
    <x:row r="4559">
      <x:c r="A4559" s="0" t="inlineStr">
        <x:is>
          <x:t>NWC|nwc.other.P_B.3||2022-11</x:t>
        </x:is>
      </x:c>
      <x:c r="B4559" s="0" t="inlineStr">
        <x:is>
          <x:t>Demo Handel GmbH</x:t>
        </x:is>
      </x:c>
      <x:c r="C4559" s="0" t="inlineStr">
        <x:is>
          <x:t>NWC</x:t>
        </x:is>
      </x:c>
      <x:c r="D4559" s="0" t="inlineStr">
        <x:is>
          <x:t>nwc.other.P_B.3</x:t>
        </x:is>
      </x:c>
      <x:c r="E4559" s="0" t="inlineStr">
        <x:is>
          <x:t>Sonstige Rückstellungen</x:t>
        </x:is>
      </x:c>
      <x:c r="H4559" s="0" t="inlineStr">
        <x:is>
          <x:t>2022-11</x:t>
        </x:is>
      </x:c>
      <x:c r="I4559" s="0" t="inlineStr">
        <x:is>
          <x:t>2022-11</x:t>
        </x:is>
      </x:c>
      <x:c r="J4559" s="0" t="inlineStr">
        <x:is>
          <x:t>Month</x:t>
        </x:is>
      </x:c>
      <x:c r="K4559" s="58">
        <x:v>1</x:v>
      </x:c>
      <x:c r="L4559" s="12">
        <x:v>-58000</x:v>
      </x:c>
    </x:row>
    <x:row r="4560">
      <x:c r="A4560" s="0" t="inlineStr">
        <x:is>
          <x:t>NWC|nwc.other.P_B.3||2022-12</x:t>
        </x:is>
      </x:c>
      <x:c r="B4560" s="0" t="inlineStr">
        <x:is>
          <x:t>Demo Handel GmbH</x:t>
        </x:is>
      </x:c>
      <x:c r="C4560" s="0" t="inlineStr">
        <x:is>
          <x:t>NWC</x:t>
        </x:is>
      </x:c>
      <x:c r="D4560" s="0" t="inlineStr">
        <x:is>
          <x:t>nwc.other.P_B.3</x:t>
        </x:is>
      </x:c>
      <x:c r="E4560" s="0" t="inlineStr">
        <x:is>
          <x:t>Sonstige Rückstellungen</x:t>
        </x:is>
      </x:c>
      <x:c r="H4560" s="0" t="inlineStr">
        <x:is>
          <x:t>2022-12</x:t>
        </x:is>
      </x:c>
      <x:c r="I4560" s="0" t="inlineStr">
        <x:is>
          <x:t>2022-12</x:t>
        </x:is>
      </x:c>
      <x:c r="J4560" s="0" t="inlineStr">
        <x:is>
          <x:t>Month</x:t>
        </x:is>
      </x:c>
      <x:c r="K4560" s="58">
        <x:v>1</x:v>
      </x:c>
      <x:c r="L4560" s="12">
        <x:v>-108750</x:v>
      </x:c>
    </x:row>
    <x:row r="4561">
      <x:c r="A4561" s="0" t="inlineStr">
        <x:is>
          <x:t>NWC|nwc.other.P_B.3||2023-01</x:t>
        </x:is>
      </x:c>
      <x:c r="B4561" s="0" t="inlineStr">
        <x:is>
          <x:t>Demo Handel GmbH</x:t>
        </x:is>
      </x:c>
      <x:c r="C4561" s="0" t="inlineStr">
        <x:is>
          <x:t>NWC</x:t>
        </x:is>
      </x:c>
      <x:c r="D4561" s="0" t="inlineStr">
        <x:is>
          <x:t>nwc.other.P_B.3</x:t>
        </x:is>
      </x:c>
      <x:c r="E4561" s="0" t="inlineStr">
        <x:is>
          <x:t>Sonstige Rückstellungen</x:t>
        </x:is>
      </x:c>
      <x:c r="H4561" s="0" t="inlineStr">
        <x:is>
          <x:t>2023-01</x:t>
        </x:is>
      </x:c>
      <x:c r="I4561" s="0" t="inlineStr">
        <x:is>
          <x:t>2023-01</x:t>
        </x:is>
      </x:c>
      <x:c r="J4561" s="0" t="inlineStr">
        <x:is>
          <x:t>Month</x:t>
        </x:is>
      </x:c>
      <x:c r="K4561" s="58">
        <x:v>1</x:v>
      </x:c>
      <x:c r="L4561" s="12">
        <x:v>-108750</x:v>
      </x:c>
    </x:row>
    <x:row r="4562">
      <x:c r="A4562" s="0" t="inlineStr">
        <x:is>
          <x:t>NWC|nwc.other.P_B.3||2023-02</x:t>
        </x:is>
      </x:c>
      <x:c r="B4562" s="0" t="inlineStr">
        <x:is>
          <x:t>Demo Handel GmbH</x:t>
        </x:is>
      </x:c>
      <x:c r="C4562" s="0" t="inlineStr">
        <x:is>
          <x:t>NWC</x:t>
        </x:is>
      </x:c>
      <x:c r="D4562" s="0" t="inlineStr">
        <x:is>
          <x:t>nwc.other.P_B.3</x:t>
        </x:is>
      </x:c>
      <x:c r="E4562" s="0" t="inlineStr">
        <x:is>
          <x:t>Sonstige Rückstellungen</x:t>
        </x:is>
      </x:c>
      <x:c r="H4562" s="0" t="inlineStr">
        <x:is>
          <x:t>2023-02</x:t>
        </x:is>
      </x:c>
      <x:c r="I4562" s="0" t="inlineStr">
        <x:is>
          <x:t>2023-02</x:t>
        </x:is>
      </x:c>
      <x:c r="J4562" s="0" t="inlineStr">
        <x:is>
          <x:t>Month</x:t>
        </x:is>
      </x:c>
      <x:c r="K4562" s="58">
        <x:v>1</x:v>
      </x:c>
      <x:c r="L4562" s="12">
        <x:v>-108750</x:v>
      </x:c>
    </x:row>
    <x:row r="4563">
      <x:c r="A4563" s="0" t="inlineStr">
        <x:is>
          <x:t>NWC|nwc.other.P_B.3||2023-03</x:t>
        </x:is>
      </x:c>
      <x:c r="B4563" s="0" t="inlineStr">
        <x:is>
          <x:t>Demo Handel GmbH</x:t>
        </x:is>
      </x:c>
      <x:c r="C4563" s="0" t="inlineStr">
        <x:is>
          <x:t>NWC</x:t>
        </x:is>
      </x:c>
      <x:c r="D4563" s="0" t="inlineStr">
        <x:is>
          <x:t>nwc.other.P_B.3</x:t>
        </x:is>
      </x:c>
      <x:c r="E4563" s="0" t="inlineStr">
        <x:is>
          <x:t>Sonstige Rückstellungen</x:t>
        </x:is>
      </x:c>
      <x:c r="H4563" s="0" t="inlineStr">
        <x:is>
          <x:t>2023-03</x:t>
        </x:is>
      </x:c>
      <x:c r="I4563" s="0" t="inlineStr">
        <x:is>
          <x:t>2023-03</x:t>
        </x:is>
      </x:c>
      <x:c r="J4563" s="0" t="inlineStr">
        <x:is>
          <x:t>Month</x:t>
        </x:is>
      </x:c>
      <x:c r="K4563" s="58">
        <x:v>1</x:v>
      </x:c>
      <x:c r="L4563" s="12">
        <x:v>-108750</x:v>
      </x:c>
    </x:row>
    <x:row r="4564">
      <x:c r="A4564" s="0" t="inlineStr">
        <x:is>
          <x:t>NWC|nwc.other.P_B.3||2023-04</x:t>
        </x:is>
      </x:c>
      <x:c r="B4564" s="0" t="inlineStr">
        <x:is>
          <x:t>Demo Handel GmbH</x:t>
        </x:is>
      </x:c>
      <x:c r="C4564" s="0" t="inlineStr">
        <x:is>
          <x:t>NWC</x:t>
        </x:is>
      </x:c>
      <x:c r="D4564" s="0" t="inlineStr">
        <x:is>
          <x:t>nwc.other.P_B.3</x:t>
        </x:is>
      </x:c>
      <x:c r="E4564" s="0" t="inlineStr">
        <x:is>
          <x:t>Sonstige Rückstellungen</x:t>
        </x:is>
      </x:c>
      <x:c r="H4564" s="0" t="inlineStr">
        <x:is>
          <x:t>2023-04</x:t>
        </x:is>
      </x:c>
      <x:c r="I4564" s="0" t="inlineStr">
        <x:is>
          <x:t>2023-04</x:t>
        </x:is>
      </x:c>
      <x:c r="J4564" s="0" t="inlineStr">
        <x:is>
          <x:t>Month</x:t>
        </x:is>
      </x:c>
      <x:c r="K4564" s="58">
        <x:v>1</x:v>
      </x:c>
      <x:c r="L4564" s="12">
        <x:v>-108750</x:v>
      </x:c>
    </x:row>
    <x:row r="4565">
      <x:c r="A4565" s="0" t="inlineStr">
        <x:is>
          <x:t>NWC|nwc.other.P_B.3||2023-05</x:t>
        </x:is>
      </x:c>
      <x:c r="B4565" s="0" t="inlineStr">
        <x:is>
          <x:t>Demo Handel GmbH</x:t>
        </x:is>
      </x:c>
      <x:c r="C4565" s="0" t="inlineStr">
        <x:is>
          <x:t>NWC</x:t>
        </x:is>
      </x:c>
      <x:c r="D4565" s="0" t="inlineStr">
        <x:is>
          <x:t>nwc.other.P_B.3</x:t>
        </x:is>
      </x:c>
      <x:c r="E4565" s="0" t="inlineStr">
        <x:is>
          <x:t>Sonstige Rückstellungen</x:t>
        </x:is>
      </x:c>
      <x:c r="H4565" s="0" t="inlineStr">
        <x:is>
          <x:t>2023-05</x:t>
        </x:is>
      </x:c>
      <x:c r="I4565" s="0" t="inlineStr">
        <x:is>
          <x:t>2023-05</x:t>
        </x:is>
      </x:c>
      <x:c r="J4565" s="0" t="inlineStr">
        <x:is>
          <x:t>Month</x:t>
        </x:is>
      </x:c>
      <x:c r="K4565" s="58">
        <x:v>1</x:v>
      </x:c>
      <x:c r="L4565" s="12">
        <x:v>-64750</x:v>
      </x:c>
    </x:row>
    <x:row r="4566">
      <x:c r="A4566" s="0" t="inlineStr">
        <x:is>
          <x:t>NWC|nwc.other.P_B.3||2023-06</x:t>
        </x:is>
      </x:c>
      <x:c r="B4566" s="0" t="inlineStr">
        <x:is>
          <x:t>Demo Handel GmbH</x:t>
        </x:is>
      </x:c>
      <x:c r="C4566" s="0" t="inlineStr">
        <x:is>
          <x:t>NWC</x:t>
        </x:is>
      </x:c>
      <x:c r="D4566" s="0" t="inlineStr">
        <x:is>
          <x:t>nwc.other.P_B.3</x:t>
        </x:is>
      </x:c>
      <x:c r="E4566" s="0" t="inlineStr">
        <x:is>
          <x:t>Sonstige Rückstellungen</x:t>
        </x:is>
      </x:c>
      <x:c r="H4566" s="0" t="inlineStr">
        <x:is>
          <x:t>2023-06</x:t>
        </x:is>
      </x:c>
      <x:c r="I4566" s="0" t="inlineStr">
        <x:is>
          <x:t>2023-06</x:t>
        </x:is>
      </x:c>
      <x:c r="J4566" s="0" t="inlineStr">
        <x:is>
          <x:t>Month</x:t>
        </x:is>
      </x:c>
      <x:c r="K4566" s="58">
        <x:v>1</x:v>
      </x:c>
      <x:c r="L4566" s="12">
        <x:v>-64750</x:v>
      </x:c>
    </x:row>
    <x:row r="4567">
      <x:c r="A4567" s="0" t="inlineStr">
        <x:is>
          <x:t>NWC|nwc.other.P_B.3||2023-07</x:t>
        </x:is>
      </x:c>
      <x:c r="B4567" s="0" t="inlineStr">
        <x:is>
          <x:t>Demo Handel GmbH</x:t>
        </x:is>
      </x:c>
      <x:c r="C4567" s="0" t="inlineStr">
        <x:is>
          <x:t>NWC</x:t>
        </x:is>
      </x:c>
      <x:c r="D4567" s="0" t="inlineStr">
        <x:is>
          <x:t>nwc.other.P_B.3</x:t>
        </x:is>
      </x:c>
      <x:c r="E4567" s="0" t="inlineStr">
        <x:is>
          <x:t>Sonstige Rückstellungen</x:t>
        </x:is>
      </x:c>
      <x:c r="H4567" s="0" t="inlineStr">
        <x:is>
          <x:t>2023-07</x:t>
        </x:is>
      </x:c>
      <x:c r="I4567" s="0" t="inlineStr">
        <x:is>
          <x:t>2023-07</x:t>
        </x:is>
      </x:c>
      <x:c r="J4567" s="0" t="inlineStr">
        <x:is>
          <x:t>Month</x:t>
        </x:is>
      </x:c>
      <x:c r="K4567" s="58">
        <x:v>1</x:v>
      </x:c>
      <x:c r="L4567" s="12">
        <x:v>-64750</x:v>
      </x:c>
    </x:row>
    <x:row r="4568">
      <x:c r="A4568" s="0" t="inlineStr">
        <x:is>
          <x:t>NWC|nwc.other.P_B.3||2023-08</x:t>
        </x:is>
      </x:c>
      <x:c r="B4568" s="0" t="inlineStr">
        <x:is>
          <x:t>Demo Handel GmbH</x:t>
        </x:is>
      </x:c>
      <x:c r="C4568" s="0" t="inlineStr">
        <x:is>
          <x:t>NWC</x:t>
        </x:is>
      </x:c>
      <x:c r="D4568" s="0" t="inlineStr">
        <x:is>
          <x:t>nwc.other.P_B.3</x:t>
        </x:is>
      </x:c>
      <x:c r="E4568" s="0" t="inlineStr">
        <x:is>
          <x:t>Sonstige Rückstellungen</x:t>
        </x:is>
      </x:c>
      <x:c r="H4568" s="0" t="inlineStr">
        <x:is>
          <x:t>2023-08</x:t>
        </x:is>
      </x:c>
      <x:c r="I4568" s="0" t="inlineStr">
        <x:is>
          <x:t>2023-08</x:t>
        </x:is>
      </x:c>
      <x:c r="J4568" s="0" t="inlineStr">
        <x:is>
          <x:t>Month</x:t>
        </x:is>
      </x:c>
      <x:c r="K4568" s="58">
        <x:v>1</x:v>
      </x:c>
      <x:c r="L4568" s="12">
        <x:v>-64750</x:v>
      </x:c>
    </x:row>
    <x:row r="4569">
      <x:c r="A4569" s="0" t="inlineStr">
        <x:is>
          <x:t>NWC|nwc.other.P_B.3||2023-09</x:t>
        </x:is>
      </x:c>
      <x:c r="B4569" s="0" t="inlineStr">
        <x:is>
          <x:t>Demo Handel GmbH</x:t>
        </x:is>
      </x:c>
      <x:c r="C4569" s="0" t="inlineStr">
        <x:is>
          <x:t>NWC</x:t>
        </x:is>
      </x:c>
      <x:c r="D4569" s="0" t="inlineStr">
        <x:is>
          <x:t>nwc.other.P_B.3</x:t>
        </x:is>
      </x:c>
      <x:c r="E4569" s="0" t="inlineStr">
        <x:is>
          <x:t>Sonstige Rückstellungen</x:t>
        </x:is>
      </x:c>
      <x:c r="H4569" s="0" t="inlineStr">
        <x:is>
          <x:t>2023-09</x:t>
        </x:is>
      </x:c>
      <x:c r="I4569" s="0" t="inlineStr">
        <x:is>
          <x:t>2023-09</x:t>
        </x:is>
      </x:c>
      <x:c r="J4569" s="0" t="inlineStr">
        <x:is>
          <x:t>Month</x:t>
        </x:is>
      </x:c>
      <x:c r="K4569" s="58">
        <x:v>1</x:v>
      </x:c>
      <x:c r="L4569" s="12">
        <x:v>-64750</x:v>
      </x:c>
    </x:row>
    <x:row r="4570">
      <x:c r="A4570" s="0" t="inlineStr">
        <x:is>
          <x:t>NWC|nwc.other.P_B.3||2023-10</x:t>
        </x:is>
      </x:c>
      <x:c r="B4570" s="0" t="inlineStr">
        <x:is>
          <x:t>Demo Handel GmbH</x:t>
        </x:is>
      </x:c>
      <x:c r="C4570" s="0" t="inlineStr">
        <x:is>
          <x:t>NWC</x:t>
        </x:is>
      </x:c>
      <x:c r="D4570" s="0" t="inlineStr">
        <x:is>
          <x:t>nwc.other.P_B.3</x:t>
        </x:is>
      </x:c>
      <x:c r="E4570" s="0" t="inlineStr">
        <x:is>
          <x:t>Sonstige Rückstellungen</x:t>
        </x:is>
      </x:c>
      <x:c r="H4570" s="0" t="inlineStr">
        <x:is>
          <x:t>2023-10</x:t>
        </x:is>
      </x:c>
      <x:c r="I4570" s="0" t="inlineStr">
        <x:is>
          <x:t>2023-10</x:t>
        </x:is>
      </x:c>
      <x:c r="J4570" s="0" t="inlineStr">
        <x:is>
          <x:t>Month</x:t>
        </x:is>
      </x:c>
      <x:c r="K4570" s="58">
        <x:v>1</x:v>
      </x:c>
      <x:c r="L4570" s="12">
        <x:v>-64750</x:v>
      </x:c>
    </x:row>
    <x:row r="4571">
      <x:c r="A4571" s="0" t="inlineStr">
        <x:is>
          <x:t>NWC|nwc.other.P_B.3||2023-11</x:t>
        </x:is>
      </x:c>
      <x:c r="B4571" s="0" t="inlineStr">
        <x:is>
          <x:t>Demo Handel GmbH</x:t>
        </x:is>
      </x:c>
      <x:c r="C4571" s="0" t="inlineStr">
        <x:is>
          <x:t>NWC</x:t>
        </x:is>
      </x:c>
      <x:c r="D4571" s="0" t="inlineStr">
        <x:is>
          <x:t>nwc.other.P_B.3</x:t>
        </x:is>
      </x:c>
      <x:c r="E4571" s="0" t="inlineStr">
        <x:is>
          <x:t>Sonstige Rückstellungen</x:t>
        </x:is>
      </x:c>
      <x:c r="H4571" s="0" t="inlineStr">
        <x:is>
          <x:t>2023-11</x:t>
        </x:is>
      </x:c>
      <x:c r="I4571" s="0" t="inlineStr">
        <x:is>
          <x:t>2023-11</x:t>
        </x:is>
      </x:c>
      <x:c r="J4571" s="0" t="inlineStr">
        <x:is>
          <x:t>Month</x:t>
        </x:is>
      </x:c>
      <x:c r="K4571" s="58">
        <x:v>1</x:v>
      </x:c>
      <x:c r="L4571" s="12">
        <x:v>-64750</x:v>
      </x:c>
    </x:row>
    <x:row r="4572">
      <x:c r="A4572" s="0" t="inlineStr">
        <x:is>
          <x:t>NWC|nwc.other.P_B.3||2023-12</x:t>
        </x:is>
      </x:c>
      <x:c r="B4572" s="0" t="inlineStr">
        <x:is>
          <x:t>Demo Handel GmbH</x:t>
        </x:is>
      </x:c>
      <x:c r="C4572" s="0" t="inlineStr">
        <x:is>
          <x:t>NWC</x:t>
        </x:is>
      </x:c>
      <x:c r="D4572" s="0" t="inlineStr">
        <x:is>
          <x:t>nwc.other.P_B.3</x:t>
        </x:is>
      </x:c>
      <x:c r="E4572" s="0" t="inlineStr">
        <x:is>
          <x:t>Sonstige Rückstellungen</x:t>
        </x:is>
      </x:c>
      <x:c r="H4572" s="0" t="inlineStr">
        <x:is>
          <x:t>2023-12</x:t>
        </x:is>
      </x:c>
      <x:c r="I4572" s="0" t="inlineStr">
        <x:is>
          <x:t>2023-12</x:t>
        </x:is>
      </x:c>
      <x:c r="J4572" s="0" t="inlineStr">
        <x:is>
          <x:t>Month</x:t>
        </x:is>
      </x:c>
      <x:c r="K4572" s="58">
        <x:v>1</x:v>
      </x:c>
      <x:c r="L4572" s="12">
        <x:v>-117550</x:v>
      </x:c>
    </x:row>
    <x:row r="4573">
      <x:c r="A4573" s="0" t="inlineStr">
        <x:is>
          <x:t>NWC|nwc.other.P_B.3||2024-01</x:t>
        </x:is>
      </x:c>
      <x:c r="B4573" s="0" t="inlineStr">
        <x:is>
          <x:t>Demo Handel GmbH</x:t>
        </x:is>
      </x:c>
      <x:c r="C4573" s="0" t="inlineStr">
        <x:is>
          <x:t>NWC</x:t>
        </x:is>
      </x:c>
      <x:c r="D4573" s="0" t="inlineStr">
        <x:is>
          <x:t>nwc.other.P_B.3</x:t>
        </x:is>
      </x:c>
      <x:c r="E4573" s="0" t="inlineStr">
        <x:is>
          <x:t>Sonstige Rückstellungen</x:t>
        </x:is>
      </x:c>
      <x:c r="H4573" s="0" t="inlineStr">
        <x:is>
          <x:t>2024-01</x:t>
        </x:is>
      </x:c>
      <x:c r="I4573" s="0" t="inlineStr">
        <x:is>
          <x:t>2024-01</x:t>
        </x:is>
      </x:c>
      <x:c r="J4573" s="0" t="inlineStr">
        <x:is>
          <x:t>Month</x:t>
        </x:is>
      </x:c>
      <x:c r="K4573" s="58">
        <x:v>1</x:v>
      </x:c>
      <x:c r="L4573" s="12">
        <x:v>-117550</x:v>
      </x:c>
    </x:row>
    <x:row r="4574">
      <x:c r="A4574" s="0" t="inlineStr">
        <x:is>
          <x:t>NWC|nwc.other.P_B.3||2024-02</x:t>
        </x:is>
      </x:c>
      <x:c r="B4574" s="0" t="inlineStr">
        <x:is>
          <x:t>Demo Handel GmbH</x:t>
        </x:is>
      </x:c>
      <x:c r="C4574" s="0" t="inlineStr">
        <x:is>
          <x:t>NWC</x:t>
        </x:is>
      </x:c>
      <x:c r="D4574" s="0" t="inlineStr">
        <x:is>
          <x:t>nwc.other.P_B.3</x:t>
        </x:is>
      </x:c>
      <x:c r="E4574" s="0" t="inlineStr">
        <x:is>
          <x:t>Sonstige Rückstellungen</x:t>
        </x:is>
      </x:c>
      <x:c r="H4574" s="0" t="inlineStr">
        <x:is>
          <x:t>2024-02</x:t>
        </x:is>
      </x:c>
      <x:c r="I4574" s="0" t="inlineStr">
        <x:is>
          <x:t>2024-02</x:t>
        </x:is>
      </x:c>
      <x:c r="J4574" s="0" t="inlineStr">
        <x:is>
          <x:t>Month</x:t>
        </x:is>
      </x:c>
      <x:c r="K4574" s="58">
        <x:v>1</x:v>
      </x:c>
      <x:c r="L4574" s="12">
        <x:v>-117550</x:v>
      </x:c>
    </x:row>
    <x:row r="4575">
      <x:c r="A4575" s="0" t="inlineStr">
        <x:is>
          <x:t>NWC|nwc.other.P_B.3||2024-03</x:t>
        </x:is>
      </x:c>
      <x:c r="B4575" s="0" t="inlineStr">
        <x:is>
          <x:t>Demo Handel GmbH</x:t>
        </x:is>
      </x:c>
      <x:c r="C4575" s="0" t="inlineStr">
        <x:is>
          <x:t>NWC</x:t>
        </x:is>
      </x:c>
      <x:c r="D4575" s="0" t="inlineStr">
        <x:is>
          <x:t>nwc.other.P_B.3</x:t>
        </x:is>
      </x:c>
      <x:c r="E4575" s="0" t="inlineStr">
        <x:is>
          <x:t>Sonstige Rückstellungen</x:t>
        </x:is>
      </x:c>
      <x:c r="H4575" s="0" t="inlineStr">
        <x:is>
          <x:t>2024-03</x:t>
        </x:is>
      </x:c>
      <x:c r="I4575" s="0" t="inlineStr">
        <x:is>
          <x:t>2024-03</x:t>
        </x:is>
      </x:c>
      <x:c r="J4575" s="0" t="inlineStr">
        <x:is>
          <x:t>Month</x:t>
        </x:is>
      </x:c>
      <x:c r="K4575" s="58">
        <x:v>1</x:v>
      </x:c>
      <x:c r="L4575" s="12">
        <x:v>-117550</x:v>
      </x:c>
    </x:row>
    <x:row r="4576">
      <x:c r="A4576" s="0" t="inlineStr">
        <x:is>
          <x:t>NWC|nwc.other.P_B.3||2024-04</x:t>
        </x:is>
      </x:c>
      <x:c r="B4576" s="0" t="inlineStr">
        <x:is>
          <x:t>Demo Handel GmbH</x:t>
        </x:is>
      </x:c>
      <x:c r="C4576" s="0" t="inlineStr">
        <x:is>
          <x:t>NWC</x:t>
        </x:is>
      </x:c>
      <x:c r="D4576" s="0" t="inlineStr">
        <x:is>
          <x:t>nwc.other.P_B.3</x:t>
        </x:is>
      </x:c>
      <x:c r="E4576" s="0" t="inlineStr">
        <x:is>
          <x:t>Sonstige Rückstellungen</x:t>
        </x:is>
      </x:c>
      <x:c r="H4576" s="0" t="inlineStr">
        <x:is>
          <x:t>2024-04</x:t>
        </x:is>
      </x:c>
      <x:c r="I4576" s="0" t="inlineStr">
        <x:is>
          <x:t>2024-04</x:t>
        </x:is>
      </x:c>
      <x:c r="J4576" s="0" t="inlineStr">
        <x:is>
          <x:t>Month</x:t>
        </x:is>
      </x:c>
      <x:c r="K4576" s="58">
        <x:v>1</x:v>
      </x:c>
      <x:c r="L4576" s="12">
        <x:v>-117550</x:v>
      </x:c>
    </x:row>
    <x:row r="4577">
      <x:c r="A4577" s="0" t="inlineStr">
        <x:is>
          <x:t>NWC|nwc.other.P_B.3||2024-05</x:t>
        </x:is>
      </x:c>
      <x:c r="B4577" s="0" t="inlineStr">
        <x:is>
          <x:t>Demo Handel GmbH</x:t>
        </x:is>
      </x:c>
      <x:c r="C4577" s="0" t="inlineStr">
        <x:is>
          <x:t>NWC</x:t>
        </x:is>
      </x:c>
      <x:c r="D4577" s="0" t="inlineStr">
        <x:is>
          <x:t>nwc.other.P_B.3</x:t>
        </x:is>
      </x:c>
      <x:c r="E4577" s="0" t="inlineStr">
        <x:is>
          <x:t>Sonstige Rückstellungen</x:t>
        </x:is>
      </x:c>
      <x:c r="H4577" s="0" t="inlineStr">
        <x:is>
          <x:t>2024-05</x:t>
        </x:is>
      </x:c>
      <x:c r="I4577" s="0" t="inlineStr">
        <x:is>
          <x:t>2024-05</x:t>
        </x:is>
      </x:c>
      <x:c r="J4577" s="0" t="inlineStr">
        <x:is>
          <x:t>Month</x:t>
        </x:is>
      </x:c>
      <x:c r="K4577" s="58">
        <x:v>1</x:v>
      </x:c>
      <x:c r="L4577" s="12">
        <x:v>-71050</x:v>
      </x:c>
    </x:row>
    <x:row r="4578">
      <x:c r="A4578" s="0" t="inlineStr">
        <x:is>
          <x:t>NWC|nwc.other.P_B.3||2024-06</x:t>
        </x:is>
      </x:c>
      <x:c r="B4578" s="0" t="inlineStr">
        <x:is>
          <x:t>Demo Handel GmbH</x:t>
        </x:is>
      </x:c>
      <x:c r="C4578" s="0" t="inlineStr">
        <x:is>
          <x:t>NWC</x:t>
        </x:is>
      </x:c>
      <x:c r="D4578" s="0" t="inlineStr">
        <x:is>
          <x:t>nwc.other.P_B.3</x:t>
        </x:is>
      </x:c>
      <x:c r="E4578" s="0" t="inlineStr">
        <x:is>
          <x:t>Sonstige Rückstellungen</x:t>
        </x:is>
      </x:c>
      <x:c r="H4578" s="0" t="inlineStr">
        <x:is>
          <x:t>2024-06</x:t>
        </x:is>
      </x:c>
      <x:c r="I4578" s="0" t="inlineStr">
        <x:is>
          <x:t>2024-06</x:t>
        </x:is>
      </x:c>
      <x:c r="J4578" s="0" t="inlineStr">
        <x:is>
          <x:t>Month</x:t>
        </x:is>
      </x:c>
      <x:c r="K4578" s="58">
        <x:v>1</x:v>
      </x:c>
      <x:c r="L4578" s="12">
        <x:v>-71050</x:v>
      </x:c>
    </x:row>
    <x:row r="4579">
      <x:c r="A4579" s="0" t="inlineStr">
        <x:is>
          <x:t>NWC|nwc.other.P_B.3||2024-07</x:t>
        </x:is>
      </x:c>
      <x:c r="B4579" s="0" t="inlineStr">
        <x:is>
          <x:t>Demo Handel GmbH</x:t>
        </x:is>
      </x:c>
      <x:c r="C4579" s="0" t="inlineStr">
        <x:is>
          <x:t>NWC</x:t>
        </x:is>
      </x:c>
      <x:c r="D4579" s="0" t="inlineStr">
        <x:is>
          <x:t>nwc.other.P_B.3</x:t>
        </x:is>
      </x:c>
      <x:c r="E4579" s="0" t="inlineStr">
        <x:is>
          <x:t>Sonstige Rückstellungen</x:t>
        </x:is>
      </x:c>
      <x:c r="H4579" s="0" t="inlineStr">
        <x:is>
          <x:t>2024-07</x:t>
        </x:is>
      </x:c>
      <x:c r="I4579" s="0" t="inlineStr">
        <x:is>
          <x:t>2024-07</x:t>
        </x:is>
      </x:c>
      <x:c r="J4579" s="0" t="inlineStr">
        <x:is>
          <x:t>Month</x:t>
        </x:is>
      </x:c>
      <x:c r="K4579" s="58">
        <x:v>1</x:v>
      </x:c>
      <x:c r="L4579" s="12">
        <x:v>-71050</x:v>
      </x:c>
    </x:row>
    <x:row r="4580">
      <x:c r="A4580" s="0" t="inlineStr">
        <x:is>
          <x:t>NWC|nwc.other.P_B.3||2024-08</x:t>
        </x:is>
      </x:c>
      <x:c r="B4580" s="0" t="inlineStr">
        <x:is>
          <x:t>Demo Handel GmbH</x:t>
        </x:is>
      </x:c>
      <x:c r="C4580" s="0" t="inlineStr">
        <x:is>
          <x:t>NWC</x:t>
        </x:is>
      </x:c>
      <x:c r="D4580" s="0" t="inlineStr">
        <x:is>
          <x:t>nwc.other.P_B.3</x:t>
        </x:is>
      </x:c>
      <x:c r="E4580" s="0" t="inlineStr">
        <x:is>
          <x:t>Sonstige Rückstellungen</x:t>
        </x:is>
      </x:c>
      <x:c r="H4580" s="0" t="inlineStr">
        <x:is>
          <x:t>2024-08</x:t>
        </x:is>
      </x:c>
      <x:c r="I4580" s="0" t="inlineStr">
        <x:is>
          <x:t>2024-08</x:t>
        </x:is>
      </x:c>
      <x:c r="J4580" s="0" t="inlineStr">
        <x:is>
          <x:t>Month</x:t>
        </x:is>
      </x:c>
      <x:c r="K4580" s="58">
        <x:v>1</x:v>
      </x:c>
      <x:c r="L4580" s="12">
        <x:v>-71050</x:v>
      </x:c>
    </x:row>
    <x:row r="4581">
      <x:c r="A4581" s="0" t="inlineStr">
        <x:is>
          <x:t>NWC|nwc.other.P_B.3||2024-09</x:t>
        </x:is>
      </x:c>
      <x:c r="B4581" s="0" t="inlineStr">
        <x:is>
          <x:t>Demo Handel GmbH</x:t>
        </x:is>
      </x:c>
      <x:c r="C4581" s="0" t="inlineStr">
        <x:is>
          <x:t>NWC</x:t>
        </x:is>
      </x:c>
      <x:c r="D4581" s="0" t="inlineStr">
        <x:is>
          <x:t>nwc.other.P_B.3</x:t>
        </x:is>
      </x:c>
      <x:c r="E4581" s="0" t="inlineStr">
        <x:is>
          <x:t>Sonstige Rückstellungen</x:t>
        </x:is>
      </x:c>
      <x:c r="H4581" s="0" t="inlineStr">
        <x:is>
          <x:t>2024-09</x:t>
        </x:is>
      </x:c>
      <x:c r="I4581" s="0" t="inlineStr">
        <x:is>
          <x:t>2024-09</x:t>
        </x:is>
      </x:c>
      <x:c r="J4581" s="0" t="inlineStr">
        <x:is>
          <x:t>Month</x:t>
        </x:is>
      </x:c>
      <x:c r="K4581" s="58">
        <x:v>1</x:v>
      </x:c>
      <x:c r="L4581" s="12">
        <x:v>-71050</x:v>
      </x:c>
    </x:row>
    <x:row r="4582">
      <x:c r="A4582" s="0" t="inlineStr">
        <x:is>
          <x:t>NWC|nwc.other.P_B.3||2024-10</x:t>
        </x:is>
      </x:c>
      <x:c r="B4582" s="0" t="inlineStr">
        <x:is>
          <x:t>Demo Handel GmbH</x:t>
        </x:is>
      </x:c>
      <x:c r="C4582" s="0" t="inlineStr">
        <x:is>
          <x:t>NWC</x:t>
        </x:is>
      </x:c>
      <x:c r="D4582" s="0" t="inlineStr">
        <x:is>
          <x:t>nwc.other.P_B.3</x:t>
        </x:is>
      </x:c>
      <x:c r="E4582" s="0" t="inlineStr">
        <x:is>
          <x:t>Sonstige Rückstellungen</x:t>
        </x:is>
      </x:c>
      <x:c r="H4582" s="0" t="inlineStr">
        <x:is>
          <x:t>2024-10</x:t>
        </x:is>
      </x:c>
      <x:c r="I4582" s="0" t="inlineStr">
        <x:is>
          <x:t>2024-10</x:t>
        </x:is>
      </x:c>
      <x:c r="J4582" s="0" t="inlineStr">
        <x:is>
          <x:t>Month</x:t>
        </x:is>
      </x:c>
      <x:c r="K4582" s="58">
        <x:v>1</x:v>
      </x:c>
      <x:c r="L4582" s="12">
        <x:v>-71050</x:v>
      </x:c>
    </x:row>
    <x:row r="4583">
      <x:c r="A4583" s="0" t="inlineStr">
        <x:is>
          <x:t>NWC|nwc.other.P_B.3||2024-11</x:t>
        </x:is>
      </x:c>
      <x:c r="B4583" s="0" t="inlineStr">
        <x:is>
          <x:t>Demo Handel GmbH</x:t>
        </x:is>
      </x:c>
      <x:c r="C4583" s="0" t="inlineStr">
        <x:is>
          <x:t>NWC</x:t>
        </x:is>
      </x:c>
      <x:c r="D4583" s="0" t="inlineStr">
        <x:is>
          <x:t>nwc.other.P_B.3</x:t>
        </x:is>
      </x:c>
      <x:c r="E4583" s="0" t="inlineStr">
        <x:is>
          <x:t>Sonstige Rückstellungen</x:t>
        </x:is>
      </x:c>
      <x:c r="H4583" s="0" t="inlineStr">
        <x:is>
          <x:t>2024-11</x:t>
        </x:is>
      </x:c>
      <x:c r="I4583" s="0" t="inlineStr">
        <x:is>
          <x:t>2024-11</x:t>
        </x:is>
      </x:c>
      <x:c r="J4583" s="0" t="inlineStr">
        <x:is>
          <x:t>Month</x:t>
        </x:is>
      </x:c>
      <x:c r="K4583" s="58">
        <x:v>1</x:v>
      </x:c>
      <x:c r="L4583" s="12">
        <x:v>-71050</x:v>
      </x:c>
    </x:row>
    <x:row r="4584">
      <x:c r="A4584" s="0" t="inlineStr">
        <x:is>
          <x:t>NWC|nwc.other.P_B.3||2024-12</x:t>
        </x:is>
      </x:c>
      <x:c r="B4584" s="0" t="inlineStr">
        <x:is>
          <x:t>Demo Handel GmbH</x:t>
        </x:is>
      </x:c>
      <x:c r="C4584" s="0" t="inlineStr">
        <x:is>
          <x:t>NWC</x:t>
        </x:is>
      </x:c>
      <x:c r="D4584" s="0" t="inlineStr">
        <x:is>
          <x:t>nwc.other.P_B.3</x:t>
        </x:is>
      </x:c>
      <x:c r="E4584" s="0" t="inlineStr">
        <x:is>
          <x:t>Sonstige Rückstellungen</x:t>
        </x:is>
      </x:c>
      <x:c r="H4584" s="0" t="inlineStr">
        <x:is>
          <x:t>2024-12</x:t>
        </x:is>
      </x:c>
      <x:c r="I4584" s="0" t="inlineStr">
        <x:is>
          <x:t>2024-12</x:t>
        </x:is>
      </x:c>
      <x:c r="J4584" s="0" t="inlineStr">
        <x:is>
          <x:t>Month</x:t>
        </x:is>
      </x:c>
      <x:c r="K4584" s="58">
        <x:v>1</x:v>
      </x:c>
      <x:c r="L4584" s="12">
        <x:v>-116900</x:v>
      </x:c>
    </x:row>
    <x:row r="4585">
      <x:c r="A4585" s="0" t="inlineStr">
        <x:is>
          <x:t>NWC|nwc.other.P_B.3|3079|2022-01</x:t>
        </x:is>
      </x:c>
      <x:c r="B4585" s="0" t="inlineStr">
        <x:is>
          <x:t>Demo Handel GmbH</x:t>
        </x:is>
      </x:c>
      <x:c r="C4585" s="0" t="inlineStr">
        <x:is>
          <x:t>NWC</x:t>
        </x:is>
      </x:c>
      <x:c r="D4585" s="0" t="inlineStr">
        <x:is>
          <x:t>nwc.other.P_B.3</x:t>
        </x:is>
      </x:c>
      <x:c r="E4585" s="0" t="inlineStr">
        <x:is>
          <x:t>Sonstige Rückstellungen</x:t>
        </x:is>
      </x:c>
      <x:c r="F4585" s="58">
        <x:v>3079</x:v>
      </x:c>
      <x:c r="G4585" t="inlineStr">
        <x:is>
          <x:t>Rückstellungen für Urlaub</x:t>
        </x:is>
      </x:c>
      <x:c r="H4585" s="0" t="inlineStr">
        <x:is>
          <x:t>2022-01</x:t>
        </x:is>
      </x:c>
      <x:c r="I4585" s="0" t="inlineStr">
        <x:is>
          <x:t>2022-01</x:t>
        </x:is>
      </x:c>
      <x:c r="J4585" s="0" t="inlineStr">
        <x:is>
          <x:t>Month</x:t>
        </x:is>
      </x:c>
      <x:c r="K4585" s="58">
        <x:v>1</x:v>
      </x:c>
      <x:c r="L4585" s="12">
        <x:v>-58000</x:v>
      </x:c>
    </x:row>
    <x:row r="4586">
      <x:c r="A4586" s="0" t="inlineStr">
        <x:is>
          <x:t>NWC|nwc.other.P_B.3|3079|2022-02</x:t>
        </x:is>
      </x:c>
      <x:c r="B4586" s="0" t="inlineStr">
        <x:is>
          <x:t>Demo Handel GmbH</x:t>
        </x:is>
      </x:c>
      <x:c r="C4586" s="0" t="inlineStr">
        <x:is>
          <x:t>NWC</x:t>
        </x:is>
      </x:c>
      <x:c r="D4586" s="0" t="inlineStr">
        <x:is>
          <x:t>nwc.other.P_B.3</x:t>
        </x:is>
      </x:c>
      <x:c r="E4586" s="0" t="inlineStr">
        <x:is>
          <x:t>Sonstige Rückstellungen</x:t>
        </x:is>
      </x:c>
      <x:c r="F4586" s="58">
        <x:v>3079</x:v>
      </x:c>
      <x:c r="G4586" t="inlineStr">
        <x:is>
          <x:t>Rückstellungen für Urlaub</x:t>
        </x:is>
      </x:c>
      <x:c r="H4586" s="0" t="inlineStr">
        <x:is>
          <x:t>2022-02</x:t>
        </x:is>
      </x:c>
      <x:c r="I4586" s="0" t="inlineStr">
        <x:is>
          <x:t>2022-02</x:t>
        </x:is>
      </x:c>
      <x:c r="J4586" s="0" t="inlineStr">
        <x:is>
          <x:t>Month</x:t>
        </x:is>
      </x:c>
      <x:c r="K4586" s="58">
        <x:v>1</x:v>
      </x:c>
      <x:c r="L4586" s="12">
        <x:v>-58000</x:v>
      </x:c>
    </x:row>
    <x:row r="4587">
      <x:c r="A4587" s="0" t="inlineStr">
        <x:is>
          <x:t>NWC|nwc.other.P_B.3|3079|2022-03</x:t>
        </x:is>
      </x:c>
      <x:c r="B4587" s="0" t="inlineStr">
        <x:is>
          <x:t>Demo Handel GmbH</x:t>
        </x:is>
      </x:c>
      <x:c r="C4587" s="0" t="inlineStr">
        <x:is>
          <x:t>NWC</x:t>
        </x:is>
      </x:c>
      <x:c r="D4587" s="0" t="inlineStr">
        <x:is>
          <x:t>nwc.other.P_B.3</x:t>
        </x:is>
      </x:c>
      <x:c r="E4587" s="0" t="inlineStr">
        <x:is>
          <x:t>Sonstige Rückstellungen</x:t>
        </x:is>
      </x:c>
      <x:c r="F4587" s="58">
        <x:v>3079</x:v>
      </x:c>
      <x:c r="G4587" t="inlineStr">
        <x:is>
          <x:t>Rückstellungen für Urlaub</x:t>
        </x:is>
      </x:c>
      <x:c r="H4587" s="0" t="inlineStr">
        <x:is>
          <x:t>2022-03</x:t>
        </x:is>
      </x:c>
      <x:c r="I4587" s="0" t="inlineStr">
        <x:is>
          <x:t>2022-03</x:t>
        </x:is>
      </x:c>
      <x:c r="J4587" s="0" t="inlineStr">
        <x:is>
          <x:t>Month</x:t>
        </x:is>
      </x:c>
      <x:c r="K4587" s="58">
        <x:v>1</x:v>
      </x:c>
      <x:c r="L4587" s="12">
        <x:v>-58000</x:v>
      </x:c>
    </x:row>
    <x:row r="4588">
      <x:c r="A4588" s="0" t="inlineStr">
        <x:is>
          <x:t>NWC|nwc.other.P_B.3|3079|2022-04</x:t>
        </x:is>
      </x:c>
      <x:c r="B4588" s="0" t="inlineStr">
        <x:is>
          <x:t>Demo Handel GmbH</x:t>
        </x:is>
      </x:c>
      <x:c r="C4588" s="0" t="inlineStr">
        <x:is>
          <x:t>NWC</x:t>
        </x:is>
      </x:c>
      <x:c r="D4588" s="0" t="inlineStr">
        <x:is>
          <x:t>nwc.other.P_B.3</x:t>
        </x:is>
      </x:c>
      <x:c r="E4588" s="0" t="inlineStr">
        <x:is>
          <x:t>Sonstige Rückstellungen</x:t>
        </x:is>
      </x:c>
      <x:c r="F4588" s="58">
        <x:v>3079</x:v>
      </x:c>
      <x:c r="G4588" t="inlineStr">
        <x:is>
          <x:t>Rückstellungen für Urlaub</x:t>
        </x:is>
      </x:c>
      <x:c r="H4588" s="0" t="inlineStr">
        <x:is>
          <x:t>2022-04</x:t>
        </x:is>
      </x:c>
      <x:c r="I4588" s="0" t="inlineStr">
        <x:is>
          <x:t>2022-04</x:t>
        </x:is>
      </x:c>
      <x:c r="J4588" s="0" t="inlineStr">
        <x:is>
          <x:t>Month</x:t>
        </x:is>
      </x:c>
      <x:c r="K4588" s="58">
        <x:v>1</x:v>
      </x:c>
      <x:c r="L4588" s="12">
        <x:v>-58000</x:v>
      </x:c>
    </x:row>
    <x:row r="4589">
      <x:c r="A4589" s="0" t="inlineStr">
        <x:is>
          <x:t>NWC|nwc.other.P_B.3|3079|2022-05</x:t>
        </x:is>
      </x:c>
      <x:c r="B4589" s="0" t="inlineStr">
        <x:is>
          <x:t>Demo Handel GmbH</x:t>
        </x:is>
      </x:c>
      <x:c r="C4589" s="0" t="inlineStr">
        <x:is>
          <x:t>NWC</x:t>
        </x:is>
      </x:c>
      <x:c r="D4589" s="0" t="inlineStr">
        <x:is>
          <x:t>nwc.other.P_B.3</x:t>
        </x:is>
      </x:c>
      <x:c r="E4589" s="0" t="inlineStr">
        <x:is>
          <x:t>Sonstige Rückstellungen</x:t>
        </x:is>
      </x:c>
      <x:c r="F4589" s="58">
        <x:v>3079</x:v>
      </x:c>
      <x:c r="G4589" t="inlineStr">
        <x:is>
          <x:t>Rückstellungen für Urlaub</x:t>
        </x:is>
      </x:c>
      <x:c r="H4589" s="0" t="inlineStr">
        <x:is>
          <x:t>2022-05</x:t>
        </x:is>
      </x:c>
      <x:c r="I4589" s="0" t="inlineStr">
        <x:is>
          <x:t>2022-05</x:t>
        </x:is>
      </x:c>
      <x:c r="J4589" s="0" t="inlineStr">
        <x:is>
          <x:t>Month</x:t>
        </x:is>
      </x:c>
      <x:c r="K4589" s="58">
        <x:v>1</x:v>
      </x:c>
      <x:c r="L4589" s="12">
        <x:v>-58000</x:v>
      </x:c>
    </x:row>
    <x:row r="4590">
      <x:c r="A4590" s="0" t="inlineStr">
        <x:is>
          <x:t>NWC|nwc.other.P_B.3|3079|2022-06</x:t>
        </x:is>
      </x:c>
      <x:c r="B4590" s="0" t="inlineStr">
        <x:is>
          <x:t>Demo Handel GmbH</x:t>
        </x:is>
      </x:c>
      <x:c r="C4590" s="0" t="inlineStr">
        <x:is>
          <x:t>NWC</x:t>
        </x:is>
      </x:c>
      <x:c r="D4590" s="0" t="inlineStr">
        <x:is>
          <x:t>nwc.other.P_B.3</x:t>
        </x:is>
      </x:c>
      <x:c r="E4590" s="0" t="inlineStr">
        <x:is>
          <x:t>Sonstige Rückstellungen</x:t>
        </x:is>
      </x:c>
      <x:c r="F4590" s="58">
        <x:v>3079</x:v>
      </x:c>
      <x:c r="G4590" t="inlineStr">
        <x:is>
          <x:t>Rückstellungen für Urlaub</x:t>
        </x:is>
      </x:c>
      <x:c r="H4590" s="0" t="inlineStr">
        <x:is>
          <x:t>2022-06</x:t>
        </x:is>
      </x:c>
      <x:c r="I4590" s="0" t="inlineStr">
        <x:is>
          <x:t>2022-06</x:t>
        </x:is>
      </x:c>
      <x:c r="J4590" s="0" t="inlineStr">
        <x:is>
          <x:t>Month</x:t>
        </x:is>
      </x:c>
      <x:c r="K4590" s="58">
        <x:v>1</x:v>
      </x:c>
      <x:c r="L4590" s="12">
        <x:v>-58000</x:v>
      </x:c>
    </x:row>
    <x:row r="4591">
      <x:c r="A4591" s="0" t="inlineStr">
        <x:is>
          <x:t>NWC|nwc.other.P_B.3|3079|2022-07</x:t>
        </x:is>
      </x:c>
      <x:c r="B4591" s="0" t="inlineStr">
        <x:is>
          <x:t>Demo Handel GmbH</x:t>
        </x:is>
      </x:c>
      <x:c r="C4591" s="0" t="inlineStr">
        <x:is>
          <x:t>NWC</x:t>
        </x:is>
      </x:c>
      <x:c r="D4591" s="0" t="inlineStr">
        <x:is>
          <x:t>nwc.other.P_B.3</x:t>
        </x:is>
      </x:c>
      <x:c r="E4591" s="0" t="inlineStr">
        <x:is>
          <x:t>Sonstige Rückstellungen</x:t>
        </x:is>
      </x:c>
      <x:c r="F4591" s="58">
        <x:v>3079</x:v>
      </x:c>
      <x:c r="G4591" t="inlineStr">
        <x:is>
          <x:t>Rückstellungen für Urlaub</x:t>
        </x:is>
      </x:c>
      <x:c r="H4591" s="0" t="inlineStr">
        <x:is>
          <x:t>2022-07</x:t>
        </x:is>
      </x:c>
      <x:c r="I4591" s="0" t="inlineStr">
        <x:is>
          <x:t>2022-07</x:t>
        </x:is>
      </x:c>
      <x:c r="J4591" s="0" t="inlineStr">
        <x:is>
          <x:t>Month</x:t>
        </x:is>
      </x:c>
      <x:c r="K4591" s="58">
        <x:v>1</x:v>
      </x:c>
      <x:c r="L4591" s="12">
        <x:v>-58000</x:v>
      </x:c>
    </x:row>
    <x:row r="4592">
      <x:c r="A4592" s="0" t="inlineStr">
        <x:is>
          <x:t>NWC|nwc.other.P_B.3|3079|2022-08</x:t>
        </x:is>
      </x:c>
      <x:c r="B4592" s="0" t="inlineStr">
        <x:is>
          <x:t>Demo Handel GmbH</x:t>
        </x:is>
      </x:c>
      <x:c r="C4592" s="0" t="inlineStr">
        <x:is>
          <x:t>NWC</x:t>
        </x:is>
      </x:c>
      <x:c r="D4592" s="0" t="inlineStr">
        <x:is>
          <x:t>nwc.other.P_B.3</x:t>
        </x:is>
      </x:c>
      <x:c r="E4592" s="0" t="inlineStr">
        <x:is>
          <x:t>Sonstige Rückstellungen</x:t>
        </x:is>
      </x:c>
      <x:c r="F4592" s="58">
        <x:v>3079</x:v>
      </x:c>
      <x:c r="G4592" t="inlineStr">
        <x:is>
          <x:t>Rückstellungen für Urlaub</x:t>
        </x:is>
      </x:c>
      <x:c r="H4592" s="0" t="inlineStr">
        <x:is>
          <x:t>2022-08</x:t>
        </x:is>
      </x:c>
      <x:c r="I4592" s="0" t="inlineStr">
        <x:is>
          <x:t>2022-08</x:t>
        </x:is>
      </x:c>
      <x:c r="J4592" s="0" t="inlineStr">
        <x:is>
          <x:t>Month</x:t>
        </x:is>
      </x:c>
      <x:c r="K4592" s="58">
        <x:v>1</x:v>
      </x:c>
      <x:c r="L4592" s="12">
        <x:v>-58000</x:v>
      </x:c>
    </x:row>
    <x:row r="4593">
      <x:c r="A4593" s="0" t="inlineStr">
        <x:is>
          <x:t>NWC|nwc.other.P_B.3|3079|2022-09</x:t>
        </x:is>
      </x:c>
      <x:c r="B4593" s="0" t="inlineStr">
        <x:is>
          <x:t>Demo Handel GmbH</x:t>
        </x:is>
      </x:c>
      <x:c r="C4593" s="0" t="inlineStr">
        <x:is>
          <x:t>NWC</x:t>
        </x:is>
      </x:c>
      <x:c r="D4593" s="0" t="inlineStr">
        <x:is>
          <x:t>nwc.other.P_B.3</x:t>
        </x:is>
      </x:c>
      <x:c r="E4593" s="0" t="inlineStr">
        <x:is>
          <x:t>Sonstige Rückstellungen</x:t>
        </x:is>
      </x:c>
      <x:c r="F4593" s="58">
        <x:v>3079</x:v>
      </x:c>
      <x:c r="G4593" t="inlineStr">
        <x:is>
          <x:t>Rückstellungen für Urlaub</x:t>
        </x:is>
      </x:c>
      <x:c r="H4593" s="0" t="inlineStr">
        <x:is>
          <x:t>2022-09</x:t>
        </x:is>
      </x:c>
      <x:c r="I4593" s="0" t="inlineStr">
        <x:is>
          <x:t>2022-09</x:t>
        </x:is>
      </x:c>
      <x:c r="J4593" s="0" t="inlineStr">
        <x:is>
          <x:t>Month</x:t>
        </x:is>
      </x:c>
      <x:c r="K4593" s="58">
        <x:v>1</x:v>
      </x:c>
      <x:c r="L4593" s="12">
        <x:v>-58000</x:v>
      </x:c>
    </x:row>
    <x:row r="4594">
      <x:c r="A4594" s="0" t="inlineStr">
        <x:is>
          <x:t>NWC|nwc.other.P_B.3|3079|2022-10</x:t>
        </x:is>
      </x:c>
      <x:c r="B4594" s="0" t="inlineStr">
        <x:is>
          <x:t>Demo Handel GmbH</x:t>
        </x:is>
      </x:c>
      <x:c r="C4594" s="0" t="inlineStr">
        <x:is>
          <x:t>NWC</x:t>
        </x:is>
      </x:c>
      <x:c r="D4594" s="0" t="inlineStr">
        <x:is>
          <x:t>nwc.other.P_B.3</x:t>
        </x:is>
      </x:c>
      <x:c r="E4594" s="0" t="inlineStr">
        <x:is>
          <x:t>Sonstige Rückstellungen</x:t>
        </x:is>
      </x:c>
      <x:c r="F4594" s="58">
        <x:v>3079</x:v>
      </x:c>
      <x:c r="G4594" t="inlineStr">
        <x:is>
          <x:t>Rückstellungen für Urlaub</x:t>
        </x:is>
      </x:c>
      <x:c r="H4594" s="0" t="inlineStr">
        <x:is>
          <x:t>2022-10</x:t>
        </x:is>
      </x:c>
      <x:c r="I4594" s="0" t="inlineStr">
        <x:is>
          <x:t>2022-10</x:t>
        </x:is>
      </x:c>
      <x:c r="J4594" s="0" t="inlineStr">
        <x:is>
          <x:t>Month</x:t>
        </x:is>
      </x:c>
      <x:c r="K4594" s="58">
        <x:v>1</x:v>
      </x:c>
      <x:c r="L4594" s="12">
        <x:v>-58000</x:v>
      </x:c>
    </x:row>
    <x:row r="4595">
      <x:c r="A4595" s="0" t="inlineStr">
        <x:is>
          <x:t>NWC|nwc.other.P_B.3|3079|2022-11</x:t>
        </x:is>
      </x:c>
      <x:c r="B4595" s="0" t="inlineStr">
        <x:is>
          <x:t>Demo Handel GmbH</x:t>
        </x:is>
      </x:c>
      <x:c r="C4595" s="0" t="inlineStr">
        <x:is>
          <x:t>NWC</x:t>
        </x:is>
      </x:c>
      <x:c r="D4595" s="0" t="inlineStr">
        <x:is>
          <x:t>nwc.other.P_B.3</x:t>
        </x:is>
      </x:c>
      <x:c r="E4595" s="0" t="inlineStr">
        <x:is>
          <x:t>Sonstige Rückstellungen</x:t>
        </x:is>
      </x:c>
      <x:c r="F4595" s="58">
        <x:v>3079</x:v>
      </x:c>
      <x:c r="G4595" t="inlineStr">
        <x:is>
          <x:t>Rückstellungen für Urlaub</x:t>
        </x:is>
      </x:c>
      <x:c r="H4595" s="0" t="inlineStr">
        <x:is>
          <x:t>2022-11</x:t>
        </x:is>
      </x:c>
      <x:c r="I4595" s="0" t="inlineStr">
        <x:is>
          <x:t>2022-11</x:t>
        </x:is>
      </x:c>
      <x:c r="J4595" s="0" t="inlineStr">
        <x:is>
          <x:t>Month</x:t>
        </x:is>
      </x:c>
      <x:c r="K4595" s="58">
        <x:v>1</x:v>
      </x:c>
      <x:c r="L4595" s="12">
        <x:v>-58000</x:v>
      </x:c>
    </x:row>
    <x:row r="4596">
      <x:c r="A4596" s="0" t="inlineStr">
        <x:is>
          <x:t>NWC|nwc.other.P_B.3|3079|2022-12</x:t>
        </x:is>
      </x:c>
      <x:c r="B4596" s="0" t="inlineStr">
        <x:is>
          <x:t>Demo Handel GmbH</x:t>
        </x:is>
      </x:c>
      <x:c r="C4596" s="0" t="inlineStr">
        <x:is>
          <x:t>NWC</x:t>
        </x:is>
      </x:c>
      <x:c r="D4596" s="0" t="inlineStr">
        <x:is>
          <x:t>nwc.other.P_B.3</x:t>
        </x:is>
      </x:c>
      <x:c r="E4596" s="0" t="inlineStr">
        <x:is>
          <x:t>Sonstige Rückstellungen</x:t>
        </x:is>
      </x:c>
      <x:c r="F4596" s="58">
        <x:v>3079</x:v>
      </x:c>
      <x:c r="G4596" t="inlineStr">
        <x:is>
          <x:t>Rückstellungen für Urlaub</x:t>
        </x:is>
      </x:c>
      <x:c r="H4596" s="0" t="inlineStr">
        <x:is>
          <x:t>2022-12</x:t>
        </x:is>
      </x:c>
      <x:c r="I4596" s="0" t="inlineStr">
        <x:is>
          <x:t>2022-12</x:t>
        </x:is>
      </x:c>
      <x:c r="J4596" s="0" t="inlineStr">
        <x:is>
          <x:t>Month</x:t>
        </x:is>
      </x:c>
      <x:c r="K4596" s="58">
        <x:v>1</x:v>
      </x:c>
      <x:c r="L4596" s="12">
        <x:v>-64750</x:v>
      </x:c>
    </x:row>
    <x:row r="4597">
      <x:c r="A4597" s="0" t="inlineStr">
        <x:is>
          <x:t>NWC|nwc.other.P_B.3|3079|2023-01</x:t>
        </x:is>
      </x:c>
      <x:c r="B4597" s="0" t="inlineStr">
        <x:is>
          <x:t>Demo Handel GmbH</x:t>
        </x:is>
      </x:c>
      <x:c r="C4597" s="0" t="inlineStr">
        <x:is>
          <x:t>NWC</x:t>
        </x:is>
      </x:c>
      <x:c r="D4597" s="0" t="inlineStr">
        <x:is>
          <x:t>nwc.other.P_B.3</x:t>
        </x:is>
      </x:c>
      <x:c r="E4597" s="0" t="inlineStr">
        <x:is>
          <x:t>Sonstige Rückstellungen</x:t>
        </x:is>
      </x:c>
      <x:c r="F4597" s="58">
        <x:v>3079</x:v>
      </x:c>
      <x:c r="G4597" t="inlineStr">
        <x:is>
          <x:t>Rückstellungen für Urlaub</x:t>
        </x:is>
      </x:c>
      <x:c r="H4597" s="0" t="inlineStr">
        <x:is>
          <x:t>2023-01</x:t>
        </x:is>
      </x:c>
      <x:c r="I4597" s="0" t="inlineStr">
        <x:is>
          <x:t>2023-01</x:t>
        </x:is>
      </x:c>
      <x:c r="J4597" s="0" t="inlineStr">
        <x:is>
          <x:t>Month</x:t>
        </x:is>
      </x:c>
      <x:c r="K4597" s="58">
        <x:v>1</x:v>
      </x:c>
      <x:c r="L4597" s="12">
        <x:v>-64750</x:v>
      </x:c>
    </x:row>
    <x:row r="4598">
      <x:c r="A4598" s="0" t="inlineStr">
        <x:is>
          <x:t>NWC|nwc.other.P_B.3|3079|2023-02</x:t>
        </x:is>
      </x:c>
      <x:c r="B4598" s="0" t="inlineStr">
        <x:is>
          <x:t>Demo Handel GmbH</x:t>
        </x:is>
      </x:c>
      <x:c r="C4598" s="0" t="inlineStr">
        <x:is>
          <x:t>NWC</x:t>
        </x:is>
      </x:c>
      <x:c r="D4598" s="0" t="inlineStr">
        <x:is>
          <x:t>nwc.other.P_B.3</x:t>
        </x:is>
      </x:c>
      <x:c r="E4598" s="0" t="inlineStr">
        <x:is>
          <x:t>Sonstige Rückstellungen</x:t>
        </x:is>
      </x:c>
      <x:c r="F4598" s="58">
        <x:v>3079</x:v>
      </x:c>
      <x:c r="G4598" t="inlineStr">
        <x:is>
          <x:t>Rückstellungen für Urlaub</x:t>
        </x:is>
      </x:c>
      <x:c r="H4598" s="0" t="inlineStr">
        <x:is>
          <x:t>2023-02</x:t>
        </x:is>
      </x:c>
      <x:c r="I4598" s="0" t="inlineStr">
        <x:is>
          <x:t>2023-02</x:t>
        </x:is>
      </x:c>
      <x:c r="J4598" s="0" t="inlineStr">
        <x:is>
          <x:t>Month</x:t>
        </x:is>
      </x:c>
      <x:c r="K4598" s="58">
        <x:v>1</x:v>
      </x:c>
      <x:c r="L4598" s="12">
        <x:v>-64750</x:v>
      </x:c>
    </x:row>
    <x:row r="4599">
      <x:c r="A4599" s="0" t="inlineStr">
        <x:is>
          <x:t>NWC|nwc.other.P_B.3|3079|2023-03</x:t>
        </x:is>
      </x:c>
      <x:c r="B4599" s="0" t="inlineStr">
        <x:is>
          <x:t>Demo Handel GmbH</x:t>
        </x:is>
      </x:c>
      <x:c r="C4599" s="0" t="inlineStr">
        <x:is>
          <x:t>NWC</x:t>
        </x:is>
      </x:c>
      <x:c r="D4599" s="0" t="inlineStr">
        <x:is>
          <x:t>nwc.other.P_B.3</x:t>
        </x:is>
      </x:c>
      <x:c r="E4599" s="0" t="inlineStr">
        <x:is>
          <x:t>Sonstige Rückstellungen</x:t>
        </x:is>
      </x:c>
      <x:c r="F4599" s="58">
        <x:v>3079</x:v>
      </x:c>
      <x:c r="G4599" t="inlineStr">
        <x:is>
          <x:t>Rückstellungen für Urlaub</x:t>
        </x:is>
      </x:c>
      <x:c r="H4599" s="0" t="inlineStr">
        <x:is>
          <x:t>2023-03</x:t>
        </x:is>
      </x:c>
      <x:c r="I4599" s="0" t="inlineStr">
        <x:is>
          <x:t>2023-03</x:t>
        </x:is>
      </x:c>
      <x:c r="J4599" s="0" t="inlineStr">
        <x:is>
          <x:t>Month</x:t>
        </x:is>
      </x:c>
      <x:c r="K4599" s="58">
        <x:v>1</x:v>
      </x:c>
      <x:c r="L4599" s="12">
        <x:v>-64750</x:v>
      </x:c>
    </x:row>
    <x:row r="4600">
      <x:c r="A4600" s="0" t="inlineStr">
        <x:is>
          <x:t>NWC|nwc.other.P_B.3|3079|2023-04</x:t>
        </x:is>
      </x:c>
      <x:c r="B4600" s="0" t="inlineStr">
        <x:is>
          <x:t>Demo Handel GmbH</x:t>
        </x:is>
      </x:c>
      <x:c r="C4600" s="0" t="inlineStr">
        <x:is>
          <x:t>NWC</x:t>
        </x:is>
      </x:c>
      <x:c r="D4600" s="0" t="inlineStr">
        <x:is>
          <x:t>nwc.other.P_B.3</x:t>
        </x:is>
      </x:c>
      <x:c r="E4600" s="0" t="inlineStr">
        <x:is>
          <x:t>Sonstige Rückstellungen</x:t>
        </x:is>
      </x:c>
      <x:c r="F4600" s="58">
        <x:v>3079</x:v>
      </x:c>
      <x:c r="G4600" t="inlineStr">
        <x:is>
          <x:t>Rückstellungen für Urlaub</x:t>
        </x:is>
      </x:c>
      <x:c r="H4600" s="0" t="inlineStr">
        <x:is>
          <x:t>2023-04</x:t>
        </x:is>
      </x:c>
      <x:c r="I4600" s="0" t="inlineStr">
        <x:is>
          <x:t>2023-04</x:t>
        </x:is>
      </x:c>
      <x:c r="J4600" s="0" t="inlineStr">
        <x:is>
          <x:t>Month</x:t>
        </x:is>
      </x:c>
      <x:c r="K4600" s="58">
        <x:v>1</x:v>
      </x:c>
      <x:c r="L4600" s="12">
        <x:v>-64750</x:v>
      </x:c>
    </x:row>
    <x:row r="4601">
      <x:c r="A4601" s="0" t="inlineStr">
        <x:is>
          <x:t>NWC|nwc.other.P_B.3|3079|2023-05</x:t>
        </x:is>
      </x:c>
      <x:c r="B4601" s="0" t="inlineStr">
        <x:is>
          <x:t>Demo Handel GmbH</x:t>
        </x:is>
      </x:c>
      <x:c r="C4601" s="0" t="inlineStr">
        <x:is>
          <x:t>NWC</x:t>
        </x:is>
      </x:c>
      <x:c r="D4601" s="0" t="inlineStr">
        <x:is>
          <x:t>nwc.other.P_B.3</x:t>
        </x:is>
      </x:c>
      <x:c r="E4601" s="0" t="inlineStr">
        <x:is>
          <x:t>Sonstige Rückstellungen</x:t>
        </x:is>
      </x:c>
      <x:c r="F4601" s="58">
        <x:v>3079</x:v>
      </x:c>
      <x:c r="G4601" t="inlineStr">
        <x:is>
          <x:t>Rückstellungen für Urlaub</x:t>
        </x:is>
      </x:c>
      <x:c r="H4601" s="0" t="inlineStr">
        <x:is>
          <x:t>2023-05</x:t>
        </x:is>
      </x:c>
      <x:c r="I4601" s="0" t="inlineStr">
        <x:is>
          <x:t>2023-05</x:t>
        </x:is>
      </x:c>
      <x:c r="J4601" s="0" t="inlineStr">
        <x:is>
          <x:t>Month</x:t>
        </x:is>
      </x:c>
      <x:c r="K4601" s="58">
        <x:v>1</x:v>
      </x:c>
      <x:c r="L4601" s="12">
        <x:v>-64750</x:v>
      </x:c>
    </x:row>
    <x:row r="4602">
      <x:c r="A4602" s="0" t="inlineStr">
        <x:is>
          <x:t>NWC|nwc.other.P_B.3|3079|2023-06</x:t>
        </x:is>
      </x:c>
      <x:c r="B4602" s="0" t="inlineStr">
        <x:is>
          <x:t>Demo Handel GmbH</x:t>
        </x:is>
      </x:c>
      <x:c r="C4602" s="0" t="inlineStr">
        <x:is>
          <x:t>NWC</x:t>
        </x:is>
      </x:c>
      <x:c r="D4602" s="0" t="inlineStr">
        <x:is>
          <x:t>nwc.other.P_B.3</x:t>
        </x:is>
      </x:c>
      <x:c r="E4602" s="0" t="inlineStr">
        <x:is>
          <x:t>Sonstige Rückstellungen</x:t>
        </x:is>
      </x:c>
      <x:c r="F4602" s="58">
        <x:v>3079</x:v>
      </x:c>
      <x:c r="G4602" t="inlineStr">
        <x:is>
          <x:t>Rückstellungen für Urlaub</x:t>
        </x:is>
      </x:c>
      <x:c r="H4602" s="0" t="inlineStr">
        <x:is>
          <x:t>2023-06</x:t>
        </x:is>
      </x:c>
      <x:c r="I4602" s="0" t="inlineStr">
        <x:is>
          <x:t>2023-06</x:t>
        </x:is>
      </x:c>
      <x:c r="J4602" s="0" t="inlineStr">
        <x:is>
          <x:t>Month</x:t>
        </x:is>
      </x:c>
      <x:c r="K4602" s="58">
        <x:v>1</x:v>
      </x:c>
      <x:c r="L4602" s="12">
        <x:v>-64750</x:v>
      </x:c>
    </x:row>
    <x:row r="4603">
      <x:c r="A4603" s="0" t="inlineStr">
        <x:is>
          <x:t>NWC|nwc.other.P_B.3|3079|2023-07</x:t>
        </x:is>
      </x:c>
      <x:c r="B4603" s="0" t="inlineStr">
        <x:is>
          <x:t>Demo Handel GmbH</x:t>
        </x:is>
      </x:c>
      <x:c r="C4603" s="0" t="inlineStr">
        <x:is>
          <x:t>NWC</x:t>
        </x:is>
      </x:c>
      <x:c r="D4603" s="0" t="inlineStr">
        <x:is>
          <x:t>nwc.other.P_B.3</x:t>
        </x:is>
      </x:c>
      <x:c r="E4603" s="0" t="inlineStr">
        <x:is>
          <x:t>Sonstige Rückstellungen</x:t>
        </x:is>
      </x:c>
      <x:c r="F4603" s="58">
        <x:v>3079</x:v>
      </x:c>
      <x:c r="G4603" t="inlineStr">
        <x:is>
          <x:t>Rückstellungen für Urlaub</x:t>
        </x:is>
      </x:c>
      <x:c r="H4603" s="0" t="inlineStr">
        <x:is>
          <x:t>2023-07</x:t>
        </x:is>
      </x:c>
      <x:c r="I4603" s="0" t="inlineStr">
        <x:is>
          <x:t>2023-07</x:t>
        </x:is>
      </x:c>
      <x:c r="J4603" s="0" t="inlineStr">
        <x:is>
          <x:t>Month</x:t>
        </x:is>
      </x:c>
      <x:c r="K4603" s="58">
        <x:v>1</x:v>
      </x:c>
      <x:c r="L4603" s="12">
        <x:v>-64750</x:v>
      </x:c>
    </x:row>
    <x:row r="4604">
      <x:c r="A4604" s="0" t="inlineStr">
        <x:is>
          <x:t>NWC|nwc.other.P_B.3|3079|2023-08</x:t>
        </x:is>
      </x:c>
      <x:c r="B4604" s="0" t="inlineStr">
        <x:is>
          <x:t>Demo Handel GmbH</x:t>
        </x:is>
      </x:c>
      <x:c r="C4604" s="0" t="inlineStr">
        <x:is>
          <x:t>NWC</x:t>
        </x:is>
      </x:c>
      <x:c r="D4604" s="0" t="inlineStr">
        <x:is>
          <x:t>nwc.other.P_B.3</x:t>
        </x:is>
      </x:c>
      <x:c r="E4604" s="0" t="inlineStr">
        <x:is>
          <x:t>Sonstige Rückstellungen</x:t>
        </x:is>
      </x:c>
      <x:c r="F4604" s="58">
        <x:v>3079</x:v>
      </x:c>
      <x:c r="G4604" t="inlineStr">
        <x:is>
          <x:t>Rückstellungen für Urlaub</x:t>
        </x:is>
      </x:c>
      <x:c r="H4604" s="0" t="inlineStr">
        <x:is>
          <x:t>2023-08</x:t>
        </x:is>
      </x:c>
      <x:c r="I4604" s="0" t="inlineStr">
        <x:is>
          <x:t>2023-08</x:t>
        </x:is>
      </x:c>
      <x:c r="J4604" s="0" t="inlineStr">
        <x:is>
          <x:t>Month</x:t>
        </x:is>
      </x:c>
      <x:c r="K4604" s="58">
        <x:v>1</x:v>
      </x:c>
      <x:c r="L4604" s="12">
        <x:v>-64750</x:v>
      </x:c>
    </x:row>
    <x:row r="4605">
      <x:c r="A4605" s="0" t="inlineStr">
        <x:is>
          <x:t>NWC|nwc.other.P_B.3|3079|2023-09</x:t>
        </x:is>
      </x:c>
      <x:c r="B4605" s="0" t="inlineStr">
        <x:is>
          <x:t>Demo Handel GmbH</x:t>
        </x:is>
      </x:c>
      <x:c r="C4605" s="0" t="inlineStr">
        <x:is>
          <x:t>NWC</x:t>
        </x:is>
      </x:c>
      <x:c r="D4605" s="0" t="inlineStr">
        <x:is>
          <x:t>nwc.other.P_B.3</x:t>
        </x:is>
      </x:c>
      <x:c r="E4605" s="0" t="inlineStr">
        <x:is>
          <x:t>Sonstige Rückstellungen</x:t>
        </x:is>
      </x:c>
      <x:c r="F4605" s="58">
        <x:v>3079</x:v>
      </x:c>
      <x:c r="G4605" t="inlineStr">
        <x:is>
          <x:t>Rückstellungen für Urlaub</x:t>
        </x:is>
      </x:c>
      <x:c r="H4605" s="0" t="inlineStr">
        <x:is>
          <x:t>2023-09</x:t>
        </x:is>
      </x:c>
      <x:c r="I4605" s="0" t="inlineStr">
        <x:is>
          <x:t>2023-09</x:t>
        </x:is>
      </x:c>
      <x:c r="J4605" s="0" t="inlineStr">
        <x:is>
          <x:t>Month</x:t>
        </x:is>
      </x:c>
      <x:c r="K4605" s="58">
        <x:v>1</x:v>
      </x:c>
      <x:c r="L4605" s="12">
        <x:v>-64750</x:v>
      </x:c>
    </x:row>
    <x:row r="4606">
      <x:c r="A4606" s="0" t="inlineStr">
        <x:is>
          <x:t>NWC|nwc.other.P_B.3|3079|2023-10</x:t>
        </x:is>
      </x:c>
      <x:c r="B4606" s="0" t="inlineStr">
        <x:is>
          <x:t>Demo Handel GmbH</x:t>
        </x:is>
      </x:c>
      <x:c r="C4606" s="0" t="inlineStr">
        <x:is>
          <x:t>NWC</x:t>
        </x:is>
      </x:c>
      <x:c r="D4606" s="0" t="inlineStr">
        <x:is>
          <x:t>nwc.other.P_B.3</x:t>
        </x:is>
      </x:c>
      <x:c r="E4606" s="0" t="inlineStr">
        <x:is>
          <x:t>Sonstige Rückstellungen</x:t>
        </x:is>
      </x:c>
      <x:c r="F4606" s="58">
        <x:v>3079</x:v>
      </x:c>
      <x:c r="G4606" t="inlineStr">
        <x:is>
          <x:t>Rückstellungen für Urlaub</x:t>
        </x:is>
      </x:c>
      <x:c r="H4606" s="0" t="inlineStr">
        <x:is>
          <x:t>2023-10</x:t>
        </x:is>
      </x:c>
      <x:c r="I4606" s="0" t="inlineStr">
        <x:is>
          <x:t>2023-10</x:t>
        </x:is>
      </x:c>
      <x:c r="J4606" s="0" t="inlineStr">
        <x:is>
          <x:t>Month</x:t>
        </x:is>
      </x:c>
      <x:c r="K4606" s="58">
        <x:v>1</x:v>
      </x:c>
      <x:c r="L4606" s="12">
        <x:v>-64750</x:v>
      </x:c>
    </x:row>
    <x:row r="4607">
      <x:c r="A4607" s="0" t="inlineStr">
        <x:is>
          <x:t>NWC|nwc.other.P_B.3|3079|2023-11</x:t>
        </x:is>
      </x:c>
      <x:c r="B4607" s="0" t="inlineStr">
        <x:is>
          <x:t>Demo Handel GmbH</x:t>
        </x:is>
      </x:c>
      <x:c r="C4607" s="0" t="inlineStr">
        <x:is>
          <x:t>NWC</x:t>
        </x:is>
      </x:c>
      <x:c r="D4607" s="0" t="inlineStr">
        <x:is>
          <x:t>nwc.other.P_B.3</x:t>
        </x:is>
      </x:c>
      <x:c r="E4607" s="0" t="inlineStr">
        <x:is>
          <x:t>Sonstige Rückstellungen</x:t>
        </x:is>
      </x:c>
      <x:c r="F4607" s="58">
        <x:v>3079</x:v>
      </x:c>
      <x:c r="G4607" t="inlineStr">
        <x:is>
          <x:t>Rückstellungen für Urlaub</x:t>
        </x:is>
      </x:c>
      <x:c r="H4607" s="0" t="inlineStr">
        <x:is>
          <x:t>2023-11</x:t>
        </x:is>
      </x:c>
      <x:c r="I4607" s="0" t="inlineStr">
        <x:is>
          <x:t>2023-11</x:t>
        </x:is>
      </x:c>
      <x:c r="J4607" s="0" t="inlineStr">
        <x:is>
          <x:t>Month</x:t>
        </x:is>
      </x:c>
      <x:c r="K4607" s="58">
        <x:v>1</x:v>
      </x:c>
      <x:c r="L4607" s="12">
        <x:v>-64750</x:v>
      </x:c>
    </x:row>
    <x:row r="4608">
      <x:c r="A4608" s="0" t="inlineStr">
        <x:is>
          <x:t>NWC|nwc.other.P_B.3|3079|2023-12</x:t>
        </x:is>
      </x:c>
      <x:c r="B4608" s="0" t="inlineStr">
        <x:is>
          <x:t>Demo Handel GmbH</x:t>
        </x:is>
      </x:c>
      <x:c r="C4608" s="0" t="inlineStr">
        <x:is>
          <x:t>NWC</x:t>
        </x:is>
      </x:c>
      <x:c r="D4608" s="0" t="inlineStr">
        <x:is>
          <x:t>nwc.other.P_B.3</x:t>
        </x:is>
      </x:c>
      <x:c r="E4608" s="0" t="inlineStr">
        <x:is>
          <x:t>Sonstige Rückstellungen</x:t>
        </x:is>
      </x:c>
      <x:c r="F4608" s="58">
        <x:v>3079</x:v>
      </x:c>
      <x:c r="G4608" t="inlineStr">
        <x:is>
          <x:t>Rückstellungen für Urlaub</x:t>
        </x:is>
      </x:c>
      <x:c r="H4608" s="0" t="inlineStr">
        <x:is>
          <x:t>2023-12</x:t>
        </x:is>
      </x:c>
      <x:c r="I4608" s="0" t="inlineStr">
        <x:is>
          <x:t>2023-12</x:t>
        </x:is>
      </x:c>
      <x:c r="J4608" s="0" t="inlineStr">
        <x:is>
          <x:t>Month</x:t>
        </x:is>
      </x:c>
      <x:c r="K4608" s="58">
        <x:v>1</x:v>
      </x:c>
      <x:c r="L4608" s="12">
        <x:v>-71050</x:v>
      </x:c>
    </x:row>
    <x:row r="4609">
      <x:c r="A4609" s="0" t="inlineStr">
        <x:is>
          <x:t>NWC|nwc.other.P_B.3|3079|2024-01</x:t>
        </x:is>
      </x:c>
      <x:c r="B4609" s="0" t="inlineStr">
        <x:is>
          <x:t>Demo Handel GmbH</x:t>
        </x:is>
      </x:c>
      <x:c r="C4609" s="0" t="inlineStr">
        <x:is>
          <x:t>NWC</x:t>
        </x:is>
      </x:c>
      <x:c r="D4609" s="0" t="inlineStr">
        <x:is>
          <x:t>nwc.other.P_B.3</x:t>
        </x:is>
      </x:c>
      <x:c r="E4609" s="0" t="inlineStr">
        <x:is>
          <x:t>Sonstige Rückstellungen</x:t>
        </x:is>
      </x:c>
      <x:c r="F4609" s="58">
        <x:v>3079</x:v>
      </x:c>
      <x:c r="G4609" t="inlineStr">
        <x:is>
          <x:t>Rückstellungen für Urlaub</x:t>
        </x:is>
      </x:c>
      <x:c r="H4609" s="0" t="inlineStr">
        <x:is>
          <x:t>2024-01</x:t>
        </x:is>
      </x:c>
      <x:c r="I4609" s="0" t="inlineStr">
        <x:is>
          <x:t>2024-01</x:t>
        </x:is>
      </x:c>
      <x:c r="J4609" s="0" t="inlineStr">
        <x:is>
          <x:t>Month</x:t>
        </x:is>
      </x:c>
      <x:c r="K4609" s="58">
        <x:v>1</x:v>
      </x:c>
      <x:c r="L4609" s="12">
        <x:v>-71050</x:v>
      </x:c>
    </x:row>
    <x:row r="4610">
      <x:c r="A4610" s="0" t="inlineStr">
        <x:is>
          <x:t>NWC|nwc.other.P_B.3|3079|2024-02</x:t>
        </x:is>
      </x:c>
      <x:c r="B4610" s="0" t="inlineStr">
        <x:is>
          <x:t>Demo Handel GmbH</x:t>
        </x:is>
      </x:c>
      <x:c r="C4610" s="0" t="inlineStr">
        <x:is>
          <x:t>NWC</x:t>
        </x:is>
      </x:c>
      <x:c r="D4610" s="0" t="inlineStr">
        <x:is>
          <x:t>nwc.other.P_B.3</x:t>
        </x:is>
      </x:c>
      <x:c r="E4610" s="0" t="inlineStr">
        <x:is>
          <x:t>Sonstige Rückstellungen</x:t>
        </x:is>
      </x:c>
      <x:c r="F4610" s="58">
        <x:v>3079</x:v>
      </x:c>
      <x:c r="G4610" t="inlineStr">
        <x:is>
          <x:t>Rückstellungen für Urlaub</x:t>
        </x:is>
      </x:c>
      <x:c r="H4610" s="0" t="inlineStr">
        <x:is>
          <x:t>2024-02</x:t>
        </x:is>
      </x:c>
      <x:c r="I4610" s="0" t="inlineStr">
        <x:is>
          <x:t>2024-02</x:t>
        </x:is>
      </x:c>
      <x:c r="J4610" s="0" t="inlineStr">
        <x:is>
          <x:t>Month</x:t>
        </x:is>
      </x:c>
      <x:c r="K4610" s="58">
        <x:v>1</x:v>
      </x:c>
      <x:c r="L4610" s="12">
        <x:v>-71050</x:v>
      </x:c>
    </x:row>
    <x:row r="4611">
      <x:c r="A4611" s="0" t="inlineStr">
        <x:is>
          <x:t>NWC|nwc.other.P_B.3|3079|2024-03</x:t>
        </x:is>
      </x:c>
      <x:c r="B4611" s="0" t="inlineStr">
        <x:is>
          <x:t>Demo Handel GmbH</x:t>
        </x:is>
      </x:c>
      <x:c r="C4611" s="0" t="inlineStr">
        <x:is>
          <x:t>NWC</x:t>
        </x:is>
      </x:c>
      <x:c r="D4611" s="0" t="inlineStr">
        <x:is>
          <x:t>nwc.other.P_B.3</x:t>
        </x:is>
      </x:c>
      <x:c r="E4611" s="0" t="inlineStr">
        <x:is>
          <x:t>Sonstige Rückstellungen</x:t>
        </x:is>
      </x:c>
      <x:c r="F4611" s="58">
        <x:v>3079</x:v>
      </x:c>
      <x:c r="G4611" t="inlineStr">
        <x:is>
          <x:t>Rückstellungen für Urlaub</x:t>
        </x:is>
      </x:c>
      <x:c r="H4611" s="0" t="inlineStr">
        <x:is>
          <x:t>2024-03</x:t>
        </x:is>
      </x:c>
      <x:c r="I4611" s="0" t="inlineStr">
        <x:is>
          <x:t>2024-03</x:t>
        </x:is>
      </x:c>
      <x:c r="J4611" s="0" t="inlineStr">
        <x:is>
          <x:t>Month</x:t>
        </x:is>
      </x:c>
      <x:c r="K4611" s="58">
        <x:v>1</x:v>
      </x:c>
      <x:c r="L4611" s="12">
        <x:v>-71050</x:v>
      </x:c>
    </x:row>
    <x:row r="4612">
      <x:c r="A4612" s="0" t="inlineStr">
        <x:is>
          <x:t>NWC|nwc.other.P_B.3|3079|2024-04</x:t>
        </x:is>
      </x:c>
      <x:c r="B4612" s="0" t="inlineStr">
        <x:is>
          <x:t>Demo Handel GmbH</x:t>
        </x:is>
      </x:c>
      <x:c r="C4612" s="0" t="inlineStr">
        <x:is>
          <x:t>NWC</x:t>
        </x:is>
      </x:c>
      <x:c r="D4612" s="0" t="inlineStr">
        <x:is>
          <x:t>nwc.other.P_B.3</x:t>
        </x:is>
      </x:c>
      <x:c r="E4612" s="0" t="inlineStr">
        <x:is>
          <x:t>Sonstige Rückstellungen</x:t>
        </x:is>
      </x:c>
      <x:c r="F4612" s="58">
        <x:v>3079</x:v>
      </x:c>
      <x:c r="G4612" t="inlineStr">
        <x:is>
          <x:t>Rückstellungen für Urlaub</x:t>
        </x:is>
      </x:c>
      <x:c r="H4612" s="0" t="inlineStr">
        <x:is>
          <x:t>2024-04</x:t>
        </x:is>
      </x:c>
      <x:c r="I4612" s="0" t="inlineStr">
        <x:is>
          <x:t>2024-04</x:t>
        </x:is>
      </x:c>
      <x:c r="J4612" s="0" t="inlineStr">
        <x:is>
          <x:t>Month</x:t>
        </x:is>
      </x:c>
      <x:c r="K4612" s="58">
        <x:v>1</x:v>
      </x:c>
      <x:c r="L4612" s="12">
        <x:v>-71050</x:v>
      </x:c>
    </x:row>
    <x:row r="4613">
      <x:c r="A4613" s="0" t="inlineStr">
        <x:is>
          <x:t>NWC|nwc.other.P_B.3|3079|2024-05</x:t>
        </x:is>
      </x:c>
      <x:c r="B4613" s="0" t="inlineStr">
        <x:is>
          <x:t>Demo Handel GmbH</x:t>
        </x:is>
      </x:c>
      <x:c r="C4613" s="0" t="inlineStr">
        <x:is>
          <x:t>NWC</x:t>
        </x:is>
      </x:c>
      <x:c r="D4613" s="0" t="inlineStr">
        <x:is>
          <x:t>nwc.other.P_B.3</x:t>
        </x:is>
      </x:c>
      <x:c r="E4613" s="0" t="inlineStr">
        <x:is>
          <x:t>Sonstige Rückstellungen</x:t>
        </x:is>
      </x:c>
      <x:c r="F4613" s="58">
        <x:v>3079</x:v>
      </x:c>
      <x:c r="G4613" t="inlineStr">
        <x:is>
          <x:t>Rückstellungen für Urlaub</x:t>
        </x:is>
      </x:c>
      <x:c r="H4613" s="0" t="inlineStr">
        <x:is>
          <x:t>2024-05</x:t>
        </x:is>
      </x:c>
      <x:c r="I4613" s="0" t="inlineStr">
        <x:is>
          <x:t>2024-05</x:t>
        </x:is>
      </x:c>
      <x:c r="J4613" s="0" t="inlineStr">
        <x:is>
          <x:t>Month</x:t>
        </x:is>
      </x:c>
      <x:c r="K4613" s="58">
        <x:v>1</x:v>
      </x:c>
      <x:c r="L4613" s="12">
        <x:v>-71050</x:v>
      </x:c>
    </x:row>
    <x:row r="4614">
      <x:c r="A4614" s="0" t="inlineStr">
        <x:is>
          <x:t>NWC|nwc.other.P_B.3|3079|2024-06</x:t>
        </x:is>
      </x:c>
      <x:c r="B4614" s="0" t="inlineStr">
        <x:is>
          <x:t>Demo Handel GmbH</x:t>
        </x:is>
      </x:c>
      <x:c r="C4614" s="0" t="inlineStr">
        <x:is>
          <x:t>NWC</x:t>
        </x:is>
      </x:c>
      <x:c r="D4614" s="0" t="inlineStr">
        <x:is>
          <x:t>nwc.other.P_B.3</x:t>
        </x:is>
      </x:c>
      <x:c r="E4614" s="0" t="inlineStr">
        <x:is>
          <x:t>Sonstige Rückstellungen</x:t>
        </x:is>
      </x:c>
      <x:c r="F4614" s="58">
        <x:v>3079</x:v>
      </x:c>
      <x:c r="G4614" t="inlineStr">
        <x:is>
          <x:t>Rückstellungen für Urlaub</x:t>
        </x:is>
      </x:c>
      <x:c r="H4614" s="0" t="inlineStr">
        <x:is>
          <x:t>2024-06</x:t>
        </x:is>
      </x:c>
      <x:c r="I4614" s="0" t="inlineStr">
        <x:is>
          <x:t>2024-06</x:t>
        </x:is>
      </x:c>
      <x:c r="J4614" s="0" t="inlineStr">
        <x:is>
          <x:t>Month</x:t>
        </x:is>
      </x:c>
      <x:c r="K4614" s="58">
        <x:v>1</x:v>
      </x:c>
      <x:c r="L4614" s="12">
        <x:v>-71050</x:v>
      </x:c>
    </x:row>
    <x:row r="4615">
      <x:c r="A4615" s="0" t="inlineStr">
        <x:is>
          <x:t>NWC|nwc.other.P_B.3|3079|2024-07</x:t>
        </x:is>
      </x:c>
      <x:c r="B4615" s="0" t="inlineStr">
        <x:is>
          <x:t>Demo Handel GmbH</x:t>
        </x:is>
      </x:c>
      <x:c r="C4615" s="0" t="inlineStr">
        <x:is>
          <x:t>NWC</x:t>
        </x:is>
      </x:c>
      <x:c r="D4615" s="0" t="inlineStr">
        <x:is>
          <x:t>nwc.other.P_B.3</x:t>
        </x:is>
      </x:c>
      <x:c r="E4615" s="0" t="inlineStr">
        <x:is>
          <x:t>Sonstige Rückstellungen</x:t>
        </x:is>
      </x:c>
      <x:c r="F4615" s="58">
        <x:v>3079</x:v>
      </x:c>
      <x:c r="G4615" t="inlineStr">
        <x:is>
          <x:t>Rückstellungen für Urlaub</x:t>
        </x:is>
      </x:c>
      <x:c r="H4615" s="0" t="inlineStr">
        <x:is>
          <x:t>2024-07</x:t>
        </x:is>
      </x:c>
      <x:c r="I4615" s="0" t="inlineStr">
        <x:is>
          <x:t>2024-07</x:t>
        </x:is>
      </x:c>
      <x:c r="J4615" s="0" t="inlineStr">
        <x:is>
          <x:t>Month</x:t>
        </x:is>
      </x:c>
      <x:c r="K4615" s="58">
        <x:v>1</x:v>
      </x:c>
      <x:c r="L4615" s="12">
        <x:v>-71050</x:v>
      </x:c>
    </x:row>
    <x:row r="4616">
      <x:c r="A4616" s="0" t="inlineStr">
        <x:is>
          <x:t>NWC|nwc.other.P_B.3|3079|2024-08</x:t>
        </x:is>
      </x:c>
      <x:c r="B4616" s="0" t="inlineStr">
        <x:is>
          <x:t>Demo Handel GmbH</x:t>
        </x:is>
      </x:c>
      <x:c r="C4616" s="0" t="inlineStr">
        <x:is>
          <x:t>NWC</x:t>
        </x:is>
      </x:c>
      <x:c r="D4616" s="0" t="inlineStr">
        <x:is>
          <x:t>nwc.other.P_B.3</x:t>
        </x:is>
      </x:c>
      <x:c r="E4616" s="0" t="inlineStr">
        <x:is>
          <x:t>Sonstige Rückstellungen</x:t>
        </x:is>
      </x:c>
      <x:c r="F4616" s="58">
        <x:v>3079</x:v>
      </x:c>
      <x:c r="G4616" t="inlineStr">
        <x:is>
          <x:t>Rückstellungen für Urlaub</x:t>
        </x:is>
      </x:c>
      <x:c r="H4616" s="0" t="inlineStr">
        <x:is>
          <x:t>2024-08</x:t>
        </x:is>
      </x:c>
      <x:c r="I4616" s="0" t="inlineStr">
        <x:is>
          <x:t>2024-08</x:t>
        </x:is>
      </x:c>
      <x:c r="J4616" s="0" t="inlineStr">
        <x:is>
          <x:t>Month</x:t>
        </x:is>
      </x:c>
      <x:c r="K4616" s="58">
        <x:v>1</x:v>
      </x:c>
      <x:c r="L4616" s="12">
        <x:v>-71050</x:v>
      </x:c>
    </x:row>
    <x:row r="4617">
      <x:c r="A4617" s="0" t="inlineStr">
        <x:is>
          <x:t>NWC|nwc.other.P_B.3|3079|2024-09</x:t>
        </x:is>
      </x:c>
      <x:c r="B4617" s="0" t="inlineStr">
        <x:is>
          <x:t>Demo Handel GmbH</x:t>
        </x:is>
      </x:c>
      <x:c r="C4617" s="0" t="inlineStr">
        <x:is>
          <x:t>NWC</x:t>
        </x:is>
      </x:c>
      <x:c r="D4617" s="0" t="inlineStr">
        <x:is>
          <x:t>nwc.other.P_B.3</x:t>
        </x:is>
      </x:c>
      <x:c r="E4617" s="0" t="inlineStr">
        <x:is>
          <x:t>Sonstige Rückstellungen</x:t>
        </x:is>
      </x:c>
      <x:c r="F4617" s="58">
        <x:v>3079</x:v>
      </x:c>
      <x:c r="G4617" t="inlineStr">
        <x:is>
          <x:t>Rückstellungen für Urlaub</x:t>
        </x:is>
      </x:c>
      <x:c r="H4617" s="0" t="inlineStr">
        <x:is>
          <x:t>2024-09</x:t>
        </x:is>
      </x:c>
      <x:c r="I4617" s="0" t="inlineStr">
        <x:is>
          <x:t>2024-09</x:t>
        </x:is>
      </x:c>
      <x:c r="J4617" s="0" t="inlineStr">
        <x:is>
          <x:t>Month</x:t>
        </x:is>
      </x:c>
      <x:c r="K4617" s="58">
        <x:v>1</x:v>
      </x:c>
      <x:c r="L4617" s="12">
        <x:v>-71050</x:v>
      </x:c>
    </x:row>
    <x:row r="4618">
      <x:c r="A4618" s="0" t="inlineStr">
        <x:is>
          <x:t>NWC|nwc.other.P_B.3|3079|2024-10</x:t>
        </x:is>
      </x:c>
      <x:c r="B4618" s="0" t="inlineStr">
        <x:is>
          <x:t>Demo Handel GmbH</x:t>
        </x:is>
      </x:c>
      <x:c r="C4618" s="0" t="inlineStr">
        <x:is>
          <x:t>NWC</x:t>
        </x:is>
      </x:c>
      <x:c r="D4618" s="0" t="inlineStr">
        <x:is>
          <x:t>nwc.other.P_B.3</x:t>
        </x:is>
      </x:c>
      <x:c r="E4618" s="0" t="inlineStr">
        <x:is>
          <x:t>Sonstige Rückstellungen</x:t>
        </x:is>
      </x:c>
      <x:c r="F4618" s="58">
        <x:v>3079</x:v>
      </x:c>
      <x:c r="G4618" t="inlineStr">
        <x:is>
          <x:t>Rückstellungen für Urlaub</x:t>
        </x:is>
      </x:c>
      <x:c r="H4618" s="0" t="inlineStr">
        <x:is>
          <x:t>2024-10</x:t>
        </x:is>
      </x:c>
      <x:c r="I4618" s="0" t="inlineStr">
        <x:is>
          <x:t>2024-10</x:t>
        </x:is>
      </x:c>
      <x:c r="J4618" s="0" t="inlineStr">
        <x:is>
          <x:t>Month</x:t>
        </x:is>
      </x:c>
      <x:c r="K4618" s="58">
        <x:v>1</x:v>
      </x:c>
      <x:c r="L4618" s="12">
        <x:v>-71050</x:v>
      </x:c>
    </x:row>
    <x:row r="4619">
      <x:c r="A4619" s="0" t="inlineStr">
        <x:is>
          <x:t>NWC|nwc.other.P_B.3|3079|2024-11</x:t>
        </x:is>
      </x:c>
      <x:c r="B4619" s="0" t="inlineStr">
        <x:is>
          <x:t>Demo Handel GmbH</x:t>
        </x:is>
      </x:c>
      <x:c r="C4619" s="0" t="inlineStr">
        <x:is>
          <x:t>NWC</x:t>
        </x:is>
      </x:c>
      <x:c r="D4619" s="0" t="inlineStr">
        <x:is>
          <x:t>nwc.other.P_B.3</x:t>
        </x:is>
      </x:c>
      <x:c r="E4619" s="0" t="inlineStr">
        <x:is>
          <x:t>Sonstige Rückstellungen</x:t>
        </x:is>
      </x:c>
      <x:c r="F4619" s="58">
        <x:v>3079</x:v>
      </x:c>
      <x:c r="G4619" t="inlineStr">
        <x:is>
          <x:t>Rückstellungen für Urlaub</x:t>
        </x:is>
      </x:c>
      <x:c r="H4619" s="0" t="inlineStr">
        <x:is>
          <x:t>2024-11</x:t>
        </x:is>
      </x:c>
      <x:c r="I4619" s="0" t="inlineStr">
        <x:is>
          <x:t>2024-11</x:t>
        </x:is>
      </x:c>
      <x:c r="J4619" s="0" t="inlineStr">
        <x:is>
          <x:t>Month</x:t>
        </x:is>
      </x:c>
      <x:c r="K4619" s="58">
        <x:v>1</x:v>
      </x:c>
      <x:c r="L4619" s="12">
        <x:v>-71050</x:v>
      </x:c>
    </x:row>
    <x:row r="4620">
      <x:c r="A4620" s="0" t="inlineStr">
        <x:is>
          <x:t>NWC|nwc.other.P_B.3|3079|2024-12</x:t>
        </x:is>
      </x:c>
      <x:c r="B4620" s="0" t="inlineStr">
        <x:is>
          <x:t>Demo Handel GmbH</x:t>
        </x:is>
      </x:c>
      <x:c r="C4620" s="0" t="inlineStr">
        <x:is>
          <x:t>NWC</x:t>
        </x:is>
      </x:c>
      <x:c r="D4620" s="0" t="inlineStr">
        <x:is>
          <x:t>nwc.other.P_B.3</x:t>
        </x:is>
      </x:c>
      <x:c r="E4620" s="0" t="inlineStr">
        <x:is>
          <x:t>Sonstige Rückstellungen</x:t>
        </x:is>
      </x:c>
      <x:c r="F4620" s="58">
        <x:v>3079</x:v>
      </x:c>
      <x:c r="G4620" t="inlineStr">
        <x:is>
          <x:t>Rückstellungen für Urlaub</x:t>
        </x:is>
      </x:c>
      <x:c r="H4620" s="0" t="inlineStr">
        <x:is>
          <x:t>2024-12</x:t>
        </x:is>
      </x:c>
      <x:c r="I4620" s="0" t="inlineStr">
        <x:is>
          <x:t>2024-12</x:t>
        </x:is>
      </x:c>
      <x:c r="J4620" s="0" t="inlineStr">
        <x:is>
          <x:t>Month</x:t>
        </x:is>
      </x:c>
      <x:c r="K4620" s="58">
        <x:v>1</x:v>
      </x:c>
      <x:c r="L4620" s="12">
        <x:v>-67400</x:v>
      </x:c>
    </x:row>
    <x:row r="4621">
      <x:c r="A4621" s="0" t="inlineStr">
        <x:is>
          <x:t>NWC|nwc.other.P_B.3|3095|2022-01</x:t>
        </x:is>
      </x:c>
      <x:c r="B4621" s="0" t="inlineStr">
        <x:is>
          <x:t>Demo Handel GmbH</x:t>
        </x:is>
      </x:c>
      <x:c r="C4621" s="0" t="inlineStr">
        <x:is>
          <x:t>NWC</x:t>
        </x:is>
      </x:c>
      <x:c r="D4621" s="0" t="inlineStr">
        <x:is>
          <x:t>nwc.other.P_B.3</x:t>
        </x:is>
      </x:c>
      <x:c r="E4621" s="0" t="inlineStr">
        <x:is>
          <x:t>Sonstige Rückstellungen</x:t>
        </x:is>
      </x:c>
      <x:c r="F4621" s="58">
        <x:v>3095</x:v>
      </x:c>
      <x:c r="G4621" t="inlineStr">
        <x:is>
          <x:t>Rückstellungen für Abschluss- und Prüfungskosten</x:t>
        </x:is>
      </x:c>
      <x:c r="H4621" s="0" t="inlineStr">
        <x:is>
          <x:t>2022-01</x:t>
        </x:is>
      </x:c>
      <x:c r="I4621" s="0" t="inlineStr">
        <x:is>
          <x:t>2022-01</x:t>
        </x:is>
      </x:c>
      <x:c r="J4621" s="0" t="inlineStr">
        <x:is>
          <x:t>Month</x:t>
        </x:is>
      </x:c>
      <x:c r="K4621" s="58">
        <x:v>1</x:v>
      </x:c>
      <x:c r="L4621" s="12">
        <x:v>-42000</x:v>
      </x:c>
    </x:row>
    <x:row r="4622">
      <x:c r="A4622" s="0" t="inlineStr">
        <x:is>
          <x:t>NWC|nwc.other.P_B.3|3095|2022-02</x:t>
        </x:is>
      </x:c>
      <x:c r="B4622" s="0" t="inlineStr">
        <x:is>
          <x:t>Demo Handel GmbH</x:t>
        </x:is>
      </x:c>
      <x:c r="C4622" s="0" t="inlineStr">
        <x:is>
          <x:t>NWC</x:t>
        </x:is>
      </x:c>
      <x:c r="D4622" s="0" t="inlineStr">
        <x:is>
          <x:t>nwc.other.P_B.3</x:t>
        </x:is>
      </x:c>
      <x:c r="E4622" s="0" t="inlineStr">
        <x:is>
          <x:t>Sonstige Rückstellungen</x:t>
        </x:is>
      </x:c>
      <x:c r="F4622" s="58">
        <x:v>3095</x:v>
      </x:c>
      <x:c r="G4622" t="inlineStr">
        <x:is>
          <x:t>Rückstellungen für Abschluss- und Prüfungskosten</x:t>
        </x:is>
      </x:c>
      <x:c r="H4622" s="0" t="inlineStr">
        <x:is>
          <x:t>2022-02</x:t>
        </x:is>
      </x:c>
      <x:c r="I4622" s="0" t="inlineStr">
        <x:is>
          <x:t>2022-02</x:t>
        </x:is>
      </x:c>
      <x:c r="J4622" s="0" t="inlineStr">
        <x:is>
          <x:t>Month</x:t>
        </x:is>
      </x:c>
      <x:c r="K4622" s="58">
        <x:v>1</x:v>
      </x:c>
      <x:c r="L4622" s="12">
        <x:v>-42000</x:v>
      </x:c>
    </x:row>
    <x:row r="4623">
      <x:c r="A4623" s="0" t="inlineStr">
        <x:is>
          <x:t>NWC|nwc.other.P_B.3|3095|2022-03</x:t>
        </x:is>
      </x:c>
      <x:c r="B4623" s="0" t="inlineStr">
        <x:is>
          <x:t>Demo Handel GmbH</x:t>
        </x:is>
      </x:c>
      <x:c r="C4623" s="0" t="inlineStr">
        <x:is>
          <x:t>NWC</x:t>
        </x:is>
      </x:c>
      <x:c r="D4623" s="0" t="inlineStr">
        <x:is>
          <x:t>nwc.other.P_B.3</x:t>
        </x:is>
      </x:c>
      <x:c r="E4623" s="0" t="inlineStr">
        <x:is>
          <x:t>Sonstige Rückstellungen</x:t>
        </x:is>
      </x:c>
      <x:c r="F4623" s="58">
        <x:v>3095</x:v>
      </x:c>
      <x:c r="G4623" t="inlineStr">
        <x:is>
          <x:t>Rückstellungen für Abschluss- und Prüfungskosten</x:t>
        </x:is>
      </x:c>
      <x:c r="H4623" s="0" t="inlineStr">
        <x:is>
          <x:t>2022-03</x:t>
        </x:is>
      </x:c>
      <x:c r="I4623" s="0" t="inlineStr">
        <x:is>
          <x:t>2022-03</x:t>
        </x:is>
      </x:c>
      <x:c r="J4623" s="0" t="inlineStr">
        <x:is>
          <x:t>Month</x:t>
        </x:is>
      </x:c>
      <x:c r="K4623" s="58">
        <x:v>1</x:v>
      </x:c>
      <x:c r="L4623" s="12">
        <x:v>-42000</x:v>
      </x:c>
    </x:row>
    <x:row r="4624">
      <x:c r="A4624" s="0" t="inlineStr">
        <x:is>
          <x:t>NWC|nwc.other.P_B.3|3095|2022-04</x:t>
        </x:is>
      </x:c>
      <x:c r="B4624" s="0" t="inlineStr">
        <x:is>
          <x:t>Demo Handel GmbH</x:t>
        </x:is>
      </x:c>
      <x:c r="C4624" s="0" t="inlineStr">
        <x:is>
          <x:t>NWC</x:t>
        </x:is>
      </x:c>
      <x:c r="D4624" s="0" t="inlineStr">
        <x:is>
          <x:t>nwc.other.P_B.3</x:t>
        </x:is>
      </x:c>
      <x:c r="E4624" s="0" t="inlineStr">
        <x:is>
          <x:t>Sonstige Rückstellungen</x:t>
        </x:is>
      </x:c>
      <x:c r="F4624" s="58">
        <x:v>3095</x:v>
      </x:c>
      <x:c r="G4624" t="inlineStr">
        <x:is>
          <x:t>Rückstellungen für Abschluss- und Prüfungskosten</x:t>
        </x:is>
      </x:c>
      <x:c r="H4624" s="0" t="inlineStr">
        <x:is>
          <x:t>2022-04</x:t>
        </x:is>
      </x:c>
      <x:c r="I4624" s="0" t="inlineStr">
        <x:is>
          <x:t>2022-04</x:t>
        </x:is>
      </x:c>
      <x:c r="J4624" s="0" t="inlineStr">
        <x:is>
          <x:t>Month</x:t>
        </x:is>
      </x:c>
      <x:c r="K4624" s="58">
        <x:v>1</x:v>
      </x:c>
      <x:c r="L4624" s="12">
        <x:v>-42000</x:v>
      </x:c>
    </x:row>
    <x:row r="4625">
      <x:c r="A4625" s="0" t="inlineStr">
        <x:is>
          <x:t>NWC|nwc.other.P_B.3|3095|2022-05</x:t>
        </x:is>
      </x:c>
      <x:c r="B4625" s="0" t="inlineStr">
        <x:is>
          <x:t>Demo Handel GmbH</x:t>
        </x:is>
      </x:c>
      <x:c r="C4625" s="0" t="inlineStr">
        <x:is>
          <x:t>NWC</x:t>
        </x:is>
      </x:c>
      <x:c r="D4625" s="0" t="inlineStr">
        <x:is>
          <x:t>nwc.other.P_B.3</x:t>
        </x:is>
      </x:c>
      <x:c r="E4625" s="0" t="inlineStr">
        <x:is>
          <x:t>Sonstige Rückstellungen</x:t>
        </x:is>
      </x:c>
      <x:c r="F4625" s="58">
        <x:v>3095</x:v>
      </x:c>
      <x:c r="G4625" t="inlineStr">
        <x:is>
          <x:t>Rückstellungen für Abschluss- und Prüfungskosten</x:t>
        </x:is>
      </x:c>
      <x:c r="H4625" s="0" t="inlineStr">
        <x:is>
          <x:t>2022-05</x:t>
        </x:is>
      </x:c>
      <x:c r="I4625" s="0" t="inlineStr">
        <x:is>
          <x:t>2022-05</x:t>
        </x:is>
      </x:c>
      <x:c r="J4625" s="0" t="inlineStr">
        <x:is>
          <x:t>Month</x:t>
        </x:is>
      </x:c>
      <x:c r="K4625" s="58">
        <x:v>1</x:v>
      </x:c>
      <x:c r="L4625" s="12">
        <x:v>0</x:v>
      </x:c>
    </x:row>
    <x:row r="4626">
      <x:c r="A4626" s="0" t="inlineStr">
        <x:is>
          <x:t>NWC|nwc.other.P_B.3|3095|2022-06</x:t>
        </x:is>
      </x:c>
      <x:c r="B4626" s="0" t="inlineStr">
        <x:is>
          <x:t>Demo Handel GmbH</x:t>
        </x:is>
      </x:c>
      <x:c r="C4626" s="0" t="inlineStr">
        <x:is>
          <x:t>NWC</x:t>
        </x:is>
      </x:c>
      <x:c r="D4626" s="0" t="inlineStr">
        <x:is>
          <x:t>nwc.other.P_B.3</x:t>
        </x:is>
      </x:c>
      <x:c r="E4626" s="0" t="inlineStr">
        <x:is>
          <x:t>Sonstige Rückstellungen</x:t>
        </x:is>
      </x:c>
      <x:c r="F4626" s="58">
        <x:v>3095</x:v>
      </x:c>
      <x:c r="G4626" t="inlineStr">
        <x:is>
          <x:t>Rückstellungen für Abschluss- und Prüfungskosten</x:t>
        </x:is>
      </x:c>
      <x:c r="H4626" s="0" t="inlineStr">
        <x:is>
          <x:t>2022-06</x:t>
        </x:is>
      </x:c>
      <x:c r="I4626" s="0" t="inlineStr">
        <x:is>
          <x:t>2022-06</x:t>
        </x:is>
      </x:c>
      <x:c r="J4626" s="0" t="inlineStr">
        <x:is>
          <x:t>Month</x:t>
        </x:is>
      </x:c>
      <x:c r="K4626" s="58">
        <x:v>1</x:v>
      </x:c>
      <x:c r="L4626" s="12">
        <x:v>0</x:v>
      </x:c>
    </x:row>
    <x:row r="4627">
      <x:c r="A4627" s="0" t="inlineStr">
        <x:is>
          <x:t>NWC|nwc.other.P_B.3|3095|2022-07</x:t>
        </x:is>
      </x:c>
      <x:c r="B4627" s="0" t="inlineStr">
        <x:is>
          <x:t>Demo Handel GmbH</x:t>
        </x:is>
      </x:c>
      <x:c r="C4627" s="0" t="inlineStr">
        <x:is>
          <x:t>NWC</x:t>
        </x:is>
      </x:c>
      <x:c r="D4627" s="0" t="inlineStr">
        <x:is>
          <x:t>nwc.other.P_B.3</x:t>
        </x:is>
      </x:c>
      <x:c r="E4627" s="0" t="inlineStr">
        <x:is>
          <x:t>Sonstige Rückstellungen</x:t>
        </x:is>
      </x:c>
      <x:c r="F4627" s="58">
        <x:v>3095</x:v>
      </x:c>
      <x:c r="G4627" t="inlineStr">
        <x:is>
          <x:t>Rückstellungen für Abschluss- und Prüfungskosten</x:t>
        </x:is>
      </x:c>
      <x:c r="H4627" s="0" t="inlineStr">
        <x:is>
          <x:t>2022-07</x:t>
        </x:is>
      </x:c>
      <x:c r="I4627" s="0" t="inlineStr">
        <x:is>
          <x:t>2022-07</x:t>
        </x:is>
      </x:c>
      <x:c r="J4627" s="0" t="inlineStr">
        <x:is>
          <x:t>Month</x:t>
        </x:is>
      </x:c>
      <x:c r="K4627" s="58">
        <x:v>1</x:v>
      </x:c>
      <x:c r="L4627" s="12">
        <x:v>0</x:v>
      </x:c>
    </x:row>
    <x:row r="4628">
      <x:c r="A4628" s="0" t="inlineStr">
        <x:is>
          <x:t>NWC|nwc.other.P_B.3|3095|2022-08</x:t>
        </x:is>
      </x:c>
      <x:c r="B4628" s="0" t="inlineStr">
        <x:is>
          <x:t>Demo Handel GmbH</x:t>
        </x:is>
      </x:c>
      <x:c r="C4628" s="0" t="inlineStr">
        <x:is>
          <x:t>NWC</x:t>
        </x:is>
      </x:c>
      <x:c r="D4628" s="0" t="inlineStr">
        <x:is>
          <x:t>nwc.other.P_B.3</x:t>
        </x:is>
      </x:c>
      <x:c r="E4628" s="0" t="inlineStr">
        <x:is>
          <x:t>Sonstige Rückstellungen</x:t>
        </x:is>
      </x:c>
      <x:c r="F4628" s="58">
        <x:v>3095</x:v>
      </x:c>
      <x:c r="G4628" t="inlineStr">
        <x:is>
          <x:t>Rückstellungen für Abschluss- und Prüfungskosten</x:t>
        </x:is>
      </x:c>
      <x:c r="H4628" s="0" t="inlineStr">
        <x:is>
          <x:t>2022-08</x:t>
        </x:is>
      </x:c>
      <x:c r="I4628" s="0" t="inlineStr">
        <x:is>
          <x:t>2022-08</x:t>
        </x:is>
      </x:c>
      <x:c r="J4628" s="0" t="inlineStr">
        <x:is>
          <x:t>Month</x:t>
        </x:is>
      </x:c>
      <x:c r="K4628" s="58">
        <x:v>1</x:v>
      </x:c>
      <x:c r="L4628" s="12">
        <x:v>0</x:v>
      </x:c>
    </x:row>
    <x:row r="4629">
      <x:c r="A4629" s="0" t="inlineStr">
        <x:is>
          <x:t>NWC|nwc.other.P_B.3|3095|2022-09</x:t>
        </x:is>
      </x:c>
      <x:c r="B4629" s="0" t="inlineStr">
        <x:is>
          <x:t>Demo Handel GmbH</x:t>
        </x:is>
      </x:c>
      <x:c r="C4629" s="0" t="inlineStr">
        <x:is>
          <x:t>NWC</x:t>
        </x:is>
      </x:c>
      <x:c r="D4629" s="0" t="inlineStr">
        <x:is>
          <x:t>nwc.other.P_B.3</x:t>
        </x:is>
      </x:c>
      <x:c r="E4629" s="0" t="inlineStr">
        <x:is>
          <x:t>Sonstige Rückstellungen</x:t>
        </x:is>
      </x:c>
      <x:c r="F4629" s="58">
        <x:v>3095</x:v>
      </x:c>
      <x:c r="G4629" t="inlineStr">
        <x:is>
          <x:t>Rückstellungen für Abschluss- und Prüfungskosten</x:t>
        </x:is>
      </x:c>
      <x:c r="H4629" s="0" t="inlineStr">
        <x:is>
          <x:t>2022-09</x:t>
        </x:is>
      </x:c>
      <x:c r="I4629" s="0" t="inlineStr">
        <x:is>
          <x:t>2022-09</x:t>
        </x:is>
      </x:c>
      <x:c r="J4629" s="0" t="inlineStr">
        <x:is>
          <x:t>Month</x:t>
        </x:is>
      </x:c>
      <x:c r="K4629" s="58">
        <x:v>1</x:v>
      </x:c>
      <x:c r="L4629" s="12">
        <x:v>0</x:v>
      </x:c>
    </x:row>
    <x:row r="4630">
      <x:c r="A4630" s="0" t="inlineStr">
        <x:is>
          <x:t>NWC|nwc.other.P_B.3|3095|2022-10</x:t>
        </x:is>
      </x:c>
      <x:c r="B4630" s="0" t="inlineStr">
        <x:is>
          <x:t>Demo Handel GmbH</x:t>
        </x:is>
      </x:c>
      <x:c r="C4630" s="0" t="inlineStr">
        <x:is>
          <x:t>NWC</x:t>
        </x:is>
      </x:c>
      <x:c r="D4630" s="0" t="inlineStr">
        <x:is>
          <x:t>nwc.other.P_B.3</x:t>
        </x:is>
      </x:c>
      <x:c r="E4630" s="0" t="inlineStr">
        <x:is>
          <x:t>Sonstige Rückstellungen</x:t>
        </x:is>
      </x:c>
      <x:c r="F4630" s="58">
        <x:v>3095</x:v>
      </x:c>
      <x:c r="G4630" t="inlineStr">
        <x:is>
          <x:t>Rückstellungen für Abschluss- und Prüfungskosten</x:t>
        </x:is>
      </x:c>
      <x:c r="H4630" s="0" t="inlineStr">
        <x:is>
          <x:t>2022-10</x:t>
        </x:is>
      </x:c>
      <x:c r="I4630" s="0" t="inlineStr">
        <x:is>
          <x:t>2022-10</x:t>
        </x:is>
      </x:c>
      <x:c r="J4630" s="0" t="inlineStr">
        <x:is>
          <x:t>Month</x:t>
        </x:is>
      </x:c>
      <x:c r="K4630" s="58">
        <x:v>1</x:v>
      </x:c>
      <x:c r="L4630" s="12">
        <x:v>0</x:v>
      </x:c>
    </x:row>
    <x:row r="4631">
      <x:c r="A4631" s="0" t="inlineStr">
        <x:is>
          <x:t>NWC|nwc.other.P_B.3|3095|2022-11</x:t>
        </x:is>
      </x:c>
      <x:c r="B4631" s="0" t="inlineStr">
        <x:is>
          <x:t>Demo Handel GmbH</x:t>
        </x:is>
      </x:c>
      <x:c r="C4631" s="0" t="inlineStr">
        <x:is>
          <x:t>NWC</x:t>
        </x:is>
      </x:c>
      <x:c r="D4631" s="0" t="inlineStr">
        <x:is>
          <x:t>nwc.other.P_B.3</x:t>
        </x:is>
      </x:c>
      <x:c r="E4631" s="0" t="inlineStr">
        <x:is>
          <x:t>Sonstige Rückstellungen</x:t>
        </x:is>
      </x:c>
      <x:c r="F4631" s="58">
        <x:v>3095</x:v>
      </x:c>
      <x:c r="G4631" t="inlineStr">
        <x:is>
          <x:t>Rückstellungen für Abschluss- und Prüfungskosten</x:t>
        </x:is>
      </x:c>
      <x:c r="H4631" s="0" t="inlineStr">
        <x:is>
          <x:t>2022-11</x:t>
        </x:is>
      </x:c>
      <x:c r="I4631" s="0" t="inlineStr">
        <x:is>
          <x:t>2022-11</x:t>
        </x:is>
      </x:c>
      <x:c r="J4631" s="0" t="inlineStr">
        <x:is>
          <x:t>Month</x:t>
        </x:is>
      </x:c>
      <x:c r="K4631" s="58">
        <x:v>1</x:v>
      </x:c>
      <x:c r="L4631" s="12">
        <x:v>0</x:v>
      </x:c>
    </x:row>
    <x:row r="4632">
      <x:c r="A4632" s="0" t="inlineStr">
        <x:is>
          <x:t>NWC|nwc.other.P_B.3|3095|2022-12</x:t>
        </x:is>
      </x:c>
      <x:c r="B4632" s="0" t="inlineStr">
        <x:is>
          <x:t>Demo Handel GmbH</x:t>
        </x:is>
      </x:c>
      <x:c r="C4632" s="0" t="inlineStr">
        <x:is>
          <x:t>NWC</x:t>
        </x:is>
      </x:c>
      <x:c r="D4632" s="0" t="inlineStr">
        <x:is>
          <x:t>nwc.other.P_B.3</x:t>
        </x:is>
      </x:c>
      <x:c r="E4632" s="0" t="inlineStr">
        <x:is>
          <x:t>Sonstige Rückstellungen</x:t>
        </x:is>
      </x:c>
      <x:c r="F4632" s="58">
        <x:v>3095</x:v>
      </x:c>
      <x:c r="G4632" t="inlineStr">
        <x:is>
          <x:t>Rückstellungen für Abschluss- und Prüfungskosten</x:t>
        </x:is>
      </x:c>
      <x:c r="H4632" s="0" t="inlineStr">
        <x:is>
          <x:t>2022-12</x:t>
        </x:is>
      </x:c>
      <x:c r="I4632" s="0" t="inlineStr">
        <x:is>
          <x:t>2022-12</x:t>
        </x:is>
      </x:c>
      <x:c r="J4632" s="0" t="inlineStr">
        <x:is>
          <x:t>Month</x:t>
        </x:is>
      </x:c>
      <x:c r="K4632" s="58">
        <x:v>1</x:v>
      </x:c>
      <x:c r="L4632" s="12">
        <x:v>-44000</x:v>
      </x:c>
    </x:row>
    <x:row r="4633">
      <x:c r="A4633" s="0" t="inlineStr">
        <x:is>
          <x:t>NWC|nwc.other.P_B.3|3095|2023-01</x:t>
        </x:is>
      </x:c>
      <x:c r="B4633" s="0" t="inlineStr">
        <x:is>
          <x:t>Demo Handel GmbH</x:t>
        </x:is>
      </x:c>
      <x:c r="C4633" s="0" t="inlineStr">
        <x:is>
          <x:t>NWC</x:t>
        </x:is>
      </x:c>
      <x:c r="D4633" s="0" t="inlineStr">
        <x:is>
          <x:t>nwc.other.P_B.3</x:t>
        </x:is>
      </x:c>
      <x:c r="E4633" s="0" t="inlineStr">
        <x:is>
          <x:t>Sonstige Rückstellungen</x:t>
        </x:is>
      </x:c>
      <x:c r="F4633" s="58">
        <x:v>3095</x:v>
      </x:c>
      <x:c r="G4633" t="inlineStr">
        <x:is>
          <x:t>Rückstellungen für Abschluss- und Prüfungskosten</x:t>
        </x:is>
      </x:c>
      <x:c r="H4633" s="0" t="inlineStr">
        <x:is>
          <x:t>2023-01</x:t>
        </x:is>
      </x:c>
      <x:c r="I4633" s="0" t="inlineStr">
        <x:is>
          <x:t>2023-01</x:t>
        </x:is>
      </x:c>
      <x:c r="J4633" s="0" t="inlineStr">
        <x:is>
          <x:t>Month</x:t>
        </x:is>
      </x:c>
      <x:c r="K4633" s="58">
        <x:v>1</x:v>
      </x:c>
      <x:c r="L4633" s="12">
        <x:v>-44000</x:v>
      </x:c>
    </x:row>
    <x:row r="4634">
      <x:c r="A4634" s="0" t="inlineStr">
        <x:is>
          <x:t>NWC|nwc.other.P_B.3|3095|2023-02</x:t>
        </x:is>
      </x:c>
      <x:c r="B4634" s="0" t="inlineStr">
        <x:is>
          <x:t>Demo Handel GmbH</x:t>
        </x:is>
      </x:c>
      <x:c r="C4634" s="0" t="inlineStr">
        <x:is>
          <x:t>NWC</x:t>
        </x:is>
      </x:c>
      <x:c r="D4634" s="0" t="inlineStr">
        <x:is>
          <x:t>nwc.other.P_B.3</x:t>
        </x:is>
      </x:c>
      <x:c r="E4634" s="0" t="inlineStr">
        <x:is>
          <x:t>Sonstige Rückstellungen</x:t>
        </x:is>
      </x:c>
      <x:c r="F4634" s="58">
        <x:v>3095</x:v>
      </x:c>
      <x:c r="G4634" t="inlineStr">
        <x:is>
          <x:t>Rückstellungen für Abschluss- und Prüfungskosten</x:t>
        </x:is>
      </x:c>
      <x:c r="H4634" s="0" t="inlineStr">
        <x:is>
          <x:t>2023-02</x:t>
        </x:is>
      </x:c>
      <x:c r="I4634" s="0" t="inlineStr">
        <x:is>
          <x:t>2023-02</x:t>
        </x:is>
      </x:c>
      <x:c r="J4634" s="0" t="inlineStr">
        <x:is>
          <x:t>Month</x:t>
        </x:is>
      </x:c>
      <x:c r="K4634" s="58">
        <x:v>1</x:v>
      </x:c>
      <x:c r="L4634" s="12">
        <x:v>-44000</x:v>
      </x:c>
    </x:row>
    <x:row r="4635">
      <x:c r="A4635" s="0" t="inlineStr">
        <x:is>
          <x:t>NWC|nwc.other.P_B.3|3095|2023-03</x:t>
        </x:is>
      </x:c>
      <x:c r="B4635" s="0" t="inlineStr">
        <x:is>
          <x:t>Demo Handel GmbH</x:t>
        </x:is>
      </x:c>
      <x:c r="C4635" s="0" t="inlineStr">
        <x:is>
          <x:t>NWC</x:t>
        </x:is>
      </x:c>
      <x:c r="D4635" s="0" t="inlineStr">
        <x:is>
          <x:t>nwc.other.P_B.3</x:t>
        </x:is>
      </x:c>
      <x:c r="E4635" s="0" t="inlineStr">
        <x:is>
          <x:t>Sonstige Rückstellungen</x:t>
        </x:is>
      </x:c>
      <x:c r="F4635" s="58">
        <x:v>3095</x:v>
      </x:c>
      <x:c r="G4635" t="inlineStr">
        <x:is>
          <x:t>Rückstellungen für Abschluss- und Prüfungskosten</x:t>
        </x:is>
      </x:c>
      <x:c r="H4635" s="0" t="inlineStr">
        <x:is>
          <x:t>2023-03</x:t>
        </x:is>
      </x:c>
      <x:c r="I4635" s="0" t="inlineStr">
        <x:is>
          <x:t>2023-03</x:t>
        </x:is>
      </x:c>
      <x:c r="J4635" s="0" t="inlineStr">
        <x:is>
          <x:t>Month</x:t>
        </x:is>
      </x:c>
      <x:c r="K4635" s="58">
        <x:v>1</x:v>
      </x:c>
      <x:c r="L4635" s="12">
        <x:v>-44000</x:v>
      </x:c>
    </x:row>
    <x:row r="4636">
      <x:c r="A4636" s="0" t="inlineStr">
        <x:is>
          <x:t>NWC|nwc.other.P_B.3|3095|2023-04</x:t>
        </x:is>
      </x:c>
      <x:c r="B4636" s="0" t="inlineStr">
        <x:is>
          <x:t>Demo Handel GmbH</x:t>
        </x:is>
      </x:c>
      <x:c r="C4636" s="0" t="inlineStr">
        <x:is>
          <x:t>NWC</x:t>
        </x:is>
      </x:c>
      <x:c r="D4636" s="0" t="inlineStr">
        <x:is>
          <x:t>nwc.other.P_B.3</x:t>
        </x:is>
      </x:c>
      <x:c r="E4636" s="0" t="inlineStr">
        <x:is>
          <x:t>Sonstige Rückstellungen</x:t>
        </x:is>
      </x:c>
      <x:c r="F4636" s="58">
        <x:v>3095</x:v>
      </x:c>
      <x:c r="G4636" t="inlineStr">
        <x:is>
          <x:t>Rückstellungen für Abschluss- und Prüfungskosten</x:t>
        </x:is>
      </x:c>
      <x:c r="H4636" s="0" t="inlineStr">
        <x:is>
          <x:t>2023-04</x:t>
        </x:is>
      </x:c>
      <x:c r="I4636" s="0" t="inlineStr">
        <x:is>
          <x:t>2023-04</x:t>
        </x:is>
      </x:c>
      <x:c r="J4636" s="0" t="inlineStr">
        <x:is>
          <x:t>Month</x:t>
        </x:is>
      </x:c>
      <x:c r="K4636" s="58">
        <x:v>1</x:v>
      </x:c>
      <x:c r="L4636" s="12">
        <x:v>-44000</x:v>
      </x:c>
    </x:row>
    <x:row r="4637">
      <x:c r="A4637" s="0" t="inlineStr">
        <x:is>
          <x:t>NWC|nwc.other.P_B.3|3095|2023-05</x:t>
        </x:is>
      </x:c>
      <x:c r="B4637" s="0" t="inlineStr">
        <x:is>
          <x:t>Demo Handel GmbH</x:t>
        </x:is>
      </x:c>
      <x:c r="C4637" s="0" t="inlineStr">
        <x:is>
          <x:t>NWC</x:t>
        </x:is>
      </x:c>
      <x:c r="D4637" s="0" t="inlineStr">
        <x:is>
          <x:t>nwc.other.P_B.3</x:t>
        </x:is>
      </x:c>
      <x:c r="E4637" s="0" t="inlineStr">
        <x:is>
          <x:t>Sonstige Rückstellungen</x:t>
        </x:is>
      </x:c>
      <x:c r="F4637" s="58">
        <x:v>3095</x:v>
      </x:c>
      <x:c r="G4637" t="inlineStr">
        <x:is>
          <x:t>Rückstellungen für Abschluss- und Prüfungskosten</x:t>
        </x:is>
      </x:c>
      <x:c r="H4637" s="0" t="inlineStr">
        <x:is>
          <x:t>2023-05</x:t>
        </x:is>
      </x:c>
      <x:c r="I4637" s="0" t="inlineStr">
        <x:is>
          <x:t>2023-05</x:t>
        </x:is>
      </x:c>
      <x:c r="J4637" s="0" t="inlineStr">
        <x:is>
          <x:t>Month</x:t>
        </x:is>
      </x:c>
      <x:c r="K4637" s="58">
        <x:v>1</x:v>
      </x:c>
      <x:c r="L4637" s="12">
        <x:v>0</x:v>
      </x:c>
    </x:row>
    <x:row r="4638">
      <x:c r="A4638" s="0" t="inlineStr">
        <x:is>
          <x:t>NWC|nwc.other.P_B.3|3095|2023-06</x:t>
        </x:is>
      </x:c>
      <x:c r="B4638" s="0" t="inlineStr">
        <x:is>
          <x:t>Demo Handel GmbH</x:t>
        </x:is>
      </x:c>
      <x:c r="C4638" s="0" t="inlineStr">
        <x:is>
          <x:t>NWC</x:t>
        </x:is>
      </x:c>
      <x:c r="D4638" s="0" t="inlineStr">
        <x:is>
          <x:t>nwc.other.P_B.3</x:t>
        </x:is>
      </x:c>
      <x:c r="E4638" s="0" t="inlineStr">
        <x:is>
          <x:t>Sonstige Rückstellungen</x:t>
        </x:is>
      </x:c>
      <x:c r="F4638" s="58">
        <x:v>3095</x:v>
      </x:c>
      <x:c r="G4638" t="inlineStr">
        <x:is>
          <x:t>Rückstellungen für Abschluss- und Prüfungskosten</x:t>
        </x:is>
      </x:c>
      <x:c r="H4638" s="0" t="inlineStr">
        <x:is>
          <x:t>2023-06</x:t>
        </x:is>
      </x:c>
      <x:c r="I4638" s="0" t="inlineStr">
        <x:is>
          <x:t>2023-06</x:t>
        </x:is>
      </x:c>
      <x:c r="J4638" s="0" t="inlineStr">
        <x:is>
          <x:t>Month</x:t>
        </x:is>
      </x:c>
      <x:c r="K4638" s="58">
        <x:v>1</x:v>
      </x:c>
      <x:c r="L4638" s="12">
        <x:v>0</x:v>
      </x:c>
    </x:row>
    <x:row r="4639">
      <x:c r="A4639" s="0" t="inlineStr">
        <x:is>
          <x:t>NWC|nwc.other.P_B.3|3095|2023-07</x:t>
        </x:is>
      </x:c>
      <x:c r="B4639" s="0" t="inlineStr">
        <x:is>
          <x:t>Demo Handel GmbH</x:t>
        </x:is>
      </x:c>
      <x:c r="C4639" s="0" t="inlineStr">
        <x:is>
          <x:t>NWC</x:t>
        </x:is>
      </x:c>
      <x:c r="D4639" s="0" t="inlineStr">
        <x:is>
          <x:t>nwc.other.P_B.3</x:t>
        </x:is>
      </x:c>
      <x:c r="E4639" s="0" t="inlineStr">
        <x:is>
          <x:t>Sonstige Rückstellungen</x:t>
        </x:is>
      </x:c>
      <x:c r="F4639" s="58">
        <x:v>3095</x:v>
      </x:c>
      <x:c r="G4639" t="inlineStr">
        <x:is>
          <x:t>Rückstellungen für Abschluss- und Prüfungskosten</x:t>
        </x:is>
      </x:c>
      <x:c r="H4639" s="0" t="inlineStr">
        <x:is>
          <x:t>2023-07</x:t>
        </x:is>
      </x:c>
      <x:c r="I4639" s="0" t="inlineStr">
        <x:is>
          <x:t>2023-07</x:t>
        </x:is>
      </x:c>
      <x:c r="J4639" s="0" t="inlineStr">
        <x:is>
          <x:t>Month</x:t>
        </x:is>
      </x:c>
      <x:c r="K4639" s="58">
        <x:v>1</x:v>
      </x:c>
      <x:c r="L4639" s="12">
        <x:v>0</x:v>
      </x:c>
    </x:row>
    <x:row r="4640">
      <x:c r="A4640" s="0" t="inlineStr">
        <x:is>
          <x:t>NWC|nwc.other.P_B.3|3095|2023-08</x:t>
        </x:is>
      </x:c>
      <x:c r="B4640" s="0" t="inlineStr">
        <x:is>
          <x:t>Demo Handel GmbH</x:t>
        </x:is>
      </x:c>
      <x:c r="C4640" s="0" t="inlineStr">
        <x:is>
          <x:t>NWC</x:t>
        </x:is>
      </x:c>
      <x:c r="D4640" s="0" t="inlineStr">
        <x:is>
          <x:t>nwc.other.P_B.3</x:t>
        </x:is>
      </x:c>
      <x:c r="E4640" s="0" t="inlineStr">
        <x:is>
          <x:t>Sonstige Rückstellungen</x:t>
        </x:is>
      </x:c>
      <x:c r="F4640" s="58">
        <x:v>3095</x:v>
      </x:c>
      <x:c r="G4640" t="inlineStr">
        <x:is>
          <x:t>Rückstellungen für Abschluss- und Prüfungskosten</x:t>
        </x:is>
      </x:c>
      <x:c r="H4640" s="0" t="inlineStr">
        <x:is>
          <x:t>2023-08</x:t>
        </x:is>
      </x:c>
      <x:c r="I4640" s="0" t="inlineStr">
        <x:is>
          <x:t>2023-08</x:t>
        </x:is>
      </x:c>
      <x:c r="J4640" s="0" t="inlineStr">
        <x:is>
          <x:t>Month</x:t>
        </x:is>
      </x:c>
      <x:c r="K4640" s="58">
        <x:v>1</x:v>
      </x:c>
      <x:c r="L4640" s="12">
        <x:v>0</x:v>
      </x:c>
    </x:row>
    <x:row r="4641">
      <x:c r="A4641" s="0" t="inlineStr">
        <x:is>
          <x:t>NWC|nwc.other.P_B.3|3095|2023-09</x:t>
        </x:is>
      </x:c>
      <x:c r="B4641" s="0" t="inlineStr">
        <x:is>
          <x:t>Demo Handel GmbH</x:t>
        </x:is>
      </x:c>
      <x:c r="C4641" s="0" t="inlineStr">
        <x:is>
          <x:t>NWC</x:t>
        </x:is>
      </x:c>
      <x:c r="D4641" s="0" t="inlineStr">
        <x:is>
          <x:t>nwc.other.P_B.3</x:t>
        </x:is>
      </x:c>
      <x:c r="E4641" s="0" t="inlineStr">
        <x:is>
          <x:t>Sonstige Rückstellungen</x:t>
        </x:is>
      </x:c>
      <x:c r="F4641" s="58">
        <x:v>3095</x:v>
      </x:c>
      <x:c r="G4641" t="inlineStr">
        <x:is>
          <x:t>Rückstellungen für Abschluss- und Prüfungskosten</x:t>
        </x:is>
      </x:c>
      <x:c r="H4641" s="0" t="inlineStr">
        <x:is>
          <x:t>2023-09</x:t>
        </x:is>
      </x:c>
      <x:c r="I4641" s="0" t="inlineStr">
        <x:is>
          <x:t>2023-09</x:t>
        </x:is>
      </x:c>
      <x:c r="J4641" s="0" t="inlineStr">
        <x:is>
          <x:t>Month</x:t>
        </x:is>
      </x:c>
      <x:c r="K4641" s="58">
        <x:v>1</x:v>
      </x:c>
      <x:c r="L4641" s="12">
        <x:v>0</x:v>
      </x:c>
    </x:row>
    <x:row r="4642">
      <x:c r="A4642" s="0" t="inlineStr">
        <x:is>
          <x:t>NWC|nwc.other.P_B.3|3095|2023-10</x:t>
        </x:is>
      </x:c>
      <x:c r="B4642" s="0" t="inlineStr">
        <x:is>
          <x:t>Demo Handel GmbH</x:t>
        </x:is>
      </x:c>
      <x:c r="C4642" s="0" t="inlineStr">
        <x:is>
          <x:t>NWC</x:t>
        </x:is>
      </x:c>
      <x:c r="D4642" s="0" t="inlineStr">
        <x:is>
          <x:t>nwc.other.P_B.3</x:t>
        </x:is>
      </x:c>
      <x:c r="E4642" s="0" t="inlineStr">
        <x:is>
          <x:t>Sonstige Rückstellungen</x:t>
        </x:is>
      </x:c>
      <x:c r="F4642" s="58">
        <x:v>3095</x:v>
      </x:c>
      <x:c r="G4642" t="inlineStr">
        <x:is>
          <x:t>Rückstellungen für Abschluss- und Prüfungskosten</x:t>
        </x:is>
      </x:c>
      <x:c r="H4642" s="0" t="inlineStr">
        <x:is>
          <x:t>2023-10</x:t>
        </x:is>
      </x:c>
      <x:c r="I4642" s="0" t="inlineStr">
        <x:is>
          <x:t>2023-10</x:t>
        </x:is>
      </x:c>
      <x:c r="J4642" s="0" t="inlineStr">
        <x:is>
          <x:t>Month</x:t>
        </x:is>
      </x:c>
      <x:c r="K4642" s="58">
        <x:v>1</x:v>
      </x:c>
      <x:c r="L4642" s="12">
        <x:v>0</x:v>
      </x:c>
    </x:row>
    <x:row r="4643">
      <x:c r="A4643" s="0" t="inlineStr">
        <x:is>
          <x:t>NWC|nwc.other.P_B.3|3095|2023-11</x:t>
        </x:is>
      </x:c>
      <x:c r="B4643" s="0" t="inlineStr">
        <x:is>
          <x:t>Demo Handel GmbH</x:t>
        </x:is>
      </x:c>
      <x:c r="C4643" s="0" t="inlineStr">
        <x:is>
          <x:t>NWC</x:t>
        </x:is>
      </x:c>
      <x:c r="D4643" s="0" t="inlineStr">
        <x:is>
          <x:t>nwc.other.P_B.3</x:t>
        </x:is>
      </x:c>
      <x:c r="E4643" s="0" t="inlineStr">
        <x:is>
          <x:t>Sonstige Rückstellungen</x:t>
        </x:is>
      </x:c>
      <x:c r="F4643" s="58">
        <x:v>3095</x:v>
      </x:c>
      <x:c r="G4643" t="inlineStr">
        <x:is>
          <x:t>Rückstellungen für Abschluss- und Prüfungskosten</x:t>
        </x:is>
      </x:c>
      <x:c r="H4643" s="0" t="inlineStr">
        <x:is>
          <x:t>2023-11</x:t>
        </x:is>
      </x:c>
      <x:c r="I4643" s="0" t="inlineStr">
        <x:is>
          <x:t>2023-11</x:t>
        </x:is>
      </x:c>
      <x:c r="J4643" s="0" t="inlineStr">
        <x:is>
          <x:t>Month</x:t>
        </x:is>
      </x:c>
      <x:c r="K4643" s="58">
        <x:v>1</x:v>
      </x:c>
      <x:c r="L4643" s="12">
        <x:v>0</x:v>
      </x:c>
    </x:row>
    <x:row r="4644">
      <x:c r="A4644" s="0" t="inlineStr">
        <x:is>
          <x:t>NWC|nwc.other.P_B.3|3095|2023-12</x:t>
        </x:is>
      </x:c>
      <x:c r="B4644" s="0" t="inlineStr">
        <x:is>
          <x:t>Demo Handel GmbH</x:t>
        </x:is>
      </x:c>
      <x:c r="C4644" s="0" t="inlineStr">
        <x:is>
          <x:t>NWC</x:t>
        </x:is>
      </x:c>
      <x:c r="D4644" s="0" t="inlineStr">
        <x:is>
          <x:t>nwc.other.P_B.3</x:t>
        </x:is>
      </x:c>
      <x:c r="E4644" s="0" t="inlineStr">
        <x:is>
          <x:t>Sonstige Rückstellungen</x:t>
        </x:is>
      </x:c>
      <x:c r="F4644" s="58">
        <x:v>3095</x:v>
      </x:c>
      <x:c r="G4644" t="inlineStr">
        <x:is>
          <x:t>Rückstellungen für Abschluss- und Prüfungskosten</x:t>
        </x:is>
      </x:c>
      <x:c r="H4644" s="0" t="inlineStr">
        <x:is>
          <x:t>2023-12</x:t>
        </x:is>
      </x:c>
      <x:c r="I4644" s="0" t="inlineStr">
        <x:is>
          <x:t>2023-12</x:t>
        </x:is>
      </x:c>
      <x:c r="J4644" s="0" t="inlineStr">
        <x:is>
          <x:t>Month</x:t>
        </x:is>
      </x:c>
      <x:c r="K4644" s="58">
        <x:v>1</x:v>
      </x:c>
      <x:c r="L4644" s="12">
        <x:v>-46500</x:v>
      </x:c>
    </x:row>
    <x:row r="4645">
      <x:c r="A4645" s="0" t="inlineStr">
        <x:is>
          <x:t>NWC|nwc.other.P_B.3|3095|2024-01</x:t>
        </x:is>
      </x:c>
      <x:c r="B4645" s="0" t="inlineStr">
        <x:is>
          <x:t>Demo Handel GmbH</x:t>
        </x:is>
      </x:c>
      <x:c r="C4645" s="0" t="inlineStr">
        <x:is>
          <x:t>NWC</x:t>
        </x:is>
      </x:c>
      <x:c r="D4645" s="0" t="inlineStr">
        <x:is>
          <x:t>nwc.other.P_B.3</x:t>
        </x:is>
      </x:c>
      <x:c r="E4645" s="0" t="inlineStr">
        <x:is>
          <x:t>Sonstige Rückstellungen</x:t>
        </x:is>
      </x:c>
      <x:c r="F4645" s="58">
        <x:v>3095</x:v>
      </x:c>
      <x:c r="G4645" t="inlineStr">
        <x:is>
          <x:t>Rückstellungen für Abschluss- und Prüfungskosten</x:t>
        </x:is>
      </x:c>
      <x:c r="H4645" s="0" t="inlineStr">
        <x:is>
          <x:t>2024-01</x:t>
        </x:is>
      </x:c>
      <x:c r="I4645" s="0" t="inlineStr">
        <x:is>
          <x:t>2024-01</x:t>
        </x:is>
      </x:c>
      <x:c r="J4645" s="0" t="inlineStr">
        <x:is>
          <x:t>Month</x:t>
        </x:is>
      </x:c>
      <x:c r="K4645" s="58">
        <x:v>1</x:v>
      </x:c>
      <x:c r="L4645" s="12">
        <x:v>-46500</x:v>
      </x:c>
    </x:row>
    <x:row r="4646">
      <x:c r="A4646" s="0" t="inlineStr">
        <x:is>
          <x:t>NWC|nwc.other.P_B.3|3095|2024-02</x:t>
        </x:is>
      </x:c>
      <x:c r="B4646" s="0" t="inlineStr">
        <x:is>
          <x:t>Demo Handel GmbH</x:t>
        </x:is>
      </x:c>
      <x:c r="C4646" s="0" t="inlineStr">
        <x:is>
          <x:t>NWC</x:t>
        </x:is>
      </x:c>
      <x:c r="D4646" s="0" t="inlineStr">
        <x:is>
          <x:t>nwc.other.P_B.3</x:t>
        </x:is>
      </x:c>
      <x:c r="E4646" s="0" t="inlineStr">
        <x:is>
          <x:t>Sonstige Rückstellungen</x:t>
        </x:is>
      </x:c>
      <x:c r="F4646" s="58">
        <x:v>3095</x:v>
      </x:c>
      <x:c r="G4646" t="inlineStr">
        <x:is>
          <x:t>Rückstellungen für Abschluss- und Prüfungskosten</x:t>
        </x:is>
      </x:c>
      <x:c r="H4646" s="0" t="inlineStr">
        <x:is>
          <x:t>2024-02</x:t>
        </x:is>
      </x:c>
      <x:c r="I4646" s="0" t="inlineStr">
        <x:is>
          <x:t>2024-02</x:t>
        </x:is>
      </x:c>
      <x:c r="J4646" s="0" t="inlineStr">
        <x:is>
          <x:t>Month</x:t>
        </x:is>
      </x:c>
      <x:c r="K4646" s="58">
        <x:v>1</x:v>
      </x:c>
      <x:c r="L4646" s="12">
        <x:v>-46500</x:v>
      </x:c>
    </x:row>
    <x:row r="4647">
      <x:c r="A4647" s="0" t="inlineStr">
        <x:is>
          <x:t>NWC|nwc.other.P_B.3|3095|2024-03</x:t>
        </x:is>
      </x:c>
      <x:c r="B4647" s="0" t="inlineStr">
        <x:is>
          <x:t>Demo Handel GmbH</x:t>
        </x:is>
      </x:c>
      <x:c r="C4647" s="0" t="inlineStr">
        <x:is>
          <x:t>NWC</x:t>
        </x:is>
      </x:c>
      <x:c r="D4647" s="0" t="inlineStr">
        <x:is>
          <x:t>nwc.other.P_B.3</x:t>
        </x:is>
      </x:c>
      <x:c r="E4647" s="0" t="inlineStr">
        <x:is>
          <x:t>Sonstige Rückstellungen</x:t>
        </x:is>
      </x:c>
      <x:c r="F4647" s="58">
        <x:v>3095</x:v>
      </x:c>
      <x:c r="G4647" t="inlineStr">
        <x:is>
          <x:t>Rückstellungen für Abschluss- und Prüfungskosten</x:t>
        </x:is>
      </x:c>
      <x:c r="H4647" s="0" t="inlineStr">
        <x:is>
          <x:t>2024-03</x:t>
        </x:is>
      </x:c>
      <x:c r="I4647" s="0" t="inlineStr">
        <x:is>
          <x:t>2024-03</x:t>
        </x:is>
      </x:c>
      <x:c r="J4647" s="0" t="inlineStr">
        <x:is>
          <x:t>Month</x:t>
        </x:is>
      </x:c>
      <x:c r="K4647" s="58">
        <x:v>1</x:v>
      </x:c>
      <x:c r="L4647" s="12">
        <x:v>-46500</x:v>
      </x:c>
    </x:row>
    <x:row r="4648">
      <x:c r="A4648" s="0" t="inlineStr">
        <x:is>
          <x:t>NWC|nwc.other.P_B.3|3095|2024-04</x:t>
        </x:is>
      </x:c>
      <x:c r="B4648" s="0" t="inlineStr">
        <x:is>
          <x:t>Demo Handel GmbH</x:t>
        </x:is>
      </x:c>
      <x:c r="C4648" s="0" t="inlineStr">
        <x:is>
          <x:t>NWC</x:t>
        </x:is>
      </x:c>
      <x:c r="D4648" s="0" t="inlineStr">
        <x:is>
          <x:t>nwc.other.P_B.3</x:t>
        </x:is>
      </x:c>
      <x:c r="E4648" s="0" t="inlineStr">
        <x:is>
          <x:t>Sonstige Rückstellungen</x:t>
        </x:is>
      </x:c>
      <x:c r="F4648" s="58">
        <x:v>3095</x:v>
      </x:c>
      <x:c r="G4648" t="inlineStr">
        <x:is>
          <x:t>Rückstellungen für Abschluss- und Prüfungskosten</x:t>
        </x:is>
      </x:c>
      <x:c r="H4648" s="0" t="inlineStr">
        <x:is>
          <x:t>2024-04</x:t>
        </x:is>
      </x:c>
      <x:c r="I4648" s="0" t="inlineStr">
        <x:is>
          <x:t>2024-04</x:t>
        </x:is>
      </x:c>
      <x:c r="J4648" s="0" t="inlineStr">
        <x:is>
          <x:t>Month</x:t>
        </x:is>
      </x:c>
      <x:c r="K4648" s="58">
        <x:v>1</x:v>
      </x:c>
      <x:c r="L4648" s="12">
        <x:v>-46500</x:v>
      </x:c>
    </x:row>
    <x:row r="4649">
      <x:c r="A4649" s="0" t="inlineStr">
        <x:is>
          <x:t>NWC|nwc.other.P_B.3|3095|2024-05</x:t>
        </x:is>
      </x:c>
      <x:c r="B4649" s="0" t="inlineStr">
        <x:is>
          <x:t>Demo Handel GmbH</x:t>
        </x:is>
      </x:c>
      <x:c r="C4649" s="0" t="inlineStr">
        <x:is>
          <x:t>NWC</x:t>
        </x:is>
      </x:c>
      <x:c r="D4649" s="0" t="inlineStr">
        <x:is>
          <x:t>nwc.other.P_B.3</x:t>
        </x:is>
      </x:c>
      <x:c r="E4649" s="0" t="inlineStr">
        <x:is>
          <x:t>Sonstige Rückstellungen</x:t>
        </x:is>
      </x:c>
      <x:c r="F4649" s="58">
        <x:v>3095</x:v>
      </x:c>
      <x:c r="G4649" t="inlineStr">
        <x:is>
          <x:t>Rückstellungen für Abschluss- und Prüfungskosten</x:t>
        </x:is>
      </x:c>
      <x:c r="H4649" s="0" t="inlineStr">
        <x:is>
          <x:t>2024-05</x:t>
        </x:is>
      </x:c>
      <x:c r="I4649" s="0" t="inlineStr">
        <x:is>
          <x:t>2024-05</x:t>
        </x:is>
      </x:c>
      <x:c r="J4649" s="0" t="inlineStr">
        <x:is>
          <x:t>Month</x:t>
        </x:is>
      </x:c>
      <x:c r="K4649" s="58">
        <x:v>1</x:v>
      </x:c>
      <x:c r="L4649" s="12">
        <x:v>0</x:v>
      </x:c>
    </x:row>
    <x:row r="4650">
      <x:c r="A4650" s="0" t="inlineStr">
        <x:is>
          <x:t>NWC|nwc.other.P_B.3|3095|2024-06</x:t>
        </x:is>
      </x:c>
      <x:c r="B4650" s="0" t="inlineStr">
        <x:is>
          <x:t>Demo Handel GmbH</x:t>
        </x:is>
      </x:c>
      <x:c r="C4650" s="0" t="inlineStr">
        <x:is>
          <x:t>NWC</x:t>
        </x:is>
      </x:c>
      <x:c r="D4650" s="0" t="inlineStr">
        <x:is>
          <x:t>nwc.other.P_B.3</x:t>
        </x:is>
      </x:c>
      <x:c r="E4650" s="0" t="inlineStr">
        <x:is>
          <x:t>Sonstige Rückstellungen</x:t>
        </x:is>
      </x:c>
      <x:c r="F4650" s="58">
        <x:v>3095</x:v>
      </x:c>
      <x:c r="G4650" t="inlineStr">
        <x:is>
          <x:t>Rückstellungen für Abschluss- und Prüfungskosten</x:t>
        </x:is>
      </x:c>
      <x:c r="H4650" s="0" t="inlineStr">
        <x:is>
          <x:t>2024-06</x:t>
        </x:is>
      </x:c>
      <x:c r="I4650" s="0" t="inlineStr">
        <x:is>
          <x:t>2024-06</x:t>
        </x:is>
      </x:c>
      <x:c r="J4650" s="0" t="inlineStr">
        <x:is>
          <x:t>Month</x:t>
        </x:is>
      </x:c>
      <x:c r="K4650" s="58">
        <x:v>1</x:v>
      </x:c>
      <x:c r="L4650" s="12">
        <x:v>0</x:v>
      </x:c>
    </x:row>
    <x:row r="4651">
      <x:c r="A4651" s="0" t="inlineStr">
        <x:is>
          <x:t>NWC|nwc.other.P_B.3|3095|2024-07</x:t>
        </x:is>
      </x:c>
      <x:c r="B4651" s="0" t="inlineStr">
        <x:is>
          <x:t>Demo Handel GmbH</x:t>
        </x:is>
      </x:c>
      <x:c r="C4651" s="0" t="inlineStr">
        <x:is>
          <x:t>NWC</x:t>
        </x:is>
      </x:c>
      <x:c r="D4651" s="0" t="inlineStr">
        <x:is>
          <x:t>nwc.other.P_B.3</x:t>
        </x:is>
      </x:c>
      <x:c r="E4651" s="0" t="inlineStr">
        <x:is>
          <x:t>Sonstige Rückstellungen</x:t>
        </x:is>
      </x:c>
      <x:c r="F4651" s="58">
        <x:v>3095</x:v>
      </x:c>
      <x:c r="G4651" t="inlineStr">
        <x:is>
          <x:t>Rückstellungen für Abschluss- und Prüfungskosten</x:t>
        </x:is>
      </x:c>
      <x:c r="H4651" s="0" t="inlineStr">
        <x:is>
          <x:t>2024-07</x:t>
        </x:is>
      </x:c>
      <x:c r="I4651" s="0" t="inlineStr">
        <x:is>
          <x:t>2024-07</x:t>
        </x:is>
      </x:c>
      <x:c r="J4651" s="0" t="inlineStr">
        <x:is>
          <x:t>Month</x:t>
        </x:is>
      </x:c>
      <x:c r="K4651" s="58">
        <x:v>1</x:v>
      </x:c>
      <x:c r="L4651" s="12">
        <x:v>0</x:v>
      </x:c>
    </x:row>
    <x:row r="4652">
      <x:c r="A4652" s="0" t="inlineStr">
        <x:is>
          <x:t>NWC|nwc.other.P_B.3|3095|2024-08</x:t>
        </x:is>
      </x:c>
      <x:c r="B4652" s="0" t="inlineStr">
        <x:is>
          <x:t>Demo Handel GmbH</x:t>
        </x:is>
      </x:c>
      <x:c r="C4652" s="0" t="inlineStr">
        <x:is>
          <x:t>NWC</x:t>
        </x:is>
      </x:c>
      <x:c r="D4652" s="0" t="inlineStr">
        <x:is>
          <x:t>nwc.other.P_B.3</x:t>
        </x:is>
      </x:c>
      <x:c r="E4652" s="0" t="inlineStr">
        <x:is>
          <x:t>Sonstige Rückstellungen</x:t>
        </x:is>
      </x:c>
      <x:c r="F4652" s="58">
        <x:v>3095</x:v>
      </x:c>
      <x:c r="G4652" t="inlineStr">
        <x:is>
          <x:t>Rückstellungen für Abschluss- und Prüfungskosten</x:t>
        </x:is>
      </x:c>
      <x:c r="H4652" s="0" t="inlineStr">
        <x:is>
          <x:t>2024-08</x:t>
        </x:is>
      </x:c>
      <x:c r="I4652" s="0" t="inlineStr">
        <x:is>
          <x:t>2024-08</x:t>
        </x:is>
      </x:c>
      <x:c r="J4652" s="0" t="inlineStr">
        <x:is>
          <x:t>Month</x:t>
        </x:is>
      </x:c>
      <x:c r="K4652" s="58">
        <x:v>1</x:v>
      </x:c>
      <x:c r="L4652" s="12">
        <x:v>0</x:v>
      </x:c>
    </x:row>
    <x:row r="4653">
      <x:c r="A4653" s="0" t="inlineStr">
        <x:is>
          <x:t>NWC|nwc.other.P_B.3|3095|2024-09</x:t>
        </x:is>
      </x:c>
      <x:c r="B4653" s="0" t="inlineStr">
        <x:is>
          <x:t>Demo Handel GmbH</x:t>
        </x:is>
      </x:c>
      <x:c r="C4653" s="0" t="inlineStr">
        <x:is>
          <x:t>NWC</x:t>
        </x:is>
      </x:c>
      <x:c r="D4653" s="0" t="inlineStr">
        <x:is>
          <x:t>nwc.other.P_B.3</x:t>
        </x:is>
      </x:c>
      <x:c r="E4653" s="0" t="inlineStr">
        <x:is>
          <x:t>Sonstige Rückstellungen</x:t>
        </x:is>
      </x:c>
      <x:c r="F4653" s="58">
        <x:v>3095</x:v>
      </x:c>
      <x:c r="G4653" t="inlineStr">
        <x:is>
          <x:t>Rückstellungen für Abschluss- und Prüfungskosten</x:t>
        </x:is>
      </x:c>
      <x:c r="H4653" s="0" t="inlineStr">
        <x:is>
          <x:t>2024-09</x:t>
        </x:is>
      </x:c>
      <x:c r="I4653" s="0" t="inlineStr">
        <x:is>
          <x:t>2024-09</x:t>
        </x:is>
      </x:c>
      <x:c r="J4653" s="0" t="inlineStr">
        <x:is>
          <x:t>Month</x:t>
        </x:is>
      </x:c>
      <x:c r="K4653" s="58">
        <x:v>1</x:v>
      </x:c>
      <x:c r="L4653" s="12">
        <x:v>0</x:v>
      </x:c>
    </x:row>
    <x:row r="4654">
      <x:c r="A4654" s="0" t="inlineStr">
        <x:is>
          <x:t>NWC|nwc.other.P_B.3|3095|2024-10</x:t>
        </x:is>
      </x:c>
      <x:c r="B4654" s="0" t="inlineStr">
        <x:is>
          <x:t>Demo Handel GmbH</x:t>
        </x:is>
      </x:c>
      <x:c r="C4654" s="0" t="inlineStr">
        <x:is>
          <x:t>NWC</x:t>
        </x:is>
      </x:c>
      <x:c r="D4654" s="0" t="inlineStr">
        <x:is>
          <x:t>nwc.other.P_B.3</x:t>
        </x:is>
      </x:c>
      <x:c r="E4654" s="0" t="inlineStr">
        <x:is>
          <x:t>Sonstige Rückstellungen</x:t>
        </x:is>
      </x:c>
      <x:c r="F4654" s="58">
        <x:v>3095</x:v>
      </x:c>
      <x:c r="G4654" t="inlineStr">
        <x:is>
          <x:t>Rückstellungen für Abschluss- und Prüfungskosten</x:t>
        </x:is>
      </x:c>
      <x:c r="H4654" s="0" t="inlineStr">
        <x:is>
          <x:t>2024-10</x:t>
        </x:is>
      </x:c>
      <x:c r="I4654" s="0" t="inlineStr">
        <x:is>
          <x:t>2024-10</x:t>
        </x:is>
      </x:c>
      <x:c r="J4654" s="0" t="inlineStr">
        <x:is>
          <x:t>Month</x:t>
        </x:is>
      </x:c>
      <x:c r="K4654" s="58">
        <x:v>1</x:v>
      </x:c>
      <x:c r="L4654" s="12">
        <x:v>0</x:v>
      </x:c>
    </x:row>
    <x:row r="4655">
      <x:c r="A4655" s="0" t="inlineStr">
        <x:is>
          <x:t>NWC|nwc.other.P_B.3|3095|2024-11</x:t>
        </x:is>
      </x:c>
      <x:c r="B4655" s="0" t="inlineStr">
        <x:is>
          <x:t>Demo Handel GmbH</x:t>
        </x:is>
      </x:c>
      <x:c r="C4655" s="0" t="inlineStr">
        <x:is>
          <x:t>NWC</x:t>
        </x:is>
      </x:c>
      <x:c r="D4655" s="0" t="inlineStr">
        <x:is>
          <x:t>nwc.other.P_B.3</x:t>
        </x:is>
      </x:c>
      <x:c r="E4655" s="0" t="inlineStr">
        <x:is>
          <x:t>Sonstige Rückstellungen</x:t>
        </x:is>
      </x:c>
      <x:c r="F4655" s="58">
        <x:v>3095</x:v>
      </x:c>
      <x:c r="G4655" t="inlineStr">
        <x:is>
          <x:t>Rückstellungen für Abschluss- und Prüfungskosten</x:t>
        </x:is>
      </x:c>
      <x:c r="H4655" s="0" t="inlineStr">
        <x:is>
          <x:t>2024-11</x:t>
        </x:is>
      </x:c>
      <x:c r="I4655" s="0" t="inlineStr">
        <x:is>
          <x:t>2024-11</x:t>
        </x:is>
      </x:c>
      <x:c r="J4655" s="0" t="inlineStr">
        <x:is>
          <x:t>Month</x:t>
        </x:is>
      </x:c>
      <x:c r="K4655" s="58">
        <x:v>1</x:v>
      </x:c>
      <x:c r="L4655" s="12">
        <x:v>0</x:v>
      </x:c>
    </x:row>
    <x:row r="4656">
      <x:c r="A4656" s="0" t="inlineStr">
        <x:is>
          <x:t>NWC|nwc.other.P_B.3|3095|2024-12</x:t>
        </x:is>
      </x:c>
      <x:c r="B4656" s="0" t="inlineStr">
        <x:is>
          <x:t>Demo Handel GmbH</x:t>
        </x:is>
      </x:c>
      <x:c r="C4656" s="0" t="inlineStr">
        <x:is>
          <x:t>NWC</x:t>
        </x:is>
      </x:c>
      <x:c r="D4656" s="0" t="inlineStr">
        <x:is>
          <x:t>nwc.other.P_B.3</x:t>
        </x:is>
      </x:c>
      <x:c r="E4656" s="0" t="inlineStr">
        <x:is>
          <x:t>Sonstige Rückstellungen</x:t>
        </x:is>
      </x:c>
      <x:c r="F4656" s="58">
        <x:v>3095</x:v>
      </x:c>
      <x:c r="G4656" t="inlineStr">
        <x:is>
          <x:t>Rückstellungen für Abschluss- und Prüfungskosten</x:t>
        </x:is>
      </x:c>
      <x:c r="H4656" s="0" t="inlineStr">
        <x:is>
          <x:t>2024-12</x:t>
        </x:is>
      </x:c>
      <x:c r="I4656" s="0" t="inlineStr">
        <x:is>
          <x:t>2024-12</x:t>
        </x:is>
      </x:c>
      <x:c r="J4656" s="0" t="inlineStr">
        <x:is>
          <x:t>Month</x:t>
        </x:is>
      </x:c>
      <x:c r="K4656" s="58">
        <x:v>1</x:v>
      </x:c>
      <x:c r="L4656" s="12">
        <x:v>-49500</x:v>
      </x:c>
    </x:row>
    <x:row r="4657">
      <x:c r="A4657" s="0" t="inlineStr">
        <x:is>
          <x:t>NWC|nwc.other.P_C.8||2022-01</x:t>
        </x:is>
      </x:c>
      <x:c r="B4657" s="0" t="inlineStr">
        <x:is>
          <x:t>Demo Handel GmbH</x:t>
        </x:is>
      </x:c>
      <x:c r="C4657" s="0" t="inlineStr">
        <x:is>
          <x:t>NWC</x:t>
        </x:is>
      </x:c>
      <x:c r="D4657" s="0" t="inlineStr">
        <x:is>
          <x:t>nwc.other.P_C.8</x:t>
        </x:is>
      </x:c>
      <x:c r="E4657" s="0" t="inlineStr">
        <x:is>
          <x:t>Sonstige Verbindlichkeiten (Anteil sonstiges Working Capital)</x:t>
        </x:is>
      </x:c>
      <x:c r="H4657" s="0" t="inlineStr">
        <x:is>
          <x:t>2022-01</x:t>
        </x:is>
      </x:c>
      <x:c r="I4657" s="0" t="inlineStr">
        <x:is>
          <x:t>2022-01</x:t>
        </x:is>
      </x:c>
      <x:c r="J4657" s="0" t="inlineStr">
        <x:is>
          <x:t>Month</x:t>
        </x:is>
      </x:c>
      <x:c r="K4657" s="58">
        <x:v>1</x:v>
      </x:c>
      <x:c r="L4657" s="12">
        <x:v>-449506.2</x:v>
      </x:c>
    </x:row>
    <x:row r="4658">
      <x:c r="A4658" s="0" t="inlineStr">
        <x:is>
          <x:t>NWC|nwc.other.P_C.8||2022-02</x:t>
        </x:is>
      </x:c>
      <x:c r="B4658" s="0" t="inlineStr">
        <x:is>
          <x:t>Demo Handel GmbH</x:t>
        </x:is>
      </x:c>
      <x:c r="C4658" s="0" t="inlineStr">
        <x:is>
          <x:t>NWC</x:t>
        </x:is>
      </x:c>
      <x:c r="D4658" s="0" t="inlineStr">
        <x:is>
          <x:t>nwc.other.P_C.8</x:t>
        </x:is>
      </x:c>
      <x:c r="E4658" s="0" t="inlineStr">
        <x:is>
          <x:t>Sonstige Verbindlichkeiten (Anteil sonstiges Working Capital)</x:t>
        </x:is>
      </x:c>
      <x:c r="H4658" s="0" t="inlineStr">
        <x:is>
          <x:t>2022-02</x:t>
        </x:is>
      </x:c>
      <x:c r="I4658" s="0" t="inlineStr">
        <x:is>
          <x:t>2022-02</x:t>
        </x:is>
      </x:c>
      <x:c r="J4658" s="0" t="inlineStr">
        <x:is>
          <x:t>Month</x:t>
        </x:is>
      </x:c>
      <x:c r="K4658" s="58">
        <x:v>1</x:v>
      </x:c>
      <x:c r="L4658" s="12">
        <x:v>-770559.98</x:v>
      </x:c>
    </x:row>
    <x:row r="4659">
      <x:c r="A4659" s="0" t="inlineStr">
        <x:is>
          <x:t>NWC|nwc.other.P_C.8||2022-03</x:t>
        </x:is>
      </x:c>
      <x:c r="B4659" s="0" t="inlineStr">
        <x:is>
          <x:t>Demo Handel GmbH</x:t>
        </x:is>
      </x:c>
      <x:c r="C4659" s="0" t="inlineStr">
        <x:is>
          <x:t>NWC</x:t>
        </x:is>
      </x:c>
      <x:c r="D4659" s="0" t="inlineStr">
        <x:is>
          <x:t>nwc.other.P_C.8</x:t>
        </x:is>
      </x:c>
      <x:c r="E4659" s="0" t="inlineStr">
        <x:is>
          <x:t>Sonstige Verbindlichkeiten (Anteil sonstiges Working Capital)</x:t>
        </x:is>
      </x:c>
      <x:c r="H4659" s="0" t="inlineStr">
        <x:is>
          <x:t>2022-03</x:t>
        </x:is>
      </x:c>
      <x:c r="I4659" s="0" t="inlineStr">
        <x:is>
          <x:t>2022-03</x:t>
        </x:is>
      </x:c>
      <x:c r="J4659" s="0" t="inlineStr">
        <x:is>
          <x:t>Month</x:t>
        </x:is>
      </x:c>
      <x:c r="K4659" s="58">
        <x:v>1</x:v>
      </x:c>
      <x:c r="L4659" s="12">
        <x:v>-1153547.15</x:v>
      </x:c>
    </x:row>
    <x:row r="4660">
      <x:c r="A4660" s="0" t="inlineStr">
        <x:is>
          <x:t>NWC|nwc.other.P_C.8||2022-04</x:t>
        </x:is>
      </x:c>
      <x:c r="B4660" s="0" t="inlineStr">
        <x:is>
          <x:t>Demo Handel GmbH</x:t>
        </x:is>
      </x:c>
      <x:c r="C4660" s="0" t="inlineStr">
        <x:is>
          <x:t>NWC</x:t>
        </x:is>
      </x:c>
      <x:c r="D4660" s="0" t="inlineStr">
        <x:is>
          <x:t>nwc.other.P_C.8</x:t>
        </x:is>
      </x:c>
      <x:c r="E4660" s="0" t="inlineStr">
        <x:is>
          <x:t>Sonstige Verbindlichkeiten (Anteil sonstiges Working Capital)</x:t>
        </x:is>
      </x:c>
      <x:c r="H4660" s="0" t="inlineStr">
        <x:is>
          <x:t>2022-04</x:t>
        </x:is>
      </x:c>
      <x:c r="I4660" s="0" t="inlineStr">
        <x:is>
          <x:t>2022-04</x:t>
        </x:is>
      </x:c>
      <x:c r="J4660" s="0" t="inlineStr">
        <x:is>
          <x:t>Month</x:t>
        </x:is>
      </x:c>
      <x:c r="K4660" s="58">
        <x:v>1</x:v>
      </x:c>
      <x:c r="L4660" s="12">
        <x:v>-1524703.58</x:v>
      </x:c>
    </x:row>
    <x:row r="4661">
      <x:c r="A4661" s="0" t="inlineStr">
        <x:is>
          <x:t>NWC|nwc.other.P_C.8||2022-05</x:t>
        </x:is>
      </x:c>
      <x:c r="B4661" s="0" t="inlineStr">
        <x:is>
          <x:t>Demo Handel GmbH</x:t>
        </x:is>
      </x:c>
      <x:c r="C4661" s="0" t="inlineStr">
        <x:is>
          <x:t>NWC</x:t>
        </x:is>
      </x:c>
      <x:c r="D4661" s="0" t="inlineStr">
        <x:is>
          <x:t>nwc.other.P_C.8</x:t>
        </x:is>
      </x:c>
      <x:c r="E4661" s="0" t="inlineStr">
        <x:is>
          <x:t>Sonstige Verbindlichkeiten (Anteil sonstiges Working Capital)</x:t>
        </x:is>
      </x:c>
      <x:c r="H4661" s="0" t="inlineStr">
        <x:is>
          <x:t>2022-05</x:t>
        </x:is>
      </x:c>
      <x:c r="I4661" s="0" t="inlineStr">
        <x:is>
          <x:t>2022-05</x:t>
        </x:is>
      </x:c>
      <x:c r="J4661" s="0" t="inlineStr">
        <x:is>
          <x:t>Month</x:t>
        </x:is>
      </x:c>
      <x:c r="K4661" s="58">
        <x:v>1</x:v>
      </x:c>
      <x:c r="L4661" s="12">
        <x:v>-1860713.07</x:v>
      </x:c>
    </x:row>
    <x:row r="4662">
      <x:c r="A4662" s="0" t="inlineStr">
        <x:is>
          <x:t>NWC|nwc.other.P_C.8||2022-06</x:t>
        </x:is>
      </x:c>
      <x:c r="B4662" s="0" t="inlineStr">
        <x:is>
          <x:t>Demo Handel GmbH</x:t>
        </x:is>
      </x:c>
      <x:c r="C4662" s="0" t="inlineStr">
        <x:is>
          <x:t>NWC</x:t>
        </x:is>
      </x:c>
      <x:c r="D4662" s="0" t="inlineStr">
        <x:is>
          <x:t>nwc.other.P_C.8</x:t>
        </x:is>
      </x:c>
      <x:c r="E4662" s="0" t="inlineStr">
        <x:is>
          <x:t>Sonstige Verbindlichkeiten (Anteil sonstiges Working Capital)</x:t>
        </x:is>
      </x:c>
      <x:c r="H4662" s="0" t="inlineStr">
        <x:is>
          <x:t>2022-06</x:t>
        </x:is>
      </x:c>
      <x:c r="I4662" s="0" t="inlineStr">
        <x:is>
          <x:t>2022-06</x:t>
        </x:is>
      </x:c>
      <x:c r="J4662" s="0" t="inlineStr">
        <x:is>
          <x:t>Month</x:t>
        </x:is>
      </x:c>
      <x:c r="K4662" s="58">
        <x:v>1</x:v>
      </x:c>
      <x:c r="L4662" s="12">
        <x:v>-2168995.42</x:v>
      </x:c>
    </x:row>
    <x:row r="4663">
      <x:c r="A4663" s="0" t="inlineStr">
        <x:is>
          <x:t>NWC|nwc.other.P_C.8||2022-07</x:t>
        </x:is>
      </x:c>
      <x:c r="B4663" s="0" t="inlineStr">
        <x:is>
          <x:t>Demo Handel GmbH</x:t>
        </x:is>
      </x:c>
      <x:c r="C4663" s="0" t="inlineStr">
        <x:is>
          <x:t>NWC</x:t>
        </x:is>
      </x:c>
      <x:c r="D4663" s="0" t="inlineStr">
        <x:is>
          <x:t>nwc.other.P_C.8</x:t>
        </x:is>
      </x:c>
      <x:c r="E4663" s="0" t="inlineStr">
        <x:is>
          <x:t>Sonstige Verbindlichkeiten (Anteil sonstiges Working Capital)</x:t>
        </x:is>
      </x:c>
      <x:c r="H4663" s="0" t="inlineStr">
        <x:is>
          <x:t>2022-07</x:t>
        </x:is>
      </x:c>
      <x:c r="I4663" s="0" t="inlineStr">
        <x:is>
          <x:t>2022-07</x:t>
        </x:is>
      </x:c>
      <x:c r="J4663" s="0" t="inlineStr">
        <x:is>
          <x:t>Month</x:t>
        </x:is>
      </x:c>
      <x:c r="K4663" s="58">
        <x:v>1</x:v>
      </x:c>
      <x:c r="L4663" s="12">
        <x:v>-2434454.92</x:v>
      </x:c>
    </x:row>
    <x:row r="4664">
      <x:c r="A4664" s="0" t="inlineStr">
        <x:is>
          <x:t>NWC|nwc.other.P_C.8||2022-08</x:t>
        </x:is>
      </x:c>
      <x:c r="B4664" s="0" t="inlineStr">
        <x:is>
          <x:t>Demo Handel GmbH</x:t>
        </x:is>
      </x:c>
      <x:c r="C4664" s="0" t="inlineStr">
        <x:is>
          <x:t>NWC</x:t>
        </x:is>
      </x:c>
      <x:c r="D4664" s="0" t="inlineStr">
        <x:is>
          <x:t>nwc.other.P_C.8</x:t>
        </x:is>
      </x:c>
      <x:c r="E4664" s="0" t="inlineStr">
        <x:is>
          <x:t>Sonstige Verbindlichkeiten (Anteil sonstiges Working Capital)</x:t>
        </x:is>
      </x:c>
      <x:c r="H4664" s="0" t="inlineStr">
        <x:is>
          <x:t>2022-08</x:t>
        </x:is>
      </x:c>
      <x:c r="I4664" s="0" t="inlineStr">
        <x:is>
          <x:t>2022-08</x:t>
        </x:is>
      </x:c>
      <x:c r="J4664" s="0" t="inlineStr">
        <x:is>
          <x:t>Month</x:t>
        </x:is>
      </x:c>
      <x:c r="K4664" s="58">
        <x:v>1</x:v>
      </x:c>
      <x:c r="L4664" s="12">
        <x:v>-2679422.95</x:v>
      </x:c>
    </x:row>
    <x:row r="4665">
      <x:c r="A4665" s="0" t="inlineStr">
        <x:is>
          <x:t>NWC|nwc.other.P_C.8||2022-09</x:t>
        </x:is>
      </x:c>
      <x:c r="B4665" s="0" t="inlineStr">
        <x:is>
          <x:t>Demo Handel GmbH</x:t>
        </x:is>
      </x:c>
      <x:c r="C4665" s="0" t="inlineStr">
        <x:is>
          <x:t>NWC</x:t>
        </x:is>
      </x:c>
      <x:c r="D4665" s="0" t="inlineStr">
        <x:is>
          <x:t>nwc.other.P_C.8</x:t>
        </x:is>
      </x:c>
      <x:c r="E4665" s="0" t="inlineStr">
        <x:is>
          <x:t>Sonstige Verbindlichkeiten (Anteil sonstiges Working Capital)</x:t>
        </x:is>
      </x:c>
      <x:c r="H4665" s="0" t="inlineStr">
        <x:is>
          <x:t>2022-09</x:t>
        </x:is>
      </x:c>
      <x:c r="I4665" s="0" t="inlineStr">
        <x:is>
          <x:t>2022-09</x:t>
        </x:is>
      </x:c>
      <x:c r="J4665" s="0" t="inlineStr">
        <x:is>
          <x:t>Month</x:t>
        </x:is>
      </x:c>
      <x:c r="K4665" s="58">
        <x:v>1</x:v>
      </x:c>
      <x:c r="L4665" s="12">
        <x:v>-3037511.5</x:v>
      </x:c>
    </x:row>
    <x:row r="4666">
      <x:c r="A4666" s="0" t="inlineStr">
        <x:is>
          <x:t>NWC|nwc.other.P_C.8||2022-10</x:t>
        </x:is>
      </x:c>
      <x:c r="B4666" s="0" t="inlineStr">
        <x:is>
          <x:t>Demo Handel GmbH</x:t>
        </x:is>
      </x:c>
      <x:c r="C4666" s="0" t="inlineStr">
        <x:is>
          <x:t>NWC</x:t>
        </x:is>
      </x:c>
      <x:c r="D4666" s="0" t="inlineStr">
        <x:is>
          <x:t>nwc.other.P_C.8</x:t>
        </x:is>
      </x:c>
      <x:c r="E4666" s="0" t="inlineStr">
        <x:is>
          <x:t>Sonstige Verbindlichkeiten (Anteil sonstiges Working Capital)</x:t>
        </x:is>
      </x:c>
      <x:c r="H4666" s="0" t="inlineStr">
        <x:is>
          <x:t>2022-10</x:t>
        </x:is>
      </x:c>
      <x:c r="I4666" s="0" t="inlineStr">
        <x:is>
          <x:t>2022-10</x:t>
        </x:is>
      </x:c>
      <x:c r="J4666" s="0" t="inlineStr">
        <x:is>
          <x:t>Month</x:t>
        </x:is>
      </x:c>
      <x:c r="K4666" s="58">
        <x:v>1</x:v>
      </x:c>
      <x:c r="L4666" s="12">
        <x:v>-3491142.83</x:v>
      </x:c>
    </x:row>
    <x:row r="4667">
      <x:c r="A4667" s="0" t="inlineStr">
        <x:is>
          <x:t>NWC|nwc.other.P_C.8||2022-11</x:t>
        </x:is>
      </x:c>
      <x:c r="B4667" s="0" t="inlineStr">
        <x:is>
          <x:t>Demo Handel GmbH</x:t>
        </x:is>
      </x:c>
      <x:c r="C4667" s="0" t="inlineStr">
        <x:is>
          <x:t>NWC</x:t>
        </x:is>
      </x:c>
      <x:c r="D4667" s="0" t="inlineStr">
        <x:is>
          <x:t>nwc.other.P_C.8</x:t>
        </x:is>
      </x:c>
      <x:c r="E4667" s="0" t="inlineStr">
        <x:is>
          <x:t>Sonstige Verbindlichkeiten (Anteil sonstiges Working Capital)</x:t>
        </x:is>
      </x:c>
      <x:c r="H4667" s="0" t="inlineStr">
        <x:is>
          <x:t>2022-11</x:t>
        </x:is>
      </x:c>
      <x:c r="I4667" s="0" t="inlineStr">
        <x:is>
          <x:t>2022-11</x:t>
        </x:is>
      </x:c>
      <x:c r="J4667" s="0" t="inlineStr">
        <x:is>
          <x:t>Month</x:t>
        </x:is>
      </x:c>
      <x:c r="K4667" s="58">
        <x:v>1</x:v>
      </x:c>
      <x:c r="L4667" s="12">
        <x:v>-3891460.01</x:v>
      </x:c>
    </x:row>
    <x:row r="4668">
      <x:c r="A4668" s="0" t="inlineStr">
        <x:is>
          <x:t>NWC|nwc.other.P_C.8||2022-12</x:t>
        </x:is>
      </x:c>
      <x:c r="B4668" s="0" t="inlineStr">
        <x:is>
          <x:t>Demo Handel GmbH</x:t>
        </x:is>
      </x:c>
      <x:c r="C4668" s="0" t="inlineStr">
        <x:is>
          <x:t>NWC</x:t>
        </x:is>
      </x:c>
      <x:c r="D4668" s="0" t="inlineStr">
        <x:is>
          <x:t>nwc.other.P_C.8</x:t>
        </x:is>
      </x:c>
      <x:c r="E4668" s="0" t="inlineStr">
        <x:is>
          <x:t>Sonstige Verbindlichkeiten (Anteil sonstiges Working Capital)</x:t>
        </x:is>
      </x:c>
      <x:c r="H4668" s="0" t="inlineStr">
        <x:is>
          <x:t>2022-12</x:t>
        </x:is>
      </x:c>
      <x:c r="I4668" s="0" t="inlineStr">
        <x:is>
          <x:t>2022-12</x:t>
        </x:is>
      </x:c>
      <x:c r="J4668" s="0" t="inlineStr">
        <x:is>
          <x:t>Month</x:t>
        </x:is>
      </x:c>
      <x:c r="K4668" s="58">
        <x:v>1</x:v>
      </x:c>
      <x:c r="L4668" s="12">
        <x:v>-261652.39</x:v>
      </x:c>
    </x:row>
    <x:row r="4669">
      <x:c r="A4669" s="0" t="inlineStr">
        <x:is>
          <x:t>NWC|nwc.other.P_C.8||2023-01</x:t>
        </x:is>
      </x:c>
      <x:c r="B4669" s="0" t="inlineStr">
        <x:is>
          <x:t>Demo Handel GmbH</x:t>
        </x:is>
      </x:c>
      <x:c r="C4669" s="0" t="inlineStr">
        <x:is>
          <x:t>NWC</x:t>
        </x:is>
      </x:c>
      <x:c r="D4669" s="0" t="inlineStr">
        <x:is>
          <x:t>nwc.other.P_C.8</x:t>
        </x:is>
      </x:c>
      <x:c r="E4669" s="0" t="inlineStr">
        <x:is>
          <x:t>Sonstige Verbindlichkeiten (Anteil sonstiges Working Capital)</x:t>
        </x:is>
      </x:c>
      <x:c r="H4669" s="0" t="inlineStr">
        <x:is>
          <x:t>2023-01</x:t>
        </x:is>
      </x:c>
      <x:c r="I4669" s="0" t="inlineStr">
        <x:is>
          <x:t>2023-01</x:t>
        </x:is>
      </x:c>
      <x:c r="J4669" s="0" t="inlineStr">
        <x:is>
          <x:t>Month</x:t>
        </x:is>
      </x:c>
      <x:c r="K4669" s="58">
        <x:v>1</x:v>
      </x:c>
      <x:c r="L4669" s="12">
        <x:v>-564335.77</x:v>
      </x:c>
    </x:row>
    <x:row r="4670">
      <x:c r="A4670" s="0" t="inlineStr">
        <x:is>
          <x:t>NWC|nwc.other.P_C.8||2023-02</x:t>
        </x:is>
      </x:c>
      <x:c r="B4670" s="0" t="inlineStr">
        <x:is>
          <x:t>Demo Handel GmbH</x:t>
        </x:is>
      </x:c>
      <x:c r="C4670" s="0" t="inlineStr">
        <x:is>
          <x:t>NWC</x:t>
        </x:is>
      </x:c>
      <x:c r="D4670" s="0" t="inlineStr">
        <x:is>
          <x:t>nwc.other.P_C.8</x:t>
        </x:is>
      </x:c>
      <x:c r="E4670" s="0" t="inlineStr">
        <x:is>
          <x:t>Sonstige Verbindlichkeiten (Anteil sonstiges Working Capital)</x:t>
        </x:is>
      </x:c>
      <x:c r="H4670" s="0" t="inlineStr">
        <x:is>
          <x:t>2023-02</x:t>
        </x:is>
      </x:c>
      <x:c r="I4670" s="0" t="inlineStr">
        <x:is>
          <x:t>2023-02</x:t>
        </x:is>
      </x:c>
      <x:c r="J4670" s="0" t="inlineStr">
        <x:is>
          <x:t>Month</x:t>
        </x:is>
      </x:c>
      <x:c r="K4670" s="58">
        <x:v>1</x:v>
      </x:c>
      <x:c r="L4670" s="12">
        <x:v>-756675.9</x:v>
      </x:c>
    </x:row>
    <x:row r="4671">
      <x:c r="A4671" s="0" t="inlineStr">
        <x:is>
          <x:t>NWC|nwc.other.P_C.8||2023-03</x:t>
        </x:is>
      </x:c>
      <x:c r="B4671" s="0" t="inlineStr">
        <x:is>
          <x:t>Demo Handel GmbH</x:t>
        </x:is>
      </x:c>
      <x:c r="C4671" s="0" t="inlineStr">
        <x:is>
          <x:t>NWC</x:t>
        </x:is>
      </x:c>
      <x:c r="D4671" s="0" t="inlineStr">
        <x:is>
          <x:t>nwc.other.P_C.8</x:t>
        </x:is>
      </x:c>
      <x:c r="E4671" s="0" t="inlineStr">
        <x:is>
          <x:t>Sonstige Verbindlichkeiten (Anteil sonstiges Working Capital)</x:t>
        </x:is>
      </x:c>
      <x:c r="H4671" s="0" t="inlineStr">
        <x:is>
          <x:t>2023-03</x:t>
        </x:is>
      </x:c>
      <x:c r="I4671" s="0" t="inlineStr">
        <x:is>
          <x:t>2023-03</x:t>
        </x:is>
      </x:c>
      <x:c r="J4671" s="0" t="inlineStr">
        <x:is>
          <x:t>Month</x:t>
        </x:is>
      </x:c>
      <x:c r="K4671" s="58">
        <x:v>1</x:v>
      </x:c>
      <x:c r="L4671" s="12">
        <x:v>-1182006.45</x:v>
      </x:c>
    </x:row>
    <x:row r="4672">
      <x:c r="A4672" s="0" t="inlineStr">
        <x:is>
          <x:t>NWC|nwc.other.P_C.8||2023-04</x:t>
        </x:is>
      </x:c>
      <x:c r="B4672" s="0" t="inlineStr">
        <x:is>
          <x:t>Demo Handel GmbH</x:t>
        </x:is>
      </x:c>
      <x:c r="C4672" s="0" t="inlineStr">
        <x:is>
          <x:t>NWC</x:t>
        </x:is>
      </x:c>
      <x:c r="D4672" s="0" t="inlineStr">
        <x:is>
          <x:t>nwc.other.P_C.8</x:t>
        </x:is>
      </x:c>
      <x:c r="E4672" s="0" t="inlineStr">
        <x:is>
          <x:t>Sonstige Verbindlichkeiten (Anteil sonstiges Working Capital)</x:t>
        </x:is>
      </x:c>
      <x:c r="H4672" s="0" t="inlineStr">
        <x:is>
          <x:t>2023-04</x:t>
        </x:is>
      </x:c>
      <x:c r="I4672" s="0" t="inlineStr">
        <x:is>
          <x:t>2023-04</x:t>
        </x:is>
      </x:c>
      <x:c r="J4672" s="0" t="inlineStr">
        <x:is>
          <x:t>Month</x:t>
        </x:is>
      </x:c>
      <x:c r="K4672" s="58">
        <x:v>1</x:v>
      </x:c>
      <x:c r="L4672" s="12">
        <x:v>-1593841.31</x:v>
      </x:c>
    </x:row>
    <x:row r="4673">
      <x:c r="A4673" s="0" t="inlineStr">
        <x:is>
          <x:t>NWC|nwc.other.P_C.8||2023-05</x:t>
        </x:is>
      </x:c>
      <x:c r="B4673" s="0" t="inlineStr">
        <x:is>
          <x:t>Demo Handel GmbH</x:t>
        </x:is>
      </x:c>
      <x:c r="C4673" s="0" t="inlineStr">
        <x:is>
          <x:t>NWC</x:t>
        </x:is>
      </x:c>
      <x:c r="D4673" s="0" t="inlineStr">
        <x:is>
          <x:t>nwc.other.P_C.8</x:t>
        </x:is>
      </x:c>
      <x:c r="E4673" s="0" t="inlineStr">
        <x:is>
          <x:t>Sonstige Verbindlichkeiten (Anteil sonstiges Working Capital)</x:t>
        </x:is>
      </x:c>
      <x:c r="H4673" s="0" t="inlineStr">
        <x:is>
          <x:t>2023-05</x:t>
        </x:is>
      </x:c>
      <x:c r="I4673" s="0" t="inlineStr">
        <x:is>
          <x:t>2023-05</x:t>
        </x:is>
      </x:c>
      <x:c r="J4673" s="0" t="inlineStr">
        <x:is>
          <x:t>Month</x:t>
        </x:is>
      </x:c>
      <x:c r="K4673" s="58">
        <x:v>1</x:v>
      </x:c>
      <x:c r="L4673" s="12">
        <x:v>-1993948.39</x:v>
      </x:c>
    </x:row>
    <x:row r="4674">
      <x:c r="A4674" s="0" t="inlineStr">
        <x:is>
          <x:t>NWC|nwc.other.P_C.8||2023-06</x:t>
        </x:is>
      </x:c>
      <x:c r="B4674" s="0" t="inlineStr">
        <x:is>
          <x:t>Demo Handel GmbH</x:t>
        </x:is>
      </x:c>
      <x:c r="C4674" s="0" t="inlineStr">
        <x:is>
          <x:t>NWC</x:t>
        </x:is>
      </x:c>
      <x:c r="D4674" s="0" t="inlineStr">
        <x:is>
          <x:t>nwc.other.P_C.8</x:t>
        </x:is>
      </x:c>
      <x:c r="E4674" s="0" t="inlineStr">
        <x:is>
          <x:t>Sonstige Verbindlichkeiten (Anteil sonstiges Working Capital)</x:t>
        </x:is>
      </x:c>
      <x:c r="H4674" s="0" t="inlineStr">
        <x:is>
          <x:t>2023-06</x:t>
        </x:is>
      </x:c>
      <x:c r="I4674" s="0" t="inlineStr">
        <x:is>
          <x:t>2023-06</x:t>
        </x:is>
      </x:c>
      <x:c r="J4674" s="0" t="inlineStr">
        <x:is>
          <x:t>Month</x:t>
        </x:is>
      </x:c>
      <x:c r="K4674" s="58">
        <x:v>1</x:v>
      </x:c>
      <x:c r="L4674" s="12">
        <x:v>-2408260.87</x:v>
      </x:c>
    </x:row>
    <x:row r="4675">
      <x:c r="A4675" s="0" t="inlineStr">
        <x:is>
          <x:t>NWC|nwc.other.P_C.8||2023-07</x:t>
        </x:is>
      </x:c>
      <x:c r="B4675" s="0" t="inlineStr">
        <x:is>
          <x:t>Demo Handel GmbH</x:t>
        </x:is>
      </x:c>
      <x:c r="C4675" s="0" t="inlineStr">
        <x:is>
          <x:t>NWC</x:t>
        </x:is>
      </x:c>
      <x:c r="D4675" s="0" t="inlineStr">
        <x:is>
          <x:t>nwc.other.P_C.8</x:t>
        </x:is>
      </x:c>
      <x:c r="E4675" s="0" t="inlineStr">
        <x:is>
          <x:t>Sonstige Verbindlichkeiten (Anteil sonstiges Working Capital)</x:t>
        </x:is>
      </x:c>
      <x:c r="H4675" s="0" t="inlineStr">
        <x:is>
          <x:t>2023-07</x:t>
        </x:is>
      </x:c>
      <x:c r="I4675" s="0" t="inlineStr">
        <x:is>
          <x:t>2023-07</x:t>
        </x:is>
      </x:c>
      <x:c r="J4675" s="0" t="inlineStr">
        <x:is>
          <x:t>Month</x:t>
        </x:is>
      </x:c>
      <x:c r="K4675" s="58">
        <x:v>1</x:v>
      </x:c>
      <x:c r="L4675" s="12">
        <x:v>-2768586.79</x:v>
      </x:c>
    </x:row>
    <x:row r="4676">
      <x:c r="A4676" s="0" t="inlineStr">
        <x:is>
          <x:t>NWC|nwc.other.P_C.8||2023-08</x:t>
        </x:is>
      </x:c>
      <x:c r="B4676" s="0" t="inlineStr">
        <x:is>
          <x:t>Demo Handel GmbH</x:t>
        </x:is>
      </x:c>
      <x:c r="C4676" s="0" t="inlineStr">
        <x:is>
          <x:t>NWC</x:t>
        </x:is>
      </x:c>
      <x:c r="D4676" s="0" t="inlineStr">
        <x:is>
          <x:t>nwc.other.P_C.8</x:t>
        </x:is>
      </x:c>
      <x:c r="E4676" s="0" t="inlineStr">
        <x:is>
          <x:t>Sonstige Verbindlichkeiten (Anteil sonstiges Working Capital)</x:t>
        </x:is>
      </x:c>
      <x:c r="H4676" s="0" t="inlineStr">
        <x:is>
          <x:t>2023-08</x:t>
        </x:is>
      </x:c>
      <x:c r="I4676" s="0" t="inlineStr">
        <x:is>
          <x:t>2023-08</x:t>
        </x:is>
      </x:c>
      <x:c r="J4676" s="0" t="inlineStr">
        <x:is>
          <x:t>Month</x:t>
        </x:is>
      </x:c>
      <x:c r="K4676" s="58">
        <x:v>1</x:v>
      </x:c>
      <x:c r="L4676" s="12">
        <x:v>-3475277.69</x:v>
      </x:c>
    </x:row>
    <x:row r="4677">
      <x:c r="A4677" s="0" t="inlineStr">
        <x:is>
          <x:t>NWC|nwc.other.P_C.8||2023-09</x:t>
        </x:is>
      </x:c>
      <x:c r="B4677" s="0" t="inlineStr">
        <x:is>
          <x:t>Demo Handel GmbH</x:t>
        </x:is>
      </x:c>
      <x:c r="C4677" s="0" t="inlineStr">
        <x:is>
          <x:t>NWC</x:t>
        </x:is>
      </x:c>
      <x:c r="D4677" s="0" t="inlineStr">
        <x:is>
          <x:t>nwc.other.P_C.8</x:t>
        </x:is>
      </x:c>
      <x:c r="E4677" s="0" t="inlineStr">
        <x:is>
          <x:t>Sonstige Verbindlichkeiten (Anteil sonstiges Working Capital)</x:t>
        </x:is>
      </x:c>
      <x:c r="H4677" s="0" t="inlineStr">
        <x:is>
          <x:t>2023-09</x:t>
        </x:is>
      </x:c>
      <x:c r="I4677" s="0" t="inlineStr">
        <x:is>
          <x:t>2023-09</x:t>
        </x:is>
      </x:c>
      <x:c r="J4677" s="0" t="inlineStr">
        <x:is>
          <x:t>Month</x:t>
        </x:is>
      </x:c>
      <x:c r="K4677" s="58">
        <x:v>1</x:v>
      </x:c>
      <x:c r="L4677" s="12">
        <x:v>-3843913.46</x:v>
      </x:c>
    </x:row>
    <x:row r="4678">
      <x:c r="A4678" s="0" t="inlineStr">
        <x:is>
          <x:t>NWC|nwc.other.P_C.8||2023-10</x:t>
        </x:is>
      </x:c>
      <x:c r="B4678" s="0" t="inlineStr">
        <x:is>
          <x:t>Demo Handel GmbH</x:t>
        </x:is>
      </x:c>
      <x:c r="C4678" s="0" t="inlineStr">
        <x:is>
          <x:t>NWC</x:t>
        </x:is>
      </x:c>
      <x:c r="D4678" s="0" t="inlineStr">
        <x:is>
          <x:t>nwc.other.P_C.8</x:t>
        </x:is>
      </x:c>
      <x:c r="E4678" s="0" t="inlineStr">
        <x:is>
          <x:t>Sonstige Verbindlichkeiten (Anteil sonstiges Working Capital)</x:t>
        </x:is>
      </x:c>
      <x:c r="H4678" s="0" t="inlineStr">
        <x:is>
          <x:t>2023-10</x:t>
        </x:is>
      </x:c>
      <x:c r="I4678" s="0" t="inlineStr">
        <x:is>
          <x:t>2023-10</x:t>
        </x:is>
      </x:c>
      <x:c r="J4678" s="0" t="inlineStr">
        <x:is>
          <x:t>Month</x:t>
        </x:is>
      </x:c>
      <x:c r="K4678" s="58">
        <x:v>1</x:v>
      </x:c>
      <x:c r="L4678" s="12">
        <x:v>-4317294.67</x:v>
      </x:c>
    </x:row>
    <x:row r="4679">
      <x:c r="A4679" s="0" t="inlineStr">
        <x:is>
          <x:t>NWC|nwc.other.P_C.8||2023-11</x:t>
        </x:is>
      </x:c>
      <x:c r="B4679" s="0" t="inlineStr">
        <x:is>
          <x:t>Demo Handel GmbH</x:t>
        </x:is>
      </x:c>
      <x:c r="C4679" s="0" t="inlineStr">
        <x:is>
          <x:t>NWC</x:t>
        </x:is>
      </x:c>
      <x:c r="D4679" s="0" t="inlineStr">
        <x:is>
          <x:t>nwc.other.P_C.8</x:t>
        </x:is>
      </x:c>
      <x:c r="E4679" s="0" t="inlineStr">
        <x:is>
          <x:t>Sonstige Verbindlichkeiten (Anteil sonstiges Working Capital)</x:t>
        </x:is>
      </x:c>
      <x:c r="H4679" s="0" t="inlineStr">
        <x:is>
          <x:t>2023-11</x:t>
        </x:is>
      </x:c>
      <x:c r="I4679" s="0" t="inlineStr">
        <x:is>
          <x:t>2023-11</x:t>
        </x:is>
      </x:c>
      <x:c r="J4679" s="0" t="inlineStr">
        <x:is>
          <x:t>Month</x:t>
        </x:is>
      </x:c>
      <x:c r="K4679" s="58">
        <x:v>1</x:v>
      </x:c>
      <x:c r="L4679" s="12">
        <x:v>-4725010.34</x:v>
      </x:c>
    </x:row>
    <x:row r="4680">
      <x:c r="A4680" s="0" t="inlineStr">
        <x:is>
          <x:t>NWC|nwc.other.P_C.8||2023-12</x:t>
        </x:is>
      </x:c>
      <x:c r="B4680" s="0" t="inlineStr">
        <x:is>
          <x:t>Demo Handel GmbH</x:t>
        </x:is>
      </x:c>
      <x:c r="C4680" s="0" t="inlineStr">
        <x:is>
          <x:t>NWC</x:t>
        </x:is>
      </x:c>
      <x:c r="D4680" s="0" t="inlineStr">
        <x:is>
          <x:t>nwc.other.P_C.8</x:t>
        </x:is>
      </x:c>
      <x:c r="E4680" s="0" t="inlineStr">
        <x:is>
          <x:t>Sonstige Verbindlichkeiten (Anteil sonstiges Working Capital)</x:t>
        </x:is>
      </x:c>
      <x:c r="H4680" s="0" t="inlineStr">
        <x:is>
          <x:t>2023-12</x:t>
        </x:is>
      </x:c>
      <x:c r="I4680" s="0" t="inlineStr">
        <x:is>
          <x:t>2023-12</x:t>
        </x:is>
      </x:c>
      <x:c r="J4680" s="0" t="inlineStr">
        <x:is>
          <x:t>Month</x:t>
        </x:is>
      </x:c>
      <x:c r="K4680" s="58">
        <x:v>1</x:v>
      </x:c>
      <x:c r="L4680" s="12">
        <x:v>-153823.23</x:v>
      </x:c>
    </x:row>
    <x:row r="4681">
      <x:c r="A4681" s="0" t="inlineStr">
        <x:is>
          <x:t>NWC|nwc.other.P_C.8||2024-01</x:t>
        </x:is>
      </x:c>
      <x:c r="B4681" s="0" t="inlineStr">
        <x:is>
          <x:t>Demo Handel GmbH</x:t>
        </x:is>
      </x:c>
      <x:c r="C4681" s="0" t="inlineStr">
        <x:is>
          <x:t>NWC</x:t>
        </x:is>
      </x:c>
      <x:c r="D4681" s="0" t="inlineStr">
        <x:is>
          <x:t>nwc.other.P_C.8</x:t>
        </x:is>
      </x:c>
      <x:c r="E4681" s="0" t="inlineStr">
        <x:is>
          <x:t>Sonstige Verbindlichkeiten (Anteil sonstiges Working Capital)</x:t>
        </x:is>
      </x:c>
      <x:c r="H4681" s="0" t="inlineStr">
        <x:is>
          <x:t>2024-01</x:t>
        </x:is>
      </x:c>
      <x:c r="I4681" s="0" t="inlineStr">
        <x:is>
          <x:t>2024-01</x:t>
        </x:is>
      </x:c>
      <x:c r="J4681" s="0" t="inlineStr">
        <x:is>
          <x:t>Month</x:t>
        </x:is>
      </x:c>
      <x:c r="K4681" s="58">
        <x:v>1</x:v>
      </x:c>
      <x:c r="L4681" s="12">
        <x:v>-516818.83</x:v>
      </x:c>
    </x:row>
    <x:row r="4682">
      <x:c r="A4682" s="0" t="inlineStr">
        <x:is>
          <x:t>NWC|nwc.other.P_C.8||2024-02</x:t>
        </x:is>
      </x:c>
      <x:c r="B4682" s="0" t="inlineStr">
        <x:is>
          <x:t>Demo Handel GmbH</x:t>
        </x:is>
      </x:c>
      <x:c r="C4682" s="0" t="inlineStr">
        <x:is>
          <x:t>NWC</x:t>
        </x:is>
      </x:c>
      <x:c r="D4682" s="0" t="inlineStr">
        <x:is>
          <x:t>nwc.other.P_C.8</x:t>
        </x:is>
      </x:c>
      <x:c r="E4682" s="0" t="inlineStr">
        <x:is>
          <x:t>Sonstige Verbindlichkeiten (Anteil sonstiges Working Capital)</x:t>
        </x:is>
      </x:c>
      <x:c r="H4682" s="0" t="inlineStr">
        <x:is>
          <x:t>2024-02</x:t>
        </x:is>
      </x:c>
      <x:c r="I4682" s="0" t="inlineStr">
        <x:is>
          <x:t>2024-02</x:t>
        </x:is>
      </x:c>
      <x:c r="J4682" s="0" t="inlineStr">
        <x:is>
          <x:t>Month</x:t>
        </x:is>
      </x:c>
      <x:c r="K4682" s="58">
        <x:v>1</x:v>
      </x:c>
      <x:c r="L4682" s="12">
        <x:v>-817506.69</x:v>
      </x:c>
    </x:row>
    <x:row r="4683">
      <x:c r="A4683" s="0" t="inlineStr">
        <x:is>
          <x:t>NWC|nwc.other.P_C.8||2024-03</x:t>
        </x:is>
      </x:c>
      <x:c r="B4683" s="0" t="inlineStr">
        <x:is>
          <x:t>Demo Handel GmbH</x:t>
        </x:is>
      </x:c>
      <x:c r="C4683" s="0" t="inlineStr">
        <x:is>
          <x:t>NWC</x:t>
        </x:is>
      </x:c>
      <x:c r="D4683" s="0" t="inlineStr">
        <x:is>
          <x:t>nwc.other.P_C.8</x:t>
        </x:is>
      </x:c>
      <x:c r="E4683" s="0" t="inlineStr">
        <x:is>
          <x:t>Sonstige Verbindlichkeiten (Anteil sonstiges Working Capital)</x:t>
        </x:is>
      </x:c>
      <x:c r="H4683" s="0" t="inlineStr">
        <x:is>
          <x:t>2024-03</x:t>
        </x:is>
      </x:c>
      <x:c r="I4683" s="0" t="inlineStr">
        <x:is>
          <x:t>2024-03</x:t>
        </x:is>
      </x:c>
      <x:c r="J4683" s="0" t="inlineStr">
        <x:is>
          <x:t>Month</x:t>
        </x:is>
      </x:c>
      <x:c r="K4683" s="58">
        <x:v>1</x:v>
      </x:c>
      <x:c r="L4683" s="12">
        <x:v>-1268320.79</x:v>
      </x:c>
    </x:row>
    <x:row r="4684">
      <x:c r="A4684" s="0" t="inlineStr">
        <x:is>
          <x:t>NWC|nwc.other.P_C.8||2024-04</x:t>
        </x:is>
      </x:c>
      <x:c r="B4684" s="0" t="inlineStr">
        <x:is>
          <x:t>Demo Handel GmbH</x:t>
        </x:is>
      </x:c>
      <x:c r="C4684" s="0" t="inlineStr">
        <x:is>
          <x:t>NWC</x:t>
        </x:is>
      </x:c>
      <x:c r="D4684" s="0" t="inlineStr">
        <x:is>
          <x:t>nwc.other.P_C.8</x:t>
        </x:is>
      </x:c>
      <x:c r="E4684" s="0" t="inlineStr">
        <x:is>
          <x:t>Sonstige Verbindlichkeiten (Anteil sonstiges Working Capital)</x:t>
        </x:is>
      </x:c>
      <x:c r="H4684" s="0" t="inlineStr">
        <x:is>
          <x:t>2024-04</x:t>
        </x:is>
      </x:c>
      <x:c r="I4684" s="0" t="inlineStr">
        <x:is>
          <x:t>2024-04</x:t>
        </x:is>
      </x:c>
      <x:c r="J4684" s="0" t="inlineStr">
        <x:is>
          <x:t>Month</x:t>
        </x:is>
      </x:c>
      <x:c r="K4684" s="58">
        <x:v>1</x:v>
      </x:c>
      <x:c r="L4684" s="12">
        <x:v>-1680088.27</x:v>
      </x:c>
    </x:row>
    <x:row r="4685">
      <x:c r="A4685" s="0" t="inlineStr">
        <x:is>
          <x:t>NWC|nwc.other.P_C.8||2024-05</x:t>
        </x:is>
      </x:c>
      <x:c r="B4685" s="0" t="inlineStr">
        <x:is>
          <x:t>Demo Handel GmbH</x:t>
        </x:is>
      </x:c>
      <x:c r="C4685" s="0" t="inlineStr">
        <x:is>
          <x:t>NWC</x:t>
        </x:is>
      </x:c>
      <x:c r="D4685" s="0" t="inlineStr">
        <x:is>
          <x:t>nwc.other.P_C.8</x:t>
        </x:is>
      </x:c>
      <x:c r="E4685" s="0" t="inlineStr">
        <x:is>
          <x:t>Sonstige Verbindlichkeiten (Anteil sonstiges Working Capital)</x:t>
        </x:is>
      </x:c>
      <x:c r="H4685" s="0" t="inlineStr">
        <x:is>
          <x:t>2024-05</x:t>
        </x:is>
      </x:c>
      <x:c r="I4685" s="0" t="inlineStr">
        <x:is>
          <x:t>2024-05</x:t>
        </x:is>
      </x:c>
      <x:c r="J4685" s="0" t="inlineStr">
        <x:is>
          <x:t>Month</x:t>
        </x:is>
      </x:c>
      <x:c r="K4685" s="58">
        <x:v>1</x:v>
      </x:c>
      <x:c r="L4685" s="12">
        <x:v>-2080769.07</x:v>
      </x:c>
    </x:row>
    <x:row r="4686">
      <x:c r="A4686" s="0" t="inlineStr">
        <x:is>
          <x:t>NWC|nwc.other.P_C.8||2024-06</x:t>
        </x:is>
      </x:c>
      <x:c r="B4686" s="0" t="inlineStr">
        <x:is>
          <x:t>Demo Handel GmbH</x:t>
        </x:is>
      </x:c>
      <x:c r="C4686" s="0" t="inlineStr">
        <x:is>
          <x:t>NWC</x:t>
        </x:is>
      </x:c>
      <x:c r="D4686" s="0" t="inlineStr">
        <x:is>
          <x:t>nwc.other.P_C.8</x:t>
        </x:is>
      </x:c>
      <x:c r="E4686" s="0" t="inlineStr">
        <x:is>
          <x:t>Sonstige Verbindlichkeiten (Anteil sonstiges Working Capital)</x:t>
        </x:is>
      </x:c>
      <x:c r="H4686" s="0" t="inlineStr">
        <x:is>
          <x:t>2024-06</x:t>
        </x:is>
      </x:c>
      <x:c r="I4686" s="0" t="inlineStr">
        <x:is>
          <x:t>2024-06</x:t>
        </x:is>
      </x:c>
      <x:c r="J4686" s="0" t="inlineStr">
        <x:is>
          <x:t>Month</x:t>
        </x:is>
      </x:c>
      <x:c r="K4686" s="58">
        <x:v>1</x:v>
      </x:c>
      <x:c r="L4686" s="12">
        <x:v>-2442885.52</x:v>
      </x:c>
    </x:row>
    <x:row r="4687">
      <x:c r="A4687" s="0" t="inlineStr">
        <x:is>
          <x:t>NWC|nwc.other.P_C.8||2024-07</x:t>
        </x:is>
      </x:c>
      <x:c r="B4687" s="0" t="inlineStr">
        <x:is>
          <x:t>Demo Handel GmbH</x:t>
        </x:is>
      </x:c>
      <x:c r="C4687" s="0" t="inlineStr">
        <x:is>
          <x:t>NWC</x:t>
        </x:is>
      </x:c>
      <x:c r="D4687" s="0" t="inlineStr">
        <x:is>
          <x:t>nwc.other.P_C.8</x:t>
        </x:is>
      </x:c>
      <x:c r="E4687" s="0" t="inlineStr">
        <x:is>
          <x:t>Sonstige Verbindlichkeiten (Anteil sonstiges Working Capital)</x:t>
        </x:is>
      </x:c>
      <x:c r="H4687" s="0" t="inlineStr">
        <x:is>
          <x:t>2024-07</x:t>
        </x:is>
      </x:c>
      <x:c r="I4687" s="0" t="inlineStr">
        <x:is>
          <x:t>2024-07</x:t>
        </x:is>
      </x:c>
      <x:c r="J4687" s="0" t="inlineStr">
        <x:is>
          <x:t>Month</x:t>
        </x:is>
      </x:c>
      <x:c r="K4687" s="58">
        <x:v>1</x:v>
      </x:c>
      <x:c r="L4687" s="12">
        <x:v>-2767633.07</x:v>
      </x:c>
    </x:row>
    <x:row r="4688">
      <x:c r="A4688" s="0" t="inlineStr">
        <x:is>
          <x:t>NWC|nwc.other.P_C.8||2024-08</x:t>
        </x:is>
      </x:c>
      <x:c r="B4688" s="0" t="inlineStr">
        <x:is>
          <x:t>Demo Handel GmbH</x:t>
        </x:is>
      </x:c>
      <x:c r="C4688" s="0" t="inlineStr">
        <x:is>
          <x:t>NWC</x:t>
        </x:is>
      </x:c>
      <x:c r="D4688" s="0" t="inlineStr">
        <x:is>
          <x:t>nwc.other.P_C.8</x:t>
        </x:is>
      </x:c>
      <x:c r="E4688" s="0" t="inlineStr">
        <x:is>
          <x:t>Sonstige Verbindlichkeiten (Anteil sonstiges Working Capital)</x:t>
        </x:is>
      </x:c>
      <x:c r="H4688" s="0" t="inlineStr">
        <x:is>
          <x:t>2024-08</x:t>
        </x:is>
      </x:c>
      <x:c r="I4688" s="0" t="inlineStr">
        <x:is>
          <x:t>2024-08</x:t>
        </x:is>
      </x:c>
      <x:c r="J4688" s="0" t="inlineStr">
        <x:is>
          <x:t>Month</x:t>
        </x:is>
      </x:c>
      <x:c r="K4688" s="58">
        <x:v>1</x:v>
      </x:c>
      <x:c r="L4688" s="12">
        <x:v>-3050068.05</x:v>
      </x:c>
    </x:row>
    <x:row r="4689">
      <x:c r="A4689" s="0" t="inlineStr">
        <x:is>
          <x:t>NWC|nwc.other.P_C.8||2024-09</x:t>
        </x:is>
      </x:c>
      <x:c r="B4689" s="0" t="inlineStr">
        <x:is>
          <x:t>Demo Handel GmbH</x:t>
        </x:is>
      </x:c>
      <x:c r="C4689" s="0" t="inlineStr">
        <x:is>
          <x:t>NWC</x:t>
        </x:is>
      </x:c>
      <x:c r="D4689" s="0" t="inlineStr">
        <x:is>
          <x:t>nwc.other.P_C.8</x:t>
        </x:is>
      </x:c>
      <x:c r="E4689" s="0" t="inlineStr">
        <x:is>
          <x:t>Sonstige Verbindlichkeiten (Anteil sonstiges Working Capital)</x:t>
        </x:is>
      </x:c>
      <x:c r="H4689" s="0" t="inlineStr">
        <x:is>
          <x:t>2024-09</x:t>
        </x:is>
      </x:c>
      <x:c r="I4689" s="0" t="inlineStr">
        <x:is>
          <x:t>2024-09</x:t>
        </x:is>
      </x:c>
      <x:c r="J4689" s="0" t="inlineStr">
        <x:is>
          <x:t>Month</x:t>
        </x:is>
      </x:c>
      <x:c r="K4689" s="58">
        <x:v>1</x:v>
      </x:c>
      <x:c r="L4689" s="12">
        <x:v>-3461903.7</x:v>
      </x:c>
    </x:row>
    <x:row r="4690">
      <x:c r="A4690" s="0" t="inlineStr">
        <x:is>
          <x:t>NWC|nwc.other.P_C.8||2024-10</x:t>
        </x:is>
      </x:c>
      <x:c r="B4690" s="0" t="inlineStr">
        <x:is>
          <x:t>Demo Handel GmbH</x:t>
        </x:is>
      </x:c>
      <x:c r="C4690" s="0" t="inlineStr">
        <x:is>
          <x:t>NWC</x:t>
        </x:is>
      </x:c>
      <x:c r="D4690" s="0" t="inlineStr">
        <x:is>
          <x:t>nwc.other.P_C.8</x:t>
        </x:is>
      </x:c>
      <x:c r="E4690" s="0" t="inlineStr">
        <x:is>
          <x:t>Sonstige Verbindlichkeiten (Anteil sonstiges Working Capital)</x:t>
        </x:is>
      </x:c>
      <x:c r="H4690" s="0" t="inlineStr">
        <x:is>
          <x:t>2024-10</x:t>
        </x:is>
      </x:c>
      <x:c r="I4690" s="0" t="inlineStr">
        <x:is>
          <x:t>2024-10</x:t>
        </x:is>
      </x:c>
      <x:c r="J4690" s="0" t="inlineStr">
        <x:is>
          <x:t>Month</x:t>
        </x:is>
      </x:c>
      <x:c r="K4690" s="58">
        <x:v>1</x:v>
      </x:c>
      <x:c r="L4690" s="12">
        <x:v>-3975898.8</x:v>
      </x:c>
    </x:row>
    <x:row r="4691">
      <x:c r="A4691" s="0" t="inlineStr">
        <x:is>
          <x:t>NWC|nwc.other.P_C.8||2024-11</x:t>
        </x:is>
      </x:c>
      <x:c r="B4691" s="0" t="inlineStr">
        <x:is>
          <x:t>Demo Handel GmbH</x:t>
        </x:is>
      </x:c>
      <x:c r="C4691" s="0" t="inlineStr">
        <x:is>
          <x:t>NWC</x:t>
        </x:is>
      </x:c>
      <x:c r="D4691" s="0" t="inlineStr">
        <x:is>
          <x:t>nwc.other.P_C.8</x:t>
        </x:is>
      </x:c>
      <x:c r="E4691" s="0" t="inlineStr">
        <x:is>
          <x:t>Sonstige Verbindlichkeiten (Anteil sonstiges Working Capital)</x:t>
        </x:is>
      </x:c>
      <x:c r="H4691" s="0" t="inlineStr">
        <x:is>
          <x:t>2024-11</x:t>
        </x:is>
      </x:c>
      <x:c r="I4691" s="0" t="inlineStr">
        <x:is>
          <x:t>2024-11</x:t>
        </x:is>
      </x:c>
      <x:c r="J4691" s="0" t="inlineStr">
        <x:is>
          <x:t>Month</x:t>
        </x:is>
      </x:c>
      <x:c r="K4691" s="58">
        <x:v>1</x:v>
      </x:c>
      <x:c r="L4691" s="12">
        <x:v>-4437785.76</x:v>
      </x:c>
    </x:row>
    <x:row r="4692">
      <x:c r="A4692" s="0" t="inlineStr">
        <x:is>
          <x:t>NWC|nwc.other.P_C.8||2024-12</x:t>
        </x:is>
      </x:c>
      <x:c r="B4692" s="0" t="inlineStr">
        <x:is>
          <x:t>Demo Handel GmbH</x:t>
        </x:is>
      </x:c>
      <x:c r="C4692" s="0" t="inlineStr">
        <x:is>
          <x:t>NWC</x:t>
        </x:is>
      </x:c>
      <x:c r="D4692" s="0" t="inlineStr">
        <x:is>
          <x:t>nwc.other.P_C.8</x:t>
        </x:is>
      </x:c>
      <x:c r="E4692" s="0" t="inlineStr">
        <x:is>
          <x:t>Sonstige Verbindlichkeiten (Anteil sonstiges Working Capital)</x:t>
        </x:is>
      </x:c>
      <x:c r="H4692" s="0" t="inlineStr">
        <x:is>
          <x:t>2024-12</x:t>
        </x:is>
      </x:c>
      <x:c r="I4692" s="0" t="inlineStr">
        <x:is>
          <x:t>2024-12</x:t>
        </x:is>
      </x:c>
      <x:c r="J4692" s="0" t="inlineStr">
        <x:is>
          <x:t>Month</x:t>
        </x:is>
      </x:c>
      <x:c r="K4692" s="58">
        <x:v>1</x:v>
      </x:c>
      <x:c r="L4692" s="12">
        <x:v>-251632.77</x:v>
      </x:c>
    </x:row>
    <x:row r="4693">
      <x:c r="A4693" s="0" t="inlineStr">
        <x:is>
          <x:t>NWC|nwc.other.P_C.8|3500|2022-01</x:t>
        </x:is>
      </x:c>
      <x:c r="B4693" s="0" t="inlineStr">
        <x:is>
          <x:t>Demo Handel GmbH</x:t>
        </x:is>
      </x:c>
      <x:c r="C4693" s="0" t="inlineStr">
        <x:is>
          <x:t>NWC</x:t>
        </x:is>
      </x:c>
      <x:c r="D4693" s="0" t="inlineStr">
        <x:is>
          <x:t>nwc.other.P_C.8</x:t>
        </x:is>
      </x:c>
      <x:c r="E4693" s="0" t="inlineStr">
        <x:is>
          <x:t>Sonstige Verbindlichkeiten (Anteil sonstiges Working Capital)</x:t>
        </x:is>
      </x:c>
      <x:c r="F4693" s="58">
        <x:v>3500</x:v>
      </x:c>
      <x:c r="G4693" t="inlineStr">
        <x:is>
          <x:t>Sonstige Verbindlichkeiten</x:t>
        </x:is>
      </x:c>
      <x:c r="H4693" s="0" t="inlineStr">
        <x:is>
          <x:t>2022-01</x:t>
        </x:is>
      </x:c>
      <x:c r="I4693" s="0" t="inlineStr">
        <x:is>
          <x:t>2022-01</x:t>
        </x:is>
      </x:c>
      <x:c r="J4693" s="0" t="inlineStr">
        <x:is>
          <x:t>Month</x:t>
        </x:is>
      </x:c>
      <x:c r="K4693" s="58">
        <x:v>1</x:v>
      </x:c>
      <x:c r="L4693" s="12">
        <x:v>0</x:v>
      </x:c>
    </x:row>
    <x:row r="4694">
      <x:c r="A4694" s="0" t="inlineStr">
        <x:is>
          <x:t>NWC|nwc.other.P_C.8|3500|2022-02</x:t>
        </x:is>
      </x:c>
      <x:c r="B4694" s="0" t="inlineStr">
        <x:is>
          <x:t>Demo Handel GmbH</x:t>
        </x:is>
      </x:c>
      <x:c r="C4694" s="0" t="inlineStr">
        <x:is>
          <x:t>NWC</x:t>
        </x:is>
      </x:c>
      <x:c r="D4694" s="0" t="inlineStr">
        <x:is>
          <x:t>nwc.other.P_C.8</x:t>
        </x:is>
      </x:c>
      <x:c r="E4694" s="0" t="inlineStr">
        <x:is>
          <x:t>Sonstige Verbindlichkeiten (Anteil sonstiges Working Capital)</x:t>
        </x:is>
      </x:c>
      <x:c r="F4694" s="58">
        <x:v>3500</x:v>
      </x:c>
      <x:c r="G4694" t="inlineStr">
        <x:is>
          <x:t>Sonstige Verbindlichkeiten</x:t>
        </x:is>
      </x:c>
      <x:c r="H4694" s="0" t="inlineStr">
        <x:is>
          <x:t>2022-02</x:t>
        </x:is>
      </x:c>
      <x:c r="I4694" s="0" t="inlineStr">
        <x:is>
          <x:t>2022-02</x:t>
        </x:is>
      </x:c>
      <x:c r="J4694" s="0" t="inlineStr">
        <x:is>
          <x:t>Month</x:t>
        </x:is>
      </x:c>
      <x:c r="K4694" s="58">
        <x:v>1</x:v>
      </x:c>
      <x:c r="L4694" s="12">
        <x:v>0</x:v>
      </x:c>
    </x:row>
    <x:row r="4695">
      <x:c r="A4695" s="0" t="inlineStr">
        <x:is>
          <x:t>NWC|nwc.other.P_C.8|3500|2022-03</x:t>
        </x:is>
      </x:c>
      <x:c r="B4695" s="0" t="inlineStr">
        <x:is>
          <x:t>Demo Handel GmbH</x:t>
        </x:is>
      </x:c>
      <x:c r="C4695" s="0" t="inlineStr">
        <x:is>
          <x:t>NWC</x:t>
        </x:is>
      </x:c>
      <x:c r="D4695" s="0" t="inlineStr">
        <x:is>
          <x:t>nwc.other.P_C.8</x:t>
        </x:is>
      </x:c>
      <x:c r="E4695" s="0" t="inlineStr">
        <x:is>
          <x:t>Sonstige Verbindlichkeiten (Anteil sonstiges Working Capital)</x:t>
        </x:is>
      </x:c>
      <x:c r="F4695" s="58">
        <x:v>3500</x:v>
      </x:c>
      <x:c r="G4695" t="inlineStr">
        <x:is>
          <x:t>Sonstige Verbindlichkeiten</x:t>
        </x:is>
      </x:c>
      <x:c r="H4695" s="0" t="inlineStr">
        <x:is>
          <x:t>2022-03</x:t>
        </x:is>
      </x:c>
      <x:c r="I4695" s="0" t="inlineStr">
        <x:is>
          <x:t>2022-03</x:t>
        </x:is>
      </x:c>
      <x:c r="J4695" s="0" t="inlineStr">
        <x:is>
          <x:t>Month</x:t>
        </x:is>
      </x:c>
      <x:c r="K4695" s="58">
        <x:v>1</x:v>
      </x:c>
      <x:c r="L4695" s="12">
        <x:v>0</x:v>
      </x:c>
    </x:row>
    <x:row r="4696">
      <x:c r="A4696" s="0" t="inlineStr">
        <x:is>
          <x:t>NWC|nwc.other.P_C.8|3500|2022-04</x:t>
        </x:is>
      </x:c>
      <x:c r="B4696" s="0" t="inlineStr">
        <x:is>
          <x:t>Demo Handel GmbH</x:t>
        </x:is>
      </x:c>
      <x:c r="C4696" s="0" t="inlineStr">
        <x:is>
          <x:t>NWC</x:t>
        </x:is>
      </x:c>
      <x:c r="D4696" s="0" t="inlineStr">
        <x:is>
          <x:t>nwc.other.P_C.8</x:t>
        </x:is>
      </x:c>
      <x:c r="E4696" s="0" t="inlineStr">
        <x:is>
          <x:t>Sonstige Verbindlichkeiten (Anteil sonstiges Working Capital)</x:t>
        </x:is>
      </x:c>
      <x:c r="F4696" s="58">
        <x:v>3500</x:v>
      </x:c>
      <x:c r="G4696" t="inlineStr">
        <x:is>
          <x:t>Sonstige Verbindlichkeiten</x:t>
        </x:is>
      </x:c>
      <x:c r="H4696" s="0" t="inlineStr">
        <x:is>
          <x:t>2022-04</x:t>
        </x:is>
      </x:c>
      <x:c r="I4696" s="0" t="inlineStr">
        <x:is>
          <x:t>2022-04</x:t>
        </x:is>
      </x:c>
      <x:c r="J4696" s="0" t="inlineStr">
        <x:is>
          <x:t>Month</x:t>
        </x:is>
      </x:c>
      <x:c r="K4696" s="58">
        <x:v>1</x:v>
      </x:c>
      <x:c r="L4696" s="12">
        <x:v>0</x:v>
      </x:c>
    </x:row>
    <x:row r="4697">
      <x:c r="A4697" s="0" t="inlineStr">
        <x:is>
          <x:t>NWC|nwc.other.P_C.8|3500|2022-05</x:t>
        </x:is>
      </x:c>
      <x:c r="B4697" s="0" t="inlineStr">
        <x:is>
          <x:t>Demo Handel GmbH</x:t>
        </x:is>
      </x:c>
      <x:c r="C4697" s="0" t="inlineStr">
        <x:is>
          <x:t>NWC</x:t>
        </x:is>
      </x:c>
      <x:c r="D4697" s="0" t="inlineStr">
        <x:is>
          <x:t>nwc.other.P_C.8</x:t>
        </x:is>
      </x:c>
      <x:c r="E4697" s="0" t="inlineStr">
        <x:is>
          <x:t>Sonstige Verbindlichkeiten (Anteil sonstiges Working Capital)</x:t>
        </x:is>
      </x:c>
      <x:c r="F4697" s="58">
        <x:v>3500</x:v>
      </x:c>
      <x:c r="G4697" t="inlineStr">
        <x:is>
          <x:t>Sonstige Verbindlichkeiten</x:t>
        </x:is>
      </x:c>
      <x:c r="H4697" s="0" t="inlineStr">
        <x:is>
          <x:t>2022-05</x:t>
        </x:is>
      </x:c>
      <x:c r="I4697" s="0" t="inlineStr">
        <x:is>
          <x:t>2022-05</x:t>
        </x:is>
      </x:c>
      <x:c r="J4697" s="0" t="inlineStr">
        <x:is>
          <x:t>Month</x:t>
        </x:is>
      </x:c>
      <x:c r="K4697" s="58">
        <x:v>1</x:v>
      </x:c>
      <x:c r="L4697" s="12">
        <x:v>0</x:v>
      </x:c>
    </x:row>
    <x:row r="4698">
      <x:c r="A4698" s="0" t="inlineStr">
        <x:is>
          <x:t>NWC|nwc.other.P_C.8|3500|2022-06</x:t>
        </x:is>
      </x:c>
      <x:c r="B4698" s="0" t="inlineStr">
        <x:is>
          <x:t>Demo Handel GmbH</x:t>
        </x:is>
      </x:c>
      <x:c r="C4698" s="0" t="inlineStr">
        <x:is>
          <x:t>NWC</x:t>
        </x:is>
      </x:c>
      <x:c r="D4698" s="0" t="inlineStr">
        <x:is>
          <x:t>nwc.other.P_C.8</x:t>
        </x:is>
      </x:c>
      <x:c r="E4698" s="0" t="inlineStr">
        <x:is>
          <x:t>Sonstige Verbindlichkeiten (Anteil sonstiges Working Capital)</x:t>
        </x:is>
      </x:c>
      <x:c r="F4698" s="58">
        <x:v>3500</x:v>
      </x:c>
      <x:c r="G4698" t="inlineStr">
        <x:is>
          <x:t>Sonstige Verbindlichkeiten</x:t>
        </x:is>
      </x:c>
      <x:c r="H4698" s="0" t="inlineStr">
        <x:is>
          <x:t>2022-06</x:t>
        </x:is>
      </x:c>
      <x:c r="I4698" s="0" t="inlineStr">
        <x:is>
          <x:t>2022-06</x:t>
        </x:is>
      </x:c>
      <x:c r="J4698" s="0" t="inlineStr">
        <x:is>
          <x:t>Month</x:t>
        </x:is>
      </x:c>
      <x:c r="K4698" s="58">
        <x:v>1</x:v>
      </x:c>
      <x:c r="L4698" s="12">
        <x:v>0</x:v>
      </x:c>
    </x:row>
    <x:row r="4699">
      <x:c r="A4699" s="0" t="inlineStr">
        <x:is>
          <x:t>NWC|nwc.other.P_C.8|3500|2022-07</x:t>
        </x:is>
      </x:c>
      <x:c r="B4699" s="0" t="inlineStr">
        <x:is>
          <x:t>Demo Handel GmbH</x:t>
        </x:is>
      </x:c>
      <x:c r="C4699" s="0" t="inlineStr">
        <x:is>
          <x:t>NWC</x:t>
        </x:is>
      </x:c>
      <x:c r="D4699" s="0" t="inlineStr">
        <x:is>
          <x:t>nwc.other.P_C.8</x:t>
        </x:is>
      </x:c>
      <x:c r="E4699" s="0" t="inlineStr">
        <x:is>
          <x:t>Sonstige Verbindlichkeiten (Anteil sonstiges Working Capital)</x:t>
        </x:is>
      </x:c>
      <x:c r="F4699" s="58">
        <x:v>3500</x:v>
      </x:c>
      <x:c r="G4699" t="inlineStr">
        <x:is>
          <x:t>Sonstige Verbindlichkeiten</x:t>
        </x:is>
      </x:c>
      <x:c r="H4699" s="0" t="inlineStr">
        <x:is>
          <x:t>2022-07</x:t>
        </x:is>
      </x:c>
      <x:c r="I4699" s="0" t="inlineStr">
        <x:is>
          <x:t>2022-07</x:t>
        </x:is>
      </x:c>
      <x:c r="J4699" s="0" t="inlineStr">
        <x:is>
          <x:t>Month</x:t>
        </x:is>
      </x:c>
      <x:c r="K4699" s="58">
        <x:v>1</x:v>
      </x:c>
      <x:c r="L4699" s="12">
        <x:v>0</x:v>
      </x:c>
    </x:row>
    <x:row r="4700">
      <x:c r="A4700" s="0" t="inlineStr">
        <x:is>
          <x:t>NWC|nwc.other.P_C.8|3500|2022-08</x:t>
        </x:is>
      </x:c>
      <x:c r="B4700" s="0" t="inlineStr">
        <x:is>
          <x:t>Demo Handel GmbH</x:t>
        </x:is>
      </x:c>
      <x:c r="C4700" s="0" t="inlineStr">
        <x:is>
          <x:t>NWC</x:t>
        </x:is>
      </x:c>
      <x:c r="D4700" s="0" t="inlineStr">
        <x:is>
          <x:t>nwc.other.P_C.8</x:t>
        </x:is>
      </x:c>
      <x:c r="E4700" s="0" t="inlineStr">
        <x:is>
          <x:t>Sonstige Verbindlichkeiten (Anteil sonstiges Working Capital)</x:t>
        </x:is>
      </x:c>
      <x:c r="F4700" s="58">
        <x:v>3500</x:v>
      </x:c>
      <x:c r="G4700" t="inlineStr">
        <x:is>
          <x:t>Sonstige Verbindlichkeiten</x:t>
        </x:is>
      </x:c>
      <x:c r="H4700" s="0" t="inlineStr">
        <x:is>
          <x:t>2022-08</x:t>
        </x:is>
      </x:c>
      <x:c r="I4700" s="0" t="inlineStr">
        <x:is>
          <x:t>2022-08</x:t>
        </x:is>
      </x:c>
      <x:c r="J4700" s="0" t="inlineStr">
        <x:is>
          <x:t>Month</x:t>
        </x:is>
      </x:c>
      <x:c r="K4700" s="58">
        <x:v>1</x:v>
      </x:c>
      <x:c r="L4700" s="12">
        <x:v>0</x:v>
      </x:c>
    </x:row>
    <x:row r="4701">
      <x:c r="A4701" s="0" t="inlineStr">
        <x:is>
          <x:t>NWC|nwc.other.P_C.8|3500|2022-09</x:t>
        </x:is>
      </x:c>
      <x:c r="B4701" s="0" t="inlineStr">
        <x:is>
          <x:t>Demo Handel GmbH</x:t>
        </x:is>
      </x:c>
      <x:c r="C4701" s="0" t="inlineStr">
        <x:is>
          <x:t>NWC</x:t>
        </x:is>
      </x:c>
      <x:c r="D4701" s="0" t="inlineStr">
        <x:is>
          <x:t>nwc.other.P_C.8</x:t>
        </x:is>
      </x:c>
      <x:c r="E4701" s="0" t="inlineStr">
        <x:is>
          <x:t>Sonstige Verbindlichkeiten (Anteil sonstiges Working Capital)</x:t>
        </x:is>
      </x:c>
      <x:c r="F4701" s="58">
        <x:v>3500</x:v>
      </x:c>
      <x:c r="G4701" t="inlineStr">
        <x:is>
          <x:t>Sonstige Verbindlichkeiten</x:t>
        </x:is>
      </x:c>
      <x:c r="H4701" s="0" t="inlineStr">
        <x:is>
          <x:t>2022-09</x:t>
        </x:is>
      </x:c>
      <x:c r="I4701" s="0" t="inlineStr">
        <x:is>
          <x:t>2022-09</x:t>
        </x:is>
      </x:c>
      <x:c r="J4701" s="0" t="inlineStr">
        <x:is>
          <x:t>Month</x:t>
        </x:is>
      </x:c>
      <x:c r="K4701" s="58">
        <x:v>1</x:v>
      </x:c>
      <x:c r="L4701" s="12">
        <x:v>0</x:v>
      </x:c>
    </x:row>
    <x:row r="4702">
      <x:c r="A4702" s="0" t="inlineStr">
        <x:is>
          <x:t>NWC|nwc.other.P_C.8|3500|2022-10</x:t>
        </x:is>
      </x:c>
      <x:c r="B4702" s="0" t="inlineStr">
        <x:is>
          <x:t>Demo Handel GmbH</x:t>
        </x:is>
      </x:c>
      <x:c r="C4702" s="0" t="inlineStr">
        <x:is>
          <x:t>NWC</x:t>
        </x:is>
      </x:c>
      <x:c r="D4702" s="0" t="inlineStr">
        <x:is>
          <x:t>nwc.other.P_C.8</x:t>
        </x:is>
      </x:c>
      <x:c r="E4702" s="0" t="inlineStr">
        <x:is>
          <x:t>Sonstige Verbindlichkeiten (Anteil sonstiges Working Capital)</x:t>
        </x:is>
      </x:c>
      <x:c r="F4702" s="58">
        <x:v>3500</x:v>
      </x:c>
      <x:c r="G4702" t="inlineStr">
        <x:is>
          <x:t>Sonstige Verbindlichkeiten</x:t>
        </x:is>
      </x:c>
      <x:c r="H4702" s="0" t="inlineStr">
        <x:is>
          <x:t>2022-10</x:t>
        </x:is>
      </x:c>
      <x:c r="I4702" s="0" t="inlineStr">
        <x:is>
          <x:t>2022-10</x:t>
        </x:is>
      </x:c>
      <x:c r="J4702" s="0" t="inlineStr">
        <x:is>
          <x:t>Month</x:t>
        </x:is>
      </x:c>
      <x:c r="K4702" s="58">
        <x:v>1</x:v>
      </x:c>
      <x:c r="L4702" s="12">
        <x:v>0</x:v>
      </x:c>
    </x:row>
    <x:row r="4703">
      <x:c r="A4703" s="0" t="inlineStr">
        <x:is>
          <x:t>NWC|nwc.other.P_C.8|3500|2022-11</x:t>
        </x:is>
      </x:c>
      <x:c r="B4703" s="0" t="inlineStr">
        <x:is>
          <x:t>Demo Handel GmbH</x:t>
        </x:is>
      </x:c>
      <x:c r="C4703" s="0" t="inlineStr">
        <x:is>
          <x:t>NWC</x:t>
        </x:is>
      </x:c>
      <x:c r="D4703" s="0" t="inlineStr">
        <x:is>
          <x:t>nwc.other.P_C.8</x:t>
        </x:is>
      </x:c>
      <x:c r="E4703" s="0" t="inlineStr">
        <x:is>
          <x:t>Sonstige Verbindlichkeiten (Anteil sonstiges Working Capital)</x:t>
        </x:is>
      </x:c>
      <x:c r="F4703" s="58">
        <x:v>3500</x:v>
      </x:c>
      <x:c r="G4703" t="inlineStr">
        <x:is>
          <x:t>Sonstige Verbindlichkeiten</x:t>
        </x:is>
      </x:c>
      <x:c r="H4703" s="0" t="inlineStr">
        <x:is>
          <x:t>2022-11</x:t>
        </x:is>
      </x:c>
      <x:c r="I4703" s="0" t="inlineStr">
        <x:is>
          <x:t>2022-11</x:t>
        </x:is>
      </x:c>
      <x:c r="J4703" s="0" t="inlineStr">
        <x:is>
          <x:t>Month</x:t>
        </x:is>
      </x:c>
      <x:c r="K4703" s="58">
        <x:v>1</x:v>
      </x:c>
      <x:c r="L4703" s="12">
        <x:v>0</x:v>
      </x:c>
    </x:row>
    <x:row r="4704">
      <x:c r="A4704" s="0" t="inlineStr">
        <x:is>
          <x:t>NWC|nwc.other.P_C.8|3500|2022-12</x:t>
        </x:is>
      </x:c>
      <x:c r="B4704" s="0" t="inlineStr">
        <x:is>
          <x:t>Demo Handel GmbH</x:t>
        </x:is>
      </x:c>
      <x:c r="C4704" s="0" t="inlineStr">
        <x:is>
          <x:t>NWC</x:t>
        </x:is>
      </x:c>
      <x:c r="D4704" s="0" t="inlineStr">
        <x:is>
          <x:t>nwc.other.P_C.8</x:t>
        </x:is>
      </x:c>
      <x:c r="E4704" s="0" t="inlineStr">
        <x:is>
          <x:t>Sonstige Verbindlichkeiten (Anteil sonstiges Working Capital)</x:t>
        </x:is>
      </x:c>
      <x:c r="F4704" s="58">
        <x:v>3500</x:v>
      </x:c>
      <x:c r="G4704" t="inlineStr">
        <x:is>
          <x:t>Sonstige Verbindlichkeiten</x:t>
        </x:is>
      </x:c>
      <x:c r="H4704" s="0" t="inlineStr">
        <x:is>
          <x:t>2022-12</x:t>
        </x:is>
      </x:c>
      <x:c r="I4704" s="0" t="inlineStr">
        <x:is>
          <x:t>2022-12</x:t>
        </x:is>
      </x:c>
      <x:c r="J4704" s="0" t="inlineStr">
        <x:is>
          <x:t>Month</x:t>
        </x:is>
      </x:c>
      <x:c r="K4704" s="58">
        <x:v>1</x:v>
      </x:c>
      <x:c r="L4704" s="12">
        <x:v>-15000</x:v>
      </x:c>
    </x:row>
    <x:row r="4705">
      <x:c r="A4705" s="0" t="inlineStr">
        <x:is>
          <x:t>NWC|nwc.other.P_C.8|3500|2023-01</x:t>
        </x:is>
      </x:c>
      <x:c r="B4705" s="0" t="inlineStr">
        <x:is>
          <x:t>Demo Handel GmbH</x:t>
        </x:is>
      </x:c>
      <x:c r="C4705" s="0" t="inlineStr">
        <x:is>
          <x:t>NWC</x:t>
        </x:is>
      </x:c>
      <x:c r="D4705" s="0" t="inlineStr">
        <x:is>
          <x:t>nwc.other.P_C.8</x:t>
        </x:is>
      </x:c>
      <x:c r="E4705" s="0" t="inlineStr">
        <x:is>
          <x:t>Sonstige Verbindlichkeiten (Anteil sonstiges Working Capital)</x:t>
        </x:is>
      </x:c>
      <x:c r="F4705" s="58">
        <x:v>3500</x:v>
      </x:c>
      <x:c r="G4705" t="inlineStr">
        <x:is>
          <x:t>Sonstige Verbindlichkeiten</x:t>
        </x:is>
      </x:c>
      <x:c r="H4705" s="0" t="inlineStr">
        <x:is>
          <x:t>2023-01</x:t>
        </x:is>
      </x:c>
      <x:c r="I4705" s="0" t="inlineStr">
        <x:is>
          <x:t>2023-01</x:t>
        </x:is>
      </x:c>
      <x:c r="J4705" s="0" t="inlineStr">
        <x:is>
          <x:t>Month</x:t>
        </x:is>
      </x:c>
      <x:c r="K4705" s="58">
        <x:v>1</x:v>
      </x:c>
      <x:c r="L4705" s="12">
        <x:v>0</x:v>
      </x:c>
    </x:row>
    <x:row r="4706">
      <x:c r="A4706" s="0" t="inlineStr">
        <x:is>
          <x:t>NWC|nwc.other.P_C.8|3500|2023-02</x:t>
        </x:is>
      </x:c>
      <x:c r="B4706" s="0" t="inlineStr">
        <x:is>
          <x:t>Demo Handel GmbH</x:t>
        </x:is>
      </x:c>
      <x:c r="C4706" s="0" t="inlineStr">
        <x:is>
          <x:t>NWC</x:t>
        </x:is>
      </x:c>
      <x:c r="D4706" s="0" t="inlineStr">
        <x:is>
          <x:t>nwc.other.P_C.8</x:t>
        </x:is>
      </x:c>
      <x:c r="E4706" s="0" t="inlineStr">
        <x:is>
          <x:t>Sonstige Verbindlichkeiten (Anteil sonstiges Working Capital)</x:t>
        </x:is>
      </x:c>
      <x:c r="F4706" s="58">
        <x:v>3500</x:v>
      </x:c>
      <x:c r="G4706" t="inlineStr">
        <x:is>
          <x:t>Sonstige Verbindlichkeiten</x:t>
        </x:is>
      </x:c>
      <x:c r="H4706" s="0" t="inlineStr">
        <x:is>
          <x:t>2023-02</x:t>
        </x:is>
      </x:c>
      <x:c r="I4706" s="0" t="inlineStr">
        <x:is>
          <x:t>2023-02</x:t>
        </x:is>
      </x:c>
      <x:c r="J4706" s="0" t="inlineStr">
        <x:is>
          <x:t>Month</x:t>
        </x:is>
      </x:c>
      <x:c r="K4706" s="58">
        <x:v>1</x:v>
      </x:c>
      <x:c r="L4706" s="12">
        <x:v>0</x:v>
      </x:c>
    </x:row>
    <x:row r="4707">
      <x:c r="A4707" s="0" t="inlineStr">
        <x:is>
          <x:t>NWC|nwc.other.P_C.8|3500|2023-03</x:t>
        </x:is>
      </x:c>
      <x:c r="B4707" s="0" t="inlineStr">
        <x:is>
          <x:t>Demo Handel GmbH</x:t>
        </x:is>
      </x:c>
      <x:c r="C4707" s="0" t="inlineStr">
        <x:is>
          <x:t>NWC</x:t>
        </x:is>
      </x:c>
      <x:c r="D4707" s="0" t="inlineStr">
        <x:is>
          <x:t>nwc.other.P_C.8</x:t>
        </x:is>
      </x:c>
      <x:c r="E4707" s="0" t="inlineStr">
        <x:is>
          <x:t>Sonstige Verbindlichkeiten (Anteil sonstiges Working Capital)</x:t>
        </x:is>
      </x:c>
      <x:c r="F4707" s="58">
        <x:v>3500</x:v>
      </x:c>
      <x:c r="G4707" t="inlineStr">
        <x:is>
          <x:t>Sonstige Verbindlichkeiten</x:t>
        </x:is>
      </x:c>
      <x:c r="H4707" s="0" t="inlineStr">
        <x:is>
          <x:t>2023-03</x:t>
        </x:is>
      </x:c>
      <x:c r="I4707" s="0" t="inlineStr">
        <x:is>
          <x:t>2023-03</x:t>
        </x:is>
      </x:c>
      <x:c r="J4707" s="0" t="inlineStr">
        <x:is>
          <x:t>Month</x:t>
        </x:is>
      </x:c>
      <x:c r="K4707" s="58">
        <x:v>1</x:v>
      </x:c>
      <x:c r="L4707" s="12">
        <x:v>0</x:v>
      </x:c>
    </x:row>
    <x:row r="4708">
      <x:c r="A4708" s="0" t="inlineStr">
        <x:is>
          <x:t>NWC|nwc.other.P_C.8|3500|2023-04</x:t>
        </x:is>
      </x:c>
      <x:c r="B4708" s="0" t="inlineStr">
        <x:is>
          <x:t>Demo Handel GmbH</x:t>
        </x:is>
      </x:c>
      <x:c r="C4708" s="0" t="inlineStr">
        <x:is>
          <x:t>NWC</x:t>
        </x:is>
      </x:c>
      <x:c r="D4708" s="0" t="inlineStr">
        <x:is>
          <x:t>nwc.other.P_C.8</x:t>
        </x:is>
      </x:c>
      <x:c r="E4708" s="0" t="inlineStr">
        <x:is>
          <x:t>Sonstige Verbindlichkeiten (Anteil sonstiges Working Capital)</x:t>
        </x:is>
      </x:c>
      <x:c r="F4708" s="58">
        <x:v>3500</x:v>
      </x:c>
      <x:c r="G4708" t="inlineStr">
        <x:is>
          <x:t>Sonstige Verbindlichkeiten</x:t>
        </x:is>
      </x:c>
      <x:c r="H4708" s="0" t="inlineStr">
        <x:is>
          <x:t>2023-04</x:t>
        </x:is>
      </x:c>
      <x:c r="I4708" s="0" t="inlineStr">
        <x:is>
          <x:t>2023-04</x:t>
        </x:is>
      </x:c>
      <x:c r="J4708" s="0" t="inlineStr">
        <x:is>
          <x:t>Month</x:t>
        </x:is>
      </x:c>
      <x:c r="K4708" s="58">
        <x:v>1</x:v>
      </x:c>
      <x:c r="L4708" s="12">
        <x:v>0</x:v>
      </x:c>
    </x:row>
    <x:row r="4709">
      <x:c r="A4709" s="0" t="inlineStr">
        <x:is>
          <x:t>NWC|nwc.other.P_C.8|3500|2023-05</x:t>
        </x:is>
      </x:c>
      <x:c r="B4709" s="0" t="inlineStr">
        <x:is>
          <x:t>Demo Handel GmbH</x:t>
        </x:is>
      </x:c>
      <x:c r="C4709" s="0" t="inlineStr">
        <x:is>
          <x:t>NWC</x:t>
        </x:is>
      </x:c>
      <x:c r="D4709" s="0" t="inlineStr">
        <x:is>
          <x:t>nwc.other.P_C.8</x:t>
        </x:is>
      </x:c>
      <x:c r="E4709" s="0" t="inlineStr">
        <x:is>
          <x:t>Sonstige Verbindlichkeiten (Anteil sonstiges Working Capital)</x:t>
        </x:is>
      </x:c>
      <x:c r="F4709" s="58">
        <x:v>3500</x:v>
      </x:c>
      <x:c r="G4709" t="inlineStr">
        <x:is>
          <x:t>Sonstige Verbindlichkeiten</x:t>
        </x:is>
      </x:c>
      <x:c r="H4709" s="0" t="inlineStr">
        <x:is>
          <x:t>2023-05</x:t>
        </x:is>
      </x:c>
      <x:c r="I4709" s="0" t="inlineStr">
        <x:is>
          <x:t>2023-05</x:t>
        </x:is>
      </x:c>
      <x:c r="J4709" s="0" t="inlineStr">
        <x:is>
          <x:t>Month</x:t>
        </x:is>
      </x:c>
      <x:c r="K4709" s="58">
        <x:v>1</x:v>
      </x:c>
      <x:c r="L4709" s="12">
        <x:v>0</x:v>
      </x:c>
    </x:row>
    <x:row r="4710">
      <x:c r="A4710" s="0" t="inlineStr">
        <x:is>
          <x:t>NWC|nwc.other.P_C.8|3500|2023-06</x:t>
        </x:is>
      </x:c>
      <x:c r="B4710" s="0" t="inlineStr">
        <x:is>
          <x:t>Demo Handel GmbH</x:t>
        </x:is>
      </x:c>
      <x:c r="C4710" s="0" t="inlineStr">
        <x:is>
          <x:t>NWC</x:t>
        </x:is>
      </x:c>
      <x:c r="D4710" s="0" t="inlineStr">
        <x:is>
          <x:t>nwc.other.P_C.8</x:t>
        </x:is>
      </x:c>
      <x:c r="E4710" s="0" t="inlineStr">
        <x:is>
          <x:t>Sonstige Verbindlichkeiten (Anteil sonstiges Working Capital)</x:t>
        </x:is>
      </x:c>
      <x:c r="F4710" s="58">
        <x:v>3500</x:v>
      </x:c>
      <x:c r="G4710" t="inlineStr">
        <x:is>
          <x:t>Sonstige Verbindlichkeiten</x:t>
        </x:is>
      </x:c>
      <x:c r="H4710" s="0" t="inlineStr">
        <x:is>
          <x:t>2023-06</x:t>
        </x:is>
      </x:c>
      <x:c r="I4710" s="0" t="inlineStr">
        <x:is>
          <x:t>2023-06</x:t>
        </x:is>
      </x:c>
      <x:c r="J4710" s="0" t="inlineStr">
        <x:is>
          <x:t>Month</x:t>
        </x:is>
      </x:c>
      <x:c r="K4710" s="58">
        <x:v>1</x:v>
      </x:c>
      <x:c r="L4710" s="12">
        <x:v>0</x:v>
      </x:c>
    </x:row>
    <x:row r="4711">
      <x:c r="A4711" s="0" t="inlineStr">
        <x:is>
          <x:t>NWC|nwc.other.P_C.8|3500|2023-07</x:t>
        </x:is>
      </x:c>
      <x:c r="B4711" s="0" t="inlineStr">
        <x:is>
          <x:t>Demo Handel GmbH</x:t>
        </x:is>
      </x:c>
      <x:c r="C4711" s="0" t="inlineStr">
        <x:is>
          <x:t>NWC</x:t>
        </x:is>
      </x:c>
      <x:c r="D4711" s="0" t="inlineStr">
        <x:is>
          <x:t>nwc.other.P_C.8</x:t>
        </x:is>
      </x:c>
      <x:c r="E4711" s="0" t="inlineStr">
        <x:is>
          <x:t>Sonstige Verbindlichkeiten (Anteil sonstiges Working Capital)</x:t>
        </x:is>
      </x:c>
      <x:c r="F4711" s="58">
        <x:v>3500</x:v>
      </x:c>
      <x:c r="G4711" t="inlineStr">
        <x:is>
          <x:t>Sonstige Verbindlichkeiten</x:t>
        </x:is>
      </x:c>
      <x:c r="H4711" s="0" t="inlineStr">
        <x:is>
          <x:t>2023-07</x:t>
        </x:is>
      </x:c>
      <x:c r="I4711" s="0" t="inlineStr">
        <x:is>
          <x:t>2023-07</x:t>
        </x:is>
      </x:c>
      <x:c r="J4711" s="0" t="inlineStr">
        <x:is>
          <x:t>Month</x:t>
        </x:is>
      </x:c>
      <x:c r="K4711" s="58">
        <x:v>1</x:v>
      </x:c>
      <x:c r="L4711" s="12">
        <x:v>0</x:v>
      </x:c>
    </x:row>
    <x:row r="4712">
      <x:c r="A4712" s="0" t="inlineStr">
        <x:is>
          <x:t>NWC|nwc.other.P_C.8|3500|2023-08</x:t>
        </x:is>
      </x:c>
      <x:c r="B4712" s="0" t="inlineStr">
        <x:is>
          <x:t>Demo Handel GmbH</x:t>
        </x:is>
      </x:c>
      <x:c r="C4712" s="0" t="inlineStr">
        <x:is>
          <x:t>NWC</x:t>
        </x:is>
      </x:c>
      <x:c r="D4712" s="0" t="inlineStr">
        <x:is>
          <x:t>nwc.other.P_C.8</x:t>
        </x:is>
      </x:c>
      <x:c r="E4712" s="0" t="inlineStr">
        <x:is>
          <x:t>Sonstige Verbindlichkeiten (Anteil sonstiges Working Capital)</x:t>
        </x:is>
      </x:c>
      <x:c r="F4712" s="58">
        <x:v>3500</x:v>
      </x:c>
      <x:c r="G4712" t="inlineStr">
        <x:is>
          <x:t>Sonstige Verbindlichkeiten</x:t>
        </x:is>
      </x:c>
      <x:c r="H4712" s="0" t="inlineStr">
        <x:is>
          <x:t>2023-08</x:t>
        </x:is>
      </x:c>
      <x:c r="I4712" s="0" t="inlineStr">
        <x:is>
          <x:t>2023-08</x:t>
        </x:is>
      </x:c>
      <x:c r="J4712" s="0" t="inlineStr">
        <x:is>
          <x:t>Month</x:t>
        </x:is>
      </x:c>
      <x:c r="K4712" s="58">
        <x:v>1</x:v>
      </x:c>
      <x:c r="L4712" s="12">
        <x:v>0</x:v>
      </x:c>
    </x:row>
    <x:row r="4713">
      <x:c r="A4713" s="0" t="inlineStr">
        <x:is>
          <x:t>NWC|nwc.other.P_C.8|3500|2023-09</x:t>
        </x:is>
      </x:c>
      <x:c r="B4713" s="0" t="inlineStr">
        <x:is>
          <x:t>Demo Handel GmbH</x:t>
        </x:is>
      </x:c>
      <x:c r="C4713" s="0" t="inlineStr">
        <x:is>
          <x:t>NWC</x:t>
        </x:is>
      </x:c>
      <x:c r="D4713" s="0" t="inlineStr">
        <x:is>
          <x:t>nwc.other.P_C.8</x:t>
        </x:is>
      </x:c>
      <x:c r="E4713" s="0" t="inlineStr">
        <x:is>
          <x:t>Sonstige Verbindlichkeiten (Anteil sonstiges Working Capital)</x:t>
        </x:is>
      </x:c>
      <x:c r="F4713" s="58">
        <x:v>3500</x:v>
      </x:c>
      <x:c r="G4713" t="inlineStr">
        <x:is>
          <x:t>Sonstige Verbindlichkeiten</x:t>
        </x:is>
      </x:c>
      <x:c r="H4713" s="0" t="inlineStr">
        <x:is>
          <x:t>2023-09</x:t>
        </x:is>
      </x:c>
      <x:c r="I4713" s="0" t="inlineStr">
        <x:is>
          <x:t>2023-09</x:t>
        </x:is>
      </x:c>
      <x:c r="J4713" s="0" t="inlineStr">
        <x:is>
          <x:t>Month</x:t>
        </x:is>
      </x:c>
      <x:c r="K4713" s="58">
        <x:v>1</x:v>
      </x:c>
      <x:c r="L4713" s="12">
        <x:v>0</x:v>
      </x:c>
    </x:row>
    <x:row r="4714">
      <x:c r="A4714" s="0" t="inlineStr">
        <x:is>
          <x:t>NWC|nwc.other.P_C.8|3500|2023-10</x:t>
        </x:is>
      </x:c>
      <x:c r="B4714" s="0" t="inlineStr">
        <x:is>
          <x:t>Demo Handel GmbH</x:t>
        </x:is>
      </x:c>
      <x:c r="C4714" s="0" t="inlineStr">
        <x:is>
          <x:t>NWC</x:t>
        </x:is>
      </x:c>
      <x:c r="D4714" s="0" t="inlineStr">
        <x:is>
          <x:t>nwc.other.P_C.8</x:t>
        </x:is>
      </x:c>
      <x:c r="E4714" s="0" t="inlineStr">
        <x:is>
          <x:t>Sonstige Verbindlichkeiten (Anteil sonstiges Working Capital)</x:t>
        </x:is>
      </x:c>
      <x:c r="F4714" s="58">
        <x:v>3500</x:v>
      </x:c>
      <x:c r="G4714" t="inlineStr">
        <x:is>
          <x:t>Sonstige Verbindlichkeiten</x:t>
        </x:is>
      </x:c>
      <x:c r="H4714" s="0" t="inlineStr">
        <x:is>
          <x:t>2023-10</x:t>
        </x:is>
      </x:c>
      <x:c r="I4714" s="0" t="inlineStr">
        <x:is>
          <x:t>2023-10</x:t>
        </x:is>
      </x:c>
      <x:c r="J4714" s="0" t="inlineStr">
        <x:is>
          <x:t>Month</x:t>
        </x:is>
      </x:c>
      <x:c r="K4714" s="58">
        <x:v>1</x:v>
      </x:c>
      <x:c r="L4714" s="12">
        <x:v>0</x:v>
      </x:c>
    </x:row>
    <x:row r="4715">
      <x:c r="A4715" s="0" t="inlineStr">
        <x:is>
          <x:t>NWC|nwc.other.P_C.8|3500|2023-11</x:t>
        </x:is>
      </x:c>
      <x:c r="B4715" s="0" t="inlineStr">
        <x:is>
          <x:t>Demo Handel GmbH</x:t>
        </x:is>
      </x:c>
      <x:c r="C4715" s="0" t="inlineStr">
        <x:is>
          <x:t>NWC</x:t>
        </x:is>
      </x:c>
      <x:c r="D4715" s="0" t="inlineStr">
        <x:is>
          <x:t>nwc.other.P_C.8</x:t>
        </x:is>
      </x:c>
      <x:c r="E4715" s="0" t="inlineStr">
        <x:is>
          <x:t>Sonstige Verbindlichkeiten (Anteil sonstiges Working Capital)</x:t>
        </x:is>
      </x:c>
      <x:c r="F4715" s="58">
        <x:v>3500</x:v>
      </x:c>
      <x:c r="G4715" t="inlineStr">
        <x:is>
          <x:t>Sonstige Verbindlichkeiten</x:t>
        </x:is>
      </x:c>
      <x:c r="H4715" s="0" t="inlineStr">
        <x:is>
          <x:t>2023-11</x:t>
        </x:is>
      </x:c>
      <x:c r="I4715" s="0" t="inlineStr">
        <x:is>
          <x:t>2023-11</x:t>
        </x:is>
      </x:c>
      <x:c r="J4715" s="0" t="inlineStr">
        <x:is>
          <x:t>Month</x:t>
        </x:is>
      </x:c>
      <x:c r="K4715" s="58">
        <x:v>1</x:v>
      </x:c>
      <x:c r="L4715" s="12">
        <x:v>0</x:v>
      </x:c>
    </x:row>
    <x:row r="4716">
      <x:c r="A4716" s="0" t="inlineStr">
        <x:is>
          <x:t>NWC|nwc.other.P_C.8|3500|2023-12</x:t>
        </x:is>
      </x:c>
      <x:c r="B4716" s="0" t="inlineStr">
        <x:is>
          <x:t>Demo Handel GmbH</x:t>
        </x:is>
      </x:c>
      <x:c r="C4716" s="0" t="inlineStr">
        <x:is>
          <x:t>NWC</x:t>
        </x:is>
      </x:c>
      <x:c r="D4716" s="0" t="inlineStr">
        <x:is>
          <x:t>nwc.other.P_C.8</x:t>
        </x:is>
      </x:c>
      <x:c r="E4716" s="0" t="inlineStr">
        <x:is>
          <x:t>Sonstige Verbindlichkeiten (Anteil sonstiges Working Capital)</x:t>
        </x:is>
      </x:c>
      <x:c r="F4716" s="58">
        <x:v>3500</x:v>
      </x:c>
      <x:c r="G4716" t="inlineStr">
        <x:is>
          <x:t>Sonstige Verbindlichkeiten</x:t>
        </x:is>
      </x:c>
      <x:c r="H4716" s="0" t="inlineStr">
        <x:is>
          <x:t>2023-12</x:t>
        </x:is>
      </x:c>
      <x:c r="I4716" s="0" t="inlineStr">
        <x:is>
          <x:t>2023-12</x:t>
        </x:is>
      </x:c>
      <x:c r="J4716" s="0" t="inlineStr">
        <x:is>
          <x:t>Month</x:t>
        </x:is>
      </x:c>
      <x:c r="K4716" s="58">
        <x:v>1</x:v>
      </x:c>
      <x:c r="L4716" s="12">
        <x:v>-15000</x:v>
      </x:c>
    </x:row>
    <x:row r="4717">
      <x:c r="A4717" s="0" t="inlineStr">
        <x:is>
          <x:t>NWC|nwc.other.P_C.8|3500|2024-01</x:t>
        </x:is>
      </x:c>
      <x:c r="B4717" s="0" t="inlineStr">
        <x:is>
          <x:t>Demo Handel GmbH</x:t>
        </x:is>
      </x:c>
      <x:c r="C4717" s="0" t="inlineStr">
        <x:is>
          <x:t>NWC</x:t>
        </x:is>
      </x:c>
      <x:c r="D4717" s="0" t="inlineStr">
        <x:is>
          <x:t>nwc.other.P_C.8</x:t>
        </x:is>
      </x:c>
      <x:c r="E4717" s="0" t="inlineStr">
        <x:is>
          <x:t>Sonstige Verbindlichkeiten (Anteil sonstiges Working Capital)</x:t>
        </x:is>
      </x:c>
      <x:c r="F4717" s="58">
        <x:v>3500</x:v>
      </x:c>
      <x:c r="G4717" t="inlineStr">
        <x:is>
          <x:t>Sonstige Verbindlichkeiten</x:t>
        </x:is>
      </x:c>
      <x:c r="H4717" s="0" t="inlineStr">
        <x:is>
          <x:t>2024-01</x:t>
        </x:is>
      </x:c>
      <x:c r="I4717" s="0" t="inlineStr">
        <x:is>
          <x:t>2024-01</x:t>
        </x:is>
      </x:c>
      <x:c r="J4717" s="0" t="inlineStr">
        <x:is>
          <x:t>Month</x:t>
        </x:is>
      </x:c>
      <x:c r="K4717" s="58">
        <x:v>1</x:v>
      </x:c>
      <x:c r="L4717" s="12">
        <x:v>0</x:v>
      </x:c>
    </x:row>
    <x:row r="4718">
      <x:c r="A4718" s="0" t="inlineStr">
        <x:is>
          <x:t>NWC|nwc.other.P_C.8|3500|2024-02</x:t>
        </x:is>
      </x:c>
      <x:c r="B4718" s="0" t="inlineStr">
        <x:is>
          <x:t>Demo Handel GmbH</x:t>
        </x:is>
      </x:c>
      <x:c r="C4718" s="0" t="inlineStr">
        <x:is>
          <x:t>NWC</x:t>
        </x:is>
      </x:c>
      <x:c r="D4718" s="0" t="inlineStr">
        <x:is>
          <x:t>nwc.other.P_C.8</x:t>
        </x:is>
      </x:c>
      <x:c r="E4718" s="0" t="inlineStr">
        <x:is>
          <x:t>Sonstige Verbindlichkeiten (Anteil sonstiges Working Capital)</x:t>
        </x:is>
      </x:c>
      <x:c r="F4718" s="58">
        <x:v>3500</x:v>
      </x:c>
      <x:c r="G4718" t="inlineStr">
        <x:is>
          <x:t>Sonstige Verbindlichkeiten</x:t>
        </x:is>
      </x:c>
      <x:c r="H4718" s="0" t="inlineStr">
        <x:is>
          <x:t>2024-02</x:t>
        </x:is>
      </x:c>
      <x:c r="I4718" s="0" t="inlineStr">
        <x:is>
          <x:t>2024-02</x:t>
        </x:is>
      </x:c>
      <x:c r="J4718" s="0" t="inlineStr">
        <x:is>
          <x:t>Month</x:t>
        </x:is>
      </x:c>
      <x:c r="K4718" s="58">
        <x:v>1</x:v>
      </x:c>
      <x:c r="L4718" s="12">
        <x:v>0</x:v>
      </x:c>
    </x:row>
    <x:row r="4719">
      <x:c r="A4719" s="0" t="inlineStr">
        <x:is>
          <x:t>NWC|nwc.other.P_C.8|3500|2024-03</x:t>
        </x:is>
      </x:c>
      <x:c r="B4719" s="0" t="inlineStr">
        <x:is>
          <x:t>Demo Handel GmbH</x:t>
        </x:is>
      </x:c>
      <x:c r="C4719" s="0" t="inlineStr">
        <x:is>
          <x:t>NWC</x:t>
        </x:is>
      </x:c>
      <x:c r="D4719" s="0" t="inlineStr">
        <x:is>
          <x:t>nwc.other.P_C.8</x:t>
        </x:is>
      </x:c>
      <x:c r="E4719" s="0" t="inlineStr">
        <x:is>
          <x:t>Sonstige Verbindlichkeiten (Anteil sonstiges Working Capital)</x:t>
        </x:is>
      </x:c>
      <x:c r="F4719" s="58">
        <x:v>3500</x:v>
      </x:c>
      <x:c r="G4719" t="inlineStr">
        <x:is>
          <x:t>Sonstige Verbindlichkeiten</x:t>
        </x:is>
      </x:c>
      <x:c r="H4719" s="0" t="inlineStr">
        <x:is>
          <x:t>2024-03</x:t>
        </x:is>
      </x:c>
      <x:c r="I4719" s="0" t="inlineStr">
        <x:is>
          <x:t>2024-03</x:t>
        </x:is>
      </x:c>
      <x:c r="J4719" s="0" t="inlineStr">
        <x:is>
          <x:t>Month</x:t>
        </x:is>
      </x:c>
      <x:c r="K4719" s="58">
        <x:v>1</x:v>
      </x:c>
      <x:c r="L4719" s="12">
        <x:v>0</x:v>
      </x:c>
    </x:row>
    <x:row r="4720">
      <x:c r="A4720" s="0" t="inlineStr">
        <x:is>
          <x:t>NWC|nwc.other.P_C.8|3500|2024-04</x:t>
        </x:is>
      </x:c>
      <x:c r="B4720" s="0" t="inlineStr">
        <x:is>
          <x:t>Demo Handel GmbH</x:t>
        </x:is>
      </x:c>
      <x:c r="C4720" s="0" t="inlineStr">
        <x:is>
          <x:t>NWC</x:t>
        </x:is>
      </x:c>
      <x:c r="D4720" s="0" t="inlineStr">
        <x:is>
          <x:t>nwc.other.P_C.8</x:t>
        </x:is>
      </x:c>
      <x:c r="E4720" s="0" t="inlineStr">
        <x:is>
          <x:t>Sonstige Verbindlichkeiten (Anteil sonstiges Working Capital)</x:t>
        </x:is>
      </x:c>
      <x:c r="F4720" s="58">
        <x:v>3500</x:v>
      </x:c>
      <x:c r="G4720" t="inlineStr">
        <x:is>
          <x:t>Sonstige Verbindlichkeiten</x:t>
        </x:is>
      </x:c>
      <x:c r="H4720" s="0" t="inlineStr">
        <x:is>
          <x:t>2024-04</x:t>
        </x:is>
      </x:c>
      <x:c r="I4720" s="0" t="inlineStr">
        <x:is>
          <x:t>2024-04</x:t>
        </x:is>
      </x:c>
      <x:c r="J4720" s="0" t="inlineStr">
        <x:is>
          <x:t>Month</x:t>
        </x:is>
      </x:c>
      <x:c r="K4720" s="58">
        <x:v>1</x:v>
      </x:c>
      <x:c r="L4720" s="12">
        <x:v>0</x:v>
      </x:c>
    </x:row>
    <x:row r="4721">
      <x:c r="A4721" s="0" t="inlineStr">
        <x:is>
          <x:t>NWC|nwc.other.P_C.8|3500|2024-05</x:t>
        </x:is>
      </x:c>
      <x:c r="B4721" s="0" t="inlineStr">
        <x:is>
          <x:t>Demo Handel GmbH</x:t>
        </x:is>
      </x:c>
      <x:c r="C4721" s="0" t="inlineStr">
        <x:is>
          <x:t>NWC</x:t>
        </x:is>
      </x:c>
      <x:c r="D4721" s="0" t="inlineStr">
        <x:is>
          <x:t>nwc.other.P_C.8</x:t>
        </x:is>
      </x:c>
      <x:c r="E4721" s="0" t="inlineStr">
        <x:is>
          <x:t>Sonstige Verbindlichkeiten (Anteil sonstiges Working Capital)</x:t>
        </x:is>
      </x:c>
      <x:c r="F4721" s="58">
        <x:v>3500</x:v>
      </x:c>
      <x:c r="G4721" t="inlineStr">
        <x:is>
          <x:t>Sonstige Verbindlichkeiten</x:t>
        </x:is>
      </x:c>
      <x:c r="H4721" s="0" t="inlineStr">
        <x:is>
          <x:t>2024-05</x:t>
        </x:is>
      </x:c>
      <x:c r="I4721" s="0" t="inlineStr">
        <x:is>
          <x:t>2024-05</x:t>
        </x:is>
      </x:c>
      <x:c r="J4721" s="0" t="inlineStr">
        <x:is>
          <x:t>Month</x:t>
        </x:is>
      </x:c>
      <x:c r="K4721" s="58">
        <x:v>1</x:v>
      </x:c>
      <x:c r="L4721" s="12">
        <x:v>0</x:v>
      </x:c>
    </x:row>
    <x:row r="4722">
      <x:c r="A4722" s="0" t="inlineStr">
        <x:is>
          <x:t>NWC|nwc.other.P_C.8|3500|2024-06</x:t>
        </x:is>
      </x:c>
      <x:c r="B4722" s="0" t="inlineStr">
        <x:is>
          <x:t>Demo Handel GmbH</x:t>
        </x:is>
      </x:c>
      <x:c r="C4722" s="0" t="inlineStr">
        <x:is>
          <x:t>NWC</x:t>
        </x:is>
      </x:c>
      <x:c r="D4722" s="0" t="inlineStr">
        <x:is>
          <x:t>nwc.other.P_C.8</x:t>
        </x:is>
      </x:c>
      <x:c r="E4722" s="0" t="inlineStr">
        <x:is>
          <x:t>Sonstige Verbindlichkeiten (Anteil sonstiges Working Capital)</x:t>
        </x:is>
      </x:c>
      <x:c r="F4722" s="58">
        <x:v>3500</x:v>
      </x:c>
      <x:c r="G4722" t="inlineStr">
        <x:is>
          <x:t>Sonstige Verbindlichkeiten</x:t>
        </x:is>
      </x:c>
      <x:c r="H4722" s="0" t="inlineStr">
        <x:is>
          <x:t>2024-06</x:t>
        </x:is>
      </x:c>
      <x:c r="I4722" s="0" t="inlineStr">
        <x:is>
          <x:t>2024-06</x:t>
        </x:is>
      </x:c>
      <x:c r="J4722" s="0" t="inlineStr">
        <x:is>
          <x:t>Month</x:t>
        </x:is>
      </x:c>
      <x:c r="K4722" s="58">
        <x:v>1</x:v>
      </x:c>
      <x:c r="L4722" s="12">
        <x:v>0</x:v>
      </x:c>
    </x:row>
    <x:row r="4723">
      <x:c r="A4723" s="0" t="inlineStr">
        <x:is>
          <x:t>NWC|nwc.other.P_C.8|3500|2024-07</x:t>
        </x:is>
      </x:c>
      <x:c r="B4723" s="0" t="inlineStr">
        <x:is>
          <x:t>Demo Handel GmbH</x:t>
        </x:is>
      </x:c>
      <x:c r="C4723" s="0" t="inlineStr">
        <x:is>
          <x:t>NWC</x:t>
        </x:is>
      </x:c>
      <x:c r="D4723" s="0" t="inlineStr">
        <x:is>
          <x:t>nwc.other.P_C.8</x:t>
        </x:is>
      </x:c>
      <x:c r="E4723" s="0" t="inlineStr">
        <x:is>
          <x:t>Sonstige Verbindlichkeiten (Anteil sonstiges Working Capital)</x:t>
        </x:is>
      </x:c>
      <x:c r="F4723" s="58">
        <x:v>3500</x:v>
      </x:c>
      <x:c r="G4723" t="inlineStr">
        <x:is>
          <x:t>Sonstige Verbindlichkeiten</x:t>
        </x:is>
      </x:c>
      <x:c r="H4723" s="0" t="inlineStr">
        <x:is>
          <x:t>2024-07</x:t>
        </x:is>
      </x:c>
      <x:c r="I4723" s="0" t="inlineStr">
        <x:is>
          <x:t>2024-07</x:t>
        </x:is>
      </x:c>
      <x:c r="J4723" s="0" t="inlineStr">
        <x:is>
          <x:t>Month</x:t>
        </x:is>
      </x:c>
      <x:c r="K4723" s="58">
        <x:v>1</x:v>
      </x:c>
      <x:c r="L4723" s="12">
        <x:v>0</x:v>
      </x:c>
    </x:row>
    <x:row r="4724">
      <x:c r="A4724" s="0" t="inlineStr">
        <x:is>
          <x:t>NWC|nwc.other.P_C.8|3500|2024-08</x:t>
        </x:is>
      </x:c>
      <x:c r="B4724" s="0" t="inlineStr">
        <x:is>
          <x:t>Demo Handel GmbH</x:t>
        </x:is>
      </x:c>
      <x:c r="C4724" s="0" t="inlineStr">
        <x:is>
          <x:t>NWC</x:t>
        </x:is>
      </x:c>
      <x:c r="D4724" s="0" t="inlineStr">
        <x:is>
          <x:t>nwc.other.P_C.8</x:t>
        </x:is>
      </x:c>
      <x:c r="E4724" s="0" t="inlineStr">
        <x:is>
          <x:t>Sonstige Verbindlichkeiten (Anteil sonstiges Working Capital)</x:t>
        </x:is>
      </x:c>
      <x:c r="F4724" s="58">
        <x:v>3500</x:v>
      </x:c>
      <x:c r="G4724" t="inlineStr">
        <x:is>
          <x:t>Sonstige Verbindlichkeiten</x:t>
        </x:is>
      </x:c>
      <x:c r="H4724" s="0" t="inlineStr">
        <x:is>
          <x:t>2024-08</x:t>
        </x:is>
      </x:c>
      <x:c r="I4724" s="0" t="inlineStr">
        <x:is>
          <x:t>2024-08</x:t>
        </x:is>
      </x:c>
      <x:c r="J4724" s="0" t="inlineStr">
        <x:is>
          <x:t>Month</x:t>
        </x:is>
      </x:c>
      <x:c r="K4724" s="58">
        <x:v>1</x:v>
      </x:c>
      <x:c r="L4724" s="12">
        <x:v>0</x:v>
      </x:c>
    </x:row>
    <x:row r="4725">
      <x:c r="A4725" s="0" t="inlineStr">
        <x:is>
          <x:t>NWC|nwc.other.P_C.8|3500|2024-09</x:t>
        </x:is>
      </x:c>
      <x:c r="B4725" s="0" t="inlineStr">
        <x:is>
          <x:t>Demo Handel GmbH</x:t>
        </x:is>
      </x:c>
      <x:c r="C4725" s="0" t="inlineStr">
        <x:is>
          <x:t>NWC</x:t>
        </x:is>
      </x:c>
      <x:c r="D4725" s="0" t="inlineStr">
        <x:is>
          <x:t>nwc.other.P_C.8</x:t>
        </x:is>
      </x:c>
      <x:c r="E4725" s="0" t="inlineStr">
        <x:is>
          <x:t>Sonstige Verbindlichkeiten (Anteil sonstiges Working Capital)</x:t>
        </x:is>
      </x:c>
      <x:c r="F4725" s="58">
        <x:v>3500</x:v>
      </x:c>
      <x:c r="G4725" t="inlineStr">
        <x:is>
          <x:t>Sonstige Verbindlichkeiten</x:t>
        </x:is>
      </x:c>
      <x:c r="H4725" s="0" t="inlineStr">
        <x:is>
          <x:t>2024-09</x:t>
        </x:is>
      </x:c>
      <x:c r="I4725" s="0" t="inlineStr">
        <x:is>
          <x:t>2024-09</x:t>
        </x:is>
      </x:c>
      <x:c r="J4725" s="0" t="inlineStr">
        <x:is>
          <x:t>Month</x:t>
        </x:is>
      </x:c>
      <x:c r="K4725" s="58">
        <x:v>1</x:v>
      </x:c>
      <x:c r="L4725" s="12">
        <x:v>0</x:v>
      </x:c>
    </x:row>
    <x:row r="4726">
      <x:c r="A4726" s="0" t="inlineStr">
        <x:is>
          <x:t>NWC|nwc.other.P_C.8|3500|2024-10</x:t>
        </x:is>
      </x:c>
      <x:c r="B4726" s="0" t="inlineStr">
        <x:is>
          <x:t>Demo Handel GmbH</x:t>
        </x:is>
      </x:c>
      <x:c r="C4726" s="0" t="inlineStr">
        <x:is>
          <x:t>NWC</x:t>
        </x:is>
      </x:c>
      <x:c r="D4726" s="0" t="inlineStr">
        <x:is>
          <x:t>nwc.other.P_C.8</x:t>
        </x:is>
      </x:c>
      <x:c r="E4726" s="0" t="inlineStr">
        <x:is>
          <x:t>Sonstige Verbindlichkeiten (Anteil sonstiges Working Capital)</x:t>
        </x:is>
      </x:c>
      <x:c r="F4726" s="58">
        <x:v>3500</x:v>
      </x:c>
      <x:c r="G4726" t="inlineStr">
        <x:is>
          <x:t>Sonstige Verbindlichkeiten</x:t>
        </x:is>
      </x:c>
      <x:c r="H4726" s="0" t="inlineStr">
        <x:is>
          <x:t>2024-10</x:t>
        </x:is>
      </x:c>
      <x:c r="I4726" s="0" t="inlineStr">
        <x:is>
          <x:t>2024-10</x:t>
        </x:is>
      </x:c>
      <x:c r="J4726" s="0" t="inlineStr">
        <x:is>
          <x:t>Month</x:t>
        </x:is>
      </x:c>
      <x:c r="K4726" s="58">
        <x:v>1</x:v>
      </x:c>
      <x:c r="L4726" s="12">
        <x:v>0</x:v>
      </x:c>
    </x:row>
    <x:row r="4727">
      <x:c r="A4727" s="0" t="inlineStr">
        <x:is>
          <x:t>NWC|nwc.other.P_C.8|3500|2024-11</x:t>
        </x:is>
      </x:c>
      <x:c r="B4727" s="0" t="inlineStr">
        <x:is>
          <x:t>Demo Handel GmbH</x:t>
        </x:is>
      </x:c>
      <x:c r="C4727" s="0" t="inlineStr">
        <x:is>
          <x:t>NWC</x:t>
        </x:is>
      </x:c>
      <x:c r="D4727" s="0" t="inlineStr">
        <x:is>
          <x:t>nwc.other.P_C.8</x:t>
        </x:is>
      </x:c>
      <x:c r="E4727" s="0" t="inlineStr">
        <x:is>
          <x:t>Sonstige Verbindlichkeiten (Anteil sonstiges Working Capital)</x:t>
        </x:is>
      </x:c>
      <x:c r="F4727" s="58">
        <x:v>3500</x:v>
      </x:c>
      <x:c r="G4727" t="inlineStr">
        <x:is>
          <x:t>Sonstige Verbindlichkeiten</x:t>
        </x:is>
      </x:c>
      <x:c r="H4727" s="0" t="inlineStr">
        <x:is>
          <x:t>2024-11</x:t>
        </x:is>
      </x:c>
      <x:c r="I4727" s="0" t="inlineStr">
        <x:is>
          <x:t>2024-11</x:t>
        </x:is>
      </x:c>
      <x:c r="J4727" s="0" t="inlineStr">
        <x:is>
          <x:t>Month</x:t>
        </x:is>
      </x:c>
      <x:c r="K4727" s="58">
        <x:v>1</x:v>
      </x:c>
      <x:c r="L4727" s="12">
        <x:v>0</x:v>
      </x:c>
    </x:row>
    <x:row r="4728">
      <x:c r="A4728" s="0" t="inlineStr">
        <x:is>
          <x:t>NWC|nwc.other.P_C.8|3500|2024-12</x:t>
        </x:is>
      </x:c>
      <x:c r="B4728" s="0" t="inlineStr">
        <x:is>
          <x:t>Demo Handel GmbH</x:t>
        </x:is>
      </x:c>
      <x:c r="C4728" s="0" t="inlineStr">
        <x:is>
          <x:t>NWC</x:t>
        </x:is>
      </x:c>
      <x:c r="D4728" s="0" t="inlineStr">
        <x:is>
          <x:t>nwc.other.P_C.8</x:t>
        </x:is>
      </x:c>
      <x:c r="E4728" s="0" t="inlineStr">
        <x:is>
          <x:t>Sonstige Verbindlichkeiten (Anteil sonstiges Working Capital)</x:t>
        </x:is>
      </x:c>
      <x:c r="F4728" s="58">
        <x:v>3500</x:v>
      </x:c>
      <x:c r="G4728" t="inlineStr">
        <x:is>
          <x:t>Sonstige Verbindlichkeiten</x:t>
        </x:is>
      </x:c>
      <x:c r="H4728" s="0" t="inlineStr">
        <x:is>
          <x:t>2024-12</x:t>
        </x:is>
      </x:c>
      <x:c r="I4728" s="0" t="inlineStr">
        <x:is>
          <x:t>2024-12</x:t>
        </x:is>
      </x:c>
      <x:c r="J4728" s="0" t="inlineStr">
        <x:is>
          <x:t>Month</x:t>
        </x:is>
      </x:c>
      <x:c r="K4728" s="58">
        <x:v>1</x:v>
      </x:c>
      <x:c r="L4728" s="12">
        <x:v>-15000</x:v>
      </x:c>
    </x:row>
    <x:row r="4729">
      <x:c r="A4729" s="0" t="inlineStr">
        <x:is>
          <x:t>NWC|nwc.other.P_C.8|3730|2022-01</x:t>
        </x:is>
      </x:c>
      <x:c r="B4729" s="0" t="inlineStr">
        <x:is>
          <x:t>Demo Handel GmbH</x:t>
        </x:is>
      </x:c>
      <x:c r="C4729" s="0" t="inlineStr">
        <x:is>
          <x:t>NWC</x:t>
        </x:is>
      </x:c>
      <x:c r="D4729" s="0" t="inlineStr">
        <x:is>
          <x:t>nwc.other.P_C.8</x:t>
        </x:is>
      </x:c>
      <x:c r="E4729" s="0" t="inlineStr">
        <x:is>
          <x:t>Sonstige Verbindlichkeiten (Anteil sonstiges Working Capital)</x:t>
        </x:is>
      </x:c>
      <x:c r="F4729" s="58">
        <x:v>3730</x:v>
      </x:c>
      <x:c r="G4729" t="inlineStr">
        <x:is>
          <x:t>Verbindlichkeiten aus Lohn- und Kirchensteuer</x:t>
        </x:is>
      </x:c>
      <x:c r="H4729" s="0" t="inlineStr">
        <x:is>
          <x:t>2022-01</x:t>
        </x:is>
      </x:c>
      <x:c r="I4729" s="0" t="inlineStr">
        <x:is>
          <x:t>2022-01</x:t>
        </x:is>
      </x:c>
      <x:c r="J4729" s="0" t="inlineStr">
        <x:is>
          <x:t>Month</x:t>
        </x:is>
      </x:c>
      <x:c r="K4729" s="58">
        <x:v>1</x:v>
      </x:c>
      <x:c r="L4729" s="12">
        <x:v>-44788.38</x:v>
      </x:c>
    </x:row>
    <x:row r="4730">
      <x:c r="A4730" s="0" t="inlineStr">
        <x:is>
          <x:t>NWC|nwc.other.P_C.8|3730|2022-02</x:t>
        </x:is>
      </x:c>
      <x:c r="B4730" s="0" t="inlineStr">
        <x:is>
          <x:t>Demo Handel GmbH</x:t>
        </x:is>
      </x:c>
      <x:c r="C4730" s="0" t="inlineStr">
        <x:is>
          <x:t>NWC</x:t>
        </x:is>
      </x:c>
      <x:c r="D4730" s="0" t="inlineStr">
        <x:is>
          <x:t>nwc.other.P_C.8</x:t>
        </x:is>
      </x:c>
      <x:c r="E4730" s="0" t="inlineStr">
        <x:is>
          <x:t>Sonstige Verbindlichkeiten (Anteil sonstiges Working Capital)</x:t>
        </x:is>
      </x:c>
      <x:c r="F4730" s="58">
        <x:v>3730</x:v>
      </x:c>
      <x:c r="G4730" t="inlineStr">
        <x:is>
          <x:t>Verbindlichkeiten aus Lohn- und Kirchensteuer</x:t>
        </x:is>
      </x:c>
      <x:c r="H4730" s="0" t="inlineStr">
        <x:is>
          <x:t>2022-02</x:t>
        </x:is>
      </x:c>
      <x:c r="I4730" s="0" t="inlineStr">
        <x:is>
          <x:t>2022-02</x:t>
        </x:is>
      </x:c>
      <x:c r="J4730" s="0" t="inlineStr">
        <x:is>
          <x:t>Month</x:t>
        </x:is>
      </x:c>
      <x:c r="K4730" s="58">
        <x:v>1</x:v>
      </x:c>
      <x:c r="L4730" s="12">
        <x:v>-44788.38</x:v>
      </x:c>
    </x:row>
    <x:row r="4731">
      <x:c r="A4731" s="0" t="inlineStr">
        <x:is>
          <x:t>NWC|nwc.other.P_C.8|3730|2022-03</x:t>
        </x:is>
      </x:c>
      <x:c r="B4731" s="0" t="inlineStr">
        <x:is>
          <x:t>Demo Handel GmbH</x:t>
        </x:is>
      </x:c>
      <x:c r="C4731" s="0" t="inlineStr">
        <x:is>
          <x:t>NWC</x:t>
        </x:is>
      </x:c>
      <x:c r="D4731" s="0" t="inlineStr">
        <x:is>
          <x:t>nwc.other.P_C.8</x:t>
        </x:is>
      </x:c>
      <x:c r="E4731" s="0" t="inlineStr">
        <x:is>
          <x:t>Sonstige Verbindlichkeiten (Anteil sonstiges Working Capital)</x:t>
        </x:is>
      </x:c>
      <x:c r="F4731" s="58">
        <x:v>3730</x:v>
      </x:c>
      <x:c r="G4731" t="inlineStr">
        <x:is>
          <x:t>Verbindlichkeiten aus Lohn- und Kirchensteuer</x:t>
        </x:is>
      </x:c>
      <x:c r="H4731" s="0" t="inlineStr">
        <x:is>
          <x:t>2022-03</x:t>
        </x:is>
      </x:c>
      <x:c r="I4731" s="0" t="inlineStr">
        <x:is>
          <x:t>2022-03</x:t>
        </x:is>
      </x:c>
      <x:c r="J4731" s="0" t="inlineStr">
        <x:is>
          <x:t>Month</x:t>
        </x:is>
      </x:c>
      <x:c r="K4731" s="58">
        <x:v>1</x:v>
      </x:c>
      <x:c r="L4731" s="12">
        <x:v>-44788.38</x:v>
      </x:c>
    </x:row>
    <x:row r="4732">
      <x:c r="A4732" s="0" t="inlineStr">
        <x:is>
          <x:t>NWC|nwc.other.P_C.8|3730|2022-04</x:t>
        </x:is>
      </x:c>
      <x:c r="B4732" s="0" t="inlineStr">
        <x:is>
          <x:t>Demo Handel GmbH</x:t>
        </x:is>
      </x:c>
      <x:c r="C4732" s="0" t="inlineStr">
        <x:is>
          <x:t>NWC</x:t>
        </x:is>
      </x:c>
      <x:c r="D4732" s="0" t="inlineStr">
        <x:is>
          <x:t>nwc.other.P_C.8</x:t>
        </x:is>
      </x:c>
      <x:c r="E4732" s="0" t="inlineStr">
        <x:is>
          <x:t>Sonstige Verbindlichkeiten (Anteil sonstiges Working Capital)</x:t>
        </x:is>
      </x:c>
      <x:c r="F4732" s="58">
        <x:v>3730</x:v>
      </x:c>
      <x:c r="G4732" t="inlineStr">
        <x:is>
          <x:t>Verbindlichkeiten aus Lohn- und Kirchensteuer</x:t>
        </x:is>
      </x:c>
      <x:c r="H4732" s="0" t="inlineStr">
        <x:is>
          <x:t>2022-04</x:t>
        </x:is>
      </x:c>
      <x:c r="I4732" s="0" t="inlineStr">
        <x:is>
          <x:t>2022-04</x:t>
        </x:is>
      </x:c>
      <x:c r="J4732" s="0" t="inlineStr">
        <x:is>
          <x:t>Month</x:t>
        </x:is>
      </x:c>
      <x:c r="K4732" s="58">
        <x:v>1</x:v>
      </x:c>
      <x:c r="L4732" s="12">
        <x:v>-45502.38</x:v>
      </x:c>
    </x:row>
    <x:row r="4733">
      <x:c r="A4733" s="0" t="inlineStr">
        <x:is>
          <x:t>NWC|nwc.other.P_C.8|3730|2022-05</x:t>
        </x:is>
      </x:c>
      <x:c r="B4733" s="0" t="inlineStr">
        <x:is>
          <x:t>Demo Handel GmbH</x:t>
        </x:is>
      </x:c>
      <x:c r="C4733" s="0" t="inlineStr">
        <x:is>
          <x:t>NWC</x:t>
        </x:is>
      </x:c>
      <x:c r="D4733" s="0" t="inlineStr">
        <x:is>
          <x:t>nwc.other.P_C.8</x:t>
        </x:is>
      </x:c>
      <x:c r="E4733" s="0" t="inlineStr">
        <x:is>
          <x:t>Sonstige Verbindlichkeiten (Anteil sonstiges Working Capital)</x:t>
        </x:is>
      </x:c>
      <x:c r="F4733" s="58">
        <x:v>3730</x:v>
      </x:c>
      <x:c r="G4733" t="inlineStr">
        <x:is>
          <x:t>Verbindlichkeiten aus Lohn- und Kirchensteuer</x:t>
        </x:is>
      </x:c>
      <x:c r="H4733" s="0" t="inlineStr">
        <x:is>
          <x:t>2022-05</x:t>
        </x:is>
      </x:c>
      <x:c r="I4733" s="0" t="inlineStr">
        <x:is>
          <x:t>2022-05</x:t>
        </x:is>
      </x:c>
      <x:c r="J4733" s="0" t="inlineStr">
        <x:is>
          <x:t>Month</x:t>
        </x:is>
      </x:c>
      <x:c r="K4733" s="58">
        <x:v>1</x:v>
      </x:c>
      <x:c r="L4733" s="12">
        <x:v>-45502.38</x:v>
      </x:c>
    </x:row>
    <x:row r="4734">
      <x:c r="A4734" s="0" t="inlineStr">
        <x:is>
          <x:t>NWC|nwc.other.P_C.8|3730|2022-06</x:t>
        </x:is>
      </x:c>
      <x:c r="B4734" s="0" t="inlineStr">
        <x:is>
          <x:t>Demo Handel GmbH</x:t>
        </x:is>
      </x:c>
      <x:c r="C4734" s="0" t="inlineStr">
        <x:is>
          <x:t>NWC</x:t>
        </x:is>
      </x:c>
      <x:c r="D4734" s="0" t="inlineStr">
        <x:is>
          <x:t>nwc.other.P_C.8</x:t>
        </x:is>
      </x:c>
      <x:c r="E4734" s="0" t="inlineStr">
        <x:is>
          <x:t>Sonstige Verbindlichkeiten (Anteil sonstiges Working Capital)</x:t>
        </x:is>
      </x:c>
      <x:c r="F4734" s="58">
        <x:v>3730</x:v>
      </x:c>
      <x:c r="G4734" t="inlineStr">
        <x:is>
          <x:t>Verbindlichkeiten aus Lohn- und Kirchensteuer</x:t>
        </x:is>
      </x:c>
      <x:c r="H4734" s="0" t="inlineStr">
        <x:is>
          <x:t>2022-06</x:t>
        </x:is>
      </x:c>
      <x:c r="I4734" s="0" t="inlineStr">
        <x:is>
          <x:t>2022-06</x:t>
        </x:is>
      </x:c>
      <x:c r="J4734" s="0" t="inlineStr">
        <x:is>
          <x:t>Month</x:t>
        </x:is>
      </x:c>
      <x:c r="K4734" s="58">
        <x:v>1</x:v>
      </x:c>
      <x:c r="L4734" s="12">
        <x:v>-45502.38</x:v>
      </x:c>
    </x:row>
    <x:row r="4735">
      <x:c r="A4735" s="0" t="inlineStr">
        <x:is>
          <x:t>NWC|nwc.other.P_C.8|3730|2022-07</x:t>
        </x:is>
      </x:c>
      <x:c r="B4735" s="0" t="inlineStr">
        <x:is>
          <x:t>Demo Handel GmbH</x:t>
        </x:is>
      </x:c>
      <x:c r="C4735" s="0" t="inlineStr">
        <x:is>
          <x:t>NWC</x:t>
        </x:is>
      </x:c>
      <x:c r="D4735" s="0" t="inlineStr">
        <x:is>
          <x:t>nwc.other.P_C.8</x:t>
        </x:is>
      </x:c>
      <x:c r="E4735" s="0" t="inlineStr">
        <x:is>
          <x:t>Sonstige Verbindlichkeiten (Anteil sonstiges Working Capital)</x:t>
        </x:is>
      </x:c>
      <x:c r="F4735" s="58">
        <x:v>3730</x:v>
      </x:c>
      <x:c r="G4735" t="inlineStr">
        <x:is>
          <x:t>Verbindlichkeiten aus Lohn- und Kirchensteuer</x:t>
        </x:is>
      </x:c>
      <x:c r="H4735" s="0" t="inlineStr">
        <x:is>
          <x:t>2022-07</x:t>
        </x:is>
      </x:c>
      <x:c r="I4735" s="0" t="inlineStr">
        <x:is>
          <x:t>2022-07</x:t>
        </x:is>
      </x:c>
      <x:c r="J4735" s="0" t="inlineStr">
        <x:is>
          <x:t>Month</x:t>
        </x:is>
      </x:c>
      <x:c r="K4735" s="58">
        <x:v>1</x:v>
      </x:c>
      <x:c r="L4735" s="12">
        <x:v>-46020.88</x:v>
      </x:c>
    </x:row>
    <x:row r="4736">
      <x:c r="A4736" s="0" t="inlineStr">
        <x:is>
          <x:t>NWC|nwc.other.P_C.8|3730|2022-08</x:t>
        </x:is>
      </x:c>
      <x:c r="B4736" s="0" t="inlineStr">
        <x:is>
          <x:t>Demo Handel GmbH</x:t>
        </x:is>
      </x:c>
      <x:c r="C4736" s="0" t="inlineStr">
        <x:is>
          <x:t>NWC</x:t>
        </x:is>
      </x:c>
      <x:c r="D4736" s="0" t="inlineStr">
        <x:is>
          <x:t>nwc.other.P_C.8</x:t>
        </x:is>
      </x:c>
      <x:c r="E4736" s="0" t="inlineStr">
        <x:is>
          <x:t>Sonstige Verbindlichkeiten (Anteil sonstiges Working Capital)</x:t>
        </x:is>
      </x:c>
      <x:c r="F4736" s="58">
        <x:v>3730</x:v>
      </x:c>
      <x:c r="G4736" t="inlineStr">
        <x:is>
          <x:t>Verbindlichkeiten aus Lohn- und Kirchensteuer</x:t>
        </x:is>
      </x:c>
      <x:c r="H4736" s="0" t="inlineStr">
        <x:is>
          <x:t>2022-08</x:t>
        </x:is>
      </x:c>
      <x:c r="I4736" s="0" t="inlineStr">
        <x:is>
          <x:t>2022-08</x:t>
        </x:is>
      </x:c>
      <x:c r="J4736" s="0" t="inlineStr">
        <x:is>
          <x:t>Month</x:t>
        </x:is>
      </x:c>
      <x:c r="K4736" s="58">
        <x:v>1</x:v>
      </x:c>
      <x:c r="L4736" s="12">
        <x:v>-46020.88</x:v>
      </x:c>
    </x:row>
    <x:row r="4737">
      <x:c r="A4737" s="0" t="inlineStr">
        <x:is>
          <x:t>NWC|nwc.other.P_C.8|3730|2022-09</x:t>
        </x:is>
      </x:c>
      <x:c r="B4737" s="0" t="inlineStr">
        <x:is>
          <x:t>Demo Handel GmbH</x:t>
        </x:is>
      </x:c>
      <x:c r="C4737" s="0" t="inlineStr">
        <x:is>
          <x:t>NWC</x:t>
        </x:is>
      </x:c>
      <x:c r="D4737" s="0" t="inlineStr">
        <x:is>
          <x:t>nwc.other.P_C.8</x:t>
        </x:is>
      </x:c>
      <x:c r="E4737" s="0" t="inlineStr">
        <x:is>
          <x:t>Sonstige Verbindlichkeiten (Anteil sonstiges Working Capital)</x:t>
        </x:is>
      </x:c>
      <x:c r="F4737" s="58">
        <x:v>3730</x:v>
      </x:c>
      <x:c r="G4737" t="inlineStr">
        <x:is>
          <x:t>Verbindlichkeiten aus Lohn- und Kirchensteuer</x:t>
        </x:is>
      </x:c>
      <x:c r="H4737" s="0" t="inlineStr">
        <x:is>
          <x:t>2022-09</x:t>
        </x:is>
      </x:c>
      <x:c r="I4737" s="0" t="inlineStr">
        <x:is>
          <x:t>2022-09</x:t>
        </x:is>
      </x:c>
      <x:c r="J4737" s="0" t="inlineStr">
        <x:is>
          <x:t>Month</x:t>
        </x:is>
      </x:c>
      <x:c r="K4737" s="58">
        <x:v>1</x:v>
      </x:c>
      <x:c r="L4737" s="12">
        <x:v>-46020.88</x:v>
      </x:c>
    </x:row>
    <x:row r="4738">
      <x:c r="A4738" s="0" t="inlineStr">
        <x:is>
          <x:t>NWC|nwc.other.P_C.8|3730|2022-10</x:t>
        </x:is>
      </x:c>
      <x:c r="B4738" s="0" t="inlineStr">
        <x:is>
          <x:t>Demo Handel GmbH</x:t>
        </x:is>
      </x:c>
      <x:c r="C4738" s="0" t="inlineStr">
        <x:is>
          <x:t>NWC</x:t>
        </x:is>
      </x:c>
      <x:c r="D4738" s="0" t="inlineStr">
        <x:is>
          <x:t>nwc.other.P_C.8</x:t>
        </x:is>
      </x:c>
      <x:c r="E4738" s="0" t="inlineStr">
        <x:is>
          <x:t>Sonstige Verbindlichkeiten (Anteil sonstiges Working Capital)</x:t>
        </x:is>
      </x:c>
      <x:c r="F4738" s="58">
        <x:v>3730</x:v>
      </x:c>
      <x:c r="G4738" t="inlineStr">
        <x:is>
          <x:t>Verbindlichkeiten aus Lohn- und Kirchensteuer</x:t>
        </x:is>
      </x:c>
      <x:c r="H4738" s="0" t="inlineStr">
        <x:is>
          <x:t>2022-10</x:t>
        </x:is>
      </x:c>
      <x:c r="I4738" s="0" t="inlineStr">
        <x:is>
          <x:t>2022-10</x:t>
        </x:is>
      </x:c>
      <x:c r="J4738" s="0" t="inlineStr">
        <x:is>
          <x:t>Month</x:t>
        </x:is>
      </x:c>
      <x:c r="K4738" s="58">
        <x:v>1</x:v>
      </x:c>
      <x:c r="L4738" s="12">
        <x:v>-46020.88</x:v>
      </x:c>
    </x:row>
    <x:row r="4739">
      <x:c r="A4739" s="0" t="inlineStr">
        <x:is>
          <x:t>NWC|nwc.other.P_C.8|3730|2022-11</x:t>
        </x:is>
      </x:c>
      <x:c r="B4739" s="0" t="inlineStr">
        <x:is>
          <x:t>Demo Handel GmbH</x:t>
        </x:is>
      </x:c>
      <x:c r="C4739" s="0" t="inlineStr">
        <x:is>
          <x:t>NWC</x:t>
        </x:is>
      </x:c>
      <x:c r="D4739" s="0" t="inlineStr">
        <x:is>
          <x:t>nwc.other.P_C.8</x:t>
        </x:is>
      </x:c>
      <x:c r="E4739" s="0" t="inlineStr">
        <x:is>
          <x:t>Sonstige Verbindlichkeiten (Anteil sonstiges Working Capital)</x:t>
        </x:is>
      </x:c>
      <x:c r="F4739" s="58">
        <x:v>3730</x:v>
      </x:c>
      <x:c r="G4739" t="inlineStr">
        <x:is>
          <x:t>Verbindlichkeiten aus Lohn- und Kirchensteuer</x:t>
        </x:is>
      </x:c>
      <x:c r="H4739" s="0" t="inlineStr">
        <x:is>
          <x:t>2022-11</x:t>
        </x:is>
      </x:c>
      <x:c r="I4739" s="0" t="inlineStr">
        <x:is>
          <x:t>2022-11</x:t>
        </x:is>
      </x:c>
      <x:c r="J4739" s="0" t="inlineStr">
        <x:is>
          <x:t>Month</x:t>
        </x:is>
      </x:c>
      <x:c r="K4739" s="58">
        <x:v>1</x:v>
      </x:c>
      <x:c r="L4739" s="12">
        <x:v>-67563.28</x:v>
      </x:c>
    </x:row>
    <x:row r="4740">
      <x:c r="A4740" s="0" t="inlineStr">
        <x:is>
          <x:t>NWC|nwc.other.P_C.8|3730|2022-12</x:t>
        </x:is>
      </x:c>
      <x:c r="B4740" s="0" t="inlineStr">
        <x:is>
          <x:t>Demo Handel GmbH</x:t>
        </x:is>
      </x:c>
      <x:c r="C4740" s="0" t="inlineStr">
        <x:is>
          <x:t>NWC</x:t>
        </x:is>
      </x:c>
      <x:c r="D4740" s="0" t="inlineStr">
        <x:is>
          <x:t>nwc.other.P_C.8</x:t>
        </x:is>
      </x:c>
      <x:c r="E4740" s="0" t="inlineStr">
        <x:is>
          <x:t>Sonstige Verbindlichkeiten (Anteil sonstiges Working Capital)</x:t>
        </x:is>
      </x:c>
      <x:c r="F4740" s="58">
        <x:v>3730</x:v>
      </x:c>
      <x:c r="G4740" t="inlineStr">
        <x:is>
          <x:t>Verbindlichkeiten aus Lohn- und Kirchensteuer</x:t>
        </x:is>
      </x:c>
      <x:c r="H4740" s="0" t="inlineStr">
        <x:is>
          <x:t>2022-12</x:t>
        </x:is>
      </x:c>
      <x:c r="I4740" s="0" t="inlineStr">
        <x:is>
          <x:t>2022-12</x:t>
        </x:is>
      </x:c>
      <x:c r="J4740" s="0" t="inlineStr">
        <x:is>
          <x:t>Month</x:t>
        </x:is>
      </x:c>
      <x:c r="K4740" s="58">
        <x:v>1</x:v>
      </x:c>
      <x:c r="L4740" s="12">
        <x:v>-46020.88</x:v>
      </x:c>
    </x:row>
    <x:row r="4741">
      <x:c r="A4741" s="0" t="inlineStr">
        <x:is>
          <x:t>NWC|nwc.other.P_C.8|3730|2023-01</x:t>
        </x:is>
      </x:c>
      <x:c r="B4741" s="0" t="inlineStr">
        <x:is>
          <x:t>Demo Handel GmbH</x:t>
        </x:is>
      </x:c>
      <x:c r="C4741" s="0" t="inlineStr">
        <x:is>
          <x:t>NWC</x:t>
        </x:is>
      </x:c>
      <x:c r="D4741" s="0" t="inlineStr">
        <x:is>
          <x:t>nwc.other.P_C.8</x:t>
        </x:is>
      </x:c>
      <x:c r="E4741" s="0" t="inlineStr">
        <x:is>
          <x:t>Sonstige Verbindlichkeiten (Anteil sonstiges Working Capital)</x:t>
        </x:is>
      </x:c>
      <x:c r="F4741" s="58">
        <x:v>3730</x:v>
      </x:c>
      <x:c r="G4741" t="inlineStr">
        <x:is>
          <x:t>Verbindlichkeiten aus Lohn- und Kirchensteuer</x:t>
        </x:is>
      </x:c>
      <x:c r="H4741" s="0" t="inlineStr">
        <x:is>
          <x:t>2023-01</x:t>
        </x:is>
      </x:c>
      <x:c r="I4741" s="0" t="inlineStr">
        <x:is>
          <x:t>2023-01</x:t>
        </x:is>
      </x:c>
      <x:c r="J4741" s="0" t="inlineStr">
        <x:is>
          <x:t>Month</x:t>
        </x:is>
      </x:c>
      <x:c r="K4741" s="58">
        <x:v>1</x:v>
      </x:c>
      <x:c r="L4741" s="12">
        <x:v>-46020.88</x:v>
      </x:c>
    </x:row>
    <x:row r="4742">
      <x:c r="A4742" s="0" t="inlineStr">
        <x:is>
          <x:t>NWC|nwc.other.P_C.8|3730|2023-02</x:t>
        </x:is>
      </x:c>
      <x:c r="B4742" s="0" t="inlineStr">
        <x:is>
          <x:t>Demo Handel GmbH</x:t>
        </x:is>
      </x:c>
      <x:c r="C4742" s="0" t="inlineStr">
        <x:is>
          <x:t>NWC</x:t>
        </x:is>
      </x:c>
      <x:c r="D4742" s="0" t="inlineStr">
        <x:is>
          <x:t>nwc.other.P_C.8</x:t>
        </x:is>
      </x:c>
      <x:c r="E4742" s="0" t="inlineStr">
        <x:is>
          <x:t>Sonstige Verbindlichkeiten (Anteil sonstiges Working Capital)</x:t>
        </x:is>
      </x:c>
      <x:c r="F4742" s="58">
        <x:v>3730</x:v>
      </x:c>
      <x:c r="G4742" t="inlineStr">
        <x:is>
          <x:t>Verbindlichkeiten aus Lohn- und Kirchensteuer</x:t>
        </x:is>
      </x:c>
      <x:c r="H4742" s="0" t="inlineStr">
        <x:is>
          <x:t>2023-02</x:t>
        </x:is>
      </x:c>
      <x:c r="I4742" s="0" t="inlineStr">
        <x:is>
          <x:t>2023-02</x:t>
        </x:is>
      </x:c>
      <x:c r="J4742" s="0" t="inlineStr">
        <x:is>
          <x:t>Month</x:t>
        </x:is>
      </x:c>
      <x:c r="K4742" s="58">
        <x:v>1</x:v>
      </x:c>
      <x:c r="L4742" s="12">
        <x:v>-46547.88</x:v>
      </x:c>
    </x:row>
    <x:row r="4743">
      <x:c r="A4743" s="0" t="inlineStr">
        <x:is>
          <x:t>NWC|nwc.other.P_C.8|3730|2023-03</x:t>
        </x:is>
      </x:c>
      <x:c r="B4743" s="0" t="inlineStr">
        <x:is>
          <x:t>Demo Handel GmbH</x:t>
        </x:is>
      </x:c>
      <x:c r="C4743" s="0" t="inlineStr">
        <x:is>
          <x:t>NWC</x:t>
        </x:is>
      </x:c>
      <x:c r="D4743" s="0" t="inlineStr">
        <x:is>
          <x:t>nwc.other.P_C.8</x:t>
        </x:is>
      </x:c>
      <x:c r="E4743" s="0" t="inlineStr">
        <x:is>
          <x:t>Sonstige Verbindlichkeiten (Anteil sonstiges Working Capital)</x:t>
        </x:is>
      </x:c>
      <x:c r="F4743" s="58">
        <x:v>3730</x:v>
      </x:c>
      <x:c r="G4743" t="inlineStr">
        <x:is>
          <x:t>Verbindlichkeiten aus Lohn- und Kirchensteuer</x:t>
        </x:is>
      </x:c>
      <x:c r="H4743" s="0" t="inlineStr">
        <x:is>
          <x:t>2023-03</x:t>
        </x:is>
      </x:c>
      <x:c r="I4743" s="0" t="inlineStr">
        <x:is>
          <x:t>2023-03</x:t>
        </x:is>
      </x:c>
      <x:c r="J4743" s="0" t="inlineStr">
        <x:is>
          <x:t>Month</x:t>
        </x:is>
      </x:c>
      <x:c r="K4743" s="58">
        <x:v>1</x:v>
      </x:c>
      <x:c r="L4743" s="12">
        <x:v>-46547.88</x:v>
      </x:c>
    </x:row>
    <x:row r="4744">
      <x:c r="A4744" s="0" t="inlineStr">
        <x:is>
          <x:t>NWC|nwc.other.P_C.8|3730|2023-04</x:t>
        </x:is>
      </x:c>
      <x:c r="B4744" s="0" t="inlineStr">
        <x:is>
          <x:t>Demo Handel GmbH</x:t>
        </x:is>
      </x:c>
      <x:c r="C4744" s="0" t="inlineStr">
        <x:is>
          <x:t>NWC</x:t>
        </x:is>
      </x:c>
      <x:c r="D4744" s="0" t="inlineStr">
        <x:is>
          <x:t>nwc.other.P_C.8</x:t>
        </x:is>
      </x:c>
      <x:c r="E4744" s="0" t="inlineStr">
        <x:is>
          <x:t>Sonstige Verbindlichkeiten (Anteil sonstiges Working Capital)</x:t>
        </x:is>
      </x:c>
      <x:c r="F4744" s="58">
        <x:v>3730</x:v>
      </x:c>
      <x:c r="G4744" t="inlineStr">
        <x:is>
          <x:t>Verbindlichkeiten aus Lohn- und Kirchensteuer</x:t>
        </x:is>
      </x:c>
      <x:c r="H4744" s="0" t="inlineStr">
        <x:is>
          <x:t>2023-04</x:t>
        </x:is>
      </x:c>
      <x:c r="I4744" s="0" t="inlineStr">
        <x:is>
          <x:t>2023-04</x:t>
        </x:is>
      </x:c>
      <x:c r="J4744" s="0" t="inlineStr">
        <x:is>
          <x:t>Month</x:t>
        </x:is>
      </x:c>
      <x:c r="K4744" s="58">
        <x:v>1</x:v>
      </x:c>
      <x:c r="L4744" s="12">
        <x:v>-50074.01</x:v>
      </x:c>
    </x:row>
    <x:row r="4745">
      <x:c r="A4745" s="0" t="inlineStr">
        <x:is>
          <x:t>NWC|nwc.other.P_C.8|3730|2023-05</x:t>
        </x:is>
      </x:c>
      <x:c r="B4745" s="0" t="inlineStr">
        <x:is>
          <x:t>Demo Handel GmbH</x:t>
        </x:is>
      </x:c>
      <x:c r="C4745" s="0" t="inlineStr">
        <x:is>
          <x:t>NWC</x:t>
        </x:is>
      </x:c>
      <x:c r="D4745" s="0" t="inlineStr">
        <x:is>
          <x:t>nwc.other.P_C.8</x:t>
        </x:is>
      </x:c>
      <x:c r="E4745" s="0" t="inlineStr">
        <x:is>
          <x:t>Sonstige Verbindlichkeiten (Anteil sonstiges Working Capital)</x:t>
        </x:is>
      </x:c>
      <x:c r="F4745" s="58">
        <x:v>3730</x:v>
      </x:c>
      <x:c r="G4745" t="inlineStr">
        <x:is>
          <x:t>Verbindlichkeiten aus Lohn- und Kirchensteuer</x:t>
        </x:is>
      </x:c>
      <x:c r="H4745" s="0" t="inlineStr">
        <x:is>
          <x:t>2023-05</x:t>
        </x:is>
      </x:c>
      <x:c r="I4745" s="0" t="inlineStr">
        <x:is>
          <x:t>2023-05</x:t>
        </x:is>
      </x:c>
      <x:c r="J4745" s="0" t="inlineStr">
        <x:is>
          <x:t>Month</x:t>
        </x:is>
      </x:c>
      <x:c r="K4745" s="58">
        <x:v>1</x:v>
      </x:c>
      <x:c r="L4745" s="12">
        <x:v>-50074.01</x:v>
      </x:c>
    </x:row>
    <x:row r="4746">
      <x:c r="A4746" s="0" t="inlineStr">
        <x:is>
          <x:t>NWC|nwc.other.P_C.8|3730|2023-06</x:t>
        </x:is>
      </x:c>
      <x:c r="B4746" s="0" t="inlineStr">
        <x:is>
          <x:t>Demo Handel GmbH</x:t>
        </x:is>
      </x:c>
      <x:c r="C4746" s="0" t="inlineStr">
        <x:is>
          <x:t>NWC</x:t>
        </x:is>
      </x:c>
      <x:c r="D4746" s="0" t="inlineStr">
        <x:is>
          <x:t>nwc.other.P_C.8</x:t>
        </x:is>
      </x:c>
      <x:c r="E4746" s="0" t="inlineStr">
        <x:is>
          <x:t>Sonstige Verbindlichkeiten (Anteil sonstiges Working Capital)</x:t>
        </x:is>
      </x:c>
      <x:c r="F4746" s="58">
        <x:v>3730</x:v>
      </x:c>
      <x:c r="G4746" t="inlineStr">
        <x:is>
          <x:t>Verbindlichkeiten aus Lohn- und Kirchensteuer</x:t>
        </x:is>
      </x:c>
      <x:c r="H4746" s="0" t="inlineStr">
        <x:is>
          <x:t>2023-06</x:t>
        </x:is>
      </x:c>
      <x:c r="I4746" s="0" t="inlineStr">
        <x:is>
          <x:t>2023-06</x:t>
        </x:is>
      </x:c>
      <x:c r="J4746" s="0" t="inlineStr">
        <x:is>
          <x:t>Month</x:t>
        </x:is>
      </x:c>
      <x:c r="K4746" s="58">
        <x:v>1</x:v>
      </x:c>
      <x:c r="L4746" s="12">
        <x:v>-50074.01</x:v>
      </x:c>
    </x:row>
    <x:row r="4747">
      <x:c r="A4747" s="0" t="inlineStr">
        <x:is>
          <x:t>NWC|nwc.other.P_C.8|3730|2023-07</x:t>
        </x:is>
      </x:c>
      <x:c r="B4747" s="0" t="inlineStr">
        <x:is>
          <x:t>Demo Handel GmbH</x:t>
        </x:is>
      </x:c>
      <x:c r="C4747" s="0" t="inlineStr">
        <x:is>
          <x:t>NWC</x:t>
        </x:is>
      </x:c>
      <x:c r="D4747" s="0" t="inlineStr">
        <x:is>
          <x:t>nwc.other.P_C.8</x:t>
        </x:is>
      </x:c>
      <x:c r="E4747" s="0" t="inlineStr">
        <x:is>
          <x:t>Sonstige Verbindlichkeiten (Anteil sonstiges Working Capital)</x:t>
        </x:is>
      </x:c>
      <x:c r="F4747" s="58">
        <x:v>3730</x:v>
      </x:c>
      <x:c r="G4747" t="inlineStr">
        <x:is>
          <x:t>Verbindlichkeiten aus Lohn- und Kirchensteuer</x:t>
        </x:is>
      </x:c>
      <x:c r="H4747" s="0" t="inlineStr">
        <x:is>
          <x:t>2023-07</x:t>
        </x:is>
      </x:c>
      <x:c r="I4747" s="0" t="inlineStr">
        <x:is>
          <x:t>2023-07</x:t>
        </x:is>
      </x:c>
      <x:c r="J4747" s="0" t="inlineStr">
        <x:is>
          <x:t>Month</x:t>
        </x:is>
      </x:c>
      <x:c r="K4747" s="58">
        <x:v>1</x:v>
      </x:c>
      <x:c r="L4747" s="12">
        <x:v>-50074.01</x:v>
      </x:c>
    </x:row>
    <x:row r="4748">
      <x:c r="A4748" s="0" t="inlineStr">
        <x:is>
          <x:t>NWC|nwc.other.P_C.8|3730|2023-08</x:t>
        </x:is>
      </x:c>
      <x:c r="B4748" s="0" t="inlineStr">
        <x:is>
          <x:t>Demo Handel GmbH</x:t>
        </x:is>
      </x:c>
      <x:c r="C4748" s="0" t="inlineStr">
        <x:is>
          <x:t>NWC</x:t>
        </x:is>
      </x:c>
      <x:c r="D4748" s="0" t="inlineStr">
        <x:is>
          <x:t>nwc.other.P_C.8</x:t>
        </x:is>
      </x:c>
      <x:c r="E4748" s="0" t="inlineStr">
        <x:is>
          <x:t>Sonstige Verbindlichkeiten (Anteil sonstiges Working Capital)</x:t>
        </x:is>
      </x:c>
      <x:c r="F4748" s="58">
        <x:v>3730</x:v>
      </x:c>
      <x:c r="G4748" t="inlineStr">
        <x:is>
          <x:t>Verbindlichkeiten aus Lohn- und Kirchensteuer</x:t>
        </x:is>
      </x:c>
      <x:c r="H4748" s="0" t="inlineStr">
        <x:is>
          <x:t>2023-08</x:t>
        </x:is>
      </x:c>
      <x:c r="I4748" s="0" t="inlineStr">
        <x:is>
          <x:t>2023-08</x:t>
        </x:is>
      </x:c>
      <x:c r="J4748" s="0" t="inlineStr">
        <x:is>
          <x:t>Month</x:t>
        </x:is>
      </x:c>
      <x:c r="K4748" s="58">
        <x:v>1</x:v>
      </x:c>
      <x:c r="L4748" s="12">
        <x:v>-50074.01</x:v>
      </x:c>
    </x:row>
    <x:row r="4749">
      <x:c r="A4749" s="0" t="inlineStr">
        <x:is>
          <x:t>NWC|nwc.other.P_C.8|3730|2023-09</x:t>
        </x:is>
      </x:c>
      <x:c r="B4749" s="0" t="inlineStr">
        <x:is>
          <x:t>Demo Handel GmbH</x:t>
        </x:is>
      </x:c>
      <x:c r="C4749" s="0" t="inlineStr">
        <x:is>
          <x:t>NWC</x:t>
        </x:is>
      </x:c>
      <x:c r="D4749" s="0" t="inlineStr">
        <x:is>
          <x:t>nwc.other.P_C.8</x:t>
        </x:is>
      </x:c>
      <x:c r="E4749" s="0" t="inlineStr">
        <x:is>
          <x:t>Sonstige Verbindlichkeiten (Anteil sonstiges Working Capital)</x:t>
        </x:is>
      </x:c>
      <x:c r="F4749" s="58">
        <x:v>3730</x:v>
      </x:c>
      <x:c r="G4749" t="inlineStr">
        <x:is>
          <x:t>Verbindlichkeiten aus Lohn- und Kirchensteuer</x:t>
        </x:is>
      </x:c>
      <x:c r="H4749" s="0" t="inlineStr">
        <x:is>
          <x:t>2023-09</x:t>
        </x:is>
      </x:c>
      <x:c r="I4749" s="0" t="inlineStr">
        <x:is>
          <x:t>2023-09</x:t>
        </x:is>
      </x:c>
      <x:c r="J4749" s="0" t="inlineStr">
        <x:is>
          <x:t>Month</x:t>
        </x:is>
      </x:c>
      <x:c r="K4749" s="58">
        <x:v>1</x:v>
      </x:c>
      <x:c r="L4749" s="12">
        <x:v>-50943.05</x:v>
      </x:c>
    </x:row>
    <x:row r="4750">
      <x:c r="A4750" s="0" t="inlineStr">
        <x:is>
          <x:t>NWC|nwc.other.P_C.8|3730|2023-10</x:t>
        </x:is>
      </x:c>
      <x:c r="B4750" s="0" t="inlineStr">
        <x:is>
          <x:t>Demo Handel GmbH</x:t>
        </x:is>
      </x:c>
      <x:c r="C4750" s="0" t="inlineStr">
        <x:is>
          <x:t>NWC</x:t>
        </x:is>
      </x:c>
      <x:c r="D4750" s="0" t="inlineStr">
        <x:is>
          <x:t>nwc.other.P_C.8</x:t>
        </x:is>
      </x:c>
      <x:c r="E4750" s="0" t="inlineStr">
        <x:is>
          <x:t>Sonstige Verbindlichkeiten (Anteil sonstiges Working Capital)</x:t>
        </x:is>
      </x:c>
      <x:c r="F4750" s="58">
        <x:v>3730</x:v>
      </x:c>
      <x:c r="G4750" t="inlineStr">
        <x:is>
          <x:t>Verbindlichkeiten aus Lohn- und Kirchensteuer</x:t>
        </x:is>
      </x:c>
      <x:c r="H4750" s="0" t="inlineStr">
        <x:is>
          <x:t>2023-10</x:t>
        </x:is>
      </x:c>
      <x:c r="I4750" s="0" t="inlineStr">
        <x:is>
          <x:t>2023-10</x:t>
        </x:is>
      </x:c>
      <x:c r="J4750" s="0" t="inlineStr">
        <x:is>
          <x:t>Month</x:t>
        </x:is>
      </x:c>
      <x:c r="K4750" s="58">
        <x:v>1</x:v>
      </x:c>
      <x:c r="L4750" s="12">
        <x:v>-50943.05</x:v>
      </x:c>
    </x:row>
    <x:row r="4751">
      <x:c r="A4751" s="0" t="inlineStr">
        <x:is>
          <x:t>NWC|nwc.other.P_C.8|3730|2023-11</x:t>
        </x:is>
      </x:c>
      <x:c r="B4751" s="0" t="inlineStr">
        <x:is>
          <x:t>Demo Handel GmbH</x:t>
        </x:is>
      </x:c>
      <x:c r="C4751" s="0" t="inlineStr">
        <x:is>
          <x:t>NWC</x:t>
        </x:is>
      </x:c>
      <x:c r="D4751" s="0" t="inlineStr">
        <x:is>
          <x:t>nwc.other.P_C.8</x:t>
        </x:is>
      </x:c>
      <x:c r="E4751" s="0" t="inlineStr">
        <x:is>
          <x:t>Sonstige Verbindlichkeiten (Anteil sonstiges Working Capital)</x:t>
        </x:is>
      </x:c>
      <x:c r="F4751" s="58">
        <x:v>3730</x:v>
      </x:c>
      <x:c r="G4751" t="inlineStr">
        <x:is>
          <x:t>Verbindlichkeiten aus Lohn- und Kirchensteuer</x:t>
        </x:is>
      </x:c>
      <x:c r="H4751" s="0" t="inlineStr">
        <x:is>
          <x:t>2023-11</x:t>
        </x:is>
      </x:c>
      <x:c r="I4751" s="0" t="inlineStr">
        <x:is>
          <x:t>2023-11</x:t>
        </x:is>
      </x:c>
      <x:c r="J4751" s="0" t="inlineStr">
        <x:is>
          <x:t>Month</x:t>
        </x:is>
      </x:c>
      <x:c r="K4751" s="58">
        <x:v>1</x:v>
      </x:c>
      <x:c r="L4751" s="12">
        <x:v>-74890.53</x:v>
      </x:c>
    </x:row>
    <x:row r="4752">
      <x:c r="A4752" s="0" t="inlineStr">
        <x:is>
          <x:t>NWC|nwc.other.P_C.8|3730|2023-12</x:t>
        </x:is>
      </x:c>
      <x:c r="B4752" s="0" t="inlineStr">
        <x:is>
          <x:t>Demo Handel GmbH</x:t>
        </x:is>
      </x:c>
      <x:c r="C4752" s="0" t="inlineStr">
        <x:is>
          <x:t>NWC</x:t>
        </x:is>
      </x:c>
      <x:c r="D4752" s="0" t="inlineStr">
        <x:is>
          <x:t>nwc.other.P_C.8</x:t>
        </x:is>
      </x:c>
      <x:c r="E4752" s="0" t="inlineStr">
        <x:is>
          <x:t>Sonstige Verbindlichkeiten (Anteil sonstiges Working Capital)</x:t>
        </x:is>
      </x:c>
      <x:c r="F4752" s="58">
        <x:v>3730</x:v>
      </x:c>
      <x:c r="G4752" t="inlineStr">
        <x:is>
          <x:t>Verbindlichkeiten aus Lohn- und Kirchensteuer</x:t>
        </x:is>
      </x:c>
      <x:c r="H4752" s="0" t="inlineStr">
        <x:is>
          <x:t>2023-12</x:t>
        </x:is>
      </x:c>
      <x:c r="I4752" s="0" t="inlineStr">
        <x:is>
          <x:t>2023-12</x:t>
        </x:is>
      </x:c>
      <x:c r="J4752" s="0" t="inlineStr">
        <x:is>
          <x:t>Month</x:t>
        </x:is>
      </x:c>
      <x:c r="K4752" s="58">
        <x:v>1</x:v>
      </x:c>
      <x:c r="L4752" s="12">
        <x:v>-50943.05</x:v>
      </x:c>
    </x:row>
    <x:row r="4753">
      <x:c r="A4753" s="0" t="inlineStr">
        <x:is>
          <x:t>NWC|nwc.other.P_C.8|3730|2024-01</x:t>
        </x:is>
      </x:c>
      <x:c r="B4753" s="0" t="inlineStr">
        <x:is>
          <x:t>Demo Handel GmbH</x:t>
        </x:is>
      </x:c>
      <x:c r="C4753" s="0" t="inlineStr">
        <x:is>
          <x:t>NWC</x:t>
        </x:is>
      </x:c>
      <x:c r="D4753" s="0" t="inlineStr">
        <x:is>
          <x:t>nwc.other.P_C.8</x:t>
        </x:is>
      </x:c>
      <x:c r="E4753" s="0" t="inlineStr">
        <x:is>
          <x:t>Sonstige Verbindlichkeiten (Anteil sonstiges Working Capital)</x:t>
        </x:is>
      </x:c>
      <x:c r="F4753" s="58">
        <x:v>3730</x:v>
      </x:c>
      <x:c r="G4753" t="inlineStr">
        <x:is>
          <x:t>Verbindlichkeiten aus Lohn- und Kirchensteuer</x:t>
        </x:is>
      </x:c>
      <x:c r="H4753" s="0" t="inlineStr">
        <x:is>
          <x:t>2024-01</x:t>
        </x:is>
      </x:c>
      <x:c r="I4753" s="0" t="inlineStr">
        <x:is>
          <x:t>2024-01</x:t>
        </x:is>
      </x:c>
      <x:c r="J4753" s="0" t="inlineStr">
        <x:is>
          <x:t>Month</x:t>
        </x:is>
      </x:c>
      <x:c r="K4753" s="58">
        <x:v>1</x:v>
      </x:c>
      <x:c r="L4753" s="12">
        <x:v>-50264.11</x:v>
      </x:c>
    </x:row>
    <x:row r="4754">
      <x:c r="A4754" s="0" t="inlineStr">
        <x:is>
          <x:t>NWC|nwc.other.P_C.8|3730|2024-02</x:t>
        </x:is>
      </x:c>
      <x:c r="B4754" s="0" t="inlineStr">
        <x:is>
          <x:t>Demo Handel GmbH</x:t>
        </x:is>
      </x:c>
      <x:c r="C4754" s="0" t="inlineStr">
        <x:is>
          <x:t>NWC</x:t>
        </x:is>
      </x:c>
      <x:c r="D4754" s="0" t="inlineStr">
        <x:is>
          <x:t>nwc.other.P_C.8</x:t>
        </x:is>
      </x:c>
      <x:c r="E4754" s="0" t="inlineStr">
        <x:is>
          <x:t>Sonstige Verbindlichkeiten (Anteil sonstiges Working Capital)</x:t>
        </x:is>
      </x:c>
      <x:c r="F4754" s="58">
        <x:v>3730</x:v>
      </x:c>
      <x:c r="G4754" t="inlineStr">
        <x:is>
          <x:t>Verbindlichkeiten aus Lohn- und Kirchensteuer</x:t>
        </x:is>
      </x:c>
      <x:c r="H4754" s="0" t="inlineStr">
        <x:is>
          <x:t>2024-02</x:t>
        </x:is>
      </x:c>
      <x:c r="I4754" s="0" t="inlineStr">
        <x:is>
          <x:t>2024-02</x:t>
        </x:is>
      </x:c>
      <x:c r="J4754" s="0" t="inlineStr">
        <x:is>
          <x:t>Month</x:t>
        </x:is>
      </x:c>
      <x:c r="K4754" s="58">
        <x:v>1</x:v>
      </x:c>
      <x:c r="L4754" s="12">
        <x:v>-50264.11</x:v>
      </x:c>
    </x:row>
    <x:row r="4755">
      <x:c r="A4755" s="0" t="inlineStr">
        <x:is>
          <x:t>NWC|nwc.other.P_C.8|3730|2024-03</x:t>
        </x:is>
      </x:c>
      <x:c r="B4755" s="0" t="inlineStr">
        <x:is>
          <x:t>Demo Handel GmbH</x:t>
        </x:is>
      </x:c>
      <x:c r="C4755" s="0" t="inlineStr">
        <x:is>
          <x:t>NWC</x:t>
        </x:is>
      </x:c>
      <x:c r="D4755" s="0" t="inlineStr">
        <x:is>
          <x:t>nwc.other.P_C.8</x:t>
        </x:is>
      </x:c>
      <x:c r="E4755" s="0" t="inlineStr">
        <x:is>
          <x:t>Sonstige Verbindlichkeiten (Anteil sonstiges Working Capital)</x:t>
        </x:is>
      </x:c>
      <x:c r="F4755" s="58">
        <x:v>3730</x:v>
      </x:c>
      <x:c r="G4755" t="inlineStr">
        <x:is>
          <x:t>Verbindlichkeiten aus Lohn- und Kirchensteuer</x:t>
        </x:is>
      </x:c>
      <x:c r="H4755" s="0" t="inlineStr">
        <x:is>
          <x:t>2024-03</x:t>
        </x:is>
      </x:c>
      <x:c r="I4755" s="0" t="inlineStr">
        <x:is>
          <x:t>2024-03</x:t>
        </x:is>
      </x:c>
      <x:c r="J4755" s="0" t="inlineStr">
        <x:is>
          <x:t>Month</x:t>
        </x:is>
      </x:c>
      <x:c r="K4755" s="58">
        <x:v>1</x:v>
      </x:c>
      <x:c r="L4755" s="12">
        <x:v>-51096.94</x:v>
      </x:c>
    </x:row>
    <x:row r="4756">
      <x:c r="A4756" s="0" t="inlineStr">
        <x:is>
          <x:t>NWC|nwc.other.P_C.8|3730|2024-04</x:t>
        </x:is>
      </x:c>
      <x:c r="B4756" s="0" t="inlineStr">
        <x:is>
          <x:t>Demo Handel GmbH</x:t>
        </x:is>
      </x:c>
      <x:c r="C4756" s="0" t="inlineStr">
        <x:is>
          <x:t>NWC</x:t>
        </x:is>
      </x:c>
      <x:c r="D4756" s="0" t="inlineStr">
        <x:is>
          <x:t>nwc.other.P_C.8</x:t>
        </x:is>
      </x:c>
      <x:c r="E4756" s="0" t="inlineStr">
        <x:is>
          <x:t>Sonstige Verbindlichkeiten (Anteil sonstiges Working Capital)</x:t>
        </x:is>
      </x:c>
      <x:c r="F4756" s="58">
        <x:v>3730</x:v>
      </x:c>
      <x:c r="G4756" t="inlineStr">
        <x:is>
          <x:t>Verbindlichkeiten aus Lohn- und Kirchensteuer</x:t>
        </x:is>
      </x:c>
      <x:c r="H4756" s="0" t="inlineStr">
        <x:is>
          <x:t>2024-04</x:t>
        </x:is>
      </x:c>
      <x:c r="I4756" s="0" t="inlineStr">
        <x:is>
          <x:t>2024-04</x:t>
        </x:is>
      </x:c>
      <x:c r="J4756" s="0" t="inlineStr">
        <x:is>
          <x:t>Month</x:t>
        </x:is>
      </x:c>
      <x:c r="K4756" s="58">
        <x:v>1</x:v>
      </x:c>
      <x:c r="L4756" s="12">
        <x:v>-53039.28</x:v>
      </x:c>
    </x:row>
    <x:row r="4757">
      <x:c r="A4757" s="0" t="inlineStr">
        <x:is>
          <x:t>NWC|nwc.other.P_C.8|3730|2024-05</x:t>
        </x:is>
      </x:c>
      <x:c r="B4757" s="0" t="inlineStr">
        <x:is>
          <x:t>Demo Handel GmbH</x:t>
        </x:is>
      </x:c>
      <x:c r="C4757" s="0" t="inlineStr">
        <x:is>
          <x:t>NWC</x:t>
        </x:is>
      </x:c>
      <x:c r="D4757" s="0" t="inlineStr">
        <x:is>
          <x:t>nwc.other.P_C.8</x:t>
        </x:is>
      </x:c>
      <x:c r="E4757" s="0" t="inlineStr">
        <x:is>
          <x:t>Sonstige Verbindlichkeiten (Anteil sonstiges Working Capital)</x:t>
        </x:is>
      </x:c>
      <x:c r="F4757" s="58">
        <x:v>3730</x:v>
      </x:c>
      <x:c r="G4757" t="inlineStr">
        <x:is>
          <x:t>Verbindlichkeiten aus Lohn- und Kirchensteuer</x:t>
        </x:is>
      </x:c>
      <x:c r="H4757" s="0" t="inlineStr">
        <x:is>
          <x:t>2024-05</x:t>
        </x:is>
      </x:c>
      <x:c r="I4757" s="0" t="inlineStr">
        <x:is>
          <x:t>2024-05</x:t>
        </x:is>
      </x:c>
      <x:c r="J4757" s="0" t="inlineStr">
        <x:is>
          <x:t>Month</x:t>
        </x:is>
      </x:c>
      <x:c r="K4757" s="58">
        <x:v>1</x:v>
      </x:c>
      <x:c r="L4757" s="12">
        <x:v>-53039.28</x:v>
      </x:c>
    </x:row>
    <x:row r="4758">
      <x:c r="A4758" s="0" t="inlineStr">
        <x:is>
          <x:t>NWC|nwc.other.P_C.8|3730|2024-06</x:t>
        </x:is>
      </x:c>
      <x:c r="B4758" s="0" t="inlineStr">
        <x:is>
          <x:t>Demo Handel GmbH</x:t>
        </x:is>
      </x:c>
      <x:c r="C4758" s="0" t="inlineStr">
        <x:is>
          <x:t>NWC</x:t>
        </x:is>
      </x:c>
      <x:c r="D4758" s="0" t="inlineStr">
        <x:is>
          <x:t>nwc.other.P_C.8</x:t>
        </x:is>
      </x:c>
      <x:c r="E4758" s="0" t="inlineStr">
        <x:is>
          <x:t>Sonstige Verbindlichkeiten (Anteil sonstiges Working Capital)</x:t>
        </x:is>
      </x:c>
      <x:c r="F4758" s="58">
        <x:v>3730</x:v>
      </x:c>
      <x:c r="G4758" t="inlineStr">
        <x:is>
          <x:t>Verbindlichkeiten aus Lohn- und Kirchensteuer</x:t>
        </x:is>
      </x:c>
      <x:c r="H4758" s="0" t="inlineStr">
        <x:is>
          <x:t>2024-06</x:t>
        </x:is>
      </x:c>
      <x:c r="I4758" s="0" t="inlineStr">
        <x:is>
          <x:t>2024-06</x:t>
        </x:is>
      </x:c>
      <x:c r="J4758" s="0" t="inlineStr">
        <x:is>
          <x:t>Month</x:t>
        </x:is>
      </x:c>
      <x:c r="K4758" s="58">
        <x:v>1</x:v>
      </x:c>
      <x:c r="L4758" s="12">
        <x:v>-54016.51</x:v>
      </x:c>
    </x:row>
    <x:row r="4759">
      <x:c r="A4759" s="0" t="inlineStr">
        <x:is>
          <x:t>NWC|nwc.other.P_C.8|3730|2024-07</x:t>
        </x:is>
      </x:c>
      <x:c r="B4759" s="0" t="inlineStr">
        <x:is>
          <x:t>Demo Handel GmbH</x:t>
        </x:is>
      </x:c>
      <x:c r="C4759" s="0" t="inlineStr">
        <x:is>
          <x:t>NWC</x:t>
        </x:is>
      </x:c>
      <x:c r="D4759" s="0" t="inlineStr">
        <x:is>
          <x:t>nwc.other.P_C.8</x:t>
        </x:is>
      </x:c>
      <x:c r="E4759" s="0" t="inlineStr">
        <x:is>
          <x:t>Sonstige Verbindlichkeiten (Anteil sonstiges Working Capital)</x:t>
        </x:is>
      </x:c>
      <x:c r="F4759" s="58">
        <x:v>3730</x:v>
      </x:c>
      <x:c r="G4759" t="inlineStr">
        <x:is>
          <x:t>Verbindlichkeiten aus Lohn- und Kirchensteuer</x:t>
        </x:is>
      </x:c>
      <x:c r="H4759" s="0" t="inlineStr">
        <x:is>
          <x:t>2024-07</x:t>
        </x:is>
      </x:c>
      <x:c r="I4759" s="0" t="inlineStr">
        <x:is>
          <x:t>2024-07</x:t>
        </x:is>
      </x:c>
      <x:c r="J4759" s="0" t="inlineStr">
        <x:is>
          <x:t>Month</x:t>
        </x:is>
      </x:c>
      <x:c r="K4759" s="58">
        <x:v>1</x:v>
      </x:c>
      <x:c r="L4759" s="12">
        <x:v>-54016.51</x:v>
      </x:c>
    </x:row>
    <x:row r="4760">
      <x:c r="A4760" s="0" t="inlineStr">
        <x:is>
          <x:t>NWC|nwc.other.P_C.8|3730|2024-08</x:t>
        </x:is>
      </x:c>
      <x:c r="B4760" s="0" t="inlineStr">
        <x:is>
          <x:t>Demo Handel GmbH</x:t>
        </x:is>
      </x:c>
      <x:c r="C4760" s="0" t="inlineStr">
        <x:is>
          <x:t>NWC</x:t>
        </x:is>
      </x:c>
      <x:c r="D4760" s="0" t="inlineStr">
        <x:is>
          <x:t>nwc.other.P_C.8</x:t>
        </x:is>
      </x:c>
      <x:c r="E4760" s="0" t="inlineStr">
        <x:is>
          <x:t>Sonstige Verbindlichkeiten (Anteil sonstiges Working Capital)</x:t>
        </x:is>
      </x:c>
      <x:c r="F4760" s="58">
        <x:v>3730</x:v>
      </x:c>
      <x:c r="G4760" t="inlineStr">
        <x:is>
          <x:t>Verbindlichkeiten aus Lohn- und Kirchensteuer</x:t>
        </x:is>
      </x:c>
      <x:c r="H4760" s="0" t="inlineStr">
        <x:is>
          <x:t>2024-08</x:t>
        </x:is>
      </x:c>
      <x:c r="I4760" s="0" t="inlineStr">
        <x:is>
          <x:t>2024-08</x:t>
        </x:is>
      </x:c>
      <x:c r="J4760" s="0" t="inlineStr">
        <x:is>
          <x:t>Month</x:t>
        </x:is>
      </x:c>
      <x:c r="K4760" s="58">
        <x:v>1</x:v>
      </x:c>
      <x:c r="L4760" s="12">
        <x:v>-54016.51</x:v>
      </x:c>
    </x:row>
    <x:row r="4761">
      <x:c r="A4761" s="0" t="inlineStr">
        <x:is>
          <x:t>NWC|nwc.other.P_C.8|3730|2024-09</x:t>
        </x:is>
      </x:c>
      <x:c r="B4761" s="0" t="inlineStr">
        <x:is>
          <x:t>Demo Handel GmbH</x:t>
        </x:is>
      </x:c>
      <x:c r="C4761" s="0" t="inlineStr">
        <x:is>
          <x:t>NWC</x:t>
        </x:is>
      </x:c>
      <x:c r="D4761" s="0" t="inlineStr">
        <x:is>
          <x:t>nwc.other.P_C.8</x:t>
        </x:is>
      </x:c>
      <x:c r="E4761" s="0" t="inlineStr">
        <x:is>
          <x:t>Sonstige Verbindlichkeiten (Anteil sonstiges Working Capital)</x:t>
        </x:is>
      </x:c>
      <x:c r="F4761" s="58">
        <x:v>3730</x:v>
      </x:c>
      <x:c r="G4761" t="inlineStr">
        <x:is>
          <x:t>Verbindlichkeiten aus Lohn- und Kirchensteuer</x:t>
        </x:is>
      </x:c>
      <x:c r="H4761" s="0" t="inlineStr">
        <x:is>
          <x:t>2024-09</x:t>
        </x:is>
      </x:c>
      <x:c r="I4761" s="0" t="inlineStr">
        <x:is>
          <x:t>2024-09</x:t>
        </x:is>
      </x:c>
      <x:c r="J4761" s="0" t="inlineStr">
        <x:is>
          <x:t>Month</x:t>
        </x:is>
      </x:c>
      <x:c r="K4761" s="58">
        <x:v>1</x:v>
      </x:c>
      <x:c r="L4761" s="12">
        <x:v>-54608.49</x:v>
      </x:c>
    </x:row>
    <x:row r="4762">
      <x:c r="A4762" s="0" t="inlineStr">
        <x:is>
          <x:t>NWC|nwc.other.P_C.8|3730|2024-10</x:t>
        </x:is>
      </x:c>
      <x:c r="B4762" s="0" t="inlineStr">
        <x:is>
          <x:t>Demo Handel GmbH</x:t>
        </x:is>
      </x:c>
      <x:c r="C4762" s="0" t="inlineStr">
        <x:is>
          <x:t>NWC</x:t>
        </x:is>
      </x:c>
      <x:c r="D4762" s="0" t="inlineStr">
        <x:is>
          <x:t>nwc.other.P_C.8</x:t>
        </x:is>
      </x:c>
      <x:c r="E4762" s="0" t="inlineStr">
        <x:is>
          <x:t>Sonstige Verbindlichkeiten (Anteil sonstiges Working Capital)</x:t>
        </x:is>
      </x:c>
      <x:c r="F4762" s="58">
        <x:v>3730</x:v>
      </x:c>
      <x:c r="G4762" t="inlineStr">
        <x:is>
          <x:t>Verbindlichkeiten aus Lohn- und Kirchensteuer</x:t>
        </x:is>
      </x:c>
      <x:c r="H4762" s="0" t="inlineStr">
        <x:is>
          <x:t>2024-10</x:t>
        </x:is>
      </x:c>
      <x:c r="I4762" s="0" t="inlineStr">
        <x:is>
          <x:t>2024-10</x:t>
        </x:is>
      </x:c>
      <x:c r="J4762" s="0" t="inlineStr">
        <x:is>
          <x:t>Month</x:t>
        </x:is>
      </x:c>
      <x:c r="K4762" s="58">
        <x:v>1</x:v>
      </x:c>
      <x:c r="L4762" s="12">
        <x:v>-54608.49</x:v>
      </x:c>
    </x:row>
    <x:row r="4763">
      <x:c r="A4763" s="0" t="inlineStr">
        <x:is>
          <x:t>NWC|nwc.other.P_C.8|3730|2024-11</x:t>
        </x:is>
      </x:c>
      <x:c r="B4763" s="0" t="inlineStr">
        <x:is>
          <x:t>Demo Handel GmbH</x:t>
        </x:is>
      </x:c>
      <x:c r="C4763" s="0" t="inlineStr">
        <x:is>
          <x:t>NWC</x:t>
        </x:is>
      </x:c>
      <x:c r="D4763" s="0" t="inlineStr">
        <x:is>
          <x:t>nwc.other.P_C.8</x:t>
        </x:is>
      </x:c>
      <x:c r="E4763" s="0" t="inlineStr">
        <x:is>
          <x:t>Sonstige Verbindlichkeiten (Anteil sonstiges Working Capital)</x:t>
        </x:is>
      </x:c>
      <x:c r="F4763" s="58">
        <x:v>3730</x:v>
      </x:c>
      <x:c r="G4763" t="inlineStr">
        <x:is>
          <x:t>Verbindlichkeiten aus Lohn- und Kirchensteuer</x:t>
        </x:is>
      </x:c>
      <x:c r="H4763" s="0" t="inlineStr">
        <x:is>
          <x:t>2024-11</x:t>
        </x:is>
      </x:c>
      <x:c r="I4763" s="0" t="inlineStr">
        <x:is>
          <x:t>2024-11</x:t>
        </x:is>
      </x:c>
      <x:c r="J4763" s="0" t="inlineStr">
        <x:is>
          <x:t>Month</x:t>
        </x:is>
      </x:c>
      <x:c r="K4763" s="58">
        <x:v>1</x:v>
      </x:c>
      <x:c r="L4763" s="12">
        <x:v>-80330.46</x:v>
      </x:c>
    </x:row>
    <x:row r="4764">
      <x:c r="A4764" s="0" t="inlineStr">
        <x:is>
          <x:t>NWC|nwc.other.P_C.8|3730|2024-12</x:t>
        </x:is>
      </x:c>
      <x:c r="B4764" s="0" t="inlineStr">
        <x:is>
          <x:t>Demo Handel GmbH</x:t>
        </x:is>
      </x:c>
      <x:c r="C4764" s="0" t="inlineStr">
        <x:is>
          <x:t>NWC</x:t>
        </x:is>
      </x:c>
      <x:c r="D4764" s="0" t="inlineStr">
        <x:is>
          <x:t>nwc.other.P_C.8</x:t>
        </x:is>
      </x:c>
      <x:c r="E4764" s="0" t="inlineStr">
        <x:is>
          <x:t>Sonstige Verbindlichkeiten (Anteil sonstiges Working Capital)</x:t>
        </x:is>
      </x:c>
      <x:c r="F4764" s="58">
        <x:v>3730</x:v>
      </x:c>
      <x:c r="G4764" t="inlineStr">
        <x:is>
          <x:t>Verbindlichkeiten aus Lohn- und Kirchensteuer</x:t>
        </x:is>
      </x:c>
      <x:c r="H4764" s="0" t="inlineStr">
        <x:is>
          <x:t>2024-12</x:t>
        </x:is>
      </x:c>
      <x:c r="I4764" s="0" t="inlineStr">
        <x:is>
          <x:t>2024-12</x:t>
        </x:is>
      </x:c>
      <x:c r="J4764" s="0" t="inlineStr">
        <x:is>
          <x:t>Month</x:t>
        </x:is>
      </x:c>
      <x:c r="K4764" s="58">
        <x:v>1</x:v>
      </x:c>
      <x:c r="L4764" s="12">
        <x:v>-54608.49</x:v>
      </x:c>
    </x:row>
    <x:row r="4765">
      <x:c r="A4765" s="0" t="inlineStr">
        <x:is>
          <x:t>NWC|nwc.other.P_C.8|3801|2022-01</x:t>
        </x:is>
      </x:c>
      <x:c r="B4765" s="0" t="inlineStr">
        <x:is>
          <x:t>Demo Handel GmbH</x:t>
        </x:is>
      </x:c>
      <x:c r="C4765" s="0" t="inlineStr">
        <x:is>
          <x:t>NWC</x:t>
        </x:is>
      </x:c>
      <x:c r="D4765" s="0" t="inlineStr">
        <x:is>
          <x:t>nwc.other.P_C.8</x:t>
        </x:is>
      </x:c>
      <x:c r="E4765" s="0" t="inlineStr">
        <x:is>
          <x:t>Sonstige Verbindlichkeiten (Anteil sonstiges Working Capital)</x:t>
        </x:is>
      </x:c>
      <x:c r="F4765" s="58">
        <x:v>3801</x:v>
      </x:c>
      <x:c r="G4765" t="inlineStr">
        <x:is>
          <x:t>Umsatzsteuer 7 %</x:t>
        </x:is>
      </x:c>
      <x:c r="H4765" s="0" t="inlineStr">
        <x:is>
          <x:t>2022-01</x:t>
        </x:is>
      </x:c>
      <x:c r="I4765" s="0" t="inlineStr">
        <x:is>
          <x:t>2022-01</x:t>
        </x:is>
      </x:c>
      <x:c r="J4765" s="0" t="inlineStr">
        <x:is>
          <x:t>Month</x:t>
        </x:is>
      </x:c>
      <x:c r="K4765" s="58">
        <x:v>1</x:v>
      </x:c>
      <x:c r="L4765" s="12">
        <x:v>-4684.29</x:v>
      </x:c>
    </x:row>
    <x:row r="4766">
      <x:c r="A4766" s="0" t="inlineStr">
        <x:is>
          <x:t>NWC|nwc.other.P_C.8|3801|2022-02</x:t>
        </x:is>
      </x:c>
      <x:c r="B4766" s="0" t="inlineStr">
        <x:is>
          <x:t>Demo Handel GmbH</x:t>
        </x:is>
      </x:c>
      <x:c r="C4766" s="0" t="inlineStr">
        <x:is>
          <x:t>NWC</x:t>
        </x:is>
      </x:c>
      <x:c r="D4766" s="0" t="inlineStr">
        <x:is>
          <x:t>nwc.other.P_C.8</x:t>
        </x:is>
      </x:c>
      <x:c r="E4766" s="0" t="inlineStr">
        <x:is>
          <x:t>Sonstige Verbindlichkeiten (Anteil sonstiges Working Capital)</x:t>
        </x:is>
      </x:c>
      <x:c r="F4766" s="58">
        <x:v>3801</x:v>
      </x:c>
      <x:c r="G4766" t="inlineStr">
        <x:is>
          <x:t>Umsatzsteuer 7 %</x:t>
        </x:is>
      </x:c>
      <x:c r="H4766" s="0" t="inlineStr">
        <x:is>
          <x:t>2022-02</x:t>
        </x:is>
      </x:c>
      <x:c r="I4766" s="0" t="inlineStr">
        <x:is>
          <x:t>2022-02</x:t>
        </x:is>
      </x:c>
      <x:c r="J4766" s="0" t="inlineStr">
        <x:is>
          <x:t>Month</x:t>
        </x:is>
      </x:c>
      <x:c r="K4766" s="58">
        <x:v>1</x:v>
      </x:c>
      <x:c r="L4766" s="12">
        <x:v>-10454.01</x:v>
      </x:c>
    </x:row>
    <x:row r="4767">
      <x:c r="A4767" s="0" t="inlineStr">
        <x:is>
          <x:t>NWC|nwc.other.P_C.8|3801|2022-03</x:t>
        </x:is>
      </x:c>
      <x:c r="B4767" s="0" t="inlineStr">
        <x:is>
          <x:t>Demo Handel GmbH</x:t>
        </x:is>
      </x:c>
      <x:c r="C4767" s="0" t="inlineStr">
        <x:is>
          <x:t>NWC</x:t>
        </x:is>
      </x:c>
      <x:c r="D4767" s="0" t="inlineStr">
        <x:is>
          <x:t>nwc.other.P_C.8</x:t>
        </x:is>
      </x:c>
      <x:c r="E4767" s="0" t="inlineStr">
        <x:is>
          <x:t>Sonstige Verbindlichkeiten (Anteil sonstiges Working Capital)</x:t>
        </x:is>
      </x:c>
      <x:c r="F4767" s="58">
        <x:v>3801</x:v>
      </x:c>
      <x:c r="G4767" t="inlineStr">
        <x:is>
          <x:t>Umsatzsteuer 7 %</x:t>
        </x:is>
      </x:c>
      <x:c r="H4767" s="0" t="inlineStr">
        <x:is>
          <x:t>2022-03</x:t>
        </x:is>
      </x:c>
      <x:c r="I4767" s="0" t="inlineStr">
        <x:is>
          <x:t>2022-03</x:t>
        </x:is>
      </x:c>
      <x:c r="J4767" s="0" t="inlineStr">
        <x:is>
          <x:t>Month</x:t>
        </x:is>
      </x:c>
      <x:c r="K4767" s="58">
        <x:v>1</x:v>
      </x:c>
      <x:c r="L4767" s="12">
        <x:v>-15463.9</x:v>
      </x:c>
    </x:row>
    <x:row r="4768">
      <x:c r="A4768" s="0" t="inlineStr">
        <x:is>
          <x:t>NWC|nwc.other.P_C.8|3801|2022-04</x:t>
        </x:is>
      </x:c>
      <x:c r="B4768" s="0" t="inlineStr">
        <x:is>
          <x:t>Demo Handel GmbH</x:t>
        </x:is>
      </x:c>
      <x:c r="C4768" s="0" t="inlineStr">
        <x:is>
          <x:t>NWC</x:t>
        </x:is>
      </x:c>
      <x:c r="D4768" s="0" t="inlineStr">
        <x:is>
          <x:t>nwc.other.P_C.8</x:t>
        </x:is>
      </x:c>
      <x:c r="E4768" s="0" t="inlineStr">
        <x:is>
          <x:t>Sonstige Verbindlichkeiten (Anteil sonstiges Working Capital)</x:t>
        </x:is>
      </x:c>
      <x:c r="F4768" s="58">
        <x:v>3801</x:v>
      </x:c>
      <x:c r="G4768" t="inlineStr">
        <x:is>
          <x:t>Umsatzsteuer 7 %</x:t>
        </x:is>
      </x:c>
      <x:c r="H4768" s="0" t="inlineStr">
        <x:is>
          <x:t>2022-04</x:t>
        </x:is>
      </x:c>
      <x:c r="I4768" s="0" t="inlineStr">
        <x:is>
          <x:t>2022-04</x:t>
        </x:is>
      </x:c>
      <x:c r="J4768" s="0" t="inlineStr">
        <x:is>
          <x:t>Month</x:t>
        </x:is>
      </x:c>
      <x:c r="K4768" s="58">
        <x:v>1</x:v>
      </x:c>
      <x:c r="L4768" s="12">
        <x:v>-20668.71</x:v>
      </x:c>
    </x:row>
    <x:row r="4769">
      <x:c r="A4769" s="0" t="inlineStr">
        <x:is>
          <x:t>NWC|nwc.other.P_C.8|3801|2022-05</x:t>
        </x:is>
      </x:c>
      <x:c r="B4769" s="0" t="inlineStr">
        <x:is>
          <x:t>Demo Handel GmbH</x:t>
        </x:is>
      </x:c>
      <x:c r="C4769" s="0" t="inlineStr">
        <x:is>
          <x:t>NWC</x:t>
        </x:is>
      </x:c>
      <x:c r="D4769" s="0" t="inlineStr">
        <x:is>
          <x:t>nwc.other.P_C.8</x:t>
        </x:is>
      </x:c>
      <x:c r="E4769" s="0" t="inlineStr">
        <x:is>
          <x:t>Sonstige Verbindlichkeiten (Anteil sonstiges Working Capital)</x:t>
        </x:is>
      </x:c>
      <x:c r="F4769" s="58">
        <x:v>3801</x:v>
      </x:c>
      <x:c r="G4769" t="inlineStr">
        <x:is>
          <x:t>Umsatzsteuer 7 %</x:t>
        </x:is>
      </x:c>
      <x:c r="H4769" s="0" t="inlineStr">
        <x:is>
          <x:t>2022-05</x:t>
        </x:is>
      </x:c>
      <x:c r="I4769" s="0" t="inlineStr">
        <x:is>
          <x:t>2022-05</x:t>
        </x:is>
      </x:c>
      <x:c r="J4769" s="0" t="inlineStr">
        <x:is>
          <x:t>Month</x:t>
        </x:is>
      </x:c>
      <x:c r="K4769" s="58">
        <x:v>1</x:v>
      </x:c>
      <x:c r="L4769" s="12">
        <x:v>-26285.11</x:v>
      </x:c>
    </x:row>
    <x:row r="4770">
      <x:c r="A4770" s="0" t="inlineStr">
        <x:is>
          <x:t>NWC|nwc.other.P_C.8|3801|2022-06</x:t>
        </x:is>
      </x:c>
      <x:c r="B4770" s="0" t="inlineStr">
        <x:is>
          <x:t>Demo Handel GmbH</x:t>
        </x:is>
      </x:c>
      <x:c r="C4770" s="0" t="inlineStr">
        <x:is>
          <x:t>NWC</x:t>
        </x:is>
      </x:c>
      <x:c r="D4770" s="0" t="inlineStr">
        <x:is>
          <x:t>nwc.other.P_C.8</x:t>
        </x:is>
      </x:c>
      <x:c r="E4770" s="0" t="inlineStr">
        <x:is>
          <x:t>Sonstige Verbindlichkeiten (Anteil sonstiges Working Capital)</x:t>
        </x:is>
      </x:c>
      <x:c r="F4770" s="58">
        <x:v>3801</x:v>
      </x:c>
      <x:c r="G4770" t="inlineStr">
        <x:is>
          <x:t>Umsatzsteuer 7 %</x:t>
        </x:is>
      </x:c>
      <x:c r="H4770" s="0" t="inlineStr">
        <x:is>
          <x:t>2022-06</x:t>
        </x:is>
      </x:c>
      <x:c r="I4770" s="0" t="inlineStr">
        <x:is>
          <x:t>2022-06</x:t>
        </x:is>
      </x:c>
      <x:c r="J4770" s="0" t="inlineStr">
        <x:is>
          <x:t>Month</x:t>
        </x:is>
      </x:c>
      <x:c r="K4770" s="58">
        <x:v>1</x:v>
      </x:c>
      <x:c r="L4770" s="12">
        <x:v>-31978.41</x:v>
      </x:c>
    </x:row>
    <x:row r="4771">
      <x:c r="A4771" s="0" t="inlineStr">
        <x:is>
          <x:t>NWC|nwc.other.P_C.8|3801|2022-07</x:t>
        </x:is>
      </x:c>
      <x:c r="B4771" s="0" t="inlineStr">
        <x:is>
          <x:t>Demo Handel GmbH</x:t>
        </x:is>
      </x:c>
      <x:c r="C4771" s="0" t="inlineStr">
        <x:is>
          <x:t>NWC</x:t>
        </x:is>
      </x:c>
      <x:c r="D4771" s="0" t="inlineStr">
        <x:is>
          <x:t>nwc.other.P_C.8</x:t>
        </x:is>
      </x:c>
      <x:c r="E4771" s="0" t="inlineStr">
        <x:is>
          <x:t>Sonstige Verbindlichkeiten (Anteil sonstiges Working Capital)</x:t>
        </x:is>
      </x:c>
      <x:c r="F4771" s="58">
        <x:v>3801</x:v>
      </x:c>
      <x:c r="G4771" t="inlineStr">
        <x:is>
          <x:t>Umsatzsteuer 7 %</x:t>
        </x:is>
      </x:c>
      <x:c r="H4771" s="0" t="inlineStr">
        <x:is>
          <x:t>2022-07</x:t>
        </x:is>
      </x:c>
      <x:c r="I4771" s="0" t="inlineStr">
        <x:is>
          <x:t>2022-07</x:t>
        </x:is>
      </x:c>
      <x:c r="J4771" s="0" t="inlineStr">
        <x:is>
          <x:t>Month</x:t>
        </x:is>
      </x:c>
      <x:c r="K4771" s="58">
        <x:v>1</x:v>
      </x:c>
      <x:c r="L4771" s="12">
        <x:v>-37356.82</x:v>
      </x:c>
    </x:row>
    <x:row r="4772">
      <x:c r="A4772" s="0" t="inlineStr">
        <x:is>
          <x:t>NWC|nwc.other.P_C.8|3801|2022-08</x:t>
        </x:is>
      </x:c>
      <x:c r="B4772" s="0" t="inlineStr">
        <x:is>
          <x:t>Demo Handel GmbH</x:t>
        </x:is>
      </x:c>
      <x:c r="C4772" s="0" t="inlineStr">
        <x:is>
          <x:t>NWC</x:t>
        </x:is>
      </x:c>
      <x:c r="D4772" s="0" t="inlineStr">
        <x:is>
          <x:t>nwc.other.P_C.8</x:t>
        </x:is>
      </x:c>
      <x:c r="E4772" s="0" t="inlineStr">
        <x:is>
          <x:t>Sonstige Verbindlichkeiten (Anteil sonstiges Working Capital)</x:t>
        </x:is>
      </x:c>
      <x:c r="F4772" s="58">
        <x:v>3801</x:v>
      </x:c>
      <x:c r="G4772" t="inlineStr">
        <x:is>
          <x:t>Umsatzsteuer 7 %</x:t>
        </x:is>
      </x:c>
      <x:c r="H4772" s="0" t="inlineStr">
        <x:is>
          <x:t>2022-08</x:t>
        </x:is>
      </x:c>
      <x:c r="I4772" s="0" t="inlineStr">
        <x:is>
          <x:t>2022-08</x:t>
        </x:is>
      </x:c>
      <x:c r="J4772" s="0" t="inlineStr">
        <x:is>
          <x:t>Month</x:t>
        </x:is>
      </x:c>
      <x:c r="K4772" s="58">
        <x:v>1</x:v>
      </x:c>
      <x:c r="L4772" s="12">
        <x:v>-42195.1</x:v>
      </x:c>
    </x:row>
    <x:row r="4773">
      <x:c r="A4773" s="0" t="inlineStr">
        <x:is>
          <x:t>NWC|nwc.other.P_C.8|3801|2022-09</x:t>
        </x:is>
      </x:c>
      <x:c r="B4773" s="0" t="inlineStr">
        <x:is>
          <x:t>Demo Handel GmbH</x:t>
        </x:is>
      </x:c>
      <x:c r="C4773" s="0" t="inlineStr">
        <x:is>
          <x:t>NWC</x:t>
        </x:is>
      </x:c>
      <x:c r="D4773" s="0" t="inlineStr">
        <x:is>
          <x:t>nwc.other.P_C.8</x:t>
        </x:is>
      </x:c>
      <x:c r="E4773" s="0" t="inlineStr">
        <x:is>
          <x:t>Sonstige Verbindlichkeiten (Anteil sonstiges Working Capital)</x:t>
        </x:is>
      </x:c>
      <x:c r="F4773" s="58">
        <x:v>3801</x:v>
      </x:c>
      <x:c r="G4773" t="inlineStr">
        <x:is>
          <x:t>Umsatzsteuer 7 %</x:t>
        </x:is>
      </x:c>
      <x:c r="H4773" s="0" t="inlineStr">
        <x:is>
          <x:t>2022-09</x:t>
        </x:is>
      </x:c>
      <x:c r="I4773" s="0" t="inlineStr">
        <x:is>
          <x:t>2022-09</x:t>
        </x:is>
      </x:c>
      <x:c r="J4773" s="0" t="inlineStr">
        <x:is>
          <x:t>Month</x:t>
        </x:is>
      </x:c>
      <x:c r="K4773" s="58">
        <x:v>1</x:v>
      </x:c>
      <x:c r="L4773" s="12">
        <x:v>-47652.77</x:v>
      </x:c>
    </x:row>
    <x:row r="4774">
      <x:c r="A4774" s="0" t="inlineStr">
        <x:is>
          <x:t>NWC|nwc.other.P_C.8|3801|2022-10</x:t>
        </x:is>
      </x:c>
      <x:c r="B4774" s="0" t="inlineStr">
        <x:is>
          <x:t>Demo Handel GmbH</x:t>
        </x:is>
      </x:c>
      <x:c r="C4774" s="0" t="inlineStr">
        <x:is>
          <x:t>NWC</x:t>
        </x:is>
      </x:c>
      <x:c r="D4774" s="0" t="inlineStr">
        <x:is>
          <x:t>nwc.other.P_C.8</x:t>
        </x:is>
      </x:c>
      <x:c r="E4774" s="0" t="inlineStr">
        <x:is>
          <x:t>Sonstige Verbindlichkeiten (Anteil sonstiges Working Capital)</x:t>
        </x:is>
      </x:c>
      <x:c r="F4774" s="58">
        <x:v>3801</x:v>
      </x:c>
      <x:c r="G4774" t="inlineStr">
        <x:is>
          <x:t>Umsatzsteuer 7 %</x:t>
        </x:is>
      </x:c>
      <x:c r="H4774" s="0" t="inlineStr">
        <x:is>
          <x:t>2022-10</x:t>
        </x:is>
      </x:c>
      <x:c r="I4774" s="0" t="inlineStr">
        <x:is>
          <x:t>2022-10</x:t>
        </x:is>
      </x:c>
      <x:c r="J4774" s="0" t="inlineStr">
        <x:is>
          <x:t>Month</x:t>
        </x:is>
      </x:c>
      <x:c r="K4774" s="58">
        <x:v>1</x:v>
      </x:c>
      <x:c r="L4774" s="12">
        <x:v>-52893.13</x:v>
      </x:c>
    </x:row>
    <x:row r="4775">
      <x:c r="A4775" s="0" t="inlineStr">
        <x:is>
          <x:t>NWC|nwc.other.P_C.8|3801|2022-11</x:t>
        </x:is>
      </x:c>
      <x:c r="B4775" s="0" t="inlineStr">
        <x:is>
          <x:t>Demo Handel GmbH</x:t>
        </x:is>
      </x:c>
      <x:c r="C4775" s="0" t="inlineStr">
        <x:is>
          <x:t>NWC</x:t>
        </x:is>
      </x:c>
      <x:c r="D4775" s="0" t="inlineStr">
        <x:is>
          <x:t>nwc.other.P_C.8</x:t>
        </x:is>
      </x:c>
      <x:c r="E4775" s="0" t="inlineStr">
        <x:is>
          <x:t>Sonstige Verbindlichkeiten (Anteil sonstiges Working Capital)</x:t>
        </x:is>
      </x:c>
      <x:c r="F4775" s="58">
        <x:v>3801</x:v>
      </x:c>
      <x:c r="G4775" t="inlineStr">
        <x:is>
          <x:t>Umsatzsteuer 7 %</x:t>
        </x:is>
      </x:c>
      <x:c r="H4775" s="0" t="inlineStr">
        <x:is>
          <x:t>2022-11</x:t>
        </x:is>
      </x:c>
      <x:c r="I4775" s="0" t="inlineStr">
        <x:is>
          <x:t>2022-11</x:t>
        </x:is>
      </x:c>
      <x:c r="J4775" s="0" t="inlineStr">
        <x:is>
          <x:t>Month</x:t>
        </x:is>
      </x:c>
      <x:c r="K4775" s="58">
        <x:v>1</x:v>
      </x:c>
      <x:c r="L4775" s="12">
        <x:v>-58294.17</x:v>
      </x:c>
    </x:row>
    <x:row r="4776">
      <x:c r="A4776" s="0" t="inlineStr">
        <x:is>
          <x:t>NWC|nwc.other.P_C.8|3801|2022-12</x:t>
        </x:is>
      </x:c>
      <x:c r="B4776" s="0" t="inlineStr">
        <x:is>
          <x:t>Demo Handel GmbH</x:t>
        </x:is>
      </x:c>
      <x:c r="C4776" s="0" t="inlineStr">
        <x:is>
          <x:t>NWC</x:t>
        </x:is>
      </x:c>
      <x:c r="D4776" s="0" t="inlineStr">
        <x:is>
          <x:t>nwc.other.P_C.8</x:t>
        </x:is>
      </x:c>
      <x:c r="E4776" s="0" t="inlineStr">
        <x:is>
          <x:t>Sonstige Verbindlichkeiten (Anteil sonstiges Working Capital)</x:t>
        </x:is>
      </x:c>
      <x:c r="F4776" s="58">
        <x:v>3801</x:v>
      </x:c>
      <x:c r="G4776" t="inlineStr">
        <x:is>
          <x:t>Umsatzsteuer 7 %</x:t>
        </x:is>
      </x:c>
      <x:c r="H4776" s="0" t="inlineStr">
        <x:is>
          <x:t>2022-12</x:t>
        </x:is>
      </x:c>
      <x:c r="I4776" s="0" t="inlineStr">
        <x:is>
          <x:t>2022-12</x:t>
        </x:is>
      </x:c>
      <x:c r="J4776" s="0" t="inlineStr">
        <x:is>
          <x:t>Month</x:t>
        </x:is>
      </x:c>
      <x:c r="K4776" s="58">
        <x:v>1</x:v>
      </x:c>
      <x:c r="L4776" s="12">
        <x:v>0</x:v>
      </x:c>
    </x:row>
    <x:row r="4777">
      <x:c r="A4777" s="0" t="inlineStr">
        <x:is>
          <x:t>NWC|nwc.other.P_C.8|3801|2023-01</x:t>
        </x:is>
      </x:c>
      <x:c r="B4777" s="0" t="inlineStr">
        <x:is>
          <x:t>Demo Handel GmbH</x:t>
        </x:is>
      </x:c>
      <x:c r="C4777" s="0" t="inlineStr">
        <x:is>
          <x:t>NWC</x:t>
        </x:is>
      </x:c>
      <x:c r="D4777" s="0" t="inlineStr">
        <x:is>
          <x:t>nwc.other.P_C.8</x:t>
        </x:is>
      </x:c>
      <x:c r="E4777" s="0" t="inlineStr">
        <x:is>
          <x:t>Sonstige Verbindlichkeiten (Anteil sonstiges Working Capital)</x:t>
        </x:is>
      </x:c>
      <x:c r="F4777" s="58">
        <x:v>3801</x:v>
      </x:c>
      <x:c r="G4777" t="inlineStr">
        <x:is>
          <x:t>Umsatzsteuer 7 %</x:t>
        </x:is>
      </x:c>
      <x:c r="H4777" s="0" t="inlineStr">
        <x:is>
          <x:t>2023-01</x:t>
        </x:is>
      </x:c>
      <x:c r="I4777" s="0" t="inlineStr">
        <x:is>
          <x:t>2023-01</x:t>
        </x:is>
      </x:c>
      <x:c r="J4777" s="0" t="inlineStr">
        <x:is>
          <x:t>Month</x:t>
        </x:is>
      </x:c>
      <x:c r="K4777" s="58">
        <x:v>1</x:v>
      </x:c>
      <x:c r="L4777" s="12">
        <x:v>-5874.19</x:v>
      </x:c>
    </x:row>
    <x:row r="4778">
      <x:c r="A4778" s="0" t="inlineStr">
        <x:is>
          <x:t>NWC|nwc.other.P_C.8|3801|2023-02</x:t>
        </x:is>
      </x:c>
      <x:c r="B4778" s="0" t="inlineStr">
        <x:is>
          <x:t>Demo Handel GmbH</x:t>
        </x:is>
      </x:c>
      <x:c r="C4778" s="0" t="inlineStr">
        <x:is>
          <x:t>NWC</x:t>
        </x:is>
      </x:c>
      <x:c r="D4778" s="0" t="inlineStr">
        <x:is>
          <x:t>nwc.other.P_C.8</x:t>
        </x:is>
      </x:c>
      <x:c r="E4778" s="0" t="inlineStr">
        <x:is>
          <x:t>Sonstige Verbindlichkeiten (Anteil sonstiges Working Capital)</x:t>
        </x:is>
      </x:c>
      <x:c r="F4778" s="58">
        <x:v>3801</x:v>
      </x:c>
      <x:c r="G4778" t="inlineStr">
        <x:is>
          <x:t>Umsatzsteuer 7 %</x:t>
        </x:is>
      </x:c>
      <x:c r="H4778" s="0" t="inlineStr">
        <x:is>
          <x:t>2023-02</x:t>
        </x:is>
      </x:c>
      <x:c r="I4778" s="0" t="inlineStr">
        <x:is>
          <x:t>2023-02</x:t>
        </x:is>
      </x:c>
      <x:c r="J4778" s="0" t="inlineStr">
        <x:is>
          <x:t>Month</x:t>
        </x:is>
      </x:c>
      <x:c r="K4778" s="58">
        <x:v>1</x:v>
      </x:c>
      <x:c r="L4778" s="12">
        <x:v>-11835.01</x:v>
      </x:c>
    </x:row>
    <x:row r="4779">
      <x:c r="A4779" s="0" t="inlineStr">
        <x:is>
          <x:t>NWC|nwc.other.P_C.8|3801|2023-03</x:t>
        </x:is>
      </x:c>
      <x:c r="B4779" s="0" t="inlineStr">
        <x:is>
          <x:t>Demo Handel GmbH</x:t>
        </x:is>
      </x:c>
      <x:c r="C4779" s="0" t="inlineStr">
        <x:is>
          <x:t>NWC</x:t>
        </x:is>
      </x:c>
      <x:c r="D4779" s="0" t="inlineStr">
        <x:is>
          <x:t>nwc.other.P_C.8</x:t>
        </x:is>
      </x:c>
      <x:c r="E4779" s="0" t="inlineStr">
        <x:is>
          <x:t>Sonstige Verbindlichkeiten (Anteil sonstiges Working Capital)</x:t>
        </x:is>
      </x:c>
      <x:c r="F4779" s="58">
        <x:v>3801</x:v>
      </x:c>
      <x:c r="G4779" t="inlineStr">
        <x:is>
          <x:t>Umsatzsteuer 7 %</x:t>
        </x:is>
      </x:c>
      <x:c r="H4779" s="0" t="inlineStr">
        <x:is>
          <x:t>2023-03</x:t>
        </x:is>
      </x:c>
      <x:c r="I4779" s="0" t="inlineStr">
        <x:is>
          <x:t>2023-03</x:t>
        </x:is>
      </x:c>
      <x:c r="J4779" s="0" t="inlineStr">
        <x:is>
          <x:t>Month</x:t>
        </x:is>
      </x:c>
      <x:c r="K4779" s="58">
        <x:v>1</x:v>
      </x:c>
      <x:c r="L4779" s="12">
        <x:v>-17316.51</x:v>
      </x:c>
    </x:row>
    <x:row r="4780">
      <x:c r="A4780" s="0" t="inlineStr">
        <x:is>
          <x:t>NWC|nwc.other.P_C.8|3801|2023-04</x:t>
        </x:is>
      </x:c>
      <x:c r="B4780" s="0" t="inlineStr">
        <x:is>
          <x:t>Demo Handel GmbH</x:t>
        </x:is>
      </x:c>
      <x:c r="C4780" s="0" t="inlineStr">
        <x:is>
          <x:t>NWC</x:t>
        </x:is>
      </x:c>
      <x:c r="D4780" s="0" t="inlineStr">
        <x:is>
          <x:t>nwc.other.P_C.8</x:t>
        </x:is>
      </x:c>
      <x:c r="E4780" s="0" t="inlineStr">
        <x:is>
          <x:t>Sonstige Verbindlichkeiten (Anteil sonstiges Working Capital)</x:t>
        </x:is>
      </x:c>
      <x:c r="F4780" s="58">
        <x:v>3801</x:v>
      </x:c>
      <x:c r="G4780" t="inlineStr">
        <x:is>
          <x:t>Umsatzsteuer 7 %</x:t>
        </x:is>
      </x:c>
      <x:c r="H4780" s="0" t="inlineStr">
        <x:is>
          <x:t>2023-04</x:t>
        </x:is>
      </x:c>
      <x:c r="I4780" s="0" t="inlineStr">
        <x:is>
          <x:t>2023-04</x:t>
        </x:is>
      </x:c>
      <x:c r="J4780" s="0" t="inlineStr">
        <x:is>
          <x:t>Month</x:t>
        </x:is>
      </x:c>
      <x:c r="K4780" s="58">
        <x:v>1</x:v>
      </x:c>
      <x:c r="L4780" s="12">
        <x:v>-23081.48</x:v>
      </x:c>
    </x:row>
    <x:row r="4781">
      <x:c r="A4781" s="0" t="inlineStr">
        <x:is>
          <x:t>NWC|nwc.other.P_C.8|3801|2023-05</x:t>
        </x:is>
      </x:c>
      <x:c r="B4781" s="0" t="inlineStr">
        <x:is>
          <x:t>Demo Handel GmbH</x:t>
        </x:is>
      </x:c>
      <x:c r="C4781" s="0" t="inlineStr">
        <x:is>
          <x:t>NWC</x:t>
        </x:is>
      </x:c>
      <x:c r="D4781" s="0" t="inlineStr">
        <x:is>
          <x:t>nwc.other.P_C.8</x:t>
        </x:is>
      </x:c>
      <x:c r="E4781" s="0" t="inlineStr">
        <x:is>
          <x:t>Sonstige Verbindlichkeiten (Anteil sonstiges Working Capital)</x:t>
        </x:is>
      </x:c>
      <x:c r="F4781" s="58">
        <x:v>3801</x:v>
      </x:c>
      <x:c r="G4781" t="inlineStr">
        <x:is>
          <x:t>Umsatzsteuer 7 %</x:t>
        </x:is>
      </x:c>
      <x:c r="H4781" s="0" t="inlineStr">
        <x:is>
          <x:t>2023-05</x:t>
        </x:is>
      </x:c>
      <x:c r="I4781" s="0" t="inlineStr">
        <x:is>
          <x:t>2023-05</x:t>
        </x:is>
      </x:c>
      <x:c r="J4781" s="0" t="inlineStr">
        <x:is>
          <x:t>Month</x:t>
        </x:is>
      </x:c>
      <x:c r="K4781" s="58">
        <x:v>1</x:v>
      </x:c>
      <x:c r="L4781" s="12">
        <x:v>-28965.66</x:v>
      </x:c>
    </x:row>
    <x:row r="4782">
      <x:c r="A4782" s="0" t="inlineStr">
        <x:is>
          <x:t>NWC|nwc.other.P_C.8|3801|2023-06</x:t>
        </x:is>
      </x:c>
      <x:c r="B4782" s="0" t="inlineStr">
        <x:is>
          <x:t>Demo Handel GmbH</x:t>
        </x:is>
      </x:c>
      <x:c r="C4782" s="0" t="inlineStr">
        <x:is>
          <x:t>NWC</x:t>
        </x:is>
      </x:c>
      <x:c r="D4782" s="0" t="inlineStr">
        <x:is>
          <x:t>nwc.other.P_C.8</x:t>
        </x:is>
      </x:c>
      <x:c r="E4782" s="0" t="inlineStr">
        <x:is>
          <x:t>Sonstige Verbindlichkeiten (Anteil sonstiges Working Capital)</x:t>
        </x:is>
      </x:c>
      <x:c r="F4782" s="58">
        <x:v>3801</x:v>
      </x:c>
      <x:c r="G4782" t="inlineStr">
        <x:is>
          <x:t>Umsatzsteuer 7 %</x:t>
        </x:is>
      </x:c>
      <x:c r="H4782" s="0" t="inlineStr">
        <x:is>
          <x:t>2023-06</x:t>
        </x:is>
      </x:c>
      <x:c r="I4782" s="0" t="inlineStr">
        <x:is>
          <x:t>2023-06</x:t>
        </x:is>
      </x:c>
      <x:c r="J4782" s="0" t="inlineStr">
        <x:is>
          <x:t>Month</x:t>
        </x:is>
      </x:c>
      <x:c r="K4782" s="58">
        <x:v>1</x:v>
      </x:c>
      <x:c r="L4782" s="12">
        <x:v>-34355.18</x:v>
      </x:c>
    </x:row>
    <x:row r="4783">
      <x:c r="A4783" s="0" t="inlineStr">
        <x:is>
          <x:t>NWC|nwc.other.P_C.8|3801|2023-07</x:t>
        </x:is>
      </x:c>
      <x:c r="B4783" s="0" t="inlineStr">
        <x:is>
          <x:t>Demo Handel GmbH</x:t>
        </x:is>
      </x:c>
      <x:c r="C4783" s="0" t="inlineStr">
        <x:is>
          <x:t>NWC</x:t>
        </x:is>
      </x:c>
      <x:c r="D4783" s="0" t="inlineStr">
        <x:is>
          <x:t>nwc.other.P_C.8</x:t>
        </x:is>
      </x:c>
      <x:c r="E4783" s="0" t="inlineStr">
        <x:is>
          <x:t>Sonstige Verbindlichkeiten (Anteil sonstiges Working Capital)</x:t>
        </x:is>
      </x:c>
      <x:c r="F4783" s="58">
        <x:v>3801</x:v>
      </x:c>
      <x:c r="G4783" t="inlineStr">
        <x:is>
          <x:t>Umsatzsteuer 7 %</x:t>
        </x:is>
      </x:c>
      <x:c r="H4783" s="0" t="inlineStr">
        <x:is>
          <x:t>2023-07</x:t>
        </x:is>
      </x:c>
      <x:c r="I4783" s="0" t="inlineStr">
        <x:is>
          <x:t>2023-07</x:t>
        </x:is>
      </x:c>
      <x:c r="J4783" s="0" t="inlineStr">
        <x:is>
          <x:t>Month</x:t>
        </x:is>
      </x:c>
      <x:c r="K4783" s="58">
        <x:v>1</x:v>
      </x:c>
      <x:c r="L4783" s="12">
        <x:v>-39604.9</x:v>
      </x:c>
    </x:row>
    <x:row r="4784">
      <x:c r="A4784" s="0" t="inlineStr">
        <x:is>
          <x:t>NWC|nwc.other.P_C.8|3801|2023-08</x:t>
        </x:is>
      </x:c>
      <x:c r="B4784" s="0" t="inlineStr">
        <x:is>
          <x:t>Demo Handel GmbH</x:t>
        </x:is>
      </x:c>
      <x:c r="C4784" s="0" t="inlineStr">
        <x:is>
          <x:t>NWC</x:t>
        </x:is>
      </x:c>
      <x:c r="D4784" s="0" t="inlineStr">
        <x:is>
          <x:t>nwc.other.P_C.8</x:t>
        </x:is>
      </x:c>
      <x:c r="E4784" s="0" t="inlineStr">
        <x:is>
          <x:t>Sonstige Verbindlichkeiten (Anteil sonstiges Working Capital)</x:t>
        </x:is>
      </x:c>
      <x:c r="F4784" s="58">
        <x:v>3801</x:v>
      </x:c>
      <x:c r="G4784" t="inlineStr">
        <x:is>
          <x:t>Umsatzsteuer 7 %</x:t>
        </x:is>
      </x:c>
      <x:c r="H4784" s="0" t="inlineStr">
        <x:is>
          <x:t>2023-08</x:t>
        </x:is>
      </x:c>
      <x:c r="I4784" s="0" t="inlineStr">
        <x:is>
          <x:t>2023-08</x:t>
        </x:is>
      </x:c>
      <x:c r="J4784" s="0" t="inlineStr">
        <x:is>
          <x:t>Month</x:t>
        </x:is>
      </x:c>
      <x:c r="K4784" s="58">
        <x:v>1</x:v>
      </x:c>
      <x:c r="L4784" s="12">
        <x:v>-44524.65</x:v>
      </x:c>
    </x:row>
    <x:row r="4785">
      <x:c r="A4785" s="0" t="inlineStr">
        <x:is>
          <x:t>NWC|nwc.other.P_C.8|3801|2023-09</x:t>
        </x:is>
      </x:c>
      <x:c r="B4785" s="0" t="inlineStr">
        <x:is>
          <x:t>Demo Handel GmbH</x:t>
        </x:is>
      </x:c>
      <x:c r="C4785" s="0" t="inlineStr">
        <x:is>
          <x:t>NWC</x:t>
        </x:is>
      </x:c>
      <x:c r="D4785" s="0" t="inlineStr">
        <x:is>
          <x:t>nwc.other.P_C.8</x:t>
        </x:is>
      </x:c>
      <x:c r="E4785" s="0" t="inlineStr">
        <x:is>
          <x:t>Sonstige Verbindlichkeiten (Anteil sonstiges Working Capital)</x:t>
        </x:is>
      </x:c>
      <x:c r="F4785" s="58">
        <x:v>3801</x:v>
      </x:c>
      <x:c r="G4785" t="inlineStr">
        <x:is>
          <x:t>Umsatzsteuer 7 %</x:t>
        </x:is>
      </x:c>
      <x:c r="H4785" s="0" t="inlineStr">
        <x:is>
          <x:t>2023-09</x:t>
        </x:is>
      </x:c>
      <x:c r="I4785" s="0" t="inlineStr">
        <x:is>
          <x:t>2023-09</x:t>
        </x:is>
      </x:c>
      <x:c r="J4785" s="0" t="inlineStr">
        <x:is>
          <x:t>Month</x:t>
        </x:is>
      </x:c>
      <x:c r="K4785" s="58">
        <x:v>1</x:v>
      </x:c>
      <x:c r="L4785" s="12">
        <x:v>-50519.41</x:v>
      </x:c>
    </x:row>
    <x:row r="4786">
      <x:c r="A4786" s="0" t="inlineStr">
        <x:is>
          <x:t>NWC|nwc.other.P_C.8|3801|2023-10</x:t>
        </x:is>
      </x:c>
      <x:c r="B4786" s="0" t="inlineStr">
        <x:is>
          <x:t>Demo Handel GmbH</x:t>
        </x:is>
      </x:c>
      <x:c r="C4786" s="0" t="inlineStr">
        <x:is>
          <x:t>NWC</x:t>
        </x:is>
      </x:c>
      <x:c r="D4786" s="0" t="inlineStr">
        <x:is>
          <x:t>nwc.other.P_C.8</x:t>
        </x:is>
      </x:c>
      <x:c r="E4786" s="0" t="inlineStr">
        <x:is>
          <x:t>Sonstige Verbindlichkeiten (Anteil sonstiges Working Capital)</x:t>
        </x:is>
      </x:c>
      <x:c r="F4786" s="58">
        <x:v>3801</x:v>
      </x:c>
      <x:c r="G4786" t="inlineStr">
        <x:is>
          <x:t>Umsatzsteuer 7 %</x:t>
        </x:is>
      </x:c>
      <x:c r="H4786" s="0" t="inlineStr">
        <x:is>
          <x:t>2023-10</x:t>
        </x:is>
      </x:c>
      <x:c r="I4786" s="0" t="inlineStr">
        <x:is>
          <x:t>2023-10</x:t>
        </x:is>
      </x:c>
      <x:c r="J4786" s="0" t="inlineStr">
        <x:is>
          <x:t>Month</x:t>
        </x:is>
      </x:c>
      <x:c r="K4786" s="58">
        <x:v>1</x:v>
      </x:c>
      <x:c r="L4786" s="12">
        <x:v>-56261.67</x:v>
      </x:c>
    </x:row>
    <x:row r="4787">
      <x:c r="A4787" s="0" t="inlineStr">
        <x:is>
          <x:t>NWC|nwc.other.P_C.8|3801|2023-11</x:t>
        </x:is>
      </x:c>
      <x:c r="B4787" s="0" t="inlineStr">
        <x:is>
          <x:t>Demo Handel GmbH</x:t>
        </x:is>
      </x:c>
      <x:c r="C4787" s="0" t="inlineStr">
        <x:is>
          <x:t>NWC</x:t>
        </x:is>
      </x:c>
      <x:c r="D4787" s="0" t="inlineStr">
        <x:is>
          <x:t>nwc.other.P_C.8</x:t>
        </x:is>
      </x:c>
      <x:c r="E4787" s="0" t="inlineStr">
        <x:is>
          <x:t>Sonstige Verbindlichkeiten (Anteil sonstiges Working Capital)</x:t>
        </x:is>
      </x:c>
      <x:c r="F4787" s="58">
        <x:v>3801</x:v>
      </x:c>
      <x:c r="G4787" t="inlineStr">
        <x:is>
          <x:t>Umsatzsteuer 7 %</x:t>
        </x:is>
      </x:c>
      <x:c r="H4787" s="0" t="inlineStr">
        <x:is>
          <x:t>2023-11</x:t>
        </x:is>
      </x:c>
      <x:c r="I4787" s="0" t="inlineStr">
        <x:is>
          <x:t>2023-11</x:t>
        </x:is>
      </x:c>
      <x:c r="J4787" s="0" t="inlineStr">
        <x:is>
          <x:t>Month</x:t>
        </x:is>
      </x:c>
      <x:c r="K4787" s="58">
        <x:v>1</x:v>
      </x:c>
      <x:c r="L4787" s="12">
        <x:v>-61567.7</x:v>
      </x:c>
    </x:row>
    <x:row r="4788">
      <x:c r="A4788" s="0" t="inlineStr">
        <x:is>
          <x:t>NWC|nwc.other.P_C.8|3801|2023-12</x:t>
        </x:is>
      </x:c>
      <x:c r="B4788" s="0" t="inlineStr">
        <x:is>
          <x:t>Demo Handel GmbH</x:t>
        </x:is>
      </x:c>
      <x:c r="C4788" s="0" t="inlineStr">
        <x:is>
          <x:t>NWC</x:t>
        </x:is>
      </x:c>
      <x:c r="D4788" s="0" t="inlineStr">
        <x:is>
          <x:t>nwc.other.P_C.8</x:t>
        </x:is>
      </x:c>
      <x:c r="E4788" s="0" t="inlineStr">
        <x:is>
          <x:t>Sonstige Verbindlichkeiten (Anteil sonstiges Working Capital)</x:t>
        </x:is>
      </x:c>
      <x:c r="F4788" s="58">
        <x:v>3801</x:v>
      </x:c>
      <x:c r="G4788" t="inlineStr">
        <x:is>
          <x:t>Umsatzsteuer 7 %</x:t>
        </x:is>
      </x:c>
      <x:c r="H4788" s="0" t="inlineStr">
        <x:is>
          <x:t>2023-12</x:t>
        </x:is>
      </x:c>
      <x:c r="I4788" s="0" t="inlineStr">
        <x:is>
          <x:t>2023-12</x:t>
        </x:is>
      </x:c>
      <x:c r="J4788" s="0" t="inlineStr">
        <x:is>
          <x:t>Month</x:t>
        </x:is>
      </x:c>
      <x:c r="K4788" s="58">
        <x:v>1</x:v>
      </x:c>
      <x:c r="L4788" s="12">
        <x:v>0</x:v>
      </x:c>
    </x:row>
    <x:row r="4789">
      <x:c r="A4789" s="0" t="inlineStr">
        <x:is>
          <x:t>NWC|nwc.other.P_C.8|3801|2024-01</x:t>
        </x:is>
      </x:c>
      <x:c r="B4789" s="0" t="inlineStr">
        <x:is>
          <x:t>Demo Handel GmbH</x:t>
        </x:is>
      </x:c>
      <x:c r="C4789" s="0" t="inlineStr">
        <x:is>
          <x:t>NWC</x:t>
        </x:is>
      </x:c>
      <x:c r="D4789" s="0" t="inlineStr">
        <x:is>
          <x:t>nwc.other.P_C.8</x:t>
        </x:is>
      </x:c>
      <x:c r="E4789" s="0" t="inlineStr">
        <x:is>
          <x:t>Sonstige Verbindlichkeiten (Anteil sonstiges Working Capital)</x:t>
        </x:is>
      </x:c>
      <x:c r="F4789" s="58">
        <x:v>3801</x:v>
      </x:c>
      <x:c r="G4789" t="inlineStr">
        <x:is>
          <x:t>Umsatzsteuer 7 %</x:t>
        </x:is>
      </x:c>
      <x:c r="H4789" s="0" t="inlineStr">
        <x:is>
          <x:t>2024-01</x:t>
        </x:is>
      </x:c>
      <x:c r="I4789" s="0" t="inlineStr">
        <x:is>
          <x:t>2024-01</x:t>
        </x:is>
      </x:c>
      <x:c r="J4789" s="0" t="inlineStr">
        <x:is>
          <x:t>Month</x:t>
        </x:is>
      </x:c>
      <x:c r="K4789" s="58">
        <x:v>1</x:v>
      </x:c>
      <x:c r="L4789" s="12">
        <x:v>-5656.07</x:v>
      </x:c>
    </x:row>
    <x:row r="4790">
      <x:c r="A4790" s="0" t="inlineStr">
        <x:is>
          <x:t>NWC|nwc.other.P_C.8|3801|2024-02</x:t>
        </x:is>
      </x:c>
      <x:c r="B4790" s="0" t="inlineStr">
        <x:is>
          <x:t>Demo Handel GmbH</x:t>
        </x:is>
      </x:c>
      <x:c r="C4790" s="0" t="inlineStr">
        <x:is>
          <x:t>NWC</x:t>
        </x:is>
      </x:c>
      <x:c r="D4790" s="0" t="inlineStr">
        <x:is>
          <x:t>nwc.other.P_C.8</x:t>
        </x:is>
      </x:c>
      <x:c r="E4790" s="0" t="inlineStr">
        <x:is>
          <x:t>Sonstige Verbindlichkeiten (Anteil sonstiges Working Capital)</x:t>
        </x:is>
      </x:c>
      <x:c r="F4790" s="58">
        <x:v>3801</x:v>
      </x:c>
      <x:c r="G4790" t="inlineStr">
        <x:is>
          <x:t>Umsatzsteuer 7 %</x:t>
        </x:is>
      </x:c>
      <x:c r="H4790" s="0" t="inlineStr">
        <x:is>
          <x:t>2024-02</x:t>
        </x:is>
      </x:c>
      <x:c r="I4790" s="0" t="inlineStr">
        <x:is>
          <x:t>2024-02</x:t>
        </x:is>
      </x:c>
      <x:c r="J4790" s="0" t="inlineStr">
        <x:is>
          <x:t>Month</x:t>
        </x:is>
      </x:c>
      <x:c r="K4790" s="58">
        <x:v>1</x:v>
      </x:c>
      <x:c r="L4790" s="12">
        <x:v>-11846.82</x:v>
      </x:c>
    </x:row>
    <x:row r="4791">
      <x:c r="A4791" s="0" t="inlineStr">
        <x:is>
          <x:t>NWC|nwc.other.P_C.8|3801|2024-03</x:t>
        </x:is>
      </x:c>
      <x:c r="B4791" s="0" t="inlineStr">
        <x:is>
          <x:t>Demo Handel GmbH</x:t>
        </x:is>
      </x:c>
      <x:c r="C4791" s="0" t="inlineStr">
        <x:is>
          <x:t>NWC</x:t>
        </x:is>
      </x:c>
      <x:c r="D4791" s="0" t="inlineStr">
        <x:is>
          <x:t>nwc.other.P_C.8</x:t>
        </x:is>
      </x:c>
      <x:c r="E4791" s="0" t="inlineStr">
        <x:is>
          <x:t>Sonstige Verbindlichkeiten (Anteil sonstiges Working Capital)</x:t>
        </x:is>
      </x:c>
      <x:c r="F4791" s="58">
        <x:v>3801</x:v>
      </x:c>
      <x:c r="G4791" t="inlineStr">
        <x:is>
          <x:t>Umsatzsteuer 7 %</x:t>
        </x:is>
      </x:c>
      <x:c r="H4791" s="0" t="inlineStr">
        <x:is>
          <x:t>2024-03</x:t>
        </x:is>
      </x:c>
      <x:c r="I4791" s="0" t="inlineStr">
        <x:is>
          <x:t>2024-03</x:t>
        </x:is>
      </x:c>
      <x:c r="J4791" s="0" t="inlineStr">
        <x:is>
          <x:t>Month</x:t>
        </x:is>
      </x:c>
      <x:c r="K4791" s="58">
        <x:v>1</x:v>
      </x:c>
      <x:c r="L4791" s="12">
        <x:v>-17697.96</x:v>
      </x:c>
    </x:row>
    <x:row r="4792">
      <x:c r="A4792" s="0" t="inlineStr">
        <x:is>
          <x:t>NWC|nwc.other.P_C.8|3801|2024-04</x:t>
        </x:is>
      </x:c>
      <x:c r="B4792" s="0" t="inlineStr">
        <x:is>
          <x:t>Demo Handel GmbH</x:t>
        </x:is>
      </x:c>
      <x:c r="C4792" s="0" t="inlineStr">
        <x:is>
          <x:t>NWC</x:t>
        </x:is>
      </x:c>
      <x:c r="D4792" s="0" t="inlineStr">
        <x:is>
          <x:t>nwc.other.P_C.8</x:t>
        </x:is>
      </x:c>
      <x:c r="E4792" s="0" t="inlineStr">
        <x:is>
          <x:t>Sonstige Verbindlichkeiten (Anteil sonstiges Working Capital)</x:t>
        </x:is>
      </x:c>
      <x:c r="F4792" s="58">
        <x:v>3801</x:v>
      </x:c>
      <x:c r="G4792" t="inlineStr">
        <x:is>
          <x:t>Umsatzsteuer 7 %</x:t>
        </x:is>
      </x:c>
      <x:c r="H4792" s="0" t="inlineStr">
        <x:is>
          <x:t>2024-04</x:t>
        </x:is>
      </x:c>
      <x:c r="I4792" s="0" t="inlineStr">
        <x:is>
          <x:t>2024-04</x:t>
        </x:is>
      </x:c>
      <x:c r="J4792" s="0" t="inlineStr">
        <x:is>
          <x:t>Month</x:t>
        </x:is>
      </x:c>
      <x:c r="K4792" s="58">
        <x:v>1</x:v>
      </x:c>
      <x:c r="L4792" s="12">
        <x:v>-22875.87</x:v>
      </x:c>
    </x:row>
    <x:row r="4793">
      <x:c r="A4793" s="0" t="inlineStr">
        <x:is>
          <x:t>NWC|nwc.other.P_C.8|3801|2024-05</x:t>
        </x:is>
      </x:c>
      <x:c r="B4793" s="0" t="inlineStr">
        <x:is>
          <x:t>Demo Handel GmbH</x:t>
        </x:is>
      </x:c>
      <x:c r="C4793" s="0" t="inlineStr">
        <x:is>
          <x:t>NWC</x:t>
        </x:is>
      </x:c>
      <x:c r="D4793" s="0" t="inlineStr">
        <x:is>
          <x:t>nwc.other.P_C.8</x:t>
        </x:is>
      </x:c>
      <x:c r="E4793" s="0" t="inlineStr">
        <x:is>
          <x:t>Sonstige Verbindlichkeiten (Anteil sonstiges Working Capital)</x:t>
        </x:is>
      </x:c>
      <x:c r="F4793" s="58">
        <x:v>3801</x:v>
      </x:c>
      <x:c r="G4793" t="inlineStr">
        <x:is>
          <x:t>Umsatzsteuer 7 %</x:t>
        </x:is>
      </x:c>
      <x:c r="H4793" s="0" t="inlineStr">
        <x:is>
          <x:t>2024-05</x:t>
        </x:is>
      </x:c>
      <x:c r="I4793" s="0" t="inlineStr">
        <x:is>
          <x:t>2024-05</x:t>
        </x:is>
      </x:c>
      <x:c r="J4793" s="0" t="inlineStr">
        <x:is>
          <x:t>Month</x:t>
        </x:is>
      </x:c>
      <x:c r="K4793" s="58">
        <x:v>1</x:v>
      </x:c>
      <x:c r="L4793" s="12">
        <x:v>-29276.28</x:v>
      </x:c>
    </x:row>
    <x:row r="4794">
      <x:c r="A4794" s="0" t="inlineStr">
        <x:is>
          <x:t>NWC|nwc.other.P_C.8|3801|2024-06</x:t>
        </x:is>
      </x:c>
      <x:c r="B4794" s="0" t="inlineStr">
        <x:is>
          <x:t>Demo Handel GmbH</x:t>
        </x:is>
      </x:c>
      <x:c r="C4794" s="0" t="inlineStr">
        <x:is>
          <x:t>NWC</x:t>
        </x:is>
      </x:c>
      <x:c r="D4794" s="0" t="inlineStr">
        <x:is>
          <x:t>nwc.other.P_C.8</x:t>
        </x:is>
      </x:c>
      <x:c r="E4794" s="0" t="inlineStr">
        <x:is>
          <x:t>Sonstige Verbindlichkeiten (Anteil sonstiges Working Capital)</x:t>
        </x:is>
      </x:c>
      <x:c r="F4794" s="58">
        <x:v>3801</x:v>
      </x:c>
      <x:c r="G4794" t="inlineStr">
        <x:is>
          <x:t>Umsatzsteuer 7 %</x:t>
        </x:is>
      </x:c>
      <x:c r="H4794" s="0" t="inlineStr">
        <x:is>
          <x:t>2024-06</x:t>
        </x:is>
      </x:c>
      <x:c r="I4794" s="0" t="inlineStr">
        <x:is>
          <x:t>2024-06</x:t>
        </x:is>
      </x:c>
      <x:c r="J4794" s="0" t="inlineStr">
        <x:is>
          <x:t>Month</x:t>
        </x:is>
      </x:c>
      <x:c r="K4794" s="58">
        <x:v>1</x:v>
      </x:c>
      <x:c r="L4794" s="12">
        <x:v>-34927.05</x:v>
      </x:c>
    </x:row>
    <x:row r="4795">
      <x:c r="A4795" s="0" t="inlineStr">
        <x:is>
          <x:t>NWC|nwc.other.P_C.8|3801|2024-07</x:t>
        </x:is>
      </x:c>
      <x:c r="B4795" s="0" t="inlineStr">
        <x:is>
          <x:t>Demo Handel GmbH</x:t>
        </x:is>
      </x:c>
      <x:c r="C4795" s="0" t="inlineStr">
        <x:is>
          <x:t>NWC</x:t>
        </x:is>
      </x:c>
      <x:c r="D4795" s="0" t="inlineStr">
        <x:is>
          <x:t>nwc.other.P_C.8</x:t>
        </x:is>
      </x:c>
      <x:c r="E4795" s="0" t="inlineStr">
        <x:is>
          <x:t>Sonstige Verbindlichkeiten (Anteil sonstiges Working Capital)</x:t>
        </x:is>
      </x:c>
      <x:c r="F4795" s="58">
        <x:v>3801</x:v>
      </x:c>
      <x:c r="G4795" t="inlineStr">
        <x:is>
          <x:t>Umsatzsteuer 7 %</x:t>
        </x:is>
      </x:c>
      <x:c r="H4795" s="0" t="inlineStr">
        <x:is>
          <x:t>2024-07</x:t>
        </x:is>
      </x:c>
      <x:c r="I4795" s="0" t="inlineStr">
        <x:is>
          <x:t>2024-07</x:t>
        </x:is>
      </x:c>
      <x:c r="J4795" s="0" t="inlineStr">
        <x:is>
          <x:t>Month</x:t>
        </x:is>
      </x:c>
      <x:c r="K4795" s="58">
        <x:v>1</x:v>
      </x:c>
      <x:c r="L4795" s="12">
        <x:v>-40723.56</x:v>
      </x:c>
    </x:row>
    <x:row r="4796">
      <x:c r="A4796" s="0" t="inlineStr">
        <x:is>
          <x:t>NWC|nwc.other.P_C.8|3801|2024-08</x:t>
        </x:is>
      </x:c>
      <x:c r="B4796" s="0" t="inlineStr">
        <x:is>
          <x:t>Demo Handel GmbH</x:t>
        </x:is>
      </x:c>
      <x:c r="C4796" s="0" t="inlineStr">
        <x:is>
          <x:t>NWC</x:t>
        </x:is>
      </x:c>
      <x:c r="D4796" s="0" t="inlineStr">
        <x:is>
          <x:t>nwc.other.P_C.8</x:t>
        </x:is>
      </x:c>
      <x:c r="E4796" s="0" t="inlineStr">
        <x:is>
          <x:t>Sonstige Verbindlichkeiten (Anteil sonstiges Working Capital)</x:t>
        </x:is>
      </x:c>
      <x:c r="F4796" s="58">
        <x:v>3801</x:v>
      </x:c>
      <x:c r="G4796" t="inlineStr">
        <x:is>
          <x:t>Umsatzsteuer 7 %</x:t>
        </x:is>
      </x:c>
      <x:c r="H4796" s="0" t="inlineStr">
        <x:is>
          <x:t>2024-08</x:t>
        </x:is>
      </x:c>
      <x:c r="I4796" s="0" t="inlineStr">
        <x:is>
          <x:t>2024-08</x:t>
        </x:is>
      </x:c>
      <x:c r="J4796" s="0" t="inlineStr">
        <x:is>
          <x:t>Month</x:t>
        </x:is>
      </x:c>
      <x:c r="K4796" s="58">
        <x:v>1</x:v>
      </x:c>
      <x:c r="L4796" s="12">
        <x:v>-46737.15</x:v>
      </x:c>
    </x:row>
    <x:row r="4797">
      <x:c r="A4797" s="0" t="inlineStr">
        <x:is>
          <x:t>NWC|nwc.other.P_C.8|3801|2024-09</x:t>
        </x:is>
      </x:c>
      <x:c r="B4797" s="0" t="inlineStr">
        <x:is>
          <x:t>Demo Handel GmbH</x:t>
        </x:is>
      </x:c>
      <x:c r="C4797" s="0" t="inlineStr">
        <x:is>
          <x:t>NWC</x:t>
        </x:is>
      </x:c>
      <x:c r="D4797" s="0" t="inlineStr">
        <x:is>
          <x:t>nwc.other.P_C.8</x:t>
        </x:is>
      </x:c>
      <x:c r="E4797" s="0" t="inlineStr">
        <x:is>
          <x:t>Sonstige Verbindlichkeiten (Anteil sonstiges Working Capital)</x:t>
        </x:is>
      </x:c>
      <x:c r="F4797" s="58">
        <x:v>3801</x:v>
      </x:c>
      <x:c r="G4797" t="inlineStr">
        <x:is>
          <x:t>Umsatzsteuer 7 %</x:t>
        </x:is>
      </x:c>
      <x:c r="H4797" s="0" t="inlineStr">
        <x:is>
          <x:t>2024-09</x:t>
        </x:is>
      </x:c>
      <x:c r="I4797" s="0" t="inlineStr">
        <x:is>
          <x:t>2024-09</x:t>
        </x:is>
      </x:c>
      <x:c r="J4797" s="0" t="inlineStr">
        <x:is>
          <x:t>Month</x:t>
        </x:is>
      </x:c>
      <x:c r="K4797" s="58">
        <x:v>1</x:v>
      </x:c>
      <x:c r="L4797" s="12">
        <x:v>-52908.85</x:v>
      </x:c>
    </x:row>
    <x:row r="4798">
      <x:c r="A4798" s="0" t="inlineStr">
        <x:is>
          <x:t>NWC|nwc.other.P_C.8|3801|2024-10</x:t>
        </x:is>
      </x:c>
      <x:c r="B4798" s="0" t="inlineStr">
        <x:is>
          <x:t>Demo Handel GmbH</x:t>
        </x:is>
      </x:c>
      <x:c r="C4798" s="0" t="inlineStr">
        <x:is>
          <x:t>NWC</x:t>
        </x:is>
      </x:c>
      <x:c r="D4798" s="0" t="inlineStr">
        <x:is>
          <x:t>nwc.other.P_C.8</x:t>
        </x:is>
      </x:c>
      <x:c r="E4798" s="0" t="inlineStr">
        <x:is>
          <x:t>Sonstige Verbindlichkeiten (Anteil sonstiges Working Capital)</x:t>
        </x:is>
      </x:c>
      <x:c r="F4798" s="58">
        <x:v>3801</x:v>
      </x:c>
      <x:c r="G4798" t="inlineStr">
        <x:is>
          <x:t>Umsatzsteuer 7 %</x:t>
        </x:is>
      </x:c>
      <x:c r="H4798" s="0" t="inlineStr">
        <x:is>
          <x:t>2024-10</x:t>
        </x:is>
      </x:c>
      <x:c r="I4798" s="0" t="inlineStr">
        <x:is>
          <x:t>2024-10</x:t>
        </x:is>
      </x:c>
      <x:c r="J4798" s="0" t="inlineStr">
        <x:is>
          <x:t>Month</x:t>
        </x:is>
      </x:c>
      <x:c r="K4798" s="58">
        <x:v>1</x:v>
      </x:c>
      <x:c r="L4798" s="12">
        <x:v>-58878.84</x:v>
      </x:c>
    </x:row>
    <x:row r="4799">
      <x:c r="A4799" s="0" t="inlineStr">
        <x:is>
          <x:t>NWC|nwc.other.P_C.8|3801|2024-11</x:t>
        </x:is>
      </x:c>
      <x:c r="B4799" s="0" t="inlineStr">
        <x:is>
          <x:t>Demo Handel GmbH</x:t>
        </x:is>
      </x:c>
      <x:c r="C4799" s="0" t="inlineStr">
        <x:is>
          <x:t>NWC</x:t>
        </x:is>
      </x:c>
      <x:c r="D4799" s="0" t="inlineStr">
        <x:is>
          <x:t>nwc.other.P_C.8</x:t>
        </x:is>
      </x:c>
      <x:c r="E4799" s="0" t="inlineStr">
        <x:is>
          <x:t>Sonstige Verbindlichkeiten (Anteil sonstiges Working Capital)</x:t>
        </x:is>
      </x:c>
      <x:c r="F4799" s="58">
        <x:v>3801</x:v>
      </x:c>
      <x:c r="G4799" t="inlineStr">
        <x:is>
          <x:t>Umsatzsteuer 7 %</x:t>
        </x:is>
      </x:c>
      <x:c r="H4799" s="0" t="inlineStr">
        <x:is>
          <x:t>2024-11</x:t>
        </x:is>
      </x:c>
      <x:c r="I4799" s="0" t="inlineStr">
        <x:is>
          <x:t>2024-11</x:t>
        </x:is>
      </x:c>
      <x:c r="J4799" s="0" t="inlineStr">
        <x:is>
          <x:t>Month</x:t>
        </x:is>
      </x:c>
      <x:c r="K4799" s="58">
        <x:v>1</x:v>
      </x:c>
      <x:c r="L4799" s="12">
        <x:v>-65162.1</x:v>
      </x:c>
    </x:row>
    <x:row r="4800">
      <x:c r="A4800" s="0" t="inlineStr">
        <x:is>
          <x:t>NWC|nwc.other.P_C.8|3801|2024-12</x:t>
        </x:is>
      </x:c>
      <x:c r="B4800" s="0" t="inlineStr">
        <x:is>
          <x:t>Demo Handel GmbH</x:t>
        </x:is>
      </x:c>
      <x:c r="C4800" s="0" t="inlineStr">
        <x:is>
          <x:t>NWC</x:t>
        </x:is>
      </x:c>
      <x:c r="D4800" s="0" t="inlineStr">
        <x:is>
          <x:t>nwc.other.P_C.8</x:t>
        </x:is>
      </x:c>
      <x:c r="E4800" s="0" t="inlineStr">
        <x:is>
          <x:t>Sonstige Verbindlichkeiten (Anteil sonstiges Working Capital)</x:t>
        </x:is>
      </x:c>
      <x:c r="F4800" s="58">
        <x:v>3801</x:v>
      </x:c>
      <x:c r="G4800" t="inlineStr">
        <x:is>
          <x:t>Umsatzsteuer 7 %</x:t>
        </x:is>
      </x:c>
      <x:c r="H4800" s="0" t="inlineStr">
        <x:is>
          <x:t>2024-12</x:t>
        </x:is>
      </x:c>
      <x:c r="I4800" s="0" t="inlineStr">
        <x:is>
          <x:t>2024-12</x:t>
        </x:is>
      </x:c>
      <x:c r="J4800" s="0" t="inlineStr">
        <x:is>
          <x:t>Month</x:t>
        </x:is>
      </x:c>
      <x:c r="K4800" s="58">
        <x:v>1</x:v>
      </x:c>
      <x:c r="L4800" s="12">
        <x:v>0</x:v>
      </x:c>
    </x:row>
    <x:row r="4801">
      <x:c r="A4801" s="0" t="inlineStr">
        <x:is>
          <x:t>NWC|nwc.other.P_C.8|3806|2022-01</x:t>
        </x:is>
      </x:c>
      <x:c r="B4801" s="0" t="inlineStr">
        <x:is>
          <x:t>Demo Handel GmbH</x:t>
        </x:is>
      </x:c>
      <x:c r="C4801" s="0" t="inlineStr">
        <x:is>
          <x:t>NWC</x:t>
        </x:is>
      </x:c>
      <x:c r="D4801" s="0" t="inlineStr">
        <x:is>
          <x:t>nwc.other.P_C.8</x:t>
        </x:is>
      </x:c>
      <x:c r="E4801" s="0" t="inlineStr">
        <x:is>
          <x:t>Sonstige Verbindlichkeiten (Anteil sonstiges Working Capital)</x:t>
        </x:is>
      </x:c>
      <x:c r="F4801" s="58">
        <x:v>3806</x:v>
      </x:c>
      <x:c r="G4801" t="inlineStr">
        <x:is>
          <x:t>Umsatzsteuer 19 %</x:t>
        </x:is>
      </x:c>
      <x:c r="H4801" s="0" t="inlineStr">
        <x:is>
          <x:t>2022-01</x:t>
        </x:is>
      </x:c>
      <x:c r="I4801" s="0" t="inlineStr">
        <x:is>
          <x:t>2022-01</x:t>
        </x:is>
      </x:c>
      <x:c r="J4801" s="0" t="inlineStr">
        <x:is>
          <x:t>Month</x:t>
        </x:is>
      </x:c>
      <x:c r="K4801" s="58">
        <x:v>1</x:v>
      </x:c>
      <x:c r="L4801" s="12">
        <x:v>-299160.05</x:v>
      </x:c>
    </x:row>
    <x:row r="4802">
      <x:c r="A4802" s="0" t="inlineStr">
        <x:is>
          <x:t>NWC|nwc.other.P_C.8|3806|2022-02</x:t>
        </x:is>
      </x:c>
      <x:c r="B4802" s="0" t="inlineStr">
        <x:is>
          <x:t>Demo Handel GmbH</x:t>
        </x:is>
      </x:c>
      <x:c r="C4802" s="0" t="inlineStr">
        <x:is>
          <x:t>NWC</x:t>
        </x:is>
      </x:c>
      <x:c r="D4802" s="0" t="inlineStr">
        <x:is>
          <x:t>nwc.other.P_C.8</x:t>
        </x:is>
      </x:c>
      <x:c r="E4802" s="0" t="inlineStr">
        <x:is>
          <x:t>Sonstige Verbindlichkeiten (Anteil sonstiges Working Capital)</x:t>
        </x:is>
      </x:c>
      <x:c r="F4802" s="58">
        <x:v>3806</x:v>
      </x:c>
      <x:c r="G4802" t="inlineStr">
        <x:is>
          <x:t>Umsatzsteuer 19 %</x:t>
        </x:is>
      </x:c>
      <x:c r="H4802" s="0" t="inlineStr">
        <x:is>
          <x:t>2022-02</x:t>
        </x:is>
      </x:c>
      <x:c r="I4802" s="0" t="inlineStr">
        <x:is>
          <x:t>2022-02</x:t>
        </x:is>
      </x:c>
      <x:c r="J4802" s="0" t="inlineStr">
        <x:is>
          <x:t>Month</x:t>
        </x:is>
      </x:c>
      <x:c r="K4802" s="58">
        <x:v>1</x:v>
      </x:c>
      <x:c r="L4802" s="12">
        <x:v>-633977.86</x:v>
      </x:c>
    </x:row>
    <x:row r="4803">
      <x:c r="A4803" s="0" t="inlineStr">
        <x:is>
          <x:t>NWC|nwc.other.P_C.8|3806|2022-03</x:t>
        </x:is>
      </x:c>
      <x:c r="B4803" s="0" t="inlineStr">
        <x:is>
          <x:t>Demo Handel GmbH</x:t>
        </x:is>
      </x:c>
      <x:c r="C4803" s="0" t="inlineStr">
        <x:is>
          <x:t>NWC</x:t>
        </x:is>
      </x:c>
      <x:c r="D4803" s="0" t="inlineStr">
        <x:is>
          <x:t>nwc.other.P_C.8</x:t>
        </x:is>
      </x:c>
      <x:c r="E4803" s="0" t="inlineStr">
        <x:is>
          <x:t>Sonstige Verbindlichkeiten (Anteil sonstiges Working Capital)</x:t>
        </x:is>
      </x:c>
      <x:c r="F4803" s="58">
        <x:v>3806</x:v>
      </x:c>
      <x:c r="G4803" t="inlineStr">
        <x:is>
          <x:t>Umsatzsteuer 19 %</x:t>
        </x:is>
      </x:c>
      <x:c r="H4803" s="0" t="inlineStr">
        <x:is>
          <x:t>2022-03</x:t>
        </x:is>
      </x:c>
      <x:c r="I4803" s="0" t="inlineStr">
        <x:is>
          <x:t>2022-03</x:t>
        </x:is>
      </x:c>
      <x:c r="J4803" s="0" t="inlineStr">
        <x:is>
          <x:t>Month</x:t>
        </x:is>
      </x:c>
      <x:c r="K4803" s="58">
        <x:v>1</x:v>
      </x:c>
      <x:c r="L4803" s="12">
        <x:v>-1018078.35</x:v>
      </x:c>
    </x:row>
    <x:row r="4804">
      <x:c r="A4804" s="0" t="inlineStr">
        <x:is>
          <x:t>NWC|nwc.other.P_C.8|3806|2022-04</x:t>
        </x:is>
      </x:c>
      <x:c r="B4804" s="0" t="inlineStr">
        <x:is>
          <x:t>Demo Handel GmbH</x:t>
        </x:is>
      </x:c>
      <x:c r="C4804" s="0" t="inlineStr">
        <x:is>
          <x:t>NWC</x:t>
        </x:is>
      </x:c>
      <x:c r="D4804" s="0" t="inlineStr">
        <x:is>
          <x:t>nwc.other.P_C.8</x:t>
        </x:is>
      </x:c>
      <x:c r="E4804" s="0" t="inlineStr">
        <x:is>
          <x:t>Sonstige Verbindlichkeiten (Anteil sonstiges Working Capital)</x:t>
        </x:is>
      </x:c>
      <x:c r="F4804" s="58">
        <x:v>3806</x:v>
      </x:c>
      <x:c r="G4804" t="inlineStr">
        <x:is>
          <x:t>Umsatzsteuer 19 %</x:t>
        </x:is>
      </x:c>
      <x:c r="H4804" s="0" t="inlineStr">
        <x:is>
          <x:t>2022-04</x:t>
        </x:is>
      </x:c>
      <x:c r="I4804" s="0" t="inlineStr">
        <x:is>
          <x:t>2022-04</x:t>
        </x:is>
      </x:c>
      <x:c r="J4804" s="0" t="inlineStr">
        <x:is>
          <x:t>Month</x:t>
        </x:is>
      </x:c>
      <x:c r="K4804" s="58">
        <x:v>1</x:v>
      </x:c>
      <x:c r="L4804" s="12">
        <x:v>-1405356.71</x:v>
      </x:c>
    </x:row>
    <x:row r="4805">
      <x:c r="A4805" s="0" t="inlineStr">
        <x:is>
          <x:t>NWC|nwc.other.P_C.8|3806|2022-05</x:t>
        </x:is>
      </x:c>
      <x:c r="B4805" s="0" t="inlineStr">
        <x:is>
          <x:t>Demo Handel GmbH</x:t>
        </x:is>
      </x:c>
      <x:c r="C4805" s="0" t="inlineStr">
        <x:is>
          <x:t>NWC</x:t>
        </x:is>
      </x:c>
      <x:c r="D4805" s="0" t="inlineStr">
        <x:is>
          <x:t>nwc.other.P_C.8</x:t>
        </x:is>
      </x:c>
      <x:c r="E4805" s="0" t="inlineStr">
        <x:is>
          <x:t>Sonstige Verbindlichkeiten (Anteil sonstiges Working Capital)</x:t>
        </x:is>
      </x:c>
      <x:c r="F4805" s="58">
        <x:v>3806</x:v>
      </x:c>
      <x:c r="G4805" t="inlineStr">
        <x:is>
          <x:t>Umsatzsteuer 19 %</x:t>
        </x:is>
      </x:c>
      <x:c r="H4805" s="0" t="inlineStr">
        <x:is>
          <x:t>2022-05</x:t>
        </x:is>
      </x:c>
      <x:c r="I4805" s="0" t="inlineStr">
        <x:is>
          <x:t>2022-05</x:t>
        </x:is>
      </x:c>
      <x:c r="J4805" s="0" t="inlineStr">
        <x:is>
          <x:t>Month</x:t>
        </x:is>
      </x:c>
      <x:c r="K4805" s="58">
        <x:v>1</x:v>
      </x:c>
      <x:c r="L4805" s="12">
        <x:v>-1773430.4</x:v>
      </x:c>
    </x:row>
    <x:row r="4806">
      <x:c r="A4806" s="0" t="inlineStr">
        <x:is>
          <x:t>NWC|nwc.other.P_C.8|3806|2022-06</x:t>
        </x:is>
      </x:c>
      <x:c r="B4806" s="0" t="inlineStr">
        <x:is>
          <x:t>Demo Handel GmbH</x:t>
        </x:is>
      </x:c>
      <x:c r="C4806" s="0" t="inlineStr">
        <x:is>
          <x:t>NWC</x:t>
        </x:is>
      </x:c>
      <x:c r="D4806" s="0" t="inlineStr">
        <x:is>
          <x:t>nwc.other.P_C.8</x:t>
        </x:is>
      </x:c>
      <x:c r="E4806" s="0" t="inlineStr">
        <x:is>
          <x:t>Sonstige Verbindlichkeiten (Anteil sonstiges Working Capital)</x:t>
        </x:is>
      </x:c>
      <x:c r="F4806" s="58">
        <x:v>3806</x:v>
      </x:c>
      <x:c r="G4806" t="inlineStr">
        <x:is>
          <x:t>Umsatzsteuer 19 %</x:t>
        </x:is>
      </x:c>
      <x:c r="H4806" s="0" t="inlineStr">
        <x:is>
          <x:t>2022-06</x:t>
        </x:is>
      </x:c>
      <x:c r="I4806" s="0" t="inlineStr">
        <x:is>
          <x:t>2022-06</x:t>
        </x:is>
      </x:c>
      <x:c r="J4806" s="0" t="inlineStr">
        <x:is>
          <x:t>Month</x:t>
        </x:is>
      </x:c>
      <x:c r="K4806" s="58">
        <x:v>1</x:v>
      </x:c>
      <x:c r="L4806" s="12">
        <x:v>-2143690.95</x:v>
      </x:c>
    </x:row>
    <x:row r="4807">
      <x:c r="A4807" s="0" t="inlineStr">
        <x:is>
          <x:t>NWC|nwc.other.P_C.8|3806|2022-07</x:t>
        </x:is>
      </x:c>
      <x:c r="B4807" s="0" t="inlineStr">
        <x:is>
          <x:t>Demo Handel GmbH</x:t>
        </x:is>
      </x:c>
      <x:c r="C4807" s="0" t="inlineStr">
        <x:is>
          <x:t>NWC</x:t>
        </x:is>
      </x:c>
      <x:c r="D4807" s="0" t="inlineStr">
        <x:is>
          <x:t>nwc.other.P_C.8</x:t>
        </x:is>
      </x:c>
      <x:c r="E4807" s="0" t="inlineStr">
        <x:is>
          <x:t>Sonstige Verbindlichkeiten (Anteil sonstiges Working Capital)</x:t>
        </x:is>
      </x:c>
      <x:c r="F4807" s="58">
        <x:v>3806</x:v>
      </x:c>
      <x:c r="G4807" t="inlineStr">
        <x:is>
          <x:t>Umsatzsteuer 19 %</x:t>
        </x:is>
      </x:c>
      <x:c r="H4807" s="0" t="inlineStr">
        <x:is>
          <x:t>2022-07</x:t>
        </x:is>
      </x:c>
      <x:c r="I4807" s="0" t="inlineStr">
        <x:is>
          <x:t>2022-07</x:t>
        </x:is>
      </x:c>
      <x:c r="J4807" s="0" t="inlineStr">
        <x:is>
          <x:t>Month</x:t>
        </x:is>
      </x:c>
      <x:c r="K4807" s="58">
        <x:v>1</x:v>
      </x:c>
      <x:c r="L4807" s="12">
        <x:v>-2464559.15</x:v>
      </x:c>
    </x:row>
    <x:row r="4808">
      <x:c r="A4808" s="0" t="inlineStr">
        <x:is>
          <x:t>NWC|nwc.other.P_C.8|3806|2022-08</x:t>
        </x:is>
      </x:c>
      <x:c r="B4808" s="0" t="inlineStr">
        <x:is>
          <x:t>Demo Handel GmbH</x:t>
        </x:is>
      </x:c>
      <x:c r="C4808" s="0" t="inlineStr">
        <x:is>
          <x:t>NWC</x:t>
        </x:is>
      </x:c>
      <x:c r="D4808" s="0" t="inlineStr">
        <x:is>
          <x:t>nwc.other.P_C.8</x:t>
        </x:is>
      </x:c>
      <x:c r="E4808" s="0" t="inlineStr">
        <x:is>
          <x:t>Sonstige Verbindlichkeiten (Anteil sonstiges Working Capital)</x:t>
        </x:is>
      </x:c>
      <x:c r="F4808" s="58">
        <x:v>3806</x:v>
      </x:c>
      <x:c r="G4808" t="inlineStr">
        <x:is>
          <x:t>Umsatzsteuer 19 %</x:t>
        </x:is>
      </x:c>
      <x:c r="H4808" s="0" t="inlineStr">
        <x:is>
          <x:t>2022-08</x:t>
        </x:is>
      </x:c>
      <x:c r="I4808" s="0" t="inlineStr">
        <x:is>
          <x:t>2022-08</x:t>
        </x:is>
      </x:c>
      <x:c r="J4808" s="0" t="inlineStr">
        <x:is>
          <x:t>Month</x:t>
        </x:is>
      </x:c>
      <x:c r="K4808" s="58">
        <x:v>1</x:v>
      </x:c>
      <x:c r="L4808" s="12">
        <x:v>-2776838.12</x:v>
      </x:c>
    </x:row>
    <x:row r="4809">
      <x:c r="A4809" s="0" t="inlineStr">
        <x:is>
          <x:t>NWC|nwc.other.P_C.8|3806|2022-09</x:t>
        </x:is>
      </x:c>
      <x:c r="B4809" s="0" t="inlineStr">
        <x:is>
          <x:t>Demo Handel GmbH</x:t>
        </x:is>
      </x:c>
      <x:c r="C4809" s="0" t="inlineStr">
        <x:is>
          <x:t>NWC</x:t>
        </x:is>
      </x:c>
      <x:c r="D4809" s="0" t="inlineStr">
        <x:is>
          <x:t>nwc.other.P_C.8</x:t>
        </x:is>
      </x:c>
      <x:c r="E4809" s="0" t="inlineStr">
        <x:is>
          <x:t>Sonstige Verbindlichkeiten (Anteil sonstiges Working Capital)</x:t>
        </x:is>
      </x:c>
      <x:c r="F4809" s="58">
        <x:v>3806</x:v>
      </x:c>
      <x:c r="G4809" t="inlineStr">
        <x:is>
          <x:t>Umsatzsteuer 19 %</x:t>
        </x:is>
      </x:c>
      <x:c r="H4809" s="0" t="inlineStr">
        <x:is>
          <x:t>2022-09</x:t>
        </x:is>
      </x:c>
      <x:c r="I4809" s="0" t="inlineStr">
        <x:is>
          <x:t>2022-09</x:t>
        </x:is>
      </x:c>
      <x:c r="J4809" s="0" t="inlineStr">
        <x:is>
          <x:t>Month</x:t>
        </x:is>
      </x:c>
      <x:c r="K4809" s="58">
        <x:v>1</x:v>
      </x:c>
      <x:c r="L4809" s="12">
        <x:v>-3170337.17</x:v>
      </x:c>
    </x:row>
    <x:row r="4810">
      <x:c r="A4810" s="0" t="inlineStr">
        <x:is>
          <x:t>NWC|nwc.other.P_C.8|3806|2022-10</x:t>
        </x:is>
      </x:c>
      <x:c r="B4810" s="0" t="inlineStr">
        <x:is>
          <x:t>Demo Handel GmbH</x:t>
        </x:is>
      </x:c>
      <x:c r="C4810" s="0" t="inlineStr">
        <x:is>
          <x:t>NWC</x:t>
        </x:is>
      </x:c>
      <x:c r="D4810" s="0" t="inlineStr">
        <x:is>
          <x:t>nwc.other.P_C.8</x:t>
        </x:is>
      </x:c>
      <x:c r="E4810" s="0" t="inlineStr">
        <x:is>
          <x:t>Sonstige Verbindlichkeiten (Anteil sonstiges Working Capital)</x:t>
        </x:is>
      </x:c>
      <x:c r="F4810" s="58">
        <x:v>3806</x:v>
      </x:c>
      <x:c r="G4810" t="inlineStr">
        <x:is>
          <x:t>Umsatzsteuer 19 %</x:t>
        </x:is>
      </x:c>
      <x:c r="H4810" s="0" t="inlineStr">
        <x:is>
          <x:t>2022-10</x:t>
        </x:is>
      </x:c>
      <x:c r="I4810" s="0" t="inlineStr">
        <x:is>
          <x:t>2022-10</x:t>
        </x:is>
      </x:c>
      <x:c r="J4810" s="0" t="inlineStr">
        <x:is>
          <x:t>Month</x:t>
        </x:is>
      </x:c>
      <x:c r="K4810" s="58">
        <x:v>1</x:v>
      </x:c>
      <x:c r="L4810" s="12">
        <x:v>-3579357.8</x:v>
      </x:c>
    </x:row>
    <x:row r="4811">
      <x:c r="A4811" s="0" t="inlineStr">
        <x:is>
          <x:t>NWC|nwc.other.P_C.8|3806|2022-11</x:t>
        </x:is>
      </x:c>
      <x:c r="B4811" s="0" t="inlineStr">
        <x:is>
          <x:t>Demo Handel GmbH</x:t>
        </x:is>
      </x:c>
      <x:c r="C4811" s="0" t="inlineStr">
        <x:is>
          <x:t>NWC</x:t>
        </x:is>
      </x:c>
      <x:c r="D4811" s="0" t="inlineStr">
        <x:is>
          <x:t>nwc.other.P_C.8</x:t>
        </x:is>
      </x:c>
      <x:c r="E4811" s="0" t="inlineStr">
        <x:is>
          <x:t>Sonstige Verbindlichkeiten (Anteil sonstiges Working Capital)</x:t>
        </x:is>
      </x:c>
      <x:c r="F4811" s="58">
        <x:v>3806</x:v>
      </x:c>
      <x:c r="G4811" t="inlineStr">
        <x:is>
          <x:t>Umsatzsteuer 19 %</x:t>
        </x:is>
      </x:c>
      <x:c r="H4811" s="0" t="inlineStr">
        <x:is>
          <x:t>2022-11</x:t>
        </x:is>
      </x:c>
      <x:c r="I4811" s="0" t="inlineStr">
        <x:is>
          <x:t>2022-11</x:t>
        </x:is>
      </x:c>
      <x:c r="J4811" s="0" t="inlineStr">
        <x:is>
          <x:t>Month</x:t>
        </x:is>
      </x:c>
      <x:c r="K4811" s="58">
        <x:v>1</x:v>
      </x:c>
      <x:c r="L4811" s="12">
        <x:v>-4003908.16</x:v>
      </x:c>
    </x:row>
    <x:row r="4812">
      <x:c r="A4812" s="0" t="inlineStr">
        <x:is>
          <x:t>NWC|nwc.other.P_C.8|3806|2022-12</x:t>
        </x:is>
      </x:c>
      <x:c r="B4812" s="0" t="inlineStr">
        <x:is>
          <x:t>Demo Handel GmbH</x:t>
        </x:is>
      </x:c>
      <x:c r="C4812" s="0" t="inlineStr">
        <x:is>
          <x:t>NWC</x:t>
        </x:is>
      </x:c>
      <x:c r="D4812" s="0" t="inlineStr">
        <x:is>
          <x:t>nwc.other.P_C.8</x:t>
        </x:is>
      </x:c>
      <x:c r="E4812" s="0" t="inlineStr">
        <x:is>
          <x:t>Sonstige Verbindlichkeiten (Anteil sonstiges Working Capital)</x:t>
        </x:is>
      </x:c>
      <x:c r="F4812" s="58">
        <x:v>3806</x:v>
      </x:c>
      <x:c r="G4812" t="inlineStr">
        <x:is>
          <x:t>Umsatzsteuer 19 %</x:t>
        </x:is>
      </x:c>
      <x:c r="H4812" s="0" t="inlineStr">
        <x:is>
          <x:t>2022-12</x:t>
        </x:is>
      </x:c>
      <x:c r="I4812" s="0" t="inlineStr">
        <x:is>
          <x:t>2022-12</x:t>
        </x:is>
      </x:c>
      <x:c r="J4812" s="0" t="inlineStr">
        <x:is>
          <x:t>Month</x:t>
        </x:is>
      </x:c>
      <x:c r="K4812" s="58">
        <x:v>1</x:v>
      </x:c>
      <x:c r="L4812" s="12">
        <x:v>0</x:v>
      </x:c>
    </x:row>
    <x:row r="4813">
      <x:c r="A4813" s="0" t="inlineStr">
        <x:is>
          <x:t>NWC|nwc.other.P_C.8|3806|2023-01</x:t>
        </x:is>
      </x:c>
      <x:c r="B4813" s="0" t="inlineStr">
        <x:is>
          <x:t>Demo Handel GmbH</x:t>
        </x:is>
      </x:c>
      <x:c r="C4813" s="0" t="inlineStr">
        <x:is>
          <x:t>NWC</x:t>
        </x:is>
      </x:c>
      <x:c r="D4813" s="0" t="inlineStr">
        <x:is>
          <x:t>nwc.other.P_C.8</x:t>
        </x:is>
      </x:c>
      <x:c r="E4813" s="0" t="inlineStr">
        <x:is>
          <x:t>Sonstige Verbindlichkeiten (Anteil sonstiges Working Capital)</x:t>
        </x:is>
      </x:c>
      <x:c r="F4813" s="58">
        <x:v>3806</x:v>
      </x:c>
      <x:c r="G4813" t="inlineStr">
        <x:is>
          <x:t>Umsatzsteuer 19 %</x:t>
        </x:is>
      </x:c>
      <x:c r="H4813" s="0" t="inlineStr">
        <x:is>
          <x:t>2023-01</x:t>
        </x:is>
      </x:c>
      <x:c r="I4813" s="0" t="inlineStr">
        <x:is>
          <x:t>2023-01</x:t>
        </x:is>
      </x:c>
      <x:c r="J4813" s="0" t="inlineStr">
        <x:is>
          <x:t>Month</x:t>
        </x:is>
      </x:c>
      <x:c r="K4813" s="58">
        <x:v>1</x:v>
      </x:c>
      <x:c r="L4813" s="12">
        <x:v>-329123.17</x:v>
      </x:c>
    </x:row>
    <x:row r="4814">
      <x:c r="A4814" s="0" t="inlineStr">
        <x:is>
          <x:t>NWC|nwc.other.P_C.8|3806|2023-02</x:t>
        </x:is>
      </x:c>
      <x:c r="B4814" s="0" t="inlineStr">
        <x:is>
          <x:t>Demo Handel GmbH</x:t>
        </x:is>
      </x:c>
      <x:c r="C4814" s="0" t="inlineStr">
        <x:is>
          <x:t>NWC</x:t>
        </x:is>
      </x:c>
      <x:c r="D4814" s="0" t="inlineStr">
        <x:is>
          <x:t>nwc.other.P_C.8</x:t>
        </x:is>
      </x:c>
      <x:c r="E4814" s="0" t="inlineStr">
        <x:is>
          <x:t>Sonstige Verbindlichkeiten (Anteil sonstiges Working Capital)</x:t>
        </x:is>
      </x:c>
      <x:c r="F4814" s="58">
        <x:v>3806</x:v>
      </x:c>
      <x:c r="G4814" t="inlineStr">
        <x:is>
          <x:t>Umsatzsteuer 19 %</x:t>
        </x:is>
      </x:c>
      <x:c r="H4814" s="0" t="inlineStr">
        <x:is>
          <x:t>2023-02</x:t>
        </x:is>
      </x:c>
      <x:c r="I4814" s="0" t="inlineStr">
        <x:is>
          <x:t>2023-02</x:t>
        </x:is>
      </x:c>
      <x:c r="J4814" s="0" t="inlineStr">
        <x:is>
          <x:t>Month</x:t>
        </x:is>
      </x:c>
      <x:c r="K4814" s="58">
        <x:v>1</x:v>
      </x:c>
      <x:c r="L4814" s="12">
        <x:v>-684475.77</x:v>
      </x:c>
    </x:row>
    <x:row r="4815">
      <x:c r="A4815" s="0" t="inlineStr">
        <x:is>
          <x:t>NWC|nwc.other.P_C.8|3806|2023-03</x:t>
        </x:is>
      </x:c>
      <x:c r="B4815" s="0" t="inlineStr">
        <x:is>
          <x:t>Demo Handel GmbH</x:t>
        </x:is>
      </x:c>
      <x:c r="C4815" s="0" t="inlineStr">
        <x:is>
          <x:t>NWC</x:t>
        </x:is>
      </x:c>
      <x:c r="D4815" s="0" t="inlineStr">
        <x:is>
          <x:t>nwc.other.P_C.8</x:t>
        </x:is>
      </x:c>
      <x:c r="E4815" s="0" t="inlineStr">
        <x:is>
          <x:t>Sonstige Verbindlichkeiten (Anteil sonstiges Working Capital)</x:t>
        </x:is>
      </x:c>
      <x:c r="F4815" s="58">
        <x:v>3806</x:v>
      </x:c>
      <x:c r="G4815" t="inlineStr">
        <x:is>
          <x:t>Umsatzsteuer 19 %</x:t>
        </x:is>
      </x:c>
      <x:c r="H4815" s="0" t="inlineStr">
        <x:is>
          <x:t>2023-03</x:t>
        </x:is>
      </x:c>
      <x:c r="I4815" s="0" t="inlineStr">
        <x:is>
          <x:t>2023-03</x:t>
        </x:is>
      </x:c>
      <x:c r="J4815" s="0" t="inlineStr">
        <x:is>
          <x:t>Month</x:t>
        </x:is>
      </x:c>
      <x:c r="K4815" s="58">
        <x:v>1</x:v>
      </x:c>
      <x:c r="L4815" s="12">
        <x:v>-1110259.31</x:v>
      </x:c>
    </x:row>
    <x:row r="4816">
      <x:c r="A4816" s="0" t="inlineStr">
        <x:is>
          <x:t>NWC|nwc.other.P_C.8|3806|2023-04</x:t>
        </x:is>
      </x:c>
      <x:c r="B4816" s="0" t="inlineStr">
        <x:is>
          <x:t>Demo Handel GmbH</x:t>
        </x:is>
      </x:c>
      <x:c r="C4816" s="0" t="inlineStr">
        <x:is>
          <x:t>NWC</x:t>
        </x:is>
      </x:c>
      <x:c r="D4816" s="0" t="inlineStr">
        <x:is>
          <x:t>nwc.other.P_C.8</x:t>
        </x:is>
      </x:c>
      <x:c r="E4816" s="0" t="inlineStr">
        <x:is>
          <x:t>Sonstige Verbindlichkeiten (Anteil sonstiges Working Capital)</x:t>
        </x:is>
      </x:c>
      <x:c r="F4816" s="58">
        <x:v>3806</x:v>
      </x:c>
      <x:c r="G4816" t="inlineStr">
        <x:is>
          <x:t>Umsatzsteuer 19 %</x:t>
        </x:is>
      </x:c>
      <x:c r="H4816" s="0" t="inlineStr">
        <x:is>
          <x:t>2023-04</x:t>
        </x:is>
      </x:c>
      <x:c r="I4816" s="0" t="inlineStr">
        <x:is>
          <x:t>2023-04</x:t>
        </x:is>
      </x:c>
      <x:c r="J4816" s="0" t="inlineStr">
        <x:is>
          <x:t>Month</x:t>
        </x:is>
      </x:c>
      <x:c r="K4816" s="58">
        <x:v>1</x:v>
      </x:c>
      <x:c r="L4816" s="12">
        <x:v>-1503796.11</x:v>
      </x:c>
    </x:row>
    <x:row r="4817">
      <x:c r="A4817" s="0" t="inlineStr">
        <x:is>
          <x:t>NWC|nwc.other.P_C.8|3806|2023-05</x:t>
        </x:is>
      </x:c>
      <x:c r="B4817" s="0" t="inlineStr">
        <x:is>
          <x:t>Demo Handel GmbH</x:t>
        </x:is>
      </x:c>
      <x:c r="C4817" s="0" t="inlineStr">
        <x:is>
          <x:t>NWC</x:t>
        </x:is>
      </x:c>
      <x:c r="D4817" s="0" t="inlineStr">
        <x:is>
          <x:t>nwc.other.P_C.8</x:t>
        </x:is>
      </x:c>
      <x:c r="E4817" s="0" t="inlineStr">
        <x:is>
          <x:t>Sonstige Verbindlichkeiten (Anteil sonstiges Working Capital)</x:t>
        </x:is>
      </x:c>
      <x:c r="F4817" s="58">
        <x:v>3806</x:v>
      </x:c>
      <x:c r="G4817" t="inlineStr">
        <x:is>
          <x:t>Umsatzsteuer 19 %</x:t>
        </x:is>
      </x:c>
      <x:c r="H4817" s="0" t="inlineStr">
        <x:is>
          <x:t>2023-05</x:t>
        </x:is>
      </x:c>
      <x:c r="I4817" s="0" t="inlineStr">
        <x:is>
          <x:t>2023-05</x:t>
        </x:is>
      </x:c>
      <x:c r="J4817" s="0" t="inlineStr">
        <x:is>
          <x:t>Month</x:t>
        </x:is>
      </x:c>
      <x:c r="K4817" s="58">
        <x:v>1</x:v>
      </x:c>
      <x:c r="L4817" s="12">
        <x:v>-1967839.41</x:v>
      </x:c>
    </x:row>
    <x:row r="4818">
      <x:c r="A4818" s="0" t="inlineStr">
        <x:is>
          <x:t>NWC|nwc.other.P_C.8|3806|2023-06</x:t>
        </x:is>
      </x:c>
      <x:c r="B4818" s="0" t="inlineStr">
        <x:is>
          <x:t>Demo Handel GmbH</x:t>
        </x:is>
      </x:c>
      <x:c r="C4818" s="0" t="inlineStr">
        <x:is>
          <x:t>NWC</x:t>
        </x:is>
      </x:c>
      <x:c r="D4818" s="0" t="inlineStr">
        <x:is>
          <x:t>nwc.other.P_C.8</x:t>
        </x:is>
      </x:c>
      <x:c r="E4818" s="0" t="inlineStr">
        <x:is>
          <x:t>Sonstige Verbindlichkeiten (Anteil sonstiges Working Capital)</x:t>
        </x:is>
      </x:c>
      <x:c r="F4818" s="58">
        <x:v>3806</x:v>
      </x:c>
      <x:c r="G4818" t="inlineStr">
        <x:is>
          <x:t>Umsatzsteuer 19 %</x:t>
        </x:is>
      </x:c>
      <x:c r="H4818" s="0" t="inlineStr">
        <x:is>
          <x:t>2023-06</x:t>
        </x:is>
      </x:c>
      <x:c r="I4818" s="0" t="inlineStr">
        <x:is>
          <x:t>2023-06</x:t>
        </x:is>
      </x:c>
      <x:c r="J4818" s="0" t="inlineStr">
        <x:is>
          <x:t>Month</x:t>
        </x:is>
      </x:c>
      <x:c r="K4818" s="58">
        <x:v>1</x:v>
      </x:c>
      <x:c r="L4818" s="12">
        <x:v>-2431733.8</x:v>
      </x:c>
    </x:row>
    <x:row r="4819">
      <x:c r="A4819" s="0" t="inlineStr">
        <x:is>
          <x:t>NWC|nwc.other.P_C.8|3806|2023-07</x:t>
        </x:is>
      </x:c>
      <x:c r="B4819" s="0" t="inlineStr">
        <x:is>
          <x:t>Demo Handel GmbH</x:t>
        </x:is>
      </x:c>
      <x:c r="C4819" s="0" t="inlineStr">
        <x:is>
          <x:t>NWC</x:t>
        </x:is>
      </x:c>
      <x:c r="D4819" s="0" t="inlineStr">
        <x:is>
          <x:t>nwc.other.P_C.8</x:t>
        </x:is>
      </x:c>
      <x:c r="E4819" s="0" t="inlineStr">
        <x:is>
          <x:t>Sonstige Verbindlichkeiten (Anteil sonstiges Working Capital)</x:t>
        </x:is>
      </x:c>
      <x:c r="F4819" s="58">
        <x:v>3806</x:v>
      </x:c>
      <x:c r="G4819" t="inlineStr">
        <x:is>
          <x:t>Umsatzsteuer 19 %</x:t>
        </x:is>
      </x:c>
      <x:c r="H4819" s="0" t="inlineStr">
        <x:is>
          <x:t>2023-07</x:t>
        </x:is>
      </x:c>
      <x:c r="I4819" s="0" t="inlineStr">
        <x:is>
          <x:t>2023-07</x:t>
        </x:is>
      </x:c>
      <x:c r="J4819" s="0" t="inlineStr">
        <x:is>
          <x:t>Month</x:t>
        </x:is>
      </x:c>
      <x:c r="K4819" s="58">
        <x:v>1</x:v>
      </x:c>
      <x:c r="L4819" s="12">
        <x:v>-2802506.86</x:v>
      </x:c>
    </x:row>
    <x:row r="4820">
      <x:c r="A4820" s="0" t="inlineStr">
        <x:is>
          <x:t>NWC|nwc.other.P_C.8|3806|2023-08</x:t>
        </x:is>
      </x:c>
      <x:c r="B4820" s="0" t="inlineStr">
        <x:is>
          <x:t>Demo Handel GmbH</x:t>
        </x:is>
      </x:c>
      <x:c r="C4820" s="0" t="inlineStr">
        <x:is>
          <x:t>NWC</x:t>
        </x:is>
      </x:c>
      <x:c r="D4820" s="0" t="inlineStr">
        <x:is>
          <x:t>nwc.other.P_C.8</x:t>
        </x:is>
      </x:c>
      <x:c r="E4820" s="0" t="inlineStr">
        <x:is>
          <x:t>Sonstige Verbindlichkeiten (Anteil sonstiges Working Capital)</x:t>
        </x:is>
      </x:c>
      <x:c r="F4820" s="58">
        <x:v>3806</x:v>
      </x:c>
      <x:c r="G4820" t="inlineStr">
        <x:is>
          <x:t>Umsatzsteuer 19 %</x:t>
        </x:is>
      </x:c>
      <x:c r="H4820" s="0" t="inlineStr">
        <x:is>
          <x:t>2023-08</x:t>
        </x:is>
      </x:c>
      <x:c r="I4820" s="0" t="inlineStr">
        <x:is>
          <x:t>2023-08</x:t>
        </x:is>
      </x:c>
      <x:c r="J4820" s="0" t="inlineStr">
        <x:is>
          <x:t>Month</x:t>
        </x:is>
      </x:c>
      <x:c r="K4820" s="58">
        <x:v>1</x:v>
      </x:c>
      <x:c r="L4820" s="12">
        <x:v>-3140357.37</x:v>
      </x:c>
    </x:row>
    <x:row r="4821">
      <x:c r="A4821" s="0" t="inlineStr">
        <x:is>
          <x:t>NWC|nwc.other.P_C.8|3806|2023-09</x:t>
        </x:is>
      </x:c>
      <x:c r="B4821" s="0" t="inlineStr">
        <x:is>
          <x:t>Demo Handel GmbH</x:t>
        </x:is>
      </x:c>
      <x:c r="C4821" s="0" t="inlineStr">
        <x:is>
          <x:t>NWC</x:t>
        </x:is>
      </x:c>
      <x:c r="D4821" s="0" t="inlineStr">
        <x:is>
          <x:t>nwc.other.P_C.8</x:t>
        </x:is>
      </x:c>
      <x:c r="E4821" s="0" t="inlineStr">
        <x:is>
          <x:t>Sonstige Verbindlichkeiten (Anteil sonstiges Working Capital)</x:t>
        </x:is>
      </x:c>
      <x:c r="F4821" s="58">
        <x:v>3806</x:v>
      </x:c>
      <x:c r="G4821" t="inlineStr">
        <x:is>
          <x:t>Umsatzsteuer 19 %</x:t>
        </x:is>
      </x:c>
      <x:c r="H4821" s="0" t="inlineStr">
        <x:is>
          <x:t>2023-09</x:t>
        </x:is>
      </x:c>
      <x:c r="I4821" s="0" t="inlineStr">
        <x:is>
          <x:t>2023-09</x:t>
        </x:is>
      </x:c>
      <x:c r="J4821" s="0" t="inlineStr">
        <x:is>
          <x:t>Month</x:t>
        </x:is>
      </x:c>
      <x:c r="K4821" s="58">
        <x:v>1</x:v>
      </x:c>
      <x:c r="L4821" s="12">
        <x:v>-3576603.16</x:v>
      </x:c>
    </x:row>
    <x:row r="4822">
      <x:c r="A4822" s="0" t="inlineStr">
        <x:is>
          <x:t>NWC|nwc.other.P_C.8|3806|2023-10</x:t>
        </x:is>
      </x:c>
      <x:c r="B4822" s="0" t="inlineStr">
        <x:is>
          <x:t>Demo Handel GmbH</x:t>
        </x:is>
      </x:c>
      <x:c r="C4822" s="0" t="inlineStr">
        <x:is>
          <x:t>NWC</x:t>
        </x:is>
      </x:c>
      <x:c r="D4822" s="0" t="inlineStr">
        <x:is>
          <x:t>nwc.other.P_C.8</x:t>
        </x:is>
      </x:c>
      <x:c r="E4822" s="0" t="inlineStr">
        <x:is>
          <x:t>Sonstige Verbindlichkeiten (Anteil sonstiges Working Capital)</x:t>
        </x:is>
      </x:c>
      <x:c r="F4822" s="58">
        <x:v>3806</x:v>
      </x:c>
      <x:c r="G4822" t="inlineStr">
        <x:is>
          <x:t>Umsatzsteuer 19 %</x:t>
        </x:is>
      </x:c>
      <x:c r="H4822" s="0" t="inlineStr">
        <x:is>
          <x:t>2023-10</x:t>
        </x:is>
      </x:c>
      <x:c r="I4822" s="0" t="inlineStr">
        <x:is>
          <x:t>2023-10</x:t>
        </x:is>
      </x:c>
      <x:c r="J4822" s="0" t="inlineStr">
        <x:is>
          <x:t>Month</x:t>
        </x:is>
      </x:c>
      <x:c r="K4822" s="58">
        <x:v>1</x:v>
      </x:c>
      <x:c r="L4822" s="12">
        <x:v>-4031334.09</x:v>
      </x:c>
    </x:row>
    <x:row r="4823">
      <x:c r="A4823" s="0" t="inlineStr">
        <x:is>
          <x:t>NWC|nwc.other.P_C.8|3806|2023-11</x:t>
        </x:is>
      </x:c>
      <x:c r="B4823" s="0" t="inlineStr">
        <x:is>
          <x:t>Demo Handel GmbH</x:t>
        </x:is>
      </x:c>
      <x:c r="C4823" s="0" t="inlineStr">
        <x:is>
          <x:t>NWC</x:t>
        </x:is>
      </x:c>
      <x:c r="D4823" s="0" t="inlineStr">
        <x:is>
          <x:t>nwc.other.P_C.8</x:t>
        </x:is>
      </x:c>
      <x:c r="E4823" s="0" t="inlineStr">
        <x:is>
          <x:t>Sonstige Verbindlichkeiten (Anteil sonstiges Working Capital)</x:t>
        </x:is>
      </x:c>
      <x:c r="F4823" s="58">
        <x:v>3806</x:v>
      </x:c>
      <x:c r="G4823" t="inlineStr">
        <x:is>
          <x:t>Umsatzsteuer 19 %</x:t>
        </x:is>
      </x:c>
      <x:c r="H4823" s="0" t="inlineStr">
        <x:is>
          <x:t>2023-11</x:t>
        </x:is>
      </x:c>
      <x:c r="I4823" s="0" t="inlineStr">
        <x:is>
          <x:t>2023-11</x:t>
        </x:is>
      </x:c>
      <x:c r="J4823" s="0" t="inlineStr">
        <x:is>
          <x:t>Month</x:t>
        </x:is>
      </x:c>
      <x:c r="K4823" s="58">
        <x:v>1</x:v>
      </x:c>
      <x:c r="L4823" s="12">
        <x:v>-4467680.12</x:v>
      </x:c>
    </x:row>
    <x:row r="4824">
      <x:c r="A4824" s="0" t="inlineStr">
        <x:is>
          <x:t>NWC|nwc.other.P_C.8|3806|2023-12</x:t>
        </x:is>
      </x:c>
      <x:c r="B4824" s="0" t="inlineStr">
        <x:is>
          <x:t>Demo Handel GmbH</x:t>
        </x:is>
      </x:c>
      <x:c r="C4824" s="0" t="inlineStr">
        <x:is>
          <x:t>NWC</x:t>
        </x:is>
      </x:c>
      <x:c r="D4824" s="0" t="inlineStr">
        <x:is>
          <x:t>nwc.other.P_C.8</x:t>
        </x:is>
      </x:c>
      <x:c r="E4824" s="0" t="inlineStr">
        <x:is>
          <x:t>Sonstige Verbindlichkeiten (Anteil sonstiges Working Capital)</x:t>
        </x:is>
      </x:c>
      <x:c r="F4824" s="58">
        <x:v>3806</x:v>
      </x:c>
      <x:c r="G4824" t="inlineStr">
        <x:is>
          <x:t>Umsatzsteuer 19 %</x:t>
        </x:is>
      </x:c>
      <x:c r="H4824" s="0" t="inlineStr">
        <x:is>
          <x:t>2023-12</x:t>
        </x:is>
      </x:c>
      <x:c r="I4824" s="0" t="inlineStr">
        <x:is>
          <x:t>2023-12</x:t>
        </x:is>
      </x:c>
      <x:c r="J4824" s="0" t="inlineStr">
        <x:is>
          <x:t>Month</x:t>
        </x:is>
      </x:c>
      <x:c r="K4824" s="58">
        <x:v>1</x:v>
      </x:c>
      <x:c r="L4824" s="12">
        <x:v>0</x:v>
      </x:c>
    </x:row>
    <x:row r="4825">
      <x:c r="A4825" s="0" t="inlineStr">
        <x:is>
          <x:t>NWC|nwc.other.P_C.8|3806|2024-01</x:t>
        </x:is>
      </x:c>
      <x:c r="B4825" s="0" t="inlineStr">
        <x:is>
          <x:t>Demo Handel GmbH</x:t>
        </x:is>
      </x:c>
      <x:c r="C4825" s="0" t="inlineStr">
        <x:is>
          <x:t>NWC</x:t>
        </x:is>
      </x:c>
      <x:c r="D4825" s="0" t="inlineStr">
        <x:is>
          <x:t>nwc.other.P_C.8</x:t>
        </x:is>
      </x:c>
      <x:c r="E4825" s="0" t="inlineStr">
        <x:is>
          <x:t>Sonstige Verbindlichkeiten (Anteil sonstiges Working Capital)</x:t>
        </x:is>
      </x:c>
      <x:c r="F4825" s="58">
        <x:v>3806</x:v>
      </x:c>
      <x:c r="G4825" t="inlineStr">
        <x:is>
          <x:t>Umsatzsteuer 19 %</x:t>
        </x:is>
      </x:c>
      <x:c r="H4825" s="0" t="inlineStr">
        <x:is>
          <x:t>2024-01</x:t>
        </x:is>
      </x:c>
      <x:c r="I4825" s="0" t="inlineStr">
        <x:is>
          <x:t>2024-01</x:t>
        </x:is>
      </x:c>
      <x:c r="J4825" s="0" t="inlineStr">
        <x:is>
          <x:t>Month</x:t>
        </x:is>
      </x:c>
      <x:c r="K4825" s="58">
        <x:v>1</x:v>
      </x:c>
      <x:c r="L4825" s="12">
        <x:v>-344937.05</x:v>
      </x:c>
    </x:row>
    <x:row r="4826">
      <x:c r="A4826" s="0" t="inlineStr">
        <x:is>
          <x:t>NWC|nwc.other.P_C.8|3806|2024-02</x:t>
        </x:is>
      </x:c>
      <x:c r="B4826" s="0" t="inlineStr">
        <x:is>
          <x:t>Demo Handel GmbH</x:t>
        </x:is>
      </x:c>
      <x:c r="C4826" s="0" t="inlineStr">
        <x:is>
          <x:t>NWC</x:t>
        </x:is>
      </x:c>
      <x:c r="D4826" s="0" t="inlineStr">
        <x:is>
          <x:t>nwc.other.P_C.8</x:t>
        </x:is>
      </x:c>
      <x:c r="E4826" s="0" t="inlineStr">
        <x:is>
          <x:t>Sonstige Verbindlichkeiten (Anteil sonstiges Working Capital)</x:t>
        </x:is>
      </x:c>
      <x:c r="F4826" s="58">
        <x:v>3806</x:v>
      </x:c>
      <x:c r="G4826" t="inlineStr">
        <x:is>
          <x:t>Umsatzsteuer 19 %</x:t>
        </x:is>
      </x:c>
      <x:c r="H4826" s="0" t="inlineStr">
        <x:is>
          <x:t>2024-02</x:t>
        </x:is>
      </x:c>
      <x:c r="I4826" s="0" t="inlineStr">
        <x:is>
          <x:t>2024-02</x:t>
        </x:is>
      </x:c>
      <x:c r="J4826" s="0" t="inlineStr">
        <x:is>
          <x:t>Month</x:t>
        </x:is>
      </x:c>
      <x:c r="K4826" s="58">
        <x:v>1</x:v>
      </x:c>
      <x:c r="L4826" s="12">
        <x:v>-704286.24</x:v>
      </x:c>
    </x:row>
    <x:row r="4827">
      <x:c r="A4827" s="0" t="inlineStr">
        <x:is>
          <x:t>NWC|nwc.other.P_C.8|3806|2024-03</x:t>
        </x:is>
      </x:c>
      <x:c r="B4827" s="0" t="inlineStr">
        <x:is>
          <x:t>Demo Handel GmbH</x:t>
        </x:is>
      </x:c>
      <x:c r="C4827" s="0" t="inlineStr">
        <x:is>
          <x:t>NWC</x:t>
        </x:is>
      </x:c>
      <x:c r="D4827" s="0" t="inlineStr">
        <x:is>
          <x:t>nwc.other.P_C.8</x:t>
        </x:is>
      </x:c>
      <x:c r="E4827" s="0" t="inlineStr">
        <x:is>
          <x:t>Sonstige Verbindlichkeiten (Anteil sonstiges Working Capital)</x:t>
        </x:is>
      </x:c>
      <x:c r="F4827" s="58">
        <x:v>3806</x:v>
      </x:c>
      <x:c r="G4827" t="inlineStr">
        <x:is>
          <x:t>Umsatzsteuer 19 %</x:t>
        </x:is>
      </x:c>
      <x:c r="H4827" s="0" t="inlineStr">
        <x:is>
          <x:t>2024-03</x:t>
        </x:is>
      </x:c>
      <x:c r="I4827" s="0" t="inlineStr">
        <x:is>
          <x:t>2024-03</x:t>
        </x:is>
      </x:c>
      <x:c r="J4827" s="0" t="inlineStr">
        <x:is>
          <x:t>Month</x:t>
        </x:is>
      </x:c>
      <x:c r="K4827" s="58">
        <x:v>1</x:v>
      </x:c>
      <x:c r="L4827" s="12">
        <x:v>-1157274.38</x:v>
      </x:c>
    </x:row>
    <x:row r="4828">
      <x:c r="A4828" s="0" t="inlineStr">
        <x:is>
          <x:t>NWC|nwc.other.P_C.8|3806|2024-04</x:t>
        </x:is>
      </x:c>
      <x:c r="B4828" s="0" t="inlineStr">
        <x:is>
          <x:t>Demo Handel GmbH</x:t>
        </x:is>
      </x:c>
      <x:c r="C4828" s="0" t="inlineStr">
        <x:is>
          <x:t>NWC</x:t>
        </x:is>
      </x:c>
      <x:c r="D4828" s="0" t="inlineStr">
        <x:is>
          <x:t>nwc.other.P_C.8</x:t>
        </x:is>
      </x:c>
      <x:c r="E4828" s="0" t="inlineStr">
        <x:is>
          <x:t>Sonstige Verbindlichkeiten (Anteil sonstiges Working Capital)</x:t>
        </x:is>
      </x:c>
      <x:c r="F4828" s="58">
        <x:v>3806</x:v>
      </x:c>
      <x:c r="G4828" t="inlineStr">
        <x:is>
          <x:t>Umsatzsteuer 19 %</x:t>
        </x:is>
      </x:c>
      <x:c r="H4828" s="0" t="inlineStr">
        <x:is>
          <x:t>2024-04</x:t>
        </x:is>
      </x:c>
      <x:c r="I4828" s="0" t="inlineStr">
        <x:is>
          <x:t>2024-04</x:t>
        </x:is>
      </x:c>
      <x:c r="J4828" s="0" t="inlineStr">
        <x:is>
          <x:t>Month</x:t>
        </x:is>
      </x:c>
      <x:c r="K4828" s="58">
        <x:v>1</x:v>
      </x:c>
      <x:c r="L4828" s="12">
        <x:v>-1558639.54</x:v>
      </x:c>
    </x:row>
    <x:row r="4829">
      <x:c r="A4829" s="0" t="inlineStr">
        <x:is>
          <x:t>NWC|nwc.other.P_C.8|3806|2024-05</x:t>
        </x:is>
      </x:c>
      <x:c r="B4829" s="0" t="inlineStr">
        <x:is>
          <x:t>Demo Handel GmbH</x:t>
        </x:is>
      </x:c>
      <x:c r="C4829" s="0" t="inlineStr">
        <x:is>
          <x:t>NWC</x:t>
        </x:is>
      </x:c>
      <x:c r="D4829" s="0" t="inlineStr">
        <x:is>
          <x:t>nwc.other.P_C.8</x:t>
        </x:is>
      </x:c>
      <x:c r="E4829" s="0" t="inlineStr">
        <x:is>
          <x:t>Sonstige Verbindlichkeiten (Anteil sonstiges Working Capital)</x:t>
        </x:is>
      </x:c>
      <x:c r="F4829" s="58">
        <x:v>3806</x:v>
      </x:c>
      <x:c r="G4829" t="inlineStr">
        <x:is>
          <x:t>Umsatzsteuer 19 %</x:t>
        </x:is>
      </x:c>
      <x:c r="H4829" s="0" t="inlineStr">
        <x:is>
          <x:t>2024-05</x:t>
        </x:is>
      </x:c>
      <x:c r="I4829" s="0" t="inlineStr">
        <x:is>
          <x:t>2024-05</x:t>
        </x:is>
      </x:c>
      <x:c r="J4829" s="0" t="inlineStr">
        <x:is>
          <x:t>Month</x:t>
        </x:is>
      </x:c>
      <x:c r="K4829" s="58">
        <x:v>1</x:v>
      </x:c>
      <x:c r="L4829" s="12">
        <x:v>-1964903.26</x:v>
      </x:c>
    </x:row>
    <x:row r="4830">
      <x:c r="A4830" s="0" t="inlineStr">
        <x:is>
          <x:t>NWC|nwc.other.P_C.8|3806|2024-06</x:t>
        </x:is>
      </x:c>
      <x:c r="B4830" s="0" t="inlineStr">
        <x:is>
          <x:t>Demo Handel GmbH</x:t>
        </x:is>
      </x:c>
      <x:c r="C4830" s="0" t="inlineStr">
        <x:is>
          <x:t>NWC</x:t>
        </x:is>
      </x:c>
      <x:c r="D4830" s="0" t="inlineStr">
        <x:is>
          <x:t>nwc.other.P_C.8</x:t>
        </x:is>
      </x:c>
      <x:c r="E4830" s="0" t="inlineStr">
        <x:is>
          <x:t>Sonstige Verbindlichkeiten (Anteil sonstiges Working Capital)</x:t>
        </x:is>
      </x:c>
      <x:c r="F4830" s="58">
        <x:v>3806</x:v>
      </x:c>
      <x:c r="G4830" t="inlineStr">
        <x:is>
          <x:t>Umsatzsteuer 19 %</x:t>
        </x:is>
      </x:c>
      <x:c r="H4830" s="0" t="inlineStr">
        <x:is>
          <x:t>2024-06</x:t>
        </x:is>
      </x:c>
      <x:c r="I4830" s="0" t="inlineStr">
        <x:is>
          <x:t>2024-06</x:t>
        </x:is>
      </x:c>
      <x:c r="J4830" s="0" t="inlineStr">
        <x:is>
          <x:t>Month</x:t>
        </x:is>
      </x:c>
      <x:c r="K4830" s="58">
        <x:v>1</x:v>
      </x:c>
      <x:c r="L4830" s="12">
        <x:v>-2362538.11</x:v>
      </x:c>
    </x:row>
    <x:row r="4831">
      <x:c r="A4831" s="0" t="inlineStr">
        <x:is>
          <x:t>NWC|nwc.other.P_C.8|3806|2024-07</x:t>
        </x:is>
      </x:c>
      <x:c r="B4831" s="0" t="inlineStr">
        <x:is>
          <x:t>Demo Handel GmbH</x:t>
        </x:is>
      </x:c>
      <x:c r="C4831" s="0" t="inlineStr">
        <x:is>
          <x:t>NWC</x:t>
        </x:is>
      </x:c>
      <x:c r="D4831" s="0" t="inlineStr">
        <x:is>
          <x:t>nwc.other.P_C.8</x:t>
        </x:is>
      </x:c>
      <x:c r="E4831" s="0" t="inlineStr">
        <x:is>
          <x:t>Sonstige Verbindlichkeiten (Anteil sonstiges Working Capital)</x:t>
        </x:is>
      </x:c>
      <x:c r="F4831" s="58">
        <x:v>3806</x:v>
      </x:c>
      <x:c r="G4831" t="inlineStr">
        <x:is>
          <x:t>Umsatzsteuer 19 %</x:t>
        </x:is>
      </x:c>
      <x:c r="H4831" s="0" t="inlineStr">
        <x:is>
          <x:t>2024-07</x:t>
        </x:is>
      </x:c>
      <x:c r="I4831" s="0" t="inlineStr">
        <x:is>
          <x:t>2024-07</x:t>
        </x:is>
      </x:c>
      <x:c r="J4831" s="0" t="inlineStr">
        <x:is>
          <x:t>Month</x:t>
        </x:is>
      </x:c>
      <x:c r="K4831" s="58">
        <x:v>1</x:v>
      </x:c>
      <x:c r="L4831" s="12">
        <x:v>-2731082.87</x:v>
      </x:c>
    </x:row>
    <x:row r="4832">
      <x:c r="A4832" s="0" t="inlineStr">
        <x:is>
          <x:t>NWC|nwc.other.P_C.8|3806|2024-08</x:t>
        </x:is>
      </x:c>
      <x:c r="B4832" s="0" t="inlineStr">
        <x:is>
          <x:t>Demo Handel GmbH</x:t>
        </x:is>
      </x:c>
      <x:c r="C4832" s="0" t="inlineStr">
        <x:is>
          <x:t>NWC</x:t>
        </x:is>
      </x:c>
      <x:c r="D4832" s="0" t="inlineStr">
        <x:is>
          <x:t>nwc.other.P_C.8</x:t>
        </x:is>
      </x:c>
      <x:c r="E4832" s="0" t="inlineStr">
        <x:is>
          <x:t>Sonstige Verbindlichkeiten (Anteil sonstiges Working Capital)</x:t>
        </x:is>
      </x:c>
      <x:c r="F4832" s="58">
        <x:v>3806</x:v>
      </x:c>
      <x:c r="G4832" t="inlineStr">
        <x:is>
          <x:t>Umsatzsteuer 19 %</x:t>
        </x:is>
      </x:c>
      <x:c r="H4832" s="0" t="inlineStr">
        <x:is>
          <x:t>2024-08</x:t>
        </x:is>
      </x:c>
      <x:c r="I4832" s="0" t="inlineStr">
        <x:is>
          <x:t>2024-08</x:t>
        </x:is>
      </x:c>
      <x:c r="J4832" s="0" t="inlineStr">
        <x:is>
          <x:t>Month</x:t>
        </x:is>
      </x:c>
      <x:c r="K4832" s="58">
        <x:v>1</x:v>
      </x:c>
      <x:c r="L4832" s="12">
        <x:v>-3071508.89</x:v>
      </x:c>
    </x:row>
    <x:row r="4833">
      <x:c r="A4833" s="0" t="inlineStr">
        <x:is>
          <x:t>NWC|nwc.other.P_C.8|3806|2024-09</x:t>
        </x:is>
      </x:c>
      <x:c r="B4833" s="0" t="inlineStr">
        <x:is>
          <x:t>Demo Handel GmbH</x:t>
        </x:is>
      </x:c>
      <x:c r="C4833" s="0" t="inlineStr">
        <x:is>
          <x:t>NWC</x:t>
        </x:is>
      </x:c>
      <x:c r="D4833" s="0" t="inlineStr">
        <x:is>
          <x:t>nwc.other.P_C.8</x:t>
        </x:is>
      </x:c>
      <x:c r="E4833" s="0" t="inlineStr">
        <x:is>
          <x:t>Sonstige Verbindlichkeiten (Anteil sonstiges Working Capital)</x:t>
        </x:is>
      </x:c>
      <x:c r="F4833" s="58">
        <x:v>3806</x:v>
      </x:c>
      <x:c r="G4833" t="inlineStr">
        <x:is>
          <x:t>Umsatzsteuer 19 %</x:t>
        </x:is>
      </x:c>
      <x:c r="H4833" s="0" t="inlineStr">
        <x:is>
          <x:t>2024-09</x:t>
        </x:is>
      </x:c>
      <x:c r="I4833" s="0" t="inlineStr">
        <x:is>
          <x:t>2024-09</x:t>
        </x:is>
      </x:c>
      <x:c r="J4833" s="0" t="inlineStr">
        <x:is>
          <x:t>Month</x:t>
        </x:is>
      </x:c>
      <x:c r="K4833" s="58">
        <x:v>1</x:v>
      </x:c>
      <x:c r="L4833" s="12">
        <x:v>-3524371.96</x:v>
      </x:c>
    </x:row>
    <x:row r="4834">
      <x:c r="A4834" s="0" t="inlineStr">
        <x:is>
          <x:t>NWC|nwc.other.P_C.8|3806|2024-10</x:t>
        </x:is>
      </x:c>
      <x:c r="B4834" s="0" t="inlineStr">
        <x:is>
          <x:t>Demo Handel GmbH</x:t>
        </x:is>
      </x:c>
      <x:c r="C4834" s="0" t="inlineStr">
        <x:is>
          <x:t>NWC</x:t>
        </x:is>
      </x:c>
      <x:c r="D4834" s="0" t="inlineStr">
        <x:is>
          <x:t>nwc.other.P_C.8</x:t>
        </x:is>
      </x:c>
      <x:c r="E4834" s="0" t="inlineStr">
        <x:is>
          <x:t>Sonstige Verbindlichkeiten (Anteil sonstiges Working Capital)</x:t>
        </x:is>
      </x:c>
      <x:c r="F4834" s="58">
        <x:v>3806</x:v>
      </x:c>
      <x:c r="G4834" t="inlineStr">
        <x:is>
          <x:t>Umsatzsteuer 19 %</x:t>
        </x:is>
      </x:c>
      <x:c r="H4834" s="0" t="inlineStr">
        <x:is>
          <x:t>2024-10</x:t>
        </x:is>
      </x:c>
      <x:c r="I4834" s="0" t="inlineStr">
        <x:is>
          <x:t>2024-10</x:t>
        </x:is>
      </x:c>
      <x:c r="J4834" s="0" t="inlineStr">
        <x:is>
          <x:t>Month</x:t>
        </x:is>
      </x:c>
      <x:c r="K4834" s="58">
        <x:v>1</x:v>
      </x:c>
      <x:c r="L4834" s="12">
        <x:v>-3995538.79</x:v>
      </x:c>
    </x:row>
    <x:row r="4835">
      <x:c r="A4835" s="0" t="inlineStr">
        <x:is>
          <x:t>NWC|nwc.other.P_C.8|3806|2024-11</x:t>
        </x:is>
      </x:c>
      <x:c r="B4835" s="0" t="inlineStr">
        <x:is>
          <x:t>Demo Handel GmbH</x:t>
        </x:is>
      </x:c>
      <x:c r="C4835" s="0" t="inlineStr">
        <x:is>
          <x:t>NWC</x:t>
        </x:is>
      </x:c>
      <x:c r="D4835" s="0" t="inlineStr">
        <x:is>
          <x:t>nwc.other.P_C.8</x:t>
        </x:is>
      </x:c>
      <x:c r="E4835" s="0" t="inlineStr">
        <x:is>
          <x:t>Sonstige Verbindlichkeiten (Anteil sonstiges Working Capital)</x:t>
        </x:is>
      </x:c>
      <x:c r="F4835" s="58">
        <x:v>3806</x:v>
      </x:c>
      <x:c r="G4835" t="inlineStr">
        <x:is>
          <x:t>Umsatzsteuer 19 %</x:t>
        </x:is>
      </x:c>
      <x:c r="H4835" s="0" t="inlineStr">
        <x:is>
          <x:t>2024-11</x:t>
        </x:is>
      </x:c>
      <x:c r="I4835" s="0" t="inlineStr">
        <x:is>
          <x:t>2024-11</x:t>
        </x:is>
      </x:c>
      <x:c r="J4835" s="0" t="inlineStr">
        <x:is>
          <x:t>Month</x:t>
        </x:is>
      </x:c>
      <x:c r="K4835" s="58">
        <x:v>1</x:v>
      </x:c>
      <x:c r="L4835" s="12">
        <x:v>-4484418.58</x:v>
      </x:c>
    </x:row>
    <x:row r="4836">
      <x:c r="A4836" s="0" t="inlineStr">
        <x:is>
          <x:t>NWC|nwc.other.P_C.8|3806|2024-12</x:t>
        </x:is>
      </x:c>
      <x:c r="B4836" s="0" t="inlineStr">
        <x:is>
          <x:t>Demo Handel GmbH</x:t>
        </x:is>
      </x:c>
      <x:c r="C4836" s="0" t="inlineStr">
        <x:is>
          <x:t>NWC</x:t>
        </x:is>
      </x:c>
      <x:c r="D4836" s="0" t="inlineStr">
        <x:is>
          <x:t>nwc.other.P_C.8</x:t>
        </x:is>
      </x:c>
      <x:c r="E4836" s="0" t="inlineStr">
        <x:is>
          <x:t>Sonstige Verbindlichkeiten (Anteil sonstiges Working Capital)</x:t>
        </x:is>
      </x:c>
      <x:c r="F4836" s="58">
        <x:v>3806</x:v>
      </x:c>
      <x:c r="G4836" t="inlineStr">
        <x:is>
          <x:t>Umsatzsteuer 19 %</x:t>
        </x:is>
      </x:c>
      <x:c r="H4836" s="0" t="inlineStr">
        <x:is>
          <x:t>2024-12</x:t>
        </x:is>
      </x:c>
      <x:c r="I4836" s="0" t="inlineStr">
        <x:is>
          <x:t>2024-12</x:t>
        </x:is>
      </x:c>
      <x:c r="J4836" s="0" t="inlineStr">
        <x:is>
          <x:t>Month</x:t>
        </x:is>
      </x:c>
      <x:c r="K4836" s="58">
        <x:v>1</x:v>
      </x:c>
      <x:c r="L4836" s="12">
        <x:v>0</x:v>
      </x:c>
    </x:row>
    <x:row r="4837">
      <x:c r="A4837" s="0" t="inlineStr">
        <x:is>
          <x:t>NWC|nwc.other.P_C.8|3820|2022-01</x:t>
        </x:is>
      </x:c>
      <x:c r="B4837" s="0" t="inlineStr">
        <x:is>
          <x:t>Demo Handel GmbH</x:t>
        </x:is>
      </x:c>
      <x:c r="C4837" s="0" t="inlineStr">
        <x:is>
          <x:t>NWC</x:t>
        </x:is>
      </x:c>
      <x:c r="D4837" s="0" t="inlineStr">
        <x:is>
          <x:t>nwc.other.P_C.8</x:t>
        </x:is>
      </x:c>
      <x:c r="E4837" s="0" t="inlineStr">
        <x:is>
          <x:t>Sonstige Verbindlichkeiten (Anteil sonstiges Working Capital)</x:t>
        </x:is>
      </x:c>
      <x:c r="F4837" s="58">
        <x:v>3820</x:v>
      </x:c>
      <x:c r="G4837" t="inlineStr">
        <x:is>
          <x:t>Umsatzsteuer-Vorauszahlungen</x:t>
        </x:is>
      </x:c>
      <x:c r="H4837" s="0" t="inlineStr">
        <x:is>
          <x:t>2022-01</x:t>
        </x:is>
      </x:c>
      <x:c r="I4837" s="0" t="inlineStr">
        <x:is>
          <x:t>2022-01</x:t>
        </x:is>
      </x:c>
      <x:c r="J4837" s="0" t="inlineStr">
        <x:is>
          <x:t>Month</x:t>
        </x:is>
      </x:c>
      <x:c r="K4837" s="58">
        <x:v>1</x:v>
      </x:c>
      <x:c r="L4837" s="12">
        <x:v>0</x:v>
      </x:c>
    </x:row>
    <x:row r="4838">
      <x:c r="A4838" s="0" t="inlineStr">
        <x:is>
          <x:t>NWC|nwc.other.P_C.8|3820|2022-02</x:t>
        </x:is>
      </x:c>
      <x:c r="B4838" s="0" t="inlineStr">
        <x:is>
          <x:t>Demo Handel GmbH</x:t>
        </x:is>
      </x:c>
      <x:c r="C4838" s="0" t="inlineStr">
        <x:is>
          <x:t>NWC</x:t>
        </x:is>
      </x:c>
      <x:c r="D4838" s="0" t="inlineStr">
        <x:is>
          <x:t>nwc.other.P_C.8</x:t>
        </x:is>
      </x:c>
      <x:c r="E4838" s="0" t="inlineStr">
        <x:is>
          <x:t>Sonstige Verbindlichkeiten (Anteil sonstiges Working Capital)</x:t>
        </x:is>
      </x:c>
      <x:c r="F4838" s="58">
        <x:v>3820</x:v>
      </x:c>
      <x:c r="G4838" t="inlineStr">
        <x:is>
          <x:t>Umsatzsteuer-Vorauszahlungen</x:t>
        </x:is>
      </x:c>
      <x:c r="H4838" s="0" t="inlineStr">
        <x:is>
          <x:t>2022-02</x:t>
        </x:is>
      </x:c>
      <x:c r="I4838" s="0" t="inlineStr">
        <x:is>
          <x:t>2022-02</x:t>
        </x:is>
      </x:c>
      <x:c r="J4838" s="0" t="inlineStr">
        <x:is>
          <x:t>Month</x:t>
        </x:is>
      </x:c>
      <x:c r="K4838" s="58">
        <x:v>1</x:v>
      </x:c>
      <x:c r="L4838" s="12">
        <x:v>0</x:v>
      </x:c>
    </x:row>
    <x:row r="4839">
      <x:c r="A4839" s="0" t="inlineStr">
        <x:is>
          <x:t>NWC|nwc.other.P_C.8|3820|2022-03</x:t>
        </x:is>
      </x:c>
      <x:c r="B4839" s="0" t="inlineStr">
        <x:is>
          <x:t>Demo Handel GmbH</x:t>
        </x:is>
      </x:c>
      <x:c r="C4839" s="0" t="inlineStr">
        <x:is>
          <x:t>NWC</x:t>
        </x:is>
      </x:c>
      <x:c r="D4839" s="0" t="inlineStr">
        <x:is>
          <x:t>nwc.other.P_C.8</x:t>
        </x:is>
      </x:c>
      <x:c r="E4839" s="0" t="inlineStr">
        <x:is>
          <x:t>Sonstige Verbindlichkeiten (Anteil sonstiges Working Capital)</x:t>
        </x:is>
      </x:c>
      <x:c r="F4839" s="58">
        <x:v>3820</x:v>
      </x:c>
      <x:c r="G4839" t="inlineStr">
        <x:is>
          <x:t>Umsatzsteuer-Vorauszahlungen</x:t>
        </x:is>
      </x:c>
      <x:c r="H4839" s="0" t="inlineStr">
        <x:is>
          <x:t>2022-03</x:t>
        </x:is>
      </x:c>
      <x:c r="I4839" s="0" t="inlineStr">
        <x:is>
          <x:t>2022-03</x:t>
        </x:is>
      </x:c>
      <x:c r="J4839" s="0" t="inlineStr">
        <x:is>
          <x:t>Month</x:t>
        </x:is>
      </x:c>
      <x:c r="K4839" s="58">
        <x:v>1</x:v>
      </x:c>
      <x:c r="L4839" s="12">
        <x:v>58935.01</x:v>
      </x:c>
    </x:row>
    <x:row r="4840">
      <x:c r="A4840" s="0" t="inlineStr">
        <x:is>
          <x:t>NWC|nwc.other.P_C.8|3820|2022-04</x:t>
        </x:is>
      </x:c>
      <x:c r="B4840" s="0" t="inlineStr">
        <x:is>
          <x:t>Demo Handel GmbH</x:t>
        </x:is>
      </x:c>
      <x:c r="C4840" s="0" t="inlineStr">
        <x:is>
          <x:t>NWC</x:t>
        </x:is>
      </x:c>
      <x:c r="D4840" s="0" t="inlineStr">
        <x:is>
          <x:t>nwc.other.P_C.8</x:t>
        </x:is>
      </x:c>
      <x:c r="E4840" s="0" t="inlineStr">
        <x:is>
          <x:t>Sonstige Verbindlichkeiten (Anteil sonstiges Working Capital)</x:t>
        </x:is>
      </x:c>
      <x:c r="F4840" s="58">
        <x:v>3820</x:v>
      </x:c>
      <x:c r="G4840" t="inlineStr">
        <x:is>
          <x:t>Umsatzsteuer-Vorauszahlungen</x:t>
        </x:is>
      </x:c>
      <x:c r="H4840" s="0" t="inlineStr">
        <x:is>
          <x:t>2022-04</x:t>
        </x:is>
      </x:c>
      <x:c r="I4840" s="0" t="inlineStr">
        <x:is>
          <x:t>2022-04</x:t>
        </x:is>
      </x:c>
      <x:c r="J4840" s="0" t="inlineStr">
        <x:is>
          <x:t>Month</x:t>
        </x:is>
      </x:c>
      <x:c r="K4840" s="58">
        <x:v>1</x:v>
      </x:c>
      <x:c r="L4840" s="12">
        <x:v>135683.8</x:v>
      </x:c>
    </x:row>
    <x:row r="4841">
      <x:c r="A4841" s="0" t="inlineStr">
        <x:is>
          <x:t>NWC|nwc.other.P_C.8|3820|2022-05</x:t>
        </x:is>
      </x:c>
      <x:c r="B4841" s="0" t="inlineStr">
        <x:is>
          <x:t>Demo Handel GmbH</x:t>
        </x:is>
      </x:c>
      <x:c r="C4841" s="0" t="inlineStr">
        <x:is>
          <x:t>NWC</x:t>
        </x:is>
      </x:c>
      <x:c r="D4841" s="0" t="inlineStr">
        <x:is>
          <x:t>nwc.other.P_C.8</x:t>
        </x:is>
      </x:c>
      <x:c r="E4841" s="0" t="inlineStr">
        <x:is>
          <x:t>Sonstige Verbindlichkeiten (Anteil sonstiges Working Capital)</x:t>
        </x:is>
      </x:c>
      <x:c r="F4841" s="58">
        <x:v>3820</x:v>
      </x:c>
      <x:c r="G4841" t="inlineStr">
        <x:is>
          <x:t>Umsatzsteuer-Vorauszahlungen</x:t>
        </x:is>
      </x:c>
      <x:c r="H4841" s="0" t="inlineStr">
        <x:is>
          <x:t>2022-05</x:t>
        </x:is>
      </x:c>
      <x:c r="I4841" s="0" t="inlineStr">
        <x:is>
          <x:t>2022-05</x:t>
        </x:is>
      </x:c>
      <x:c r="J4841" s="0" t="inlineStr">
        <x:is>
          <x:t>Month</x:t>
        </x:is>
      </x:c>
      <x:c r="K4841" s="58">
        <x:v>1</x:v>
      </x:c>
      <x:c r="L4841" s="12">
        <x:v>225007.29</x:v>
      </x:c>
    </x:row>
    <x:row r="4842">
      <x:c r="A4842" s="0" t="inlineStr">
        <x:is>
          <x:t>NWC|nwc.other.P_C.8|3820|2022-06</x:t>
        </x:is>
      </x:c>
      <x:c r="B4842" s="0" t="inlineStr">
        <x:is>
          <x:t>Demo Handel GmbH</x:t>
        </x:is>
      </x:c>
      <x:c r="C4842" s="0" t="inlineStr">
        <x:is>
          <x:t>NWC</x:t>
        </x:is>
      </x:c>
      <x:c r="D4842" s="0" t="inlineStr">
        <x:is>
          <x:t>nwc.other.P_C.8</x:t>
        </x:is>
      </x:c>
      <x:c r="E4842" s="0" t="inlineStr">
        <x:is>
          <x:t>Sonstige Verbindlichkeiten (Anteil sonstiges Working Capital)</x:t>
        </x:is>
      </x:c>
      <x:c r="F4842" s="58">
        <x:v>3820</x:v>
      </x:c>
      <x:c r="G4842" t="inlineStr">
        <x:is>
          <x:t>Umsatzsteuer-Vorauszahlungen</x:t>
        </x:is>
      </x:c>
      <x:c r="H4842" s="0" t="inlineStr">
        <x:is>
          <x:t>2022-06</x:t>
        </x:is>
      </x:c>
      <x:c r="I4842" s="0" t="inlineStr">
        <x:is>
          <x:t>2022-06</x:t>
        </x:is>
      </x:c>
      <x:c r="J4842" s="0" t="inlineStr">
        <x:is>
          <x:t>Month</x:t>
        </x:is>
      </x:c>
      <x:c r="K4842" s="58">
        <x:v>1</x:v>
      </x:c>
      <x:c r="L4842" s="12">
        <x:v>342311.89</x:v>
      </x:c>
    </x:row>
    <x:row r="4843">
      <x:c r="A4843" s="0" t="inlineStr">
        <x:is>
          <x:t>NWC|nwc.other.P_C.8|3820|2022-07</x:t>
        </x:is>
      </x:c>
      <x:c r="B4843" s="0" t="inlineStr">
        <x:is>
          <x:t>Demo Handel GmbH</x:t>
        </x:is>
      </x:c>
      <x:c r="C4843" s="0" t="inlineStr">
        <x:is>
          <x:t>NWC</x:t>
        </x:is>
      </x:c>
      <x:c r="D4843" s="0" t="inlineStr">
        <x:is>
          <x:t>nwc.other.P_C.8</x:t>
        </x:is>
      </x:c>
      <x:c r="E4843" s="0" t="inlineStr">
        <x:is>
          <x:t>Sonstige Verbindlichkeiten (Anteil sonstiges Working Capital)</x:t>
        </x:is>
      </x:c>
      <x:c r="F4843" s="58">
        <x:v>3820</x:v>
      </x:c>
      <x:c r="G4843" t="inlineStr">
        <x:is>
          <x:t>Umsatzsteuer-Vorauszahlungen</x:t>
        </x:is>
      </x:c>
      <x:c r="H4843" s="0" t="inlineStr">
        <x:is>
          <x:t>2022-07</x:t>
        </x:is>
      </x:c>
      <x:c r="I4843" s="0" t="inlineStr">
        <x:is>
          <x:t>2022-07</x:t>
        </x:is>
      </x:c>
      <x:c r="J4843" s="0" t="inlineStr">
        <x:is>
          <x:t>Month</x:t>
        </x:is>
      </x:c>
      <x:c r="K4843" s="58">
        <x:v>1</x:v>
      </x:c>
      <x:c r="L4843" s="12">
        <x:v>447704.95</x:v>
      </x:c>
    </x:row>
    <x:row r="4844">
      <x:c r="A4844" s="0" t="inlineStr">
        <x:is>
          <x:t>NWC|nwc.other.P_C.8|3820|2022-08</x:t>
        </x:is>
      </x:c>
      <x:c r="B4844" s="0" t="inlineStr">
        <x:is>
          <x:t>Demo Handel GmbH</x:t>
        </x:is>
      </x:c>
      <x:c r="C4844" s="0" t="inlineStr">
        <x:is>
          <x:t>NWC</x:t>
        </x:is>
      </x:c>
      <x:c r="D4844" s="0" t="inlineStr">
        <x:is>
          <x:t>nwc.other.P_C.8</x:t>
        </x:is>
      </x:c>
      <x:c r="E4844" s="0" t="inlineStr">
        <x:is>
          <x:t>Sonstige Verbindlichkeiten (Anteil sonstiges Working Capital)</x:t>
        </x:is>
      </x:c>
      <x:c r="F4844" s="58">
        <x:v>3820</x:v>
      </x:c>
      <x:c r="G4844" t="inlineStr">
        <x:is>
          <x:t>Umsatzsteuer-Vorauszahlungen</x:t>
        </x:is>
      </x:c>
      <x:c r="H4844" s="0" t="inlineStr">
        <x:is>
          <x:t>2022-08</x:t>
        </x:is>
      </x:c>
      <x:c r="I4844" s="0" t="inlineStr">
        <x:is>
          <x:t>2022-08</x:t>
        </x:is>
      </x:c>
      <x:c r="J4844" s="0" t="inlineStr">
        <x:is>
          <x:t>Month</x:t>
        </x:is>
      </x:c>
      <x:c r="K4844" s="58">
        <x:v>1</x:v>
      </x:c>
      <x:c r="L4844" s="12">
        <x:v>573784.85</x:v>
      </x:c>
    </x:row>
    <x:row r="4845">
      <x:c r="A4845" s="0" t="inlineStr">
        <x:is>
          <x:t>NWC|nwc.other.P_C.8|3820|2022-09</x:t>
        </x:is>
      </x:c>
      <x:c r="B4845" s="0" t="inlineStr">
        <x:is>
          <x:t>Demo Handel GmbH</x:t>
        </x:is>
      </x:c>
      <x:c r="C4845" s="0" t="inlineStr">
        <x:is>
          <x:t>NWC</x:t>
        </x:is>
      </x:c>
      <x:c r="D4845" s="0" t="inlineStr">
        <x:is>
          <x:t>nwc.other.P_C.8</x:t>
        </x:is>
      </x:c>
      <x:c r="E4845" s="0" t="inlineStr">
        <x:is>
          <x:t>Sonstige Verbindlichkeiten (Anteil sonstiges Working Capital)</x:t>
        </x:is>
      </x:c>
      <x:c r="F4845" s="58">
        <x:v>3820</x:v>
      </x:c>
      <x:c r="G4845" t="inlineStr">
        <x:is>
          <x:t>Umsatzsteuer-Vorauszahlungen</x:t>
        </x:is>
      </x:c>
      <x:c r="H4845" s="0" t="inlineStr">
        <x:is>
          <x:t>2022-09</x:t>
        </x:is>
      </x:c>
      <x:c r="I4845" s="0" t="inlineStr">
        <x:is>
          <x:t>2022-09</x:t>
        </x:is>
      </x:c>
      <x:c r="J4845" s="0" t="inlineStr">
        <x:is>
          <x:t>Month</x:t>
        </x:is>
      </x:c>
      <x:c r="K4845" s="58">
        <x:v>1</x:v>
      </x:c>
      <x:c r="L4845" s="12">
        <x:v>670988.94</x:v>
      </x:c>
    </x:row>
    <x:row r="4846">
      <x:c r="A4846" s="0" t="inlineStr">
        <x:is>
          <x:t>NWC|nwc.other.P_C.8|3820|2022-10</x:t>
        </x:is>
      </x:c>
      <x:c r="B4846" s="0" t="inlineStr">
        <x:is>
          <x:t>Demo Handel GmbH</x:t>
        </x:is>
      </x:c>
      <x:c r="C4846" s="0" t="inlineStr">
        <x:is>
          <x:t>NWC</x:t>
        </x:is>
      </x:c>
      <x:c r="D4846" s="0" t="inlineStr">
        <x:is>
          <x:t>nwc.other.P_C.8</x:t>
        </x:is>
      </x:c>
      <x:c r="E4846" s="0" t="inlineStr">
        <x:is>
          <x:t>Sonstige Verbindlichkeiten (Anteil sonstiges Working Capital)</x:t>
        </x:is>
      </x:c>
      <x:c r="F4846" s="58">
        <x:v>3820</x:v>
      </x:c>
      <x:c r="G4846" t="inlineStr">
        <x:is>
          <x:t>Umsatzsteuer-Vorauszahlungen</x:t>
        </x:is>
      </x:c>
      <x:c r="H4846" s="0" t="inlineStr">
        <x:is>
          <x:t>2022-10</x:t>
        </x:is>
      </x:c>
      <x:c r="I4846" s="0" t="inlineStr">
        <x:is>
          <x:t>2022-10</x:t>
        </x:is>
      </x:c>
      <x:c r="J4846" s="0" t="inlineStr">
        <x:is>
          <x:t>Month</x:t>
        </x:is>
      </x:c>
      <x:c r="K4846" s="58">
        <x:v>1</x:v>
      </x:c>
      <x:c r="L4846" s="12">
        <x:v>693286.78</x:v>
      </x:c>
    </x:row>
    <x:row r="4847">
      <x:c r="A4847" s="0" t="inlineStr">
        <x:is>
          <x:t>NWC|nwc.other.P_C.8|3820|2022-11</x:t>
        </x:is>
      </x:c>
      <x:c r="B4847" s="0" t="inlineStr">
        <x:is>
          <x:t>Demo Handel GmbH</x:t>
        </x:is>
      </x:c>
      <x:c r="C4847" s="0" t="inlineStr">
        <x:is>
          <x:t>NWC</x:t>
        </x:is>
      </x:c>
      <x:c r="D4847" s="0" t="inlineStr">
        <x:is>
          <x:t>nwc.other.P_C.8</x:t>
        </x:is>
      </x:c>
      <x:c r="E4847" s="0" t="inlineStr">
        <x:is>
          <x:t>Sonstige Verbindlichkeiten (Anteil sonstiges Working Capital)</x:t>
        </x:is>
      </x:c>
      <x:c r="F4847" s="58">
        <x:v>3820</x:v>
      </x:c>
      <x:c r="G4847" t="inlineStr">
        <x:is>
          <x:t>Umsatzsteuer-Vorauszahlungen</x:t>
        </x:is>
      </x:c>
      <x:c r="H4847" s="0" t="inlineStr">
        <x:is>
          <x:t>2022-11</x:t>
        </x:is>
      </x:c>
      <x:c r="I4847" s="0" t="inlineStr">
        <x:is>
          <x:t>2022-11</x:t>
        </x:is>
      </x:c>
      <x:c r="J4847" s="0" t="inlineStr">
        <x:is>
          <x:t>Month</x:t>
        </x:is>
      </x:c>
      <x:c r="K4847" s="58">
        <x:v>1</x:v>
      </x:c>
      <x:c r="L4847" s="12">
        <x:v>812193.95</x:v>
      </x:c>
    </x:row>
    <x:row r="4848">
      <x:c r="A4848" s="0" t="inlineStr">
        <x:is>
          <x:t>NWC|nwc.other.P_C.8|3820|2022-12</x:t>
        </x:is>
      </x:c>
      <x:c r="B4848" s="0" t="inlineStr">
        <x:is>
          <x:t>Demo Handel GmbH</x:t>
        </x:is>
      </x:c>
      <x:c r="C4848" s="0" t="inlineStr">
        <x:is>
          <x:t>NWC</x:t>
        </x:is>
      </x:c>
      <x:c r="D4848" s="0" t="inlineStr">
        <x:is>
          <x:t>nwc.other.P_C.8</x:t>
        </x:is>
      </x:c>
      <x:c r="E4848" s="0" t="inlineStr">
        <x:is>
          <x:t>Sonstige Verbindlichkeiten (Anteil sonstiges Working Capital)</x:t>
        </x:is>
      </x:c>
      <x:c r="F4848" s="58">
        <x:v>3820</x:v>
      </x:c>
      <x:c r="G4848" t="inlineStr">
        <x:is>
          <x:t>Umsatzsteuer-Vorauszahlungen</x:t>
        </x:is>
      </x:c>
      <x:c r="H4848" s="0" t="inlineStr">
        <x:is>
          <x:t>2022-12</x:t>
        </x:is>
      </x:c>
      <x:c r="I4848" s="0" t="inlineStr">
        <x:is>
          <x:t>2022-12</x:t>
        </x:is>
      </x:c>
      <x:c r="J4848" s="0" t="inlineStr">
        <x:is>
          <x:t>Month</x:t>
        </x:is>
      </x:c>
      <x:c r="K4848" s="58">
        <x:v>1</x:v>
      </x:c>
      <x:c r="L4848" s="12">
        <x:v>0</x:v>
      </x:c>
    </x:row>
    <x:row r="4849">
      <x:c r="A4849" s="0" t="inlineStr">
        <x:is>
          <x:t>NWC|nwc.other.P_C.8|3820|2023-01</x:t>
        </x:is>
      </x:c>
      <x:c r="B4849" s="0" t="inlineStr">
        <x:is>
          <x:t>Demo Handel GmbH</x:t>
        </x:is>
      </x:c>
      <x:c r="C4849" s="0" t="inlineStr">
        <x:is>
          <x:t>NWC</x:t>
        </x:is>
      </x:c>
      <x:c r="D4849" s="0" t="inlineStr">
        <x:is>
          <x:t>nwc.other.P_C.8</x:t>
        </x:is>
      </x:c>
      <x:c r="E4849" s="0" t="inlineStr">
        <x:is>
          <x:t>Sonstige Verbindlichkeiten (Anteil sonstiges Working Capital)</x:t>
        </x:is>
      </x:c>
      <x:c r="F4849" s="58">
        <x:v>3820</x:v>
      </x:c>
      <x:c r="G4849" t="inlineStr">
        <x:is>
          <x:t>Umsatzsteuer-Vorauszahlungen</x:t>
        </x:is>
      </x:c>
      <x:c r="H4849" s="0" t="inlineStr">
        <x:is>
          <x:t>2023-01</x:t>
        </x:is>
      </x:c>
      <x:c r="I4849" s="0" t="inlineStr">
        <x:is>
          <x:t>2023-01</x:t>
        </x:is>
      </x:c>
      <x:c r="J4849" s="0" t="inlineStr">
        <x:is>
          <x:t>Month</x:t>
        </x:is>
      </x:c>
      <x:c r="K4849" s="58">
        <x:v>1</x:v>
      </x:c>
      <x:c r="L4849" s="12">
        <x:v>0</x:v>
      </x:c>
    </x:row>
    <x:row r="4850">
      <x:c r="A4850" s="0" t="inlineStr">
        <x:is>
          <x:t>NWC|nwc.other.P_C.8|3820|2023-02</x:t>
        </x:is>
      </x:c>
      <x:c r="B4850" s="0" t="inlineStr">
        <x:is>
          <x:t>Demo Handel GmbH</x:t>
        </x:is>
      </x:c>
      <x:c r="C4850" s="0" t="inlineStr">
        <x:is>
          <x:t>NWC</x:t>
        </x:is>
      </x:c>
      <x:c r="D4850" s="0" t="inlineStr">
        <x:is>
          <x:t>nwc.other.P_C.8</x:t>
        </x:is>
      </x:c>
      <x:c r="E4850" s="0" t="inlineStr">
        <x:is>
          <x:t>Sonstige Verbindlichkeiten (Anteil sonstiges Working Capital)</x:t>
        </x:is>
      </x:c>
      <x:c r="F4850" s="58">
        <x:v>3820</x:v>
      </x:c>
      <x:c r="G4850" t="inlineStr">
        <x:is>
          <x:t>Umsatzsteuer-Vorauszahlungen</x:t>
        </x:is>
      </x:c>
      <x:c r="H4850" s="0" t="inlineStr">
        <x:is>
          <x:t>2023-02</x:t>
        </x:is>
      </x:c>
      <x:c r="I4850" s="0" t="inlineStr">
        <x:is>
          <x:t>2023-02</x:t>
        </x:is>
      </x:c>
      <x:c r="J4850" s="0" t="inlineStr">
        <x:is>
          <x:t>Month</x:t>
        </x:is>
      </x:c>
      <x:c r="K4850" s="58">
        <x:v>1</x:v>
      </x:c>
      <x:c r="L4850" s="12">
        <x:v>0</x:v>
      </x:c>
    </x:row>
    <x:row r="4851">
      <x:c r="A4851" s="0" t="inlineStr">
        <x:is>
          <x:t>NWC|nwc.other.P_C.8|3820|2023-03</x:t>
        </x:is>
      </x:c>
      <x:c r="B4851" s="0" t="inlineStr">
        <x:is>
          <x:t>Demo Handel GmbH</x:t>
        </x:is>
      </x:c>
      <x:c r="C4851" s="0" t="inlineStr">
        <x:is>
          <x:t>NWC</x:t>
        </x:is>
      </x:c>
      <x:c r="D4851" s="0" t="inlineStr">
        <x:is>
          <x:t>nwc.other.P_C.8</x:t>
        </x:is>
      </x:c>
      <x:c r="E4851" s="0" t="inlineStr">
        <x:is>
          <x:t>Sonstige Verbindlichkeiten (Anteil sonstiges Working Capital)</x:t>
        </x:is>
      </x:c>
      <x:c r="F4851" s="58">
        <x:v>3820</x:v>
      </x:c>
      <x:c r="G4851" t="inlineStr">
        <x:is>
          <x:t>Umsatzsteuer-Vorauszahlungen</x:t>
        </x:is>
      </x:c>
      <x:c r="H4851" s="0" t="inlineStr">
        <x:is>
          <x:t>2023-03</x:t>
        </x:is>
      </x:c>
      <x:c r="I4851" s="0" t="inlineStr">
        <x:is>
          <x:t>2023-03</x:t>
        </x:is>
      </x:c>
      <x:c r="J4851" s="0" t="inlineStr">
        <x:is>
          <x:t>Month</x:t>
        </x:is>
      </x:c>
      <x:c r="K4851" s="58">
        <x:v>1</x:v>
      </x:c>
      <x:c r="L4851" s="12">
        <x:v>65556.01</x:v>
      </x:c>
    </x:row>
    <x:row r="4852">
      <x:c r="A4852" s="0" t="inlineStr">
        <x:is>
          <x:t>NWC|nwc.other.P_C.8|3820|2023-04</x:t>
        </x:is>
      </x:c>
      <x:c r="B4852" s="0" t="inlineStr">
        <x:is>
          <x:t>Demo Handel GmbH</x:t>
        </x:is>
      </x:c>
      <x:c r="C4852" s="0" t="inlineStr">
        <x:is>
          <x:t>NWC</x:t>
        </x:is>
      </x:c>
      <x:c r="D4852" s="0" t="inlineStr">
        <x:is>
          <x:t>nwc.other.P_C.8</x:t>
        </x:is>
      </x:c>
      <x:c r="E4852" s="0" t="inlineStr">
        <x:is>
          <x:t>Sonstige Verbindlichkeiten (Anteil sonstiges Working Capital)</x:t>
        </x:is>
      </x:c>
      <x:c r="F4852" s="58">
        <x:v>3820</x:v>
      </x:c>
      <x:c r="G4852" t="inlineStr">
        <x:is>
          <x:t>Umsatzsteuer-Vorauszahlungen</x:t>
        </x:is>
      </x:c>
      <x:c r="H4852" s="0" t="inlineStr">
        <x:is>
          <x:t>2023-04</x:t>
        </x:is>
      </x:c>
      <x:c r="I4852" s="0" t="inlineStr">
        <x:is>
          <x:t>2023-04</x:t>
        </x:is>
      </x:c>
      <x:c r="J4852" s="0" t="inlineStr">
        <x:is>
          <x:t>Month</x:t>
        </x:is>
      </x:c>
      <x:c r="K4852" s="58">
        <x:v>1</x:v>
      </x:c>
      <x:c r="L4852" s="12">
        <x:v>114730.87</x:v>
      </x:c>
    </x:row>
    <x:row r="4853">
      <x:c r="A4853" s="0" t="inlineStr">
        <x:is>
          <x:t>NWC|nwc.other.P_C.8|3820|2023-05</x:t>
        </x:is>
      </x:c>
      <x:c r="B4853" s="0" t="inlineStr">
        <x:is>
          <x:t>Demo Handel GmbH</x:t>
        </x:is>
      </x:c>
      <x:c r="C4853" s="0" t="inlineStr">
        <x:is>
          <x:t>NWC</x:t>
        </x:is>
      </x:c>
      <x:c r="D4853" s="0" t="inlineStr">
        <x:is>
          <x:t>nwc.other.P_C.8</x:t>
        </x:is>
      </x:c>
      <x:c r="E4853" s="0" t="inlineStr">
        <x:is>
          <x:t>Sonstige Verbindlichkeiten (Anteil sonstiges Working Capital)</x:t>
        </x:is>
      </x:c>
      <x:c r="F4853" s="58">
        <x:v>3820</x:v>
      </x:c>
      <x:c r="G4853" t="inlineStr">
        <x:is>
          <x:t>Umsatzsteuer-Vorauszahlungen</x:t>
        </x:is>
      </x:c>
      <x:c r="H4853" s="0" t="inlineStr">
        <x:is>
          <x:t>2023-05</x:t>
        </x:is>
      </x:c>
      <x:c r="I4853" s="0" t="inlineStr">
        <x:is>
          <x:t>2023-05</x:t>
        </x:is>
      </x:c>
      <x:c r="J4853" s="0" t="inlineStr">
        <x:is>
          <x:t>Month</x:t>
        </x:is>
      </x:c>
      <x:c r="K4853" s="58">
        <x:v>1</x:v>
      </x:c>
      <x:c r="L4853" s="12">
        <x:v>241484.18</x:v>
      </x:c>
    </x:row>
    <x:row r="4854">
      <x:c r="A4854" s="0" t="inlineStr">
        <x:is>
          <x:t>NWC|nwc.other.P_C.8|3820|2023-06</x:t>
        </x:is>
      </x:c>
      <x:c r="B4854" s="0" t="inlineStr">
        <x:is>
          <x:t>Demo Handel GmbH</x:t>
        </x:is>
      </x:c>
      <x:c r="C4854" s="0" t="inlineStr">
        <x:is>
          <x:t>NWC</x:t>
        </x:is>
      </x:c>
      <x:c r="D4854" s="0" t="inlineStr">
        <x:is>
          <x:t>nwc.other.P_C.8</x:t>
        </x:is>
      </x:c>
      <x:c r="E4854" s="0" t="inlineStr">
        <x:is>
          <x:t>Sonstige Verbindlichkeiten (Anteil sonstiges Working Capital)</x:t>
        </x:is>
      </x:c>
      <x:c r="F4854" s="58">
        <x:v>3820</x:v>
      </x:c>
      <x:c r="G4854" t="inlineStr">
        <x:is>
          <x:t>Umsatzsteuer-Vorauszahlungen</x:t>
        </x:is>
      </x:c>
      <x:c r="H4854" s="0" t="inlineStr">
        <x:is>
          <x:t>2023-06</x:t>
        </x:is>
      </x:c>
      <x:c r="I4854" s="0" t="inlineStr">
        <x:is>
          <x:t>2023-06</x:t>
        </x:is>
      </x:c>
      <x:c r="J4854" s="0" t="inlineStr">
        <x:is>
          <x:t>Month</x:t>
        </x:is>
      </x:c>
      <x:c r="K4854" s="58">
        <x:v>1</x:v>
      </x:c>
      <x:c r="L4854" s="12">
        <x:v>350375.38</x:v>
      </x:c>
    </x:row>
    <x:row r="4855">
      <x:c r="A4855" s="0" t="inlineStr">
        <x:is>
          <x:t>NWC|nwc.other.P_C.8|3820|2023-07</x:t>
        </x:is>
      </x:c>
      <x:c r="B4855" s="0" t="inlineStr">
        <x:is>
          <x:t>Demo Handel GmbH</x:t>
        </x:is>
      </x:c>
      <x:c r="C4855" s="0" t="inlineStr">
        <x:is>
          <x:t>NWC</x:t>
        </x:is>
      </x:c>
      <x:c r="D4855" s="0" t="inlineStr">
        <x:is>
          <x:t>nwc.other.P_C.8</x:t>
        </x:is>
      </x:c>
      <x:c r="E4855" s="0" t="inlineStr">
        <x:is>
          <x:t>Sonstige Verbindlichkeiten (Anteil sonstiges Working Capital)</x:t>
        </x:is>
      </x:c>
      <x:c r="F4855" s="58">
        <x:v>3820</x:v>
      </x:c>
      <x:c r="G4855" t="inlineStr">
        <x:is>
          <x:t>Umsatzsteuer-Vorauszahlungen</x:t>
        </x:is>
      </x:c>
      <x:c r="H4855" s="0" t="inlineStr">
        <x:is>
          <x:t>2023-07</x:t>
        </x:is>
      </x:c>
      <x:c r="I4855" s="0" t="inlineStr">
        <x:is>
          <x:t>2023-07</x:t>
        </x:is>
      </x:c>
      <x:c r="J4855" s="0" t="inlineStr">
        <x:is>
          <x:t>Month</x:t>
        </x:is>
      </x:c>
      <x:c r="K4855" s="58">
        <x:v>1</x:v>
      </x:c>
      <x:c r="L4855" s="12">
        <x:v>412172.1</x:v>
      </x:c>
    </x:row>
    <x:row r="4856">
      <x:c r="A4856" s="0" t="inlineStr">
        <x:is>
          <x:t>NWC|nwc.other.P_C.8|3820|2023-08</x:t>
        </x:is>
      </x:c>
      <x:c r="B4856" s="0" t="inlineStr">
        <x:is>
          <x:t>Demo Handel GmbH</x:t>
        </x:is>
      </x:c>
      <x:c r="C4856" s="0" t="inlineStr">
        <x:is>
          <x:t>NWC</x:t>
        </x:is>
      </x:c>
      <x:c r="D4856" s="0" t="inlineStr">
        <x:is>
          <x:t>nwc.other.P_C.8</x:t>
        </x:is>
      </x:c>
      <x:c r="E4856" s="0" t="inlineStr">
        <x:is>
          <x:t>Sonstige Verbindlichkeiten (Anteil sonstiges Working Capital)</x:t>
        </x:is>
      </x:c>
      <x:c r="F4856" s="58">
        <x:v>3820</x:v>
      </x:c>
      <x:c r="G4856" t="inlineStr">
        <x:is>
          <x:t>Umsatzsteuer-Vorauszahlungen</x:t>
        </x:is>
      </x:c>
      <x:c r="H4856" s="0" t="inlineStr">
        <x:is>
          <x:t>2023-08</x:t>
        </x:is>
      </x:c>
      <x:c r="I4856" s="0" t="inlineStr">
        <x:is>
          <x:t>2023-08</x:t>
        </x:is>
      </x:c>
      <x:c r="J4856" s="0" t="inlineStr">
        <x:is>
          <x:t>Month</x:t>
        </x:is>
      </x:c>
      <x:c r="K4856" s="58">
        <x:v>1</x:v>
      </x:c>
      <x:c r="L4856" s="12">
        <x:v>106287.08</x:v>
      </x:c>
    </x:row>
    <x:row r="4857">
      <x:c r="A4857" s="0" t="inlineStr">
        <x:is>
          <x:t>NWC|nwc.other.P_C.8|3820|2023-09</x:t>
        </x:is>
      </x:c>
      <x:c r="B4857" s="0" t="inlineStr">
        <x:is>
          <x:t>Demo Handel GmbH</x:t>
        </x:is>
      </x:c>
      <x:c r="C4857" s="0" t="inlineStr">
        <x:is>
          <x:t>NWC</x:t>
        </x:is>
      </x:c>
      <x:c r="D4857" s="0" t="inlineStr">
        <x:is>
          <x:t>nwc.other.P_C.8</x:t>
        </x:is>
      </x:c>
      <x:c r="E4857" s="0" t="inlineStr">
        <x:is>
          <x:t>Sonstige Verbindlichkeiten (Anteil sonstiges Working Capital)</x:t>
        </x:is>
      </x:c>
      <x:c r="F4857" s="58">
        <x:v>3820</x:v>
      </x:c>
      <x:c r="G4857" t="inlineStr">
        <x:is>
          <x:t>Umsatzsteuer-Vorauszahlungen</x:t>
        </x:is>
      </x:c>
      <x:c r="H4857" s="0" t="inlineStr">
        <x:is>
          <x:t>2023-09</x:t>
        </x:is>
      </x:c>
      <x:c r="I4857" s="0" t="inlineStr">
        <x:is>
          <x:t>2023-09</x:t>
        </x:is>
      </x:c>
      <x:c r="J4857" s="0" t="inlineStr">
        <x:is>
          <x:t>Month</x:t>
        </x:is>
      </x:c>
      <x:c r="K4857" s="58">
        <x:v>1</x:v>
      </x:c>
      <x:c r="L4857" s="12">
        <x:v>243114.59</x:v>
      </x:c>
    </x:row>
    <x:row r="4858">
      <x:c r="A4858" s="0" t="inlineStr">
        <x:is>
          <x:t>NWC|nwc.other.P_C.8|3820|2023-10</x:t>
        </x:is>
      </x:c>
      <x:c r="B4858" s="0" t="inlineStr">
        <x:is>
          <x:t>Demo Handel GmbH</x:t>
        </x:is>
      </x:c>
      <x:c r="C4858" s="0" t="inlineStr">
        <x:is>
          <x:t>NWC</x:t>
        </x:is>
      </x:c>
      <x:c r="D4858" s="0" t="inlineStr">
        <x:is>
          <x:t>nwc.other.P_C.8</x:t>
        </x:is>
      </x:c>
      <x:c r="E4858" s="0" t="inlineStr">
        <x:is>
          <x:t>Sonstige Verbindlichkeiten (Anteil sonstiges Working Capital)</x:t>
        </x:is>
      </x:c>
      <x:c r="F4858" s="58">
        <x:v>3820</x:v>
      </x:c>
      <x:c r="G4858" t="inlineStr">
        <x:is>
          <x:t>Umsatzsteuer-Vorauszahlungen</x:t>
        </x:is>
      </x:c>
      <x:c r="H4858" s="0" t="inlineStr">
        <x:is>
          <x:t>2023-10</x:t>
        </x:is>
      </x:c>
      <x:c r="I4858" s="0" t="inlineStr">
        <x:is>
          <x:t>2023-10</x:t>
        </x:is>
      </x:c>
      <x:c r="J4858" s="0" t="inlineStr">
        <x:is>
          <x:t>Month</x:t>
        </x:is>
      </x:c>
      <x:c r="K4858" s="58">
        <x:v>1</x:v>
      </x:c>
      <x:c r="L4858" s="12">
        <x:v>297761.37</x:v>
      </x:c>
    </x:row>
    <x:row r="4859">
      <x:c r="A4859" s="0" t="inlineStr">
        <x:is>
          <x:t>NWC|nwc.other.P_C.8|3820|2023-11</x:t>
        </x:is>
      </x:c>
      <x:c r="B4859" s="0" t="inlineStr">
        <x:is>
          <x:t>Demo Handel GmbH</x:t>
        </x:is>
      </x:c>
      <x:c r="C4859" s="0" t="inlineStr">
        <x:is>
          <x:t>NWC</x:t>
        </x:is>
      </x:c>
      <x:c r="D4859" s="0" t="inlineStr">
        <x:is>
          <x:t>nwc.other.P_C.8</x:t>
        </x:is>
      </x:c>
      <x:c r="E4859" s="0" t="inlineStr">
        <x:is>
          <x:t>Sonstige Verbindlichkeiten (Anteil sonstiges Working Capital)</x:t>
        </x:is>
      </x:c>
      <x:c r="F4859" s="58">
        <x:v>3820</x:v>
      </x:c>
      <x:c r="G4859" t="inlineStr">
        <x:is>
          <x:t>Umsatzsteuer-Vorauszahlungen</x:t>
        </x:is>
      </x:c>
      <x:c r="H4859" s="0" t="inlineStr">
        <x:is>
          <x:t>2023-11</x:t>
        </x:is>
      </x:c>
      <x:c r="I4859" s="0" t="inlineStr">
        <x:is>
          <x:t>2023-11</x:t>
        </x:is>
      </x:c>
      <x:c r="J4859" s="0" t="inlineStr">
        <x:is>
          <x:t>Month</x:t>
        </x:is>
      </x:c>
      <x:c r="K4859" s="58">
        <x:v>1</x:v>
      </x:c>
      <x:c r="L4859" s="12">
        <x:v>430896.12</x:v>
      </x:c>
    </x:row>
    <x:row r="4860">
      <x:c r="A4860" s="0" t="inlineStr">
        <x:is>
          <x:t>NWC|nwc.other.P_C.8|3820|2023-12</x:t>
        </x:is>
      </x:c>
      <x:c r="B4860" s="0" t="inlineStr">
        <x:is>
          <x:t>Demo Handel GmbH</x:t>
        </x:is>
      </x:c>
      <x:c r="C4860" s="0" t="inlineStr">
        <x:is>
          <x:t>NWC</x:t>
        </x:is>
      </x:c>
      <x:c r="D4860" s="0" t="inlineStr">
        <x:is>
          <x:t>nwc.other.P_C.8</x:t>
        </x:is>
      </x:c>
      <x:c r="E4860" s="0" t="inlineStr">
        <x:is>
          <x:t>Sonstige Verbindlichkeiten (Anteil sonstiges Working Capital)</x:t>
        </x:is>
      </x:c>
      <x:c r="F4860" s="58">
        <x:v>3820</x:v>
      </x:c>
      <x:c r="G4860" t="inlineStr">
        <x:is>
          <x:t>Umsatzsteuer-Vorauszahlungen</x:t>
        </x:is>
      </x:c>
      <x:c r="H4860" s="0" t="inlineStr">
        <x:is>
          <x:t>2023-12</x:t>
        </x:is>
      </x:c>
      <x:c r="I4860" s="0" t="inlineStr">
        <x:is>
          <x:t>2023-12</x:t>
        </x:is>
      </x:c>
      <x:c r="J4860" s="0" t="inlineStr">
        <x:is>
          <x:t>Month</x:t>
        </x:is>
      </x:c>
      <x:c r="K4860" s="58">
        <x:v>1</x:v>
      </x:c>
      <x:c r="L4860" s="12">
        <x:v>0</x:v>
      </x:c>
    </x:row>
    <x:row r="4861">
      <x:c r="A4861" s="0" t="inlineStr">
        <x:is>
          <x:t>NWC|nwc.other.P_C.8|3820|2024-01</x:t>
        </x:is>
      </x:c>
      <x:c r="B4861" s="0" t="inlineStr">
        <x:is>
          <x:t>Demo Handel GmbH</x:t>
        </x:is>
      </x:c>
      <x:c r="C4861" s="0" t="inlineStr">
        <x:is>
          <x:t>NWC</x:t>
        </x:is>
      </x:c>
      <x:c r="D4861" s="0" t="inlineStr">
        <x:is>
          <x:t>nwc.other.P_C.8</x:t>
        </x:is>
      </x:c>
      <x:c r="E4861" s="0" t="inlineStr">
        <x:is>
          <x:t>Sonstige Verbindlichkeiten (Anteil sonstiges Working Capital)</x:t>
        </x:is>
      </x:c>
      <x:c r="F4861" s="58">
        <x:v>3820</x:v>
      </x:c>
      <x:c r="G4861" t="inlineStr">
        <x:is>
          <x:t>Umsatzsteuer-Vorauszahlungen</x:t>
        </x:is>
      </x:c>
      <x:c r="H4861" s="0" t="inlineStr">
        <x:is>
          <x:t>2024-01</x:t>
        </x:is>
      </x:c>
      <x:c r="I4861" s="0" t="inlineStr">
        <x:is>
          <x:t>2024-01</x:t>
        </x:is>
      </x:c>
      <x:c r="J4861" s="0" t="inlineStr">
        <x:is>
          <x:t>Month</x:t>
        </x:is>
      </x:c>
      <x:c r="K4861" s="58">
        <x:v>1</x:v>
      </x:c>
      <x:c r="L4861" s="12">
        <x:v>0</x:v>
      </x:c>
    </x:row>
    <x:row r="4862">
      <x:c r="A4862" s="0" t="inlineStr">
        <x:is>
          <x:t>NWC|nwc.other.P_C.8|3820|2024-02</x:t>
        </x:is>
      </x:c>
      <x:c r="B4862" s="0" t="inlineStr">
        <x:is>
          <x:t>Demo Handel GmbH</x:t>
        </x:is>
      </x:c>
      <x:c r="C4862" s="0" t="inlineStr">
        <x:is>
          <x:t>NWC</x:t>
        </x:is>
      </x:c>
      <x:c r="D4862" s="0" t="inlineStr">
        <x:is>
          <x:t>nwc.other.P_C.8</x:t>
        </x:is>
      </x:c>
      <x:c r="E4862" s="0" t="inlineStr">
        <x:is>
          <x:t>Sonstige Verbindlichkeiten (Anteil sonstiges Working Capital)</x:t>
        </x:is>
      </x:c>
      <x:c r="F4862" s="58">
        <x:v>3820</x:v>
      </x:c>
      <x:c r="G4862" t="inlineStr">
        <x:is>
          <x:t>Umsatzsteuer-Vorauszahlungen</x:t>
        </x:is>
      </x:c>
      <x:c r="H4862" s="0" t="inlineStr">
        <x:is>
          <x:t>2024-02</x:t>
        </x:is>
      </x:c>
      <x:c r="I4862" s="0" t="inlineStr">
        <x:is>
          <x:t>2024-02</x:t>
        </x:is>
      </x:c>
      <x:c r="J4862" s="0" t="inlineStr">
        <x:is>
          <x:t>Month</x:t>
        </x:is>
      </x:c>
      <x:c r="K4862" s="58">
        <x:v>1</x:v>
      </x:c>
      <x:c r="L4862" s="12">
        <x:v>0</x:v>
      </x:c>
    </x:row>
    <x:row r="4863">
      <x:c r="A4863" s="0" t="inlineStr">
        <x:is>
          <x:t>NWC|nwc.other.P_C.8|3820|2024-03</x:t>
        </x:is>
      </x:c>
      <x:c r="B4863" s="0" t="inlineStr">
        <x:is>
          <x:t>Demo Handel GmbH</x:t>
        </x:is>
      </x:c>
      <x:c r="C4863" s="0" t="inlineStr">
        <x:is>
          <x:t>NWC</x:t>
        </x:is>
      </x:c>
      <x:c r="D4863" s="0" t="inlineStr">
        <x:is>
          <x:t>nwc.other.P_C.8</x:t>
        </x:is>
      </x:c>
      <x:c r="E4863" s="0" t="inlineStr">
        <x:is>
          <x:t>Sonstige Verbindlichkeiten (Anteil sonstiges Working Capital)</x:t>
        </x:is>
      </x:c>
      <x:c r="F4863" s="58">
        <x:v>3820</x:v>
      </x:c>
      <x:c r="G4863" t="inlineStr">
        <x:is>
          <x:t>Umsatzsteuer-Vorauszahlungen</x:t>
        </x:is>
      </x:c>
      <x:c r="H4863" s="0" t="inlineStr">
        <x:is>
          <x:t>2024-03</x:t>
        </x:is>
      </x:c>
      <x:c r="I4863" s="0" t="inlineStr">
        <x:is>
          <x:t>2024-03</x:t>
        </x:is>
      </x:c>
      <x:c r="J4863" s="0" t="inlineStr">
        <x:is>
          <x:t>Month</x:t>
        </x:is>
      </x:c>
      <x:c r="K4863" s="58">
        <x:v>1</x:v>
      </x:c>
      <x:c r="L4863" s="12">
        <x:v>72234.21</x:v>
      </x:c>
    </x:row>
    <x:row r="4864">
      <x:c r="A4864" s="0" t="inlineStr">
        <x:is>
          <x:t>NWC|nwc.other.P_C.8|3820|2024-04</x:t>
        </x:is>
      </x:c>
      <x:c r="B4864" s="0" t="inlineStr">
        <x:is>
          <x:t>Demo Handel GmbH</x:t>
        </x:is>
      </x:c>
      <x:c r="C4864" s="0" t="inlineStr">
        <x:is>
          <x:t>NWC</x:t>
        </x:is>
      </x:c>
      <x:c r="D4864" s="0" t="inlineStr">
        <x:is>
          <x:t>nwc.other.P_C.8</x:t>
        </x:is>
      </x:c>
      <x:c r="E4864" s="0" t="inlineStr">
        <x:is>
          <x:t>Sonstige Verbindlichkeiten (Anteil sonstiges Working Capital)</x:t>
        </x:is>
      </x:c>
      <x:c r="F4864" s="58">
        <x:v>3820</x:v>
      </x:c>
      <x:c r="G4864" t="inlineStr">
        <x:is>
          <x:t>Umsatzsteuer-Vorauszahlungen</x:t>
        </x:is>
      </x:c>
      <x:c r="H4864" s="0" t="inlineStr">
        <x:is>
          <x:t>2024-04</x:t>
        </x:is>
      </x:c>
      <x:c r="I4864" s="0" t="inlineStr">
        <x:is>
          <x:t>2024-04</x:t>
        </x:is>
      </x:c>
      <x:c r="J4864" s="0" t="inlineStr">
        <x:is>
          <x:t>Month</x:t>
        </x:is>
      </x:c>
      <x:c r="K4864" s="58">
        <x:v>1</x:v>
      </x:c>
      <x:c r="L4864" s="12">
        <x:v>130801.8</x:v>
      </x:c>
    </x:row>
    <x:row r="4865">
      <x:c r="A4865" s="0" t="inlineStr">
        <x:is>
          <x:t>NWC|nwc.other.P_C.8|3820|2024-05</x:t>
        </x:is>
      </x:c>
      <x:c r="B4865" s="0" t="inlineStr">
        <x:is>
          <x:t>Demo Handel GmbH</x:t>
        </x:is>
      </x:c>
      <x:c r="C4865" s="0" t="inlineStr">
        <x:is>
          <x:t>NWC</x:t>
        </x:is>
      </x:c>
      <x:c r="D4865" s="0" t="inlineStr">
        <x:is>
          <x:t>nwc.other.P_C.8</x:t>
        </x:is>
      </x:c>
      <x:c r="E4865" s="0" t="inlineStr">
        <x:is>
          <x:t>Sonstige Verbindlichkeiten (Anteil sonstiges Working Capital)</x:t>
        </x:is>
      </x:c>
      <x:c r="F4865" s="58">
        <x:v>3820</x:v>
      </x:c>
      <x:c r="G4865" t="inlineStr">
        <x:is>
          <x:t>Umsatzsteuer-Vorauszahlungen</x:t>
        </x:is>
      </x:c>
      <x:c r="H4865" s="0" t="inlineStr">
        <x:is>
          <x:t>2024-05</x:t>
        </x:is>
      </x:c>
      <x:c r="I4865" s="0" t="inlineStr">
        <x:is>
          <x:t>2024-05</x:t>
        </x:is>
      </x:c>
      <x:c r="J4865" s="0" t="inlineStr">
        <x:is>
          <x:t>Month</x:t>
        </x:is>
      </x:c>
      <x:c r="K4865" s="58">
        <x:v>1</x:v>
      </x:c>
      <x:c r="L4865" s="12">
        <x:v>204015.67</x:v>
      </x:c>
    </x:row>
    <x:row r="4866">
      <x:c r="A4866" s="0" t="inlineStr">
        <x:is>
          <x:t>NWC|nwc.other.P_C.8|3820|2024-06</x:t>
        </x:is>
      </x:c>
      <x:c r="B4866" s="0" t="inlineStr">
        <x:is>
          <x:t>Demo Handel GmbH</x:t>
        </x:is>
      </x:c>
      <x:c r="C4866" s="0" t="inlineStr">
        <x:is>
          <x:t>NWC</x:t>
        </x:is>
      </x:c>
      <x:c r="D4866" s="0" t="inlineStr">
        <x:is>
          <x:t>nwc.other.P_C.8</x:t>
        </x:is>
      </x:c>
      <x:c r="E4866" s="0" t="inlineStr">
        <x:is>
          <x:t>Sonstige Verbindlichkeiten (Anteil sonstiges Working Capital)</x:t>
        </x:is>
      </x:c>
      <x:c r="F4866" s="58">
        <x:v>3820</x:v>
      </x:c>
      <x:c r="G4866" t="inlineStr">
        <x:is>
          <x:t>Umsatzsteuer-Vorauszahlungen</x:t>
        </x:is>
      </x:c>
      <x:c r="H4866" s="0" t="inlineStr">
        <x:is>
          <x:t>2024-06</x:t>
        </x:is>
      </x:c>
      <x:c r="I4866" s="0" t="inlineStr">
        <x:is>
          <x:t>2024-06</x:t>
        </x:is>
      </x:c>
      <x:c r="J4866" s="0" t="inlineStr">
        <x:is>
          <x:t>Month</x:t>
        </x:is>
      </x:c>
      <x:c r="K4866" s="58">
        <x:v>1</x:v>
      </x:c>
      <x:c r="L4866" s="12">
        <x:v>301112.09</x:v>
      </x:c>
    </x:row>
    <x:row r="4867">
      <x:c r="A4867" s="0" t="inlineStr">
        <x:is>
          <x:t>NWC|nwc.other.P_C.8|3820|2024-07</x:t>
        </x:is>
      </x:c>
      <x:c r="B4867" s="0" t="inlineStr">
        <x:is>
          <x:t>Demo Handel GmbH</x:t>
        </x:is>
      </x:c>
      <x:c r="C4867" s="0" t="inlineStr">
        <x:is>
          <x:t>NWC</x:t>
        </x:is>
      </x:c>
      <x:c r="D4867" s="0" t="inlineStr">
        <x:is>
          <x:t>nwc.other.P_C.8</x:t>
        </x:is>
      </x:c>
      <x:c r="E4867" s="0" t="inlineStr">
        <x:is>
          <x:t>Sonstige Verbindlichkeiten (Anteil sonstiges Working Capital)</x:t>
        </x:is>
      </x:c>
      <x:c r="F4867" s="58">
        <x:v>3820</x:v>
      </x:c>
      <x:c r="G4867" t="inlineStr">
        <x:is>
          <x:t>Umsatzsteuer-Vorauszahlungen</x:t>
        </x:is>
      </x:c>
      <x:c r="H4867" s="0" t="inlineStr">
        <x:is>
          <x:t>2024-07</x:t>
        </x:is>
      </x:c>
      <x:c r="I4867" s="0" t="inlineStr">
        <x:is>
          <x:t>2024-07</x:t>
        </x:is>
      </x:c>
      <x:c r="J4867" s="0" t="inlineStr">
        <x:is>
          <x:t>Month</x:t>
        </x:is>
      </x:c>
      <x:c r="K4867" s="58">
        <x:v>1</x:v>
      </x:c>
      <x:c r="L4867" s="12">
        <x:v>402302.85</x:v>
      </x:c>
    </x:row>
    <x:row r="4868">
      <x:c r="A4868" s="0" t="inlineStr">
        <x:is>
          <x:t>NWC|nwc.other.P_C.8|3820|2024-08</x:t>
        </x:is>
      </x:c>
      <x:c r="B4868" s="0" t="inlineStr">
        <x:is>
          <x:t>Demo Handel GmbH</x:t>
        </x:is>
      </x:c>
      <x:c r="C4868" s="0" t="inlineStr">
        <x:is>
          <x:t>NWC</x:t>
        </x:is>
      </x:c>
      <x:c r="D4868" s="0" t="inlineStr">
        <x:is>
          <x:t>nwc.other.P_C.8</x:t>
        </x:is>
      </x:c>
      <x:c r="E4868" s="0" t="inlineStr">
        <x:is>
          <x:t>Sonstige Verbindlichkeiten (Anteil sonstiges Working Capital)</x:t>
        </x:is>
      </x:c>
      <x:c r="F4868" s="58">
        <x:v>3820</x:v>
      </x:c>
      <x:c r="G4868" t="inlineStr">
        <x:is>
          <x:t>Umsatzsteuer-Vorauszahlungen</x:t>
        </x:is>
      </x:c>
      <x:c r="H4868" s="0" t="inlineStr">
        <x:is>
          <x:t>2024-08</x:t>
        </x:is>
      </x:c>
      <x:c r="I4868" s="0" t="inlineStr">
        <x:is>
          <x:t>2024-08</x:t>
        </x:is>
      </x:c>
      <x:c r="J4868" s="0" t="inlineStr">
        <x:is>
          <x:t>Month</x:t>
        </x:is>
      </x:c>
      <x:c r="K4868" s="58">
        <x:v>1</x:v>
      </x:c>
      <x:c r="L4868" s="12">
        <x:v>529299.8</x:v>
      </x:c>
    </x:row>
    <x:row r="4869">
      <x:c r="A4869" s="0" t="inlineStr">
        <x:is>
          <x:t>NWC|nwc.other.P_C.8|3820|2024-09</x:t>
        </x:is>
      </x:c>
      <x:c r="B4869" s="0" t="inlineStr">
        <x:is>
          <x:t>Demo Handel GmbH</x:t>
        </x:is>
      </x:c>
      <x:c r="C4869" s="0" t="inlineStr">
        <x:is>
          <x:t>NWC</x:t>
        </x:is>
      </x:c>
      <x:c r="D4869" s="0" t="inlineStr">
        <x:is>
          <x:t>nwc.other.P_C.8</x:t>
        </x:is>
      </x:c>
      <x:c r="E4869" s="0" t="inlineStr">
        <x:is>
          <x:t>Sonstige Verbindlichkeiten (Anteil sonstiges Working Capital)</x:t>
        </x:is>
      </x:c>
      <x:c r="F4869" s="58">
        <x:v>3820</x:v>
      </x:c>
      <x:c r="G4869" t="inlineStr">
        <x:is>
          <x:t>Umsatzsteuer-Vorauszahlungen</x:t>
        </x:is>
      </x:c>
      <x:c r="H4869" s="0" t="inlineStr">
        <x:is>
          <x:t>2024-09</x:t>
        </x:is>
      </x:c>
      <x:c r="I4869" s="0" t="inlineStr">
        <x:is>
          <x:t>2024-09</x:t>
        </x:is>
      </x:c>
      <x:c r="J4869" s="0" t="inlineStr">
        <x:is>
          <x:t>Month</x:t>
        </x:is>
      </x:c>
      <x:c r="K4869" s="58">
        <x:v>1</x:v>
      </x:c>
      <x:c r="L4869" s="12">
        <x:v>641993.83</x:v>
      </x:c>
    </x:row>
    <x:row r="4870">
      <x:c r="A4870" s="0" t="inlineStr">
        <x:is>
          <x:t>NWC|nwc.other.P_C.8|3820|2024-10</x:t>
        </x:is>
      </x:c>
      <x:c r="B4870" s="0" t="inlineStr">
        <x:is>
          <x:t>Demo Handel GmbH</x:t>
        </x:is>
      </x:c>
      <x:c r="C4870" s="0" t="inlineStr">
        <x:is>
          <x:t>NWC</x:t>
        </x:is>
      </x:c>
      <x:c r="D4870" s="0" t="inlineStr">
        <x:is>
          <x:t>nwc.other.P_C.8</x:t>
        </x:is>
      </x:c>
      <x:c r="E4870" s="0" t="inlineStr">
        <x:is>
          <x:t>Sonstige Verbindlichkeiten (Anteil sonstiges Working Capital)</x:t>
        </x:is>
      </x:c>
      <x:c r="F4870" s="58">
        <x:v>3820</x:v>
      </x:c>
      <x:c r="G4870" t="inlineStr">
        <x:is>
          <x:t>Umsatzsteuer-Vorauszahlungen</x:t>
        </x:is>
      </x:c>
      <x:c r="H4870" s="0" t="inlineStr">
        <x:is>
          <x:t>2024-10</x:t>
        </x:is>
      </x:c>
      <x:c r="I4870" s="0" t="inlineStr">
        <x:is>
          <x:t>2024-10</x:t>
        </x:is>
      </x:c>
      <x:c r="J4870" s="0" t="inlineStr">
        <x:is>
          <x:t>Month</x:t>
        </x:is>
      </x:c>
      <x:c r="K4870" s="58">
        <x:v>1</x:v>
      </x:c>
      <x:c r="L4870" s="12">
        <x:v>674591.06</x:v>
      </x:c>
    </x:row>
    <x:row r="4871">
      <x:c r="A4871" s="0" t="inlineStr">
        <x:is>
          <x:t>NWC|nwc.other.P_C.8|3820|2024-11</x:t>
        </x:is>
      </x:c>
      <x:c r="B4871" s="0" t="inlineStr">
        <x:is>
          <x:t>Demo Handel GmbH</x:t>
        </x:is>
      </x:c>
      <x:c r="C4871" s="0" t="inlineStr">
        <x:is>
          <x:t>NWC</x:t>
        </x:is>
      </x:c>
      <x:c r="D4871" s="0" t="inlineStr">
        <x:is>
          <x:t>nwc.other.P_C.8</x:t>
        </x:is>
      </x:c>
      <x:c r="E4871" s="0" t="inlineStr">
        <x:is>
          <x:t>Sonstige Verbindlichkeiten (Anteil sonstiges Working Capital)</x:t>
        </x:is>
      </x:c>
      <x:c r="F4871" s="58">
        <x:v>3820</x:v>
      </x:c>
      <x:c r="G4871" t="inlineStr">
        <x:is>
          <x:t>Umsatzsteuer-Vorauszahlungen</x:t>
        </x:is>
      </x:c>
      <x:c r="H4871" s="0" t="inlineStr">
        <x:is>
          <x:t>2024-11</x:t>
        </x:is>
      </x:c>
      <x:c r="I4871" s="0" t="inlineStr">
        <x:is>
          <x:t>2024-11</x:t>
        </x:is>
      </x:c>
      <x:c r="J4871" s="0" t="inlineStr">
        <x:is>
          <x:t>Month</x:t>
        </x:is>
      </x:c>
      <x:c r="K4871" s="58">
        <x:v>1</x:v>
      </x:c>
      <x:c r="L4871" s="12">
        <x:v>811496.14</x:v>
      </x:c>
    </x:row>
    <x:row r="4872">
      <x:c r="A4872" s="0" t="inlineStr">
        <x:is>
          <x:t>NWC|nwc.other.P_C.8|3820|2024-12</x:t>
        </x:is>
      </x:c>
      <x:c r="B4872" s="0" t="inlineStr">
        <x:is>
          <x:t>Demo Handel GmbH</x:t>
        </x:is>
      </x:c>
      <x:c r="C4872" s="0" t="inlineStr">
        <x:is>
          <x:t>NWC</x:t>
        </x:is>
      </x:c>
      <x:c r="D4872" s="0" t="inlineStr">
        <x:is>
          <x:t>nwc.other.P_C.8</x:t>
        </x:is>
      </x:c>
      <x:c r="E4872" s="0" t="inlineStr">
        <x:is>
          <x:t>Sonstige Verbindlichkeiten (Anteil sonstiges Working Capital)</x:t>
        </x:is>
      </x:c>
      <x:c r="F4872" s="58">
        <x:v>3820</x:v>
      </x:c>
      <x:c r="G4872" t="inlineStr">
        <x:is>
          <x:t>Umsatzsteuer-Vorauszahlungen</x:t>
        </x:is>
      </x:c>
      <x:c r="H4872" s="0" t="inlineStr">
        <x:is>
          <x:t>2024-12</x:t>
        </x:is>
      </x:c>
      <x:c r="I4872" s="0" t="inlineStr">
        <x:is>
          <x:t>2024-12</x:t>
        </x:is>
      </x:c>
      <x:c r="J4872" s="0" t="inlineStr">
        <x:is>
          <x:t>Month</x:t>
        </x:is>
      </x:c>
      <x:c r="K4872" s="58">
        <x:v>1</x:v>
      </x:c>
      <x:c r="L4872" s="12">
        <x:v>0</x:v>
      </x:c>
    </x:row>
    <x:row r="4873">
      <x:c r="A4873" s="0" t="inlineStr">
        <x:is>
          <x:t>NWC|nwc.other.P_C.8|3830|2022-01</x:t>
        </x:is>
      </x:c>
      <x:c r="B4873" s="0" t="inlineStr">
        <x:is>
          <x:t>Demo Handel GmbH</x:t>
        </x:is>
      </x:c>
      <x:c r="C4873" s="0" t="inlineStr">
        <x:is>
          <x:t>NWC</x:t>
        </x:is>
      </x:c>
      <x:c r="D4873" s="0" t="inlineStr">
        <x:is>
          <x:t>nwc.other.P_C.8</x:t>
        </x:is>
      </x:c>
      <x:c r="E4873" s="0" t="inlineStr">
        <x:is>
          <x:t>Sonstige Verbindlichkeiten (Anteil sonstiges Working Capital)</x:t>
        </x:is>
      </x:c>
      <x:c r="F4873" s="58">
        <x:v>3830</x:v>
      </x:c>
      <x:c r="G4873" t="inlineStr">
        <x:is>
          <x:t>Umsatzsteuer-Vorauszahlung 1/11</x:t>
        </x:is>
      </x:c>
      <x:c r="H4873" s="0" t="inlineStr">
        <x:is>
          <x:t>2022-01</x:t>
        </x:is>
      </x:c>
      <x:c r="I4873" s="0" t="inlineStr">
        <x:is>
          <x:t>2022-01</x:t>
        </x:is>
      </x:c>
      <x:c r="J4873" s="0" t="inlineStr">
        <x:is>
          <x:t>Month</x:t>
        </x:is>
      </x:c>
      <x:c r="K4873" s="58">
        <x:v>1</x:v>
      </x:c>
      <x:c r="L4873" s="12">
        <x:v>0</x:v>
      </x:c>
    </x:row>
    <x:row r="4874">
      <x:c r="A4874" s="0" t="inlineStr">
        <x:is>
          <x:t>NWC|nwc.other.P_C.8|3830|2022-02</x:t>
        </x:is>
      </x:c>
      <x:c r="B4874" s="0" t="inlineStr">
        <x:is>
          <x:t>Demo Handel GmbH</x:t>
        </x:is>
      </x:c>
      <x:c r="C4874" s="0" t="inlineStr">
        <x:is>
          <x:t>NWC</x:t>
        </x:is>
      </x:c>
      <x:c r="D4874" s="0" t="inlineStr">
        <x:is>
          <x:t>nwc.other.P_C.8</x:t>
        </x:is>
      </x:c>
      <x:c r="E4874" s="0" t="inlineStr">
        <x:is>
          <x:t>Sonstige Verbindlichkeiten (Anteil sonstiges Working Capital)</x:t>
        </x:is>
      </x:c>
      <x:c r="F4874" s="58">
        <x:v>3830</x:v>
      </x:c>
      <x:c r="G4874" t="inlineStr">
        <x:is>
          <x:t>Umsatzsteuer-Vorauszahlung 1/11</x:t>
        </x:is>
      </x:c>
      <x:c r="H4874" s="0" t="inlineStr">
        <x:is>
          <x:t>2022-02</x:t>
        </x:is>
      </x:c>
      <x:c r="I4874" s="0" t="inlineStr">
        <x:is>
          <x:t>2022-02</x:t>
        </x:is>
      </x:c>
      <x:c r="J4874" s="0" t="inlineStr">
        <x:is>
          <x:t>Month</x:t>
        </x:is>
      </x:c>
      <x:c r="K4874" s="58">
        <x:v>1</x:v>
      </x:c>
      <x:c r="L4874" s="12">
        <x:v>19500</x:v>
      </x:c>
    </x:row>
    <x:row r="4875">
      <x:c r="A4875" s="0" t="inlineStr">
        <x:is>
          <x:t>NWC|nwc.other.P_C.8|3830|2022-03</x:t>
        </x:is>
      </x:c>
      <x:c r="B4875" s="0" t="inlineStr">
        <x:is>
          <x:t>Demo Handel GmbH</x:t>
        </x:is>
      </x:c>
      <x:c r="C4875" s="0" t="inlineStr">
        <x:is>
          <x:t>NWC</x:t>
        </x:is>
      </x:c>
      <x:c r="D4875" s="0" t="inlineStr">
        <x:is>
          <x:t>nwc.other.P_C.8</x:t>
        </x:is>
      </x:c>
      <x:c r="E4875" s="0" t="inlineStr">
        <x:is>
          <x:t>Sonstige Verbindlichkeiten (Anteil sonstiges Working Capital)</x:t>
        </x:is>
      </x:c>
      <x:c r="F4875" s="58">
        <x:v>3830</x:v>
      </x:c>
      <x:c r="G4875" t="inlineStr">
        <x:is>
          <x:t>Umsatzsteuer-Vorauszahlung 1/11</x:t>
        </x:is>
      </x:c>
      <x:c r="H4875" s="0" t="inlineStr">
        <x:is>
          <x:t>2022-03</x:t>
        </x:is>
      </x:c>
      <x:c r="I4875" s="0" t="inlineStr">
        <x:is>
          <x:t>2022-03</x:t>
        </x:is>
      </x:c>
      <x:c r="J4875" s="0" t="inlineStr">
        <x:is>
          <x:t>Month</x:t>
        </x:is>
      </x:c>
      <x:c r="K4875" s="58">
        <x:v>1</x:v>
      </x:c>
      <x:c r="L4875" s="12">
        <x:v>19500</x:v>
      </x:c>
    </x:row>
    <x:row r="4876">
      <x:c r="A4876" s="0" t="inlineStr">
        <x:is>
          <x:t>NWC|nwc.other.P_C.8|3830|2022-04</x:t>
        </x:is>
      </x:c>
      <x:c r="B4876" s="0" t="inlineStr">
        <x:is>
          <x:t>Demo Handel GmbH</x:t>
        </x:is>
      </x:c>
      <x:c r="C4876" s="0" t="inlineStr">
        <x:is>
          <x:t>NWC</x:t>
        </x:is>
      </x:c>
      <x:c r="D4876" s="0" t="inlineStr">
        <x:is>
          <x:t>nwc.other.P_C.8</x:t>
        </x:is>
      </x:c>
      <x:c r="E4876" s="0" t="inlineStr">
        <x:is>
          <x:t>Sonstige Verbindlichkeiten (Anteil sonstiges Working Capital)</x:t>
        </x:is>
      </x:c>
      <x:c r="F4876" s="58">
        <x:v>3830</x:v>
      </x:c>
      <x:c r="G4876" t="inlineStr">
        <x:is>
          <x:t>Umsatzsteuer-Vorauszahlung 1/11</x:t>
        </x:is>
      </x:c>
      <x:c r="H4876" s="0" t="inlineStr">
        <x:is>
          <x:t>2022-04</x:t>
        </x:is>
      </x:c>
      <x:c r="I4876" s="0" t="inlineStr">
        <x:is>
          <x:t>2022-04</x:t>
        </x:is>
      </x:c>
      <x:c r="J4876" s="0" t="inlineStr">
        <x:is>
          <x:t>Month</x:t>
        </x:is>
      </x:c>
      <x:c r="K4876" s="58">
        <x:v>1</x:v>
      </x:c>
      <x:c r="L4876" s="12">
        <x:v>19500</x:v>
      </x:c>
    </x:row>
    <x:row r="4877">
      <x:c r="A4877" s="0" t="inlineStr">
        <x:is>
          <x:t>NWC|nwc.other.P_C.8|3830|2022-05</x:t>
        </x:is>
      </x:c>
      <x:c r="B4877" s="0" t="inlineStr">
        <x:is>
          <x:t>Demo Handel GmbH</x:t>
        </x:is>
      </x:c>
      <x:c r="C4877" s="0" t="inlineStr">
        <x:is>
          <x:t>NWC</x:t>
        </x:is>
      </x:c>
      <x:c r="D4877" s="0" t="inlineStr">
        <x:is>
          <x:t>nwc.other.P_C.8</x:t>
        </x:is>
      </x:c>
      <x:c r="E4877" s="0" t="inlineStr">
        <x:is>
          <x:t>Sonstige Verbindlichkeiten (Anteil sonstiges Working Capital)</x:t>
        </x:is>
      </x:c>
      <x:c r="F4877" s="58">
        <x:v>3830</x:v>
      </x:c>
      <x:c r="G4877" t="inlineStr">
        <x:is>
          <x:t>Umsatzsteuer-Vorauszahlung 1/11</x:t>
        </x:is>
      </x:c>
      <x:c r="H4877" s="0" t="inlineStr">
        <x:is>
          <x:t>2022-05</x:t>
        </x:is>
      </x:c>
      <x:c r="I4877" s="0" t="inlineStr">
        <x:is>
          <x:t>2022-05</x:t>
        </x:is>
      </x:c>
      <x:c r="J4877" s="0" t="inlineStr">
        <x:is>
          <x:t>Month</x:t>
        </x:is>
      </x:c>
      <x:c r="K4877" s="58">
        <x:v>1</x:v>
      </x:c>
      <x:c r="L4877" s="12">
        <x:v>19500</x:v>
      </x:c>
    </x:row>
    <x:row r="4878">
      <x:c r="A4878" s="0" t="inlineStr">
        <x:is>
          <x:t>NWC|nwc.other.P_C.8|3830|2022-06</x:t>
        </x:is>
      </x:c>
      <x:c r="B4878" s="0" t="inlineStr">
        <x:is>
          <x:t>Demo Handel GmbH</x:t>
        </x:is>
      </x:c>
      <x:c r="C4878" s="0" t="inlineStr">
        <x:is>
          <x:t>NWC</x:t>
        </x:is>
      </x:c>
      <x:c r="D4878" s="0" t="inlineStr">
        <x:is>
          <x:t>nwc.other.P_C.8</x:t>
        </x:is>
      </x:c>
      <x:c r="E4878" s="0" t="inlineStr">
        <x:is>
          <x:t>Sonstige Verbindlichkeiten (Anteil sonstiges Working Capital)</x:t>
        </x:is>
      </x:c>
      <x:c r="F4878" s="58">
        <x:v>3830</x:v>
      </x:c>
      <x:c r="G4878" t="inlineStr">
        <x:is>
          <x:t>Umsatzsteuer-Vorauszahlung 1/11</x:t>
        </x:is>
      </x:c>
      <x:c r="H4878" s="0" t="inlineStr">
        <x:is>
          <x:t>2022-06</x:t>
        </x:is>
      </x:c>
      <x:c r="I4878" s="0" t="inlineStr">
        <x:is>
          <x:t>2022-06</x:t>
        </x:is>
      </x:c>
      <x:c r="J4878" s="0" t="inlineStr">
        <x:is>
          <x:t>Month</x:t>
        </x:is>
      </x:c>
      <x:c r="K4878" s="58">
        <x:v>1</x:v>
      </x:c>
      <x:c r="L4878" s="12">
        <x:v>19500</x:v>
      </x:c>
    </x:row>
    <x:row r="4879">
      <x:c r="A4879" s="0" t="inlineStr">
        <x:is>
          <x:t>NWC|nwc.other.P_C.8|3830|2022-07</x:t>
        </x:is>
      </x:c>
      <x:c r="B4879" s="0" t="inlineStr">
        <x:is>
          <x:t>Demo Handel GmbH</x:t>
        </x:is>
      </x:c>
      <x:c r="C4879" s="0" t="inlineStr">
        <x:is>
          <x:t>NWC</x:t>
        </x:is>
      </x:c>
      <x:c r="D4879" s="0" t="inlineStr">
        <x:is>
          <x:t>nwc.other.P_C.8</x:t>
        </x:is>
      </x:c>
      <x:c r="E4879" s="0" t="inlineStr">
        <x:is>
          <x:t>Sonstige Verbindlichkeiten (Anteil sonstiges Working Capital)</x:t>
        </x:is>
      </x:c>
      <x:c r="F4879" s="58">
        <x:v>3830</x:v>
      </x:c>
      <x:c r="G4879" t="inlineStr">
        <x:is>
          <x:t>Umsatzsteuer-Vorauszahlung 1/11</x:t>
        </x:is>
      </x:c>
      <x:c r="H4879" s="0" t="inlineStr">
        <x:is>
          <x:t>2022-07</x:t>
        </x:is>
      </x:c>
      <x:c r="I4879" s="0" t="inlineStr">
        <x:is>
          <x:t>2022-07</x:t>
        </x:is>
      </x:c>
      <x:c r="J4879" s="0" t="inlineStr">
        <x:is>
          <x:t>Month</x:t>
        </x:is>
      </x:c>
      <x:c r="K4879" s="58">
        <x:v>1</x:v>
      </x:c>
      <x:c r="L4879" s="12">
        <x:v>19500</x:v>
      </x:c>
    </x:row>
    <x:row r="4880">
      <x:c r="A4880" s="0" t="inlineStr">
        <x:is>
          <x:t>NWC|nwc.other.P_C.8|3830|2022-08</x:t>
        </x:is>
      </x:c>
      <x:c r="B4880" s="0" t="inlineStr">
        <x:is>
          <x:t>Demo Handel GmbH</x:t>
        </x:is>
      </x:c>
      <x:c r="C4880" s="0" t="inlineStr">
        <x:is>
          <x:t>NWC</x:t>
        </x:is>
      </x:c>
      <x:c r="D4880" s="0" t="inlineStr">
        <x:is>
          <x:t>nwc.other.P_C.8</x:t>
        </x:is>
      </x:c>
      <x:c r="E4880" s="0" t="inlineStr">
        <x:is>
          <x:t>Sonstige Verbindlichkeiten (Anteil sonstiges Working Capital)</x:t>
        </x:is>
      </x:c>
      <x:c r="F4880" s="58">
        <x:v>3830</x:v>
      </x:c>
      <x:c r="G4880" t="inlineStr">
        <x:is>
          <x:t>Umsatzsteuer-Vorauszahlung 1/11</x:t>
        </x:is>
      </x:c>
      <x:c r="H4880" s="0" t="inlineStr">
        <x:is>
          <x:t>2022-08</x:t>
        </x:is>
      </x:c>
      <x:c r="I4880" s="0" t="inlineStr">
        <x:is>
          <x:t>2022-08</x:t>
        </x:is>
      </x:c>
      <x:c r="J4880" s="0" t="inlineStr">
        <x:is>
          <x:t>Month</x:t>
        </x:is>
      </x:c>
      <x:c r="K4880" s="58">
        <x:v>1</x:v>
      </x:c>
      <x:c r="L4880" s="12">
        <x:v>19500</x:v>
      </x:c>
    </x:row>
    <x:row r="4881">
      <x:c r="A4881" s="0" t="inlineStr">
        <x:is>
          <x:t>NWC|nwc.other.P_C.8|3830|2022-09</x:t>
        </x:is>
      </x:c>
      <x:c r="B4881" s="0" t="inlineStr">
        <x:is>
          <x:t>Demo Handel GmbH</x:t>
        </x:is>
      </x:c>
      <x:c r="C4881" s="0" t="inlineStr">
        <x:is>
          <x:t>NWC</x:t>
        </x:is>
      </x:c>
      <x:c r="D4881" s="0" t="inlineStr">
        <x:is>
          <x:t>nwc.other.P_C.8</x:t>
        </x:is>
      </x:c>
      <x:c r="E4881" s="0" t="inlineStr">
        <x:is>
          <x:t>Sonstige Verbindlichkeiten (Anteil sonstiges Working Capital)</x:t>
        </x:is>
      </x:c>
      <x:c r="F4881" s="58">
        <x:v>3830</x:v>
      </x:c>
      <x:c r="G4881" t="inlineStr">
        <x:is>
          <x:t>Umsatzsteuer-Vorauszahlung 1/11</x:t>
        </x:is>
      </x:c>
      <x:c r="H4881" s="0" t="inlineStr">
        <x:is>
          <x:t>2022-09</x:t>
        </x:is>
      </x:c>
      <x:c r="I4881" s="0" t="inlineStr">
        <x:is>
          <x:t>2022-09</x:t>
        </x:is>
      </x:c>
      <x:c r="J4881" s="0" t="inlineStr">
        <x:is>
          <x:t>Month</x:t>
        </x:is>
      </x:c>
      <x:c r="K4881" s="58">
        <x:v>1</x:v>
      </x:c>
      <x:c r="L4881" s="12">
        <x:v>19500</x:v>
      </x:c>
    </x:row>
    <x:row r="4882">
      <x:c r="A4882" s="0" t="inlineStr">
        <x:is>
          <x:t>NWC|nwc.other.P_C.8|3830|2022-10</x:t>
        </x:is>
      </x:c>
      <x:c r="B4882" s="0" t="inlineStr">
        <x:is>
          <x:t>Demo Handel GmbH</x:t>
        </x:is>
      </x:c>
      <x:c r="C4882" s="0" t="inlineStr">
        <x:is>
          <x:t>NWC</x:t>
        </x:is>
      </x:c>
      <x:c r="D4882" s="0" t="inlineStr">
        <x:is>
          <x:t>nwc.other.P_C.8</x:t>
        </x:is>
      </x:c>
      <x:c r="E4882" s="0" t="inlineStr">
        <x:is>
          <x:t>Sonstige Verbindlichkeiten (Anteil sonstiges Working Capital)</x:t>
        </x:is>
      </x:c>
      <x:c r="F4882" s="58">
        <x:v>3830</x:v>
      </x:c>
      <x:c r="G4882" t="inlineStr">
        <x:is>
          <x:t>Umsatzsteuer-Vorauszahlung 1/11</x:t>
        </x:is>
      </x:c>
      <x:c r="H4882" s="0" t="inlineStr">
        <x:is>
          <x:t>2022-10</x:t>
        </x:is>
      </x:c>
      <x:c r="I4882" s="0" t="inlineStr">
        <x:is>
          <x:t>2022-10</x:t>
        </x:is>
      </x:c>
      <x:c r="J4882" s="0" t="inlineStr">
        <x:is>
          <x:t>Month</x:t>
        </x:is>
      </x:c>
      <x:c r="K4882" s="58">
        <x:v>1</x:v>
      </x:c>
      <x:c r="L4882" s="12">
        <x:v>19500</x:v>
      </x:c>
    </x:row>
    <x:row r="4883">
      <x:c r="A4883" s="0" t="inlineStr">
        <x:is>
          <x:t>NWC|nwc.other.P_C.8|3830|2022-11</x:t>
        </x:is>
      </x:c>
      <x:c r="B4883" s="0" t="inlineStr">
        <x:is>
          <x:t>Demo Handel GmbH</x:t>
        </x:is>
      </x:c>
      <x:c r="C4883" s="0" t="inlineStr">
        <x:is>
          <x:t>NWC</x:t>
        </x:is>
      </x:c>
      <x:c r="D4883" s="0" t="inlineStr">
        <x:is>
          <x:t>nwc.other.P_C.8</x:t>
        </x:is>
      </x:c>
      <x:c r="E4883" s="0" t="inlineStr">
        <x:is>
          <x:t>Sonstige Verbindlichkeiten (Anteil sonstiges Working Capital)</x:t>
        </x:is>
      </x:c>
      <x:c r="F4883" s="58">
        <x:v>3830</x:v>
      </x:c>
      <x:c r="G4883" t="inlineStr">
        <x:is>
          <x:t>Umsatzsteuer-Vorauszahlung 1/11</x:t>
        </x:is>
      </x:c>
      <x:c r="H4883" s="0" t="inlineStr">
        <x:is>
          <x:t>2022-11</x:t>
        </x:is>
      </x:c>
      <x:c r="I4883" s="0" t="inlineStr">
        <x:is>
          <x:t>2022-11</x:t>
        </x:is>
      </x:c>
      <x:c r="J4883" s="0" t="inlineStr">
        <x:is>
          <x:t>Month</x:t>
        </x:is>
      </x:c>
      <x:c r="K4883" s="58">
        <x:v>1</x:v>
      </x:c>
      <x:c r="L4883" s="12">
        <x:v>19500</x:v>
      </x:c>
    </x:row>
    <x:row r="4884">
      <x:c r="A4884" s="0" t="inlineStr">
        <x:is>
          <x:t>NWC|nwc.other.P_C.8|3830|2022-12</x:t>
        </x:is>
      </x:c>
      <x:c r="B4884" s="0" t="inlineStr">
        <x:is>
          <x:t>Demo Handel GmbH</x:t>
        </x:is>
      </x:c>
      <x:c r="C4884" s="0" t="inlineStr">
        <x:is>
          <x:t>NWC</x:t>
        </x:is>
      </x:c>
      <x:c r="D4884" s="0" t="inlineStr">
        <x:is>
          <x:t>nwc.other.P_C.8</x:t>
        </x:is>
      </x:c>
      <x:c r="E4884" s="0" t="inlineStr">
        <x:is>
          <x:t>Sonstige Verbindlichkeiten (Anteil sonstiges Working Capital)</x:t>
        </x:is>
      </x:c>
      <x:c r="F4884" s="58">
        <x:v>3830</x:v>
      </x:c>
      <x:c r="G4884" t="inlineStr">
        <x:is>
          <x:t>Umsatzsteuer-Vorauszahlung 1/11</x:t>
        </x:is>
      </x:c>
      <x:c r="H4884" s="0" t="inlineStr">
        <x:is>
          <x:t>2022-12</x:t>
        </x:is>
      </x:c>
      <x:c r="I4884" s="0" t="inlineStr">
        <x:is>
          <x:t>2022-12</x:t>
        </x:is>
      </x:c>
      <x:c r="J4884" s="0" t="inlineStr">
        <x:is>
          <x:t>Month</x:t>
        </x:is>
      </x:c>
      <x:c r="K4884" s="58">
        <x:v>1</x:v>
      </x:c>
      <x:c r="L4884" s="12">
        <x:v>0</x:v>
      </x:c>
    </x:row>
    <x:row r="4885">
      <x:c r="A4885" s="0" t="inlineStr">
        <x:is>
          <x:t>NWC|nwc.other.P_C.8|3830|2023-01</x:t>
        </x:is>
      </x:c>
      <x:c r="B4885" s="0" t="inlineStr">
        <x:is>
          <x:t>Demo Handel GmbH</x:t>
        </x:is>
      </x:c>
      <x:c r="C4885" s="0" t="inlineStr">
        <x:is>
          <x:t>NWC</x:t>
        </x:is>
      </x:c>
      <x:c r="D4885" s="0" t="inlineStr">
        <x:is>
          <x:t>nwc.other.P_C.8</x:t>
        </x:is>
      </x:c>
      <x:c r="E4885" s="0" t="inlineStr">
        <x:is>
          <x:t>Sonstige Verbindlichkeiten (Anteil sonstiges Working Capital)</x:t>
        </x:is>
      </x:c>
      <x:c r="F4885" s="58">
        <x:v>3830</x:v>
      </x:c>
      <x:c r="G4885" t="inlineStr">
        <x:is>
          <x:t>Umsatzsteuer-Vorauszahlung 1/11</x:t>
        </x:is>
      </x:c>
      <x:c r="H4885" s="0" t="inlineStr">
        <x:is>
          <x:t>2023-01</x:t>
        </x:is>
      </x:c>
      <x:c r="I4885" s="0" t="inlineStr">
        <x:is>
          <x:t>2023-01</x:t>
        </x:is>
      </x:c>
      <x:c r="J4885" s="0" t="inlineStr">
        <x:is>
          <x:t>Month</x:t>
        </x:is>
      </x:c>
      <x:c r="K4885" s="58">
        <x:v>1</x:v>
      </x:c>
      <x:c r="L4885" s="12">
        <x:v>0</x:v>
      </x:c>
    </x:row>
    <x:row r="4886">
      <x:c r="A4886" s="0" t="inlineStr">
        <x:is>
          <x:t>NWC|nwc.other.P_C.8|3830|2023-02</x:t>
        </x:is>
      </x:c>
      <x:c r="B4886" s="0" t="inlineStr">
        <x:is>
          <x:t>Demo Handel GmbH</x:t>
        </x:is>
      </x:c>
      <x:c r="C4886" s="0" t="inlineStr">
        <x:is>
          <x:t>NWC</x:t>
        </x:is>
      </x:c>
      <x:c r="D4886" s="0" t="inlineStr">
        <x:is>
          <x:t>nwc.other.P_C.8</x:t>
        </x:is>
      </x:c>
      <x:c r="E4886" s="0" t="inlineStr">
        <x:is>
          <x:t>Sonstige Verbindlichkeiten (Anteil sonstiges Working Capital)</x:t>
        </x:is>
      </x:c>
      <x:c r="F4886" s="58">
        <x:v>3830</x:v>
      </x:c>
      <x:c r="G4886" t="inlineStr">
        <x:is>
          <x:t>Umsatzsteuer-Vorauszahlung 1/11</x:t>
        </x:is>
      </x:c>
      <x:c r="H4886" s="0" t="inlineStr">
        <x:is>
          <x:t>2023-02</x:t>
        </x:is>
      </x:c>
      <x:c r="I4886" s="0" t="inlineStr">
        <x:is>
          <x:t>2023-02</x:t>
        </x:is>
      </x:c>
      <x:c r="J4886" s="0" t="inlineStr">
        <x:is>
          <x:t>Month</x:t>
        </x:is>
      </x:c>
      <x:c r="K4886" s="58">
        <x:v>1</x:v>
      </x:c>
      <x:c r="L4886" s="12">
        <x:v>101907.66</x:v>
      </x:c>
    </x:row>
    <x:row r="4887">
      <x:c r="A4887" s="0" t="inlineStr">
        <x:is>
          <x:t>NWC|nwc.other.P_C.8|3830|2023-03</x:t>
        </x:is>
      </x:c>
      <x:c r="B4887" s="0" t="inlineStr">
        <x:is>
          <x:t>Demo Handel GmbH</x:t>
        </x:is>
      </x:c>
      <x:c r="C4887" s="0" t="inlineStr">
        <x:is>
          <x:t>NWC</x:t>
        </x:is>
      </x:c>
      <x:c r="D4887" s="0" t="inlineStr">
        <x:is>
          <x:t>nwc.other.P_C.8</x:t>
        </x:is>
      </x:c>
      <x:c r="E4887" s="0" t="inlineStr">
        <x:is>
          <x:t>Sonstige Verbindlichkeiten (Anteil sonstiges Working Capital)</x:t>
        </x:is>
      </x:c>
      <x:c r="F4887" s="58">
        <x:v>3830</x:v>
      </x:c>
      <x:c r="G4887" t="inlineStr">
        <x:is>
          <x:t>Umsatzsteuer-Vorauszahlung 1/11</x:t>
        </x:is>
      </x:c>
      <x:c r="H4887" s="0" t="inlineStr">
        <x:is>
          <x:t>2023-03</x:t>
        </x:is>
      </x:c>
      <x:c r="I4887" s="0" t="inlineStr">
        <x:is>
          <x:t>2023-03</x:t>
        </x:is>
      </x:c>
      <x:c r="J4887" s="0" t="inlineStr">
        <x:is>
          <x:t>Month</x:t>
        </x:is>
      </x:c>
      <x:c r="K4887" s="58">
        <x:v>1</x:v>
      </x:c>
      <x:c r="L4887" s="12">
        <x:v>101907.66</x:v>
      </x:c>
    </x:row>
    <x:row r="4888">
      <x:c r="A4888" s="0" t="inlineStr">
        <x:is>
          <x:t>NWC|nwc.other.P_C.8|3830|2023-04</x:t>
        </x:is>
      </x:c>
      <x:c r="B4888" s="0" t="inlineStr">
        <x:is>
          <x:t>Demo Handel GmbH</x:t>
        </x:is>
      </x:c>
      <x:c r="C4888" s="0" t="inlineStr">
        <x:is>
          <x:t>NWC</x:t>
        </x:is>
      </x:c>
      <x:c r="D4888" s="0" t="inlineStr">
        <x:is>
          <x:t>nwc.other.P_C.8</x:t>
        </x:is>
      </x:c>
      <x:c r="E4888" s="0" t="inlineStr">
        <x:is>
          <x:t>Sonstige Verbindlichkeiten (Anteil sonstiges Working Capital)</x:t>
        </x:is>
      </x:c>
      <x:c r="F4888" s="58">
        <x:v>3830</x:v>
      </x:c>
      <x:c r="G4888" t="inlineStr">
        <x:is>
          <x:t>Umsatzsteuer-Vorauszahlung 1/11</x:t>
        </x:is>
      </x:c>
      <x:c r="H4888" s="0" t="inlineStr">
        <x:is>
          <x:t>2023-04</x:t>
        </x:is>
      </x:c>
      <x:c r="I4888" s="0" t="inlineStr">
        <x:is>
          <x:t>2023-04</x:t>
        </x:is>
      </x:c>
      <x:c r="J4888" s="0" t="inlineStr">
        <x:is>
          <x:t>Month</x:t>
        </x:is>
      </x:c>
      <x:c r="K4888" s="58">
        <x:v>1</x:v>
      </x:c>
      <x:c r="L4888" s="12">
        <x:v>101907.66</x:v>
      </x:c>
    </x:row>
    <x:row r="4889">
      <x:c r="A4889" s="0" t="inlineStr">
        <x:is>
          <x:t>NWC|nwc.other.P_C.8|3830|2023-05</x:t>
        </x:is>
      </x:c>
      <x:c r="B4889" s="0" t="inlineStr">
        <x:is>
          <x:t>Demo Handel GmbH</x:t>
        </x:is>
      </x:c>
      <x:c r="C4889" s="0" t="inlineStr">
        <x:is>
          <x:t>NWC</x:t>
        </x:is>
      </x:c>
      <x:c r="D4889" s="0" t="inlineStr">
        <x:is>
          <x:t>nwc.other.P_C.8</x:t>
        </x:is>
      </x:c>
      <x:c r="E4889" s="0" t="inlineStr">
        <x:is>
          <x:t>Sonstige Verbindlichkeiten (Anteil sonstiges Working Capital)</x:t>
        </x:is>
      </x:c>
      <x:c r="F4889" s="58">
        <x:v>3830</x:v>
      </x:c>
      <x:c r="G4889" t="inlineStr">
        <x:is>
          <x:t>Umsatzsteuer-Vorauszahlung 1/11</x:t>
        </x:is>
      </x:c>
      <x:c r="H4889" s="0" t="inlineStr">
        <x:is>
          <x:t>2023-05</x:t>
        </x:is>
      </x:c>
      <x:c r="I4889" s="0" t="inlineStr">
        <x:is>
          <x:t>2023-05</x:t>
        </x:is>
      </x:c>
      <x:c r="J4889" s="0" t="inlineStr">
        <x:is>
          <x:t>Month</x:t>
        </x:is>
      </x:c>
      <x:c r="K4889" s="58">
        <x:v>1</x:v>
      </x:c>
      <x:c r="L4889" s="12">
        <x:v>101907.66</x:v>
      </x:c>
    </x:row>
    <x:row r="4890">
      <x:c r="A4890" s="0" t="inlineStr">
        <x:is>
          <x:t>NWC|nwc.other.P_C.8|3830|2023-06</x:t>
        </x:is>
      </x:c>
      <x:c r="B4890" s="0" t="inlineStr">
        <x:is>
          <x:t>Demo Handel GmbH</x:t>
        </x:is>
      </x:c>
      <x:c r="C4890" s="0" t="inlineStr">
        <x:is>
          <x:t>NWC</x:t>
        </x:is>
      </x:c>
      <x:c r="D4890" s="0" t="inlineStr">
        <x:is>
          <x:t>nwc.other.P_C.8</x:t>
        </x:is>
      </x:c>
      <x:c r="E4890" s="0" t="inlineStr">
        <x:is>
          <x:t>Sonstige Verbindlichkeiten (Anteil sonstiges Working Capital)</x:t>
        </x:is>
      </x:c>
      <x:c r="F4890" s="58">
        <x:v>3830</x:v>
      </x:c>
      <x:c r="G4890" t="inlineStr">
        <x:is>
          <x:t>Umsatzsteuer-Vorauszahlung 1/11</x:t>
        </x:is>
      </x:c>
      <x:c r="H4890" s="0" t="inlineStr">
        <x:is>
          <x:t>2023-06</x:t>
        </x:is>
      </x:c>
      <x:c r="I4890" s="0" t="inlineStr">
        <x:is>
          <x:t>2023-06</x:t>
        </x:is>
      </x:c>
      <x:c r="J4890" s="0" t="inlineStr">
        <x:is>
          <x:t>Month</x:t>
        </x:is>
      </x:c>
      <x:c r="K4890" s="58">
        <x:v>1</x:v>
      </x:c>
      <x:c r="L4890" s="12">
        <x:v>101907.66</x:v>
      </x:c>
    </x:row>
    <x:row r="4891">
      <x:c r="A4891" s="0" t="inlineStr">
        <x:is>
          <x:t>NWC|nwc.other.P_C.8|3830|2023-07</x:t>
        </x:is>
      </x:c>
      <x:c r="B4891" s="0" t="inlineStr">
        <x:is>
          <x:t>Demo Handel GmbH</x:t>
        </x:is>
      </x:c>
      <x:c r="C4891" s="0" t="inlineStr">
        <x:is>
          <x:t>NWC</x:t>
        </x:is>
      </x:c>
      <x:c r="D4891" s="0" t="inlineStr">
        <x:is>
          <x:t>nwc.other.P_C.8</x:t>
        </x:is>
      </x:c>
      <x:c r="E4891" s="0" t="inlineStr">
        <x:is>
          <x:t>Sonstige Verbindlichkeiten (Anteil sonstiges Working Capital)</x:t>
        </x:is>
      </x:c>
      <x:c r="F4891" s="58">
        <x:v>3830</x:v>
      </x:c>
      <x:c r="G4891" t="inlineStr">
        <x:is>
          <x:t>Umsatzsteuer-Vorauszahlung 1/11</x:t>
        </x:is>
      </x:c>
      <x:c r="H4891" s="0" t="inlineStr">
        <x:is>
          <x:t>2023-07</x:t>
        </x:is>
      </x:c>
      <x:c r="I4891" s="0" t="inlineStr">
        <x:is>
          <x:t>2023-07</x:t>
        </x:is>
      </x:c>
      <x:c r="J4891" s="0" t="inlineStr">
        <x:is>
          <x:t>Month</x:t>
        </x:is>
      </x:c>
      <x:c r="K4891" s="58">
        <x:v>1</x:v>
      </x:c>
      <x:c r="L4891" s="12">
        <x:v>101907.66</x:v>
      </x:c>
    </x:row>
    <x:row r="4892">
      <x:c r="A4892" s="0" t="inlineStr">
        <x:is>
          <x:t>NWC|nwc.other.P_C.8|3830|2023-08</x:t>
        </x:is>
      </x:c>
      <x:c r="B4892" s="0" t="inlineStr">
        <x:is>
          <x:t>Demo Handel GmbH</x:t>
        </x:is>
      </x:c>
      <x:c r="C4892" s="0" t="inlineStr">
        <x:is>
          <x:t>NWC</x:t>
        </x:is>
      </x:c>
      <x:c r="D4892" s="0" t="inlineStr">
        <x:is>
          <x:t>nwc.other.P_C.8</x:t>
        </x:is>
      </x:c>
      <x:c r="E4892" s="0" t="inlineStr">
        <x:is>
          <x:t>Sonstige Verbindlichkeiten (Anteil sonstiges Working Capital)</x:t>
        </x:is>
      </x:c>
      <x:c r="F4892" s="58">
        <x:v>3830</x:v>
      </x:c>
      <x:c r="G4892" t="inlineStr">
        <x:is>
          <x:t>Umsatzsteuer-Vorauszahlung 1/11</x:t>
        </x:is>
      </x:c>
      <x:c r="H4892" s="0" t="inlineStr">
        <x:is>
          <x:t>2023-08</x:t>
        </x:is>
      </x:c>
      <x:c r="I4892" s="0" t="inlineStr">
        <x:is>
          <x:t>2023-08</x:t>
        </x:is>
      </x:c>
      <x:c r="J4892" s="0" t="inlineStr">
        <x:is>
          <x:t>Month</x:t>
        </x:is>
      </x:c>
      <x:c r="K4892" s="58">
        <x:v>1</x:v>
      </x:c>
      <x:c r="L4892" s="12">
        <x:v>101907.66</x:v>
      </x:c>
    </x:row>
    <x:row r="4893">
      <x:c r="A4893" s="0" t="inlineStr">
        <x:is>
          <x:t>NWC|nwc.other.P_C.8|3830|2023-09</x:t>
        </x:is>
      </x:c>
      <x:c r="B4893" s="0" t="inlineStr">
        <x:is>
          <x:t>Demo Handel GmbH</x:t>
        </x:is>
      </x:c>
      <x:c r="C4893" s="0" t="inlineStr">
        <x:is>
          <x:t>NWC</x:t>
        </x:is>
      </x:c>
      <x:c r="D4893" s="0" t="inlineStr">
        <x:is>
          <x:t>nwc.other.P_C.8</x:t>
        </x:is>
      </x:c>
      <x:c r="E4893" s="0" t="inlineStr">
        <x:is>
          <x:t>Sonstige Verbindlichkeiten (Anteil sonstiges Working Capital)</x:t>
        </x:is>
      </x:c>
      <x:c r="F4893" s="58">
        <x:v>3830</x:v>
      </x:c>
      <x:c r="G4893" t="inlineStr">
        <x:is>
          <x:t>Umsatzsteuer-Vorauszahlung 1/11</x:t>
        </x:is>
      </x:c>
      <x:c r="H4893" s="0" t="inlineStr">
        <x:is>
          <x:t>2023-09</x:t>
        </x:is>
      </x:c>
      <x:c r="I4893" s="0" t="inlineStr">
        <x:is>
          <x:t>2023-09</x:t>
        </x:is>
      </x:c>
      <x:c r="J4893" s="0" t="inlineStr">
        <x:is>
          <x:t>Month</x:t>
        </x:is>
      </x:c>
      <x:c r="K4893" s="58">
        <x:v>1</x:v>
      </x:c>
      <x:c r="L4893" s="12">
        <x:v>101907.66</x:v>
      </x:c>
    </x:row>
    <x:row r="4894">
      <x:c r="A4894" s="0" t="inlineStr">
        <x:is>
          <x:t>NWC|nwc.other.P_C.8|3830|2023-10</x:t>
        </x:is>
      </x:c>
      <x:c r="B4894" s="0" t="inlineStr">
        <x:is>
          <x:t>Demo Handel GmbH</x:t>
        </x:is>
      </x:c>
      <x:c r="C4894" s="0" t="inlineStr">
        <x:is>
          <x:t>NWC</x:t>
        </x:is>
      </x:c>
      <x:c r="D4894" s="0" t="inlineStr">
        <x:is>
          <x:t>nwc.other.P_C.8</x:t>
        </x:is>
      </x:c>
      <x:c r="E4894" s="0" t="inlineStr">
        <x:is>
          <x:t>Sonstige Verbindlichkeiten (Anteil sonstiges Working Capital)</x:t>
        </x:is>
      </x:c>
      <x:c r="F4894" s="58">
        <x:v>3830</x:v>
      </x:c>
      <x:c r="G4894" t="inlineStr">
        <x:is>
          <x:t>Umsatzsteuer-Vorauszahlung 1/11</x:t>
        </x:is>
      </x:c>
      <x:c r="H4894" s="0" t="inlineStr">
        <x:is>
          <x:t>2023-10</x:t>
        </x:is>
      </x:c>
      <x:c r="I4894" s="0" t="inlineStr">
        <x:is>
          <x:t>2023-10</x:t>
        </x:is>
      </x:c>
      <x:c r="J4894" s="0" t="inlineStr">
        <x:is>
          <x:t>Month</x:t>
        </x:is>
      </x:c>
      <x:c r="K4894" s="58">
        <x:v>1</x:v>
      </x:c>
      <x:c r="L4894" s="12">
        <x:v>101907.66</x:v>
      </x:c>
    </x:row>
    <x:row r="4895">
      <x:c r="A4895" s="0" t="inlineStr">
        <x:is>
          <x:t>NWC|nwc.other.P_C.8|3830|2023-11</x:t>
        </x:is>
      </x:c>
      <x:c r="B4895" s="0" t="inlineStr">
        <x:is>
          <x:t>Demo Handel GmbH</x:t>
        </x:is>
      </x:c>
      <x:c r="C4895" s="0" t="inlineStr">
        <x:is>
          <x:t>NWC</x:t>
        </x:is>
      </x:c>
      <x:c r="D4895" s="0" t="inlineStr">
        <x:is>
          <x:t>nwc.other.P_C.8</x:t>
        </x:is>
      </x:c>
      <x:c r="E4895" s="0" t="inlineStr">
        <x:is>
          <x:t>Sonstige Verbindlichkeiten (Anteil sonstiges Working Capital)</x:t>
        </x:is>
      </x:c>
      <x:c r="F4895" s="58">
        <x:v>3830</x:v>
      </x:c>
      <x:c r="G4895" t="inlineStr">
        <x:is>
          <x:t>Umsatzsteuer-Vorauszahlung 1/11</x:t>
        </x:is>
      </x:c>
      <x:c r="H4895" s="0" t="inlineStr">
        <x:is>
          <x:t>2023-11</x:t>
        </x:is>
      </x:c>
      <x:c r="I4895" s="0" t="inlineStr">
        <x:is>
          <x:t>2023-11</x:t>
        </x:is>
      </x:c>
      <x:c r="J4895" s="0" t="inlineStr">
        <x:is>
          <x:t>Month</x:t>
        </x:is>
      </x:c>
      <x:c r="K4895" s="58">
        <x:v>1</x:v>
      </x:c>
      <x:c r="L4895" s="12">
        <x:v>101907.66</x:v>
      </x:c>
    </x:row>
    <x:row r="4896">
      <x:c r="A4896" s="0" t="inlineStr">
        <x:is>
          <x:t>NWC|nwc.other.P_C.8|3830|2023-12</x:t>
        </x:is>
      </x:c>
      <x:c r="B4896" s="0" t="inlineStr">
        <x:is>
          <x:t>Demo Handel GmbH</x:t>
        </x:is>
      </x:c>
      <x:c r="C4896" s="0" t="inlineStr">
        <x:is>
          <x:t>NWC</x:t>
        </x:is>
      </x:c>
      <x:c r="D4896" s="0" t="inlineStr">
        <x:is>
          <x:t>nwc.other.P_C.8</x:t>
        </x:is>
      </x:c>
      <x:c r="E4896" s="0" t="inlineStr">
        <x:is>
          <x:t>Sonstige Verbindlichkeiten (Anteil sonstiges Working Capital)</x:t>
        </x:is>
      </x:c>
      <x:c r="F4896" s="58">
        <x:v>3830</x:v>
      </x:c>
      <x:c r="G4896" t="inlineStr">
        <x:is>
          <x:t>Umsatzsteuer-Vorauszahlung 1/11</x:t>
        </x:is>
      </x:c>
      <x:c r="H4896" s="0" t="inlineStr">
        <x:is>
          <x:t>2023-12</x:t>
        </x:is>
      </x:c>
      <x:c r="I4896" s="0" t="inlineStr">
        <x:is>
          <x:t>2023-12</x:t>
        </x:is>
      </x:c>
      <x:c r="J4896" s="0" t="inlineStr">
        <x:is>
          <x:t>Month</x:t>
        </x:is>
      </x:c>
      <x:c r="K4896" s="58">
        <x:v>1</x:v>
      </x:c>
      <x:c r="L4896" s="12">
        <x:v>0</x:v>
      </x:c>
    </x:row>
    <x:row r="4897">
      <x:c r="A4897" s="0" t="inlineStr">
        <x:is>
          <x:t>NWC|nwc.other.P_C.8|3830|2024-01</x:t>
        </x:is>
      </x:c>
      <x:c r="B4897" s="0" t="inlineStr">
        <x:is>
          <x:t>Demo Handel GmbH</x:t>
        </x:is>
      </x:c>
      <x:c r="C4897" s="0" t="inlineStr">
        <x:is>
          <x:t>NWC</x:t>
        </x:is>
      </x:c>
      <x:c r="D4897" s="0" t="inlineStr">
        <x:is>
          <x:t>nwc.other.P_C.8</x:t>
        </x:is>
      </x:c>
      <x:c r="E4897" s="0" t="inlineStr">
        <x:is>
          <x:t>Sonstige Verbindlichkeiten (Anteil sonstiges Working Capital)</x:t>
        </x:is>
      </x:c>
      <x:c r="F4897" s="58">
        <x:v>3830</x:v>
      </x:c>
      <x:c r="G4897" t="inlineStr">
        <x:is>
          <x:t>Umsatzsteuer-Vorauszahlung 1/11</x:t>
        </x:is>
      </x:c>
      <x:c r="H4897" s="0" t="inlineStr">
        <x:is>
          <x:t>2024-01</x:t>
        </x:is>
      </x:c>
      <x:c r="I4897" s="0" t="inlineStr">
        <x:is>
          <x:t>2024-01</x:t>
        </x:is>
      </x:c>
      <x:c r="J4897" s="0" t="inlineStr">
        <x:is>
          <x:t>Month</x:t>
        </x:is>
      </x:c>
      <x:c r="K4897" s="58">
        <x:v>1</x:v>
      </x:c>
      <x:c r="L4897" s="12">
        <x:v>0</x:v>
      </x:c>
    </x:row>
    <x:row r="4898">
      <x:c r="A4898" s="0" t="inlineStr">
        <x:is>
          <x:t>NWC|nwc.other.P_C.8|3830|2024-02</x:t>
        </x:is>
      </x:c>
      <x:c r="B4898" s="0" t="inlineStr">
        <x:is>
          <x:t>Demo Handel GmbH</x:t>
        </x:is>
      </x:c>
      <x:c r="C4898" s="0" t="inlineStr">
        <x:is>
          <x:t>NWC</x:t>
        </x:is>
      </x:c>
      <x:c r="D4898" s="0" t="inlineStr">
        <x:is>
          <x:t>nwc.other.P_C.8</x:t>
        </x:is>
      </x:c>
      <x:c r="E4898" s="0" t="inlineStr">
        <x:is>
          <x:t>Sonstige Verbindlichkeiten (Anteil sonstiges Working Capital)</x:t>
        </x:is>
      </x:c>
      <x:c r="F4898" s="58">
        <x:v>3830</x:v>
      </x:c>
      <x:c r="G4898" t="inlineStr">
        <x:is>
          <x:t>Umsatzsteuer-Vorauszahlung 1/11</x:t>
        </x:is>
      </x:c>
      <x:c r="H4898" s="0" t="inlineStr">
        <x:is>
          <x:t>2024-02</x:t>
        </x:is>
      </x:c>
      <x:c r="I4898" s="0" t="inlineStr">
        <x:is>
          <x:t>2024-02</x:t>
        </x:is>
      </x:c>
      <x:c r="J4898" s="0" t="inlineStr">
        <x:is>
          <x:t>Month</x:t>
        </x:is>
      </x:c>
      <x:c r="K4898" s="58">
        <x:v>1</x:v>
      </x:c>
      <x:c r="L4898" s="12">
        <x:v>66119.25</x:v>
      </x:c>
    </x:row>
    <x:row r="4899">
      <x:c r="A4899" s="0" t="inlineStr">
        <x:is>
          <x:t>NWC|nwc.other.P_C.8|3830|2024-03</x:t>
        </x:is>
      </x:c>
      <x:c r="B4899" s="0" t="inlineStr">
        <x:is>
          <x:t>Demo Handel GmbH</x:t>
        </x:is>
      </x:c>
      <x:c r="C4899" s="0" t="inlineStr">
        <x:is>
          <x:t>NWC</x:t>
        </x:is>
      </x:c>
      <x:c r="D4899" s="0" t="inlineStr">
        <x:is>
          <x:t>nwc.other.P_C.8</x:t>
        </x:is>
      </x:c>
      <x:c r="E4899" s="0" t="inlineStr">
        <x:is>
          <x:t>Sonstige Verbindlichkeiten (Anteil sonstiges Working Capital)</x:t>
        </x:is>
      </x:c>
      <x:c r="F4899" s="58">
        <x:v>3830</x:v>
      </x:c>
      <x:c r="G4899" t="inlineStr">
        <x:is>
          <x:t>Umsatzsteuer-Vorauszahlung 1/11</x:t>
        </x:is>
      </x:c>
      <x:c r="H4899" s="0" t="inlineStr">
        <x:is>
          <x:t>2024-03</x:t>
        </x:is>
      </x:c>
      <x:c r="I4899" s="0" t="inlineStr">
        <x:is>
          <x:t>2024-03</x:t>
        </x:is>
      </x:c>
      <x:c r="J4899" s="0" t="inlineStr">
        <x:is>
          <x:t>Month</x:t>
        </x:is>
      </x:c>
      <x:c r="K4899" s="58">
        <x:v>1</x:v>
      </x:c>
      <x:c r="L4899" s="12">
        <x:v>66119.25</x:v>
      </x:c>
    </x:row>
    <x:row r="4900">
      <x:c r="A4900" s="0" t="inlineStr">
        <x:is>
          <x:t>NWC|nwc.other.P_C.8|3830|2024-04</x:t>
        </x:is>
      </x:c>
      <x:c r="B4900" s="0" t="inlineStr">
        <x:is>
          <x:t>Demo Handel GmbH</x:t>
        </x:is>
      </x:c>
      <x:c r="C4900" s="0" t="inlineStr">
        <x:is>
          <x:t>NWC</x:t>
        </x:is>
      </x:c>
      <x:c r="D4900" s="0" t="inlineStr">
        <x:is>
          <x:t>nwc.other.P_C.8</x:t>
        </x:is>
      </x:c>
      <x:c r="E4900" s="0" t="inlineStr">
        <x:is>
          <x:t>Sonstige Verbindlichkeiten (Anteil sonstiges Working Capital)</x:t>
        </x:is>
      </x:c>
      <x:c r="F4900" s="58">
        <x:v>3830</x:v>
      </x:c>
      <x:c r="G4900" t="inlineStr">
        <x:is>
          <x:t>Umsatzsteuer-Vorauszahlung 1/11</x:t>
        </x:is>
      </x:c>
      <x:c r="H4900" s="0" t="inlineStr">
        <x:is>
          <x:t>2024-04</x:t>
        </x:is>
      </x:c>
      <x:c r="I4900" s="0" t="inlineStr">
        <x:is>
          <x:t>2024-04</x:t>
        </x:is>
      </x:c>
      <x:c r="J4900" s="0" t="inlineStr">
        <x:is>
          <x:t>Month</x:t>
        </x:is>
      </x:c>
      <x:c r="K4900" s="58">
        <x:v>1</x:v>
      </x:c>
      <x:c r="L4900" s="12">
        <x:v>66119.25</x:v>
      </x:c>
    </x:row>
    <x:row r="4901">
      <x:c r="A4901" s="0" t="inlineStr">
        <x:is>
          <x:t>NWC|nwc.other.P_C.8|3830|2024-05</x:t>
        </x:is>
      </x:c>
      <x:c r="B4901" s="0" t="inlineStr">
        <x:is>
          <x:t>Demo Handel GmbH</x:t>
        </x:is>
      </x:c>
      <x:c r="C4901" s="0" t="inlineStr">
        <x:is>
          <x:t>NWC</x:t>
        </x:is>
      </x:c>
      <x:c r="D4901" s="0" t="inlineStr">
        <x:is>
          <x:t>nwc.other.P_C.8</x:t>
        </x:is>
      </x:c>
      <x:c r="E4901" s="0" t="inlineStr">
        <x:is>
          <x:t>Sonstige Verbindlichkeiten (Anteil sonstiges Working Capital)</x:t>
        </x:is>
      </x:c>
      <x:c r="F4901" s="58">
        <x:v>3830</x:v>
      </x:c>
      <x:c r="G4901" t="inlineStr">
        <x:is>
          <x:t>Umsatzsteuer-Vorauszahlung 1/11</x:t>
        </x:is>
      </x:c>
      <x:c r="H4901" s="0" t="inlineStr">
        <x:is>
          <x:t>2024-05</x:t>
        </x:is>
      </x:c>
      <x:c r="I4901" s="0" t="inlineStr">
        <x:is>
          <x:t>2024-05</x:t>
        </x:is>
      </x:c>
      <x:c r="J4901" s="0" t="inlineStr">
        <x:is>
          <x:t>Month</x:t>
        </x:is>
      </x:c>
      <x:c r="K4901" s="58">
        <x:v>1</x:v>
      </x:c>
      <x:c r="L4901" s="12">
        <x:v>66119.25</x:v>
      </x:c>
    </x:row>
    <x:row r="4902">
      <x:c r="A4902" s="0" t="inlineStr">
        <x:is>
          <x:t>NWC|nwc.other.P_C.8|3830|2024-06</x:t>
        </x:is>
      </x:c>
      <x:c r="B4902" s="0" t="inlineStr">
        <x:is>
          <x:t>Demo Handel GmbH</x:t>
        </x:is>
      </x:c>
      <x:c r="C4902" s="0" t="inlineStr">
        <x:is>
          <x:t>NWC</x:t>
        </x:is>
      </x:c>
      <x:c r="D4902" s="0" t="inlineStr">
        <x:is>
          <x:t>nwc.other.P_C.8</x:t>
        </x:is>
      </x:c>
      <x:c r="E4902" s="0" t="inlineStr">
        <x:is>
          <x:t>Sonstige Verbindlichkeiten (Anteil sonstiges Working Capital)</x:t>
        </x:is>
      </x:c>
      <x:c r="F4902" s="58">
        <x:v>3830</x:v>
      </x:c>
      <x:c r="G4902" t="inlineStr">
        <x:is>
          <x:t>Umsatzsteuer-Vorauszahlung 1/11</x:t>
        </x:is>
      </x:c>
      <x:c r="H4902" s="0" t="inlineStr">
        <x:is>
          <x:t>2024-06</x:t>
        </x:is>
      </x:c>
      <x:c r="I4902" s="0" t="inlineStr">
        <x:is>
          <x:t>2024-06</x:t>
        </x:is>
      </x:c>
      <x:c r="J4902" s="0" t="inlineStr">
        <x:is>
          <x:t>Month</x:t>
        </x:is>
      </x:c>
      <x:c r="K4902" s="58">
        <x:v>1</x:v>
      </x:c>
      <x:c r="L4902" s="12">
        <x:v>66119.25</x:v>
      </x:c>
    </x:row>
    <x:row r="4903">
      <x:c r="A4903" s="0" t="inlineStr">
        <x:is>
          <x:t>NWC|nwc.other.P_C.8|3830|2024-07</x:t>
        </x:is>
      </x:c>
      <x:c r="B4903" s="0" t="inlineStr">
        <x:is>
          <x:t>Demo Handel GmbH</x:t>
        </x:is>
      </x:c>
      <x:c r="C4903" s="0" t="inlineStr">
        <x:is>
          <x:t>NWC</x:t>
        </x:is>
      </x:c>
      <x:c r="D4903" s="0" t="inlineStr">
        <x:is>
          <x:t>nwc.other.P_C.8</x:t>
        </x:is>
      </x:c>
      <x:c r="E4903" s="0" t="inlineStr">
        <x:is>
          <x:t>Sonstige Verbindlichkeiten (Anteil sonstiges Working Capital)</x:t>
        </x:is>
      </x:c>
      <x:c r="F4903" s="58">
        <x:v>3830</x:v>
      </x:c>
      <x:c r="G4903" t="inlineStr">
        <x:is>
          <x:t>Umsatzsteuer-Vorauszahlung 1/11</x:t>
        </x:is>
      </x:c>
      <x:c r="H4903" s="0" t="inlineStr">
        <x:is>
          <x:t>2024-07</x:t>
        </x:is>
      </x:c>
      <x:c r="I4903" s="0" t="inlineStr">
        <x:is>
          <x:t>2024-07</x:t>
        </x:is>
      </x:c>
      <x:c r="J4903" s="0" t="inlineStr">
        <x:is>
          <x:t>Month</x:t>
        </x:is>
      </x:c>
      <x:c r="K4903" s="58">
        <x:v>1</x:v>
      </x:c>
      <x:c r="L4903" s="12">
        <x:v>66119.25</x:v>
      </x:c>
    </x:row>
    <x:row r="4904">
      <x:c r="A4904" s="0" t="inlineStr">
        <x:is>
          <x:t>NWC|nwc.other.P_C.8|3830|2024-08</x:t>
        </x:is>
      </x:c>
      <x:c r="B4904" s="0" t="inlineStr">
        <x:is>
          <x:t>Demo Handel GmbH</x:t>
        </x:is>
      </x:c>
      <x:c r="C4904" s="0" t="inlineStr">
        <x:is>
          <x:t>NWC</x:t>
        </x:is>
      </x:c>
      <x:c r="D4904" s="0" t="inlineStr">
        <x:is>
          <x:t>nwc.other.P_C.8</x:t>
        </x:is>
      </x:c>
      <x:c r="E4904" s="0" t="inlineStr">
        <x:is>
          <x:t>Sonstige Verbindlichkeiten (Anteil sonstiges Working Capital)</x:t>
        </x:is>
      </x:c>
      <x:c r="F4904" s="58">
        <x:v>3830</x:v>
      </x:c>
      <x:c r="G4904" t="inlineStr">
        <x:is>
          <x:t>Umsatzsteuer-Vorauszahlung 1/11</x:t>
        </x:is>
      </x:c>
      <x:c r="H4904" s="0" t="inlineStr">
        <x:is>
          <x:t>2024-08</x:t>
        </x:is>
      </x:c>
      <x:c r="I4904" s="0" t="inlineStr">
        <x:is>
          <x:t>2024-08</x:t>
        </x:is>
      </x:c>
      <x:c r="J4904" s="0" t="inlineStr">
        <x:is>
          <x:t>Month</x:t>
        </x:is>
      </x:c>
      <x:c r="K4904" s="58">
        <x:v>1</x:v>
      </x:c>
      <x:c r="L4904" s="12">
        <x:v>66119.25</x:v>
      </x:c>
    </x:row>
    <x:row r="4905">
      <x:c r="A4905" s="0" t="inlineStr">
        <x:is>
          <x:t>NWC|nwc.other.P_C.8|3830|2024-09</x:t>
        </x:is>
      </x:c>
      <x:c r="B4905" s="0" t="inlineStr">
        <x:is>
          <x:t>Demo Handel GmbH</x:t>
        </x:is>
      </x:c>
      <x:c r="C4905" s="0" t="inlineStr">
        <x:is>
          <x:t>NWC</x:t>
        </x:is>
      </x:c>
      <x:c r="D4905" s="0" t="inlineStr">
        <x:is>
          <x:t>nwc.other.P_C.8</x:t>
        </x:is>
      </x:c>
      <x:c r="E4905" s="0" t="inlineStr">
        <x:is>
          <x:t>Sonstige Verbindlichkeiten (Anteil sonstiges Working Capital)</x:t>
        </x:is>
      </x:c>
      <x:c r="F4905" s="58">
        <x:v>3830</x:v>
      </x:c>
      <x:c r="G4905" t="inlineStr">
        <x:is>
          <x:t>Umsatzsteuer-Vorauszahlung 1/11</x:t>
        </x:is>
      </x:c>
      <x:c r="H4905" s="0" t="inlineStr">
        <x:is>
          <x:t>2024-09</x:t>
        </x:is>
      </x:c>
      <x:c r="I4905" s="0" t="inlineStr">
        <x:is>
          <x:t>2024-09</x:t>
        </x:is>
      </x:c>
      <x:c r="J4905" s="0" t="inlineStr">
        <x:is>
          <x:t>Month</x:t>
        </x:is>
      </x:c>
      <x:c r="K4905" s="58">
        <x:v>1</x:v>
      </x:c>
      <x:c r="L4905" s="12">
        <x:v>66119.25</x:v>
      </x:c>
    </x:row>
    <x:row r="4906">
      <x:c r="A4906" s="0" t="inlineStr">
        <x:is>
          <x:t>NWC|nwc.other.P_C.8|3830|2024-10</x:t>
        </x:is>
      </x:c>
      <x:c r="B4906" s="0" t="inlineStr">
        <x:is>
          <x:t>Demo Handel GmbH</x:t>
        </x:is>
      </x:c>
      <x:c r="C4906" s="0" t="inlineStr">
        <x:is>
          <x:t>NWC</x:t>
        </x:is>
      </x:c>
      <x:c r="D4906" s="0" t="inlineStr">
        <x:is>
          <x:t>nwc.other.P_C.8</x:t>
        </x:is>
      </x:c>
      <x:c r="E4906" s="0" t="inlineStr">
        <x:is>
          <x:t>Sonstige Verbindlichkeiten (Anteil sonstiges Working Capital)</x:t>
        </x:is>
      </x:c>
      <x:c r="F4906" s="58">
        <x:v>3830</x:v>
      </x:c>
      <x:c r="G4906" t="inlineStr">
        <x:is>
          <x:t>Umsatzsteuer-Vorauszahlung 1/11</x:t>
        </x:is>
      </x:c>
      <x:c r="H4906" s="0" t="inlineStr">
        <x:is>
          <x:t>2024-10</x:t>
        </x:is>
      </x:c>
      <x:c r="I4906" s="0" t="inlineStr">
        <x:is>
          <x:t>2024-10</x:t>
        </x:is>
      </x:c>
      <x:c r="J4906" s="0" t="inlineStr">
        <x:is>
          <x:t>Month</x:t>
        </x:is>
      </x:c>
      <x:c r="K4906" s="58">
        <x:v>1</x:v>
      </x:c>
      <x:c r="L4906" s="12">
        <x:v>66119.25</x:v>
      </x:c>
    </x:row>
    <x:row r="4907">
      <x:c r="A4907" s="0" t="inlineStr">
        <x:is>
          <x:t>NWC|nwc.other.P_C.8|3830|2024-11</x:t>
        </x:is>
      </x:c>
      <x:c r="B4907" s="0" t="inlineStr">
        <x:is>
          <x:t>Demo Handel GmbH</x:t>
        </x:is>
      </x:c>
      <x:c r="C4907" s="0" t="inlineStr">
        <x:is>
          <x:t>NWC</x:t>
        </x:is>
      </x:c>
      <x:c r="D4907" s="0" t="inlineStr">
        <x:is>
          <x:t>nwc.other.P_C.8</x:t>
        </x:is>
      </x:c>
      <x:c r="E4907" s="0" t="inlineStr">
        <x:is>
          <x:t>Sonstige Verbindlichkeiten (Anteil sonstiges Working Capital)</x:t>
        </x:is>
      </x:c>
      <x:c r="F4907" s="58">
        <x:v>3830</x:v>
      </x:c>
      <x:c r="G4907" t="inlineStr">
        <x:is>
          <x:t>Umsatzsteuer-Vorauszahlung 1/11</x:t>
        </x:is>
      </x:c>
      <x:c r="H4907" s="0" t="inlineStr">
        <x:is>
          <x:t>2024-11</x:t>
        </x:is>
      </x:c>
      <x:c r="I4907" s="0" t="inlineStr">
        <x:is>
          <x:t>2024-11</x:t>
        </x:is>
      </x:c>
      <x:c r="J4907" s="0" t="inlineStr">
        <x:is>
          <x:t>Month</x:t>
        </x:is>
      </x:c>
      <x:c r="K4907" s="58">
        <x:v>1</x:v>
      </x:c>
      <x:c r="L4907" s="12">
        <x:v>66119.25</x:v>
      </x:c>
    </x:row>
    <x:row r="4908">
      <x:c r="A4908" s="0" t="inlineStr">
        <x:is>
          <x:t>NWC|nwc.other.P_C.8|3830|2024-12</x:t>
        </x:is>
      </x:c>
      <x:c r="B4908" s="0" t="inlineStr">
        <x:is>
          <x:t>Demo Handel GmbH</x:t>
        </x:is>
      </x:c>
      <x:c r="C4908" s="0" t="inlineStr">
        <x:is>
          <x:t>NWC</x:t>
        </x:is>
      </x:c>
      <x:c r="D4908" s="0" t="inlineStr">
        <x:is>
          <x:t>nwc.other.P_C.8</x:t>
        </x:is>
      </x:c>
      <x:c r="E4908" s="0" t="inlineStr">
        <x:is>
          <x:t>Sonstige Verbindlichkeiten (Anteil sonstiges Working Capital)</x:t>
        </x:is>
      </x:c>
      <x:c r="F4908" s="58">
        <x:v>3830</x:v>
      </x:c>
      <x:c r="G4908" t="inlineStr">
        <x:is>
          <x:t>Umsatzsteuer-Vorauszahlung 1/11</x:t>
        </x:is>
      </x:c>
      <x:c r="H4908" s="0" t="inlineStr">
        <x:is>
          <x:t>2024-12</x:t>
        </x:is>
      </x:c>
      <x:c r="I4908" s="0" t="inlineStr">
        <x:is>
          <x:t>2024-12</x:t>
        </x:is>
      </x:c>
      <x:c r="J4908" s="0" t="inlineStr">
        <x:is>
          <x:t>Month</x:t>
        </x:is>
      </x:c>
      <x:c r="K4908" s="58">
        <x:v>1</x:v>
      </x:c>
      <x:c r="L4908" s="12">
        <x:v>0</x:v>
      </x:c>
    </x:row>
    <x:row r="4909">
      <x:c r="A4909" s="0" t="inlineStr">
        <x:is>
          <x:t>NWC|nwc.other.P_C.8|3837|2022-01</x:t>
        </x:is>
      </x:c>
      <x:c r="B4909" s="0" t="inlineStr">
        <x:is>
          <x:t>Demo Handel GmbH</x:t>
        </x:is>
      </x:c>
      <x:c r="C4909" s="0" t="inlineStr">
        <x:is>
          <x:t>NWC</x:t>
        </x:is>
      </x:c>
      <x:c r="D4909" s="0" t="inlineStr">
        <x:is>
          <x:t>nwc.other.P_C.8</x:t>
        </x:is>
      </x:c>
      <x:c r="E4909" s="0" t="inlineStr">
        <x:is>
          <x:t>Sonstige Verbindlichkeiten (Anteil sonstiges Working Capital)</x:t>
        </x:is>
      </x:c>
      <x:c r="F4909" s="58">
        <x:v>3837</x:v>
      </x:c>
      <x:c r="G4909" t="inlineStr">
        <x:is>
          <x:t>Umsatzsteuer aus innergemeinschaftlichem Erwerb 19 %</x:t>
        </x:is>
      </x:c>
      <x:c r="H4909" s="0" t="inlineStr">
        <x:is>
          <x:t>2022-01</x:t>
        </x:is>
      </x:c>
      <x:c r="I4909" s="0" t="inlineStr">
        <x:is>
          <x:t>2022-01</x:t>
        </x:is>
      </x:c>
      <x:c r="J4909" s="0" t="inlineStr">
        <x:is>
          <x:t>Month</x:t>
        </x:is>
      </x:c>
      <x:c r="K4909" s="58">
        <x:v>1</x:v>
      </x:c>
      <x:c r="L4909" s="12">
        <x:v>-47974.28</x:v>
      </x:c>
    </x:row>
    <x:row r="4910">
      <x:c r="A4910" s="0" t="inlineStr">
        <x:is>
          <x:t>NWC|nwc.other.P_C.8|3837|2022-02</x:t>
        </x:is>
      </x:c>
      <x:c r="B4910" s="0" t="inlineStr">
        <x:is>
          <x:t>Demo Handel GmbH</x:t>
        </x:is>
      </x:c>
      <x:c r="C4910" s="0" t="inlineStr">
        <x:is>
          <x:t>NWC</x:t>
        </x:is>
      </x:c>
      <x:c r="D4910" s="0" t="inlineStr">
        <x:is>
          <x:t>nwc.other.P_C.8</x:t>
        </x:is>
      </x:c>
      <x:c r="E4910" s="0" t="inlineStr">
        <x:is>
          <x:t>Sonstige Verbindlichkeiten (Anteil sonstiges Working Capital)</x:t>
        </x:is>
      </x:c>
      <x:c r="F4910" s="58">
        <x:v>3837</x:v>
      </x:c>
      <x:c r="G4910" t="inlineStr">
        <x:is>
          <x:t>Umsatzsteuer aus innergemeinschaftlichem Erwerb 19 %</x:t>
        </x:is>
      </x:c>
      <x:c r="H4910" s="0" t="inlineStr">
        <x:is>
          <x:t>2022-02</x:t>
        </x:is>
      </x:c>
      <x:c r="I4910" s="0" t="inlineStr">
        <x:is>
          <x:t>2022-02</x:t>
        </x:is>
      </x:c>
      <x:c r="J4910" s="0" t="inlineStr">
        <x:is>
          <x:t>Month</x:t>
        </x:is>
      </x:c>
      <x:c r="K4910" s="58">
        <x:v>1</x:v>
      </x:c>
      <x:c r="L4910" s="12">
        <x:v>-100839.73</x:v>
      </x:c>
    </x:row>
    <x:row r="4911">
      <x:c r="A4911" s="0" t="inlineStr">
        <x:is>
          <x:t>NWC|nwc.other.P_C.8|3837|2022-03</x:t>
        </x:is>
      </x:c>
      <x:c r="B4911" s="0" t="inlineStr">
        <x:is>
          <x:t>Demo Handel GmbH</x:t>
        </x:is>
      </x:c>
      <x:c r="C4911" s="0" t="inlineStr">
        <x:is>
          <x:t>NWC</x:t>
        </x:is>
      </x:c>
      <x:c r="D4911" s="0" t="inlineStr">
        <x:is>
          <x:t>nwc.other.P_C.8</x:t>
        </x:is>
      </x:c>
      <x:c r="E4911" s="0" t="inlineStr">
        <x:is>
          <x:t>Sonstige Verbindlichkeiten (Anteil sonstiges Working Capital)</x:t>
        </x:is>
      </x:c>
      <x:c r="F4911" s="58">
        <x:v>3837</x:v>
      </x:c>
      <x:c r="G4911" t="inlineStr">
        <x:is>
          <x:t>Umsatzsteuer aus innergemeinschaftlichem Erwerb 19 %</x:t>
        </x:is>
      </x:c>
      <x:c r="H4911" s="0" t="inlineStr">
        <x:is>
          <x:t>2022-03</x:t>
        </x:is>
      </x:c>
      <x:c r="I4911" s="0" t="inlineStr">
        <x:is>
          <x:t>2022-03</x:t>
        </x:is>
      </x:c>
      <x:c r="J4911" s="0" t="inlineStr">
        <x:is>
          <x:t>Month</x:t>
        </x:is>
      </x:c>
      <x:c r="K4911" s="58">
        <x:v>1</x:v>
      </x:c>
      <x:c r="L4911" s="12">
        <x:v>-153651.53</x:v>
      </x:c>
    </x:row>
    <x:row r="4912">
      <x:c r="A4912" s="0" t="inlineStr">
        <x:is>
          <x:t>NWC|nwc.other.P_C.8|3837|2022-04</x:t>
        </x:is>
      </x:c>
      <x:c r="B4912" s="0" t="inlineStr">
        <x:is>
          <x:t>Demo Handel GmbH</x:t>
        </x:is>
      </x:c>
      <x:c r="C4912" s="0" t="inlineStr">
        <x:is>
          <x:t>NWC</x:t>
        </x:is>
      </x:c>
      <x:c r="D4912" s="0" t="inlineStr">
        <x:is>
          <x:t>nwc.other.P_C.8</x:t>
        </x:is>
      </x:c>
      <x:c r="E4912" s="0" t="inlineStr">
        <x:is>
          <x:t>Sonstige Verbindlichkeiten (Anteil sonstiges Working Capital)</x:t>
        </x:is>
      </x:c>
      <x:c r="F4912" s="58">
        <x:v>3837</x:v>
      </x:c>
      <x:c r="G4912" t="inlineStr">
        <x:is>
          <x:t>Umsatzsteuer aus innergemeinschaftlichem Erwerb 19 %</x:t>
        </x:is>
      </x:c>
      <x:c r="H4912" s="0" t="inlineStr">
        <x:is>
          <x:t>2022-04</x:t>
        </x:is>
      </x:c>
      <x:c r="I4912" s="0" t="inlineStr">
        <x:is>
          <x:t>2022-04</x:t>
        </x:is>
      </x:c>
      <x:c r="J4912" s="0" t="inlineStr">
        <x:is>
          <x:t>Month</x:t>
        </x:is>
      </x:c>
      <x:c r="K4912" s="58">
        <x:v>1</x:v>
      </x:c>
      <x:c r="L4912" s="12">
        <x:v>-208359.58</x:v>
      </x:c>
    </x:row>
    <x:row r="4913">
      <x:c r="A4913" s="0" t="inlineStr">
        <x:is>
          <x:t>NWC|nwc.other.P_C.8|3837|2022-05</x:t>
        </x:is>
      </x:c>
      <x:c r="B4913" s="0" t="inlineStr">
        <x:is>
          <x:t>Demo Handel GmbH</x:t>
        </x:is>
      </x:c>
      <x:c r="C4913" s="0" t="inlineStr">
        <x:is>
          <x:t>NWC</x:t>
        </x:is>
      </x:c>
      <x:c r="D4913" s="0" t="inlineStr">
        <x:is>
          <x:t>nwc.other.P_C.8</x:t>
        </x:is>
      </x:c>
      <x:c r="E4913" s="0" t="inlineStr">
        <x:is>
          <x:t>Sonstige Verbindlichkeiten (Anteil sonstiges Working Capital)</x:t>
        </x:is>
      </x:c>
      <x:c r="F4913" s="58">
        <x:v>3837</x:v>
      </x:c>
      <x:c r="G4913" t="inlineStr">
        <x:is>
          <x:t>Umsatzsteuer aus innergemeinschaftlichem Erwerb 19 %</x:t>
        </x:is>
      </x:c>
      <x:c r="H4913" s="0" t="inlineStr">
        <x:is>
          <x:t>2022-05</x:t>
        </x:is>
      </x:c>
      <x:c r="I4913" s="0" t="inlineStr">
        <x:is>
          <x:t>2022-05</x:t>
        </x:is>
      </x:c>
      <x:c r="J4913" s="0" t="inlineStr">
        <x:is>
          <x:t>Month</x:t>
        </x:is>
      </x:c>
      <x:c r="K4913" s="58">
        <x:v>1</x:v>
      </x:c>
      <x:c r="L4913" s="12">
        <x:v>-260002.47</x:v>
      </x:c>
    </x:row>
    <x:row r="4914">
      <x:c r="A4914" s="0" t="inlineStr">
        <x:is>
          <x:t>NWC|nwc.other.P_C.8|3837|2022-06</x:t>
        </x:is>
      </x:c>
      <x:c r="B4914" s="0" t="inlineStr">
        <x:is>
          <x:t>Demo Handel GmbH</x:t>
        </x:is>
      </x:c>
      <x:c r="C4914" s="0" t="inlineStr">
        <x:is>
          <x:t>NWC</x:t>
        </x:is>
      </x:c>
      <x:c r="D4914" s="0" t="inlineStr">
        <x:is>
          <x:t>nwc.other.P_C.8</x:t>
        </x:is>
      </x:c>
      <x:c r="E4914" s="0" t="inlineStr">
        <x:is>
          <x:t>Sonstige Verbindlichkeiten (Anteil sonstiges Working Capital)</x:t>
        </x:is>
      </x:c>
      <x:c r="F4914" s="58">
        <x:v>3837</x:v>
      </x:c>
      <x:c r="G4914" t="inlineStr">
        <x:is>
          <x:t>Umsatzsteuer aus innergemeinschaftlichem Erwerb 19 %</x:t>
        </x:is>
      </x:c>
      <x:c r="H4914" s="0" t="inlineStr">
        <x:is>
          <x:t>2022-06</x:t>
        </x:is>
      </x:c>
      <x:c r="I4914" s="0" t="inlineStr">
        <x:is>
          <x:t>2022-06</x:t>
        </x:is>
      </x:c>
      <x:c r="J4914" s="0" t="inlineStr">
        <x:is>
          <x:t>Month</x:t>
        </x:is>
      </x:c>
      <x:c r="K4914" s="58">
        <x:v>1</x:v>
      </x:c>
      <x:c r="L4914" s="12">
        <x:v>-309635.57</x:v>
      </x:c>
    </x:row>
    <x:row r="4915">
      <x:c r="A4915" s="0" t="inlineStr">
        <x:is>
          <x:t>NWC|nwc.other.P_C.8|3837|2022-07</x:t>
        </x:is>
      </x:c>
      <x:c r="B4915" s="0" t="inlineStr">
        <x:is>
          <x:t>Demo Handel GmbH</x:t>
        </x:is>
      </x:c>
      <x:c r="C4915" s="0" t="inlineStr">
        <x:is>
          <x:t>NWC</x:t>
        </x:is>
      </x:c>
      <x:c r="D4915" s="0" t="inlineStr">
        <x:is>
          <x:t>nwc.other.P_C.8</x:t>
        </x:is>
      </x:c>
      <x:c r="E4915" s="0" t="inlineStr">
        <x:is>
          <x:t>Sonstige Verbindlichkeiten (Anteil sonstiges Working Capital)</x:t>
        </x:is>
      </x:c>
      <x:c r="F4915" s="58">
        <x:v>3837</x:v>
      </x:c>
      <x:c r="G4915" t="inlineStr">
        <x:is>
          <x:t>Umsatzsteuer aus innergemeinschaftlichem Erwerb 19 %</x:t>
        </x:is>
      </x:c>
      <x:c r="H4915" s="0" t="inlineStr">
        <x:is>
          <x:t>2022-07</x:t>
        </x:is>
      </x:c>
      <x:c r="I4915" s="0" t="inlineStr">
        <x:is>
          <x:t>2022-07</x:t>
        </x:is>
      </x:c>
      <x:c r="J4915" s="0" t="inlineStr">
        <x:is>
          <x:t>Month</x:t>
        </x:is>
      </x:c>
      <x:c r="K4915" s="58">
        <x:v>1</x:v>
      </x:c>
      <x:c r="L4915" s="12">
        <x:v>-353723.02</x:v>
      </x:c>
    </x:row>
    <x:row r="4916">
      <x:c r="A4916" s="0" t="inlineStr">
        <x:is>
          <x:t>NWC|nwc.other.P_C.8|3837|2022-08</x:t>
        </x:is>
      </x:c>
      <x:c r="B4916" s="0" t="inlineStr">
        <x:is>
          <x:t>Demo Handel GmbH</x:t>
        </x:is>
      </x:c>
      <x:c r="C4916" s="0" t="inlineStr">
        <x:is>
          <x:t>NWC</x:t>
        </x:is>
      </x:c>
      <x:c r="D4916" s="0" t="inlineStr">
        <x:is>
          <x:t>nwc.other.P_C.8</x:t>
        </x:is>
      </x:c>
      <x:c r="E4916" s="0" t="inlineStr">
        <x:is>
          <x:t>Sonstige Verbindlichkeiten (Anteil sonstiges Working Capital)</x:t>
        </x:is>
      </x:c>
      <x:c r="F4916" s="58">
        <x:v>3837</x:v>
      </x:c>
      <x:c r="G4916" t="inlineStr">
        <x:is>
          <x:t>Umsatzsteuer aus innergemeinschaftlichem Erwerb 19 %</x:t>
        </x:is>
      </x:c>
      <x:c r="H4916" s="0" t="inlineStr">
        <x:is>
          <x:t>2022-08</x:t>
        </x:is>
      </x:c>
      <x:c r="I4916" s="0" t="inlineStr">
        <x:is>
          <x:t>2022-08</x:t>
        </x:is>
      </x:c>
      <x:c r="J4916" s="0" t="inlineStr">
        <x:is>
          <x:t>Month</x:t>
        </x:is>
      </x:c>
      <x:c r="K4916" s="58">
        <x:v>1</x:v>
      </x:c>
      <x:c r="L4916" s="12">
        <x:v>-407653.7</x:v>
      </x:c>
    </x:row>
    <x:row r="4917">
      <x:c r="A4917" s="0" t="inlineStr">
        <x:is>
          <x:t>NWC|nwc.other.P_C.8|3837|2022-09</x:t>
        </x:is>
      </x:c>
      <x:c r="B4917" s="0" t="inlineStr">
        <x:is>
          <x:t>Demo Handel GmbH</x:t>
        </x:is>
      </x:c>
      <x:c r="C4917" s="0" t="inlineStr">
        <x:is>
          <x:t>NWC</x:t>
        </x:is>
      </x:c>
      <x:c r="D4917" s="0" t="inlineStr">
        <x:is>
          <x:t>nwc.other.P_C.8</x:t>
        </x:is>
      </x:c>
      <x:c r="E4917" s="0" t="inlineStr">
        <x:is>
          <x:t>Sonstige Verbindlichkeiten (Anteil sonstiges Working Capital)</x:t>
        </x:is>
      </x:c>
      <x:c r="F4917" s="58">
        <x:v>3837</x:v>
      </x:c>
      <x:c r="G4917" t="inlineStr">
        <x:is>
          <x:t>Umsatzsteuer aus innergemeinschaftlichem Erwerb 19 %</x:t>
        </x:is>
      </x:c>
      <x:c r="H4917" s="0" t="inlineStr">
        <x:is>
          <x:t>2022-09</x:t>
        </x:is>
      </x:c>
      <x:c r="I4917" s="0" t="inlineStr">
        <x:is>
          <x:t>2022-09</x:t>
        </x:is>
      </x:c>
      <x:c r="J4917" s="0" t="inlineStr">
        <x:is>
          <x:t>Month</x:t>
        </x:is>
      </x:c>
      <x:c r="K4917" s="58">
        <x:v>1</x:v>
      </x:c>
      <x:c r="L4917" s="12">
        <x:v>-463989.62</x:v>
      </x:c>
    </x:row>
    <x:row r="4918">
      <x:c r="A4918" s="0" t="inlineStr">
        <x:is>
          <x:t>NWC|nwc.other.P_C.8|3837|2022-10</x:t>
        </x:is>
      </x:c>
      <x:c r="B4918" s="0" t="inlineStr">
        <x:is>
          <x:t>Demo Handel GmbH</x:t>
        </x:is>
      </x:c>
      <x:c r="C4918" s="0" t="inlineStr">
        <x:is>
          <x:t>NWC</x:t>
        </x:is>
      </x:c>
      <x:c r="D4918" s="0" t="inlineStr">
        <x:is>
          <x:t>nwc.other.P_C.8</x:t>
        </x:is>
      </x:c>
      <x:c r="E4918" s="0" t="inlineStr">
        <x:is>
          <x:t>Sonstige Verbindlichkeiten (Anteil sonstiges Working Capital)</x:t>
        </x:is>
      </x:c>
      <x:c r="F4918" s="58">
        <x:v>3837</x:v>
      </x:c>
      <x:c r="G4918" t="inlineStr">
        <x:is>
          <x:t>Umsatzsteuer aus innergemeinschaftlichem Erwerb 19 %</x:t>
        </x:is>
      </x:c>
      <x:c r="H4918" s="0" t="inlineStr">
        <x:is>
          <x:t>2022-10</x:t>
        </x:is>
      </x:c>
      <x:c r="I4918" s="0" t="inlineStr">
        <x:is>
          <x:t>2022-10</x:t>
        </x:is>
      </x:c>
      <x:c r="J4918" s="0" t="inlineStr">
        <x:is>
          <x:t>Month</x:t>
        </x:is>
      </x:c>
      <x:c r="K4918" s="58">
        <x:v>1</x:v>
      </x:c>
      <x:c r="L4918" s="12">
        <x:v>-525657.8</x:v>
      </x:c>
    </x:row>
    <x:row r="4919">
      <x:c r="A4919" s="0" t="inlineStr">
        <x:is>
          <x:t>NWC|nwc.other.P_C.8|3837|2022-11</x:t>
        </x:is>
      </x:c>
      <x:c r="B4919" s="0" t="inlineStr">
        <x:is>
          <x:t>Demo Handel GmbH</x:t>
        </x:is>
      </x:c>
      <x:c r="C4919" s="0" t="inlineStr">
        <x:is>
          <x:t>NWC</x:t>
        </x:is>
      </x:c>
      <x:c r="D4919" s="0" t="inlineStr">
        <x:is>
          <x:t>nwc.other.P_C.8</x:t>
        </x:is>
      </x:c>
      <x:c r="E4919" s="0" t="inlineStr">
        <x:is>
          <x:t>Sonstige Verbindlichkeiten (Anteil sonstiges Working Capital)</x:t>
        </x:is>
      </x:c>
      <x:c r="F4919" s="58">
        <x:v>3837</x:v>
      </x:c>
      <x:c r="G4919" t="inlineStr">
        <x:is>
          <x:t>Umsatzsteuer aus innergemeinschaftlichem Erwerb 19 %</x:t>
        </x:is>
      </x:c>
      <x:c r="H4919" s="0" t="inlineStr">
        <x:is>
          <x:t>2022-11</x:t>
        </x:is>
      </x:c>
      <x:c r="I4919" s="0" t="inlineStr">
        <x:is>
          <x:t>2022-11</x:t>
        </x:is>
      </x:c>
      <x:c r="J4919" s="0" t="inlineStr">
        <x:is>
          <x:t>Month</x:t>
        </x:is>
      </x:c>
      <x:c r="K4919" s="58">
        <x:v>1</x:v>
      </x:c>
      <x:c r="L4919" s="12">
        <x:v>-593388.35</x:v>
      </x:c>
    </x:row>
    <x:row r="4920">
      <x:c r="A4920" s="0" t="inlineStr">
        <x:is>
          <x:t>NWC|nwc.other.P_C.8|3837|2022-12</x:t>
        </x:is>
      </x:c>
      <x:c r="B4920" s="0" t="inlineStr">
        <x:is>
          <x:t>Demo Handel GmbH</x:t>
        </x:is>
      </x:c>
      <x:c r="C4920" s="0" t="inlineStr">
        <x:is>
          <x:t>NWC</x:t>
        </x:is>
      </x:c>
      <x:c r="D4920" s="0" t="inlineStr">
        <x:is>
          <x:t>nwc.other.P_C.8</x:t>
        </x:is>
      </x:c>
      <x:c r="E4920" s="0" t="inlineStr">
        <x:is>
          <x:t>Sonstige Verbindlichkeiten (Anteil sonstiges Working Capital)</x:t>
        </x:is>
      </x:c>
      <x:c r="F4920" s="58">
        <x:v>3837</x:v>
      </x:c>
      <x:c r="G4920" t="inlineStr">
        <x:is>
          <x:t>Umsatzsteuer aus innergemeinschaftlichem Erwerb 19 %</x:t>
        </x:is>
      </x:c>
      <x:c r="H4920" s="0" t="inlineStr">
        <x:is>
          <x:t>2022-12</x:t>
        </x:is>
      </x:c>
      <x:c r="I4920" s="0" t="inlineStr">
        <x:is>
          <x:t>2022-12</x:t>
        </x:is>
      </x:c>
      <x:c r="J4920" s="0" t="inlineStr">
        <x:is>
          <x:t>Month</x:t>
        </x:is>
      </x:c>
      <x:c r="K4920" s="58">
        <x:v>1</x:v>
      </x:c>
      <x:c r="L4920" s="12">
        <x:v>0</x:v>
      </x:c>
    </x:row>
    <x:row r="4921">
      <x:c r="A4921" s="0" t="inlineStr">
        <x:is>
          <x:t>NWC|nwc.other.P_C.8|3837|2023-01</x:t>
        </x:is>
      </x:c>
      <x:c r="B4921" s="0" t="inlineStr">
        <x:is>
          <x:t>Demo Handel GmbH</x:t>
        </x:is>
      </x:c>
      <x:c r="C4921" s="0" t="inlineStr">
        <x:is>
          <x:t>NWC</x:t>
        </x:is>
      </x:c>
      <x:c r="D4921" s="0" t="inlineStr">
        <x:is>
          <x:t>nwc.other.P_C.8</x:t>
        </x:is>
      </x:c>
      <x:c r="E4921" s="0" t="inlineStr">
        <x:is>
          <x:t>Sonstige Verbindlichkeiten (Anteil sonstiges Working Capital)</x:t>
        </x:is>
      </x:c>
      <x:c r="F4921" s="58">
        <x:v>3837</x:v>
      </x:c>
      <x:c r="G4921" t="inlineStr">
        <x:is>
          <x:t>Umsatzsteuer aus innergemeinschaftlichem Erwerb 19 %</x:t>
        </x:is>
      </x:c>
      <x:c r="H4921" s="0" t="inlineStr">
        <x:is>
          <x:t>2023-01</x:t>
        </x:is>
      </x:c>
      <x:c r="I4921" s="0" t="inlineStr">
        <x:is>
          <x:t>2023-01</x:t>
        </x:is>
      </x:c>
      <x:c r="J4921" s="0" t="inlineStr">
        <x:is>
          <x:t>Month</x:t>
        </x:is>
      </x:c>
      <x:c r="K4921" s="58">
        <x:v>1</x:v>
      </x:c>
      <x:c r="L4921" s="12">
        <x:v>-53432.2</x:v>
      </x:c>
    </x:row>
    <x:row r="4922">
      <x:c r="A4922" s="0" t="inlineStr">
        <x:is>
          <x:t>NWC|nwc.other.P_C.8|3837|2023-02</x:t>
        </x:is>
      </x:c>
      <x:c r="B4922" s="0" t="inlineStr">
        <x:is>
          <x:t>Demo Handel GmbH</x:t>
        </x:is>
      </x:c>
      <x:c r="C4922" s="0" t="inlineStr">
        <x:is>
          <x:t>NWC</x:t>
        </x:is>
      </x:c>
      <x:c r="D4922" s="0" t="inlineStr">
        <x:is>
          <x:t>nwc.other.P_C.8</x:t>
        </x:is>
      </x:c>
      <x:c r="E4922" s="0" t="inlineStr">
        <x:is>
          <x:t>Sonstige Verbindlichkeiten (Anteil sonstiges Working Capital)</x:t>
        </x:is>
      </x:c>
      <x:c r="F4922" s="58">
        <x:v>3837</x:v>
      </x:c>
      <x:c r="G4922" t="inlineStr">
        <x:is>
          <x:t>Umsatzsteuer aus innergemeinschaftlichem Erwerb 19 %</x:t>
        </x:is>
      </x:c>
      <x:c r="H4922" s="0" t="inlineStr">
        <x:is>
          <x:t>2023-02</x:t>
        </x:is>
      </x:c>
      <x:c r="I4922" s="0" t="inlineStr">
        <x:is>
          <x:t>2023-02</x:t>
        </x:is>
      </x:c>
      <x:c r="J4922" s="0" t="inlineStr">
        <x:is>
          <x:t>Month</x:t>
        </x:is>
      </x:c>
      <x:c r="K4922" s="58">
        <x:v>1</x:v>
      </x:c>
      <x:c r="L4922" s="12">
        <x:v>-115724.9</x:v>
      </x:c>
    </x:row>
    <x:row r="4923">
      <x:c r="A4923" s="0" t="inlineStr">
        <x:is>
          <x:t>NWC|nwc.other.P_C.8|3837|2023-03</x:t>
        </x:is>
      </x:c>
      <x:c r="B4923" s="0" t="inlineStr">
        <x:is>
          <x:t>Demo Handel GmbH</x:t>
        </x:is>
      </x:c>
      <x:c r="C4923" s="0" t="inlineStr">
        <x:is>
          <x:t>NWC</x:t>
        </x:is>
      </x:c>
      <x:c r="D4923" s="0" t="inlineStr">
        <x:is>
          <x:t>nwc.other.P_C.8</x:t>
        </x:is>
      </x:c>
      <x:c r="E4923" s="0" t="inlineStr">
        <x:is>
          <x:t>Sonstige Verbindlichkeiten (Anteil sonstiges Working Capital)</x:t>
        </x:is>
      </x:c>
      <x:c r="F4923" s="58">
        <x:v>3837</x:v>
      </x:c>
      <x:c r="G4923" t="inlineStr">
        <x:is>
          <x:t>Umsatzsteuer aus innergemeinschaftlichem Erwerb 19 %</x:t>
        </x:is>
      </x:c>
      <x:c r="H4923" s="0" t="inlineStr">
        <x:is>
          <x:t>2023-03</x:t>
        </x:is>
      </x:c>
      <x:c r="I4923" s="0" t="inlineStr">
        <x:is>
          <x:t>2023-03</x:t>
        </x:is>
      </x:c>
      <x:c r="J4923" s="0" t="inlineStr">
        <x:is>
          <x:t>Month</x:t>
        </x:is>
      </x:c>
      <x:c r="K4923" s="58">
        <x:v>1</x:v>
      </x:c>
      <x:c r="L4923" s="12">
        <x:v>-175346.42</x:v>
      </x:c>
    </x:row>
    <x:row r="4924">
      <x:c r="A4924" s="0" t="inlineStr">
        <x:is>
          <x:t>NWC|nwc.other.P_C.8|3837|2023-04</x:t>
        </x:is>
      </x:c>
      <x:c r="B4924" s="0" t="inlineStr">
        <x:is>
          <x:t>Demo Handel GmbH</x:t>
        </x:is>
      </x:c>
      <x:c r="C4924" s="0" t="inlineStr">
        <x:is>
          <x:t>NWC</x:t>
        </x:is>
      </x:c>
      <x:c r="D4924" s="0" t="inlineStr">
        <x:is>
          <x:t>nwc.other.P_C.8</x:t>
        </x:is>
      </x:c>
      <x:c r="E4924" s="0" t="inlineStr">
        <x:is>
          <x:t>Sonstige Verbindlichkeiten (Anteil sonstiges Working Capital)</x:t>
        </x:is>
      </x:c>
      <x:c r="F4924" s="58">
        <x:v>3837</x:v>
      </x:c>
      <x:c r="G4924" t="inlineStr">
        <x:is>
          <x:t>Umsatzsteuer aus innergemeinschaftlichem Erwerb 19 %</x:t>
        </x:is>
      </x:c>
      <x:c r="H4924" s="0" t="inlineStr">
        <x:is>
          <x:t>2023-04</x:t>
        </x:is>
      </x:c>
      <x:c r="I4924" s="0" t="inlineStr">
        <x:is>
          <x:t>2023-04</x:t>
        </x:is>
      </x:c>
      <x:c r="J4924" s="0" t="inlineStr">
        <x:is>
          <x:t>Month</x:t>
        </x:is>
      </x:c>
      <x:c r="K4924" s="58">
        <x:v>1</x:v>
      </x:c>
      <x:c r="L4924" s="12">
        <x:v>-233528.24</x:v>
      </x:c>
    </x:row>
    <x:row r="4925">
      <x:c r="A4925" s="0" t="inlineStr">
        <x:is>
          <x:t>NWC|nwc.other.P_C.8|3837|2023-05</x:t>
        </x:is>
      </x:c>
      <x:c r="B4925" s="0" t="inlineStr">
        <x:is>
          <x:t>Demo Handel GmbH</x:t>
        </x:is>
      </x:c>
      <x:c r="C4925" s="0" t="inlineStr">
        <x:is>
          <x:t>NWC</x:t>
        </x:is>
      </x:c>
      <x:c r="D4925" s="0" t="inlineStr">
        <x:is>
          <x:t>nwc.other.P_C.8</x:t>
        </x:is>
      </x:c>
      <x:c r="E4925" s="0" t="inlineStr">
        <x:is>
          <x:t>Sonstige Verbindlichkeiten (Anteil sonstiges Working Capital)</x:t>
        </x:is>
      </x:c>
      <x:c r="F4925" s="58">
        <x:v>3837</x:v>
      </x:c>
      <x:c r="G4925" t="inlineStr">
        <x:is>
          <x:t>Umsatzsteuer aus innergemeinschaftlichem Erwerb 19 %</x:t>
        </x:is>
      </x:c>
      <x:c r="H4925" s="0" t="inlineStr">
        <x:is>
          <x:t>2023-05</x:t>
        </x:is>
      </x:c>
      <x:c r="I4925" s="0" t="inlineStr">
        <x:is>
          <x:t>2023-05</x:t>
        </x:is>
      </x:c>
      <x:c r="J4925" s="0" t="inlineStr">
        <x:is>
          <x:t>Month</x:t>
        </x:is>
      </x:c>
      <x:c r="K4925" s="58">
        <x:v>1</x:v>
      </x:c>
      <x:c r="L4925" s="12">
        <x:v>-290461.15</x:v>
      </x:c>
    </x:row>
    <x:row r="4926">
      <x:c r="A4926" s="0" t="inlineStr">
        <x:is>
          <x:t>NWC|nwc.other.P_C.8|3837|2023-06</x:t>
        </x:is>
      </x:c>
      <x:c r="B4926" s="0" t="inlineStr">
        <x:is>
          <x:t>Demo Handel GmbH</x:t>
        </x:is>
      </x:c>
      <x:c r="C4926" s="0" t="inlineStr">
        <x:is>
          <x:t>NWC</x:t>
        </x:is>
      </x:c>
      <x:c r="D4926" s="0" t="inlineStr">
        <x:is>
          <x:t>nwc.other.P_C.8</x:t>
        </x:is>
      </x:c>
      <x:c r="E4926" s="0" t="inlineStr">
        <x:is>
          <x:t>Sonstige Verbindlichkeiten (Anteil sonstiges Working Capital)</x:t>
        </x:is>
      </x:c>
      <x:c r="F4926" s="58">
        <x:v>3837</x:v>
      </x:c>
      <x:c r="G4926" t="inlineStr">
        <x:is>
          <x:t>Umsatzsteuer aus innergemeinschaftlichem Erwerb 19 %</x:t>
        </x:is>
      </x:c>
      <x:c r="H4926" s="0" t="inlineStr">
        <x:is>
          <x:t>2023-06</x:t>
        </x:is>
      </x:c>
      <x:c r="I4926" s="0" t="inlineStr">
        <x:is>
          <x:t>2023-06</x:t>
        </x:is>
      </x:c>
      <x:c r="J4926" s="0" t="inlineStr">
        <x:is>
          <x:t>Month</x:t>
        </x:is>
      </x:c>
      <x:c r="K4926" s="58">
        <x:v>1</x:v>
      </x:c>
      <x:c r="L4926" s="12">
        <x:v>-344380.92</x:v>
      </x:c>
    </x:row>
    <x:row r="4927">
      <x:c r="A4927" s="0" t="inlineStr">
        <x:is>
          <x:t>NWC|nwc.other.P_C.8|3837|2023-07</x:t>
        </x:is>
      </x:c>
      <x:c r="B4927" s="0" t="inlineStr">
        <x:is>
          <x:t>Demo Handel GmbH</x:t>
        </x:is>
      </x:c>
      <x:c r="C4927" s="0" t="inlineStr">
        <x:is>
          <x:t>NWC</x:t>
        </x:is>
      </x:c>
      <x:c r="D4927" s="0" t="inlineStr">
        <x:is>
          <x:t>nwc.other.P_C.8</x:t>
        </x:is>
      </x:c>
      <x:c r="E4927" s="0" t="inlineStr">
        <x:is>
          <x:t>Sonstige Verbindlichkeiten (Anteil sonstiges Working Capital)</x:t>
        </x:is>
      </x:c>
      <x:c r="F4927" s="58">
        <x:v>3837</x:v>
      </x:c>
      <x:c r="G4927" t="inlineStr">
        <x:is>
          <x:t>Umsatzsteuer aus innergemeinschaftlichem Erwerb 19 %</x:t>
        </x:is>
      </x:c>
      <x:c r="H4927" s="0" t="inlineStr">
        <x:is>
          <x:t>2023-07</x:t>
        </x:is>
      </x:c>
      <x:c r="I4927" s="0" t="inlineStr">
        <x:is>
          <x:t>2023-07</x:t>
        </x:is>
      </x:c>
      <x:c r="J4927" s="0" t="inlineStr">
        <x:is>
          <x:t>Month</x:t>
        </x:is>
      </x:c>
      <x:c r="K4927" s="58">
        <x:v>1</x:v>
      </x:c>
      <x:c r="L4927" s="12">
        <x:v>-390480.78</x:v>
      </x:c>
    </x:row>
    <x:row r="4928">
      <x:c r="A4928" s="0" t="inlineStr">
        <x:is>
          <x:t>NWC|nwc.other.P_C.8|3837|2023-08</x:t>
        </x:is>
      </x:c>
      <x:c r="B4928" s="0" t="inlineStr">
        <x:is>
          <x:t>Demo Handel GmbH</x:t>
        </x:is>
      </x:c>
      <x:c r="C4928" s="0" t="inlineStr">
        <x:is>
          <x:t>NWC</x:t>
        </x:is>
      </x:c>
      <x:c r="D4928" s="0" t="inlineStr">
        <x:is>
          <x:t>nwc.other.P_C.8</x:t>
        </x:is>
      </x:c>
      <x:c r="E4928" s="0" t="inlineStr">
        <x:is>
          <x:t>Sonstige Verbindlichkeiten (Anteil sonstiges Working Capital)</x:t>
        </x:is>
      </x:c>
      <x:c r="F4928" s="58">
        <x:v>3837</x:v>
      </x:c>
      <x:c r="G4928" t="inlineStr">
        <x:is>
          <x:t>Umsatzsteuer aus innergemeinschaftlichem Erwerb 19 %</x:t>
        </x:is>
      </x:c>
      <x:c r="H4928" s="0" t="inlineStr">
        <x:is>
          <x:t>2023-08</x:t>
        </x:is>
      </x:c>
      <x:c r="I4928" s="0" t="inlineStr">
        <x:is>
          <x:t>2023-08</x:t>
        </x:is>
      </x:c>
      <x:c r="J4928" s="0" t="inlineStr">
        <x:is>
          <x:t>Month</x:t>
        </x:is>
      </x:c>
      <x:c r="K4928" s="58">
        <x:v>1</x:v>
      </x:c>
      <x:c r="L4928" s="12">
        <x:v>-448516.4</x:v>
      </x:c>
    </x:row>
    <x:row r="4929">
      <x:c r="A4929" s="0" t="inlineStr">
        <x:is>
          <x:t>NWC|nwc.other.P_C.8|3837|2023-09</x:t>
        </x:is>
      </x:c>
      <x:c r="B4929" s="0" t="inlineStr">
        <x:is>
          <x:t>Demo Handel GmbH</x:t>
        </x:is>
      </x:c>
      <x:c r="C4929" s="0" t="inlineStr">
        <x:is>
          <x:t>NWC</x:t>
        </x:is>
      </x:c>
      <x:c r="D4929" s="0" t="inlineStr">
        <x:is>
          <x:t>nwc.other.P_C.8</x:t>
        </x:is>
      </x:c>
      <x:c r="E4929" s="0" t="inlineStr">
        <x:is>
          <x:t>Sonstige Verbindlichkeiten (Anteil sonstiges Working Capital)</x:t>
        </x:is>
      </x:c>
      <x:c r="F4929" s="58">
        <x:v>3837</x:v>
      </x:c>
      <x:c r="G4929" t="inlineStr">
        <x:is>
          <x:t>Umsatzsteuer aus innergemeinschaftlichem Erwerb 19 %</x:t>
        </x:is>
      </x:c>
      <x:c r="H4929" s="0" t="inlineStr">
        <x:is>
          <x:t>2023-09</x:t>
        </x:is>
      </x:c>
      <x:c r="I4929" s="0" t="inlineStr">
        <x:is>
          <x:t>2023-09</x:t>
        </x:is>
      </x:c>
      <x:c r="J4929" s="0" t="inlineStr">
        <x:is>
          <x:t>Month</x:t>
        </x:is>
      </x:c>
      <x:c r="K4929" s="58">
        <x:v>1</x:v>
      </x:c>
      <x:c r="L4929" s="12">
        <x:v>-510870.09</x:v>
      </x:c>
    </x:row>
    <x:row r="4930">
      <x:c r="A4930" s="0" t="inlineStr">
        <x:is>
          <x:t>NWC|nwc.other.P_C.8|3837|2023-10</x:t>
        </x:is>
      </x:c>
      <x:c r="B4930" s="0" t="inlineStr">
        <x:is>
          <x:t>Demo Handel GmbH</x:t>
        </x:is>
      </x:c>
      <x:c r="C4930" s="0" t="inlineStr">
        <x:is>
          <x:t>NWC</x:t>
        </x:is>
      </x:c>
      <x:c r="D4930" s="0" t="inlineStr">
        <x:is>
          <x:t>nwc.other.P_C.8</x:t>
        </x:is>
      </x:c>
      <x:c r="E4930" s="0" t="inlineStr">
        <x:is>
          <x:t>Sonstige Verbindlichkeiten (Anteil sonstiges Working Capital)</x:t>
        </x:is>
      </x:c>
      <x:c r="F4930" s="58">
        <x:v>3837</x:v>
      </x:c>
      <x:c r="G4930" t="inlineStr">
        <x:is>
          <x:t>Umsatzsteuer aus innergemeinschaftlichem Erwerb 19 %</x:t>
        </x:is>
      </x:c>
      <x:c r="H4930" s="0" t="inlineStr">
        <x:is>
          <x:t>2023-10</x:t>
        </x:is>
      </x:c>
      <x:c r="I4930" s="0" t="inlineStr">
        <x:is>
          <x:t>2023-10</x:t>
        </x:is>
      </x:c>
      <x:c r="J4930" s="0" t="inlineStr">
        <x:is>
          <x:t>Month</x:t>
        </x:is>
      </x:c>
      <x:c r="K4930" s="58">
        <x:v>1</x:v>
      </x:c>
      <x:c r="L4930" s="12">
        <x:v>-578424.89</x:v>
      </x:c>
    </x:row>
    <x:row r="4931">
      <x:c r="A4931" s="0" t="inlineStr">
        <x:is>
          <x:t>NWC|nwc.other.P_C.8|3837|2023-11</x:t>
        </x:is>
      </x:c>
      <x:c r="B4931" s="0" t="inlineStr">
        <x:is>
          <x:t>Demo Handel GmbH</x:t>
        </x:is>
      </x:c>
      <x:c r="C4931" s="0" t="inlineStr">
        <x:is>
          <x:t>NWC</x:t>
        </x:is>
      </x:c>
      <x:c r="D4931" s="0" t="inlineStr">
        <x:is>
          <x:t>nwc.other.P_C.8</x:t>
        </x:is>
      </x:c>
      <x:c r="E4931" s="0" t="inlineStr">
        <x:is>
          <x:t>Sonstige Verbindlichkeiten (Anteil sonstiges Working Capital)</x:t>
        </x:is>
      </x:c>
      <x:c r="F4931" s="58">
        <x:v>3837</x:v>
      </x:c>
      <x:c r="G4931" t="inlineStr">
        <x:is>
          <x:t>Umsatzsteuer aus innergemeinschaftlichem Erwerb 19 %</x:t>
        </x:is>
      </x:c>
      <x:c r="H4931" s="0" t="inlineStr">
        <x:is>
          <x:t>2023-11</x:t>
        </x:is>
      </x:c>
      <x:c r="I4931" s="0" t="inlineStr">
        <x:is>
          <x:t>2023-11</x:t>
        </x:is>
      </x:c>
      <x:c r="J4931" s="0" t="inlineStr">
        <x:is>
          <x:t>Month</x:t>
        </x:is>
      </x:c>
      <x:c r="K4931" s="58">
        <x:v>1</x:v>
      </x:c>
      <x:c r="L4931" s="12">
        <x:v>-653675.77</x:v>
      </x:c>
    </x:row>
    <x:row r="4932">
      <x:c r="A4932" s="0" t="inlineStr">
        <x:is>
          <x:t>NWC|nwc.other.P_C.8|3837|2023-12</x:t>
        </x:is>
      </x:c>
      <x:c r="B4932" s="0" t="inlineStr">
        <x:is>
          <x:t>Demo Handel GmbH</x:t>
        </x:is>
      </x:c>
      <x:c r="C4932" s="0" t="inlineStr">
        <x:is>
          <x:t>NWC</x:t>
        </x:is>
      </x:c>
      <x:c r="D4932" s="0" t="inlineStr">
        <x:is>
          <x:t>nwc.other.P_C.8</x:t>
        </x:is>
      </x:c>
      <x:c r="E4932" s="0" t="inlineStr">
        <x:is>
          <x:t>Sonstige Verbindlichkeiten (Anteil sonstiges Working Capital)</x:t>
        </x:is>
      </x:c>
      <x:c r="F4932" s="58">
        <x:v>3837</x:v>
      </x:c>
      <x:c r="G4932" t="inlineStr">
        <x:is>
          <x:t>Umsatzsteuer aus innergemeinschaftlichem Erwerb 19 %</x:t>
        </x:is>
      </x:c>
      <x:c r="H4932" s="0" t="inlineStr">
        <x:is>
          <x:t>2023-12</x:t>
        </x:is>
      </x:c>
      <x:c r="I4932" s="0" t="inlineStr">
        <x:is>
          <x:t>2023-12</x:t>
        </x:is>
      </x:c>
      <x:c r="J4932" s="0" t="inlineStr">
        <x:is>
          <x:t>Month</x:t>
        </x:is>
      </x:c>
      <x:c r="K4932" s="58">
        <x:v>1</x:v>
      </x:c>
      <x:c r="L4932" s="12">
        <x:v>0</x:v>
      </x:c>
    </x:row>
    <x:row r="4933">
      <x:c r="A4933" s="0" t="inlineStr">
        <x:is>
          <x:t>NWC|nwc.other.P_C.8|3837|2024-01</x:t>
        </x:is>
      </x:c>
      <x:c r="B4933" s="0" t="inlineStr">
        <x:is>
          <x:t>Demo Handel GmbH</x:t>
        </x:is>
      </x:c>
      <x:c r="C4933" s="0" t="inlineStr">
        <x:is>
          <x:t>NWC</x:t>
        </x:is>
      </x:c>
      <x:c r="D4933" s="0" t="inlineStr">
        <x:is>
          <x:t>nwc.other.P_C.8</x:t>
        </x:is>
      </x:c>
      <x:c r="E4933" s="0" t="inlineStr">
        <x:is>
          <x:t>Sonstige Verbindlichkeiten (Anteil sonstiges Working Capital)</x:t>
        </x:is>
      </x:c>
      <x:c r="F4933" s="58">
        <x:v>3837</x:v>
      </x:c>
      <x:c r="G4933" t="inlineStr">
        <x:is>
          <x:t>Umsatzsteuer aus innergemeinschaftlichem Erwerb 19 %</x:t>
        </x:is>
      </x:c>
      <x:c r="H4933" s="0" t="inlineStr">
        <x:is>
          <x:t>2024-01</x:t>
        </x:is>
      </x:c>
      <x:c r="I4933" s="0" t="inlineStr">
        <x:is>
          <x:t>2024-01</x:t>
        </x:is>
      </x:c>
      <x:c r="J4933" s="0" t="inlineStr">
        <x:is>
          <x:t>Month</x:t>
        </x:is>
      </x:c>
      <x:c r="K4933" s="58">
        <x:v>1</x:v>
      </x:c>
      <x:c r="L4933" s="12">
        <x:v>-55578.67</x:v>
      </x:c>
    </x:row>
    <x:row r="4934">
      <x:c r="A4934" s="0" t="inlineStr">
        <x:is>
          <x:t>NWC|nwc.other.P_C.8|3837|2024-02</x:t>
        </x:is>
      </x:c>
      <x:c r="B4934" s="0" t="inlineStr">
        <x:is>
          <x:t>Demo Handel GmbH</x:t>
        </x:is>
      </x:c>
      <x:c r="C4934" s="0" t="inlineStr">
        <x:is>
          <x:t>NWC</x:t>
        </x:is>
      </x:c>
      <x:c r="D4934" s="0" t="inlineStr">
        <x:is>
          <x:t>nwc.other.P_C.8</x:t>
        </x:is>
      </x:c>
      <x:c r="E4934" s="0" t="inlineStr">
        <x:is>
          <x:t>Sonstige Verbindlichkeiten (Anteil sonstiges Working Capital)</x:t>
        </x:is>
      </x:c>
      <x:c r="F4934" s="58">
        <x:v>3837</x:v>
      </x:c>
      <x:c r="G4934" t="inlineStr">
        <x:is>
          <x:t>Umsatzsteuer aus innergemeinschaftlichem Erwerb 19 %</x:t>
        </x:is>
      </x:c>
      <x:c r="H4934" s="0" t="inlineStr">
        <x:is>
          <x:t>2024-02</x:t>
        </x:is>
      </x:c>
      <x:c r="I4934" s="0" t="inlineStr">
        <x:is>
          <x:t>2024-02</x:t>
        </x:is>
      </x:c>
      <x:c r="J4934" s="0" t="inlineStr">
        <x:is>
          <x:t>Month</x:t>
        </x:is>
      </x:c>
      <x:c r="K4934" s="58">
        <x:v>1</x:v>
      </x:c>
      <x:c r="L4934" s="12">
        <x:v>-117228.77</x:v>
      </x:c>
    </x:row>
    <x:row r="4935">
      <x:c r="A4935" s="0" t="inlineStr">
        <x:is>
          <x:t>NWC|nwc.other.P_C.8|3837|2024-03</x:t>
        </x:is>
      </x:c>
      <x:c r="B4935" s="0" t="inlineStr">
        <x:is>
          <x:t>Demo Handel GmbH</x:t>
        </x:is>
      </x:c>
      <x:c r="C4935" s="0" t="inlineStr">
        <x:is>
          <x:t>NWC</x:t>
        </x:is>
      </x:c>
      <x:c r="D4935" s="0" t="inlineStr">
        <x:is>
          <x:t>nwc.other.P_C.8</x:t>
        </x:is>
      </x:c>
      <x:c r="E4935" s="0" t="inlineStr">
        <x:is>
          <x:t>Sonstige Verbindlichkeiten (Anteil sonstiges Working Capital)</x:t>
        </x:is>
      </x:c>
      <x:c r="F4935" s="58">
        <x:v>3837</x:v>
      </x:c>
      <x:c r="G4935" t="inlineStr">
        <x:is>
          <x:t>Umsatzsteuer aus innergemeinschaftlichem Erwerb 19 %</x:t>
        </x:is>
      </x:c>
      <x:c r="H4935" s="0" t="inlineStr">
        <x:is>
          <x:t>2024-03</x:t>
        </x:is>
      </x:c>
      <x:c r="I4935" s="0" t="inlineStr">
        <x:is>
          <x:t>2024-03</x:t>
        </x:is>
      </x:c>
      <x:c r="J4935" s="0" t="inlineStr">
        <x:is>
          <x:t>Month</x:t>
        </x:is>
      </x:c>
      <x:c r="K4935" s="58">
        <x:v>1</x:v>
      </x:c>
      <x:c r="L4935" s="12">
        <x:v>-180604.97</x:v>
      </x:c>
    </x:row>
    <x:row r="4936">
      <x:c r="A4936" s="0" t="inlineStr">
        <x:is>
          <x:t>NWC|nwc.other.P_C.8|3837|2024-04</x:t>
        </x:is>
      </x:c>
      <x:c r="B4936" s="0" t="inlineStr">
        <x:is>
          <x:t>Demo Handel GmbH</x:t>
        </x:is>
      </x:c>
      <x:c r="C4936" s="0" t="inlineStr">
        <x:is>
          <x:t>NWC</x:t>
        </x:is>
      </x:c>
      <x:c r="D4936" s="0" t="inlineStr">
        <x:is>
          <x:t>nwc.other.P_C.8</x:t>
        </x:is>
      </x:c>
      <x:c r="E4936" s="0" t="inlineStr">
        <x:is>
          <x:t>Sonstige Verbindlichkeiten (Anteil sonstiges Working Capital)</x:t>
        </x:is>
      </x:c>
      <x:c r="F4936" s="58">
        <x:v>3837</x:v>
      </x:c>
      <x:c r="G4936" t="inlineStr">
        <x:is>
          <x:t>Umsatzsteuer aus innergemeinschaftlichem Erwerb 19 %</x:t>
        </x:is>
      </x:c>
      <x:c r="H4936" s="0" t="inlineStr">
        <x:is>
          <x:t>2024-04</x:t>
        </x:is>
      </x:c>
      <x:c r="I4936" s="0" t="inlineStr">
        <x:is>
          <x:t>2024-04</x:t>
        </x:is>
      </x:c>
      <x:c r="J4936" s="0" t="inlineStr">
        <x:is>
          <x:t>Month</x:t>
        </x:is>
      </x:c>
      <x:c r="K4936" s="58">
        <x:v>1</x:v>
      </x:c>
      <x:c r="L4936" s="12">
        <x:v>-242454.63</x:v>
      </x:c>
    </x:row>
    <x:row r="4937">
      <x:c r="A4937" s="0" t="inlineStr">
        <x:is>
          <x:t>NWC|nwc.other.P_C.8|3837|2024-05</x:t>
        </x:is>
      </x:c>
      <x:c r="B4937" s="0" t="inlineStr">
        <x:is>
          <x:t>Demo Handel GmbH</x:t>
        </x:is>
      </x:c>
      <x:c r="C4937" s="0" t="inlineStr">
        <x:is>
          <x:t>NWC</x:t>
        </x:is>
      </x:c>
      <x:c r="D4937" s="0" t="inlineStr">
        <x:is>
          <x:t>nwc.other.P_C.8</x:t>
        </x:is>
      </x:c>
      <x:c r="E4937" s="0" t="inlineStr">
        <x:is>
          <x:t>Sonstige Verbindlichkeiten (Anteil sonstiges Working Capital)</x:t>
        </x:is>
      </x:c>
      <x:c r="F4937" s="58">
        <x:v>3837</x:v>
      </x:c>
      <x:c r="G4937" t="inlineStr">
        <x:is>
          <x:t>Umsatzsteuer aus innergemeinschaftlichem Erwerb 19 %</x:t>
        </x:is>
      </x:c>
      <x:c r="H4937" s="0" t="inlineStr">
        <x:is>
          <x:t>2024-05</x:t>
        </x:is>
      </x:c>
      <x:c r="I4937" s="0" t="inlineStr">
        <x:is>
          <x:t>2024-05</x:t>
        </x:is>
      </x:c>
      <x:c r="J4937" s="0" t="inlineStr">
        <x:is>
          <x:t>Month</x:t>
        </x:is>
      </x:c>
      <x:c r="K4937" s="58">
        <x:v>1</x:v>
      </x:c>
      <x:c r="L4937" s="12">
        <x:v>-303685.17</x:v>
      </x:c>
    </x:row>
    <x:row r="4938">
      <x:c r="A4938" s="0" t="inlineStr">
        <x:is>
          <x:t>NWC|nwc.other.P_C.8|3837|2024-06</x:t>
        </x:is>
      </x:c>
      <x:c r="B4938" s="0" t="inlineStr">
        <x:is>
          <x:t>Demo Handel GmbH</x:t>
        </x:is>
      </x:c>
      <x:c r="C4938" s="0" t="inlineStr">
        <x:is>
          <x:t>NWC</x:t>
        </x:is>
      </x:c>
      <x:c r="D4938" s="0" t="inlineStr">
        <x:is>
          <x:t>nwc.other.P_C.8</x:t>
        </x:is>
      </x:c>
      <x:c r="E4938" s="0" t="inlineStr">
        <x:is>
          <x:t>Sonstige Verbindlichkeiten (Anteil sonstiges Working Capital)</x:t>
        </x:is>
      </x:c>
      <x:c r="F4938" s="58">
        <x:v>3837</x:v>
      </x:c>
      <x:c r="G4938" t="inlineStr">
        <x:is>
          <x:t>Umsatzsteuer aus innergemeinschaftlichem Erwerb 19 %</x:t>
        </x:is>
      </x:c>
      <x:c r="H4938" s="0" t="inlineStr">
        <x:is>
          <x:t>2024-06</x:t>
        </x:is>
      </x:c>
      <x:c r="I4938" s="0" t="inlineStr">
        <x:is>
          <x:t>2024-06</x:t>
        </x:is>
      </x:c>
      <x:c r="J4938" s="0" t="inlineStr">
        <x:is>
          <x:t>Month</x:t>
        </x:is>
      </x:c>
      <x:c r="K4938" s="58">
        <x:v>1</x:v>
      </x:c>
      <x:c r="L4938" s="12">
        <x:v>-358635.19</x:v>
      </x:c>
    </x:row>
    <x:row r="4939">
      <x:c r="A4939" s="0" t="inlineStr">
        <x:is>
          <x:t>NWC|nwc.other.P_C.8|3837|2024-07</x:t>
        </x:is>
      </x:c>
      <x:c r="B4939" s="0" t="inlineStr">
        <x:is>
          <x:t>Demo Handel GmbH</x:t>
        </x:is>
      </x:c>
      <x:c r="C4939" s="0" t="inlineStr">
        <x:is>
          <x:t>NWC</x:t>
        </x:is>
      </x:c>
      <x:c r="D4939" s="0" t="inlineStr">
        <x:is>
          <x:t>nwc.other.P_C.8</x:t>
        </x:is>
      </x:c>
      <x:c r="E4939" s="0" t="inlineStr">
        <x:is>
          <x:t>Sonstige Verbindlichkeiten (Anteil sonstiges Working Capital)</x:t>
        </x:is>
      </x:c>
      <x:c r="F4939" s="58">
        <x:v>3837</x:v>
      </x:c>
      <x:c r="G4939" t="inlineStr">
        <x:is>
          <x:t>Umsatzsteuer aus innergemeinschaftlichem Erwerb 19 %</x:t>
        </x:is>
      </x:c>
      <x:c r="H4939" s="0" t="inlineStr">
        <x:is>
          <x:t>2024-07</x:t>
        </x:is>
      </x:c>
      <x:c r="I4939" s="0" t="inlineStr">
        <x:is>
          <x:t>2024-07</x:t>
        </x:is>
      </x:c>
      <x:c r="J4939" s="0" t="inlineStr">
        <x:is>
          <x:t>Month</x:t>
        </x:is>
      </x:c>
      <x:c r="K4939" s="58">
        <x:v>1</x:v>
      </x:c>
      <x:c r="L4939" s="12">
        <x:v>-410232.23</x:v>
      </x:c>
    </x:row>
    <x:row r="4940">
      <x:c r="A4940" s="0" t="inlineStr">
        <x:is>
          <x:t>NWC|nwc.other.P_C.8|3837|2024-08</x:t>
        </x:is>
      </x:c>
      <x:c r="B4940" s="0" t="inlineStr">
        <x:is>
          <x:t>Demo Handel GmbH</x:t>
        </x:is>
      </x:c>
      <x:c r="C4940" s="0" t="inlineStr">
        <x:is>
          <x:t>NWC</x:t>
        </x:is>
      </x:c>
      <x:c r="D4940" s="0" t="inlineStr">
        <x:is>
          <x:t>nwc.other.P_C.8</x:t>
        </x:is>
      </x:c>
      <x:c r="E4940" s="0" t="inlineStr">
        <x:is>
          <x:t>Sonstige Verbindlichkeiten (Anteil sonstiges Working Capital)</x:t>
        </x:is>
      </x:c>
      <x:c r="F4940" s="58">
        <x:v>3837</x:v>
      </x:c>
      <x:c r="G4940" t="inlineStr">
        <x:is>
          <x:t>Umsatzsteuer aus innergemeinschaftlichem Erwerb 19 %</x:t>
        </x:is>
      </x:c>
      <x:c r="H4940" s="0" t="inlineStr">
        <x:is>
          <x:t>2024-08</x:t>
        </x:is>
      </x:c>
      <x:c r="I4940" s="0" t="inlineStr">
        <x:is>
          <x:t>2024-08</x:t>
        </x:is>
      </x:c>
      <x:c r="J4940" s="0" t="inlineStr">
        <x:is>
          <x:t>Month</x:t>
        </x:is>
      </x:c>
      <x:c r="K4940" s="58">
        <x:v>1</x:v>
      </x:c>
      <x:c r="L4940" s="12">
        <x:v>-473224.55</x:v>
      </x:c>
    </x:row>
    <x:row r="4941">
      <x:c r="A4941" s="0" t="inlineStr">
        <x:is>
          <x:t>NWC|nwc.other.P_C.8|3837|2024-09</x:t>
        </x:is>
      </x:c>
      <x:c r="B4941" s="0" t="inlineStr">
        <x:is>
          <x:t>Demo Handel GmbH</x:t>
        </x:is>
      </x:c>
      <x:c r="C4941" s="0" t="inlineStr">
        <x:is>
          <x:t>NWC</x:t>
        </x:is>
      </x:c>
      <x:c r="D4941" s="0" t="inlineStr">
        <x:is>
          <x:t>nwc.other.P_C.8</x:t>
        </x:is>
      </x:c>
      <x:c r="E4941" s="0" t="inlineStr">
        <x:is>
          <x:t>Sonstige Verbindlichkeiten (Anteil sonstiges Working Capital)</x:t>
        </x:is>
      </x:c>
      <x:c r="F4941" s="58">
        <x:v>3837</x:v>
      </x:c>
      <x:c r="G4941" t="inlineStr">
        <x:is>
          <x:t>Umsatzsteuer aus innergemeinschaftlichem Erwerb 19 %</x:t>
        </x:is>
      </x:c>
      <x:c r="H4941" s="0" t="inlineStr">
        <x:is>
          <x:t>2024-09</x:t>
        </x:is>
      </x:c>
      <x:c r="I4941" s="0" t="inlineStr">
        <x:is>
          <x:t>2024-09</x:t>
        </x:is>
      </x:c>
      <x:c r="J4941" s="0" t="inlineStr">
        <x:is>
          <x:t>Month</x:t>
        </x:is>
      </x:c>
      <x:c r="K4941" s="58">
        <x:v>1</x:v>
      </x:c>
      <x:c r="L4941" s="12">
        <x:v>-538127.48</x:v>
      </x:c>
    </x:row>
    <x:row r="4942">
      <x:c r="A4942" s="0" t="inlineStr">
        <x:is>
          <x:t>NWC|nwc.other.P_C.8|3837|2024-10</x:t>
        </x:is>
      </x:c>
      <x:c r="B4942" s="0" t="inlineStr">
        <x:is>
          <x:t>Demo Handel GmbH</x:t>
        </x:is>
      </x:c>
      <x:c r="C4942" s="0" t="inlineStr">
        <x:is>
          <x:t>NWC</x:t>
        </x:is>
      </x:c>
      <x:c r="D4942" s="0" t="inlineStr">
        <x:is>
          <x:t>nwc.other.P_C.8</x:t>
        </x:is>
      </x:c>
      <x:c r="E4942" s="0" t="inlineStr">
        <x:is>
          <x:t>Sonstige Verbindlichkeiten (Anteil sonstiges Working Capital)</x:t>
        </x:is>
      </x:c>
      <x:c r="F4942" s="58">
        <x:v>3837</x:v>
      </x:c>
      <x:c r="G4942" t="inlineStr">
        <x:is>
          <x:t>Umsatzsteuer aus innergemeinschaftlichem Erwerb 19 %</x:t>
        </x:is>
      </x:c>
      <x:c r="H4942" s="0" t="inlineStr">
        <x:is>
          <x:t>2024-10</x:t>
        </x:is>
      </x:c>
      <x:c r="I4942" s="0" t="inlineStr">
        <x:is>
          <x:t>2024-10</x:t>
        </x:is>
      </x:c>
      <x:c r="J4942" s="0" t="inlineStr">
        <x:is>
          <x:t>Month</x:t>
        </x:is>
      </x:c>
      <x:c r="K4942" s="58">
        <x:v>1</x:v>
      </x:c>
      <x:c r="L4942" s="12">
        <x:v>-607582.99</x:v>
      </x:c>
    </x:row>
    <x:row r="4943">
      <x:c r="A4943" s="0" t="inlineStr">
        <x:is>
          <x:t>NWC|nwc.other.P_C.8|3837|2024-11</x:t>
        </x:is>
      </x:c>
      <x:c r="B4943" s="0" t="inlineStr">
        <x:is>
          <x:t>Demo Handel GmbH</x:t>
        </x:is>
      </x:c>
      <x:c r="C4943" s="0" t="inlineStr">
        <x:is>
          <x:t>NWC</x:t>
        </x:is>
      </x:c>
      <x:c r="D4943" s="0" t="inlineStr">
        <x:is>
          <x:t>nwc.other.P_C.8</x:t>
        </x:is>
      </x:c>
      <x:c r="E4943" s="0" t="inlineStr">
        <x:is>
          <x:t>Sonstige Verbindlichkeiten (Anteil sonstiges Working Capital)</x:t>
        </x:is>
      </x:c>
      <x:c r="F4943" s="58">
        <x:v>3837</x:v>
      </x:c>
      <x:c r="G4943" t="inlineStr">
        <x:is>
          <x:t>Umsatzsteuer aus innergemeinschaftlichem Erwerb 19 %</x:t>
        </x:is>
      </x:c>
      <x:c r="H4943" s="0" t="inlineStr">
        <x:is>
          <x:t>2024-11</x:t>
        </x:is>
      </x:c>
      <x:c r="I4943" s="0" t="inlineStr">
        <x:is>
          <x:t>2024-11</x:t>
        </x:is>
      </x:c>
      <x:c r="J4943" s="0" t="inlineStr">
        <x:is>
          <x:t>Month</x:t>
        </x:is>
      </x:c>
      <x:c r="K4943" s="58">
        <x:v>1</x:v>
      </x:c>
      <x:c r="L4943" s="12">
        <x:v>-685490.01</x:v>
      </x:c>
    </x:row>
    <x:row r="4944">
      <x:c r="A4944" s="0" t="inlineStr">
        <x:is>
          <x:t>NWC|nwc.other.P_C.8|3837|2024-12</x:t>
        </x:is>
      </x:c>
      <x:c r="B4944" s="0" t="inlineStr">
        <x:is>
          <x:t>Demo Handel GmbH</x:t>
        </x:is>
      </x:c>
      <x:c r="C4944" s="0" t="inlineStr">
        <x:is>
          <x:t>NWC</x:t>
        </x:is>
      </x:c>
      <x:c r="D4944" s="0" t="inlineStr">
        <x:is>
          <x:t>nwc.other.P_C.8</x:t>
        </x:is>
      </x:c>
      <x:c r="E4944" s="0" t="inlineStr">
        <x:is>
          <x:t>Sonstige Verbindlichkeiten (Anteil sonstiges Working Capital)</x:t>
        </x:is>
      </x:c>
      <x:c r="F4944" s="58">
        <x:v>3837</x:v>
      </x:c>
      <x:c r="G4944" t="inlineStr">
        <x:is>
          <x:t>Umsatzsteuer aus innergemeinschaftlichem Erwerb 19 %</x:t>
        </x:is>
      </x:c>
      <x:c r="H4944" s="0" t="inlineStr">
        <x:is>
          <x:t>2024-12</x:t>
        </x:is>
      </x:c>
      <x:c r="I4944" s="0" t="inlineStr">
        <x:is>
          <x:t>2024-12</x:t>
        </x:is>
      </x:c>
      <x:c r="J4944" s="0" t="inlineStr">
        <x:is>
          <x:t>Month</x:t>
        </x:is>
      </x:c>
      <x:c r="K4944" s="58">
        <x:v>1</x:v>
      </x:c>
      <x:c r="L4944" s="12">
        <x:v>0</x:v>
      </x:c>
    </x:row>
    <x:row r="4945">
      <x:c r="A4945" s="0" t="inlineStr">
        <x:is>
          <x:t>NWC|nwc.other.P_C.8|3841|2022-01</x:t>
        </x:is>
      </x:c>
      <x:c r="B4945" s="0" t="inlineStr">
        <x:is>
          <x:t>Demo Handel GmbH</x:t>
        </x:is>
      </x:c>
      <x:c r="C4945" s="0" t="inlineStr">
        <x:is>
          <x:t>NWC</x:t>
        </x:is>
      </x:c>
      <x:c r="D4945" s="0" t="inlineStr">
        <x:is>
          <x:t>nwc.other.P_C.8</x:t>
        </x:is>
      </x:c>
      <x:c r="E4945" s="0" t="inlineStr">
        <x:is>
          <x:t>Sonstige Verbindlichkeiten (Anteil sonstiges Working Capital)</x:t>
        </x:is>
      </x:c>
      <x:c r="F4945" s="58">
        <x:v>3841</x:v>
      </x:c>
      <x:c r="G4945" t="inlineStr">
        <x:is>
          <x:t>Umsatzsteuer Vorjahr</x:t>
        </x:is>
      </x:c>
      <x:c r="H4945" s="0" t="inlineStr">
        <x:is>
          <x:t>2022-01</x:t>
        </x:is>
      </x:c>
      <x:c r="I4945" s="0" t="inlineStr">
        <x:is>
          <x:t>2022-01</x:t>
        </x:is>
      </x:c>
      <x:c r="J4945" s="0" t="inlineStr">
        <x:is>
          <x:t>Month</x:t>
        </x:is>
      </x:c>
      <x:c r="K4945" s="58">
        <x:v>1</x:v>
      </x:c>
      <x:c r="L4945" s="12">
        <x:v>-52899.2</x:v>
      </x:c>
    </x:row>
    <x:row r="4946">
      <x:c r="A4946" s="0" t="inlineStr">
        <x:is>
          <x:t>NWC|nwc.other.P_C.8|3841|2022-02</x:t>
        </x:is>
      </x:c>
      <x:c r="B4946" s="0" t="inlineStr">
        <x:is>
          <x:t>Demo Handel GmbH</x:t>
        </x:is>
      </x:c>
      <x:c r="C4946" s="0" t="inlineStr">
        <x:is>
          <x:t>NWC</x:t>
        </x:is>
      </x:c>
      <x:c r="D4946" s="0" t="inlineStr">
        <x:is>
          <x:t>nwc.other.P_C.8</x:t>
        </x:is>
      </x:c>
      <x:c r="E4946" s="0" t="inlineStr">
        <x:is>
          <x:t>Sonstige Verbindlichkeiten (Anteil sonstiges Working Capital)</x:t>
        </x:is>
      </x:c>
      <x:c r="F4946" s="58">
        <x:v>3841</x:v>
      </x:c>
      <x:c r="G4946" t="inlineStr">
        <x:is>
          <x:t>Umsatzsteuer Vorjahr</x:t>
        </x:is>
      </x:c>
      <x:c r="H4946" s="0" t="inlineStr">
        <x:is>
          <x:t>2022-02</x:t>
        </x:is>
      </x:c>
      <x:c r="I4946" s="0" t="inlineStr">
        <x:is>
          <x:t>2022-02</x:t>
        </x:is>
      </x:c>
      <x:c r="J4946" s="0" t="inlineStr">
        <x:is>
          <x:t>Month</x:t>
        </x:is>
      </x:c>
      <x:c r="K4946" s="58">
        <x:v>1</x:v>
      </x:c>
      <x:c r="L4946" s="12">
        <x:v>0</x:v>
      </x:c>
    </x:row>
    <x:row r="4947">
      <x:c r="A4947" s="0" t="inlineStr">
        <x:is>
          <x:t>NWC|nwc.other.P_C.8|3841|2022-03</x:t>
        </x:is>
      </x:c>
      <x:c r="B4947" s="0" t="inlineStr">
        <x:is>
          <x:t>Demo Handel GmbH</x:t>
        </x:is>
      </x:c>
      <x:c r="C4947" s="0" t="inlineStr">
        <x:is>
          <x:t>NWC</x:t>
        </x:is>
      </x:c>
      <x:c r="D4947" s="0" t="inlineStr">
        <x:is>
          <x:t>nwc.other.P_C.8</x:t>
        </x:is>
      </x:c>
      <x:c r="E4947" s="0" t="inlineStr">
        <x:is>
          <x:t>Sonstige Verbindlichkeiten (Anteil sonstiges Working Capital)</x:t>
        </x:is>
      </x:c>
      <x:c r="F4947" s="58">
        <x:v>3841</x:v>
      </x:c>
      <x:c r="G4947" t="inlineStr">
        <x:is>
          <x:t>Umsatzsteuer Vorjahr</x:t>
        </x:is>
      </x:c>
      <x:c r="H4947" s="0" t="inlineStr">
        <x:is>
          <x:t>2022-03</x:t>
        </x:is>
      </x:c>
      <x:c r="I4947" s="0" t="inlineStr">
        <x:is>
          <x:t>2022-03</x:t>
        </x:is>
      </x:c>
      <x:c r="J4947" s="0" t="inlineStr">
        <x:is>
          <x:t>Month</x:t>
        </x:is>
      </x:c>
      <x:c r="K4947" s="58">
        <x:v>1</x:v>
      </x:c>
      <x:c r="L4947" s="12">
        <x:v>0</x:v>
      </x:c>
    </x:row>
    <x:row r="4948">
      <x:c r="A4948" s="0" t="inlineStr">
        <x:is>
          <x:t>NWC|nwc.other.P_C.8|3841|2022-04</x:t>
        </x:is>
      </x:c>
      <x:c r="B4948" s="0" t="inlineStr">
        <x:is>
          <x:t>Demo Handel GmbH</x:t>
        </x:is>
      </x:c>
      <x:c r="C4948" s="0" t="inlineStr">
        <x:is>
          <x:t>NWC</x:t>
        </x:is>
      </x:c>
      <x:c r="D4948" s="0" t="inlineStr">
        <x:is>
          <x:t>nwc.other.P_C.8</x:t>
        </x:is>
      </x:c>
      <x:c r="E4948" s="0" t="inlineStr">
        <x:is>
          <x:t>Sonstige Verbindlichkeiten (Anteil sonstiges Working Capital)</x:t>
        </x:is>
      </x:c>
      <x:c r="F4948" s="58">
        <x:v>3841</x:v>
      </x:c>
      <x:c r="G4948" t="inlineStr">
        <x:is>
          <x:t>Umsatzsteuer Vorjahr</x:t>
        </x:is>
      </x:c>
      <x:c r="H4948" s="0" t="inlineStr">
        <x:is>
          <x:t>2022-04</x:t>
        </x:is>
      </x:c>
      <x:c r="I4948" s="0" t="inlineStr">
        <x:is>
          <x:t>2022-04</x:t>
        </x:is>
      </x:c>
      <x:c r="J4948" s="0" t="inlineStr">
        <x:is>
          <x:t>Month</x:t>
        </x:is>
      </x:c>
      <x:c r="K4948" s="58">
        <x:v>1</x:v>
      </x:c>
      <x:c r="L4948" s="12">
        <x:v>0</x:v>
      </x:c>
    </x:row>
    <x:row r="4949">
      <x:c r="A4949" s="0" t="inlineStr">
        <x:is>
          <x:t>NWC|nwc.other.P_C.8|3841|2022-05</x:t>
        </x:is>
      </x:c>
      <x:c r="B4949" s="0" t="inlineStr">
        <x:is>
          <x:t>Demo Handel GmbH</x:t>
        </x:is>
      </x:c>
      <x:c r="C4949" s="0" t="inlineStr">
        <x:is>
          <x:t>NWC</x:t>
        </x:is>
      </x:c>
      <x:c r="D4949" s="0" t="inlineStr">
        <x:is>
          <x:t>nwc.other.P_C.8</x:t>
        </x:is>
      </x:c>
      <x:c r="E4949" s="0" t="inlineStr">
        <x:is>
          <x:t>Sonstige Verbindlichkeiten (Anteil sonstiges Working Capital)</x:t>
        </x:is>
      </x:c>
      <x:c r="F4949" s="58">
        <x:v>3841</x:v>
      </x:c>
      <x:c r="G4949" t="inlineStr">
        <x:is>
          <x:t>Umsatzsteuer Vorjahr</x:t>
        </x:is>
      </x:c>
      <x:c r="H4949" s="0" t="inlineStr">
        <x:is>
          <x:t>2022-05</x:t>
        </x:is>
      </x:c>
      <x:c r="I4949" s="0" t="inlineStr">
        <x:is>
          <x:t>2022-05</x:t>
        </x:is>
      </x:c>
      <x:c r="J4949" s="0" t="inlineStr">
        <x:is>
          <x:t>Month</x:t>
        </x:is>
      </x:c>
      <x:c r="K4949" s="58">
        <x:v>1</x:v>
      </x:c>
      <x:c r="L4949" s="12">
        <x:v>0</x:v>
      </x:c>
    </x:row>
    <x:row r="4950">
      <x:c r="A4950" s="0" t="inlineStr">
        <x:is>
          <x:t>NWC|nwc.other.P_C.8|3841|2022-06</x:t>
        </x:is>
      </x:c>
      <x:c r="B4950" s="0" t="inlineStr">
        <x:is>
          <x:t>Demo Handel GmbH</x:t>
        </x:is>
      </x:c>
      <x:c r="C4950" s="0" t="inlineStr">
        <x:is>
          <x:t>NWC</x:t>
        </x:is>
      </x:c>
      <x:c r="D4950" s="0" t="inlineStr">
        <x:is>
          <x:t>nwc.other.P_C.8</x:t>
        </x:is>
      </x:c>
      <x:c r="E4950" s="0" t="inlineStr">
        <x:is>
          <x:t>Sonstige Verbindlichkeiten (Anteil sonstiges Working Capital)</x:t>
        </x:is>
      </x:c>
      <x:c r="F4950" s="58">
        <x:v>3841</x:v>
      </x:c>
      <x:c r="G4950" t="inlineStr">
        <x:is>
          <x:t>Umsatzsteuer Vorjahr</x:t>
        </x:is>
      </x:c>
      <x:c r="H4950" s="0" t="inlineStr">
        <x:is>
          <x:t>2022-06</x:t>
        </x:is>
      </x:c>
      <x:c r="I4950" s="0" t="inlineStr">
        <x:is>
          <x:t>2022-06</x:t>
        </x:is>
      </x:c>
      <x:c r="J4950" s="0" t="inlineStr">
        <x:is>
          <x:t>Month</x:t>
        </x:is>
      </x:c>
      <x:c r="K4950" s="58">
        <x:v>1</x:v>
      </x:c>
      <x:c r="L4950" s="12">
        <x:v>0</x:v>
      </x:c>
    </x:row>
    <x:row r="4951">
      <x:c r="A4951" s="0" t="inlineStr">
        <x:is>
          <x:t>NWC|nwc.other.P_C.8|3841|2022-07</x:t>
        </x:is>
      </x:c>
      <x:c r="B4951" s="0" t="inlineStr">
        <x:is>
          <x:t>Demo Handel GmbH</x:t>
        </x:is>
      </x:c>
      <x:c r="C4951" s="0" t="inlineStr">
        <x:is>
          <x:t>NWC</x:t>
        </x:is>
      </x:c>
      <x:c r="D4951" s="0" t="inlineStr">
        <x:is>
          <x:t>nwc.other.P_C.8</x:t>
        </x:is>
      </x:c>
      <x:c r="E4951" s="0" t="inlineStr">
        <x:is>
          <x:t>Sonstige Verbindlichkeiten (Anteil sonstiges Working Capital)</x:t>
        </x:is>
      </x:c>
      <x:c r="F4951" s="58">
        <x:v>3841</x:v>
      </x:c>
      <x:c r="G4951" t="inlineStr">
        <x:is>
          <x:t>Umsatzsteuer Vorjahr</x:t>
        </x:is>
      </x:c>
      <x:c r="H4951" s="0" t="inlineStr">
        <x:is>
          <x:t>2022-07</x:t>
        </x:is>
      </x:c>
      <x:c r="I4951" s="0" t="inlineStr">
        <x:is>
          <x:t>2022-07</x:t>
        </x:is>
      </x:c>
      <x:c r="J4951" s="0" t="inlineStr">
        <x:is>
          <x:t>Month</x:t>
        </x:is>
      </x:c>
      <x:c r="K4951" s="58">
        <x:v>1</x:v>
      </x:c>
      <x:c r="L4951" s="12">
        <x:v>0</x:v>
      </x:c>
    </x:row>
    <x:row r="4952">
      <x:c r="A4952" s="0" t="inlineStr">
        <x:is>
          <x:t>NWC|nwc.other.P_C.8|3841|2022-08</x:t>
        </x:is>
      </x:c>
      <x:c r="B4952" s="0" t="inlineStr">
        <x:is>
          <x:t>Demo Handel GmbH</x:t>
        </x:is>
      </x:c>
      <x:c r="C4952" s="0" t="inlineStr">
        <x:is>
          <x:t>NWC</x:t>
        </x:is>
      </x:c>
      <x:c r="D4952" s="0" t="inlineStr">
        <x:is>
          <x:t>nwc.other.P_C.8</x:t>
        </x:is>
      </x:c>
      <x:c r="E4952" s="0" t="inlineStr">
        <x:is>
          <x:t>Sonstige Verbindlichkeiten (Anteil sonstiges Working Capital)</x:t>
        </x:is>
      </x:c>
      <x:c r="F4952" s="58">
        <x:v>3841</x:v>
      </x:c>
      <x:c r="G4952" t="inlineStr">
        <x:is>
          <x:t>Umsatzsteuer Vorjahr</x:t>
        </x:is>
      </x:c>
      <x:c r="H4952" s="0" t="inlineStr">
        <x:is>
          <x:t>2022-08</x:t>
        </x:is>
      </x:c>
      <x:c r="I4952" s="0" t="inlineStr">
        <x:is>
          <x:t>2022-08</x:t>
        </x:is>
      </x:c>
      <x:c r="J4952" s="0" t="inlineStr">
        <x:is>
          <x:t>Month</x:t>
        </x:is>
      </x:c>
      <x:c r="K4952" s="58">
        <x:v>1</x:v>
      </x:c>
      <x:c r="L4952" s="12">
        <x:v>0</x:v>
      </x:c>
    </x:row>
    <x:row r="4953">
      <x:c r="A4953" s="0" t="inlineStr">
        <x:is>
          <x:t>NWC|nwc.other.P_C.8|3841|2022-09</x:t>
        </x:is>
      </x:c>
      <x:c r="B4953" s="0" t="inlineStr">
        <x:is>
          <x:t>Demo Handel GmbH</x:t>
        </x:is>
      </x:c>
      <x:c r="C4953" s="0" t="inlineStr">
        <x:is>
          <x:t>NWC</x:t>
        </x:is>
      </x:c>
      <x:c r="D4953" s="0" t="inlineStr">
        <x:is>
          <x:t>nwc.other.P_C.8</x:t>
        </x:is>
      </x:c>
      <x:c r="E4953" s="0" t="inlineStr">
        <x:is>
          <x:t>Sonstige Verbindlichkeiten (Anteil sonstiges Working Capital)</x:t>
        </x:is>
      </x:c>
      <x:c r="F4953" s="58">
        <x:v>3841</x:v>
      </x:c>
      <x:c r="G4953" t="inlineStr">
        <x:is>
          <x:t>Umsatzsteuer Vorjahr</x:t>
        </x:is>
      </x:c>
      <x:c r="H4953" s="0" t="inlineStr">
        <x:is>
          <x:t>2022-09</x:t>
        </x:is>
      </x:c>
      <x:c r="I4953" s="0" t="inlineStr">
        <x:is>
          <x:t>2022-09</x:t>
        </x:is>
      </x:c>
      <x:c r="J4953" s="0" t="inlineStr">
        <x:is>
          <x:t>Month</x:t>
        </x:is>
      </x:c>
      <x:c r="K4953" s="58">
        <x:v>1</x:v>
      </x:c>
      <x:c r="L4953" s="12">
        <x:v>0</x:v>
      </x:c>
    </x:row>
    <x:row r="4954">
      <x:c r="A4954" s="0" t="inlineStr">
        <x:is>
          <x:t>NWC|nwc.other.P_C.8|3841|2022-10</x:t>
        </x:is>
      </x:c>
      <x:c r="B4954" s="0" t="inlineStr">
        <x:is>
          <x:t>Demo Handel GmbH</x:t>
        </x:is>
      </x:c>
      <x:c r="C4954" s="0" t="inlineStr">
        <x:is>
          <x:t>NWC</x:t>
        </x:is>
      </x:c>
      <x:c r="D4954" s="0" t="inlineStr">
        <x:is>
          <x:t>nwc.other.P_C.8</x:t>
        </x:is>
      </x:c>
      <x:c r="E4954" s="0" t="inlineStr">
        <x:is>
          <x:t>Sonstige Verbindlichkeiten (Anteil sonstiges Working Capital)</x:t>
        </x:is>
      </x:c>
      <x:c r="F4954" s="58">
        <x:v>3841</x:v>
      </x:c>
      <x:c r="G4954" t="inlineStr">
        <x:is>
          <x:t>Umsatzsteuer Vorjahr</x:t>
        </x:is>
      </x:c>
      <x:c r="H4954" s="0" t="inlineStr">
        <x:is>
          <x:t>2022-10</x:t>
        </x:is>
      </x:c>
      <x:c r="I4954" s="0" t="inlineStr">
        <x:is>
          <x:t>2022-10</x:t>
        </x:is>
      </x:c>
      <x:c r="J4954" s="0" t="inlineStr">
        <x:is>
          <x:t>Month</x:t>
        </x:is>
      </x:c>
      <x:c r="K4954" s="58">
        <x:v>1</x:v>
      </x:c>
      <x:c r="L4954" s="12">
        <x:v>0</x:v>
      </x:c>
    </x:row>
    <x:row r="4955">
      <x:c r="A4955" s="0" t="inlineStr">
        <x:is>
          <x:t>NWC|nwc.other.P_C.8|3841|2022-11</x:t>
        </x:is>
      </x:c>
      <x:c r="B4955" s="0" t="inlineStr">
        <x:is>
          <x:t>Demo Handel GmbH</x:t>
        </x:is>
      </x:c>
      <x:c r="C4955" s="0" t="inlineStr">
        <x:is>
          <x:t>NWC</x:t>
        </x:is>
      </x:c>
      <x:c r="D4955" s="0" t="inlineStr">
        <x:is>
          <x:t>nwc.other.P_C.8</x:t>
        </x:is>
      </x:c>
      <x:c r="E4955" s="0" t="inlineStr">
        <x:is>
          <x:t>Sonstige Verbindlichkeiten (Anteil sonstiges Working Capital)</x:t>
        </x:is>
      </x:c>
      <x:c r="F4955" s="58">
        <x:v>3841</x:v>
      </x:c>
      <x:c r="G4955" t="inlineStr">
        <x:is>
          <x:t>Umsatzsteuer Vorjahr</x:t>
        </x:is>
      </x:c>
      <x:c r="H4955" s="0" t="inlineStr">
        <x:is>
          <x:t>2022-11</x:t>
        </x:is>
      </x:c>
      <x:c r="I4955" s="0" t="inlineStr">
        <x:is>
          <x:t>2022-11</x:t>
        </x:is>
      </x:c>
      <x:c r="J4955" s="0" t="inlineStr">
        <x:is>
          <x:t>Month</x:t>
        </x:is>
      </x:c>
      <x:c r="K4955" s="58">
        <x:v>1</x:v>
      </x:c>
      <x:c r="L4955" s="12">
        <x:v>0</x:v>
      </x:c>
    </x:row>
    <x:row r="4956">
      <x:c r="A4956" s="0" t="inlineStr">
        <x:is>
          <x:t>NWC|nwc.other.P_C.8|3841|2022-12</x:t>
        </x:is>
      </x:c>
      <x:c r="B4956" s="0" t="inlineStr">
        <x:is>
          <x:t>Demo Handel GmbH</x:t>
        </x:is>
      </x:c>
      <x:c r="C4956" s="0" t="inlineStr">
        <x:is>
          <x:t>NWC</x:t>
        </x:is>
      </x:c>
      <x:c r="D4956" s="0" t="inlineStr">
        <x:is>
          <x:t>nwc.other.P_C.8</x:t>
        </x:is>
      </x:c>
      <x:c r="E4956" s="0" t="inlineStr">
        <x:is>
          <x:t>Sonstige Verbindlichkeiten (Anteil sonstiges Working Capital)</x:t>
        </x:is>
      </x:c>
      <x:c r="F4956" s="58">
        <x:v>3841</x:v>
      </x:c>
      <x:c r="G4956" t="inlineStr">
        <x:is>
          <x:t>Umsatzsteuer Vorjahr</x:t>
        </x:is>
      </x:c>
      <x:c r="H4956" s="0" t="inlineStr">
        <x:is>
          <x:t>2022-12</x:t>
        </x:is>
      </x:c>
      <x:c r="I4956" s="0" t="inlineStr">
        <x:is>
          <x:t>2022-12</x:t>
        </x:is>
      </x:c>
      <x:c r="J4956" s="0" t="inlineStr">
        <x:is>
          <x:t>Month</x:t>
        </x:is>
      </x:c>
      <x:c r="K4956" s="58">
        <x:v>1</x:v>
      </x:c>
      <x:c r="L4956" s="12">
        <x:v>-200631.51</x:v>
      </x:c>
    </x:row>
    <x:row r="4957">
      <x:c r="A4957" s="0" t="inlineStr">
        <x:is>
          <x:t>NWC|nwc.other.P_C.8|3841|2023-01</x:t>
        </x:is>
      </x:c>
      <x:c r="B4957" s="0" t="inlineStr">
        <x:is>
          <x:t>Demo Handel GmbH</x:t>
        </x:is>
      </x:c>
      <x:c r="C4957" s="0" t="inlineStr">
        <x:is>
          <x:t>NWC</x:t>
        </x:is>
      </x:c>
      <x:c r="D4957" s="0" t="inlineStr">
        <x:is>
          <x:t>nwc.other.P_C.8</x:t>
        </x:is>
      </x:c>
      <x:c r="E4957" s="0" t="inlineStr">
        <x:is>
          <x:t>Sonstige Verbindlichkeiten (Anteil sonstiges Working Capital)</x:t>
        </x:is>
      </x:c>
      <x:c r="F4957" s="58">
        <x:v>3841</x:v>
      </x:c>
      <x:c r="G4957" t="inlineStr">
        <x:is>
          <x:t>Umsatzsteuer Vorjahr</x:t>
        </x:is>
      </x:c>
      <x:c r="H4957" s="0" t="inlineStr">
        <x:is>
          <x:t>2023-01</x:t>
        </x:is>
      </x:c>
      <x:c r="I4957" s="0" t="inlineStr">
        <x:is>
          <x:t>2023-01</x:t>
        </x:is>
      </x:c>
      <x:c r="J4957" s="0" t="inlineStr">
        <x:is>
          <x:t>Month</x:t>
        </x:is>
      </x:c>
      <x:c r="K4957" s="58">
        <x:v>1</x:v>
      </x:c>
      <x:c r="L4957" s="12">
        <x:v>-129885.33</x:v>
      </x:c>
    </x:row>
    <x:row r="4958">
      <x:c r="A4958" s="0" t="inlineStr">
        <x:is>
          <x:t>NWC|nwc.other.P_C.8|3841|2023-02</x:t>
        </x:is>
      </x:c>
      <x:c r="B4958" s="0" t="inlineStr">
        <x:is>
          <x:t>Demo Handel GmbH</x:t>
        </x:is>
      </x:c>
      <x:c r="C4958" s="0" t="inlineStr">
        <x:is>
          <x:t>NWC</x:t>
        </x:is>
      </x:c>
      <x:c r="D4958" s="0" t="inlineStr">
        <x:is>
          <x:t>nwc.other.P_C.8</x:t>
        </x:is>
      </x:c>
      <x:c r="E4958" s="0" t="inlineStr">
        <x:is>
          <x:t>Sonstige Verbindlichkeiten (Anteil sonstiges Working Capital)</x:t>
        </x:is>
      </x:c>
      <x:c r="F4958" s="58">
        <x:v>3841</x:v>
      </x:c>
      <x:c r="G4958" t="inlineStr">
        <x:is>
          <x:t>Umsatzsteuer Vorjahr</x:t>
        </x:is>
      </x:c>
      <x:c r="H4958" s="0" t="inlineStr">
        <x:is>
          <x:t>2023-02</x:t>
        </x:is>
      </x:c>
      <x:c r="I4958" s="0" t="inlineStr">
        <x:is>
          <x:t>2023-02</x:t>
        </x:is>
      </x:c>
      <x:c r="J4958" s="0" t="inlineStr">
        <x:is>
          <x:t>Month</x:t>
        </x:is>
      </x:c>
      <x:c r="K4958" s="58">
        <x:v>1</x:v>
      </x:c>
      <x:c r="L4958" s="12">
        <x:v>0</x:v>
      </x:c>
    </x:row>
    <x:row r="4959">
      <x:c r="A4959" s="0" t="inlineStr">
        <x:is>
          <x:t>NWC|nwc.other.P_C.8|3841|2023-03</x:t>
        </x:is>
      </x:c>
      <x:c r="B4959" s="0" t="inlineStr">
        <x:is>
          <x:t>Demo Handel GmbH</x:t>
        </x:is>
      </x:c>
      <x:c r="C4959" s="0" t="inlineStr">
        <x:is>
          <x:t>NWC</x:t>
        </x:is>
      </x:c>
      <x:c r="D4959" s="0" t="inlineStr">
        <x:is>
          <x:t>nwc.other.P_C.8</x:t>
        </x:is>
      </x:c>
      <x:c r="E4959" s="0" t="inlineStr">
        <x:is>
          <x:t>Sonstige Verbindlichkeiten (Anteil sonstiges Working Capital)</x:t>
        </x:is>
      </x:c>
      <x:c r="F4959" s="58">
        <x:v>3841</x:v>
      </x:c>
      <x:c r="G4959" t="inlineStr">
        <x:is>
          <x:t>Umsatzsteuer Vorjahr</x:t>
        </x:is>
      </x:c>
      <x:c r="H4959" s="0" t="inlineStr">
        <x:is>
          <x:t>2023-03</x:t>
        </x:is>
      </x:c>
      <x:c r="I4959" s="0" t="inlineStr">
        <x:is>
          <x:t>2023-03</x:t>
        </x:is>
      </x:c>
      <x:c r="J4959" s="0" t="inlineStr">
        <x:is>
          <x:t>Month</x:t>
        </x:is>
      </x:c>
      <x:c r="K4959" s="58">
        <x:v>1</x:v>
      </x:c>
      <x:c r="L4959" s="12">
        <x:v>0</x:v>
      </x:c>
    </x:row>
    <x:row r="4960">
      <x:c r="A4960" s="0" t="inlineStr">
        <x:is>
          <x:t>NWC|nwc.other.P_C.8|3841|2023-04</x:t>
        </x:is>
      </x:c>
      <x:c r="B4960" s="0" t="inlineStr">
        <x:is>
          <x:t>Demo Handel GmbH</x:t>
        </x:is>
      </x:c>
      <x:c r="C4960" s="0" t="inlineStr">
        <x:is>
          <x:t>NWC</x:t>
        </x:is>
      </x:c>
      <x:c r="D4960" s="0" t="inlineStr">
        <x:is>
          <x:t>nwc.other.P_C.8</x:t>
        </x:is>
      </x:c>
      <x:c r="E4960" s="0" t="inlineStr">
        <x:is>
          <x:t>Sonstige Verbindlichkeiten (Anteil sonstiges Working Capital)</x:t>
        </x:is>
      </x:c>
      <x:c r="F4960" s="58">
        <x:v>3841</x:v>
      </x:c>
      <x:c r="G4960" t="inlineStr">
        <x:is>
          <x:t>Umsatzsteuer Vorjahr</x:t>
        </x:is>
      </x:c>
      <x:c r="H4960" s="0" t="inlineStr">
        <x:is>
          <x:t>2023-04</x:t>
        </x:is>
      </x:c>
      <x:c r="I4960" s="0" t="inlineStr">
        <x:is>
          <x:t>2023-04</x:t>
        </x:is>
      </x:c>
      <x:c r="J4960" s="0" t="inlineStr">
        <x:is>
          <x:t>Month</x:t>
        </x:is>
      </x:c>
      <x:c r="K4960" s="58">
        <x:v>1</x:v>
      </x:c>
      <x:c r="L4960" s="12">
        <x:v>0</x:v>
      </x:c>
    </x:row>
    <x:row r="4961">
      <x:c r="A4961" s="0" t="inlineStr">
        <x:is>
          <x:t>NWC|nwc.other.P_C.8|3841|2023-05</x:t>
        </x:is>
      </x:c>
      <x:c r="B4961" s="0" t="inlineStr">
        <x:is>
          <x:t>Demo Handel GmbH</x:t>
        </x:is>
      </x:c>
      <x:c r="C4961" s="0" t="inlineStr">
        <x:is>
          <x:t>NWC</x:t>
        </x:is>
      </x:c>
      <x:c r="D4961" s="0" t="inlineStr">
        <x:is>
          <x:t>nwc.other.P_C.8</x:t>
        </x:is>
      </x:c>
      <x:c r="E4961" s="0" t="inlineStr">
        <x:is>
          <x:t>Sonstige Verbindlichkeiten (Anteil sonstiges Working Capital)</x:t>
        </x:is>
      </x:c>
      <x:c r="F4961" s="58">
        <x:v>3841</x:v>
      </x:c>
      <x:c r="G4961" t="inlineStr">
        <x:is>
          <x:t>Umsatzsteuer Vorjahr</x:t>
        </x:is>
      </x:c>
      <x:c r="H4961" s="0" t="inlineStr">
        <x:is>
          <x:t>2023-05</x:t>
        </x:is>
      </x:c>
      <x:c r="I4961" s="0" t="inlineStr">
        <x:is>
          <x:t>2023-05</x:t>
        </x:is>
      </x:c>
      <x:c r="J4961" s="0" t="inlineStr">
        <x:is>
          <x:t>Month</x:t>
        </x:is>
      </x:c>
      <x:c r="K4961" s="58">
        <x:v>1</x:v>
      </x:c>
      <x:c r="L4961" s="12">
        <x:v>0</x:v>
      </x:c>
    </x:row>
    <x:row r="4962">
      <x:c r="A4962" s="0" t="inlineStr">
        <x:is>
          <x:t>NWC|nwc.other.P_C.8|3841|2023-06</x:t>
        </x:is>
      </x:c>
      <x:c r="B4962" s="0" t="inlineStr">
        <x:is>
          <x:t>Demo Handel GmbH</x:t>
        </x:is>
      </x:c>
      <x:c r="C4962" s="0" t="inlineStr">
        <x:is>
          <x:t>NWC</x:t>
        </x:is>
      </x:c>
      <x:c r="D4962" s="0" t="inlineStr">
        <x:is>
          <x:t>nwc.other.P_C.8</x:t>
        </x:is>
      </x:c>
      <x:c r="E4962" s="0" t="inlineStr">
        <x:is>
          <x:t>Sonstige Verbindlichkeiten (Anteil sonstiges Working Capital)</x:t>
        </x:is>
      </x:c>
      <x:c r="F4962" s="58">
        <x:v>3841</x:v>
      </x:c>
      <x:c r="G4962" t="inlineStr">
        <x:is>
          <x:t>Umsatzsteuer Vorjahr</x:t>
        </x:is>
      </x:c>
      <x:c r="H4962" s="0" t="inlineStr">
        <x:is>
          <x:t>2023-06</x:t>
        </x:is>
      </x:c>
      <x:c r="I4962" s="0" t="inlineStr">
        <x:is>
          <x:t>2023-06</x:t>
        </x:is>
      </x:c>
      <x:c r="J4962" s="0" t="inlineStr">
        <x:is>
          <x:t>Month</x:t>
        </x:is>
      </x:c>
      <x:c r="K4962" s="58">
        <x:v>1</x:v>
      </x:c>
      <x:c r="L4962" s="12">
        <x:v>0</x:v>
      </x:c>
    </x:row>
    <x:row r="4963">
      <x:c r="A4963" s="0" t="inlineStr">
        <x:is>
          <x:t>NWC|nwc.other.P_C.8|3841|2023-07</x:t>
        </x:is>
      </x:c>
      <x:c r="B4963" s="0" t="inlineStr">
        <x:is>
          <x:t>Demo Handel GmbH</x:t>
        </x:is>
      </x:c>
      <x:c r="C4963" s="0" t="inlineStr">
        <x:is>
          <x:t>NWC</x:t>
        </x:is>
      </x:c>
      <x:c r="D4963" s="0" t="inlineStr">
        <x:is>
          <x:t>nwc.other.P_C.8</x:t>
        </x:is>
      </x:c>
      <x:c r="E4963" s="0" t="inlineStr">
        <x:is>
          <x:t>Sonstige Verbindlichkeiten (Anteil sonstiges Working Capital)</x:t>
        </x:is>
      </x:c>
      <x:c r="F4963" s="58">
        <x:v>3841</x:v>
      </x:c>
      <x:c r="G4963" t="inlineStr">
        <x:is>
          <x:t>Umsatzsteuer Vorjahr</x:t>
        </x:is>
      </x:c>
      <x:c r="H4963" s="0" t="inlineStr">
        <x:is>
          <x:t>2023-07</x:t>
        </x:is>
      </x:c>
      <x:c r="I4963" s="0" t="inlineStr">
        <x:is>
          <x:t>2023-07</x:t>
        </x:is>
      </x:c>
      <x:c r="J4963" s="0" t="inlineStr">
        <x:is>
          <x:t>Month</x:t>
        </x:is>
      </x:c>
      <x:c r="K4963" s="58">
        <x:v>1</x:v>
      </x:c>
      <x:c r="L4963" s="12">
        <x:v>0</x:v>
      </x:c>
    </x:row>
    <x:row r="4964">
      <x:c r="A4964" s="0" t="inlineStr">
        <x:is>
          <x:t>NWC|nwc.other.P_C.8|3841|2023-08</x:t>
        </x:is>
      </x:c>
      <x:c r="B4964" s="0" t="inlineStr">
        <x:is>
          <x:t>Demo Handel GmbH</x:t>
        </x:is>
      </x:c>
      <x:c r="C4964" s="0" t="inlineStr">
        <x:is>
          <x:t>NWC</x:t>
        </x:is>
      </x:c>
      <x:c r="D4964" s="0" t="inlineStr">
        <x:is>
          <x:t>nwc.other.P_C.8</x:t>
        </x:is>
      </x:c>
      <x:c r="E4964" s="0" t="inlineStr">
        <x:is>
          <x:t>Sonstige Verbindlichkeiten (Anteil sonstiges Working Capital)</x:t>
        </x:is>
      </x:c>
      <x:c r="F4964" s="58">
        <x:v>3841</x:v>
      </x:c>
      <x:c r="G4964" t="inlineStr">
        <x:is>
          <x:t>Umsatzsteuer Vorjahr</x:t>
        </x:is>
      </x:c>
      <x:c r="H4964" s="0" t="inlineStr">
        <x:is>
          <x:t>2023-08</x:t>
        </x:is>
      </x:c>
      <x:c r="I4964" s="0" t="inlineStr">
        <x:is>
          <x:t>2023-08</x:t>
        </x:is>
      </x:c>
      <x:c r="J4964" s="0" t="inlineStr">
        <x:is>
          <x:t>Month</x:t>
        </x:is>
      </x:c>
      <x:c r="K4964" s="58">
        <x:v>1</x:v>
      </x:c>
      <x:c r="L4964" s="12">
        <x:v>0</x:v>
      </x:c>
    </x:row>
    <x:row r="4965">
      <x:c r="A4965" s="0" t="inlineStr">
        <x:is>
          <x:t>NWC|nwc.other.P_C.8|3841|2023-09</x:t>
        </x:is>
      </x:c>
      <x:c r="B4965" s="0" t="inlineStr">
        <x:is>
          <x:t>Demo Handel GmbH</x:t>
        </x:is>
      </x:c>
      <x:c r="C4965" s="0" t="inlineStr">
        <x:is>
          <x:t>NWC</x:t>
        </x:is>
      </x:c>
      <x:c r="D4965" s="0" t="inlineStr">
        <x:is>
          <x:t>nwc.other.P_C.8</x:t>
        </x:is>
      </x:c>
      <x:c r="E4965" s="0" t="inlineStr">
        <x:is>
          <x:t>Sonstige Verbindlichkeiten (Anteil sonstiges Working Capital)</x:t>
        </x:is>
      </x:c>
      <x:c r="F4965" s="58">
        <x:v>3841</x:v>
      </x:c>
      <x:c r="G4965" t="inlineStr">
        <x:is>
          <x:t>Umsatzsteuer Vorjahr</x:t>
        </x:is>
      </x:c>
      <x:c r="H4965" s="0" t="inlineStr">
        <x:is>
          <x:t>2023-09</x:t>
        </x:is>
      </x:c>
      <x:c r="I4965" s="0" t="inlineStr">
        <x:is>
          <x:t>2023-09</x:t>
        </x:is>
      </x:c>
      <x:c r="J4965" s="0" t="inlineStr">
        <x:is>
          <x:t>Month</x:t>
        </x:is>
      </x:c>
      <x:c r="K4965" s="58">
        <x:v>1</x:v>
      </x:c>
      <x:c r="L4965" s="12">
        <x:v>0</x:v>
      </x:c>
    </x:row>
    <x:row r="4966">
      <x:c r="A4966" s="0" t="inlineStr">
        <x:is>
          <x:t>NWC|nwc.other.P_C.8|3841|2023-10</x:t>
        </x:is>
      </x:c>
      <x:c r="B4966" s="0" t="inlineStr">
        <x:is>
          <x:t>Demo Handel GmbH</x:t>
        </x:is>
      </x:c>
      <x:c r="C4966" s="0" t="inlineStr">
        <x:is>
          <x:t>NWC</x:t>
        </x:is>
      </x:c>
      <x:c r="D4966" s="0" t="inlineStr">
        <x:is>
          <x:t>nwc.other.P_C.8</x:t>
        </x:is>
      </x:c>
      <x:c r="E4966" s="0" t="inlineStr">
        <x:is>
          <x:t>Sonstige Verbindlichkeiten (Anteil sonstiges Working Capital)</x:t>
        </x:is>
      </x:c>
      <x:c r="F4966" s="58">
        <x:v>3841</x:v>
      </x:c>
      <x:c r="G4966" t="inlineStr">
        <x:is>
          <x:t>Umsatzsteuer Vorjahr</x:t>
        </x:is>
      </x:c>
      <x:c r="H4966" s="0" t="inlineStr">
        <x:is>
          <x:t>2023-10</x:t>
        </x:is>
      </x:c>
      <x:c r="I4966" s="0" t="inlineStr">
        <x:is>
          <x:t>2023-10</x:t>
        </x:is>
      </x:c>
      <x:c r="J4966" s="0" t="inlineStr">
        <x:is>
          <x:t>Month</x:t>
        </x:is>
      </x:c>
      <x:c r="K4966" s="58">
        <x:v>1</x:v>
      </x:c>
      <x:c r="L4966" s="12">
        <x:v>0</x:v>
      </x:c>
    </x:row>
    <x:row r="4967">
      <x:c r="A4967" s="0" t="inlineStr">
        <x:is>
          <x:t>NWC|nwc.other.P_C.8|3841|2023-11</x:t>
        </x:is>
      </x:c>
      <x:c r="B4967" s="0" t="inlineStr">
        <x:is>
          <x:t>Demo Handel GmbH</x:t>
        </x:is>
      </x:c>
      <x:c r="C4967" s="0" t="inlineStr">
        <x:is>
          <x:t>NWC</x:t>
        </x:is>
      </x:c>
      <x:c r="D4967" s="0" t="inlineStr">
        <x:is>
          <x:t>nwc.other.P_C.8</x:t>
        </x:is>
      </x:c>
      <x:c r="E4967" s="0" t="inlineStr">
        <x:is>
          <x:t>Sonstige Verbindlichkeiten (Anteil sonstiges Working Capital)</x:t>
        </x:is>
      </x:c>
      <x:c r="F4967" s="58">
        <x:v>3841</x:v>
      </x:c>
      <x:c r="G4967" t="inlineStr">
        <x:is>
          <x:t>Umsatzsteuer Vorjahr</x:t>
        </x:is>
      </x:c>
      <x:c r="H4967" s="0" t="inlineStr">
        <x:is>
          <x:t>2023-11</x:t>
        </x:is>
      </x:c>
      <x:c r="I4967" s="0" t="inlineStr">
        <x:is>
          <x:t>2023-11</x:t>
        </x:is>
      </x:c>
      <x:c r="J4967" s="0" t="inlineStr">
        <x:is>
          <x:t>Month</x:t>
        </x:is>
      </x:c>
      <x:c r="K4967" s="58">
        <x:v>1</x:v>
      </x:c>
      <x:c r="L4967" s="12">
        <x:v>0</x:v>
      </x:c>
    </x:row>
    <x:row r="4968">
      <x:c r="A4968" s="0" t="inlineStr">
        <x:is>
          <x:t>NWC|nwc.other.P_C.8|3841|2023-12</x:t>
        </x:is>
      </x:c>
      <x:c r="B4968" s="0" t="inlineStr">
        <x:is>
          <x:t>Demo Handel GmbH</x:t>
        </x:is>
      </x:c>
      <x:c r="C4968" s="0" t="inlineStr">
        <x:is>
          <x:t>NWC</x:t>
        </x:is>
      </x:c>
      <x:c r="D4968" s="0" t="inlineStr">
        <x:is>
          <x:t>nwc.other.P_C.8</x:t>
        </x:is>
      </x:c>
      <x:c r="E4968" s="0" t="inlineStr">
        <x:is>
          <x:t>Sonstige Verbindlichkeiten (Anteil sonstiges Working Capital)</x:t>
        </x:is>
      </x:c>
      <x:c r="F4968" s="58">
        <x:v>3841</x:v>
      </x:c>
      <x:c r="G4968" t="inlineStr">
        <x:is>
          <x:t>Umsatzsteuer Vorjahr</x:t>
        </x:is>
      </x:c>
      <x:c r="H4968" s="0" t="inlineStr">
        <x:is>
          <x:t>2023-12</x:t>
        </x:is>
      </x:c>
      <x:c r="I4968" s="0" t="inlineStr">
        <x:is>
          <x:t>2023-12</x:t>
        </x:is>
      </x:c>
      <x:c r="J4968" s="0" t="inlineStr">
        <x:is>
          <x:t>Month</x:t>
        </x:is>
      </x:c>
      <x:c r="K4968" s="58">
        <x:v>1</x:v>
      </x:c>
      <x:c r="L4968" s="12">
        <x:v>-87880.18</x:v>
      </x:c>
    </x:row>
    <x:row r="4969">
      <x:c r="A4969" s="0" t="inlineStr">
        <x:is>
          <x:t>NWC|nwc.other.P_C.8|3841|2024-01</x:t>
        </x:is>
      </x:c>
      <x:c r="B4969" s="0" t="inlineStr">
        <x:is>
          <x:t>Demo Handel GmbH</x:t>
        </x:is>
      </x:c>
      <x:c r="C4969" s="0" t="inlineStr">
        <x:is>
          <x:t>NWC</x:t>
        </x:is>
      </x:c>
      <x:c r="D4969" s="0" t="inlineStr">
        <x:is>
          <x:t>nwc.other.P_C.8</x:t>
        </x:is>
      </x:c>
      <x:c r="E4969" s="0" t="inlineStr">
        <x:is>
          <x:t>Sonstige Verbindlichkeiten (Anteil sonstiges Working Capital)</x:t>
        </x:is>
      </x:c>
      <x:c r="F4969" s="58">
        <x:v>3841</x:v>
      </x:c>
      <x:c r="G4969" t="inlineStr">
        <x:is>
          <x:t>Umsatzsteuer Vorjahr</x:t>
        </x:is>
      </x:c>
      <x:c r="H4969" s="0" t="inlineStr">
        <x:is>
          <x:t>2024-01</x:t>
        </x:is>
      </x:c>
      <x:c r="I4969" s="0" t="inlineStr">
        <x:is>
          <x:t>2024-01</x:t>
        </x:is>
      </x:c>
      <x:c r="J4969" s="0" t="inlineStr">
        <x:is>
          <x:t>Month</x:t>
        </x:is>
      </x:c>
      <x:c r="K4969" s="58">
        <x:v>1</x:v>
      </x:c>
      <x:c r="L4969" s="12">
        <x:v>-60382.93</x:v>
      </x:c>
    </x:row>
    <x:row r="4970">
      <x:c r="A4970" s="0" t="inlineStr">
        <x:is>
          <x:t>NWC|nwc.other.P_C.8|3841|2024-02</x:t>
        </x:is>
      </x:c>
      <x:c r="B4970" s="0" t="inlineStr">
        <x:is>
          <x:t>Demo Handel GmbH</x:t>
        </x:is>
      </x:c>
      <x:c r="C4970" s="0" t="inlineStr">
        <x:is>
          <x:t>NWC</x:t>
        </x:is>
      </x:c>
      <x:c r="D4970" s="0" t="inlineStr">
        <x:is>
          <x:t>nwc.other.P_C.8</x:t>
        </x:is>
      </x:c>
      <x:c r="E4970" s="0" t="inlineStr">
        <x:is>
          <x:t>Sonstige Verbindlichkeiten (Anteil sonstiges Working Capital)</x:t>
        </x:is>
      </x:c>
      <x:c r="F4970" s="58">
        <x:v>3841</x:v>
      </x:c>
      <x:c r="G4970" t="inlineStr">
        <x:is>
          <x:t>Umsatzsteuer Vorjahr</x:t>
        </x:is>
      </x:c>
      <x:c r="H4970" s="0" t="inlineStr">
        <x:is>
          <x:t>2024-02</x:t>
        </x:is>
      </x:c>
      <x:c r="I4970" s="0" t="inlineStr">
        <x:is>
          <x:t>2024-02</x:t>
        </x:is>
      </x:c>
      <x:c r="J4970" s="0" t="inlineStr">
        <x:is>
          <x:t>Month</x:t>
        </x:is>
      </x:c>
      <x:c r="K4970" s="58">
        <x:v>1</x:v>
      </x:c>
      <x:c r="L4970" s="12">
        <x:v>0</x:v>
      </x:c>
    </x:row>
    <x:row r="4971">
      <x:c r="A4971" s="0" t="inlineStr">
        <x:is>
          <x:t>NWC|nwc.other.P_C.8|3841|2024-03</x:t>
        </x:is>
      </x:c>
      <x:c r="B4971" s="0" t="inlineStr">
        <x:is>
          <x:t>Demo Handel GmbH</x:t>
        </x:is>
      </x:c>
      <x:c r="C4971" s="0" t="inlineStr">
        <x:is>
          <x:t>NWC</x:t>
        </x:is>
      </x:c>
      <x:c r="D4971" s="0" t="inlineStr">
        <x:is>
          <x:t>nwc.other.P_C.8</x:t>
        </x:is>
      </x:c>
      <x:c r="E4971" s="0" t="inlineStr">
        <x:is>
          <x:t>Sonstige Verbindlichkeiten (Anteil sonstiges Working Capital)</x:t>
        </x:is>
      </x:c>
      <x:c r="F4971" s="58">
        <x:v>3841</x:v>
      </x:c>
      <x:c r="G4971" t="inlineStr">
        <x:is>
          <x:t>Umsatzsteuer Vorjahr</x:t>
        </x:is>
      </x:c>
      <x:c r="H4971" s="0" t="inlineStr">
        <x:is>
          <x:t>2024-03</x:t>
        </x:is>
      </x:c>
      <x:c r="I4971" s="0" t="inlineStr">
        <x:is>
          <x:t>2024-03</x:t>
        </x:is>
      </x:c>
      <x:c r="J4971" s="0" t="inlineStr">
        <x:is>
          <x:t>Month</x:t>
        </x:is>
      </x:c>
      <x:c r="K4971" s="58">
        <x:v>1</x:v>
      </x:c>
      <x:c r="L4971" s="12">
        <x:v>0</x:v>
      </x:c>
    </x:row>
    <x:row r="4972">
      <x:c r="A4972" s="0" t="inlineStr">
        <x:is>
          <x:t>NWC|nwc.other.P_C.8|3841|2024-04</x:t>
        </x:is>
      </x:c>
      <x:c r="B4972" s="0" t="inlineStr">
        <x:is>
          <x:t>Demo Handel GmbH</x:t>
        </x:is>
      </x:c>
      <x:c r="C4972" s="0" t="inlineStr">
        <x:is>
          <x:t>NWC</x:t>
        </x:is>
      </x:c>
      <x:c r="D4972" s="0" t="inlineStr">
        <x:is>
          <x:t>nwc.other.P_C.8</x:t>
        </x:is>
      </x:c>
      <x:c r="E4972" s="0" t="inlineStr">
        <x:is>
          <x:t>Sonstige Verbindlichkeiten (Anteil sonstiges Working Capital)</x:t>
        </x:is>
      </x:c>
      <x:c r="F4972" s="58">
        <x:v>3841</x:v>
      </x:c>
      <x:c r="G4972" t="inlineStr">
        <x:is>
          <x:t>Umsatzsteuer Vorjahr</x:t>
        </x:is>
      </x:c>
      <x:c r="H4972" s="0" t="inlineStr">
        <x:is>
          <x:t>2024-04</x:t>
        </x:is>
      </x:c>
      <x:c r="I4972" s="0" t="inlineStr">
        <x:is>
          <x:t>2024-04</x:t>
        </x:is>
      </x:c>
      <x:c r="J4972" s="0" t="inlineStr">
        <x:is>
          <x:t>Month</x:t>
        </x:is>
      </x:c>
      <x:c r="K4972" s="58">
        <x:v>1</x:v>
      </x:c>
      <x:c r="L4972" s="12">
        <x:v>0</x:v>
      </x:c>
    </x:row>
    <x:row r="4973">
      <x:c r="A4973" s="0" t="inlineStr">
        <x:is>
          <x:t>NWC|nwc.other.P_C.8|3841|2024-05</x:t>
        </x:is>
      </x:c>
      <x:c r="B4973" s="0" t="inlineStr">
        <x:is>
          <x:t>Demo Handel GmbH</x:t>
        </x:is>
      </x:c>
      <x:c r="C4973" s="0" t="inlineStr">
        <x:is>
          <x:t>NWC</x:t>
        </x:is>
      </x:c>
      <x:c r="D4973" s="0" t="inlineStr">
        <x:is>
          <x:t>nwc.other.P_C.8</x:t>
        </x:is>
      </x:c>
      <x:c r="E4973" s="0" t="inlineStr">
        <x:is>
          <x:t>Sonstige Verbindlichkeiten (Anteil sonstiges Working Capital)</x:t>
        </x:is>
      </x:c>
      <x:c r="F4973" s="58">
        <x:v>3841</x:v>
      </x:c>
      <x:c r="G4973" t="inlineStr">
        <x:is>
          <x:t>Umsatzsteuer Vorjahr</x:t>
        </x:is>
      </x:c>
      <x:c r="H4973" s="0" t="inlineStr">
        <x:is>
          <x:t>2024-05</x:t>
        </x:is>
      </x:c>
      <x:c r="I4973" s="0" t="inlineStr">
        <x:is>
          <x:t>2024-05</x:t>
        </x:is>
      </x:c>
      <x:c r="J4973" s="0" t="inlineStr">
        <x:is>
          <x:t>Month</x:t>
        </x:is>
      </x:c>
      <x:c r="K4973" s="58">
        <x:v>1</x:v>
      </x:c>
      <x:c r="L4973" s="12">
        <x:v>0</x:v>
      </x:c>
    </x:row>
    <x:row r="4974">
      <x:c r="A4974" s="0" t="inlineStr">
        <x:is>
          <x:t>NWC|nwc.other.P_C.8|3841|2024-06</x:t>
        </x:is>
      </x:c>
      <x:c r="B4974" s="0" t="inlineStr">
        <x:is>
          <x:t>Demo Handel GmbH</x:t>
        </x:is>
      </x:c>
      <x:c r="C4974" s="0" t="inlineStr">
        <x:is>
          <x:t>NWC</x:t>
        </x:is>
      </x:c>
      <x:c r="D4974" s="0" t="inlineStr">
        <x:is>
          <x:t>nwc.other.P_C.8</x:t>
        </x:is>
      </x:c>
      <x:c r="E4974" s="0" t="inlineStr">
        <x:is>
          <x:t>Sonstige Verbindlichkeiten (Anteil sonstiges Working Capital)</x:t>
        </x:is>
      </x:c>
      <x:c r="F4974" s="58">
        <x:v>3841</x:v>
      </x:c>
      <x:c r="G4974" t="inlineStr">
        <x:is>
          <x:t>Umsatzsteuer Vorjahr</x:t>
        </x:is>
      </x:c>
      <x:c r="H4974" s="0" t="inlineStr">
        <x:is>
          <x:t>2024-06</x:t>
        </x:is>
      </x:c>
      <x:c r="I4974" s="0" t="inlineStr">
        <x:is>
          <x:t>2024-06</x:t>
        </x:is>
      </x:c>
      <x:c r="J4974" s="0" t="inlineStr">
        <x:is>
          <x:t>Month</x:t>
        </x:is>
      </x:c>
      <x:c r="K4974" s="58">
        <x:v>1</x:v>
      </x:c>
      <x:c r="L4974" s="12">
        <x:v>0</x:v>
      </x:c>
    </x:row>
    <x:row r="4975">
      <x:c r="A4975" s="0" t="inlineStr">
        <x:is>
          <x:t>NWC|nwc.other.P_C.8|3841|2024-07</x:t>
        </x:is>
      </x:c>
      <x:c r="B4975" s="0" t="inlineStr">
        <x:is>
          <x:t>Demo Handel GmbH</x:t>
        </x:is>
      </x:c>
      <x:c r="C4975" s="0" t="inlineStr">
        <x:is>
          <x:t>NWC</x:t>
        </x:is>
      </x:c>
      <x:c r="D4975" s="0" t="inlineStr">
        <x:is>
          <x:t>nwc.other.P_C.8</x:t>
        </x:is>
      </x:c>
      <x:c r="E4975" s="0" t="inlineStr">
        <x:is>
          <x:t>Sonstige Verbindlichkeiten (Anteil sonstiges Working Capital)</x:t>
        </x:is>
      </x:c>
      <x:c r="F4975" s="58">
        <x:v>3841</x:v>
      </x:c>
      <x:c r="G4975" t="inlineStr">
        <x:is>
          <x:t>Umsatzsteuer Vorjahr</x:t>
        </x:is>
      </x:c>
      <x:c r="H4975" s="0" t="inlineStr">
        <x:is>
          <x:t>2024-07</x:t>
        </x:is>
      </x:c>
      <x:c r="I4975" s="0" t="inlineStr">
        <x:is>
          <x:t>2024-07</x:t>
        </x:is>
      </x:c>
      <x:c r="J4975" s="0" t="inlineStr">
        <x:is>
          <x:t>Month</x:t>
        </x:is>
      </x:c>
      <x:c r="K4975" s="58">
        <x:v>1</x:v>
      </x:c>
      <x:c r="L4975" s="12">
        <x:v>0</x:v>
      </x:c>
    </x:row>
    <x:row r="4976">
      <x:c r="A4976" s="0" t="inlineStr">
        <x:is>
          <x:t>NWC|nwc.other.P_C.8|3841|2024-08</x:t>
        </x:is>
      </x:c>
      <x:c r="B4976" s="0" t="inlineStr">
        <x:is>
          <x:t>Demo Handel GmbH</x:t>
        </x:is>
      </x:c>
      <x:c r="C4976" s="0" t="inlineStr">
        <x:is>
          <x:t>NWC</x:t>
        </x:is>
      </x:c>
      <x:c r="D4976" s="0" t="inlineStr">
        <x:is>
          <x:t>nwc.other.P_C.8</x:t>
        </x:is>
      </x:c>
      <x:c r="E4976" s="0" t="inlineStr">
        <x:is>
          <x:t>Sonstige Verbindlichkeiten (Anteil sonstiges Working Capital)</x:t>
        </x:is>
      </x:c>
      <x:c r="F4976" s="58">
        <x:v>3841</x:v>
      </x:c>
      <x:c r="G4976" t="inlineStr">
        <x:is>
          <x:t>Umsatzsteuer Vorjahr</x:t>
        </x:is>
      </x:c>
      <x:c r="H4976" s="0" t="inlineStr">
        <x:is>
          <x:t>2024-08</x:t>
        </x:is>
      </x:c>
      <x:c r="I4976" s="0" t="inlineStr">
        <x:is>
          <x:t>2024-08</x:t>
        </x:is>
      </x:c>
      <x:c r="J4976" s="0" t="inlineStr">
        <x:is>
          <x:t>Month</x:t>
        </x:is>
      </x:c>
      <x:c r="K4976" s="58">
        <x:v>1</x:v>
      </x:c>
      <x:c r="L4976" s="12">
        <x:v>0</x:v>
      </x:c>
    </x:row>
    <x:row r="4977">
      <x:c r="A4977" s="0" t="inlineStr">
        <x:is>
          <x:t>NWC|nwc.other.P_C.8|3841|2024-09</x:t>
        </x:is>
      </x:c>
      <x:c r="B4977" s="0" t="inlineStr">
        <x:is>
          <x:t>Demo Handel GmbH</x:t>
        </x:is>
      </x:c>
      <x:c r="C4977" s="0" t="inlineStr">
        <x:is>
          <x:t>NWC</x:t>
        </x:is>
      </x:c>
      <x:c r="D4977" s="0" t="inlineStr">
        <x:is>
          <x:t>nwc.other.P_C.8</x:t>
        </x:is>
      </x:c>
      <x:c r="E4977" s="0" t="inlineStr">
        <x:is>
          <x:t>Sonstige Verbindlichkeiten (Anteil sonstiges Working Capital)</x:t>
        </x:is>
      </x:c>
      <x:c r="F4977" s="58">
        <x:v>3841</x:v>
      </x:c>
      <x:c r="G4977" t="inlineStr">
        <x:is>
          <x:t>Umsatzsteuer Vorjahr</x:t>
        </x:is>
      </x:c>
      <x:c r="H4977" s="0" t="inlineStr">
        <x:is>
          <x:t>2024-09</x:t>
        </x:is>
      </x:c>
      <x:c r="I4977" s="0" t="inlineStr">
        <x:is>
          <x:t>2024-09</x:t>
        </x:is>
      </x:c>
      <x:c r="J4977" s="0" t="inlineStr">
        <x:is>
          <x:t>Month</x:t>
        </x:is>
      </x:c>
      <x:c r="K4977" s="58">
        <x:v>1</x:v>
      </x:c>
      <x:c r="L4977" s="12">
        <x:v>0</x:v>
      </x:c>
    </x:row>
    <x:row r="4978">
      <x:c r="A4978" s="0" t="inlineStr">
        <x:is>
          <x:t>NWC|nwc.other.P_C.8|3841|2024-10</x:t>
        </x:is>
      </x:c>
      <x:c r="B4978" s="0" t="inlineStr">
        <x:is>
          <x:t>Demo Handel GmbH</x:t>
        </x:is>
      </x:c>
      <x:c r="C4978" s="0" t="inlineStr">
        <x:is>
          <x:t>NWC</x:t>
        </x:is>
      </x:c>
      <x:c r="D4978" s="0" t="inlineStr">
        <x:is>
          <x:t>nwc.other.P_C.8</x:t>
        </x:is>
      </x:c>
      <x:c r="E4978" s="0" t="inlineStr">
        <x:is>
          <x:t>Sonstige Verbindlichkeiten (Anteil sonstiges Working Capital)</x:t>
        </x:is>
      </x:c>
      <x:c r="F4978" s="58">
        <x:v>3841</x:v>
      </x:c>
      <x:c r="G4978" t="inlineStr">
        <x:is>
          <x:t>Umsatzsteuer Vorjahr</x:t>
        </x:is>
      </x:c>
      <x:c r="H4978" s="0" t="inlineStr">
        <x:is>
          <x:t>2024-10</x:t>
        </x:is>
      </x:c>
      <x:c r="I4978" s="0" t="inlineStr">
        <x:is>
          <x:t>2024-10</x:t>
        </x:is>
      </x:c>
      <x:c r="J4978" s="0" t="inlineStr">
        <x:is>
          <x:t>Month</x:t>
        </x:is>
      </x:c>
      <x:c r="K4978" s="58">
        <x:v>1</x:v>
      </x:c>
      <x:c r="L4978" s="12">
        <x:v>0</x:v>
      </x:c>
    </x:row>
    <x:row r="4979">
      <x:c r="A4979" s="0" t="inlineStr">
        <x:is>
          <x:t>NWC|nwc.other.P_C.8|3841|2024-11</x:t>
        </x:is>
      </x:c>
      <x:c r="B4979" s="0" t="inlineStr">
        <x:is>
          <x:t>Demo Handel GmbH</x:t>
        </x:is>
      </x:c>
      <x:c r="C4979" s="0" t="inlineStr">
        <x:is>
          <x:t>NWC</x:t>
        </x:is>
      </x:c>
      <x:c r="D4979" s="0" t="inlineStr">
        <x:is>
          <x:t>nwc.other.P_C.8</x:t>
        </x:is>
      </x:c>
      <x:c r="E4979" s="0" t="inlineStr">
        <x:is>
          <x:t>Sonstige Verbindlichkeiten (Anteil sonstiges Working Capital)</x:t>
        </x:is>
      </x:c>
      <x:c r="F4979" s="58">
        <x:v>3841</x:v>
      </x:c>
      <x:c r="G4979" t="inlineStr">
        <x:is>
          <x:t>Umsatzsteuer Vorjahr</x:t>
        </x:is>
      </x:c>
      <x:c r="H4979" s="0" t="inlineStr">
        <x:is>
          <x:t>2024-11</x:t>
        </x:is>
      </x:c>
      <x:c r="I4979" s="0" t="inlineStr">
        <x:is>
          <x:t>2024-11</x:t>
        </x:is>
      </x:c>
      <x:c r="J4979" s="0" t="inlineStr">
        <x:is>
          <x:t>Month</x:t>
        </x:is>
      </x:c>
      <x:c r="K4979" s="58">
        <x:v>1</x:v>
      </x:c>
      <x:c r="L4979" s="12">
        <x:v>0</x:v>
      </x:c>
    </x:row>
    <x:row r="4980">
      <x:c r="A4980" s="0" t="inlineStr">
        <x:is>
          <x:t>NWC|nwc.other.P_C.8|3841|2024-12</x:t>
        </x:is>
      </x:c>
      <x:c r="B4980" s="0" t="inlineStr">
        <x:is>
          <x:t>Demo Handel GmbH</x:t>
        </x:is>
      </x:c>
      <x:c r="C4980" s="0" t="inlineStr">
        <x:is>
          <x:t>NWC</x:t>
        </x:is>
      </x:c>
      <x:c r="D4980" s="0" t="inlineStr">
        <x:is>
          <x:t>nwc.other.P_C.8</x:t>
        </x:is>
      </x:c>
      <x:c r="E4980" s="0" t="inlineStr">
        <x:is>
          <x:t>Sonstige Verbindlichkeiten (Anteil sonstiges Working Capital)</x:t>
        </x:is>
      </x:c>
      <x:c r="F4980" s="58">
        <x:v>3841</x:v>
      </x:c>
      <x:c r="G4980" t="inlineStr">
        <x:is>
          <x:t>Umsatzsteuer Vorjahr</x:t>
        </x:is>
      </x:c>
      <x:c r="H4980" s="0" t="inlineStr">
        <x:is>
          <x:t>2024-12</x:t>
        </x:is>
      </x:c>
      <x:c r="I4980" s="0" t="inlineStr">
        <x:is>
          <x:t>2024-12</x:t>
        </x:is>
      </x:c>
      <x:c r="J4980" s="0" t="inlineStr">
        <x:is>
          <x:t>Month</x:t>
        </x:is>
      </x:c>
      <x:c r="K4980" s="58">
        <x:v>1</x:v>
      </x:c>
      <x:c r="L4980" s="12">
        <x:v>-182024.28</x:v>
      </x:c>
    </x:row>
    <x:row r="4981">
      <x:c r="A4981" s="0" t="inlineStr">
        <x:is>
          <x:t>NWC|nwc.other.P_D||2022-01</x:t>
        </x:is>
      </x:c>
      <x:c r="B4981" s="0" t="inlineStr">
        <x:is>
          <x:t>Demo Handel GmbH</x:t>
        </x:is>
      </x:c>
      <x:c r="C4981" s="0" t="inlineStr">
        <x:is>
          <x:t>NWC</x:t>
        </x:is>
      </x:c>
      <x:c r="D4981" s="0" t="inlineStr">
        <x:is>
          <x:t>nwc.other.P_D</x:t>
        </x:is>
      </x:c>
      <x:c r="E4981" s="0" t="inlineStr">
        <x:is>
          <x:t>Passive Rechnungsabgrenzungsposten</x:t>
        </x:is>
      </x:c>
      <x:c r="H4981" s="0" t="inlineStr">
        <x:is>
          <x:t>2022-01</x:t>
        </x:is>
      </x:c>
      <x:c r="I4981" s="0" t="inlineStr">
        <x:is>
          <x:t>2022-01</x:t>
        </x:is>
      </x:c>
      <x:c r="J4981" s="0" t="inlineStr">
        <x:is>
          <x:t>Month</x:t>
        </x:is>
      </x:c>
      <x:c r="K4981" s="58">
        <x:v>1</x:v>
      </x:c>
      <x:c r="L4981" s="12">
        <x:v>-336800</x:v>
      </x:c>
    </x:row>
    <x:row r="4982">
      <x:c r="A4982" s="0" t="inlineStr">
        <x:is>
          <x:t>NWC|nwc.other.P_D||2022-02</x:t>
        </x:is>
      </x:c>
      <x:c r="B4982" s="0" t="inlineStr">
        <x:is>
          <x:t>Demo Handel GmbH</x:t>
        </x:is>
      </x:c>
      <x:c r="C4982" s="0" t="inlineStr">
        <x:is>
          <x:t>NWC</x:t>
        </x:is>
      </x:c>
      <x:c r="D4982" s="0" t="inlineStr">
        <x:is>
          <x:t>nwc.other.P_D</x:t>
        </x:is>
      </x:c>
      <x:c r="E4982" s="0" t="inlineStr">
        <x:is>
          <x:t>Passive Rechnungsabgrenzungsposten</x:t>
        </x:is>
      </x:c>
      <x:c r="H4982" s="0" t="inlineStr">
        <x:is>
          <x:t>2022-02</x:t>
        </x:is>
      </x:c>
      <x:c r="I4982" s="0" t="inlineStr">
        <x:is>
          <x:t>2022-02</x:t>
        </x:is>
      </x:c>
      <x:c r="J4982" s="0" t="inlineStr">
        <x:is>
          <x:t>Month</x:t>
        </x:is>
      </x:c>
      <x:c r="K4982" s="58">
        <x:v>1</x:v>
      </x:c>
      <x:c r="L4982" s="12">
        <x:v>-300400</x:v>
      </x:c>
    </x:row>
    <x:row r="4983">
      <x:c r="A4983" s="0" t="inlineStr">
        <x:is>
          <x:t>NWC|nwc.other.P_D||2022-03</x:t>
        </x:is>
      </x:c>
      <x:c r="B4983" s="0" t="inlineStr">
        <x:is>
          <x:t>Demo Handel GmbH</x:t>
        </x:is>
      </x:c>
      <x:c r="C4983" s="0" t="inlineStr">
        <x:is>
          <x:t>NWC</x:t>
        </x:is>
      </x:c>
      <x:c r="D4983" s="0" t="inlineStr">
        <x:is>
          <x:t>nwc.other.P_D</x:t>
        </x:is>
      </x:c>
      <x:c r="E4983" s="0" t="inlineStr">
        <x:is>
          <x:t>Passive Rechnungsabgrenzungsposten</x:t>
        </x:is>
      </x:c>
      <x:c r="H4983" s="0" t="inlineStr">
        <x:is>
          <x:t>2022-03</x:t>
        </x:is>
      </x:c>
      <x:c r="I4983" s="0" t="inlineStr">
        <x:is>
          <x:t>2022-03</x:t>
        </x:is>
      </x:c>
      <x:c r="J4983" s="0" t="inlineStr">
        <x:is>
          <x:t>Month</x:t>
        </x:is>
      </x:c>
      <x:c r="K4983" s="58">
        <x:v>1</x:v>
      </x:c>
      <x:c r="L4983" s="12">
        <x:v>-309600</x:v>
      </x:c>
    </x:row>
    <x:row r="4984">
      <x:c r="A4984" s="0" t="inlineStr">
        <x:is>
          <x:t>NWC|nwc.other.P_D||2022-04</x:t>
        </x:is>
      </x:c>
      <x:c r="B4984" s="0" t="inlineStr">
        <x:is>
          <x:t>Demo Handel GmbH</x:t>
        </x:is>
      </x:c>
      <x:c r="C4984" s="0" t="inlineStr">
        <x:is>
          <x:t>NWC</x:t>
        </x:is>
      </x:c>
      <x:c r="D4984" s="0" t="inlineStr">
        <x:is>
          <x:t>nwc.other.P_D</x:t>
        </x:is>
      </x:c>
      <x:c r="E4984" s="0" t="inlineStr">
        <x:is>
          <x:t>Passive Rechnungsabgrenzungsposten</x:t>
        </x:is>
      </x:c>
      <x:c r="H4984" s="0" t="inlineStr">
        <x:is>
          <x:t>2022-04</x:t>
        </x:is>
      </x:c>
      <x:c r="I4984" s="0" t="inlineStr">
        <x:is>
          <x:t>2022-04</x:t>
        </x:is>
      </x:c>
      <x:c r="J4984" s="0" t="inlineStr">
        <x:is>
          <x:t>Month</x:t>
        </x:is>
      </x:c>
      <x:c r="K4984" s="58">
        <x:v>1</x:v>
      </x:c>
      <x:c r="L4984" s="12">
        <x:v>-297200</x:v>
      </x:c>
    </x:row>
    <x:row r="4985">
      <x:c r="A4985" s="0" t="inlineStr">
        <x:is>
          <x:t>NWC|nwc.other.P_D||2022-05</x:t>
        </x:is>
      </x:c>
      <x:c r="B4985" s="0" t="inlineStr">
        <x:is>
          <x:t>Demo Handel GmbH</x:t>
        </x:is>
      </x:c>
      <x:c r="C4985" s="0" t="inlineStr">
        <x:is>
          <x:t>NWC</x:t>
        </x:is>
      </x:c>
      <x:c r="D4985" s="0" t="inlineStr">
        <x:is>
          <x:t>nwc.other.P_D</x:t>
        </x:is>
      </x:c>
      <x:c r="E4985" s="0" t="inlineStr">
        <x:is>
          <x:t>Passive Rechnungsabgrenzungsposten</x:t>
        </x:is>
      </x:c>
      <x:c r="H4985" s="0" t="inlineStr">
        <x:is>
          <x:t>2022-05</x:t>
        </x:is>
      </x:c>
      <x:c r="I4985" s="0" t="inlineStr">
        <x:is>
          <x:t>2022-05</x:t>
        </x:is>
      </x:c>
      <x:c r="J4985" s="0" t="inlineStr">
        <x:is>
          <x:t>Month</x:t>
        </x:is>
      </x:c>
      <x:c r="K4985" s="58">
        <x:v>1</x:v>
      </x:c>
      <x:c r="L4985" s="12">
        <x:v>-277600</x:v>
      </x:c>
    </x:row>
    <x:row r="4986">
      <x:c r="A4986" s="0" t="inlineStr">
        <x:is>
          <x:t>NWC|nwc.other.P_D||2022-06</x:t>
        </x:is>
      </x:c>
      <x:c r="B4986" s="0" t="inlineStr">
        <x:is>
          <x:t>Demo Handel GmbH</x:t>
        </x:is>
      </x:c>
      <x:c r="C4986" s="0" t="inlineStr">
        <x:is>
          <x:t>NWC</x:t>
        </x:is>
      </x:c>
      <x:c r="D4986" s="0" t="inlineStr">
        <x:is>
          <x:t>nwc.other.P_D</x:t>
        </x:is>
      </x:c>
      <x:c r="E4986" s="0" t="inlineStr">
        <x:is>
          <x:t>Passive Rechnungsabgrenzungsposten</x:t>
        </x:is>
      </x:c>
      <x:c r="H4986" s="0" t="inlineStr">
        <x:is>
          <x:t>2022-06</x:t>
        </x:is>
      </x:c>
      <x:c r="I4986" s="0" t="inlineStr">
        <x:is>
          <x:t>2022-06</x:t>
        </x:is>
      </x:c>
      <x:c r="J4986" s="0" t="inlineStr">
        <x:is>
          <x:t>Month</x:t>
        </x:is>
      </x:c>
      <x:c r="K4986" s="58">
        <x:v>1</x:v>
      </x:c>
      <x:c r="L4986" s="12">
        <x:v>-313200</x:v>
      </x:c>
    </x:row>
    <x:row r="4987">
      <x:c r="A4987" s="0" t="inlineStr">
        <x:is>
          <x:t>NWC|nwc.other.P_D||2022-07</x:t>
        </x:is>
      </x:c>
      <x:c r="B4987" s="0" t="inlineStr">
        <x:is>
          <x:t>Demo Handel GmbH</x:t>
        </x:is>
      </x:c>
      <x:c r="C4987" s="0" t="inlineStr">
        <x:is>
          <x:t>NWC</x:t>
        </x:is>
      </x:c>
      <x:c r="D4987" s="0" t="inlineStr">
        <x:is>
          <x:t>nwc.other.P_D</x:t>
        </x:is>
      </x:c>
      <x:c r="E4987" s="0" t="inlineStr">
        <x:is>
          <x:t>Passive Rechnungsabgrenzungsposten</x:t>
        </x:is>
      </x:c>
      <x:c r="H4987" s="0" t="inlineStr">
        <x:is>
          <x:t>2022-07</x:t>
        </x:is>
      </x:c>
      <x:c r="I4987" s="0" t="inlineStr">
        <x:is>
          <x:t>2022-07</x:t>
        </x:is>
      </x:c>
      <x:c r="J4987" s="0" t="inlineStr">
        <x:is>
          <x:t>Month</x:t>
        </x:is>
      </x:c>
      <x:c r="K4987" s="58">
        <x:v>1</x:v>
      </x:c>
      <x:c r="L4987" s="12">
        <x:v>-286400</x:v>
      </x:c>
    </x:row>
    <x:row r="4988">
      <x:c r="A4988" s="0" t="inlineStr">
        <x:is>
          <x:t>NWC|nwc.other.P_D||2022-08</x:t>
        </x:is>
      </x:c>
      <x:c r="B4988" s="0" t="inlineStr">
        <x:is>
          <x:t>Demo Handel GmbH</x:t>
        </x:is>
      </x:c>
      <x:c r="C4988" s="0" t="inlineStr">
        <x:is>
          <x:t>NWC</x:t>
        </x:is>
      </x:c>
      <x:c r="D4988" s="0" t="inlineStr">
        <x:is>
          <x:t>nwc.other.P_D</x:t>
        </x:is>
      </x:c>
      <x:c r="E4988" s="0" t="inlineStr">
        <x:is>
          <x:t>Passive Rechnungsabgrenzungsposten</x:t>
        </x:is>
      </x:c>
      <x:c r="H4988" s="0" t="inlineStr">
        <x:is>
          <x:t>2022-08</x:t>
        </x:is>
      </x:c>
      <x:c r="I4988" s="0" t="inlineStr">
        <x:is>
          <x:t>2022-08</x:t>
        </x:is>
      </x:c>
      <x:c r="J4988" s="0" t="inlineStr">
        <x:is>
          <x:t>Month</x:t>
        </x:is>
      </x:c>
      <x:c r="K4988" s="58">
        <x:v>1</x:v>
      </x:c>
      <x:c r="L4988" s="12">
        <x:v>-370000</x:v>
      </x:c>
    </x:row>
    <x:row r="4989">
      <x:c r="A4989" s="0" t="inlineStr">
        <x:is>
          <x:t>NWC|nwc.other.P_D||2022-09</x:t>
        </x:is>
      </x:c>
      <x:c r="B4989" s="0" t="inlineStr">
        <x:is>
          <x:t>Demo Handel GmbH</x:t>
        </x:is>
      </x:c>
      <x:c r="C4989" s="0" t="inlineStr">
        <x:is>
          <x:t>NWC</x:t>
        </x:is>
      </x:c>
      <x:c r="D4989" s="0" t="inlineStr">
        <x:is>
          <x:t>nwc.other.P_D</x:t>
        </x:is>
      </x:c>
      <x:c r="E4989" s="0" t="inlineStr">
        <x:is>
          <x:t>Passive Rechnungsabgrenzungsposten</x:t>
        </x:is>
      </x:c>
      <x:c r="H4989" s="0" t="inlineStr">
        <x:is>
          <x:t>2022-09</x:t>
        </x:is>
      </x:c>
      <x:c r="I4989" s="0" t="inlineStr">
        <x:is>
          <x:t>2022-09</x:t>
        </x:is>
      </x:c>
      <x:c r="J4989" s="0" t="inlineStr">
        <x:is>
          <x:t>Month</x:t>
        </x:is>
      </x:c>
      <x:c r="K4989" s="58">
        <x:v>1</x:v>
      </x:c>
      <x:c r="L4989" s="12">
        <x:v>-386400</x:v>
      </x:c>
    </x:row>
    <x:row r="4990">
      <x:c r="A4990" s="0" t="inlineStr">
        <x:is>
          <x:t>NWC|nwc.other.P_D||2022-10</x:t>
        </x:is>
      </x:c>
      <x:c r="B4990" s="0" t="inlineStr">
        <x:is>
          <x:t>Demo Handel GmbH</x:t>
        </x:is>
      </x:c>
      <x:c r="C4990" s="0" t="inlineStr">
        <x:is>
          <x:t>NWC</x:t>
        </x:is>
      </x:c>
      <x:c r="D4990" s="0" t="inlineStr">
        <x:is>
          <x:t>nwc.other.P_D</x:t>
        </x:is>
      </x:c>
      <x:c r="E4990" s="0" t="inlineStr">
        <x:is>
          <x:t>Passive Rechnungsabgrenzungsposten</x:t>
        </x:is>
      </x:c>
      <x:c r="H4990" s="0" t="inlineStr">
        <x:is>
          <x:t>2022-10</x:t>
        </x:is>
      </x:c>
      <x:c r="I4990" s="0" t="inlineStr">
        <x:is>
          <x:t>2022-10</x:t>
        </x:is>
      </x:c>
      <x:c r="J4990" s="0" t="inlineStr">
        <x:is>
          <x:t>Month</x:t>
        </x:is>
      </x:c>
      <x:c r="K4990" s="58">
        <x:v>1</x:v>
      </x:c>
      <x:c r="L4990" s="12">
        <x:v>-378800</x:v>
      </x:c>
    </x:row>
    <x:row r="4991">
      <x:c r="A4991" s="0" t="inlineStr">
        <x:is>
          <x:t>NWC|nwc.other.P_D||2022-11</x:t>
        </x:is>
      </x:c>
      <x:c r="B4991" s="0" t="inlineStr">
        <x:is>
          <x:t>Demo Handel GmbH</x:t>
        </x:is>
      </x:c>
      <x:c r="C4991" s="0" t="inlineStr">
        <x:is>
          <x:t>NWC</x:t>
        </x:is>
      </x:c>
      <x:c r="D4991" s="0" t="inlineStr">
        <x:is>
          <x:t>nwc.other.P_D</x:t>
        </x:is>
      </x:c>
      <x:c r="E4991" s="0" t="inlineStr">
        <x:is>
          <x:t>Passive Rechnungsabgrenzungsposten</x:t>
        </x:is>
      </x:c>
      <x:c r="H4991" s="0" t="inlineStr">
        <x:is>
          <x:t>2022-11</x:t>
        </x:is>
      </x:c>
      <x:c r="I4991" s="0" t="inlineStr">
        <x:is>
          <x:t>2022-11</x:t>
        </x:is>
      </x:c>
      <x:c r="J4991" s="0" t="inlineStr">
        <x:is>
          <x:t>Month</x:t>
        </x:is>
      </x:c>
      <x:c r="K4991" s="58">
        <x:v>1</x:v>
      </x:c>
      <x:c r="L4991" s="12">
        <x:v>-361600</x:v>
      </x:c>
    </x:row>
    <x:row r="4992">
      <x:c r="A4992" s="0" t="inlineStr">
        <x:is>
          <x:t>NWC|nwc.other.P_D||2022-12</x:t>
        </x:is>
      </x:c>
      <x:c r="B4992" s="0" t="inlineStr">
        <x:is>
          <x:t>Demo Handel GmbH</x:t>
        </x:is>
      </x:c>
      <x:c r="C4992" s="0" t="inlineStr">
        <x:is>
          <x:t>NWC</x:t>
        </x:is>
      </x:c>
      <x:c r="D4992" s="0" t="inlineStr">
        <x:is>
          <x:t>nwc.other.P_D</x:t>
        </x:is>
      </x:c>
      <x:c r="E4992" s="0" t="inlineStr">
        <x:is>
          <x:t>Passive Rechnungsabgrenzungsposten</x:t>
        </x:is>
      </x:c>
      <x:c r="H4992" s="0" t="inlineStr">
        <x:is>
          <x:t>2022-12</x:t>
        </x:is>
      </x:c>
      <x:c r="I4992" s="0" t="inlineStr">
        <x:is>
          <x:t>2022-12</x:t>
        </x:is>
      </x:c>
      <x:c r="J4992" s="0" t="inlineStr">
        <x:is>
          <x:t>Month</x:t>
        </x:is>
      </x:c>
      <x:c r="K4992" s="58">
        <x:v>1</x:v>
      </x:c>
      <x:c r="L4992" s="12">
        <x:v>-368400</x:v>
      </x:c>
    </x:row>
    <x:row r="4993">
      <x:c r="A4993" s="0" t="inlineStr">
        <x:is>
          <x:t>NWC|nwc.other.P_D||2023-01</x:t>
        </x:is>
      </x:c>
      <x:c r="B4993" s="0" t="inlineStr">
        <x:is>
          <x:t>Demo Handel GmbH</x:t>
        </x:is>
      </x:c>
      <x:c r="C4993" s="0" t="inlineStr">
        <x:is>
          <x:t>NWC</x:t>
        </x:is>
      </x:c>
      <x:c r="D4993" s="0" t="inlineStr">
        <x:is>
          <x:t>nwc.other.P_D</x:t>
        </x:is>
      </x:c>
      <x:c r="E4993" s="0" t="inlineStr">
        <x:is>
          <x:t>Passive Rechnungsabgrenzungsposten</x:t>
        </x:is>
      </x:c>
      <x:c r="H4993" s="0" t="inlineStr">
        <x:is>
          <x:t>2023-01</x:t>
        </x:is>
      </x:c>
      <x:c r="I4993" s="0" t="inlineStr">
        <x:is>
          <x:t>2023-01</x:t>
        </x:is>
      </x:c>
      <x:c r="J4993" s="0" t="inlineStr">
        <x:is>
          <x:t>Month</x:t>
        </x:is>
      </x:c>
      <x:c r="K4993" s="58">
        <x:v>1</x:v>
      </x:c>
      <x:c r="L4993" s="12">
        <x:v>-338120</x:v>
      </x:c>
    </x:row>
    <x:row r="4994">
      <x:c r="A4994" s="0" t="inlineStr">
        <x:is>
          <x:t>NWC|nwc.other.P_D||2023-02</x:t>
        </x:is>
      </x:c>
      <x:c r="B4994" s="0" t="inlineStr">
        <x:is>
          <x:t>Demo Handel GmbH</x:t>
        </x:is>
      </x:c>
      <x:c r="C4994" s="0" t="inlineStr">
        <x:is>
          <x:t>NWC</x:t>
        </x:is>
      </x:c>
      <x:c r="D4994" s="0" t="inlineStr">
        <x:is>
          <x:t>nwc.other.P_D</x:t>
        </x:is>
      </x:c>
      <x:c r="E4994" s="0" t="inlineStr">
        <x:is>
          <x:t>Passive Rechnungsabgrenzungsposten</x:t>
        </x:is>
      </x:c>
      <x:c r="H4994" s="0" t="inlineStr">
        <x:is>
          <x:t>2023-02</x:t>
        </x:is>
      </x:c>
      <x:c r="I4994" s="0" t="inlineStr">
        <x:is>
          <x:t>2023-02</x:t>
        </x:is>
      </x:c>
      <x:c r="J4994" s="0" t="inlineStr">
        <x:is>
          <x:t>Month</x:t>
        </x:is>
      </x:c>
      <x:c r="K4994" s="58">
        <x:v>1</x:v>
      </x:c>
      <x:c r="L4994" s="12">
        <x:v>-302700</x:v>
      </x:c>
    </x:row>
    <x:row r="4995">
      <x:c r="A4995" s="0" t="inlineStr">
        <x:is>
          <x:t>NWC|nwc.other.P_D||2023-03</x:t>
        </x:is>
      </x:c>
      <x:c r="B4995" s="0" t="inlineStr">
        <x:is>
          <x:t>Demo Handel GmbH</x:t>
        </x:is>
      </x:c>
      <x:c r="C4995" s="0" t="inlineStr">
        <x:is>
          <x:t>NWC</x:t>
        </x:is>
      </x:c>
      <x:c r="D4995" s="0" t="inlineStr">
        <x:is>
          <x:t>nwc.other.P_D</x:t>
        </x:is>
      </x:c>
      <x:c r="E4995" s="0" t="inlineStr">
        <x:is>
          <x:t>Passive Rechnungsabgrenzungsposten</x:t>
        </x:is>
      </x:c>
      <x:c r="H4995" s="0" t="inlineStr">
        <x:is>
          <x:t>2023-03</x:t>
        </x:is>
      </x:c>
      <x:c r="I4995" s="0" t="inlineStr">
        <x:is>
          <x:t>2023-03</x:t>
        </x:is>
      </x:c>
      <x:c r="J4995" s="0" t="inlineStr">
        <x:is>
          <x:t>Month</x:t>
        </x:is>
      </x:c>
      <x:c r="K4995" s="58">
        <x:v>1</x:v>
      </x:c>
      <x:c r="L4995" s="12">
        <x:v>-365470</x:v>
      </x:c>
    </x:row>
    <x:row r="4996">
      <x:c r="A4996" s="0" t="inlineStr">
        <x:is>
          <x:t>NWC|nwc.other.P_D||2023-04</x:t>
        </x:is>
      </x:c>
      <x:c r="B4996" s="0" t="inlineStr">
        <x:is>
          <x:t>Demo Handel GmbH</x:t>
        </x:is>
      </x:c>
      <x:c r="C4996" s="0" t="inlineStr">
        <x:is>
          <x:t>NWC</x:t>
        </x:is>
      </x:c>
      <x:c r="D4996" s="0" t="inlineStr">
        <x:is>
          <x:t>nwc.other.P_D</x:t>
        </x:is>
      </x:c>
      <x:c r="E4996" s="0" t="inlineStr">
        <x:is>
          <x:t>Passive Rechnungsabgrenzungsposten</x:t>
        </x:is>
      </x:c>
      <x:c r="H4996" s="0" t="inlineStr">
        <x:is>
          <x:t>2023-04</x:t>
        </x:is>
      </x:c>
      <x:c r="I4996" s="0" t="inlineStr">
        <x:is>
          <x:t>2023-04</x:t>
        </x:is>
      </x:c>
      <x:c r="J4996" s="0" t="inlineStr">
        <x:is>
          <x:t>Month</x:t>
        </x:is>
      </x:c>
      <x:c r="K4996" s="58">
        <x:v>1</x:v>
      </x:c>
      <x:c r="L4996" s="12">
        <x:v>-350160</x:v>
      </x:c>
    </x:row>
    <x:row r="4997">
      <x:c r="A4997" s="0" t="inlineStr">
        <x:is>
          <x:t>NWC|nwc.other.P_D||2023-05</x:t>
        </x:is>
      </x:c>
      <x:c r="B4997" s="0" t="inlineStr">
        <x:is>
          <x:t>Demo Handel GmbH</x:t>
        </x:is>
      </x:c>
      <x:c r="C4997" s="0" t="inlineStr">
        <x:is>
          <x:t>NWC</x:t>
        </x:is>
      </x:c>
      <x:c r="D4997" s="0" t="inlineStr">
        <x:is>
          <x:t>nwc.other.P_D</x:t>
        </x:is>
      </x:c>
      <x:c r="E4997" s="0" t="inlineStr">
        <x:is>
          <x:t>Passive Rechnungsabgrenzungsposten</x:t>
        </x:is>
      </x:c>
      <x:c r="H4997" s="0" t="inlineStr">
        <x:is>
          <x:t>2023-05</x:t>
        </x:is>
      </x:c>
      <x:c r="I4997" s="0" t="inlineStr">
        <x:is>
          <x:t>2023-05</x:t>
        </x:is>
      </x:c>
      <x:c r="J4997" s="0" t="inlineStr">
        <x:is>
          <x:t>Month</x:t>
        </x:is>
      </x:c>
      <x:c r="K4997" s="58">
        <x:v>1</x:v>
      </x:c>
      <x:c r="L4997" s="12">
        <x:v>-327120</x:v>
      </x:c>
    </x:row>
    <x:row r="4998">
      <x:c r="A4998" s="0" t="inlineStr">
        <x:is>
          <x:t>NWC|nwc.other.P_D||2023-06</x:t>
        </x:is>
      </x:c>
      <x:c r="B4998" s="0" t="inlineStr">
        <x:is>
          <x:t>Demo Handel GmbH</x:t>
        </x:is>
      </x:c>
      <x:c r="C4998" s="0" t="inlineStr">
        <x:is>
          <x:t>NWC</x:t>
        </x:is>
      </x:c>
      <x:c r="D4998" s="0" t="inlineStr">
        <x:is>
          <x:t>nwc.other.P_D</x:t>
        </x:is>
      </x:c>
      <x:c r="E4998" s="0" t="inlineStr">
        <x:is>
          <x:t>Passive Rechnungsabgrenzungsposten</x:t>
        </x:is>
      </x:c>
      <x:c r="H4998" s="0" t="inlineStr">
        <x:is>
          <x:t>2023-06</x:t>
        </x:is>
      </x:c>
      <x:c r="I4998" s="0" t="inlineStr">
        <x:is>
          <x:t>2023-06</x:t>
        </x:is>
      </x:c>
      <x:c r="J4998" s="0" t="inlineStr">
        <x:is>
          <x:t>Month</x:t>
        </x:is>
      </x:c>
      <x:c r="K4998" s="58">
        <x:v>1</x:v>
      </x:c>
      <x:c r="L4998" s="12">
        <x:v>-445240</x:v>
      </x:c>
    </x:row>
    <x:row r="4999">
      <x:c r="A4999" s="0" t="inlineStr">
        <x:is>
          <x:t>NWC|nwc.other.P_D||2023-07</x:t>
        </x:is>
      </x:c>
      <x:c r="B4999" s="0" t="inlineStr">
        <x:is>
          <x:t>Demo Handel GmbH</x:t>
        </x:is>
      </x:c>
      <x:c r="C4999" s="0" t="inlineStr">
        <x:is>
          <x:t>NWC</x:t>
        </x:is>
      </x:c>
      <x:c r="D4999" s="0" t="inlineStr">
        <x:is>
          <x:t>nwc.other.P_D</x:t>
        </x:is>
      </x:c>
      <x:c r="E4999" s="0" t="inlineStr">
        <x:is>
          <x:t>Passive Rechnungsabgrenzungsposten</x:t>
        </x:is>
      </x:c>
      <x:c r="H4999" s="0" t="inlineStr">
        <x:is>
          <x:t>2023-07</x:t>
        </x:is>
      </x:c>
      <x:c r="I4999" s="0" t="inlineStr">
        <x:is>
          <x:t>2023-07</x:t>
        </x:is>
      </x:c>
      <x:c r="J4999" s="0" t="inlineStr">
        <x:is>
          <x:t>Month</x:t>
        </x:is>
      </x:c>
      <x:c r="K4999" s="58">
        <x:v>1</x:v>
      </x:c>
      <x:c r="L4999" s="12">
        <x:v>-406500</x:v>
      </x:c>
    </x:row>
    <x:row r="5000">
      <x:c r="A5000" s="0" t="inlineStr">
        <x:is>
          <x:t>NWC|nwc.other.P_D||2023-08</x:t>
        </x:is>
      </x:c>
      <x:c r="B5000" s="0" t="inlineStr">
        <x:is>
          <x:t>Demo Handel GmbH</x:t>
        </x:is>
      </x:c>
      <x:c r="C5000" s="0" t="inlineStr">
        <x:is>
          <x:t>NWC</x:t>
        </x:is>
      </x:c>
      <x:c r="D5000" s="0" t="inlineStr">
        <x:is>
          <x:t>nwc.other.P_D</x:t>
        </x:is>
      </x:c>
      <x:c r="E5000" s="0" t="inlineStr">
        <x:is>
          <x:t>Passive Rechnungsabgrenzungsposten</x:t>
        </x:is>
      </x:c>
      <x:c r="H5000" s="0" t="inlineStr">
        <x:is>
          <x:t>2023-08</x:t>
        </x:is>
      </x:c>
      <x:c r="I5000" s="0" t="inlineStr">
        <x:is>
          <x:t>2023-08</x:t>
        </x:is>
      </x:c>
      <x:c r="J5000" s="0" t="inlineStr">
        <x:is>
          <x:t>Month</x:t>
        </x:is>
      </x:c>
      <x:c r="K5000" s="58">
        <x:v>1</x:v>
      </x:c>
      <x:c r="L5000" s="12">
        <x:v>-483080</x:v>
      </x:c>
    </x:row>
    <x:row r="5001">
      <x:c r="A5001" s="0" t="inlineStr">
        <x:is>
          <x:t>NWC|nwc.other.P_D||2023-09</x:t>
        </x:is>
      </x:c>
      <x:c r="B5001" s="0" t="inlineStr">
        <x:is>
          <x:t>Demo Handel GmbH</x:t>
        </x:is>
      </x:c>
      <x:c r="C5001" s="0" t="inlineStr">
        <x:is>
          <x:t>NWC</x:t>
        </x:is>
      </x:c>
      <x:c r="D5001" s="0" t="inlineStr">
        <x:is>
          <x:t>nwc.other.P_D</x:t>
        </x:is>
      </x:c>
      <x:c r="E5001" s="0" t="inlineStr">
        <x:is>
          <x:t>Passive Rechnungsabgrenzungsposten</x:t>
        </x:is>
      </x:c>
      <x:c r="H5001" s="0" t="inlineStr">
        <x:is>
          <x:t>2023-09</x:t>
        </x:is>
      </x:c>
      <x:c r="I5001" s="0" t="inlineStr">
        <x:is>
          <x:t>2023-09</x:t>
        </x:is>
      </x:c>
      <x:c r="J5001" s="0" t="inlineStr">
        <x:is>
          <x:t>Month</x:t>
        </x:is>
      </x:c>
      <x:c r="K5001" s="58">
        <x:v>1</x:v>
      </x:c>
      <x:c r="L5001" s="12">
        <x:v>-521780</x:v>
      </x:c>
    </x:row>
    <x:row r="5002">
      <x:c r="A5002" s="0" t="inlineStr">
        <x:is>
          <x:t>NWC|nwc.other.P_D||2023-10</x:t>
        </x:is>
      </x:c>
      <x:c r="B5002" s="0" t="inlineStr">
        <x:is>
          <x:t>Demo Handel GmbH</x:t>
        </x:is>
      </x:c>
      <x:c r="C5002" s="0" t="inlineStr">
        <x:is>
          <x:t>NWC</x:t>
        </x:is>
      </x:c>
      <x:c r="D5002" s="0" t="inlineStr">
        <x:is>
          <x:t>nwc.other.P_D</x:t>
        </x:is>
      </x:c>
      <x:c r="E5002" s="0" t="inlineStr">
        <x:is>
          <x:t>Passive Rechnungsabgrenzungsposten</x:t>
        </x:is>
      </x:c>
      <x:c r="H5002" s="0" t="inlineStr">
        <x:is>
          <x:t>2023-10</x:t>
        </x:is>
      </x:c>
      <x:c r="I5002" s="0" t="inlineStr">
        <x:is>
          <x:t>2023-10</x:t>
        </x:is>
      </x:c>
      <x:c r="J5002" s="0" t="inlineStr">
        <x:is>
          <x:t>Month</x:t>
        </x:is>
      </x:c>
      <x:c r="K5002" s="58">
        <x:v>1</x:v>
      </x:c>
      <x:c r="L5002" s="12">
        <x:v>-499060</x:v>
      </x:c>
    </x:row>
    <x:row r="5003">
      <x:c r="A5003" s="0" t="inlineStr">
        <x:is>
          <x:t>NWC|nwc.other.P_D||2023-11</x:t>
        </x:is>
      </x:c>
      <x:c r="B5003" s="0" t="inlineStr">
        <x:is>
          <x:t>Demo Handel GmbH</x:t>
        </x:is>
      </x:c>
      <x:c r="C5003" s="0" t="inlineStr">
        <x:is>
          <x:t>NWC</x:t>
        </x:is>
      </x:c>
      <x:c r="D5003" s="0" t="inlineStr">
        <x:is>
          <x:t>nwc.other.P_D</x:t>
        </x:is>
      </x:c>
      <x:c r="E5003" s="0" t="inlineStr">
        <x:is>
          <x:t>Passive Rechnungsabgrenzungsposten</x:t>
        </x:is>
      </x:c>
      <x:c r="H5003" s="0" t="inlineStr">
        <x:is>
          <x:t>2023-11</x:t>
        </x:is>
      </x:c>
      <x:c r="I5003" s="0" t="inlineStr">
        <x:is>
          <x:t>2023-11</x:t>
        </x:is>
      </x:c>
      <x:c r="J5003" s="0" t="inlineStr">
        <x:is>
          <x:t>Month</x:t>
        </x:is>
      </x:c>
      <x:c r="K5003" s="58">
        <x:v>1</x:v>
      </x:c>
      <x:c r="L5003" s="12">
        <x:v>-466080</x:v>
      </x:c>
    </x:row>
    <x:row r="5004">
      <x:c r="A5004" s="0" t="inlineStr">
        <x:is>
          <x:t>NWC|nwc.other.P_D||2023-12</x:t>
        </x:is>
      </x:c>
      <x:c r="B5004" s="0" t="inlineStr">
        <x:is>
          <x:t>Demo Handel GmbH</x:t>
        </x:is>
      </x:c>
      <x:c r="C5004" s="0" t="inlineStr">
        <x:is>
          <x:t>NWC</x:t>
        </x:is>
      </x:c>
      <x:c r="D5004" s="0" t="inlineStr">
        <x:is>
          <x:t>nwc.other.P_D</x:t>
        </x:is>
      </x:c>
      <x:c r="E5004" s="0" t="inlineStr">
        <x:is>
          <x:t>Passive Rechnungsabgrenzungsposten</x:t>
        </x:is>
      </x:c>
      <x:c r="H5004" s="0" t="inlineStr">
        <x:is>
          <x:t>2023-12</x:t>
        </x:is>
      </x:c>
      <x:c r="I5004" s="0" t="inlineStr">
        <x:is>
          <x:t>2023-12</x:t>
        </x:is>
      </x:c>
      <x:c r="J5004" s="0" t="inlineStr">
        <x:is>
          <x:t>Month</x:t>
        </x:is>
      </x:c>
      <x:c r="K5004" s="58">
        <x:v>1</x:v>
      </x:c>
      <x:c r="L5004" s="12">
        <x:v>-458020</x:v>
      </x:c>
    </x:row>
    <x:row r="5005">
      <x:c r="A5005" s="0" t="inlineStr">
        <x:is>
          <x:t>NWC|nwc.other.P_D||2024-01</x:t>
        </x:is>
      </x:c>
      <x:c r="B5005" s="0" t="inlineStr">
        <x:is>
          <x:t>Demo Handel GmbH</x:t>
        </x:is>
      </x:c>
      <x:c r="C5005" s="0" t="inlineStr">
        <x:is>
          <x:t>NWC</x:t>
        </x:is>
      </x:c>
      <x:c r="D5005" s="0" t="inlineStr">
        <x:is>
          <x:t>nwc.other.P_D</x:t>
        </x:is>
      </x:c>
      <x:c r="E5005" s="0" t="inlineStr">
        <x:is>
          <x:t>Passive Rechnungsabgrenzungsposten</x:t>
        </x:is>
      </x:c>
      <x:c r="H5005" s="0" t="inlineStr">
        <x:is>
          <x:t>2024-01</x:t>
        </x:is>
      </x:c>
      <x:c r="I5005" s="0" t="inlineStr">
        <x:is>
          <x:t>2024-01</x:t>
        </x:is>
      </x:c>
      <x:c r="J5005" s="0" t="inlineStr">
        <x:is>
          <x:t>Month</x:t>
        </x:is>
      </x:c>
      <x:c r="K5005" s="58">
        <x:v>1</x:v>
      </x:c>
      <x:c r="L5005" s="12">
        <x:v>-411026</x:v>
      </x:c>
    </x:row>
    <x:row r="5006">
      <x:c r="A5006" s="0" t="inlineStr">
        <x:is>
          <x:t>NWC|nwc.other.P_D||2024-02</x:t>
        </x:is>
      </x:c>
      <x:c r="B5006" s="0" t="inlineStr">
        <x:is>
          <x:t>Demo Handel GmbH</x:t>
        </x:is>
      </x:c>
      <x:c r="C5006" s="0" t="inlineStr">
        <x:is>
          <x:t>NWC</x:t>
        </x:is>
      </x:c>
      <x:c r="D5006" s="0" t="inlineStr">
        <x:is>
          <x:t>nwc.other.P_D</x:t>
        </x:is>
      </x:c>
      <x:c r="E5006" s="0" t="inlineStr">
        <x:is>
          <x:t>Passive Rechnungsabgrenzungsposten</x:t>
        </x:is>
      </x:c>
      <x:c r="H5006" s="0" t="inlineStr">
        <x:is>
          <x:t>2024-02</x:t>
        </x:is>
      </x:c>
      <x:c r="I5006" s="0" t="inlineStr">
        <x:is>
          <x:t>2024-02</x:t>
        </x:is>
      </x:c>
      <x:c r="J5006" s="0" t="inlineStr">
        <x:is>
          <x:t>Month</x:t>
        </x:is>
      </x:c>
      <x:c r="K5006" s="58">
        <x:v>1</x:v>
      </x:c>
      <x:c r="L5006" s="12">
        <x:v>-415835</x:v>
      </x:c>
    </x:row>
    <x:row r="5007">
      <x:c r="A5007" s="0" t="inlineStr">
        <x:is>
          <x:t>NWC|nwc.other.P_D||2024-03</x:t>
        </x:is>
      </x:c>
      <x:c r="B5007" s="0" t="inlineStr">
        <x:is>
          <x:t>Demo Handel GmbH</x:t>
        </x:is>
      </x:c>
      <x:c r="C5007" s="0" t="inlineStr">
        <x:is>
          <x:t>NWC</x:t>
        </x:is>
      </x:c>
      <x:c r="D5007" s="0" t="inlineStr">
        <x:is>
          <x:t>nwc.other.P_D</x:t>
        </x:is>
      </x:c>
      <x:c r="E5007" s="0" t="inlineStr">
        <x:is>
          <x:t>Passive Rechnungsabgrenzungsposten</x:t>
        </x:is>
      </x:c>
      <x:c r="H5007" s="0" t="inlineStr">
        <x:is>
          <x:t>2024-03</x:t>
        </x:is>
      </x:c>
      <x:c r="I5007" s="0" t="inlineStr">
        <x:is>
          <x:t>2024-03</x:t>
        </x:is>
      </x:c>
      <x:c r="J5007" s="0" t="inlineStr">
        <x:is>
          <x:t>Month</x:t>
        </x:is>
      </x:c>
      <x:c r="K5007" s="58">
        <x:v>1</x:v>
      </x:c>
      <x:c r="L5007" s="12">
        <x:v>-465943.5</x:v>
      </x:c>
    </x:row>
    <x:row r="5008">
      <x:c r="A5008" s="0" t="inlineStr">
        <x:is>
          <x:t>NWC|nwc.other.P_D||2024-04</x:t>
        </x:is>
      </x:c>
      <x:c r="B5008" s="0" t="inlineStr">
        <x:is>
          <x:t>Demo Handel GmbH</x:t>
        </x:is>
      </x:c>
      <x:c r="C5008" s="0" t="inlineStr">
        <x:is>
          <x:t>NWC</x:t>
        </x:is>
      </x:c>
      <x:c r="D5008" s="0" t="inlineStr">
        <x:is>
          <x:t>nwc.other.P_D</x:t>
        </x:is>
      </x:c>
      <x:c r="E5008" s="0" t="inlineStr">
        <x:is>
          <x:t>Passive Rechnungsabgrenzungsposten</x:t>
        </x:is>
      </x:c>
      <x:c r="H5008" s="0" t="inlineStr">
        <x:is>
          <x:t>2024-04</x:t>
        </x:is>
      </x:c>
      <x:c r="I5008" s="0" t="inlineStr">
        <x:is>
          <x:t>2024-04</x:t>
        </x:is>
      </x:c>
      <x:c r="J5008" s="0" t="inlineStr">
        <x:is>
          <x:t>Month</x:t>
        </x:is>
      </x:c>
      <x:c r="K5008" s="58">
        <x:v>1</x:v>
      </x:c>
      <x:c r="L5008" s="12">
        <x:v>-434068</x:v>
      </x:c>
    </x:row>
    <x:row r="5009">
      <x:c r="A5009" s="0" t="inlineStr">
        <x:is>
          <x:t>NWC|nwc.other.P_D||2024-05</x:t>
        </x:is>
      </x:c>
      <x:c r="B5009" s="0" t="inlineStr">
        <x:is>
          <x:t>Demo Handel GmbH</x:t>
        </x:is>
      </x:c>
      <x:c r="C5009" s="0" t="inlineStr">
        <x:is>
          <x:t>NWC</x:t>
        </x:is>
      </x:c>
      <x:c r="D5009" s="0" t="inlineStr">
        <x:is>
          <x:t>nwc.other.P_D</x:t>
        </x:is>
      </x:c>
      <x:c r="E5009" s="0" t="inlineStr">
        <x:is>
          <x:t>Passive Rechnungsabgrenzungsposten</x:t>
        </x:is>
      </x:c>
      <x:c r="H5009" s="0" t="inlineStr">
        <x:is>
          <x:t>2024-05</x:t>
        </x:is>
      </x:c>
      <x:c r="I5009" s="0" t="inlineStr">
        <x:is>
          <x:t>2024-05</x:t>
        </x:is>
      </x:c>
      <x:c r="J5009" s="0" t="inlineStr">
        <x:is>
          <x:t>Month</x:t>
        </x:is>
      </x:c>
      <x:c r="K5009" s="58">
        <x:v>1</x:v>
      </x:c>
      <x:c r="L5009" s="12">
        <x:v>-394076</x:v>
      </x:c>
    </x:row>
    <x:row r="5010">
      <x:c r="A5010" s="0" t="inlineStr">
        <x:is>
          <x:t>NWC|nwc.other.P_D||2024-06</x:t>
        </x:is>
      </x:c>
      <x:c r="B5010" s="0" t="inlineStr">
        <x:is>
          <x:t>Demo Handel GmbH</x:t>
        </x:is>
      </x:c>
      <x:c r="C5010" s="0" t="inlineStr">
        <x:is>
          <x:t>NWC</x:t>
        </x:is>
      </x:c>
      <x:c r="D5010" s="0" t="inlineStr">
        <x:is>
          <x:t>nwc.other.P_D</x:t>
        </x:is>
      </x:c>
      <x:c r="E5010" s="0" t="inlineStr">
        <x:is>
          <x:t>Passive Rechnungsabgrenzungsposten</x:t>
        </x:is>
      </x:c>
      <x:c r="H5010" s="0" t="inlineStr">
        <x:is>
          <x:t>2024-06</x:t>
        </x:is>
      </x:c>
      <x:c r="I5010" s="0" t="inlineStr">
        <x:is>
          <x:t>2024-06</x:t>
        </x:is>
      </x:c>
      <x:c r="J5010" s="0" t="inlineStr">
        <x:is>
          <x:t>Month</x:t>
        </x:is>
      </x:c>
      <x:c r="K5010" s="58">
        <x:v>1</x:v>
      </x:c>
      <x:c r="L5010" s="12">
        <x:v>-412882</x:v>
      </x:c>
    </x:row>
    <x:row r="5011">
      <x:c r="A5011" s="0" t="inlineStr">
        <x:is>
          <x:t>NWC|nwc.other.P_D||2024-07</x:t>
        </x:is>
      </x:c>
      <x:c r="B5011" s="0" t="inlineStr">
        <x:is>
          <x:t>Demo Handel GmbH</x:t>
        </x:is>
      </x:c>
      <x:c r="C5011" s="0" t="inlineStr">
        <x:is>
          <x:t>NWC</x:t>
        </x:is>
      </x:c>
      <x:c r="D5011" s="0" t="inlineStr">
        <x:is>
          <x:t>nwc.other.P_D</x:t>
        </x:is>
      </x:c>
      <x:c r="E5011" s="0" t="inlineStr">
        <x:is>
          <x:t>Passive Rechnungsabgrenzungsposten</x:t>
        </x:is>
      </x:c>
      <x:c r="H5011" s="0" t="inlineStr">
        <x:is>
          <x:t>2024-07</x:t>
        </x:is>
      </x:c>
      <x:c r="I5011" s="0" t="inlineStr">
        <x:is>
          <x:t>2024-07</x:t>
        </x:is>
      </x:c>
      <x:c r="J5011" s="0" t="inlineStr">
        <x:is>
          <x:t>Month</x:t>
        </x:is>
      </x:c>
      <x:c r="K5011" s="58">
        <x:v>1</x:v>
      </x:c>
      <x:c r="L5011" s="12">
        <x:v>-372825</x:v>
      </x:c>
    </x:row>
    <x:row r="5012">
      <x:c r="A5012" s="0" t="inlineStr">
        <x:is>
          <x:t>NWC|nwc.other.P_D||2024-08</x:t>
        </x:is>
      </x:c>
      <x:c r="B5012" s="0" t="inlineStr">
        <x:is>
          <x:t>Demo Handel GmbH</x:t>
        </x:is>
      </x:c>
      <x:c r="C5012" s="0" t="inlineStr">
        <x:is>
          <x:t>NWC</x:t>
        </x:is>
      </x:c>
      <x:c r="D5012" s="0" t="inlineStr">
        <x:is>
          <x:t>nwc.other.P_D</x:t>
        </x:is>
      </x:c>
      <x:c r="E5012" s="0" t="inlineStr">
        <x:is>
          <x:t>Passive Rechnungsabgrenzungsposten</x:t>
        </x:is>
      </x:c>
      <x:c r="H5012" s="0" t="inlineStr">
        <x:is>
          <x:t>2024-08</x:t>
        </x:is>
      </x:c>
      <x:c r="I5012" s="0" t="inlineStr">
        <x:is>
          <x:t>2024-08</x:t>
        </x:is>
      </x:c>
      <x:c r="J5012" s="0" t="inlineStr">
        <x:is>
          <x:t>Month</x:t>
        </x:is>
      </x:c>
      <x:c r="K5012" s="58">
        <x:v>1</x:v>
      </x:c>
      <x:c r="L5012" s="12">
        <x:v>-453854</x:v>
      </x:c>
    </x:row>
    <x:row r="5013">
      <x:c r="A5013" s="0" t="inlineStr">
        <x:is>
          <x:t>NWC|nwc.other.P_D||2024-09</x:t>
        </x:is>
      </x:c>
      <x:c r="B5013" s="0" t="inlineStr">
        <x:is>
          <x:t>Demo Handel GmbH</x:t>
        </x:is>
      </x:c>
      <x:c r="C5013" s="0" t="inlineStr">
        <x:is>
          <x:t>NWC</x:t>
        </x:is>
      </x:c>
      <x:c r="D5013" s="0" t="inlineStr">
        <x:is>
          <x:t>nwc.other.P_D</x:t>
        </x:is>
      </x:c>
      <x:c r="E5013" s="0" t="inlineStr">
        <x:is>
          <x:t>Passive Rechnungsabgrenzungsposten</x:t>
        </x:is>
      </x:c>
      <x:c r="H5013" s="0" t="inlineStr">
        <x:is>
          <x:t>2024-09</x:t>
        </x:is>
      </x:c>
      <x:c r="I5013" s="0" t="inlineStr">
        <x:is>
          <x:t>2024-09</x:t>
        </x:is>
      </x:c>
      <x:c r="J5013" s="0" t="inlineStr">
        <x:is>
          <x:t>Month</x:t>
        </x:is>
      </x:c>
      <x:c r="K5013" s="58">
        <x:v>1</x:v>
      </x:c>
      <x:c r="L5013" s="12">
        <x:v>-498109</x:v>
      </x:c>
    </x:row>
    <x:row r="5014">
      <x:c r="A5014" s="0" t="inlineStr">
        <x:is>
          <x:t>NWC|nwc.other.P_D||2024-10</x:t>
        </x:is>
      </x:c>
      <x:c r="B5014" s="0" t="inlineStr">
        <x:is>
          <x:t>Demo Handel GmbH</x:t>
        </x:is>
      </x:c>
      <x:c r="C5014" s="0" t="inlineStr">
        <x:is>
          <x:t>NWC</x:t>
        </x:is>
      </x:c>
      <x:c r="D5014" s="0" t="inlineStr">
        <x:is>
          <x:t>nwc.other.P_D</x:t>
        </x:is>
      </x:c>
      <x:c r="E5014" s="0" t="inlineStr">
        <x:is>
          <x:t>Passive Rechnungsabgrenzungsposten</x:t>
        </x:is>
      </x:c>
      <x:c r="H5014" s="0" t="inlineStr">
        <x:is>
          <x:t>2024-10</x:t>
        </x:is>
      </x:c>
      <x:c r="I5014" s="0" t="inlineStr">
        <x:is>
          <x:t>2024-10</x:t>
        </x:is>
      </x:c>
      <x:c r="J5014" s="0" t="inlineStr">
        <x:is>
          <x:t>Month</x:t>
        </x:is>
      </x:c>
      <x:c r="K5014" s="58">
        <x:v>1</x:v>
      </x:c>
      <x:c r="L5014" s="12">
        <x:v>-519673</x:v>
      </x:c>
    </x:row>
    <x:row r="5015">
      <x:c r="A5015" s="0" t="inlineStr">
        <x:is>
          <x:t>NWC|nwc.other.P_D||2024-11</x:t>
        </x:is>
      </x:c>
      <x:c r="B5015" s="0" t="inlineStr">
        <x:is>
          <x:t>Demo Handel GmbH</x:t>
        </x:is>
      </x:c>
      <x:c r="C5015" s="0" t="inlineStr">
        <x:is>
          <x:t>NWC</x:t>
        </x:is>
      </x:c>
      <x:c r="D5015" s="0" t="inlineStr">
        <x:is>
          <x:t>nwc.other.P_D</x:t>
        </x:is>
      </x:c>
      <x:c r="E5015" s="0" t="inlineStr">
        <x:is>
          <x:t>Passive Rechnungsabgrenzungsposten</x:t>
        </x:is>
      </x:c>
      <x:c r="H5015" s="0" t="inlineStr">
        <x:is>
          <x:t>2024-11</x:t>
        </x:is>
      </x:c>
      <x:c r="I5015" s="0" t="inlineStr">
        <x:is>
          <x:t>2024-11</x:t>
        </x:is>
      </x:c>
      <x:c r="J5015" s="0" t="inlineStr">
        <x:is>
          <x:t>Month</x:t>
        </x:is>
      </x:c>
      <x:c r="K5015" s="58">
        <x:v>1</x:v>
      </x:c>
      <x:c r="L5015" s="12">
        <x:v>-484864</x:v>
      </x:c>
    </x:row>
    <x:row r="5016">
      <x:c r="A5016" s="0" t="inlineStr">
        <x:is>
          <x:t>NWC|nwc.other.P_D||2024-12</x:t>
        </x:is>
      </x:c>
      <x:c r="B5016" s="0" t="inlineStr">
        <x:is>
          <x:t>Demo Handel GmbH</x:t>
        </x:is>
      </x:c>
      <x:c r="C5016" s="0" t="inlineStr">
        <x:is>
          <x:t>NWC</x:t>
        </x:is>
      </x:c>
      <x:c r="D5016" s="0" t="inlineStr">
        <x:is>
          <x:t>nwc.other.P_D</x:t>
        </x:is>
      </x:c>
      <x:c r="E5016" s="0" t="inlineStr">
        <x:is>
          <x:t>Passive Rechnungsabgrenzungsposten</x:t>
        </x:is>
      </x:c>
      <x:c r="H5016" s="0" t="inlineStr">
        <x:is>
          <x:t>2024-12</x:t>
        </x:is>
      </x:c>
      <x:c r="I5016" s="0" t="inlineStr">
        <x:is>
          <x:t>2024-12</x:t>
        </x:is>
      </x:c>
      <x:c r="J5016" s="0" t="inlineStr">
        <x:is>
          <x:t>Month</x:t>
        </x:is>
      </x:c>
      <x:c r="K5016" s="58">
        <x:v>1</x:v>
      </x:c>
      <x:c r="L5016" s="12">
        <x:v>-408307</x:v>
      </x:c>
    </x:row>
    <x:row r="5017">
      <x:c r="A5017" s="0" t="inlineStr">
        <x:is>
          <x:t>NWC|nwc.other.P_D|3900|2022-01</x:t>
        </x:is>
      </x:c>
      <x:c r="B5017" s="0" t="inlineStr">
        <x:is>
          <x:t>Demo Handel GmbH</x:t>
        </x:is>
      </x:c>
      <x:c r="C5017" s="0" t="inlineStr">
        <x:is>
          <x:t>NWC</x:t>
        </x:is>
      </x:c>
      <x:c r="D5017" s="0" t="inlineStr">
        <x:is>
          <x:t>nwc.other.P_D</x:t>
        </x:is>
      </x:c>
      <x:c r="E5017" s="0" t="inlineStr">
        <x:is>
          <x:t>Passive Rechnungsabgrenzungsposten</x:t>
        </x:is>
      </x:c>
      <x:c r="F5017" s="58">
        <x:v>3900</x:v>
      </x:c>
      <x:c r="G5017" t="inlineStr">
        <x:is>
          <x:t>Passive Rechnungsabgrenzung</x:t>
        </x:is>
      </x:c>
      <x:c r="H5017" s="0" t="inlineStr">
        <x:is>
          <x:t>2022-01</x:t>
        </x:is>
      </x:c>
      <x:c r="I5017" s="0" t="inlineStr">
        <x:is>
          <x:t>2022-01</x:t>
        </x:is>
      </x:c>
      <x:c r="J5017" s="0" t="inlineStr">
        <x:is>
          <x:t>Month</x:t>
        </x:is>
      </x:c>
      <x:c r="K5017" s="58">
        <x:v>1</x:v>
      </x:c>
      <x:c r="L5017" s="12">
        <x:v>-336800</x:v>
      </x:c>
    </x:row>
    <x:row r="5018">
      <x:c r="A5018" s="0" t="inlineStr">
        <x:is>
          <x:t>NWC|nwc.other.P_D|3900|2022-02</x:t>
        </x:is>
      </x:c>
      <x:c r="B5018" s="0" t="inlineStr">
        <x:is>
          <x:t>Demo Handel GmbH</x:t>
        </x:is>
      </x:c>
      <x:c r="C5018" s="0" t="inlineStr">
        <x:is>
          <x:t>NWC</x:t>
        </x:is>
      </x:c>
      <x:c r="D5018" s="0" t="inlineStr">
        <x:is>
          <x:t>nwc.other.P_D</x:t>
        </x:is>
      </x:c>
      <x:c r="E5018" s="0" t="inlineStr">
        <x:is>
          <x:t>Passive Rechnungsabgrenzungsposten</x:t>
        </x:is>
      </x:c>
      <x:c r="F5018" s="58">
        <x:v>3900</x:v>
      </x:c>
      <x:c r="G5018" t="inlineStr">
        <x:is>
          <x:t>Passive Rechnungsabgrenzung</x:t>
        </x:is>
      </x:c>
      <x:c r="H5018" s="0" t="inlineStr">
        <x:is>
          <x:t>2022-02</x:t>
        </x:is>
      </x:c>
      <x:c r="I5018" s="0" t="inlineStr">
        <x:is>
          <x:t>2022-02</x:t>
        </x:is>
      </x:c>
      <x:c r="J5018" s="0" t="inlineStr">
        <x:is>
          <x:t>Month</x:t>
        </x:is>
      </x:c>
      <x:c r="K5018" s="58">
        <x:v>1</x:v>
      </x:c>
      <x:c r="L5018" s="12">
        <x:v>-300400</x:v>
      </x:c>
    </x:row>
    <x:row r="5019">
      <x:c r="A5019" s="0" t="inlineStr">
        <x:is>
          <x:t>NWC|nwc.other.P_D|3900|2022-03</x:t>
        </x:is>
      </x:c>
      <x:c r="B5019" s="0" t="inlineStr">
        <x:is>
          <x:t>Demo Handel GmbH</x:t>
        </x:is>
      </x:c>
      <x:c r="C5019" s="0" t="inlineStr">
        <x:is>
          <x:t>NWC</x:t>
        </x:is>
      </x:c>
      <x:c r="D5019" s="0" t="inlineStr">
        <x:is>
          <x:t>nwc.other.P_D</x:t>
        </x:is>
      </x:c>
      <x:c r="E5019" s="0" t="inlineStr">
        <x:is>
          <x:t>Passive Rechnungsabgrenzungsposten</x:t>
        </x:is>
      </x:c>
      <x:c r="F5019" s="58">
        <x:v>3900</x:v>
      </x:c>
      <x:c r="G5019" t="inlineStr">
        <x:is>
          <x:t>Passive Rechnungsabgrenzung</x:t>
        </x:is>
      </x:c>
      <x:c r="H5019" s="0" t="inlineStr">
        <x:is>
          <x:t>2022-03</x:t>
        </x:is>
      </x:c>
      <x:c r="I5019" s="0" t="inlineStr">
        <x:is>
          <x:t>2022-03</x:t>
        </x:is>
      </x:c>
      <x:c r="J5019" s="0" t="inlineStr">
        <x:is>
          <x:t>Month</x:t>
        </x:is>
      </x:c>
      <x:c r="K5019" s="58">
        <x:v>1</x:v>
      </x:c>
      <x:c r="L5019" s="12">
        <x:v>-309600</x:v>
      </x:c>
    </x:row>
    <x:row r="5020">
      <x:c r="A5020" s="0" t="inlineStr">
        <x:is>
          <x:t>NWC|nwc.other.P_D|3900|2022-04</x:t>
        </x:is>
      </x:c>
      <x:c r="B5020" s="0" t="inlineStr">
        <x:is>
          <x:t>Demo Handel GmbH</x:t>
        </x:is>
      </x:c>
      <x:c r="C5020" s="0" t="inlineStr">
        <x:is>
          <x:t>NWC</x:t>
        </x:is>
      </x:c>
      <x:c r="D5020" s="0" t="inlineStr">
        <x:is>
          <x:t>nwc.other.P_D</x:t>
        </x:is>
      </x:c>
      <x:c r="E5020" s="0" t="inlineStr">
        <x:is>
          <x:t>Passive Rechnungsabgrenzungsposten</x:t>
        </x:is>
      </x:c>
      <x:c r="F5020" s="58">
        <x:v>3900</x:v>
      </x:c>
      <x:c r="G5020" t="inlineStr">
        <x:is>
          <x:t>Passive Rechnungsabgrenzung</x:t>
        </x:is>
      </x:c>
      <x:c r="H5020" s="0" t="inlineStr">
        <x:is>
          <x:t>2022-04</x:t>
        </x:is>
      </x:c>
      <x:c r="I5020" s="0" t="inlineStr">
        <x:is>
          <x:t>2022-04</x:t>
        </x:is>
      </x:c>
      <x:c r="J5020" s="0" t="inlineStr">
        <x:is>
          <x:t>Month</x:t>
        </x:is>
      </x:c>
      <x:c r="K5020" s="58">
        <x:v>1</x:v>
      </x:c>
      <x:c r="L5020" s="12">
        <x:v>-297200</x:v>
      </x:c>
    </x:row>
    <x:row r="5021">
      <x:c r="A5021" s="0" t="inlineStr">
        <x:is>
          <x:t>NWC|nwc.other.P_D|3900|2022-05</x:t>
        </x:is>
      </x:c>
      <x:c r="B5021" s="0" t="inlineStr">
        <x:is>
          <x:t>Demo Handel GmbH</x:t>
        </x:is>
      </x:c>
      <x:c r="C5021" s="0" t="inlineStr">
        <x:is>
          <x:t>NWC</x:t>
        </x:is>
      </x:c>
      <x:c r="D5021" s="0" t="inlineStr">
        <x:is>
          <x:t>nwc.other.P_D</x:t>
        </x:is>
      </x:c>
      <x:c r="E5021" s="0" t="inlineStr">
        <x:is>
          <x:t>Passive Rechnungsabgrenzungsposten</x:t>
        </x:is>
      </x:c>
      <x:c r="F5021" s="58">
        <x:v>3900</x:v>
      </x:c>
      <x:c r="G5021" t="inlineStr">
        <x:is>
          <x:t>Passive Rechnungsabgrenzung</x:t>
        </x:is>
      </x:c>
      <x:c r="H5021" s="0" t="inlineStr">
        <x:is>
          <x:t>2022-05</x:t>
        </x:is>
      </x:c>
      <x:c r="I5021" s="0" t="inlineStr">
        <x:is>
          <x:t>2022-05</x:t>
        </x:is>
      </x:c>
      <x:c r="J5021" s="0" t="inlineStr">
        <x:is>
          <x:t>Month</x:t>
        </x:is>
      </x:c>
      <x:c r="K5021" s="58">
        <x:v>1</x:v>
      </x:c>
      <x:c r="L5021" s="12">
        <x:v>-277600</x:v>
      </x:c>
    </x:row>
    <x:row r="5022">
      <x:c r="A5022" s="0" t="inlineStr">
        <x:is>
          <x:t>NWC|nwc.other.P_D|3900|2022-06</x:t>
        </x:is>
      </x:c>
      <x:c r="B5022" s="0" t="inlineStr">
        <x:is>
          <x:t>Demo Handel GmbH</x:t>
        </x:is>
      </x:c>
      <x:c r="C5022" s="0" t="inlineStr">
        <x:is>
          <x:t>NWC</x:t>
        </x:is>
      </x:c>
      <x:c r="D5022" s="0" t="inlineStr">
        <x:is>
          <x:t>nwc.other.P_D</x:t>
        </x:is>
      </x:c>
      <x:c r="E5022" s="0" t="inlineStr">
        <x:is>
          <x:t>Passive Rechnungsabgrenzungsposten</x:t>
        </x:is>
      </x:c>
      <x:c r="F5022" s="58">
        <x:v>3900</x:v>
      </x:c>
      <x:c r="G5022" t="inlineStr">
        <x:is>
          <x:t>Passive Rechnungsabgrenzung</x:t>
        </x:is>
      </x:c>
      <x:c r="H5022" s="0" t="inlineStr">
        <x:is>
          <x:t>2022-06</x:t>
        </x:is>
      </x:c>
      <x:c r="I5022" s="0" t="inlineStr">
        <x:is>
          <x:t>2022-06</x:t>
        </x:is>
      </x:c>
      <x:c r="J5022" s="0" t="inlineStr">
        <x:is>
          <x:t>Month</x:t>
        </x:is>
      </x:c>
      <x:c r="K5022" s="58">
        <x:v>1</x:v>
      </x:c>
      <x:c r="L5022" s="12">
        <x:v>-313200</x:v>
      </x:c>
    </x:row>
    <x:row r="5023">
      <x:c r="A5023" s="0" t="inlineStr">
        <x:is>
          <x:t>NWC|nwc.other.P_D|3900|2022-07</x:t>
        </x:is>
      </x:c>
      <x:c r="B5023" s="0" t="inlineStr">
        <x:is>
          <x:t>Demo Handel GmbH</x:t>
        </x:is>
      </x:c>
      <x:c r="C5023" s="0" t="inlineStr">
        <x:is>
          <x:t>NWC</x:t>
        </x:is>
      </x:c>
      <x:c r="D5023" s="0" t="inlineStr">
        <x:is>
          <x:t>nwc.other.P_D</x:t>
        </x:is>
      </x:c>
      <x:c r="E5023" s="0" t="inlineStr">
        <x:is>
          <x:t>Passive Rechnungsabgrenzungsposten</x:t>
        </x:is>
      </x:c>
      <x:c r="F5023" s="58">
        <x:v>3900</x:v>
      </x:c>
      <x:c r="G5023" t="inlineStr">
        <x:is>
          <x:t>Passive Rechnungsabgrenzung</x:t>
        </x:is>
      </x:c>
      <x:c r="H5023" s="0" t="inlineStr">
        <x:is>
          <x:t>2022-07</x:t>
        </x:is>
      </x:c>
      <x:c r="I5023" s="0" t="inlineStr">
        <x:is>
          <x:t>2022-07</x:t>
        </x:is>
      </x:c>
      <x:c r="J5023" s="0" t="inlineStr">
        <x:is>
          <x:t>Month</x:t>
        </x:is>
      </x:c>
      <x:c r="K5023" s="58">
        <x:v>1</x:v>
      </x:c>
      <x:c r="L5023" s="12">
        <x:v>-286400</x:v>
      </x:c>
    </x:row>
    <x:row r="5024">
      <x:c r="A5024" s="0" t="inlineStr">
        <x:is>
          <x:t>NWC|nwc.other.P_D|3900|2022-08</x:t>
        </x:is>
      </x:c>
      <x:c r="B5024" s="0" t="inlineStr">
        <x:is>
          <x:t>Demo Handel GmbH</x:t>
        </x:is>
      </x:c>
      <x:c r="C5024" s="0" t="inlineStr">
        <x:is>
          <x:t>NWC</x:t>
        </x:is>
      </x:c>
      <x:c r="D5024" s="0" t="inlineStr">
        <x:is>
          <x:t>nwc.other.P_D</x:t>
        </x:is>
      </x:c>
      <x:c r="E5024" s="0" t="inlineStr">
        <x:is>
          <x:t>Passive Rechnungsabgrenzungsposten</x:t>
        </x:is>
      </x:c>
      <x:c r="F5024" s="58">
        <x:v>3900</x:v>
      </x:c>
      <x:c r="G5024" t="inlineStr">
        <x:is>
          <x:t>Passive Rechnungsabgrenzung</x:t>
        </x:is>
      </x:c>
      <x:c r="H5024" s="0" t="inlineStr">
        <x:is>
          <x:t>2022-08</x:t>
        </x:is>
      </x:c>
      <x:c r="I5024" s="0" t="inlineStr">
        <x:is>
          <x:t>2022-08</x:t>
        </x:is>
      </x:c>
      <x:c r="J5024" s="0" t="inlineStr">
        <x:is>
          <x:t>Month</x:t>
        </x:is>
      </x:c>
      <x:c r="K5024" s="58">
        <x:v>1</x:v>
      </x:c>
      <x:c r="L5024" s="12">
        <x:v>-370000</x:v>
      </x:c>
    </x:row>
    <x:row r="5025">
      <x:c r="A5025" s="0" t="inlineStr">
        <x:is>
          <x:t>NWC|nwc.other.P_D|3900|2022-09</x:t>
        </x:is>
      </x:c>
      <x:c r="B5025" s="0" t="inlineStr">
        <x:is>
          <x:t>Demo Handel GmbH</x:t>
        </x:is>
      </x:c>
      <x:c r="C5025" s="0" t="inlineStr">
        <x:is>
          <x:t>NWC</x:t>
        </x:is>
      </x:c>
      <x:c r="D5025" s="0" t="inlineStr">
        <x:is>
          <x:t>nwc.other.P_D</x:t>
        </x:is>
      </x:c>
      <x:c r="E5025" s="0" t="inlineStr">
        <x:is>
          <x:t>Passive Rechnungsabgrenzungsposten</x:t>
        </x:is>
      </x:c>
      <x:c r="F5025" s="58">
        <x:v>3900</x:v>
      </x:c>
      <x:c r="G5025" t="inlineStr">
        <x:is>
          <x:t>Passive Rechnungsabgrenzung</x:t>
        </x:is>
      </x:c>
      <x:c r="H5025" s="0" t="inlineStr">
        <x:is>
          <x:t>2022-09</x:t>
        </x:is>
      </x:c>
      <x:c r="I5025" s="0" t="inlineStr">
        <x:is>
          <x:t>2022-09</x:t>
        </x:is>
      </x:c>
      <x:c r="J5025" s="0" t="inlineStr">
        <x:is>
          <x:t>Month</x:t>
        </x:is>
      </x:c>
      <x:c r="K5025" s="58">
        <x:v>1</x:v>
      </x:c>
      <x:c r="L5025" s="12">
        <x:v>-386400</x:v>
      </x:c>
    </x:row>
    <x:row r="5026">
      <x:c r="A5026" s="0" t="inlineStr">
        <x:is>
          <x:t>NWC|nwc.other.P_D|3900|2022-10</x:t>
        </x:is>
      </x:c>
      <x:c r="B5026" s="0" t="inlineStr">
        <x:is>
          <x:t>Demo Handel GmbH</x:t>
        </x:is>
      </x:c>
      <x:c r="C5026" s="0" t="inlineStr">
        <x:is>
          <x:t>NWC</x:t>
        </x:is>
      </x:c>
      <x:c r="D5026" s="0" t="inlineStr">
        <x:is>
          <x:t>nwc.other.P_D</x:t>
        </x:is>
      </x:c>
      <x:c r="E5026" s="0" t="inlineStr">
        <x:is>
          <x:t>Passive Rechnungsabgrenzungsposten</x:t>
        </x:is>
      </x:c>
      <x:c r="F5026" s="58">
        <x:v>3900</x:v>
      </x:c>
      <x:c r="G5026" t="inlineStr">
        <x:is>
          <x:t>Passive Rechnungsabgrenzung</x:t>
        </x:is>
      </x:c>
      <x:c r="H5026" s="0" t="inlineStr">
        <x:is>
          <x:t>2022-10</x:t>
        </x:is>
      </x:c>
      <x:c r="I5026" s="0" t="inlineStr">
        <x:is>
          <x:t>2022-10</x:t>
        </x:is>
      </x:c>
      <x:c r="J5026" s="0" t="inlineStr">
        <x:is>
          <x:t>Month</x:t>
        </x:is>
      </x:c>
      <x:c r="K5026" s="58">
        <x:v>1</x:v>
      </x:c>
      <x:c r="L5026" s="12">
        <x:v>-378800</x:v>
      </x:c>
    </x:row>
    <x:row r="5027">
      <x:c r="A5027" s="0" t="inlineStr">
        <x:is>
          <x:t>NWC|nwc.other.P_D|3900|2022-11</x:t>
        </x:is>
      </x:c>
      <x:c r="B5027" s="0" t="inlineStr">
        <x:is>
          <x:t>Demo Handel GmbH</x:t>
        </x:is>
      </x:c>
      <x:c r="C5027" s="0" t="inlineStr">
        <x:is>
          <x:t>NWC</x:t>
        </x:is>
      </x:c>
      <x:c r="D5027" s="0" t="inlineStr">
        <x:is>
          <x:t>nwc.other.P_D</x:t>
        </x:is>
      </x:c>
      <x:c r="E5027" s="0" t="inlineStr">
        <x:is>
          <x:t>Passive Rechnungsabgrenzungsposten</x:t>
        </x:is>
      </x:c>
      <x:c r="F5027" s="58">
        <x:v>3900</x:v>
      </x:c>
      <x:c r="G5027" t="inlineStr">
        <x:is>
          <x:t>Passive Rechnungsabgrenzung</x:t>
        </x:is>
      </x:c>
      <x:c r="H5027" s="0" t="inlineStr">
        <x:is>
          <x:t>2022-11</x:t>
        </x:is>
      </x:c>
      <x:c r="I5027" s="0" t="inlineStr">
        <x:is>
          <x:t>2022-11</x:t>
        </x:is>
      </x:c>
      <x:c r="J5027" s="0" t="inlineStr">
        <x:is>
          <x:t>Month</x:t>
        </x:is>
      </x:c>
      <x:c r="K5027" s="58">
        <x:v>1</x:v>
      </x:c>
      <x:c r="L5027" s="12">
        <x:v>-361600</x:v>
      </x:c>
    </x:row>
    <x:row r="5028">
      <x:c r="A5028" s="0" t="inlineStr">
        <x:is>
          <x:t>NWC|nwc.other.P_D|3900|2022-12</x:t>
        </x:is>
      </x:c>
      <x:c r="B5028" s="0" t="inlineStr">
        <x:is>
          <x:t>Demo Handel GmbH</x:t>
        </x:is>
      </x:c>
      <x:c r="C5028" s="0" t="inlineStr">
        <x:is>
          <x:t>NWC</x:t>
        </x:is>
      </x:c>
      <x:c r="D5028" s="0" t="inlineStr">
        <x:is>
          <x:t>nwc.other.P_D</x:t>
        </x:is>
      </x:c>
      <x:c r="E5028" s="0" t="inlineStr">
        <x:is>
          <x:t>Passive Rechnungsabgrenzungsposten</x:t>
        </x:is>
      </x:c>
      <x:c r="F5028" s="58">
        <x:v>3900</x:v>
      </x:c>
      <x:c r="G5028" t="inlineStr">
        <x:is>
          <x:t>Passive Rechnungsabgrenzung</x:t>
        </x:is>
      </x:c>
      <x:c r="H5028" s="0" t="inlineStr">
        <x:is>
          <x:t>2022-12</x:t>
        </x:is>
      </x:c>
      <x:c r="I5028" s="0" t="inlineStr">
        <x:is>
          <x:t>2022-12</x:t>
        </x:is>
      </x:c>
      <x:c r="J5028" s="0" t="inlineStr">
        <x:is>
          <x:t>Month</x:t>
        </x:is>
      </x:c>
      <x:c r="K5028" s="58">
        <x:v>1</x:v>
      </x:c>
      <x:c r="L5028" s="12">
        <x:v>-368400</x:v>
      </x:c>
    </x:row>
    <x:row r="5029">
      <x:c r="A5029" s="0" t="inlineStr">
        <x:is>
          <x:t>NWC|nwc.other.P_D|3900|2023-01</x:t>
        </x:is>
      </x:c>
      <x:c r="B5029" s="0" t="inlineStr">
        <x:is>
          <x:t>Demo Handel GmbH</x:t>
        </x:is>
      </x:c>
      <x:c r="C5029" s="0" t="inlineStr">
        <x:is>
          <x:t>NWC</x:t>
        </x:is>
      </x:c>
      <x:c r="D5029" s="0" t="inlineStr">
        <x:is>
          <x:t>nwc.other.P_D</x:t>
        </x:is>
      </x:c>
      <x:c r="E5029" s="0" t="inlineStr">
        <x:is>
          <x:t>Passive Rechnungsabgrenzungsposten</x:t>
        </x:is>
      </x:c>
      <x:c r="F5029" s="58">
        <x:v>3900</x:v>
      </x:c>
      <x:c r="G5029" t="inlineStr">
        <x:is>
          <x:t>Passive Rechnungsabgrenzung</x:t>
        </x:is>
      </x:c>
      <x:c r="H5029" s="0" t="inlineStr">
        <x:is>
          <x:t>2023-01</x:t>
        </x:is>
      </x:c>
      <x:c r="I5029" s="0" t="inlineStr">
        <x:is>
          <x:t>2023-01</x:t>
        </x:is>
      </x:c>
      <x:c r="J5029" s="0" t="inlineStr">
        <x:is>
          <x:t>Month</x:t>
        </x:is>
      </x:c>
      <x:c r="K5029" s="58">
        <x:v>1</x:v>
      </x:c>
      <x:c r="L5029" s="12">
        <x:v>-338120</x:v>
      </x:c>
    </x:row>
    <x:row r="5030">
      <x:c r="A5030" s="0" t="inlineStr">
        <x:is>
          <x:t>NWC|nwc.other.P_D|3900|2023-02</x:t>
        </x:is>
      </x:c>
      <x:c r="B5030" s="0" t="inlineStr">
        <x:is>
          <x:t>Demo Handel GmbH</x:t>
        </x:is>
      </x:c>
      <x:c r="C5030" s="0" t="inlineStr">
        <x:is>
          <x:t>NWC</x:t>
        </x:is>
      </x:c>
      <x:c r="D5030" s="0" t="inlineStr">
        <x:is>
          <x:t>nwc.other.P_D</x:t>
        </x:is>
      </x:c>
      <x:c r="E5030" s="0" t="inlineStr">
        <x:is>
          <x:t>Passive Rechnungsabgrenzungsposten</x:t>
        </x:is>
      </x:c>
      <x:c r="F5030" s="58">
        <x:v>3900</x:v>
      </x:c>
      <x:c r="G5030" t="inlineStr">
        <x:is>
          <x:t>Passive Rechnungsabgrenzung</x:t>
        </x:is>
      </x:c>
      <x:c r="H5030" s="0" t="inlineStr">
        <x:is>
          <x:t>2023-02</x:t>
        </x:is>
      </x:c>
      <x:c r="I5030" s="0" t="inlineStr">
        <x:is>
          <x:t>2023-02</x:t>
        </x:is>
      </x:c>
      <x:c r="J5030" s="0" t="inlineStr">
        <x:is>
          <x:t>Month</x:t>
        </x:is>
      </x:c>
      <x:c r="K5030" s="58">
        <x:v>1</x:v>
      </x:c>
      <x:c r="L5030" s="12">
        <x:v>-302700</x:v>
      </x:c>
    </x:row>
    <x:row r="5031">
      <x:c r="A5031" s="0" t="inlineStr">
        <x:is>
          <x:t>NWC|nwc.other.P_D|3900|2023-03</x:t>
        </x:is>
      </x:c>
      <x:c r="B5031" s="0" t="inlineStr">
        <x:is>
          <x:t>Demo Handel GmbH</x:t>
        </x:is>
      </x:c>
      <x:c r="C5031" s="0" t="inlineStr">
        <x:is>
          <x:t>NWC</x:t>
        </x:is>
      </x:c>
      <x:c r="D5031" s="0" t="inlineStr">
        <x:is>
          <x:t>nwc.other.P_D</x:t>
        </x:is>
      </x:c>
      <x:c r="E5031" s="0" t="inlineStr">
        <x:is>
          <x:t>Passive Rechnungsabgrenzungsposten</x:t>
        </x:is>
      </x:c>
      <x:c r="F5031" s="58">
        <x:v>3900</x:v>
      </x:c>
      <x:c r="G5031" t="inlineStr">
        <x:is>
          <x:t>Passive Rechnungsabgrenzung</x:t>
        </x:is>
      </x:c>
      <x:c r="H5031" s="0" t="inlineStr">
        <x:is>
          <x:t>2023-03</x:t>
        </x:is>
      </x:c>
      <x:c r="I5031" s="0" t="inlineStr">
        <x:is>
          <x:t>2023-03</x:t>
        </x:is>
      </x:c>
      <x:c r="J5031" s="0" t="inlineStr">
        <x:is>
          <x:t>Month</x:t>
        </x:is>
      </x:c>
      <x:c r="K5031" s="58">
        <x:v>1</x:v>
      </x:c>
      <x:c r="L5031" s="12">
        <x:v>-365470</x:v>
      </x:c>
    </x:row>
    <x:row r="5032">
      <x:c r="A5032" s="0" t="inlineStr">
        <x:is>
          <x:t>NWC|nwc.other.P_D|3900|2023-04</x:t>
        </x:is>
      </x:c>
      <x:c r="B5032" s="0" t="inlineStr">
        <x:is>
          <x:t>Demo Handel GmbH</x:t>
        </x:is>
      </x:c>
      <x:c r="C5032" s="0" t="inlineStr">
        <x:is>
          <x:t>NWC</x:t>
        </x:is>
      </x:c>
      <x:c r="D5032" s="0" t="inlineStr">
        <x:is>
          <x:t>nwc.other.P_D</x:t>
        </x:is>
      </x:c>
      <x:c r="E5032" s="0" t="inlineStr">
        <x:is>
          <x:t>Passive Rechnungsabgrenzungsposten</x:t>
        </x:is>
      </x:c>
      <x:c r="F5032" s="58">
        <x:v>3900</x:v>
      </x:c>
      <x:c r="G5032" t="inlineStr">
        <x:is>
          <x:t>Passive Rechnungsabgrenzung</x:t>
        </x:is>
      </x:c>
      <x:c r="H5032" s="0" t="inlineStr">
        <x:is>
          <x:t>2023-04</x:t>
        </x:is>
      </x:c>
      <x:c r="I5032" s="0" t="inlineStr">
        <x:is>
          <x:t>2023-04</x:t>
        </x:is>
      </x:c>
      <x:c r="J5032" s="0" t="inlineStr">
        <x:is>
          <x:t>Month</x:t>
        </x:is>
      </x:c>
      <x:c r="K5032" s="58">
        <x:v>1</x:v>
      </x:c>
      <x:c r="L5032" s="12">
        <x:v>-350160</x:v>
      </x:c>
    </x:row>
    <x:row r="5033">
      <x:c r="A5033" s="0" t="inlineStr">
        <x:is>
          <x:t>NWC|nwc.other.P_D|3900|2023-05</x:t>
        </x:is>
      </x:c>
      <x:c r="B5033" s="0" t="inlineStr">
        <x:is>
          <x:t>Demo Handel GmbH</x:t>
        </x:is>
      </x:c>
      <x:c r="C5033" s="0" t="inlineStr">
        <x:is>
          <x:t>NWC</x:t>
        </x:is>
      </x:c>
      <x:c r="D5033" s="0" t="inlineStr">
        <x:is>
          <x:t>nwc.other.P_D</x:t>
        </x:is>
      </x:c>
      <x:c r="E5033" s="0" t="inlineStr">
        <x:is>
          <x:t>Passive Rechnungsabgrenzungsposten</x:t>
        </x:is>
      </x:c>
      <x:c r="F5033" s="58">
        <x:v>3900</x:v>
      </x:c>
      <x:c r="G5033" t="inlineStr">
        <x:is>
          <x:t>Passive Rechnungsabgrenzung</x:t>
        </x:is>
      </x:c>
      <x:c r="H5033" s="0" t="inlineStr">
        <x:is>
          <x:t>2023-05</x:t>
        </x:is>
      </x:c>
      <x:c r="I5033" s="0" t="inlineStr">
        <x:is>
          <x:t>2023-05</x:t>
        </x:is>
      </x:c>
      <x:c r="J5033" s="0" t="inlineStr">
        <x:is>
          <x:t>Month</x:t>
        </x:is>
      </x:c>
      <x:c r="K5033" s="58">
        <x:v>1</x:v>
      </x:c>
      <x:c r="L5033" s="12">
        <x:v>-327120</x:v>
      </x:c>
    </x:row>
    <x:row r="5034">
      <x:c r="A5034" s="0" t="inlineStr">
        <x:is>
          <x:t>NWC|nwc.other.P_D|3900|2023-06</x:t>
        </x:is>
      </x:c>
      <x:c r="B5034" s="0" t="inlineStr">
        <x:is>
          <x:t>Demo Handel GmbH</x:t>
        </x:is>
      </x:c>
      <x:c r="C5034" s="0" t="inlineStr">
        <x:is>
          <x:t>NWC</x:t>
        </x:is>
      </x:c>
      <x:c r="D5034" s="0" t="inlineStr">
        <x:is>
          <x:t>nwc.other.P_D</x:t>
        </x:is>
      </x:c>
      <x:c r="E5034" s="0" t="inlineStr">
        <x:is>
          <x:t>Passive Rechnungsabgrenzungsposten</x:t>
        </x:is>
      </x:c>
      <x:c r="F5034" s="58">
        <x:v>3900</x:v>
      </x:c>
      <x:c r="G5034" t="inlineStr">
        <x:is>
          <x:t>Passive Rechnungsabgrenzung</x:t>
        </x:is>
      </x:c>
      <x:c r="H5034" s="0" t="inlineStr">
        <x:is>
          <x:t>2023-06</x:t>
        </x:is>
      </x:c>
      <x:c r="I5034" s="0" t="inlineStr">
        <x:is>
          <x:t>2023-06</x:t>
        </x:is>
      </x:c>
      <x:c r="J5034" s="0" t="inlineStr">
        <x:is>
          <x:t>Month</x:t>
        </x:is>
      </x:c>
      <x:c r="K5034" s="58">
        <x:v>1</x:v>
      </x:c>
      <x:c r="L5034" s="12">
        <x:v>-445240</x:v>
      </x:c>
    </x:row>
    <x:row r="5035">
      <x:c r="A5035" s="0" t="inlineStr">
        <x:is>
          <x:t>NWC|nwc.other.P_D|3900|2023-07</x:t>
        </x:is>
      </x:c>
      <x:c r="B5035" s="0" t="inlineStr">
        <x:is>
          <x:t>Demo Handel GmbH</x:t>
        </x:is>
      </x:c>
      <x:c r="C5035" s="0" t="inlineStr">
        <x:is>
          <x:t>NWC</x:t>
        </x:is>
      </x:c>
      <x:c r="D5035" s="0" t="inlineStr">
        <x:is>
          <x:t>nwc.other.P_D</x:t>
        </x:is>
      </x:c>
      <x:c r="E5035" s="0" t="inlineStr">
        <x:is>
          <x:t>Passive Rechnungsabgrenzungsposten</x:t>
        </x:is>
      </x:c>
      <x:c r="F5035" s="58">
        <x:v>3900</x:v>
      </x:c>
      <x:c r="G5035" t="inlineStr">
        <x:is>
          <x:t>Passive Rechnungsabgrenzung</x:t>
        </x:is>
      </x:c>
      <x:c r="H5035" s="0" t="inlineStr">
        <x:is>
          <x:t>2023-07</x:t>
        </x:is>
      </x:c>
      <x:c r="I5035" s="0" t="inlineStr">
        <x:is>
          <x:t>2023-07</x:t>
        </x:is>
      </x:c>
      <x:c r="J5035" s="0" t="inlineStr">
        <x:is>
          <x:t>Month</x:t>
        </x:is>
      </x:c>
      <x:c r="K5035" s="58">
        <x:v>1</x:v>
      </x:c>
      <x:c r="L5035" s="12">
        <x:v>-406500</x:v>
      </x:c>
    </x:row>
    <x:row r="5036">
      <x:c r="A5036" s="0" t="inlineStr">
        <x:is>
          <x:t>NWC|nwc.other.P_D|3900|2023-08</x:t>
        </x:is>
      </x:c>
      <x:c r="B5036" s="0" t="inlineStr">
        <x:is>
          <x:t>Demo Handel GmbH</x:t>
        </x:is>
      </x:c>
      <x:c r="C5036" s="0" t="inlineStr">
        <x:is>
          <x:t>NWC</x:t>
        </x:is>
      </x:c>
      <x:c r="D5036" s="0" t="inlineStr">
        <x:is>
          <x:t>nwc.other.P_D</x:t>
        </x:is>
      </x:c>
      <x:c r="E5036" s="0" t="inlineStr">
        <x:is>
          <x:t>Passive Rechnungsabgrenzungsposten</x:t>
        </x:is>
      </x:c>
      <x:c r="F5036" s="58">
        <x:v>3900</x:v>
      </x:c>
      <x:c r="G5036" t="inlineStr">
        <x:is>
          <x:t>Passive Rechnungsabgrenzung</x:t>
        </x:is>
      </x:c>
      <x:c r="H5036" s="0" t="inlineStr">
        <x:is>
          <x:t>2023-08</x:t>
        </x:is>
      </x:c>
      <x:c r="I5036" s="0" t="inlineStr">
        <x:is>
          <x:t>2023-08</x:t>
        </x:is>
      </x:c>
      <x:c r="J5036" s="0" t="inlineStr">
        <x:is>
          <x:t>Month</x:t>
        </x:is>
      </x:c>
      <x:c r="K5036" s="58">
        <x:v>1</x:v>
      </x:c>
      <x:c r="L5036" s="12">
        <x:v>-483080</x:v>
      </x:c>
    </x:row>
    <x:row r="5037">
      <x:c r="A5037" s="0" t="inlineStr">
        <x:is>
          <x:t>NWC|nwc.other.P_D|3900|2023-09</x:t>
        </x:is>
      </x:c>
      <x:c r="B5037" s="0" t="inlineStr">
        <x:is>
          <x:t>Demo Handel GmbH</x:t>
        </x:is>
      </x:c>
      <x:c r="C5037" s="0" t="inlineStr">
        <x:is>
          <x:t>NWC</x:t>
        </x:is>
      </x:c>
      <x:c r="D5037" s="0" t="inlineStr">
        <x:is>
          <x:t>nwc.other.P_D</x:t>
        </x:is>
      </x:c>
      <x:c r="E5037" s="0" t="inlineStr">
        <x:is>
          <x:t>Passive Rechnungsabgrenzungsposten</x:t>
        </x:is>
      </x:c>
      <x:c r="F5037" s="58">
        <x:v>3900</x:v>
      </x:c>
      <x:c r="G5037" t="inlineStr">
        <x:is>
          <x:t>Passive Rechnungsabgrenzung</x:t>
        </x:is>
      </x:c>
      <x:c r="H5037" s="0" t="inlineStr">
        <x:is>
          <x:t>2023-09</x:t>
        </x:is>
      </x:c>
      <x:c r="I5037" s="0" t="inlineStr">
        <x:is>
          <x:t>2023-09</x:t>
        </x:is>
      </x:c>
      <x:c r="J5037" s="0" t="inlineStr">
        <x:is>
          <x:t>Month</x:t>
        </x:is>
      </x:c>
      <x:c r="K5037" s="58">
        <x:v>1</x:v>
      </x:c>
      <x:c r="L5037" s="12">
        <x:v>-521780</x:v>
      </x:c>
    </x:row>
    <x:row r="5038">
      <x:c r="A5038" s="0" t="inlineStr">
        <x:is>
          <x:t>NWC|nwc.other.P_D|3900|2023-10</x:t>
        </x:is>
      </x:c>
      <x:c r="B5038" s="0" t="inlineStr">
        <x:is>
          <x:t>Demo Handel GmbH</x:t>
        </x:is>
      </x:c>
      <x:c r="C5038" s="0" t="inlineStr">
        <x:is>
          <x:t>NWC</x:t>
        </x:is>
      </x:c>
      <x:c r="D5038" s="0" t="inlineStr">
        <x:is>
          <x:t>nwc.other.P_D</x:t>
        </x:is>
      </x:c>
      <x:c r="E5038" s="0" t="inlineStr">
        <x:is>
          <x:t>Passive Rechnungsabgrenzungsposten</x:t>
        </x:is>
      </x:c>
      <x:c r="F5038" s="58">
        <x:v>3900</x:v>
      </x:c>
      <x:c r="G5038" t="inlineStr">
        <x:is>
          <x:t>Passive Rechnungsabgrenzung</x:t>
        </x:is>
      </x:c>
      <x:c r="H5038" s="0" t="inlineStr">
        <x:is>
          <x:t>2023-10</x:t>
        </x:is>
      </x:c>
      <x:c r="I5038" s="0" t="inlineStr">
        <x:is>
          <x:t>2023-10</x:t>
        </x:is>
      </x:c>
      <x:c r="J5038" s="0" t="inlineStr">
        <x:is>
          <x:t>Month</x:t>
        </x:is>
      </x:c>
      <x:c r="K5038" s="58">
        <x:v>1</x:v>
      </x:c>
      <x:c r="L5038" s="12">
        <x:v>-499060</x:v>
      </x:c>
    </x:row>
    <x:row r="5039">
      <x:c r="A5039" s="0" t="inlineStr">
        <x:is>
          <x:t>NWC|nwc.other.P_D|3900|2023-11</x:t>
        </x:is>
      </x:c>
      <x:c r="B5039" s="0" t="inlineStr">
        <x:is>
          <x:t>Demo Handel GmbH</x:t>
        </x:is>
      </x:c>
      <x:c r="C5039" s="0" t="inlineStr">
        <x:is>
          <x:t>NWC</x:t>
        </x:is>
      </x:c>
      <x:c r="D5039" s="0" t="inlineStr">
        <x:is>
          <x:t>nwc.other.P_D</x:t>
        </x:is>
      </x:c>
      <x:c r="E5039" s="0" t="inlineStr">
        <x:is>
          <x:t>Passive Rechnungsabgrenzungsposten</x:t>
        </x:is>
      </x:c>
      <x:c r="F5039" s="58">
        <x:v>3900</x:v>
      </x:c>
      <x:c r="G5039" t="inlineStr">
        <x:is>
          <x:t>Passive Rechnungsabgrenzung</x:t>
        </x:is>
      </x:c>
      <x:c r="H5039" s="0" t="inlineStr">
        <x:is>
          <x:t>2023-11</x:t>
        </x:is>
      </x:c>
      <x:c r="I5039" s="0" t="inlineStr">
        <x:is>
          <x:t>2023-11</x:t>
        </x:is>
      </x:c>
      <x:c r="J5039" s="0" t="inlineStr">
        <x:is>
          <x:t>Month</x:t>
        </x:is>
      </x:c>
      <x:c r="K5039" s="58">
        <x:v>1</x:v>
      </x:c>
      <x:c r="L5039" s="12">
        <x:v>-466080</x:v>
      </x:c>
    </x:row>
    <x:row r="5040">
      <x:c r="A5040" s="0" t="inlineStr">
        <x:is>
          <x:t>NWC|nwc.other.P_D|3900|2023-12</x:t>
        </x:is>
      </x:c>
      <x:c r="B5040" s="0" t="inlineStr">
        <x:is>
          <x:t>Demo Handel GmbH</x:t>
        </x:is>
      </x:c>
      <x:c r="C5040" s="0" t="inlineStr">
        <x:is>
          <x:t>NWC</x:t>
        </x:is>
      </x:c>
      <x:c r="D5040" s="0" t="inlineStr">
        <x:is>
          <x:t>nwc.other.P_D</x:t>
        </x:is>
      </x:c>
      <x:c r="E5040" s="0" t="inlineStr">
        <x:is>
          <x:t>Passive Rechnungsabgrenzungsposten</x:t>
        </x:is>
      </x:c>
      <x:c r="F5040" s="58">
        <x:v>3900</x:v>
      </x:c>
      <x:c r="G5040" t="inlineStr">
        <x:is>
          <x:t>Passive Rechnungsabgrenzung</x:t>
        </x:is>
      </x:c>
      <x:c r="H5040" s="0" t="inlineStr">
        <x:is>
          <x:t>2023-12</x:t>
        </x:is>
      </x:c>
      <x:c r="I5040" s="0" t="inlineStr">
        <x:is>
          <x:t>2023-12</x:t>
        </x:is>
      </x:c>
      <x:c r="J5040" s="0" t="inlineStr">
        <x:is>
          <x:t>Month</x:t>
        </x:is>
      </x:c>
      <x:c r="K5040" s="58">
        <x:v>1</x:v>
      </x:c>
      <x:c r="L5040" s="12">
        <x:v>-458020</x:v>
      </x:c>
    </x:row>
    <x:row r="5041">
      <x:c r="A5041" s="0" t="inlineStr">
        <x:is>
          <x:t>NWC|nwc.other.P_D|3900|2024-01</x:t>
        </x:is>
      </x:c>
      <x:c r="B5041" s="0" t="inlineStr">
        <x:is>
          <x:t>Demo Handel GmbH</x:t>
        </x:is>
      </x:c>
      <x:c r="C5041" s="0" t="inlineStr">
        <x:is>
          <x:t>NWC</x:t>
        </x:is>
      </x:c>
      <x:c r="D5041" s="0" t="inlineStr">
        <x:is>
          <x:t>nwc.other.P_D</x:t>
        </x:is>
      </x:c>
      <x:c r="E5041" s="0" t="inlineStr">
        <x:is>
          <x:t>Passive Rechnungsabgrenzungsposten</x:t>
        </x:is>
      </x:c>
      <x:c r="F5041" s="58">
        <x:v>3900</x:v>
      </x:c>
      <x:c r="G5041" t="inlineStr">
        <x:is>
          <x:t>Passive Rechnungsabgrenzung</x:t>
        </x:is>
      </x:c>
      <x:c r="H5041" s="0" t="inlineStr">
        <x:is>
          <x:t>2024-01</x:t>
        </x:is>
      </x:c>
      <x:c r="I5041" s="0" t="inlineStr">
        <x:is>
          <x:t>2024-01</x:t>
        </x:is>
      </x:c>
      <x:c r="J5041" s="0" t="inlineStr">
        <x:is>
          <x:t>Month</x:t>
        </x:is>
      </x:c>
      <x:c r="K5041" s="58">
        <x:v>1</x:v>
      </x:c>
      <x:c r="L5041" s="12">
        <x:v>-411026</x:v>
      </x:c>
    </x:row>
    <x:row r="5042">
      <x:c r="A5042" s="0" t="inlineStr">
        <x:is>
          <x:t>NWC|nwc.other.P_D|3900|2024-02</x:t>
        </x:is>
      </x:c>
      <x:c r="B5042" s="0" t="inlineStr">
        <x:is>
          <x:t>Demo Handel GmbH</x:t>
        </x:is>
      </x:c>
      <x:c r="C5042" s="0" t="inlineStr">
        <x:is>
          <x:t>NWC</x:t>
        </x:is>
      </x:c>
      <x:c r="D5042" s="0" t="inlineStr">
        <x:is>
          <x:t>nwc.other.P_D</x:t>
        </x:is>
      </x:c>
      <x:c r="E5042" s="0" t="inlineStr">
        <x:is>
          <x:t>Passive Rechnungsabgrenzungsposten</x:t>
        </x:is>
      </x:c>
      <x:c r="F5042" s="58">
        <x:v>3900</x:v>
      </x:c>
      <x:c r="G5042" t="inlineStr">
        <x:is>
          <x:t>Passive Rechnungsabgrenzung</x:t>
        </x:is>
      </x:c>
      <x:c r="H5042" s="0" t="inlineStr">
        <x:is>
          <x:t>2024-02</x:t>
        </x:is>
      </x:c>
      <x:c r="I5042" s="0" t="inlineStr">
        <x:is>
          <x:t>2024-02</x:t>
        </x:is>
      </x:c>
      <x:c r="J5042" s="0" t="inlineStr">
        <x:is>
          <x:t>Month</x:t>
        </x:is>
      </x:c>
      <x:c r="K5042" s="58">
        <x:v>1</x:v>
      </x:c>
      <x:c r="L5042" s="12">
        <x:v>-415835</x:v>
      </x:c>
    </x:row>
    <x:row r="5043">
      <x:c r="A5043" s="0" t="inlineStr">
        <x:is>
          <x:t>NWC|nwc.other.P_D|3900|2024-03</x:t>
        </x:is>
      </x:c>
      <x:c r="B5043" s="0" t="inlineStr">
        <x:is>
          <x:t>Demo Handel GmbH</x:t>
        </x:is>
      </x:c>
      <x:c r="C5043" s="0" t="inlineStr">
        <x:is>
          <x:t>NWC</x:t>
        </x:is>
      </x:c>
      <x:c r="D5043" s="0" t="inlineStr">
        <x:is>
          <x:t>nwc.other.P_D</x:t>
        </x:is>
      </x:c>
      <x:c r="E5043" s="0" t="inlineStr">
        <x:is>
          <x:t>Passive Rechnungsabgrenzungsposten</x:t>
        </x:is>
      </x:c>
      <x:c r="F5043" s="58">
        <x:v>3900</x:v>
      </x:c>
      <x:c r="G5043" t="inlineStr">
        <x:is>
          <x:t>Passive Rechnungsabgrenzung</x:t>
        </x:is>
      </x:c>
      <x:c r="H5043" s="0" t="inlineStr">
        <x:is>
          <x:t>2024-03</x:t>
        </x:is>
      </x:c>
      <x:c r="I5043" s="0" t="inlineStr">
        <x:is>
          <x:t>2024-03</x:t>
        </x:is>
      </x:c>
      <x:c r="J5043" s="0" t="inlineStr">
        <x:is>
          <x:t>Month</x:t>
        </x:is>
      </x:c>
      <x:c r="K5043" s="58">
        <x:v>1</x:v>
      </x:c>
      <x:c r="L5043" s="12">
        <x:v>-465943.5</x:v>
      </x:c>
    </x:row>
    <x:row r="5044">
      <x:c r="A5044" s="0" t="inlineStr">
        <x:is>
          <x:t>NWC|nwc.other.P_D|3900|2024-04</x:t>
        </x:is>
      </x:c>
      <x:c r="B5044" s="0" t="inlineStr">
        <x:is>
          <x:t>Demo Handel GmbH</x:t>
        </x:is>
      </x:c>
      <x:c r="C5044" s="0" t="inlineStr">
        <x:is>
          <x:t>NWC</x:t>
        </x:is>
      </x:c>
      <x:c r="D5044" s="0" t="inlineStr">
        <x:is>
          <x:t>nwc.other.P_D</x:t>
        </x:is>
      </x:c>
      <x:c r="E5044" s="0" t="inlineStr">
        <x:is>
          <x:t>Passive Rechnungsabgrenzungsposten</x:t>
        </x:is>
      </x:c>
      <x:c r="F5044" s="58">
        <x:v>3900</x:v>
      </x:c>
      <x:c r="G5044" t="inlineStr">
        <x:is>
          <x:t>Passive Rechnungsabgrenzung</x:t>
        </x:is>
      </x:c>
      <x:c r="H5044" s="0" t="inlineStr">
        <x:is>
          <x:t>2024-04</x:t>
        </x:is>
      </x:c>
      <x:c r="I5044" s="0" t="inlineStr">
        <x:is>
          <x:t>2024-04</x:t>
        </x:is>
      </x:c>
      <x:c r="J5044" s="0" t="inlineStr">
        <x:is>
          <x:t>Month</x:t>
        </x:is>
      </x:c>
      <x:c r="K5044" s="58">
        <x:v>1</x:v>
      </x:c>
      <x:c r="L5044" s="12">
        <x:v>-434068</x:v>
      </x:c>
    </x:row>
    <x:row r="5045">
      <x:c r="A5045" s="0" t="inlineStr">
        <x:is>
          <x:t>NWC|nwc.other.P_D|3900|2024-05</x:t>
        </x:is>
      </x:c>
      <x:c r="B5045" s="0" t="inlineStr">
        <x:is>
          <x:t>Demo Handel GmbH</x:t>
        </x:is>
      </x:c>
      <x:c r="C5045" s="0" t="inlineStr">
        <x:is>
          <x:t>NWC</x:t>
        </x:is>
      </x:c>
      <x:c r="D5045" s="0" t="inlineStr">
        <x:is>
          <x:t>nwc.other.P_D</x:t>
        </x:is>
      </x:c>
      <x:c r="E5045" s="0" t="inlineStr">
        <x:is>
          <x:t>Passive Rechnungsabgrenzungsposten</x:t>
        </x:is>
      </x:c>
      <x:c r="F5045" s="58">
        <x:v>3900</x:v>
      </x:c>
      <x:c r="G5045" t="inlineStr">
        <x:is>
          <x:t>Passive Rechnungsabgrenzung</x:t>
        </x:is>
      </x:c>
      <x:c r="H5045" s="0" t="inlineStr">
        <x:is>
          <x:t>2024-05</x:t>
        </x:is>
      </x:c>
      <x:c r="I5045" s="0" t="inlineStr">
        <x:is>
          <x:t>2024-05</x:t>
        </x:is>
      </x:c>
      <x:c r="J5045" s="0" t="inlineStr">
        <x:is>
          <x:t>Month</x:t>
        </x:is>
      </x:c>
      <x:c r="K5045" s="58">
        <x:v>1</x:v>
      </x:c>
      <x:c r="L5045" s="12">
        <x:v>-394076</x:v>
      </x:c>
    </x:row>
    <x:row r="5046">
      <x:c r="A5046" s="0" t="inlineStr">
        <x:is>
          <x:t>NWC|nwc.other.P_D|3900|2024-06</x:t>
        </x:is>
      </x:c>
      <x:c r="B5046" s="0" t="inlineStr">
        <x:is>
          <x:t>Demo Handel GmbH</x:t>
        </x:is>
      </x:c>
      <x:c r="C5046" s="0" t="inlineStr">
        <x:is>
          <x:t>NWC</x:t>
        </x:is>
      </x:c>
      <x:c r="D5046" s="0" t="inlineStr">
        <x:is>
          <x:t>nwc.other.P_D</x:t>
        </x:is>
      </x:c>
      <x:c r="E5046" s="0" t="inlineStr">
        <x:is>
          <x:t>Passive Rechnungsabgrenzungsposten</x:t>
        </x:is>
      </x:c>
      <x:c r="F5046" s="58">
        <x:v>3900</x:v>
      </x:c>
      <x:c r="G5046" t="inlineStr">
        <x:is>
          <x:t>Passive Rechnungsabgrenzung</x:t>
        </x:is>
      </x:c>
      <x:c r="H5046" s="0" t="inlineStr">
        <x:is>
          <x:t>2024-06</x:t>
        </x:is>
      </x:c>
      <x:c r="I5046" s="0" t="inlineStr">
        <x:is>
          <x:t>2024-06</x:t>
        </x:is>
      </x:c>
      <x:c r="J5046" s="0" t="inlineStr">
        <x:is>
          <x:t>Month</x:t>
        </x:is>
      </x:c>
      <x:c r="K5046" s="58">
        <x:v>1</x:v>
      </x:c>
      <x:c r="L5046" s="12">
        <x:v>-412882</x:v>
      </x:c>
    </x:row>
    <x:row r="5047">
      <x:c r="A5047" s="0" t="inlineStr">
        <x:is>
          <x:t>NWC|nwc.other.P_D|3900|2024-07</x:t>
        </x:is>
      </x:c>
      <x:c r="B5047" s="0" t="inlineStr">
        <x:is>
          <x:t>Demo Handel GmbH</x:t>
        </x:is>
      </x:c>
      <x:c r="C5047" s="0" t="inlineStr">
        <x:is>
          <x:t>NWC</x:t>
        </x:is>
      </x:c>
      <x:c r="D5047" s="0" t="inlineStr">
        <x:is>
          <x:t>nwc.other.P_D</x:t>
        </x:is>
      </x:c>
      <x:c r="E5047" s="0" t="inlineStr">
        <x:is>
          <x:t>Passive Rechnungsabgrenzungsposten</x:t>
        </x:is>
      </x:c>
      <x:c r="F5047" s="58">
        <x:v>3900</x:v>
      </x:c>
      <x:c r="G5047" t="inlineStr">
        <x:is>
          <x:t>Passive Rechnungsabgrenzung</x:t>
        </x:is>
      </x:c>
      <x:c r="H5047" s="0" t="inlineStr">
        <x:is>
          <x:t>2024-07</x:t>
        </x:is>
      </x:c>
      <x:c r="I5047" s="0" t="inlineStr">
        <x:is>
          <x:t>2024-07</x:t>
        </x:is>
      </x:c>
      <x:c r="J5047" s="0" t="inlineStr">
        <x:is>
          <x:t>Month</x:t>
        </x:is>
      </x:c>
      <x:c r="K5047" s="58">
        <x:v>1</x:v>
      </x:c>
      <x:c r="L5047" s="12">
        <x:v>-372825</x:v>
      </x:c>
    </x:row>
    <x:row r="5048">
      <x:c r="A5048" s="0" t="inlineStr">
        <x:is>
          <x:t>NWC|nwc.other.P_D|3900|2024-08</x:t>
        </x:is>
      </x:c>
      <x:c r="B5048" s="0" t="inlineStr">
        <x:is>
          <x:t>Demo Handel GmbH</x:t>
        </x:is>
      </x:c>
      <x:c r="C5048" s="0" t="inlineStr">
        <x:is>
          <x:t>NWC</x:t>
        </x:is>
      </x:c>
      <x:c r="D5048" s="0" t="inlineStr">
        <x:is>
          <x:t>nwc.other.P_D</x:t>
        </x:is>
      </x:c>
      <x:c r="E5048" s="0" t="inlineStr">
        <x:is>
          <x:t>Passive Rechnungsabgrenzungsposten</x:t>
        </x:is>
      </x:c>
      <x:c r="F5048" s="58">
        <x:v>3900</x:v>
      </x:c>
      <x:c r="G5048" t="inlineStr">
        <x:is>
          <x:t>Passive Rechnungsabgrenzung</x:t>
        </x:is>
      </x:c>
      <x:c r="H5048" s="0" t="inlineStr">
        <x:is>
          <x:t>2024-08</x:t>
        </x:is>
      </x:c>
      <x:c r="I5048" s="0" t="inlineStr">
        <x:is>
          <x:t>2024-08</x:t>
        </x:is>
      </x:c>
      <x:c r="J5048" s="0" t="inlineStr">
        <x:is>
          <x:t>Month</x:t>
        </x:is>
      </x:c>
      <x:c r="K5048" s="58">
        <x:v>1</x:v>
      </x:c>
      <x:c r="L5048" s="12">
        <x:v>-453854</x:v>
      </x:c>
    </x:row>
    <x:row r="5049">
      <x:c r="A5049" s="0" t="inlineStr">
        <x:is>
          <x:t>NWC|nwc.other.P_D|3900|2024-09</x:t>
        </x:is>
      </x:c>
      <x:c r="B5049" s="0" t="inlineStr">
        <x:is>
          <x:t>Demo Handel GmbH</x:t>
        </x:is>
      </x:c>
      <x:c r="C5049" s="0" t="inlineStr">
        <x:is>
          <x:t>NWC</x:t>
        </x:is>
      </x:c>
      <x:c r="D5049" s="0" t="inlineStr">
        <x:is>
          <x:t>nwc.other.P_D</x:t>
        </x:is>
      </x:c>
      <x:c r="E5049" s="0" t="inlineStr">
        <x:is>
          <x:t>Passive Rechnungsabgrenzungsposten</x:t>
        </x:is>
      </x:c>
      <x:c r="F5049" s="58">
        <x:v>3900</x:v>
      </x:c>
      <x:c r="G5049" t="inlineStr">
        <x:is>
          <x:t>Passive Rechnungsabgrenzung</x:t>
        </x:is>
      </x:c>
      <x:c r="H5049" s="0" t="inlineStr">
        <x:is>
          <x:t>2024-09</x:t>
        </x:is>
      </x:c>
      <x:c r="I5049" s="0" t="inlineStr">
        <x:is>
          <x:t>2024-09</x:t>
        </x:is>
      </x:c>
      <x:c r="J5049" s="0" t="inlineStr">
        <x:is>
          <x:t>Month</x:t>
        </x:is>
      </x:c>
      <x:c r="K5049" s="58">
        <x:v>1</x:v>
      </x:c>
      <x:c r="L5049" s="12">
        <x:v>-498109</x:v>
      </x:c>
    </x:row>
    <x:row r="5050">
      <x:c r="A5050" s="0" t="inlineStr">
        <x:is>
          <x:t>NWC|nwc.other.P_D|3900|2024-10</x:t>
        </x:is>
      </x:c>
      <x:c r="B5050" s="0" t="inlineStr">
        <x:is>
          <x:t>Demo Handel GmbH</x:t>
        </x:is>
      </x:c>
      <x:c r="C5050" s="0" t="inlineStr">
        <x:is>
          <x:t>NWC</x:t>
        </x:is>
      </x:c>
      <x:c r="D5050" s="0" t="inlineStr">
        <x:is>
          <x:t>nwc.other.P_D</x:t>
        </x:is>
      </x:c>
      <x:c r="E5050" s="0" t="inlineStr">
        <x:is>
          <x:t>Passive Rechnungsabgrenzungsposten</x:t>
        </x:is>
      </x:c>
      <x:c r="F5050" s="58">
        <x:v>3900</x:v>
      </x:c>
      <x:c r="G5050" t="inlineStr">
        <x:is>
          <x:t>Passive Rechnungsabgrenzung</x:t>
        </x:is>
      </x:c>
      <x:c r="H5050" s="0" t="inlineStr">
        <x:is>
          <x:t>2024-10</x:t>
        </x:is>
      </x:c>
      <x:c r="I5050" s="0" t="inlineStr">
        <x:is>
          <x:t>2024-10</x:t>
        </x:is>
      </x:c>
      <x:c r="J5050" s="0" t="inlineStr">
        <x:is>
          <x:t>Month</x:t>
        </x:is>
      </x:c>
      <x:c r="K5050" s="58">
        <x:v>1</x:v>
      </x:c>
      <x:c r="L5050" s="12">
        <x:v>-519673</x:v>
      </x:c>
    </x:row>
    <x:row r="5051">
      <x:c r="A5051" s="0" t="inlineStr">
        <x:is>
          <x:t>NWC|nwc.other.P_D|3900|2024-11</x:t>
        </x:is>
      </x:c>
      <x:c r="B5051" s="0" t="inlineStr">
        <x:is>
          <x:t>Demo Handel GmbH</x:t>
        </x:is>
      </x:c>
      <x:c r="C5051" s="0" t="inlineStr">
        <x:is>
          <x:t>NWC</x:t>
        </x:is>
      </x:c>
      <x:c r="D5051" s="0" t="inlineStr">
        <x:is>
          <x:t>nwc.other.P_D</x:t>
        </x:is>
      </x:c>
      <x:c r="E5051" s="0" t="inlineStr">
        <x:is>
          <x:t>Passive Rechnungsabgrenzungsposten</x:t>
        </x:is>
      </x:c>
      <x:c r="F5051" s="58">
        <x:v>3900</x:v>
      </x:c>
      <x:c r="G5051" t="inlineStr">
        <x:is>
          <x:t>Passive Rechnungsabgrenzung</x:t>
        </x:is>
      </x:c>
      <x:c r="H5051" s="0" t="inlineStr">
        <x:is>
          <x:t>2024-11</x:t>
        </x:is>
      </x:c>
      <x:c r="I5051" s="0" t="inlineStr">
        <x:is>
          <x:t>2024-11</x:t>
        </x:is>
      </x:c>
      <x:c r="J5051" s="0" t="inlineStr">
        <x:is>
          <x:t>Month</x:t>
        </x:is>
      </x:c>
      <x:c r="K5051" s="58">
        <x:v>1</x:v>
      </x:c>
      <x:c r="L5051" s="12">
        <x:v>-484864</x:v>
      </x:c>
    </x:row>
    <x:row r="5052">
      <x:c r="A5052" s="0" t="inlineStr">
        <x:is>
          <x:t>NWC|nwc.other.P_D|3900|2024-12</x:t>
        </x:is>
      </x:c>
      <x:c r="B5052" s="0" t="inlineStr">
        <x:is>
          <x:t>Demo Handel GmbH</x:t>
        </x:is>
      </x:c>
      <x:c r="C5052" s="0" t="inlineStr">
        <x:is>
          <x:t>NWC</x:t>
        </x:is>
      </x:c>
      <x:c r="D5052" s="0" t="inlineStr">
        <x:is>
          <x:t>nwc.other.P_D</x:t>
        </x:is>
      </x:c>
      <x:c r="E5052" s="0" t="inlineStr">
        <x:is>
          <x:t>Passive Rechnungsabgrenzungsposten</x:t>
        </x:is>
      </x:c>
      <x:c r="F5052" s="58">
        <x:v>3900</x:v>
      </x:c>
      <x:c r="G5052" t="inlineStr">
        <x:is>
          <x:t>Passive Rechnungsabgrenzung</x:t>
        </x:is>
      </x:c>
      <x:c r="H5052" s="0" t="inlineStr">
        <x:is>
          <x:t>2024-12</x:t>
        </x:is>
      </x:c>
      <x:c r="I5052" s="0" t="inlineStr">
        <x:is>
          <x:t>2024-12</x:t>
        </x:is>
      </x:c>
      <x:c r="J5052" s="0" t="inlineStr">
        <x:is>
          <x:t>Month</x:t>
        </x:is>
      </x:c>
      <x:c r="K5052" s="58">
        <x:v>1</x:v>
      </x:c>
      <x:c r="L5052" s="12">
        <x:v>-408307</x:v>
      </x:c>
    </x:row>
    <x:row r="5053">
      <x:c r="A5053" s="0" t="inlineStr">
        <x:is>
          <x:t>NWC|nwc.other||2022-01</x:t>
        </x:is>
      </x:c>
      <x:c r="B5053" s="0" t="inlineStr">
        <x:is>
          <x:t>Demo Handel GmbH</x:t>
        </x:is>
      </x:c>
      <x:c r="C5053" s="0" t="inlineStr">
        <x:is>
          <x:t>NWC</x:t>
        </x:is>
      </x:c>
      <x:c r="D5053" s="0" t="inlineStr">
        <x:is>
          <x:t>nwc.other</x:t>
        </x:is>
      </x:c>
      <x:c r="E5053" s="0" t="inlineStr">
        <x:is>
          <x:t>Sonstiges Working Capital</x:t>
        </x:is>
      </x:c>
      <x:c r="H5053" s="0" t="inlineStr">
        <x:is>
          <x:t>2022-01</x:t>
        </x:is>
      </x:c>
      <x:c r="I5053" s="0" t="inlineStr">
        <x:is>
          <x:t>2022-01</x:t>
        </x:is>
      </x:c>
      <x:c r="J5053" s="0" t="inlineStr">
        <x:is>
          <x:t>Month</x:t>
        </x:is>
      </x:c>
      <x:c r="K5053" s="58">
        <x:v>1</x:v>
      </x:c>
      <x:c r="L5053" s="12">
        <x:v>-476422.59</x:v>
      </x:c>
    </x:row>
    <x:row r="5054">
      <x:c r="A5054" s="0" t="inlineStr">
        <x:is>
          <x:t>NWC|nwc.other||2022-02</x:t>
        </x:is>
      </x:c>
      <x:c r="B5054" s="0" t="inlineStr">
        <x:is>
          <x:t>Demo Handel GmbH</x:t>
        </x:is>
      </x:c>
      <x:c r="C5054" s="0" t="inlineStr">
        <x:is>
          <x:t>NWC</x:t>
        </x:is>
      </x:c>
      <x:c r="D5054" s="0" t="inlineStr">
        <x:is>
          <x:t>nwc.other</x:t>
        </x:is>
      </x:c>
      <x:c r="E5054" s="0" t="inlineStr">
        <x:is>
          <x:t>Sonstiges Working Capital</x:t>
        </x:is>
      </x:c>
      <x:c r="H5054" s="0" t="inlineStr">
        <x:is>
          <x:t>2022-02</x:t>
        </x:is>
      </x:c>
      <x:c r="I5054" s="0" t="inlineStr">
        <x:is>
          <x:t>2022-02</x:t>
        </x:is>
      </x:c>
      <x:c r="J5054" s="0" t="inlineStr">
        <x:is>
          <x:t>Month</x:t>
        </x:is>
      </x:c>
      <x:c r="K5054" s="58">
        <x:v>1</x:v>
      </x:c>
      <x:c r="L5054" s="12">
        <x:v>-457372.18</x:v>
      </x:c>
    </x:row>
    <x:row r="5055">
      <x:c r="A5055" s="0" t="inlineStr">
        <x:is>
          <x:t>NWC|nwc.other||2022-03</x:t>
        </x:is>
      </x:c>
      <x:c r="B5055" s="0" t="inlineStr">
        <x:is>
          <x:t>Demo Handel GmbH</x:t>
        </x:is>
      </x:c>
      <x:c r="C5055" s="0" t="inlineStr">
        <x:is>
          <x:t>NWC</x:t>
        </x:is>
      </x:c>
      <x:c r="D5055" s="0" t="inlineStr">
        <x:is>
          <x:t>nwc.other</x:t>
        </x:is>
      </x:c>
      <x:c r="E5055" s="0" t="inlineStr">
        <x:is>
          <x:t>Sonstiges Working Capital</x:t>
        </x:is>
      </x:c>
      <x:c r="H5055" s="0" t="inlineStr">
        <x:is>
          <x:t>2022-03</x:t>
        </x:is>
      </x:c>
      <x:c r="I5055" s="0" t="inlineStr">
        <x:is>
          <x:t>2022-03</x:t>
        </x:is>
      </x:c>
      <x:c r="J5055" s="0" t="inlineStr">
        <x:is>
          <x:t>Month</x:t>
        </x:is>
      </x:c>
      <x:c r="K5055" s="58">
        <x:v>1</x:v>
      </x:c>
      <x:c r="L5055" s="12">
        <x:v>90039.34</x:v>
      </x:c>
    </x:row>
    <x:row r="5056">
      <x:c r="A5056" s="0" t="inlineStr">
        <x:is>
          <x:t>NWC|nwc.other||2022-04</x:t>
        </x:is>
      </x:c>
      <x:c r="B5056" s="0" t="inlineStr">
        <x:is>
          <x:t>Demo Handel GmbH</x:t>
        </x:is>
      </x:c>
      <x:c r="C5056" s="0" t="inlineStr">
        <x:is>
          <x:t>NWC</x:t>
        </x:is>
      </x:c>
      <x:c r="D5056" s="0" t="inlineStr">
        <x:is>
          <x:t>nwc.other</x:t>
        </x:is>
      </x:c>
      <x:c r="E5056" s="0" t="inlineStr">
        <x:is>
          <x:t>Sonstiges Working Capital</x:t>
        </x:is>
      </x:c>
      <x:c r="H5056" s="0" t="inlineStr">
        <x:is>
          <x:t>2022-04</x:t>
        </x:is>
      </x:c>
      <x:c r="I5056" s="0" t="inlineStr">
        <x:is>
          <x:t>2022-04</x:t>
        </x:is>
      </x:c>
      <x:c r="J5056" s="0" t="inlineStr">
        <x:is>
          <x:t>Month</x:t>
        </x:is>
      </x:c>
      <x:c r="K5056" s="58">
        <x:v>1</x:v>
      </x:c>
      <x:c r="L5056" s="12">
        <x:v>-551830.47</x:v>
      </x:c>
    </x:row>
    <x:row r="5057">
      <x:c r="A5057" s="0" t="inlineStr">
        <x:is>
          <x:t>NWC|nwc.other||2022-05</x:t>
        </x:is>
      </x:c>
      <x:c r="B5057" s="0" t="inlineStr">
        <x:is>
          <x:t>Demo Handel GmbH</x:t>
        </x:is>
      </x:c>
      <x:c r="C5057" s="0" t="inlineStr">
        <x:is>
          <x:t>NWC</x:t>
        </x:is>
      </x:c>
      <x:c r="D5057" s="0" t="inlineStr">
        <x:is>
          <x:t>nwc.other</x:t>
        </x:is>
      </x:c>
      <x:c r="E5057" s="0" t="inlineStr">
        <x:is>
          <x:t>Sonstiges Working Capital</x:t>
        </x:is>
      </x:c>
      <x:c r="H5057" s="0" t="inlineStr">
        <x:is>
          <x:t>2022-05</x:t>
        </x:is>
      </x:c>
      <x:c r="I5057" s="0" t="inlineStr">
        <x:is>
          <x:t>2022-05</x:t>
        </x:is>
      </x:c>
      <x:c r="J5057" s="0" t="inlineStr">
        <x:is>
          <x:t>Month</x:t>
        </x:is>
      </x:c>
      <x:c r="K5057" s="58">
        <x:v>1</x:v>
      </x:c>
      <x:c r="L5057" s="12">
        <x:v>180699.96</x:v>
      </x:c>
    </x:row>
    <x:row r="5058">
      <x:c r="A5058" s="0" t="inlineStr">
        <x:is>
          <x:t>NWC|nwc.other||2022-06</x:t>
        </x:is>
      </x:c>
      <x:c r="B5058" s="0" t="inlineStr">
        <x:is>
          <x:t>Demo Handel GmbH</x:t>
        </x:is>
      </x:c>
      <x:c r="C5058" s="0" t="inlineStr">
        <x:is>
          <x:t>NWC</x:t>
        </x:is>
      </x:c>
      <x:c r="D5058" s="0" t="inlineStr">
        <x:is>
          <x:t>nwc.other</x:t>
        </x:is>
      </x:c>
      <x:c r="E5058" s="0" t="inlineStr">
        <x:is>
          <x:t>Sonstiges Working Capital</x:t>
        </x:is>
      </x:c>
      <x:c r="H5058" s="0" t="inlineStr">
        <x:is>
          <x:t>2022-06</x:t>
        </x:is>
      </x:c>
      <x:c r="I5058" s="0" t="inlineStr">
        <x:is>
          <x:t>2022-06</x:t>
        </x:is>
      </x:c>
      <x:c r="J5058" s="0" t="inlineStr">
        <x:is>
          <x:t>Month</x:t>
        </x:is>
      </x:c>
      <x:c r="K5058" s="58">
        <x:v>1</x:v>
      </x:c>
      <x:c r="L5058" s="12">
        <x:v>-576675.34</x:v>
      </x:c>
    </x:row>
    <x:row r="5059">
      <x:c r="A5059" s="0" t="inlineStr">
        <x:is>
          <x:t>NWC|nwc.other||2022-07</x:t>
        </x:is>
      </x:c>
      <x:c r="B5059" s="0" t="inlineStr">
        <x:is>
          <x:t>Demo Handel GmbH</x:t>
        </x:is>
      </x:c>
      <x:c r="C5059" s="0" t="inlineStr">
        <x:is>
          <x:t>NWC</x:t>
        </x:is>
      </x:c>
      <x:c r="D5059" s="0" t="inlineStr">
        <x:is>
          <x:t>nwc.other</x:t>
        </x:is>
      </x:c>
      <x:c r="E5059" s="0" t="inlineStr">
        <x:is>
          <x:t>Sonstiges Working Capital</x:t>
        </x:is>
      </x:c>
      <x:c r="H5059" s="0" t="inlineStr">
        <x:is>
          <x:t>2022-07</x:t>
        </x:is>
      </x:c>
      <x:c r="I5059" s="0" t="inlineStr">
        <x:is>
          <x:t>2022-07</x:t>
        </x:is>
      </x:c>
      <x:c r="J5059" s="0" t="inlineStr">
        <x:is>
          <x:t>Month</x:t>
        </x:is>
      </x:c>
      <x:c r="K5059" s="58">
        <x:v>1</x:v>
      </x:c>
      <x:c r="L5059" s="12">
        <x:v>-555204.87</x:v>
      </x:c>
    </x:row>
    <x:row r="5060">
      <x:c r="A5060" s="0" t="inlineStr">
        <x:is>
          <x:t>NWC|nwc.other||2022-08</x:t>
        </x:is>
      </x:c>
      <x:c r="B5060" s="0" t="inlineStr">
        <x:is>
          <x:t>Demo Handel GmbH</x:t>
        </x:is>
      </x:c>
      <x:c r="C5060" s="0" t="inlineStr">
        <x:is>
          <x:t>NWC</x:t>
        </x:is>
      </x:c>
      <x:c r="D5060" s="0" t="inlineStr">
        <x:is>
          <x:t>nwc.other</x:t>
        </x:is>
      </x:c>
      <x:c r="E5060" s="0" t="inlineStr">
        <x:is>
          <x:t>Sonstiges Working Capital</x:t>
        </x:is>
      </x:c>
      <x:c r="H5060" s="0" t="inlineStr">
        <x:is>
          <x:t>2022-08</x:t>
        </x:is>
      </x:c>
      <x:c r="I5060" s="0" t="inlineStr">
        <x:is>
          <x:t>2022-08</x:t>
        </x:is>
      </x:c>
      <x:c r="J5060" s="0" t="inlineStr">
        <x:is>
          <x:t>Month</x:t>
        </x:is>
      </x:c>
      <x:c r="K5060" s="58">
        <x:v>1</x:v>
      </x:c>
      <x:c r="L5060" s="12">
        <x:v>451977.19</x:v>
      </x:c>
    </x:row>
    <x:row r="5061">
      <x:c r="A5061" s="0" t="inlineStr">
        <x:is>
          <x:t>NWC|nwc.other||2022-09</x:t>
        </x:is>
      </x:c>
      <x:c r="B5061" s="0" t="inlineStr">
        <x:is>
          <x:t>Demo Handel GmbH</x:t>
        </x:is>
      </x:c>
      <x:c r="C5061" s="0" t="inlineStr">
        <x:is>
          <x:t>NWC</x:t>
        </x:is>
      </x:c>
      <x:c r="D5061" s="0" t="inlineStr">
        <x:is>
          <x:t>nwc.other</x:t>
        </x:is>
      </x:c>
      <x:c r="E5061" s="0" t="inlineStr">
        <x:is>
          <x:t>Sonstiges Working Capital</x:t>
        </x:is>
      </x:c>
      <x:c r="H5061" s="0" t="inlineStr">
        <x:is>
          <x:t>2022-09</x:t>
        </x:is>
      </x:c>
      <x:c r="I5061" s="0" t="inlineStr">
        <x:is>
          <x:t>2022-09</x:t>
        </x:is>
      </x:c>
      <x:c r="J5061" s="0" t="inlineStr">
        <x:is>
          <x:t>Month</x:t>
        </x:is>
      </x:c>
      <x:c r="K5061" s="58">
        <x:v>1</x:v>
      </x:c>
      <x:c r="L5061" s="12">
        <x:v>-599125.89</x:v>
      </x:c>
    </x:row>
    <x:row r="5062">
      <x:c r="A5062" s="0" t="inlineStr">
        <x:is>
          <x:t>NWC|nwc.other||2022-10</x:t>
        </x:is>
      </x:c>
      <x:c r="B5062" s="0" t="inlineStr">
        <x:is>
          <x:t>Demo Handel GmbH</x:t>
        </x:is>
      </x:c>
      <x:c r="C5062" s="0" t="inlineStr">
        <x:is>
          <x:t>NWC</x:t>
        </x:is>
      </x:c>
      <x:c r="D5062" s="0" t="inlineStr">
        <x:is>
          <x:t>nwc.other</x:t>
        </x:is>
      </x:c>
      <x:c r="E5062" s="0" t="inlineStr">
        <x:is>
          <x:t>Sonstiges Working Capital</x:t>
        </x:is>
      </x:c>
      <x:c r="H5062" s="0" t="inlineStr">
        <x:is>
          <x:t>2022-10</x:t>
        </x:is>
      </x:c>
      <x:c r="I5062" s="0" t="inlineStr">
        <x:is>
          <x:t>2022-10</x:t>
        </x:is>
      </x:c>
      <x:c r="J5062" s="0" t="inlineStr">
        <x:is>
          <x:t>Month</x:t>
        </x:is>
      </x:c>
      <x:c r="K5062" s="58">
        <x:v>1</x:v>
      </x:c>
      <x:c r="L5062" s="12">
        <x:v>-670886.86</x:v>
      </x:c>
    </x:row>
    <x:row r="5063">
      <x:c r="A5063" s="0" t="inlineStr">
        <x:is>
          <x:t>NWC|nwc.other||2022-11</x:t>
        </x:is>
      </x:c>
      <x:c r="B5063" s="0" t="inlineStr">
        <x:is>
          <x:t>Demo Handel GmbH</x:t>
        </x:is>
      </x:c>
      <x:c r="C5063" s="0" t="inlineStr">
        <x:is>
          <x:t>NWC</x:t>
        </x:is>
      </x:c>
      <x:c r="D5063" s="0" t="inlineStr">
        <x:is>
          <x:t>nwc.other</x:t>
        </x:is>
      </x:c>
      <x:c r="E5063" s="0" t="inlineStr">
        <x:is>
          <x:t>Sonstiges Working Capital</x:t>
        </x:is>
      </x:c>
      <x:c r="H5063" s="0" t="inlineStr">
        <x:is>
          <x:t>2022-11</x:t>
        </x:is>
      </x:c>
      <x:c r="I5063" s="0" t="inlineStr">
        <x:is>
          <x:t>2022-11</x:t>
        </x:is>
      </x:c>
      <x:c r="J5063" s="0" t="inlineStr">
        <x:is>
          <x:t>Month</x:t>
        </x:is>
      </x:c>
      <x:c r="K5063" s="58">
        <x:v>1</x:v>
      </x:c>
      <x:c r="L5063" s="12">
        <x:v>-484068.27</x:v>
      </x:c>
    </x:row>
    <x:row r="5064">
      <x:c r="A5064" s="0" t="inlineStr">
        <x:is>
          <x:t>NWC|nwc.other||2022-12</x:t>
        </x:is>
      </x:c>
      <x:c r="B5064" s="0" t="inlineStr">
        <x:is>
          <x:t>Demo Handel GmbH</x:t>
        </x:is>
      </x:c>
      <x:c r="C5064" s="0" t="inlineStr">
        <x:is>
          <x:t>NWC</x:t>
        </x:is>
      </x:c>
      <x:c r="D5064" s="0" t="inlineStr">
        <x:is>
          <x:t>nwc.other</x:t>
        </x:is>
      </x:c>
      <x:c r="E5064" s="0" t="inlineStr">
        <x:is>
          <x:t>Sonstiges Working Capital</x:t>
        </x:is>
      </x:c>
      <x:c r="H5064" s="0" t="inlineStr">
        <x:is>
          <x:t>2022-12</x:t>
        </x:is>
      </x:c>
      <x:c r="I5064" s="0" t="inlineStr">
        <x:is>
          <x:t>2022-12</x:t>
        </x:is>
      </x:c>
      <x:c r="J5064" s="0" t="inlineStr">
        <x:is>
          <x:t>Month</x:t>
        </x:is>
      </x:c>
      <x:c r="K5064" s="58">
        <x:v>1</x:v>
      </x:c>
      <x:c r="L5064" s="12">
        <x:v>441197.61</x:v>
      </x:c>
    </x:row>
    <x:row r="5065">
      <x:c r="A5065" s="0" t="inlineStr">
        <x:is>
          <x:t>NWC|nwc.other||2023-01</x:t>
        </x:is>
      </x:c>
      <x:c r="B5065" s="0" t="inlineStr">
        <x:is>
          <x:t>Demo Handel GmbH</x:t>
        </x:is>
      </x:c>
      <x:c r="C5065" s="0" t="inlineStr">
        <x:is>
          <x:t>NWC</x:t>
        </x:is>
      </x:c>
      <x:c r="D5065" s="0" t="inlineStr">
        <x:is>
          <x:t>nwc.other</x:t>
        </x:is>
      </x:c>
      <x:c r="E5065" s="0" t="inlineStr">
        <x:is>
          <x:t>Sonstiges Working Capital</x:t>
        </x:is>
      </x:c>
      <x:c r="H5065" s="0" t="inlineStr">
        <x:is>
          <x:t>2023-01</x:t>
        </x:is>
      </x:c>
      <x:c r="I5065" s="0" t="inlineStr">
        <x:is>
          <x:t>2023-01</x:t>
        </x:is>
      </x:c>
      <x:c r="J5065" s="0" t="inlineStr">
        <x:is>
          <x:t>Month</x:t>
        </x:is>
      </x:c>
      <x:c r="K5065" s="58">
        <x:v>1</x:v>
      </x:c>
      <x:c r="L5065" s="12">
        <x:v>-571332.22</x:v>
      </x:c>
    </x:row>
    <x:row r="5066">
      <x:c r="A5066" s="0" t="inlineStr">
        <x:is>
          <x:t>NWC|nwc.other||2023-02</x:t>
        </x:is>
      </x:c>
      <x:c r="B5066" s="0" t="inlineStr">
        <x:is>
          <x:t>Demo Handel GmbH</x:t>
        </x:is>
      </x:c>
      <x:c r="C5066" s="0" t="inlineStr">
        <x:is>
          <x:t>NWC</x:t>
        </x:is>
      </x:c>
      <x:c r="D5066" s="0" t="inlineStr">
        <x:is>
          <x:t>nwc.other</x:t>
        </x:is>
      </x:c>
      <x:c r="E5066" s="0" t="inlineStr">
        <x:is>
          <x:t>Sonstiges Working Capital</x:t>
        </x:is>
      </x:c>
      <x:c r="H5066" s="0" t="inlineStr">
        <x:is>
          <x:t>2023-02</x:t>
        </x:is>
      </x:c>
      <x:c r="I5066" s="0" t="inlineStr">
        <x:is>
          <x:t>2023-02</x:t>
        </x:is>
      </x:c>
      <x:c r="J5066" s="0" t="inlineStr">
        <x:is>
          <x:t>Month</x:t>
        </x:is>
      </x:c>
      <x:c r="K5066" s="58">
        <x:v>1</x:v>
      </x:c>
      <x:c r="L5066" s="12">
        <x:v>933178.91</x:v>
      </x:c>
    </x:row>
    <x:row r="5067">
      <x:c r="A5067" s="0" t="inlineStr">
        <x:is>
          <x:t>NWC|nwc.other||2023-03</x:t>
        </x:is>
      </x:c>
      <x:c r="B5067" s="0" t="inlineStr">
        <x:is>
          <x:t>Demo Handel GmbH</x:t>
        </x:is>
      </x:c>
      <x:c r="C5067" s="0" t="inlineStr">
        <x:is>
          <x:t>NWC</x:t>
        </x:is>
      </x:c>
      <x:c r="D5067" s="0" t="inlineStr">
        <x:is>
          <x:t>nwc.other</x:t>
        </x:is>
      </x:c>
      <x:c r="E5067" s="0" t="inlineStr">
        <x:is>
          <x:t>Sonstiges Working Capital</x:t>
        </x:is>
      </x:c>
      <x:c r="H5067" s="0" t="inlineStr">
        <x:is>
          <x:t>2023-03</x:t>
        </x:is>
      </x:c>
      <x:c r="I5067" s="0" t="inlineStr">
        <x:is>
          <x:t>2023-03</x:t>
        </x:is>
      </x:c>
      <x:c r="J5067" s="0" t="inlineStr">
        <x:is>
          <x:t>Month</x:t>
        </x:is>
      </x:c>
      <x:c r="K5067" s="58">
        <x:v>1</x:v>
      </x:c>
      <x:c r="L5067" s="12">
        <x:v>-502288.39</x:v>
      </x:c>
    </x:row>
    <x:row r="5068">
      <x:c r="A5068" s="0" t="inlineStr">
        <x:is>
          <x:t>NWC|nwc.other||2023-04</x:t>
        </x:is>
      </x:c>
      <x:c r="B5068" s="0" t="inlineStr">
        <x:is>
          <x:t>Demo Handel GmbH</x:t>
        </x:is>
      </x:c>
      <x:c r="C5068" s="0" t="inlineStr">
        <x:is>
          <x:t>NWC</x:t>
        </x:is>
      </x:c>
      <x:c r="D5068" s="0" t="inlineStr">
        <x:is>
          <x:t>nwc.other</x:t>
        </x:is>
      </x:c>
      <x:c r="E5068" s="0" t="inlineStr">
        <x:is>
          <x:t>Sonstiges Working Capital</x:t>
        </x:is>
      </x:c>
      <x:c r="H5068" s="0" t="inlineStr">
        <x:is>
          <x:t>2023-04</x:t>
        </x:is>
      </x:c>
      <x:c r="I5068" s="0" t="inlineStr">
        <x:is>
          <x:t>2023-04</x:t>
        </x:is>
      </x:c>
      <x:c r="J5068" s="0" t="inlineStr">
        <x:is>
          <x:t>Month</x:t>
        </x:is>
      </x:c>
      <x:c r="K5068" s="58">
        <x:v>1</x:v>
      </x:c>
      <x:c r="L5068" s="12">
        <x:v>-563470.86</x:v>
      </x:c>
    </x:row>
    <x:row r="5069">
      <x:c r="A5069" s="0" t="inlineStr">
        <x:is>
          <x:t>NWC|nwc.other||2023-05</x:t>
        </x:is>
      </x:c>
      <x:c r="B5069" s="0" t="inlineStr">
        <x:is>
          <x:t>Demo Handel GmbH</x:t>
        </x:is>
      </x:c>
      <x:c r="C5069" s="0" t="inlineStr">
        <x:is>
          <x:t>NWC</x:t>
        </x:is>
      </x:c>
      <x:c r="D5069" s="0" t="inlineStr">
        <x:is>
          <x:t>nwc.other</x:t>
        </x:is>
      </x:c>
      <x:c r="E5069" s="0" t="inlineStr">
        <x:is>
          <x:t>Sonstiges Working Capital</x:t>
        </x:is>
      </x:c>
      <x:c r="H5069" s="0" t="inlineStr">
        <x:is>
          <x:t>2023-05</x:t>
        </x:is>
      </x:c>
      <x:c r="I5069" s="0" t="inlineStr">
        <x:is>
          <x:t>2023-05</x:t>
        </x:is>
      </x:c>
      <x:c r="J5069" s="0" t="inlineStr">
        <x:is>
          <x:t>Month</x:t>
        </x:is>
      </x:c>
      <x:c r="K5069" s="58">
        <x:v>1</x:v>
      </x:c>
      <x:c r="L5069" s="12">
        <x:v>805275.73</x:v>
      </x:c>
    </x:row>
    <x:row r="5070">
      <x:c r="A5070" s="0" t="inlineStr">
        <x:is>
          <x:t>NWC|nwc.other||2023-06</x:t>
        </x:is>
      </x:c>
      <x:c r="B5070" s="0" t="inlineStr">
        <x:is>
          <x:t>Demo Handel GmbH</x:t>
        </x:is>
      </x:c>
      <x:c r="C5070" s="0" t="inlineStr">
        <x:is>
          <x:t>NWC</x:t>
        </x:is>
      </x:c>
      <x:c r="D5070" s="0" t="inlineStr">
        <x:is>
          <x:t>nwc.other</x:t>
        </x:is>
      </x:c>
      <x:c r="E5070" s="0" t="inlineStr">
        <x:is>
          <x:t>Sonstiges Working Capital</x:t>
        </x:is>
      </x:c>
      <x:c r="H5070" s="0" t="inlineStr">
        <x:is>
          <x:t>2023-06</x:t>
        </x:is>
      </x:c>
      <x:c r="I5070" s="0" t="inlineStr">
        <x:is>
          <x:t>2023-06</x:t>
        </x:is>
      </x:c>
      <x:c r="J5070" s="0" t="inlineStr">
        <x:is>
          <x:t>Month</x:t>
        </x:is>
      </x:c>
      <x:c r="K5070" s="58">
        <x:v>1</x:v>
      </x:c>
      <x:c r="L5070" s="12">
        <x:v>-161318.05</x:v>
      </x:c>
    </x:row>
    <x:row r="5071">
      <x:c r="A5071" s="0" t="inlineStr">
        <x:is>
          <x:t>NWC|nwc.other||2023-07</x:t>
        </x:is>
      </x:c>
      <x:c r="B5071" s="0" t="inlineStr">
        <x:is>
          <x:t>Demo Handel GmbH</x:t>
        </x:is>
      </x:c>
      <x:c r="C5071" s="0" t="inlineStr">
        <x:is>
          <x:t>NWC</x:t>
        </x:is>
      </x:c>
      <x:c r="D5071" s="0" t="inlineStr">
        <x:is>
          <x:t>nwc.other</x:t>
        </x:is>
      </x:c>
      <x:c r="E5071" s="0" t="inlineStr">
        <x:is>
          <x:t>Sonstiges Working Capital</x:t>
        </x:is>
      </x:c>
      <x:c r="H5071" s="0" t="inlineStr">
        <x:is>
          <x:t>2023-07</x:t>
        </x:is>
      </x:c>
      <x:c r="I5071" s="0" t="inlineStr">
        <x:is>
          <x:t>2023-07</x:t>
        </x:is>
      </x:c>
      <x:c r="J5071" s="0" t="inlineStr">
        <x:is>
          <x:t>Month</x:t>
        </x:is>
      </x:c>
      <x:c r="K5071" s="58">
        <x:v>1</x:v>
      </x:c>
      <x:c r="L5071" s="12">
        <x:v>-210858.84</x:v>
      </x:c>
    </x:row>
    <x:row r="5072">
      <x:c r="A5072" s="0" t="inlineStr">
        <x:is>
          <x:t>NWC|nwc.other||2023-08</x:t>
        </x:is>
      </x:c>
      <x:c r="B5072" s="0" t="inlineStr">
        <x:is>
          <x:t>Demo Handel GmbH</x:t>
        </x:is>
      </x:c>
      <x:c r="C5072" s="0" t="inlineStr">
        <x:is>
          <x:t>NWC</x:t>
        </x:is>
      </x:c>
      <x:c r="D5072" s="0" t="inlineStr">
        <x:is>
          <x:t>nwc.other</x:t>
        </x:is>
      </x:c>
      <x:c r="E5072" s="0" t="inlineStr">
        <x:is>
          <x:t>Sonstiges Working Capital</x:t>
        </x:is>
      </x:c>
      <x:c r="H5072" s="0" t="inlineStr">
        <x:is>
          <x:t>2023-08</x:t>
        </x:is>
      </x:c>
      <x:c r="I5072" s="0" t="inlineStr">
        <x:is>
          <x:t>2023-08</x:t>
        </x:is>
      </x:c>
      <x:c r="J5072" s="0" t="inlineStr">
        <x:is>
          <x:t>Month</x:t>
        </x:is>
      </x:c>
      <x:c r="K5072" s="58">
        <x:v>1</x:v>
      </x:c>
      <x:c r="L5072" s="12">
        <x:v>-661220.64</x:v>
      </x:c>
    </x:row>
    <x:row r="5073">
      <x:c r="A5073" s="0" t="inlineStr">
        <x:is>
          <x:t>NWC|nwc.other||2023-09</x:t>
        </x:is>
      </x:c>
      <x:c r="B5073" s="0" t="inlineStr">
        <x:is>
          <x:t>Demo Handel GmbH</x:t>
        </x:is>
      </x:c>
      <x:c r="C5073" s="0" t="inlineStr">
        <x:is>
          <x:t>NWC</x:t>
        </x:is>
      </x:c>
      <x:c r="D5073" s="0" t="inlineStr">
        <x:is>
          <x:t>nwc.other</x:t>
        </x:is>
      </x:c>
      <x:c r="E5073" s="0" t="inlineStr">
        <x:is>
          <x:t>Sonstiges Working Capital</x:t>
        </x:is>
      </x:c>
      <x:c r="H5073" s="0" t="inlineStr">
        <x:is>
          <x:t>2023-09</x:t>
        </x:is>
      </x:c>
      <x:c r="I5073" s="0" t="inlineStr">
        <x:is>
          <x:t>2023-09</x:t>
        </x:is>
      </x:c>
      <x:c r="J5073" s="0" t="inlineStr">
        <x:is>
          <x:t>Month</x:t>
        </x:is>
      </x:c>
      <x:c r="K5073" s="58">
        <x:v>1</x:v>
      </x:c>
      <x:c r="L5073" s="12">
        <x:v>-710346.92</x:v>
      </x:c>
    </x:row>
    <x:row r="5074">
      <x:c r="A5074" s="0" t="inlineStr">
        <x:is>
          <x:t>NWC|nwc.other||2023-10</x:t>
        </x:is>
      </x:c>
      <x:c r="B5074" s="0" t="inlineStr">
        <x:is>
          <x:t>Demo Handel GmbH</x:t>
        </x:is>
      </x:c>
      <x:c r="C5074" s="0" t="inlineStr">
        <x:is>
          <x:t>NWC</x:t>
        </x:is>
      </x:c>
      <x:c r="D5074" s="0" t="inlineStr">
        <x:is>
          <x:t>nwc.other</x:t>
        </x:is>
      </x:c>
      <x:c r="E5074" s="0" t="inlineStr">
        <x:is>
          <x:t>Sonstiges Working Capital</x:t>
        </x:is>
      </x:c>
      <x:c r="H5074" s="0" t="inlineStr">
        <x:is>
          <x:t>2023-10</x:t>
        </x:is>
      </x:c>
      <x:c r="I5074" s="0" t="inlineStr">
        <x:is>
          <x:t>2023-10</x:t>
        </x:is>
      </x:c>
      <x:c r="J5074" s="0" t="inlineStr">
        <x:is>
          <x:t>Month</x:t>
        </x:is>
      </x:c>
      <x:c r="K5074" s="58">
        <x:v>1</x:v>
      </x:c>
      <x:c r="L5074" s="12">
        <x:v>-252607.97</x:v>
      </x:c>
    </x:row>
    <x:row r="5075">
      <x:c r="A5075" s="0" t="inlineStr">
        <x:is>
          <x:t>NWC|nwc.other||2023-11</x:t>
        </x:is>
      </x:c>
      <x:c r="B5075" s="0" t="inlineStr">
        <x:is>
          <x:t>Demo Handel GmbH</x:t>
        </x:is>
      </x:c>
      <x:c r="C5075" s="0" t="inlineStr">
        <x:is>
          <x:t>NWC</x:t>
        </x:is>
      </x:c>
      <x:c r="D5075" s="0" t="inlineStr">
        <x:is>
          <x:t>nwc.other</x:t>
        </x:is>
      </x:c>
      <x:c r="E5075" s="0" t="inlineStr">
        <x:is>
          <x:t>Sonstiges Working Capital</x:t>
        </x:is>
      </x:c>
      <x:c r="H5075" s="0" t="inlineStr">
        <x:is>
          <x:t>2023-11</x:t>
        </x:is>
      </x:c>
      <x:c r="I5075" s="0" t="inlineStr">
        <x:is>
          <x:t>2023-11</x:t>
        </x:is>
      </x:c>
      <x:c r="J5075" s="0" t="inlineStr">
        <x:is>
          <x:t>Month</x:t>
        </x:is>
      </x:c>
      <x:c r="K5075" s="58">
        <x:v>1</x:v>
      </x:c>
      <x:c r="L5075" s="12">
        <x:v>-486137.95</x:v>
      </x:c>
    </x:row>
    <x:row r="5076">
      <x:c r="A5076" s="0" t="inlineStr">
        <x:is>
          <x:t>NWC|nwc.other||2023-12</x:t>
        </x:is>
      </x:c>
      <x:c r="B5076" s="0" t="inlineStr">
        <x:is>
          <x:t>Demo Handel GmbH</x:t>
        </x:is>
      </x:c>
      <x:c r="C5076" s="0" t="inlineStr">
        <x:is>
          <x:t>NWC</x:t>
        </x:is>
      </x:c>
      <x:c r="D5076" s="0" t="inlineStr">
        <x:is>
          <x:t>nwc.other</x:t>
        </x:is>
      </x:c>
      <x:c r="E5076" s="0" t="inlineStr">
        <x:is>
          <x:t>Sonstiges Working Capital</x:t>
        </x:is>
      </x:c>
      <x:c r="H5076" s="0" t="inlineStr">
        <x:is>
          <x:t>2023-12</x:t>
        </x:is>
      </x:c>
      <x:c r="I5076" s="0" t="inlineStr">
        <x:is>
          <x:t>2023-12</x:t>
        </x:is>
      </x:c>
      <x:c r="J5076" s="0" t="inlineStr">
        <x:is>
          <x:t>Month</x:t>
        </x:is>
      </x:c>
      <x:c r="K5076" s="58">
        <x:v>1</x:v>
      </x:c>
      <x:c r="L5076" s="12">
        <x:v>-591393.23</x:v>
      </x:c>
    </x:row>
    <x:row r="5077">
      <x:c r="A5077" s="0" t="inlineStr">
        <x:is>
          <x:t>NWC|nwc.other||2024-01</x:t>
        </x:is>
      </x:c>
      <x:c r="B5077" s="0" t="inlineStr">
        <x:is>
          <x:t>Demo Handel GmbH</x:t>
        </x:is>
      </x:c>
      <x:c r="C5077" s="0" t="inlineStr">
        <x:is>
          <x:t>NWC</x:t>
        </x:is>
      </x:c>
      <x:c r="D5077" s="0" t="inlineStr">
        <x:is>
          <x:t>nwc.other</x:t>
        </x:is>
      </x:c>
      <x:c r="E5077" s="0" t="inlineStr">
        <x:is>
          <x:t>Sonstiges Working Capital</x:t>
        </x:is>
      </x:c>
      <x:c r="H5077" s="0" t="inlineStr">
        <x:is>
          <x:t>2024-01</x:t>
        </x:is>
      </x:c>
      <x:c r="I5077" s="0" t="inlineStr">
        <x:is>
          <x:t>2024-01</x:t>
        </x:is>
      </x:c>
      <x:c r="J5077" s="0" t="inlineStr">
        <x:is>
          <x:t>Month</x:t>
        </x:is>
      </x:c>
      <x:c r="K5077" s="58">
        <x:v>1</x:v>
      </x:c>
      <x:c r="L5077" s="12">
        <x:v>-587257.25</x:v>
      </x:c>
    </x:row>
    <x:row r="5078">
      <x:c r="A5078" s="0" t="inlineStr">
        <x:is>
          <x:t>NWC|nwc.other||2024-02</x:t>
        </x:is>
      </x:c>
      <x:c r="B5078" s="0" t="inlineStr">
        <x:is>
          <x:t>Demo Handel GmbH</x:t>
        </x:is>
      </x:c>
      <x:c r="C5078" s="0" t="inlineStr">
        <x:is>
          <x:t>NWC</x:t>
        </x:is>
      </x:c>
      <x:c r="D5078" s="0" t="inlineStr">
        <x:is>
          <x:t>nwc.other</x:t>
        </x:is>
      </x:c>
      <x:c r="E5078" s="0" t="inlineStr">
        <x:is>
          <x:t>Sonstiges Working Capital</x:t>
        </x:is>
      </x:c>
      <x:c r="H5078" s="0" t="inlineStr">
        <x:is>
          <x:t>2024-02</x:t>
        </x:is>
      </x:c>
      <x:c r="I5078" s="0" t="inlineStr">
        <x:is>
          <x:t>2024-02</x:t>
        </x:is>
      </x:c>
      <x:c r="J5078" s="0" t="inlineStr">
        <x:is>
          <x:t>Month</x:t>
        </x:is>
      </x:c>
      <x:c r="K5078" s="58">
        <x:v>1</x:v>
      </x:c>
      <x:c r="L5078" s="12">
        <x:v>-537931.66</x:v>
      </x:c>
    </x:row>
    <x:row r="5079">
      <x:c r="A5079" s="0" t="inlineStr">
        <x:is>
          <x:t>NWC|nwc.other||2024-03</x:t>
        </x:is>
      </x:c>
      <x:c r="B5079" s="0" t="inlineStr">
        <x:is>
          <x:t>Demo Handel GmbH</x:t>
        </x:is>
      </x:c>
      <x:c r="C5079" s="0" t="inlineStr">
        <x:is>
          <x:t>NWC</x:t>
        </x:is>
      </x:c>
      <x:c r="D5079" s="0" t="inlineStr">
        <x:is>
          <x:t>nwc.other</x:t>
        </x:is>
      </x:c>
      <x:c r="E5079" s="0" t="inlineStr">
        <x:is>
          <x:t>Sonstiges Working Capital</x:t>
        </x:is>
      </x:c>
      <x:c r="H5079" s="0" t="inlineStr">
        <x:is>
          <x:t>2024-03</x:t>
        </x:is>
      </x:c>
      <x:c r="I5079" s="0" t="inlineStr">
        <x:is>
          <x:t>2024-03</x:t>
        </x:is>
      </x:c>
      <x:c r="J5079" s="0" t="inlineStr">
        <x:is>
          <x:t>Month</x:t>
        </x:is>
      </x:c>
      <x:c r="K5079" s="58">
        <x:v>1</x:v>
      </x:c>
      <x:c r="L5079" s="12">
        <x:v>-603652.65</x:v>
      </x:c>
    </x:row>
    <x:row r="5080">
      <x:c r="A5080" s="0" t="inlineStr">
        <x:is>
          <x:t>NWC|nwc.other||2024-04</x:t>
        </x:is>
      </x:c>
      <x:c r="B5080" s="0" t="inlineStr">
        <x:is>
          <x:t>Demo Handel GmbH</x:t>
        </x:is>
      </x:c>
      <x:c r="C5080" s="0" t="inlineStr">
        <x:is>
          <x:t>NWC</x:t>
        </x:is>
      </x:c>
      <x:c r="D5080" s="0" t="inlineStr">
        <x:is>
          <x:t>nwc.other</x:t>
        </x:is>
      </x:c>
      <x:c r="E5080" s="0" t="inlineStr">
        <x:is>
          <x:t>Sonstiges Working Capital</x:t>
        </x:is>
      </x:c>
      <x:c r="H5080" s="0" t="inlineStr">
        <x:is>
          <x:t>2024-04</x:t>
        </x:is>
      </x:c>
      <x:c r="I5080" s="0" t="inlineStr">
        <x:is>
          <x:t>2024-04</x:t>
        </x:is>
      </x:c>
      <x:c r="J5080" s="0" t="inlineStr">
        <x:is>
          <x:t>Month</x:t>
        </x:is>
      </x:c>
      <x:c r="K5080" s="58">
        <x:v>1</x:v>
      </x:c>
      <x:c r="L5080" s="12">
        <x:v>-626048.32</x:v>
      </x:c>
    </x:row>
    <x:row r="5081">
      <x:c r="A5081" s="0" t="inlineStr">
        <x:is>
          <x:t>NWC|nwc.other||2024-05</x:t>
        </x:is>
      </x:c>
      <x:c r="B5081" s="0" t="inlineStr">
        <x:is>
          <x:t>Demo Handel GmbH</x:t>
        </x:is>
      </x:c>
      <x:c r="C5081" s="0" t="inlineStr">
        <x:is>
          <x:t>NWC</x:t>
        </x:is>
      </x:c>
      <x:c r="D5081" s="0" t="inlineStr">
        <x:is>
          <x:t>nwc.other</x:t>
        </x:is>
      </x:c>
      <x:c r="E5081" s="0" t="inlineStr">
        <x:is>
          <x:t>Sonstiges Working Capital</x:t>
        </x:is>
      </x:c>
      <x:c r="H5081" s="0" t="inlineStr">
        <x:is>
          <x:t>2024-05</x:t>
        </x:is>
      </x:c>
      <x:c r="I5081" s="0" t="inlineStr">
        <x:is>
          <x:t>2024-05</x:t>
        </x:is>
      </x:c>
      <x:c r="J5081" s="0" t="inlineStr">
        <x:is>
          <x:t>Month</x:t>
        </x:is>
      </x:c>
      <x:c r="K5081" s="58">
        <x:v>1</x:v>
      </x:c>
      <x:c r="L5081" s="12">
        <x:v>-581333.21</x:v>
      </x:c>
    </x:row>
    <x:row r="5082">
      <x:c r="A5082" s="0" t="inlineStr">
        <x:is>
          <x:t>NWC|nwc.other||2024-06</x:t>
        </x:is>
      </x:c>
      <x:c r="B5082" s="0" t="inlineStr">
        <x:is>
          <x:t>Demo Handel GmbH</x:t>
        </x:is>
      </x:c>
      <x:c r="C5082" s="0" t="inlineStr">
        <x:is>
          <x:t>NWC</x:t>
        </x:is>
      </x:c>
      <x:c r="D5082" s="0" t="inlineStr">
        <x:is>
          <x:t>nwc.other</x:t>
        </x:is>
      </x:c>
      <x:c r="E5082" s="0" t="inlineStr">
        <x:is>
          <x:t>Sonstiges Working Capital</x:t>
        </x:is>
      </x:c>
      <x:c r="H5082" s="0" t="inlineStr">
        <x:is>
          <x:t>2024-06</x:t>
        </x:is>
      </x:c>
      <x:c r="I5082" s="0" t="inlineStr">
        <x:is>
          <x:t>2024-06</x:t>
        </x:is>
      </x:c>
      <x:c r="J5082" s="0" t="inlineStr">
        <x:is>
          <x:t>Month</x:t>
        </x:is>
      </x:c>
      <x:c r="K5082" s="58">
        <x:v>1</x:v>
      </x:c>
      <x:c r="L5082" s="12">
        <x:v>205183.03</x:v>
      </x:c>
    </x:row>
    <x:row r="5083">
      <x:c r="A5083" s="0" t="inlineStr">
        <x:is>
          <x:t>NWC|nwc.other||2024-07</x:t>
        </x:is>
      </x:c>
      <x:c r="B5083" s="0" t="inlineStr">
        <x:is>
          <x:t>Demo Handel GmbH</x:t>
        </x:is>
      </x:c>
      <x:c r="C5083" s="0" t="inlineStr">
        <x:is>
          <x:t>NWC</x:t>
        </x:is>
      </x:c>
      <x:c r="D5083" s="0" t="inlineStr">
        <x:is>
          <x:t>nwc.other</x:t>
        </x:is>
      </x:c>
      <x:c r="E5083" s="0" t="inlineStr">
        <x:is>
          <x:t>Sonstiges Working Capital</x:t>
        </x:is>
      </x:c>
      <x:c r="H5083" s="0" t="inlineStr">
        <x:is>
          <x:t>2024-07</x:t>
        </x:is>
      </x:c>
      <x:c r="I5083" s="0" t="inlineStr">
        <x:is>
          <x:t>2024-07</x:t>
        </x:is>
      </x:c>
      <x:c r="J5083" s="0" t="inlineStr">
        <x:is>
          <x:t>Month</x:t>
        </x:is>
      </x:c>
      <x:c r="K5083" s="58">
        <x:v>1</x:v>
      </x:c>
      <x:c r="L5083" s="12">
        <x:v>-630063.24</x:v>
      </x:c>
    </x:row>
    <x:row r="5084">
      <x:c r="A5084" s="0" t="inlineStr">
        <x:is>
          <x:t>NWC|nwc.other||2024-08</x:t>
        </x:is>
      </x:c>
      <x:c r="B5084" s="0" t="inlineStr">
        <x:is>
          <x:t>Demo Handel GmbH</x:t>
        </x:is>
      </x:c>
      <x:c r="C5084" s="0" t="inlineStr">
        <x:is>
          <x:t>NWC</x:t>
        </x:is>
      </x:c>
      <x:c r="D5084" s="0" t="inlineStr">
        <x:is>
          <x:t>nwc.other</x:t>
        </x:is>
      </x:c>
      <x:c r="E5084" s="0" t="inlineStr">
        <x:is>
          <x:t>Sonstiges Working Capital</x:t>
        </x:is>
      </x:c>
      <x:c r="H5084" s="0" t="inlineStr">
        <x:is>
          <x:t>2024-08</x:t>
        </x:is>
      </x:c>
      <x:c r="I5084" s="0" t="inlineStr">
        <x:is>
          <x:t>2024-08</x:t>
        </x:is>
      </x:c>
      <x:c r="J5084" s="0" t="inlineStr">
        <x:is>
          <x:t>Month</x:t>
        </x:is>
      </x:c>
      <x:c r="K5084" s="58">
        <x:v>1</x:v>
      </x:c>
      <x:c r="L5084" s="12">
        <x:v>69507.48</x:v>
      </x:c>
    </x:row>
    <x:row r="5085">
      <x:c r="A5085" s="0" t="inlineStr">
        <x:is>
          <x:t>NWC|nwc.other||2024-09</x:t>
        </x:is>
      </x:c>
      <x:c r="B5085" s="0" t="inlineStr">
        <x:is>
          <x:t>Demo Handel GmbH</x:t>
        </x:is>
      </x:c>
      <x:c r="C5085" s="0" t="inlineStr">
        <x:is>
          <x:t>NWC</x:t>
        </x:is>
      </x:c>
      <x:c r="D5085" s="0" t="inlineStr">
        <x:is>
          <x:t>nwc.other</x:t>
        </x:is>
      </x:c>
      <x:c r="E5085" s="0" t="inlineStr">
        <x:is>
          <x:t>Sonstiges Working Capital</x:t>
        </x:is>
      </x:c>
      <x:c r="H5085" s="0" t="inlineStr">
        <x:is>
          <x:t>2024-09</x:t>
        </x:is>
      </x:c>
      <x:c r="I5085" s="0" t="inlineStr">
        <x:is>
          <x:t>2024-09</x:t>
        </x:is>
      </x:c>
      <x:c r="J5085" s="0" t="inlineStr">
        <x:is>
          <x:t>Month</x:t>
        </x:is>
      </x:c>
      <x:c r="K5085" s="58">
        <x:v>1</x:v>
      </x:c>
      <x:c r="L5085" s="12">
        <x:v>-713350.55</x:v>
      </x:c>
    </x:row>
    <x:row r="5086">
      <x:c r="A5086" s="0" t="inlineStr">
        <x:is>
          <x:t>NWC|nwc.other||2024-10</x:t>
        </x:is>
      </x:c>
      <x:c r="B5086" s="0" t="inlineStr">
        <x:is>
          <x:t>Demo Handel GmbH</x:t>
        </x:is>
      </x:c>
      <x:c r="C5086" s="0" t="inlineStr">
        <x:is>
          <x:t>NWC</x:t>
        </x:is>
      </x:c>
      <x:c r="D5086" s="0" t="inlineStr">
        <x:is>
          <x:t>nwc.other</x:t>
        </x:is>
      </x:c>
      <x:c r="E5086" s="0" t="inlineStr">
        <x:is>
          <x:t>Sonstiges Working Capital</x:t>
        </x:is>
      </x:c>
      <x:c r="H5086" s="0" t="inlineStr">
        <x:is>
          <x:t>2024-10</x:t>
        </x:is>
      </x:c>
      <x:c r="I5086" s="0" t="inlineStr">
        <x:is>
          <x:t>2024-10</x:t>
        </x:is>
      </x:c>
      <x:c r="J5086" s="0" t="inlineStr">
        <x:is>
          <x:t>Month</x:t>
        </x:is>
      </x:c>
      <x:c r="K5086" s="58">
        <x:v>1</x:v>
      </x:c>
      <x:c r="L5086" s="12">
        <x:v>-831703.64</x:v>
      </x:c>
    </x:row>
    <x:row r="5087">
      <x:c r="A5087" s="0" t="inlineStr">
        <x:is>
          <x:t>NWC|nwc.other||2024-11</x:t>
        </x:is>
      </x:c>
      <x:c r="B5087" s="0" t="inlineStr">
        <x:is>
          <x:t>Demo Handel GmbH</x:t>
        </x:is>
      </x:c>
      <x:c r="C5087" s="0" t="inlineStr">
        <x:is>
          <x:t>NWC</x:t>
        </x:is>
      </x:c>
      <x:c r="D5087" s="0" t="inlineStr">
        <x:is>
          <x:t>nwc.other</x:t>
        </x:is>
      </x:c>
      <x:c r="E5087" s="0" t="inlineStr">
        <x:is>
          <x:t>Sonstiges Working Capital</x:t>
        </x:is>
      </x:c>
      <x:c r="H5087" s="0" t="inlineStr">
        <x:is>
          <x:t>2024-11</x:t>
        </x:is>
      </x:c>
      <x:c r="I5087" s="0" t="inlineStr">
        <x:is>
          <x:t>2024-11</x:t>
        </x:is>
      </x:c>
      <x:c r="J5087" s="0" t="inlineStr">
        <x:is>
          <x:t>Month</x:t>
        </x:is>
      </x:c>
      <x:c r="K5087" s="58">
        <x:v>1</x:v>
      </x:c>
      <x:c r="L5087" s="12">
        <x:v>-323164.17</x:v>
      </x:c>
    </x:row>
    <x:row r="5088">
      <x:c r="A5088" s="0" t="inlineStr">
        <x:is>
          <x:t>NWC|nwc.other||2024-12</x:t>
        </x:is>
      </x:c>
      <x:c r="B5088" s="0" t="inlineStr">
        <x:is>
          <x:t>Demo Handel GmbH</x:t>
        </x:is>
      </x:c>
      <x:c r="C5088" s="0" t="inlineStr">
        <x:is>
          <x:t>NWC</x:t>
        </x:is>
      </x:c>
      <x:c r="D5088" s="0" t="inlineStr">
        <x:is>
          <x:t>nwc.other</x:t>
        </x:is>
      </x:c>
      <x:c r="E5088" s="0" t="inlineStr">
        <x:is>
          <x:t>Sonstiges Working Capital</x:t>
        </x:is>
      </x:c>
      <x:c r="H5088" s="0" t="inlineStr">
        <x:is>
          <x:t>2024-12</x:t>
        </x:is>
      </x:c>
      <x:c r="I5088" s="0" t="inlineStr">
        <x:is>
          <x:t>2024-12</x:t>
        </x:is>
      </x:c>
      <x:c r="J5088" s="0" t="inlineStr">
        <x:is>
          <x:t>Month</x:t>
        </x:is>
      </x:c>
      <x:c r="K5088" s="58">
        <x:v>1</x:v>
      </x:c>
      <x:c r="L5088" s="12">
        <x:v>-638839.77</x:v>
      </x:c>
    </x:row>
    <x:row r="5089">
      <x:c r="A5089" s="0" t="inlineStr">
        <x:is>
          <x:t>NWC|nwc.total||2022-01</x:t>
        </x:is>
      </x:c>
      <x:c r="B5089" s="0" t="inlineStr">
        <x:is>
          <x:t>Demo Handel GmbH</x:t>
        </x:is>
      </x:c>
      <x:c r="C5089" s="0" t="inlineStr">
        <x:is>
          <x:t>NWC</x:t>
        </x:is>
      </x:c>
      <x:c r="D5089" s="0" t="inlineStr">
        <x:is>
          <x:t>nwc.total</x:t>
        </x:is>
      </x:c>
      <x:c r="E5089" s="0" t="inlineStr">
        <x:is>
          <x:t>Net Working Capital</x:t>
        </x:is>
      </x:c>
      <x:c r="H5089" s="0" t="inlineStr">
        <x:is>
          <x:t>2022-01</x:t>
        </x:is>
      </x:c>
      <x:c r="I5089" s="0" t="inlineStr">
        <x:is>
          <x:t>2022-01</x:t>
        </x:is>
      </x:c>
      <x:c r="J5089" s="0" t="inlineStr">
        <x:is>
          <x:t>Month</x:t>
        </x:is>
      </x:c>
      <x:c r="K5089" s="58">
        <x:v>1</x:v>
      </x:c>
      <x:c r="L5089" s="12">
        <x:v>2375489.55</x:v>
      </x:c>
    </x:row>
    <x:row r="5090">
      <x:c r="A5090" s="0" t="inlineStr">
        <x:is>
          <x:t>NWC|nwc.total||2022-02</x:t>
        </x:is>
      </x:c>
      <x:c r="B5090" s="0" t="inlineStr">
        <x:is>
          <x:t>Demo Handel GmbH</x:t>
        </x:is>
      </x:c>
      <x:c r="C5090" s="0" t="inlineStr">
        <x:is>
          <x:t>NWC</x:t>
        </x:is>
      </x:c>
      <x:c r="D5090" s="0" t="inlineStr">
        <x:is>
          <x:t>nwc.total</x:t>
        </x:is>
      </x:c>
      <x:c r="E5090" s="0" t="inlineStr">
        <x:is>
          <x:t>Net Working Capital</x:t>
        </x:is>
      </x:c>
      <x:c r="H5090" s="0" t="inlineStr">
        <x:is>
          <x:t>2022-02</x:t>
        </x:is>
      </x:c>
      <x:c r="I5090" s="0" t="inlineStr">
        <x:is>
          <x:t>2022-02</x:t>
        </x:is>
      </x:c>
      <x:c r="J5090" s="0" t="inlineStr">
        <x:is>
          <x:t>Month</x:t>
        </x:is>
      </x:c>
      <x:c r="K5090" s="58">
        <x:v>1</x:v>
      </x:c>
      <x:c r="L5090" s="12">
        <x:v>2428489.01</x:v>
      </x:c>
    </x:row>
    <x:row r="5091">
      <x:c r="A5091" s="0" t="inlineStr">
        <x:is>
          <x:t>NWC|nwc.total||2022-03</x:t>
        </x:is>
      </x:c>
      <x:c r="B5091" s="0" t="inlineStr">
        <x:is>
          <x:t>Demo Handel GmbH</x:t>
        </x:is>
      </x:c>
      <x:c r="C5091" s="0" t="inlineStr">
        <x:is>
          <x:t>NWC</x:t>
        </x:is>
      </x:c>
      <x:c r="D5091" s="0" t="inlineStr">
        <x:is>
          <x:t>nwc.total</x:t>
        </x:is>
      </x:c>
      <x:c r="E5091" s="0" t="inlineStr">
        <x:is>
          <x:t>Net Working Capital</x:t>
        </x:is>
      </x:c>
      <x:c r="H5091" s="0" t="inlineStr">
        <x:is>
          <x:t>2022-03</x:t>
        </x:is>
      </x:c>
      <x:c r="I5091" s="0" t="inlineStr">
        <x:is>
          <x:t>2022-03</x:t>
        </x:is>
      </x:c>
      <x:c r="J5091" s="0" t="inlineStr">
        <x:is>
          <x:t>Month</x:t>
        </x:is>
      </x:c>
      <x:c r="K5091" s="58">
        <x:v>1</x:v>
      </x:c>
      <x:c r="L5091" s="12">
        <x:v>3240419.87</x:v>
      </x:c>
    </x:row>
    <x:row r="5092">
      <x:c r="A5092" s="0" t="inlineStr">
        <x:is>
          <x:t>NWC|nwc.total||2022-04</x:t>
        </x:is>
      </x:c>
      <x:c r="B5092" s="0" t="inlineStr">
        <x:is>
          <x:t>Demo Handel GmbH</x:t>
        </x:is>
      </x:c>
      <x:c r="C5092" s="0" t="inlineStr">
        <x:is>
          <x:t>NWC</x:t>
        </x:is>
      </x:c>
      <x:c r="D5092" s="0" t="inlineStr">
        <x:is>
          <x:t>nwc.total</x:t>
        </x:is>
      </x:c>
      <x:c r="E5092" s="0" t="inlineStr">
        <x:is>
          <x:t>Net Working Capital</x:t>
        </x:is>
      </x:c>
      <x:c r="H5092" s="0" t="inlineStr">
        <x:is>
          <x:t>2022-04</x:t>
        </x:is>
      </x:c>
      <x:c r="I5092" s="0" t="inlineStr">
        <x:is>
          <x:t>2022-04</x:t>
        </x:is>
      </x:c>
      <x:c r="J5092" s="0" t="inlineStr">
        <x:is>
          <x:t>Month</x:t>
        </x:is>
      </x:c>
      <x:c r="K5092" s="58">
        <x:v>1</x:v>
      </x:c>
      <x:c r="L5092" s="12">
        <x:v>2727335.36</x:v>
      </x:c>
    </x:row>
    <x:row r="5093">
      <x:c r="A5093" s="0" t="inlineStr">
        <x:is>
          <x:t>NWC|nwc.total||2022-05</x:t>
        </x:is>
      </x:c>
      <x:c r="B5093" s="0" t="inlineStr">
        <x:is>
          <x:t>Demo Handel GmbH</x:t>
        </x:is>
      </x:c>
      <x:c r="C5093" s="0" t="inlineStr">
        <x:is>
          <x:t>NWC</x:t>
        </x:is>
      </x:c>
      <x:c r="D5093" s="0" t="inlineStr">
        <x:is>
          <x:t>nwc.total</x:t>
        </x:is>
      </x:c>
      <x:c r="E5093" s="0" t="inlineStr">
        <x:is>
          <x:t>Net Working Capital</x:t>
        </x:is>
      </x:c>
      <x:c r="H5093" s="0" t="inlineStr">
        <x:is>
          <x:t>2022-05</x:t>
        </x:is>
      </x:c>
      <x:c r="I5093" s="0" t="inlineStr">
        <x:is>
          <x:t>2022-05</x:t>
        </x:is>
      </x:c>
      <x:c r="J5093" s="0" t="inlineStr">
        <x:is>
          <x:t>Month</x:t>
        </x:is>
      </x:c>
      <x:c r="K5093" s="58">
        <x:v>1</x:v>
      </x:c>
      <x:c r="L5093" s="12">
        <x:v>3426474.78</x:v>
      </x:c>
    </x:row>
    <x:row r="5094">
      <x:c r="A5094" s="0" t="inlineStr">
        <x:is>
          <x:t>NWC|nwc.total||2022-06</x:t>
        </x:is>
      </x:c>
      <x:c r="B5094" s="0" t="inlineStr">
        <x:is>
          <x:t>Demo Handel GmbH</x:t>
        </x:is>
      </x:c>
      <x:c r="C5094" s="0" t="inlineStr">
        <x:is>
          <x:t>NWC</x:t>
        </x:is>
      </x:c>
      <x:c r="D5094" s="0" t="inlineStr">
        <x:is>
          <x:t>nwc.total</x:t>
        </x:is>
      </x:c>
      <x:c r="E5094" s="0" t="inlineStr">
        <x:is>
          <x:t>Net Working Capital</x:t>
        </x:is>
      </x:c>
      <x:c r="H5094" s="0" t="inlineStr">
        <x:is>
          <x:t>2022-06</x:t>
        </x:is>
      </x:c>
      <x:c r="I5094" s="0" t="inlineStr">
        <x:is>
          <x:t>2022-06</x:t>
        </x:is>
      </x:c>
      <x:c r="J5094" s="0" t="inlineStr">
        <x:is>
          <x:t>Month</x:t>
        </x:is>
      </x:c>
      <x:c r="K5094" s="58">
        <x:v>1</x:v>
      </x:c>
      <x:c r="L5094" s="12">
        <x:v>2802885.04</x:v>
      </x:c>
    </x:row>
    <x:row r="5095">
      <x:c r="A5095" s="0" t="inlineStr">
        <x:is>
          <x:t>NWC|nwc.total||2022-07</x:t>
        </x:is>
      </x:c>
      <x:c r="B5095" s="0" t="inlineStr">
        <x:is>
          <x:t>Demo Handel GmbH</x:t>
        </x:is>
      </x:c>
      <x:c r="C5095" s="0" t="inlineStr">
        <x:is>
          <x:t>NWC</x:t>
        </x:is>
      </x:c>
      <x:c r="D5095" s="0" t="inlineStr">
        <x:is>
          <x:t>nwc.total</x:t>
        </x:is>
      </x:c>
      <x:c r="E5095" s="0" t="inlineStr">
        <x:is>
          <x:t>Net Working Capital</x:t>
        </x:is>
      </x:c>
      <x:c r="H5095" s="0" t="inlineStr">
        <x:is>
          <x:t>2022-07</x:t>
        </x:is>
      </x:c>
      <x:c r="I5095" s="0" t="inlineStr">
        <x:is>
          <x:t>2022-07</x:t>
        </x:is>
      </x:c>
      <x:c r="J5095" s="0" t="inlineStr">
        <x:is>
          <x:t>Month</x:t>
        </x:is>
      </x:c>
      <x:c r="K5095" s="58">
        <x:v>1</x:v>
      </x:c>
      <x:c r="L5095" s="12">
        <x:v>2739544.84</x:v>
      </x:c>
    </x:row>
    <x:row r="5096">
      <x:c r="A5096" s="0" t="inlineStr">
        <x:is>
          <x:t>NWC|nwc.total||2022-08</x:t>
        </x:is>
      </x:c>
      <x:c r="B5096" s="0" t="inlineStr">
        <x:is>
          <x:t>Demo Handel GmbH</x:t>
        </x:is>
      </x:c>
      <x:c r="C5096" s="0" t="inlineStr">
        <x:is>
          <x:t>NWC</x:t>
        </x:is>
      </x:c>
      <x:c r="D5096" s="0" t="inlineStr">
        <x:is>
          <x:t>nwc.total</x:t>
        </x:is>
      </x:c>
      <x:c r="E5096" s="0" t="inlineStr">
        <x:is>
          <x:t>Net Working Capital</x:t>
        </x:is>
      </x:c>
      <x:c r="H5096" s="0" t="inlineStr">
        <x:is>
          <x:t>2022-08</x:t>
        </x:is>
      </x:c>
      <x:c r="I5096" s="0" t="inlineStr">
        <x:is>
          <x:t>2022-08</x:t>
        </x:is>
      </x:c>
      <x:c r="J5096" s="0" t="inlineStr">
        <x:is>
          <x:t>Month</x:t>
        </x:is>
      </x:c>
      <x:c r="K5096" s="58">
        <x:v>1</x:v>
      </x:c>
      <x:c r="L5096" s="12">
        <x:v>3201155.34</x:v>
      </x:c>
    </x:row>
    <x:row r="5097">
      <x:c r="A5097" s="0" t="inlineStr">
        <x:is>
          <x:t>NWC|nwc.total||2022-09</x:t>
        </x:is>
      </x:c>
      <x:c r="B5097" s="0" t="inlineStr">
        <x:is>
          <x:t>Demo Handel GmbH</x:t>
        </x:is>
      </x:c>
      <x:c r="C5097" s="0" t="inlineStr">
        <x:is>
          <x:t>NWC</x:t>
        </x:is>
      </x:c>
      <x:c r="D5097" s="0" t="inlineStr">
        <x:is>
          <x:t>nwc.total</x:t>
        </x:is>
      </x:c>
      <x:c r="E5097" s="0" t="inlineStr">
        <x:is>
          <x:t>Net Working Capital</x:t>
        </x:is>
      </x:c>
      <x:c r="H5097" s="0" t="inlineStr">
        <x:is>
          <x:t>2022-09</x:t>
        </x:is>
      </x:c>
      <x:c r="I5097" s="0" t="inlineStr">
        <x:is>
          <x:t>2022-09</x:t>
        </x:is>
      </x:c>
      <x:c r="J5097" s="0" t="inlineStr">
        <x:is>
          <x:t>Month</x:t>
        </x:is>
      </x:c>
      <x:c r="K5097" s="58">
        <x:v>1</x:v>
      </x:c>
      <x:c r="L5097" s="12">
        <x:v>2693686.24</x:v>
      </x:c>
    </x:row>
    <x:row r="5098">
      <x:c r="A5098" s="0" t="inlineStr">
        <x:is>
          <x:t>NWC|nwc.total||2022-10</x:t>
        </x:is>
      </x:c>
      <x:c r="B5098" s="0" t="inlineStr">
        <x:is>
          <x:t>Demo Handel GmbH</x:t>
        </x:is>
      </x:c>
      <x:c r="C5098" s="0" t="inlineStr">
        <x:is>
          <x:t>NWC</x:t>
        </x:is>
      </x:c>
      <x:c r="D5098" s="0" t="inlineStr">
        <x:is>
          <x:t>nwc.total</x:t>
        </x:is>
      </x:c>
      <x:c r="E5098" s="0" t="inlineStr">
        <x:is>
          <x:t>Net Working Capital</x:t>
        </x:is>
      </x:c>
      <x:c r="H5098" s="0" t="inlineStr">
        <x:is>
          <x:t>2022-10</x:t>
        </x:is>
      </x:c>
      <x:c r="I5098" s="0" t="inlineStr">
        <x:is>
          <x:t>2022-10</x:t>
        </x:is>
      </x:c>
      <x:c r="J5098" s="0" t="inlineStr">
        <x:is>
          <x:t>Month</x:t>
        </x:is>
      </x:c>
      <x:c r="K5098" s="58">
        <x:v>1</x:v>
      </x:c>
      <x:c r="L5098" s="12">
        <x:v>2596373.22</x:v>
      </x:c>
    </x:row>
    <x:row r="5099">
      <x:c r="A5099" s="0" t="inlineStr">
        <x:is>
          <x:t>NWC|nwc.total||2022-11</x:t>
        </x:is>
      </x:c>
      <x:c r="B5099" s="0" t="inlineStr">
        <x:is>
          <x:t>Demo Handel GmbH</x:t>
        </x:is>
      </x:c>
      <x:c r="C5099" s="0" t="inlineStr">
        <x:is>
          <x:t>NWC</x:t>
        </x:is>
      </x:c>
      <x:c r="D5099" s="0" t="inlineStr">
        <x:is>
          <x:t>nwc.total</x:t>
        </x:is>
      </x:c>
      <x:c r="E5099" s="0" t="inlineStr">
        <x:is>
          <x:t>Net Working Capital</x:t>
        </x:is>
      </x:c>
      <x:c r="H5099" s="0" t="inlineStr">
        <x:is>
          <x:t>2022-11</x:t>
        </x:is>
      </x:c>
      <x:c r="I5099" s="0" t="inlineStr">
        <x:is>
          <x:t>2022-11</x:t>
        </x:is>
      </x:c>
      <x:c r="J5099" s="0" t="inlineStr">
        <x:is>
          <x:t>Month</x:t>
        </x:is>
      </x:c>
      <x:c r="K5099" s="58">
        <x:v>1</x:v>
      </x:c>
      <x:c r="L5099" s="12">
        <x:v>2928409.45</x:v>
      </x:c>
    </x:row>
    <x:row r="5100">
      <x:c r="A5100" s="0" t="inlineStr">
        <x:is>
          <x:t>NWC|nwc.total||2022-12</x:t>
        </x:is>
      </x:c>
      <x:c r="B5100" s="0" t="inlineStr">
        <x:is>
          <x:t>Demo Handel GmbH</x:t>
        </x:is>
      </x:c>
      <x:c r="C5100" s="0" t="inlineStr">
        <x:is>
          <x:t>NWC</x:t>
        </x:is>
      </x:c>
      <x:c r="D5100" s="0" t="inlineStr">
        <x:is>
          <x:t>nwc.total</x:t>
        </x:is>
      </x:c>
      <x:c r="E5100" s="0" t="inlineStr">
        <x:is>
          <x:t>Net Working Capital</x:t>
        </x:is>
      </x:c>
      <x:c r="H5100" s="0" t="inlineStr">
        <x:is>
          <x:t>2022-12</x:t>
        </x:is>
      </x:c>
      <x:c r="I5100" s="0" t="inlineStr">
        <x:is>
          <x:t>2022-12</x:t>
        </x:is>
      </x:c>
      <x:c r="J5100" s="0" t="inlineStr">
        <x:is>
          <x:t>Month</x:t>
        </x:is>
      </x:c>
      <x:c r="K5100" s="58">
        <x:v>1</x:v>
      </x:c>
      <x:c r="L5100" s="12">
        <x:v>4062705.26</x:v>
      </x:c>
    </x:row>
    <x:row r="5101">
      <x:c r="A5101" s="0" t="inlineStr">
        <x:is>
          <x:t>NWC|nwc.total||2023-01</x:t>
        </x:is>
      </x:c>
      <x:c r="B5101" s="0" t="inlineStr">
        <x:is>
          <x:t>Demo Handel GmbH</x:t>
        </x:is>
      </x:c>
      <x:c r="C5101" s="0" t="inlineStr">
        <x:is>
          <x:t>NWC</x:t>
        </x:is>
      </x:c>
      <x:c r="D5101" s="0" t="inlineStr">
        <x:is>
          <x:t>nwc.total</x:t>
        </x:is>
      </x:c>
      <x:c r="E5101" s="0" t="inlineStr">
        <x:is>
          <x:t>Net Working Capital</x:t>
        </x:is>
      </x:c>
      <x:c r="H5101" s="0" t="inlineStr">
        <x:is>
          <x:t>2023-01</x:t>
        </x:is>
      </x:c>
      <x:c r="I5101" s="0" t="inlineStr">
        <x:is>
          <x:t>2023-01</x:t>
        </x:is>
      </x:c>
      <x:c r="J5101" s="0" t="inlineStr">
        <x:is>
          <x:t>Month</x:t>
        </x:is>
      </x:c>
      <x:c r="K5101" s="58">
        <x:v>1</x:v>
      </x:c>
      <x:c r="L5101" s="12">
        <x:v>2698157.71</x:v>
      </x:c>
    </x:row>
    <x:row r="5102">
      <x:c r="A5102" s="0" t="inlineStr">
        <x:is>
          <x:t>NWC|nwc.total||2023-02</x:t>
        </x:is>
      </x:c>
      <x:c r="B5102" s="0" t="inlineStr">
        <x:is>
          <x:t>Demo Handel GmbH</x:t>
        </x:is>
      </x:c>
      <x:c r="C5102" s="0" t="inlineStr">
        <x:is>
          <x:t>NWC</x:t>
        </x:is>
      </x:c>
      <x:c r="D5102" s="0" t="inlineStr">
        <x:is>
          <x:t>nwc.total</x:t>
        </x:is>
      </x:c>
      <x:c r="E5102" s="0" t="inlineStr">
        <x:is>
          <x:t>Net Working Capital</x:t>
        </x:is>
      </x:c>
      <x:c r="H5102" s="0" t="inlineStr">
        <x:is>
          <x:t>2023-02</x:t>
        </x:is>
      </x:c>
      <x:c r="I5102" s="0" t="inlineStr">
        <x:is>
          <x:t>2023-02</x:t>
        </x:is>
      </x:c>
      <x:c r="J5102" s="0" t="inlineStr">
        <x:is>
          <x:t>Month</x:t>
        </x:is>
      </x:c>
      <x:c r="K5102" s="58">
        <x:v>1</x:v>
      </x:c>
      <x:c r="L5102" s="12">
        <x:v>3976378.68</x:v>
      </x:c>
    </x:row>
    <x:row r="5103">
      <x:c r="A5103" s="0" t="inlineStr">
        <x:is>
          <x:t>NWC|nwc.total||2023-03</x:t>
        </x:is>
      </x:c>
      <x:c r="B5103" s="0" t="inlineStr">
        <x:is>
          <x:t>Demo Handel GmbH</x:t>
        </x:is>
      </x:c>
      <x:c r="C5103" s="0" t="inlineStr">
        <x:is>
          <x:t>NWC</x:t>
        </x:is>
      </x:c>
      <x:c r="D5103" s="0" t="inlineStr">
        <x:is>
          <x:t>nwc.total</x:t>
        </x:is>
      </x:c>
      <x:c r="E5103" s="0" t="inlineStr">
        <x:is>
          <x:t>Net Working Capital</x:t>
        </x:is>
      </x:c>
      <x:c r="H5103" s="0" t="inlineStr">
        <x:is>
          <x:t>2023-03</x:t>
        </x:is>
      </x:c>
      <x:c r="I5103" s="0" t="inlineStr">
        <x:is>
          <x:t>2023-03</x:t>
        </x:is>
      </x:c>
      <x:c r="J5103" s="0" t="inlineStr">
        <x:is>
          <x:t>Month</x:t>
        </x:is>
      </x:c>
      <x:c r="K5103" s="58">
        <x:v>1</x:v>
      </x:c>
      <x:c r="L5103" s="12">
        <x:v>2870255.96</x:v>
      </x:c>
    </x:row>
    <x:row r="5104">
      <x:c r="A5104" s="0" t="inlineStr">
        <x:is>
          <x:t>NWC|nwc.total||2023-04</x:t>
        </x:is>
      </x:c>
      <x:c r="B5104" s="0" t="inlineStr">
        <x:is>
          <x:t>Demo Handel GmbH</x:t>
        </x:is>
      </x:c>
      <x:c r="C5104" s="0" t="inlineStr">
        <x:is>
          <x:t>NWC</x:t>
        </x:is>
      </x:c>
      <x:c r="D5104" s="0" t="inlineStr">
        <x:is>
          <x:t>nwc.total</x:t>
        </x:is>
      </x:c>
      <x:c r="E5104" s="0" t="inlineStr">
        <x:is>
          <x:t>Net Working Capital</x:t>
        </x:is>
      </x:c>
      <x:c r="H5104" s="0" t="inlineStr">
        <x:is>
          <x:t>2023-04</x:t>
        </x:is>
      </x:c>
      <x:c r="I5104" s="0" t="inlineStr">
        <x:is>
          <x:t>2023-04</x:t>
        </x:is>
      </x:c>
      <x:c r="J5104" s="0" t="inlineStr">
        <x:is>
          <x:t>Month</x:t>
        </x:is>
      </x:c>
      <x:c r="K5104" s="58">
        <x:v>1</x:v>
      </x:c>
      <x:c r="L5104" s="12">
        <x:v>2815004.89</x:v>
      </x:c>
    </x:row>
    <x:row r="5105">
      <x:c r="A5105" s="0" t="inlineStr">
        <x:is>
          <x:t>NWC|nwc.total||2023-05</x:t>
        </x:is>
      </x:c>
      <x:c r="B5105" s="0" t="inlineStr">
        <x:is>
          <x:t>Demo Handel GmbH</x:t>
        </x:is>
      </x:c>
      <x:c r="C5105" s="0" t="inlineStr">
        <x:is>
          <x:t>NWC</x:t>
        </x:is>
      </x:c>
      <x:c r="D5105" s="0" t="inlineStr">
        <x:is>
          <x:t>nwc.total</x:t>
        </x:is>
      </x:c>
      <x:c r="E5105" s="0" t="inlineStr">
        <x:is>
          <x:t>Net Working Capital</x:t>
        </x:is>
      </x:c>
      <x:c r="H5105" s="0" t="inlineStr">
        <x:is>
          <x:t>2023-05</x:t>
        </x:is>
      </x:c>
      <x:c r="I5105" s="0" t="inlineStr">
        <x:is>
          <x:t>2023-05</x:t>
        </x:is>
      </x:c>
      <x:c r="J5105" s="0" t="inlineStr">
        <x:is>
          <x:t>Month</x:t>
        </x:is>
      </x:c>
      <x:c r="K5105" s="58">
        <x:v>1</x:v>
      </x:c>
      <x:c r="L5105" s="12">
        <x:v>3568063.08</x:v>
      </x:c>
    </x:row>
    <x:row r="5106">
      <x:c r="A5106" s="0" t="inlineStr">
        <x:is>
          <x:t>NWC|nwc.total||2023-06</x:t>
        </x:is>
      </x:c>
      <x:c r="B5106" s="0" t="inlineStr">
        <x:is>
          <x:t>Demo Handel GmbH</x:t>
        </x:is>
      </x:c>
      <x:c r="C5106" s="0" t="inlineStr">
        <x:is>
          <x:t>NWC</x:t>
        </x:is>
      </x:c>
      <x:c r="D5106" s="0" t="inlineStr">
        <x:is>
          <x:t>nwc.total</x:t>
        </x:is>
      </x:c>
      <x:c r="E5106" s="0" t="inlineStr">
        <x:is>
          <x:t>Net Working Capital</x:t>
        </x:is>
      </x:c>
      <x:c r="H5106" s="0" t="inlineStr">
        <x:is>
          <x:t>2023-06</x:t>
        </x:is>
      </x:c>
      <x:c r="I5106" s="0" t="inlineStr">
        <x:is>
          <x:t>2023-06</x:t>
        </x:is>
      </x:c>
      <x:c r="J5106" s="0" t="inlineStr">
        <x:is>
          <x:t>Month</x:t>
        </x:is>
      </x:c>
      <x:c r="K5106" s="58">
        <x:v>1</x:v>
      </x:c>
      <x:c r="L5106" s="12">
        <x:v>692312.57</x:v>
      </x:c>
    </x:row>
    <x:row r="5107">
      <x:c r="A5107" s="0" t="inlineStr">
        <x:is>
          <x:t>NWC|nwc.total||2023-07</x:t>
        </x:is>
      </x:c>
      <x:c r="B5107" s="0" t="inlineStr">
        <x:is>
          <x:t>Demo Handel GmbH</x:t>
        </x:is>
      </x:c>
      <x:c r="C5107" s="0" t="inlineStr">
        <x:is>
          <x:t>NWC</x:t>
        </x:is>
      </x:c>
      <x:c r="D5107" s="0" t="inlineStr">
        <x:is>
          <x:t>nwc.total</x:t>
        </x:is>
      </x:c>
      <x:c r="E5107" s="0" t="inlineStr">
        <x:is>
          <x:t>Net Working Capital</x:t>
        </x:is>
      </x:c>
      <x:c r="H5107" s="0" t="inlineStr">
        <x:is>
          <x:t>2023-07</x:t>
        </x:is>
      </x:c>
      <x:c r="I5107" s="0" t="inlineStr">
        <x:is>
          <x:t>2023-07</x:t>
        </x:is>
      </x:c>
      <x:c r="J5107" s="0" t="inlineStr">
        <x:is>
          <x:t>Month</x:t>
        </x:is>
      </x:c>
      <x:c r="K5107" s="58">
        <x:v>1</x:v>
      </x:c>
      <x:c r="L5107" s="12">
        <x:v>3636756.2</x:v>
      </x:c>
    </x:row>
    <x:row r="5108">
      <x:c r="A5108" s="0" t="inlineStr">
        <x:is>
          <x:t>NWC|nwc.total||2023-08</x:t>
        </x:is>
      </x:c>
      <x:c r="B5108" s="0" t="inlineStr">
        <x:is>
          <x:t>Demo Handel GmbH</x:t>
        </x:is>
      </x:c>
      <x:c r="C5108" s="0" t="inlineStr">
        <x:is>
          <x:t>NWC</x:t>
        </x:is>
      </x:c>
      <x:c r="D5108" s="0" t="inlineStr">
        <x:is>
          <x:t>nwc.total</x:t>
        </x:is>
      </x:c>
      <x:c r="E5108" s="0" t="inlineStr">
        <x:is>
          <x:t>Net Working Capital</x:t>
        </x:is>
      </x:c>
      <x:c r="H5108" s="0" t="inlineStr">
        <x:is>
          <x:t>2023-08</x:t>
        </x:is>
      </x:c>
      <x:c r="I5108" s="0" t="inlineStr">
        <x:is>
          <x:t>2023-08</x:t>
        </x:is>
      </x:c>
      <x:c r="J5108" s="0" t="inlineStr">
        <x:is>
          <x:t>Month</x:t>
        </x:is>
      </x:c>
      <x:c r="K5108" s="58">
        <x:v>1</x:v>
      </x:c>
      <x:c r="L5108" s="12">
        <x:v>2637463.89</x:v>
      </x:c>
    </x:row>
    <x:row r="5109">
      <x:c r="A5109" s="0" t="inlineStr">
        <x:is>
          <x:t>NWC|nwc.total||2023-09</x:t>
        </x:is>
      </x:c>
      <x:c r="B5109" s="0" t="inlineStr">
        <x:is>
          <x:t>Demo Handel GmbH</x:t>
        </x:is>
      </x:c>
      <x:c r="C5109" s="0" t="inlineStr">
        <x:is>
          <x:t>NWC</x:t>
        </x:is>
      </x:c>
      <x:c r="D5109" s="0" t="inlineStr">
        <x:is>
          <x:t>nwc.total</x:t>
        </x:is>
      </x:c>
      <x:c r="E5109" s="0" t="inlineStr">
        <x:is>
          <x:t>Net Working Capital</x:t>
        </x:is>
      </x:c>
      <x:c r="H5109" s="0" t="inlineStr">
        <x:is>
          <x:t>2023-09</x:t>
        </x:is>
      </x:c>
      <x:c r="I5109" s="0" t="inlineStr">
        <x:is>
          <x:t>2023-09</x:t>
        </x:is>
      </x:c>
      <x:c r="J5109" s="0" t="inlineStr">
        <x:is>
          <x:t>Month</x:t>
        </x:is>
      </x:c>
      <x:c r="K5109" s="58">
        <x:v>1</x:v>
      </x:c>
      <x:c r="L5109" s="12">
        <x:v>2948495.26</x:v>
      </x:c>
    </x:row>
    <x:row r="5110">
      <x:c r="A5110" s="0" t="inlineStr">
        <x:is>
          <x:t>NWC|nwc.total||2023-10</x:t>
        </x:is>
      </x:c>
      <x:c r="B5110" s="0" t="inlineStr">
        <x:is>
          <x:t>Demo Handel GmbH</x:t>
        </x:is>
      </x:c>
      <x:c r="C5110" s="0" t="inlineStr">
        <x:is>
          <x:t>NWC</x:t>
        </x:is>
      </x:c>
      <x:c r="D5110" s="0" t="inlineStr">
        <x:is>
          <x:t>nwc.total</x:t>
        </x:is>
      </x:c>
      <x:c r="E5110" s="0" t="inlineStr">
        <x:is>
          <x:t>Net Working Capital</x:t>
        </x:is>
      </x:c>
      <x:c r="H5110" s="0" t="inlineStr">
        <x:is>
          <x:t>2023-10</x:t>
        </x:is>
      </x:c>
      <x:c r="I5110" s="0" t="inlineStr">
        <x:is>
          <x:t>2023-10</x:t>
        </x:is>
      </x:c>
      <x:c r="J5110" s="0" t="inlineStr">
        <x:is>
          <x:t>Month</x:t>
        </x:is>
      </x:c>
      <x:c r="K5110" s="58">
        <x:v>1</x:v>
      </x:c>
      <x:c r="L5110" s="12">
        <x:v>3431308.97</x:v>
      </x:c>
    </x:row>
    <x:row r="5111">
      <x:c r="A5111" s="0" t="inlineStr">
        <x:is>
          <x:t>NWC|nwc.total||2023-11</x:t>
        </x:is>
      </x:c>
      <x:c r="B5111" s="0" t="inlineStr">
        <x:is>
          <x:t>Demo Handel GmbH</x:t>
        </x:is>
      </x:c>
      <x:c r="C5111" s="0" t="inlineStr">
        <x:is>
          <x:t>NWC</x:t>
        </x:is>
      </x:c>
      <x:c r="D5111" s="0" t="inlineStr">
        <x:is>
          <x:t>nwc.total</x:t>
        </x:is>
      </x:c>
      <x:c r="E5111" s="0" t="inlineStr">
        <x:is>
          <x:t>Net Working Capital</x:t>
        </x:is>
      </x:c>
      <x:c r="H5111" s="0" t="inlineStr">
        <x:is>
          <x:t>2023-11</x:t>
        </x:is>
      </x:c>
      <x:c r="I5111" s="0" t="inlineStr">
        <x:is>
          <x:t>2023-11</x:t>
        </x:is>
      </x:c>
      <x:c r="J5111" s="0" t="inlineStr">
        <x:is>
          <x:t>Month</x:t>
        </x:is>
      </x:c>
      <x:c r="K5111" s="58">
        <x:v>1</x:v>
      </x:c>
      <x:c r="L5111" s="12">
        <x:v>3044343.12</x:v>
      </x:c>
    </x:row>
    <x:row r="5112">
      <x:c r="A5112" s="0" t="inlineStr">
        <x:is>
          <x:t>NWC|nwc.total||2023-12</x:t>
        </x:is>
      </x:c>
      <x:c r="B5112" s="0" t="inlineStr">
        <x:is>
          <x:t>Demo Handel GmbH</x:t>
        </x:is>
      </x:c>
      <x:c r="C5112" s="0" t="inlineStr">
        <x:is>
          <x:t>NWC</x:t>
        </x:is>
      </x:c>
      <x:c r="D5112" s="0" t="inlineStr">
        <x:is>
          <x:t>nwc.total</x:t>
        </x:is>
      </x:c>
      <x:c r="E5112" s="0" t="inlineStr">
        <x:is>
          <x:t>Net Working Capital</x:t>
        </x:is>
      </x:c>
      <x:c r="H5112" s="0" t="inlineStr">
        <x:is>
          <x:t>2023-12</x:t>
        </x:is>
      </x:c>
      <x:c r="I5112" s="0" t="inlineStr">
        <x:is>
          <x:t>2023-12</x:t>
        </x:is>
      </x:c>
      <x:c r="J5112" s="0" t="inlineStr">
        <x:is>
          <x:t>Month</x:t>
        </x:is>
      </x:c>
      <x:c r="K5112" s="58">
        <x:v>1</x:v>
      </x:c>
      <x:c r="L5112" s="12">
        <x:v>3389474.09</x:v>
      </x:c>
    </x:row>
    <x:row r="5113">
      <x:c r="A5113" s="0" t="inlineStr">
        <x:is>
          <x:t>NWC|nwc.total||2024-01</x:t>
        </x:is>
      </x:c>
      <x:c r="B5113" s="0" t="inlineStr">
        <x:is>
          <x:t>Demo Handel GmbH</x:t>
        </x:is>
      </x:c>
      <x:c r="C5113" s="0" t="inlineStr">
        <x:is>
          <x:t>NWC</x:t>
        </x:is>
      </x:c>
      <x:c r="D5113" s="0" t="inlineStr">
        <x:is>
          <x:t>nwc.total</x:t>
        </x:is>
      </x:c>
      <x:c r="E5113" s="0" t="inlineStr">
        <x:is>
          <x:t>Net Working Capital</x:t>
        </x:is>
      </x:c>
      <x:c r="H5113" s="0" t="inlineStr">
        <x:is>
          <x:t>2024-01</x:t>
        </x:is>
      </x:c>
      <x:c r="I5113" s="0" t="inlineStr">
        <x:is>
          <x:t>2024-01</x:t>
        </x:is>
      </x:c>
      <x:c r="J5113" s="0" t="inlineStr">
        <x:is>
          <x:t>Month</x:t>
        </x:is>
      </x:c>
      <x:c r="K5113" s="58">
        <x:v>1</x:v>
      </x:c>
      <x:c r="L5113" s="12">
        <x:v>3013087.55</x:v>
      </x:c>
    </x:row>
    <x:row r="5114">
      <x:c r="A5114" s="0" t="inlineStr">
        <x:is>
          <x:t>NWC|nwc.total||2024-02</x:t>
        </x:is>
      </x:c>
      <x:c r="B5114" s="0" t="inlineStr">
        <x:is>
          <x:t>Demo Handel GmbH</x:t>
        </x:is>
      </x:c>
      <x:c r="C5114" s="0" t="inlineStr">
        <x:is>
          <x:t>NWC</x:t>
        </x:is>
      </x:c>
      <x:c r="D5114" s="0" t="inlineStr">
        <x:is>
          <x:t>nwc.total</x:t>
        </x:is>
      </x:c>
      <x:c r="E5114" s="0" t="inlineStr">
        <x:is>
          <x:t>Net Working Capital</x:t>
        </x:is>
      </x:c>
      <x:c r="H5114" s="0" t="inlineStr">
        <x:is>
          <x:t>2024-02</x:t>
        </x:is>
      </x:c>
      <x:c r="I5114" s="0" t="inlineStr">
        <x:is>
          <x:t>2024-02</x:t>
        </x:is>
      </x:c>
      <x:c r="J5114" s="0" t="inlineStr">
        <x:is>
          <x:t>Month</x:t>
        </x:is>
      </x:c>
      <x:c r="K5114" s="58">
        <x:v>1</x:v>
      </x:c>
      <x:c r="L5114" s="12">
        <x:v>2658393.86</x:v>
      </x:c>
    </x:row>
    <x:row r="5115">
      <x:c r="A5115" s="0" t="inlineStr">
        <x:is>
          <x:t>NWC|nwc.total||2024-03</x:t>
        </x:is>
      </x:c>
      <x:c r="B5115" s="0" t="inlineStr">
        <x:is>
          <x:t>Demo Handel GmbH</x:t>
        </x:is>
      </x:c>
      <x:c r="C5115" s="0" t="inlineStr">
        <x:is>
          <x:t>NWC</x:t>
        </x:is>
      </x:c>
      <x:c r="D5115" s="0" t="inlineStr">
        <x:is>
          <x:t>nwc.total</x:t>
        </x:is>
      </x:c>
      <x:c r="E5115" s="0" t="inlineStr">
        <x:is>
          <x:t>Net Working Capital</x:t>
        </x:is>
      </x:c>
      <x:c r="H5115" s="0" t="inlineStr">
        <x:is>
          <x:t>2024-03</x:t>
        </x:is>
      </x:c>
      <x:c r="I5115" s="0" t="inlineStr">
        <x:is>
          <x:t>2024-03</x:t>
        </x:is>
      </x:c>
      <x:c r="J5115" s="0" t="inlineStr">
        <x:is>
          <x:t>Month</x:t>
        </x:is>
      </x:c>
      <x:c r="K5115" s="58">
        <x:v>1</x:v>
      </x:c>
      <x:c r="L5115" s="12">
        <x:v>2655585.07</x:v>
      </x:c>
    </x:row>
    <x:row r="5116">
      <x:c r="A5116" s="0" t="inlineStr">
        <x:is>
          <x:t>NWC|nwc.total||2024-04</x:t>
        </x:is>
      </x:c>
      <x:c r="B5116" s="0" t="inlineStr">
        <x:is>
          <x:t>Demo Handel GmbH</x:t>
        </x:is>
      </x:c>
      <x:c r="C5116" s="0" t="inlineStr">
        <x:is>
          <x:t>NWC</x:t>
        </x:is>
      </x:c>
      <x:c r="D5116" s="0" t="inlineStr">
        <x:is>
          <x:t>nwc.total</x:t>
        </x:is>
      </x:c>
      <x:c r="E5116" s="0" t="inlineStr">
        <x:is>
          <x:t>Net Working Capital</x:t>
        </x:is>
      </x:c>
      <x:c r="H5116" s="0" t="inlineStr">
        <x:is>
          <x:t>2024-04</x:t>
        </x:is>
      </x:c>
      <x:c r="I5116" s="0" t="inlineStr">
        <x:is>
          <x:t>2024-04</x:t>
        </x:is>
      </x:c>
      <x:c r="J5116" s="0" t="inlineStr">
        <x:is>
          <x:t>Month</x:t>
        </x:is>
      </x:c>
      <x:c r="K5116" s="58">
        <x:v>1</x:v>
      </x:c>
      <x:c r="L5116" s="12">
        <x:v>2415331.93</x:v>
      </x:c>
    </x:row>
    <x:row r="5117">
      <x:c r="A5117" s="0" t="inlineStr">
        <x:is>
          <x:t>NWC|nwc.total||2024-05</x:t>
        </x:is>
      </x:c>
      <x:c r="B5117" s="0" t="inlineStr">
        <x:is>
          <x:t>Demo Handel GmbH</x:t>
        </x:is>
      </x:c>
      <x:c r="C5117" s="0" t="inlineStr">
        <x:is>
          <x:t>NWC</x:t>
        </x:is>
      </x:c>
      <x:c r="D5117" s="0" t="inlineStr">
        <x:is>
          <x:t>nwc.total</x:t>
        </x:is>
      </x:c>
      <x:c r="E5117" s="0" t="inlineStr">
        <x:is>
          <x:t>Net Working Capital</x:t>
        </x:is>
      </x:c>
      <x:c r="H5117" s="0" t="inlineStr">
        <x:is>
          <x:t>2024-05</x:t>
        </x:is>
      </x:c>
      <x:c r="I5117" s="0" t="inlineStr">
        <x:is>
          <x:t>2024-05</x:t>
        </x:is>
      </x:c>
      <x:c r="J5117" s="0" t="inlineStr">
        <x:is>
          <x:t>Month</x:t>
        </x:is>
      </x:c>
      <x:c r="K5117" s="58">
        <x:v>1</x:v>
      </x:c>
      <x:c r="L5117" s="12">
        <x:v>3017545.64</x:v>
      </x:c>
    </x:row>
    <x:row r="5118">
      <x:c r="A5118" s="0" t="inlineStr">
        <x:is>
          <x:t>NWC|nwc.total||2024-06</x:t>
        </x:is>
      </x:c>
      <x:c r="B5118" s="0" t="inlineStr">
        <x:is>
          <x:t>Demo Handel GmbH</x:t>
        </x:is>
      </x:c>
      <x:c r="C5118" s="0" t="inlineStr">
        <x:is>
          <x:t>NWC</x:t>
        </x:is>
      </x:c>
      <x:c r="D5118" s="0" t="inlineStr">
        <x:is>
          <x:t>nwc.total</x:t>
        </x:is>
      </x:c>
      <x:c r="E5118" s="0" t="inlineStr">
        <x:is>
          <x:t>Net Working Capital</x:t>
        </x:is>
      </x:c>
      <x:c r="H5118" s="0" t="inlineStr">
        <x:is>
          <x:t>2024-06</x:t>
        </x:is>
      </x:c>
      <x:c r="I5118" s="0" t="inlineStr">
        <x:is>
          <x:t>2024-06</x:t>
        </x:is>
      </x:c>
      <x:c r="J5118" s="0" t="inlineStr">
        <x:is>
          <x:t>Month</x:t>
        </x:is>
      </x:c>
      <x:c r="K5118" s="58">
        <x:v>1</x:v>
      </x:c>
      <x:c r="L5118" s="12">
        <x:v>3816490.12</x:v>
      </x:c>
    </x:row>
    <x:row r="5119">
      <x:c r="A5119" s="0" t="inlineStr">
        <x:is>
          <x:t>NWC|nwc.total||2024-07</x:t>
        </x:is>
      </x:c>
      <x:c r="B5119" s="0" t="inlineStr">
        <x:is>
          <x:t>Demo Handel GmbH</x:t>
        </x:is>
      </x:c>
      <x:c r="C5119" s="0" t="inlineStr">
        <x:is>
          <x:t>NWC</x:t>
        </x:is>
      </x:c>
      <x:c r="D5119" s="0" t="inlineStr">
        <x:is>
          <x:t>nwc.total</x:t>
        </x:is>
      </x:c>
      <x:c r="E5119" s="0" t="inlineStr">
        <x:is>
          <x:t>Net Working Capital</x:t>
        </x:is>
      </x:c>
      <x:c r="H5119" s="0" t="inlineStr">
        <x:is>
          <x:t>2024-07</x:t>
        </x:is>
      </x:c>
      <x:c r="I5119" s="0" t="inlineStr">
        <x:is>
          <x:t>2024-07</x:t>
        </x:is>
      </x:c>
      <x:c r="J5119" s="0" t="inlineStr">
        <x:is>
          <x:t>Month</x:t>
        </x:is>
      </x:c>
      <x:c r="K5119" s="58">
        <x:v>1</x:v>
      </x:c>
      <x:c r="L5119" s="12">
        <x:v>2893162.95</x:v>
      </x:c>
    </x:row>
    <x:row r="5120">
      <x:c r="A5120" s="0" t="inlineStr">
        <x:is>
          <x:t>NWC|nwc.total||2024-08</x:t>
        </x:is>
      </x:c>
      <x:c r="B5120" s="0" t="inlineStr">
        <x:is>
          <x:t>Demo Handel GmbH</x:t>
        </x:is>
      </x:c>
      <x:c r="C5120" s="0" t="inlineStr">
        <x:is>
          <x:t>NWC</x:t>
        </x:is>
      </x:c>
      <x:c r="D5120" s="0" t="inlineStr">
        <x:is>
          <x:t>nwc.total</x:t>
        </x:is>
      </x:c>
      <x:c r="E5120" s="0" t="inlineStr">
        <x:is>
          <x:t>Net Working Capital</x:t>
        </x:is>
      </x:c>
      <x:c r="H5120" s="0" t="inlineStr">
        <x:is>
          <x:t>2024-08</x:t>
        </x:is>
      </x:c>
      <x:c r="I5120" s="0" t="inlineStr">
        <x:is>
          <x:t>2024-08</x:t>
        </x:is>
      </x:c>
      <x:c r="J5120" s="0" t="inlineStr">
        <x:is>
          <x:t>Month</x:t>
        </x:is>
      </x:c>
      <x:c r="K5120" s="58">
        <x:v>1</x:v>
      </x:c>
      <x:c r="L5120" s="12">
        <x:v>3124638.34</x:v>
      </x:c>
    </x:row>
    <x:row r="5121">
      <x:c r="A5121" s="0" t="inlineStr">
        <x:is>
          <x:t>NWC|nwc.total||2024-09</x:t>
        </x:is>
      </x:c>
      <x:c r="B5121" s="0" t="inlineStr">
        <x:is>
          <x:t>Demo Handel GmbH</x:t>
        </x:is>
      </x:c>
      <x:c r="C5121" s="0" t="inlineStr">
        <x:is>
          <x:t>NWC</x:t>
        </x:is>
      </x:c>
      <x:c r="D5121" s="0" t="inlineStr">
        <x:is>
          <x:t>nwc.total</x:t>
        </x:is>
      </x:c>
      <x:c r="E5121" s="0" t="inlineStr">
        <x:is>
          <x:t>Net Working Capital</x:t>
        </x:is>
      </x:c>
      <x:c r="H5121" s="0" t="inlineStr">
        <x:is>
          <x:t>2024-09</x:t>
        </x:is>
      </x:c>
      <x:c r="I5121" s="0" t="inlineStr">
        <x:is>
          <x:t>2024-09</x:t>
        </x:is>
      </x:c>
      <x:c r="J5121" s="0" t="inlineStr">
        <x:is>
          <x:t>Month</x:t>
        </x:is>
      </x:c>
      <x:c r="K5121" s="58">
        <x:v>1</x:v>
      </x:c>
      <x:c r="L5121" s="12">
        <x:v>2872474</x:v>
      </x:c>
    </x:row>
    <x:row r="5122">
      <x:c r="A5122" s="0" t="inlineStr">
        <x:is>
          <x:t>NWC|nwc.total||2024-10</x:t>
        </x:is>
      </x:c>
      <x:c r="B5122" s="0" t="inlineStr">
        <x:is>
          <x:t>Demo Handel GmbH</x:t>
        </x:is>
      </x:c>
      <x:c r="C5122" s="0" t="inlineStr">
        <x:is>
          <x:t>NWC</x:t>
        </x:is>
      </x:c>
      <x:c r="D5122" s="0" t="inlineStr">
        <x:is>
          <x:t>nwc.total</x:t>
        </x:is>
      </x:c>
      <x:c r="E5122" s="0" t="inlineStr">
        <x:is>
          <x:t>Net Working Capital</x:t>
        </x:is>
      </x:c>
      <x:c r="H5122" s="0" t="inlineStr">
        <x:is>
          <x:t>2024-10</x:t>
        </x:is>
      </x:c>
      <x:c r="I5122" s="0" t="inlineStr">
        <x:is>
          <x:t>2024-10</x:t>
        </x:is>
      </x:c>
      <x:c r="J5122" s="0" t="inlineStr">
        <x:is>
          <x:t>Month</x:t>
        </x:is>
      </x:c>
      <x:c r="K5122" s="58">
        <x:v>1</x:v>
      </x:c>
      <x:c r="L5122" s="12">
        <x:v>2800957.07</x:v>
      </x:c>
    </x:row>
    <x:row r="5123">
      <x:c r="A5123" s="0" t="inlineStr">
        <x:is>
          <x:t>NWC|nwc.total||2024-11</x:t>
        </x:is>
      </x:c>
      <x:c r="B5123" s="0" t="inlineStr">
        <x:is>
          <x:t>Demo Handel GmbH</x:t>
        </x:is>
      </x:c>
      <x:c r="C5123" s="0" t="inlineStr">
        <x:is>
          <x:t>NWC</x:t>
        </x:is>
      </x:c>
      <x:c r="D5123" s="0" t="inlineStr">
        <x:is>
          <x:t>nwc.total</x:t>
        </x:is>
      </x:c>
      <x:c r="E5123" s="0" t="inlineStr">
        <x:is>
          <x:t>Net Working Capital</x:t>
        </x:is>
      </x:c>
      <x:c r="H5123" s="0" t="inlineStr">
        <x:is>
          <x:t>2024-11</x:t>
        </x:is>
      </x:c>
      <x:c r="I5123" s="0" t="inlineStr">
        <x:is>
          <x:t>2024-11</x:t>
        </x:is>
      </x:c>
      <x:c r="J5123" s="0" t="inlineStr">
        <x:is>
          <x:t>Month</x:t>
        </x:is>
      </x:c>
      <x:c r="K5123" s="58">
        <x:v>1</x:v>
      </x:c>
      <x:c r="L5123" s="12">
        <x:v>3473858.34</x:v>
      </x:c>
    </x:row>
    <x:row r="5124">
      <x:c r="A5124" s="0" t="inlineStr">
        <x:is>
          <x:t>NWC|nwc.total||2024-12</x:t>
        </x:is>
      </x:c>
      <x:c r="B5124" s="0" t="inlineStr">
        <x:is>
          <x:t>Demo Handel GmbH</x:t>
        </x:is>
      </x:c>
      <x:c r="C5124" s="0" t="inlineStr">
        <x:is>
          <x:t>NWC</x:t>
        </x:is>
      </x:c>
      <x:c r="D5124" s="0" t="inlineStr">
        <x:is>
          <x:t>nwc.total</x:t>
        </x:is>
      </x:c>
      <x:c r="E5124" s="0" t="inlineStr">
        <x:is>
          <x:t>Net Working Capital</x:t>
        </x:is>
      </x:c>
      <x:c r="H5124" s="0" t="inlineStr">
        <x:is>
          <x:t>2024-12</x:t>
        </x:is>
      </x:c>
      <x:c r="I5124" s="0" t="inlineStr">
        <x:is>
          <x:t>2024-12</x:t>
        </x:is>
      </x:c>
      <x:c r="J5124" s="0" t="inlineStr">
        <x:is>
          <x:t>Month</x:t>
        </x:is>
      </x:c>
      <x:c r="K5124" s="58">
        <x:v>1</x:v>
      </x:c>
      <x:c r="L5124" s="12">
        <x:v>3482746.41</x:v>
      </x:c>
    </x:row>
    <x:row r="5125">
      <x:c r="A5125" s="0" t="inlineStr">
        <x:is>
          <x:t>NetDebt|net-debt.debt.P_C.2||2022-01</x:t>
        </x:is>
      </x:c>
      <x:c r="B5125" s="0" t="inlineStr">
        <x:is>
          <x:t>Demo Handel GmbH</x:t>
        </x:is>
      </x:c>
      <x:c r="C5125" s="0" t="inlineStr">
        <x:is>
          <x:t>NetDebt</x:t>
        </x:is>
      </x:c>
      <x:c r="D5125" s="0" t="inlineStr">
        <x:is>
          <x:t>net-debt.debt.P_C.2</x:t>
        </x:is>
      </x:c>
      <x:c r="E5125" s="0" t="inlineStr">
        <x:is>
          <x:t>Verbindlichkeiten gegenüber Kreditinstituten</x:t>
        </x:is>
      </x:c>
      <x:c r="H5125" s="0" t="inlineStr">
        <x:is>
          <x:t>2022-01</x:t>
        </x:is>
      </x:c>
      <x:c r="I5125" s="0" t="inlineStr">
        <x:is>
          <x:t>2022-01</x:t>
        </x:is>
      </x:c>
      <x:c r="J5125" s="0" t="inlineStr">
        <x:is>
          <x:t>Month</x:t>
        </x:is>
      </x:c>
      <x:c r="K5125" s="58">
        <x:v>1</x:v>
      </x:c>
      <x:c r="L5125" s="12">
        <x:v>1500000</x:v>
      </x:c>
    </x:row>
    <x:row r="5126">
      <x:c r="A5126" s="0" t="inlineStr">
        <x:is>
          <x:t>NetDebt|net-debt.debt.P_C.2||2022-02</x:t>
        </x:is>
      </x:c>
      <x:c r="B5126" s="0" t="inlineStr">
        <x:is>
          <x:t>Demo Handel GmbH</x:t>
        </x:is>
      </x:c>
      <x:c r="C5126" s="0" t="inlineStr">
        <x:is>
          <x:t>NetDebt</x:t>
        </x:is>
      </x:c>
      <x:c r="D5126" s="0" t="inlineStr">
        <x:is>
          <x:t>net-debt.debt.P_C.2</x:t>
        </x:is>
      </x:c>
      <x:c r="E5126" s="0" t="inlineStr">
        <x:is>
          <x:t>Verbindlichkeiten gegenüber Kreditinstituten</x:t>
        </x:is>
      </x:c>
      <x:c r="H5126" s="0" t="inlineStr">
        <x:is>
          <x:t>2022-02</x:t>
        </x:is>
      </x:c>
      <x:c r="I5126" s="0" t="inlineStr">
        <x:is>
          <x:t>2022-02</x:t>
        </x:is>
      </x:c>
      <x:c r="J5126" s="0" t="inlineStr">
        <x:is>
          <x:t>Month</x:t>
        </x:is>
      </x:c>
      <x:c r="K5126" s="58">
        <x:v>1</x:v>
      </x:c>
      <x:c r="L5126" s="12">
        <x:v>1500000</x:v>
      </x:c>
    </x:row>
    <x:row r="5127">
      <x:c r="A5127" s="0" t="inlineStr">
        <x:is>
          <x:t>NetDebt|net-debt.debt.P_C.2||2022-03</x:t>
        </x:is>
      </x:c>
      <x:c r="B5127" s="0" t="inlineStr">
        <x:is>
          <x:t>Demo Handel GmbH</x:t>
        </x:is>
      </x:c>
      <x:c r="C5127" s="0" t="inlineStr">
        <x:is>
          <x:t>NetDebt</x:t>
        </x:is>
      </x:c>
      <x:c r="D5127" s="0" t="inlineStr">
        <x:is>
          <x:t>net-debt.debt.P_C.2</x:t>
        </x:is>
      </x:c>
      <x:c r="E5127" s="0" t="inlineStr">
        <x:is>
          <x:t>Verbindlichkeiten gegenüber Kreditinstituten</x:t>
        </x:is>
      </x:c>
      <x:c r="H5127" s="0" t="inlineStr">
        <x:is>
          <x:t>2022-03</x:t>
        </x:is>
      </x:c>
      <x:c r="I5127" s="0" t="inlineStr">
        <x:is>
          <x:t>2022-03</x:t>
        </x:is>
      </x:c>
      <x:c r="J5127" s="0" t="inlineStr">
        <x:is>
          <x:t>Month</x:t>
        </x:is>
      </x:c>
      <x:c r="K5127" s="58">
        <x:v>1</x:v>
      </x:c>
      <x:c r="L5127" s="12">
        <x:v>1437500</x:v>
      </x:c>
    </x:row>
    <x:row r="5128">
      <x:c r="A5128" s="0" t="inlineStr">
        <x:is>
          <x:t>NetDebt|net-debt.debt.P_C.2||2022-04</x:t>
        </x:is>
      </x:c>
      <x:c r="B5128" s="0" t="inlineStr">
        <x:is>
          <x:t>Demo Handel GmbH</x:t>
        </x:is>
      </x:c>
      <x:c r="C5128" s="0" t="inlineStr">
        <x:is>
          <x:t>NetDebt</x:t>
        </x:is>
      </x:c>
      <x:c r="D5128" s="0" t="inlineStr">
        <x:is>
          <x:t>net-debt.debt.P_C.2</x:t>
        </x:is>
      </x:c>
      <x:c r="E5128" s="0" t="inlineStr">
        <x:is>
          <x:t>Verbindlichkeiten gegenüber Kreditinstituten</x:t>
        </x:is>
      </x:c>
      <x:c r="H5128" s="0" t="inlineStr">
        <x:is>
          <x:t>2022-04</x:t>
        </x:is>
      </x:c>
      <x:c r="I5128" s="0" t="inlineStr">
        <x:is>
          <x:t>2022-04</x:t>
        </x:is>
      </x:c>
      <x:c r="J5128" s="0" t="inlineStr">
        <x:is>
          <x:t>Month</x:t>
        </x:is>
      </x:c>
      <x:c r="K5128" s="58">
        <x:v>1</x:v>
      </x:c>
      <x:c r="L5128" s="12">
        <x:v>1437500</x:v>
      </x:c>
    </x:row>
    <x:row r="5129">
      <x:c r="A5129" s="0" t="inlineStr">
        <x:is>
          <x:t>NetDebt|net-debt.debt.P_C.2||2022-05</x:t>
        </x:is>
      </x:c>
      <x:c r="B5129" s="0" t="inlineStr">
        <x:is>
          <x:t>Demo Handel GmbH</x:t>
        </x:is>
      </x:c>
      <x:c r="C5129" s="0" t="inlineStr">
        <x:is>
          <x:t>NetDebt</x:t>
        </x:is>
      </x:c>
      <x:c r="D5129" s="0" t="inlineStr">
        <x:is>
          <x:t>net-debt.debt.P_C.2</x:t>
        </x:is>
      </x:c>
      <x:c r="E5129" s="0" t="inlineStr">
        <x:is>
          <x:t>Verbindlichkeiten gegenüber Kreditinstituten</x:t>
        </x:is>
      </x:c>
      <x:c r="H5129" s="0" t="inlineStr">
        <x:is>
          <x:t>2022-05</x:t>
        </x:is>
      </x:c>
      <x:c r="I5129" s="0" t="inlineStr">
        <x:is>
          <x:t>2022-05</x:t>
        </x:is>
      </x:c>
      <x:c r="J5129" s="0" t="inlineStr">
        <x:is>
          <x:t>Month</x:t>
        </x:is>
      </x:c>
      <x:c r="K5129" s="58">
        <x:v>1</x:v>
      </x:c>
      <x:c r="L5129" s="12">
        <x:v>1437500</x:v>
      </x:c>
    </x:row>
    <x:row r="5130">
      <x:c r="A5130" s="0" t="inlineStr">
        <x:is>
          <x:t>NetDebt|net-debt.debt.P_C.2||2022-06</x:t>
        </x:is>
      </x:c>
      <x:c r="B5130" s="0" t="inlineStr">
        <x:is>
          <x:t>Demo Handel GmbH</x:t>
        </x:is>
      </x:c>
      <x:c r="C5130" s="0" t="inlineStr">
        <x:is>
          <x:t>NetDebt</x:t>
        </x:is>
      </x:c>
      <x:c r="D5130" s="0" t="inlineStr">
        <x:is>
          <x:t>net-debt.debt.P_C.2</x:t>
        </x:is>
      </x:c>
      <x:c r="E5130" s="0" t="inlineStr">
        <x:is>
          <x:t>Verbindlichkeiten gegenüber Kreditinstituten</x:t>
        </x:is>
      </x:c>
      <x:c r="H5130" s="0" t="inlineStr">
        <x:is>
          <x:t>2022-06</x:t>
        </x:is>
      </x:c>
      <x:c r="I5130" s="0" t="inlineStr">
        <x:is>
          <x:t>2022-06</x:t>
        </x:is>
      </x:c>
      <x:c r="J5130" s="0" t="inlineStr">
        <x:is>
          <x:t>Month</x:t>
        </x:is>
      </x:c>
      <x:c r="K5130" s="58">
        <x:v>1</x:v>
      </x:c>
      <x:c r="L5130" s="12">
        <x:v>1375000</x:v>
      </x:c>
    </x:row>
    <x:row r="5131">
      <x:c r="A5131" s="0" t="inlineStr">
        <x:is>
          <x:t>NetDebt|net-debt.debt.P_C.2||2022-07</x:t>
        </x:is>
      </x:c>
      <x:c r="B5131" s="0" t="inlineStr">
        <x:is>
          <x:t>Demo Handel GmbH</x:t>
        </x:is>
      </x:c>
      <x:c r="C5131" s="0" t="inlineStr">
        <x:is>
          <x:t>NetDebt</x:t>
        </x:is>
      </x:c>
      <x:c r="D5131" s="0" t="inlineStr">
        <x:is>
          <x:t>net-debt.debt.P_C.2</x:t>
        </x:is>
      </x:c>
      <x:c r="E5131" s="0" t="inlineStr">
        <x:is>
          <x:t>Verbindlichkeiten gegenüber Kreditinstituten</x:t>
        </x:is>
      </x:c>
      <x:c r="H5131" s="0" t="inlineStr">
        <x:is>
          <x:t>2022-07</x:t>
        </x:is>
      </x:c>
      <x:c r="I5131" s="0" t="inlineStr">
        <x:is>
          <x:t>2022-07</x:t>
        </x:is>
      </x:c>
      <x:c r="J5131" s="0" t="inlineStr">
        <x:is>
          <x:t>Month</x:t>
        </x:is>
      </x:c>
      <x:c r="K5131" s="58">
        <x:v>1</x:v>
      </x:c>
      <x:c r="L5131" s="12">
        <x:v>1375000</x:v>
      </x:c>
    </x:row>
    <x:row r="5132">
      <x:c r="A5132" s="0" t="inlineStr">
        <x:is>
          <x:t>NetDebt|net-debt.debt.P_C.2||2022-08</x:t>
        </x:is>
      </x:c>
      <x:c r="B5132" s="0" t="inlineStr">
        <x:is>
          <x:t>Demo Handel GmbH</x:t>
        </x:is>
      </x:c>
      <x:c r="C5132" s="0" t="inlineStr">
        <x:is>
          <x:t>NetDebt</x:t>
        </x:is>
      </x:c>
      <x:c r="D5132" s="0" t="inlineStr">
        <x:is>
          <x:t>net-debt.debt.P_C.2</x:t>
        </x:is>
      </x:c>
      <x:c r="E5132" s="0" t="inlineStr">
        <x:is>
          <x:t>Verbindlichkeiten gegenüber Kreditinstituten</x:t>
        </x:is>
      </x:c>
      <x:c r="H5132" s="0" t="inlineStr">
        <x:is>
          <x:t>2022-08</x:t>
        </x:is>
      </x:c>
      <x:c r="I5132" s="0" t="inlineStr">
        <x:is>
          <x:t>2022-08</x:t>
        </x:is>
      </x:c>
      <x:c r="J5132" s="0" t="inlineStr">
        <x:is>
          <x:t>Month</x:t>
        </x:is>
      </x:c>
      <x:c r="K5132" s="58">
        <x:v>1</x:v>
      </x:c>
      <x:c r="L5132" s="12">
        <x:v>1375000</x:v>
      </x:c>
    </x:row>
    <x:row r="5133">
      <x:c r="A5133" s="0" t="inlineStr">
        <x:is>
          <x:t>NetDebt|net-debt.debt.P_C.2||2022-09</x:t>
        </x:is>
      </x:c>
      <x:c r="B5133" s="0" t="inlineStr">
        <x:is>
          <x:t>Demo Handel GmbH</x:t>
        </x:is>
      </x:c>
      <x:c r="C5133" s="0" t="inlineStr">
        <x:is>
          <x:t>NetDebt</x:t>
        </x:is>
      </x:c>
      <x:c r="D5133" s="0" t="inlineStr">
        <x:is>
          <x:t>net-debt.debt.P_C.2</x:t>
        </x:is>
      </x:c>
      <x:c r="E5133" s="0" t="inlineStr">
        <x:is>
          <x:t>Verbindlichkeiten gegenüber Kreditinstituten</x:t>
        </x:is>
      </x:c>
      <x:c r="H5133" s="0" t="inlineStr">
        <x:is>
          <x:t>2022-09</x:t>
        </x:is>
      </x:c>
      <x:c r="I5133" s="0" t="inlineStr">
        <x:is>
          <x:t>2022-09</x:t>
        </x:is>
      </x:c>
      <x:c r="J5133" s="0" t="inlineStr">
        <x:is>
          <x:t>Month</x:t>
        </x:is>
      </x:c>
      <x:c r="K5133" s="58">
        <x:v>1</x:v>
      </x:c>
      <x:c r="L5133" s="12">
        <x:v>1312500</x:v>
      </x:c>
    </x:row>
    <x:row r="5134">
      <x:c r="A5134" s="0" t="inlineStr">
        <x:is>
          <x:t>NetDebt|net-debt.debt.P_C.2||2022-10</x:t>
        </x:is>
      </x:c>
      <x:c r="B5134" s="0" t="inlineStr">
        <x:is>
          <x:t>Demo Handel GmbH</x:t>
        </x:is>
      </x:c>
      <x:c r="C5134" s="0" t="inlineStr">
        <x:is>
          <x:t>NetDebt</x:t>
        </x:is>
      </x:c>
      <x:c r="D5134" s="0" t="inlineStr">
        <x:is>
          <x:t>net-debt.debt.P_C.2</x:t>
        </x:is>
      </x:c>
      <x:c r="E5134" s="0" t="inlineStr">
        <x:is>
          <x:t>Verbindlichkeiten gegenüber Kreditinstituten</x:t>
        </x:is>
      </x:c>
      <x:c r="H5134" s="0" t="inlineStr">
        <x:is>
          <x:t>2022-10</x:t>
        </x:is>
      </x:c>
      <x:c r="I5134" s="0" t="inlineStr">
        <x:is>
          <x:t>2022-10</x:t>
        </x:is>
      </x:c>
      <x:c r="J5134" s="0" t="inlineStr">
        <x:is>
          <x:t>Month</x:t>
        </x:is>
      </x:c>
      <x:c r="K5134" s="58">
        <x:v>1</x:v>
      </x:c>
      <x:c r="L5134" s="12">
        <x:v>1312500</x:v>
      </x:c>
    </x:row>
    <x:row r="5135">
      <x:c r="A5135" s="0" t="inlineStr">
        <x:is>
          <x:t>NetDebt|net-debt.debt.P_C.2||2022-11</x:t>
        </x:is>
      </x:c>
      <x:c r="B5135" s="0" t="inlineStr">
        <x:is>
          <x:t>Demo Handel GmbH</x:t>
        </x:is>
      </x:c>
      <x:c r="C5135" s="0" t="inlineStr">
        <x:is>
          <x:t>NetDebt</x:t>
        </x:is>
      </x:c>
      <x:c r="D5135" s="0" t="inlineStr">
        <x:is>
          <x:t>net-debt.debt.P_C.2</x:t>
        </x:is>
      </x:c>
      <x:c r="E5135" s="0" t="inlineStr">
        <x:is>
          <x:t>Verbindlichkeiten gegenüber Kreditinstituten</x:t>
        </x:is>
      </x:c>
      <x:c r="H5135" s="0" t="inlineStr">
        <x:is>
          <x:t>2022-11</x:t>
        </x:is>
      </x:c>
      <x:c r="I5135" s="0" t="inlineStr">
        <x:is>
          <x:t>2022-11</x:t>
        </x:is>
      </x:c>
      <x:c r="J5135" s="0" t="inlineStr">
        <x:is>
          <x:t>Month</x:t>
        </x:is>
      </x:c>
      <x:c r="K5135" s="58">
        <x:v>1</x:v>
      </x:c>
      <x:c r="L5135" s="12">
        <x:v>1312500</x:v>
      </x:c>
    </x:row>
    <x:row r="5136">
      <x:c r="A5136" s="0" t="inlineStr">
        <x:is>
          <x:t>NetDebt|net-debt.debt.P_C.2||2022-12</x:t>
        </x:is>
      </x:c>
      <x:c r="B5136" s="0" t="inlineStr">
        <x:is>
          <x:t>Demo Handel GmbH</x:t>
        </x:is>
      </x:c>
      <x:c r="C5136" s="0" t="inlineStr">
        <x:is>
          <x:t>NetDebt</x:t>
        </x:is>
      </x:c>
      <x:c r="D5136" s="0" t="inlineStr">
        <x:is>
          <x:t>net-debt.debt.P_C.2</x:t>
        </x:is>
      </x:c>
      <x:c r="E5136" s="0" t="inlineStr">
        <x:is>
          <x:t>Verbindlichkeiten gegenüber Kreditinstituten</x:t>
        </x:is>
      </x:c>
      <x:c r="H5136" s="0" t="inlineStr">
        <x:is>
          <x:t>2022-12</x:t>
        </x:is>
      </x:c>
      <x:c r="I5136" s="0" t="inlineStr">
        <x:is>
          <x:t>2022-12</x:t>
        </x:is>
      </x:c>
      <x:c r="J5136" s="0" t="inlineStr">
        <x:is>
          <x:t>Month</x:t>
        </x:is>
      </x:c>
      <x:c r="K5136" s="58">
        <x:v>1</x:v>
      </x:c>
      <x:c r="L5136" s="12">
        <x:v>1250000</x:v>
      </x:c>
    </x:row>
    <x:row r="5137">
      <x:c r="A5137" s="0" t="inlineStr">
        <x:is>
          <x:t>NetDebt|net-debt.debt.P_C.2||2023-01</x:t>
        </x:is>
      </x:c>
      <x:c r="B5137" s="0" t="inlineStr">
        <x:is>
          <x:t>Demo Handel GmbH</x:t>
        </x:is>
      </x:c>
      <x:c r="C5137" s="0" t="inlineStr">
        <x:is>
          <x:t>NetDebt</x:t>
        </x:is>
      </x:c>
      <x:c r="D5137" s="0" t="inlineStr">
        <x:is>
          <x:t>net-debt.debt.P_C.2</x:t>
        </x:is>
      </x:c>
      <x:c r="E5137" s="0" t="inlineStr">
        <x:is>
          <x:t>Verbindlichkeiten gegenüber Kreditinstituten</x:t>
        </x:is>
      </x:c>
      <x:c r="H5137" s="0" t="inlineStr">
        <x:is>
          <x:t>2023-01</x:t>
        </x:is>
      </x:c>
      <x:c r="I5137" s="0" t="inlineStr">
        <x:is>
          <x:t>2023-01</x:t>
        </x:is>
      </x:c>
      <x:c r="J5137" s="0" t="inlineStr">
        <x:is>
          <x:t>Month</x:t>
        </x:is>
      </x:c>
      <x:c r="K5137" s="58">
        <x:v>1</x:v>
      </x:c>
      <x:c r="L5137" s="12">
        <x:v>1250000</x:v>
      </x:c>
    </x:row>
    <x:row r="5138">
      <x:c r="A5138" s="0" t="inlineStr">
        <x:is>
          <x:t>NetDebt|net-debt.debt.P_C.2||2023-02</x:t>
        </x:is>
      </x:c>
      <x:c r="B5138" s="0" t="inlineStr">
        <x:is>
          <x:t>Demo Handel GmbH</x:t>
        </x:is>
      </x:c>
      <x:c r="C5138" s="0" t="inlineStr">
        <x:is>
          <x:t>NetDebt</x:t>
        </x:is>
      </x:c>
      <x:c r="D5138" s="0" t="inlineStr">
        <x:is>
          <x:t>net-debt.debt.P_C.2</x:t>
        </x:is>
      </x:c>
      <x:c r="E5138" s="0" t="inlineStr">
        <x:is>
          <x:t>Verbindlichkeiten gegenüber Kreditinstituten</x:t>
        </x:is>
      </x:c>
      <x:c r="H5138" s="0" t="inlineStr">
        <x:is>
          <x:t>2023-02</x:t>
        </x:is>
      </x:c>
      <x:c r="I5138" s="0" t="inlineStr">
        <x:is>
          <x:t>2023-02</x:t>
        </x:is>
      </x:c>
      <x:c r="J5138" s="0" t="inlineStr">
        <x:is>
          <x:t>Month</x:t>
        </x:is>
      </x:c>
      <x:c r="K5138" s="58">
        <x:v>1</x:v>
      </x:c>
      <x:c r="L5138" s="12">
        <x:v>1250000</x:v>
      </x:c>
    </x:row>
    <x:row r="5139">
      <x:c r="A5139" s="0" t="inlineStr">
        <x:is>
          <x:t>NetDebt|net-debt.debt.P_C.2||2023-03</x:t>
        </x:is>
      </x:c>
      <x:c r="B5139" s="0" t="inlineStr">
        <x:is>
          <x:t>Demo Handel GmbH</x:t>
        </x:is>
      </x:c>
      <x:c r="C5139" s="0" t="inlineStr">
        <x:is>
          <x:t>NetDebt</x:t>
        </x:is>
      </x:c>
      <x:c r="D5139" s="0" t="inlineStr">
        <x:is>
          <x:t>net-debt.debt.P_C.2</x:t>
        </x:is>
      </x:c>
      <x:c r="E5139" s="0" t="inlineStr">
        <x:is>
          <x:t>Verbindlichkeiten gegenüber Kreditinstituten</x:t>
        </x:is>
      </x:c>
      <x:c r="H5139" s="0" t="inlineStr">
        <x:is>
          <x:t>2023-03</x:t>
        </x:is>
      </x:c>
      <x:c r="I5139" s="0" t="inlineStr">
        <x:is>
          <x:t>2023-03</x:t>
        </x:is>
      </x:c>
      <x:c r="J5139" s="0" t="inlineStr">
        <x:is>
          <x:t>Month</x:t>
        </x:is>
      </x:c>
      <x:c r="K5139" s="58">
        <x:v>1</x:v>
      </x:c>
      <x:c r="L5139" s="12">
        <x:v>1187500</x:v>
      </x:c>
    </x:row>
    <x:row r="5140">
      <x:c r="A5140" s="0" t="inlineStr">
        <x:is>
          <x:t>NetDebt|net-debt.debt.P_C.2||2023-04</x:t>
        </x:is>
      </x:c>
      <x:c r="B5140" s="0" t="inlineStr">
        <x:is>
          <x:t>Demo Handel GmbH</x:t>
        </x:is>
      </x:c>
      <x:c r="C5140" s="0" t="inlineStr">
        <x:is>
          <x:t>NetDebt</x:t>
        </x:is>
      </x:c>
      <x:c r="D5140" s="0" t="inlineStr">
        <x:is>
          <x:t>net-debt.debt.P_C.2</x:t>
        </x:is>
      </x:c>
      <x:c r="E5140" s="0" t="inlineStr">
        <x:is>
          <x:t>Verbindlichkeiten gegenüber Kreditinstituten</x:t>
        </x:is>
      </x:c>
      <x:c r="H5140" s="0" t="inlineStr">
        <x:is>
          <x:t>2023-04</x:t>
        </x:is>
      </x:c>
      <x:c r="I5140" s="0" t="inlineStr">
        <x:is>
          <x:t>2023-04</x:t>
        </x:is>
      </x:c>
      <x:c r="J5140" s="0" t="inlineStr">
        <x:is>
          <x:t>Month</x:t>
        </x:is>
      </x:c>
      <x:c r="K5140" s="58">
        <x:v>1</x:v>
      </x:c>
      <x:c r="L5140" s="12">
        <x:v>1187500</x:v>
      </x:c>
    </x:row>
    <x:row r="5141">
      <x:c r="A5141" s="0" t="inlineStr">
        <x:is>
          <x:t>NetDebt|net-debt.debt.P_C.2||2023-05</x:t>
        </x:is>
      </x:c>
      <x:c r="B5141" s="0" t="inlineStr">
        <x:is>
          <x:t>Demo Handel GmbH</x:t>
        </x:is>
      </x:c>
      <x:c r="C5141" s="0" t="inlineStr">
        <x:is>
          <x:t>NetDebt</x:t>
        </x:is>
      </x:c>
      <x:c r="D5141" s="0" t="inlineStr">
        <x:is>
          <x:t>net-debt.debt.P_C.2</x:t>
        </x:is>
      </x:c>
      <x:c r="E5141" s="0" t="inlineStr">
        <x:is>
          <x:t>Verbindlichkeiten gegenüber Kreditinstituten</x:t>
        </x:is>
      </x:c>
      <x:c r="H5141" s="0" t="inlineStr">
        <x:is>
          <x:t>2023-05</x:t>
        </x:is>
      </x:c>
      <x:c r="I5141" s="0" t="inlineStr">
        <x:is>
          <x:t>2023-05</x:t>
        </x:is>
      </x:c>
      <x:c r="J5141" s="0" t="inlineStr">
        <x:is>
          <x:t>Month</x:t>
        </x:is>
      </x:c>
      <x:c r="K5141" s="58">
        <x:v>1</x:v>
      </x:c>
      <x:c r="L5141" s="12">
        <x:v>1187500</x:v>
      </x:c>
    </x:row>
    <x:row r="5142">
      <x:c r="A5142" s="0" t="inlineStr">
        <x:is>
          <x:t>NetDebt|net-debt.debt.P_C.2||2023-06</x:t>
        </x:is>
      </x:c>
      <x:c r="B5142" s="0" t="inlineStr">
        <x:is>
          <x:t>Demo Handel GmbH</x:t>
        </x:is>
      </x:c>
      <x:c r="C5142" s="0" t="inlineStr">
        <x:is>
          <x:t>NetDebt</x:t>
        </x:is>
      </x:c>
      <x:c r="D5142" s="0" t="inlineStr">
        <x:is>
          <x:t>net-debt.debt.P_C.2</x:t>
        </x:is>
      </x:c>
      <x:c r="E5142" s="0" t="inlineStr">
        <x:is>
          <x:t>Verbindlichkeiten gegenüber Kreditinstituten</x:t>
        </x:is>
      </x:c>
      <x:c r="H5142" s="0" t="inlineStr">
        <x:is>
          <x:t>2023-06</x:t>
        </x:is>
      </x:c>
      <x:c r="I5142" s="0" t="inlineStr">
        <x:is>
          <x:t>2023-06</x:t>
        </x:is>
      </x:c>
      <x:c r="J5142" s="0" t="inlineStr">
        <x:is>
          <x:t>Month</x:t>
        </x:is>
      </x:c>
      <x:c r="K5142" s="58">
        <x:v>1</x:v>
      </x:c>
      <x:c r="L5142" s="12">
        <x:v>4125000</x:v>
      </x:c>
    </x:row>
    <x:row r="5143">
      <x:c r="A5143" s="0" t="inlineStr">
        <x:is>
          <x:t>NetDebt|net-debt.debt.P_C.2||2023-07</x:t>
        </x:is>
      </x:c>
      <x:c r="B5143" s="0" t="inlineStr">
        <x:is>
          <x:t>Demo Handel GmbH</x:t>
        </x:is>
      </x:c>
      <x:c r="C5143" s="0" t="inlineStr">
        <x:is>
          <x:t>NetDebt</x:t>
        </x:is>
      </x:c>
      <x:c r="D5143" s="0" t="inlineStr">
        <x:is>
          <x:t>net-debt.debt.P_C.2</x:t>
        </x:is>
      </x:c>
      <x:c r="E5143" s="0" t="inlineStr">
        <x:is>
          <x:t>Verbindlichkeiten gegenüber Kreditinstituten</x:t>
        </x:is>
      </x:c>
      <x:c r="H5143" s="0" t="inlineStr">
        <x:is>
          <x:t>2023-07</x:t>
        </x:is>
      </x:c>
      <x:c r="I5143" s="0" t="inlineStr">
        <x:is>
          <x:t>2023-07</x:t>
        </x:is>
      </x:c>
      <x:c r="J5143" s="0" t="inlineStr">
        <x:is>
          <x:t>Month</x:t>
        </x:is>
      </x:c>
      <x:c r="K5143" s="58">
        <x:v>1</x:v>
      </x:c>
      <x:c r="L5143" s="12">
        <x:v>4104750</x:v>
      </x:c>
    </x:row>
    <x:row r="5144">
      <x:c r="A5144" s="0" t="inlineStr">
        <x:is>
          <x:t>NetDebt|net-debt.debt.P_C.2||2023-08</x:t>
        </x:is>
      </x:c>
      <x:c r="B5144" s="0" t="inlineStr">
        <x:is>
          <x:t>Demo Handel GmbH</x:t>
        </x:is>
      </x:c>
      <x:c r="C5144" s="0" t="inlineStr">
        <x:is>
          <x:t>NetDebt</x:t>
        </x:is>
      </x:c>
      <x:c r="D5144" s="0" t="inlineStr">
        <x:is>
          <x:t>net-debt.debt.P_C.2</x:t>
        </x:is>
      </x:c>
      <x:c r="E5144" s="0" t="inlineStr">
        <x:is>
          <x:t>Verbindlichkeiten gegenüber Kreditinstituten</x:t>
        </x:is>
      </x:c>
      <x:c r="H5144" s="0" t="inlineStr">
        <x:is>
          <x:t>2023-08</x:t>
        </x:is>
      </x:c>
      <x:c r="I5144" s="0" t="inlineStr">
        <x:is>
          <x:t>2023-08</x:t>
        </x:is>
      </x:c>
      <x:c r="J5144" s="0" t="inlineStr">
        <x:is>
          <x:t>Month</x:t>
        </x:is>
      </x:c>
      <x:c r="K5144" s="58">
        <x:v>1</x:v>
      </x:c>
      <x:c r="L5144" s="12">
        <x:v>4084430.81</x:v>
      </x:c>
    </x:row>
    <x:row r="5145">
      <x:c r="A5145" s="0" t="inlineStr">
        <x:is>
          <x:t>NetDebt|net-debt.debt.P_C.2||2023-09</x:t>
        </x:is>
      </x:c>
      <x:c r="B5145" s="0" t="inlineStr">
        <x:is>
          <x:t>Demo Handel GmbH</x:t>
        </x:is>
      </x:c>
      <x:c r="C5145" s="0" t="inlineStr">
        <x:is>
          <x:t>NetDebt</x:t>
        </x:is>
      </x:c>
      <x:c r="D5145" s="0" t="inlineStr">
        <x:is>
          <x:t>net-debt.debt.P_C.2</x:t>
        </x:is>
      </x:c>
      <x:c r="E5145" s="0" t="inlineStr">
        <x:is>
          <x:t>Verbindlichkeiten gegenüber Kreditinstituten</x:t>
        </x:is>
      </x:c>
      <x:c r="H5145" s="0" t="inlineStr">
        <x:is>
          <x:t>2023-09</x:t>
        </x:is>
      </x:c>
      <x:c r="I5145" s="0" t="inlineStr">
        <x:is>
          <x:t>2023-09</x:t>
        </x:is>
      </x:c>
      <x:c r="J5145" s="0" t="inlineStr">
        <x:is>
          <x:t>Month</x:t>
        </x:is>
      </x:c>
      <x:c r="K5145" s="58">
        <x:v>1</x:v>
      </x:c>
      <x:c r="L5145" s="12">
        <x:v>4001542.2</x:v>
      </x:c>
    </x:row>
    <x:row r="5146">
      <x:c r="A5146" s="0" t="inlineStr">
        <x:is>
          <x:t>NetDebt|net-debt.debt.P_C.2||2023-10</x:t>
        </x:is>
      </x:c>
      <x:c r="B5146" s="0" t="inlineStr">
        <x:is>
          <x:t>Demo Handel GmbH</x:t>
        </x:is>
      </x:c>
      <x:c r="C5146" s="0" t="inlineStr">
        <x:is>
          <x:t>NetDebt</x:t>
        </x:is>
      </x:c>
      <x:c r="D5146" s="0" t="inlineStr">
        <x:is>
          <x:t>net-debt.debt.P_C.2</x:t>
        </x:is>
      </x:c>
      <x:c r="E5146" s="0" t="inlineStr">
        <x:is>
          <x:t>Verbindlichkeiten gegenüber Kreditinstituten</x:t>
        </x:is>
      </x:c>
      <x:c r="H5146" s="0" t="inlineStr">
        <x:is>
          <x:t>2023-10</x:t>
        </x:is>
      </x:c>
      <x:c r="I5146" s="0" t="inlineStr">
        <x:is>
          <x:t>2023-10</x:t>
        </x:is>
      </x:c>
      <x:c r="J5146" s="0" t="inlineStr">
        <x:is>
          <x:t>Month</x:t>
        </x:is>
      </x:c>
      <x:c r="K5146" s="58">
        <x:v>1</x:v>
      </x:c>
      <x:c r="L5146" s="12">
        <x:v>3981083.93</x:v>
      </x:c>
    </x:row>
    <x:row r="5147">
      <x:c r="A5147" s="0" t="inlineStr">
        <x:is>
          <x:t>NetDebt|net-debt.debt.P_C.2||2023-11</x:t>
        </x:is>
      </x:c>
      <x:c r="B5147" s="0" t="inlineStr">
        <x:is>
          <x:t>Demo Handel GmbH</x:t>
        </x:is>
      </x:c>
      <x:c r="C5147" s="0" t="inlineStr">
        <x:is>
          <x:t>NetDebt</x:t>
        </x:is>
      </x:c>
      <x:c r="D5147" s="0" t="inlineStr">
        <x:is>
          <x:t>net-debt.debt.P_C.2</x:t>
        </x:is>
      </x:c>
      <x:c r="E5147" s="0" t="inlineStr">
        <x:is>
          <x:t>Verbindlichkeiten gegenüber Kreditinstituten</x:t>
        </x:is>
      </x:c>
      <x:c r="H5147" s="0" t="inlineStr">
        <x:is>
          <x:t>2023-11</x:t>
        </x:is>
      </x:c>
      <x:c r="I5147" s="0" t="inlineStr">
        <x:is>
          <x:t>2023-11</x:t>
        </x:is>
      </x:c>
      <x:c r="J5147" s="0" t="inlineStr">
        <x:is>
          <x:t>Month</x:t>
        </x:is>
      </x:c>
      <x:c r="K5147" s="58">
        <x:v>1</x:v>
      </x:c>
      <x:c r="L5147" s="12">
        <x:v>3960555.76</x:v>
      </x:c>
    </x:row>
    <x:row r="5148">
      <x:c r="A5148" s="0" t="inlineStr">
        <x:is>
          <x:t>NetDebt|net-debt.debt.P_C.2||2023-12</x:t>
        </x:is>
      </x:c>
      <x:c r="B5148" s="0" t="inlineStr">
        <x:is>
          <x:t>Demo Handel GmbH</x:t>
        </x:is>
      </x:c>
      <x:c r="C5148" s="0" t="inlineStr">
        <x:is>
          <x:t>NetDebt</x:t>
        </x:is>
      </x:c>
      <x:c r="D5148" s="0" t="inlineStr">
        <x:is>
          <x:t>net-debt.debt.P_C.2</x:t>
        </x:is>
      </x:c>
      <x:c r="E5148" s="0" t="inlineStr">
        <x:is>
          <x:t>Verbindlichkeiten gegenüber Kreditinstituten</x:t>
        </x:is>
      </x:c>
      <x:c r="H5148" s="0" t="inlineStr">
        <x:is>
          <x:t>2023-12</x:t>
        </x:is>
      </x:c>
      <x:c r="I5148" s="0" t="inlineStr">
        <x:is>
          <x:t>2023-12</x:t>
        </x:is>
      </x:c>
      <x:c r="J5148" s="0" t="inlineStr">
        <x:is>
          <x:t>Month</x:t>
        </x:is>
      </x:c>
      <x:c r="K5148" s="58">
        <x:v>1</x:v>
      </x:c>
      <x:c r="L5148" s="12">
        <x:v>3877457.45</x:v>
      </x:c>
    </x:row>
    <x:row r="5149">
      <x:c r="A5149" s="0" t="inlineStr">
        <x:is>
          <x:t>NetDebt|net-debt.debt.P_C.2||2024-01</x:t>
        </x:is>
      </x:c>
      <x:c r="B5149" s="0" t="inlineStr">
        <x:is>
          <x:t>Demo Handel GmbH</x:t>
        </x:is>
      </x:c>
      <x:c r="C5149" s="0" t="inlineStr">
        <x:is>
          <x:t>NetDebt</x:t>
        </x:is>
      </x:c>
      <x:c r="D5149" s="0" t="inlineStr">
        <x:is>
          <x:t>net-debt.debt.P_C.2</x:t>
        </x:is>
      </x:c>
      <x:c r="E5149" s="0" t="inlineStr">
        <x:is>
          <x:t>Verbindlichkeiten gegenüber Kreditinstituten</x:t>
        </x:is>
      </x:c>
      <x:c r="H5149" s="0" t="inlineStr">
        <x:is>
          <x:t>2024-01</x:t>
        </x:is>
      </x:c>
      <x:c r="I5149" s="0" t="inlineStr">
        <x:is>
          <x:t>2024-01</x:t>
        </x:is>
      </x:c>
      <x:c r="J5149" s="0" t="inlineStr">
        <x:is>
          <x:t>Month</x:t>
        </x:is>
      </x:c>
      <x:c r="K5149" s="58">
        <x:v>1</x:v>
      </x:c>
      <x:c r="L5149" s="12">
        <x:v>3856788.76</x:v>
      </x:c>
    </x:row>
    <x:row r="5150">
      <x:c r="A5150" s="0" t="inlineStr">
        <x:is>
          <x:t>NetDebt|net-debt.debt.P_C.2||2024-02</x:t>
        </x:is>
      </x:c>
      <x:c r="B5150" s="0" t="inlineStr">
        <x:is>
          <x:t>Demo Handel GmbH</x:t>
        </x:is>
      </x:c>
      <x:c r="C5150" s="0" t="inlineStr">
        <x:is>
          <x:t>NetDebt</x:t>
        </x:is>
      </x:c>
      <x:c r="D5150" s="0" t="inlineStr">
        <x:is>
          <x:t>net-debt.debt.P_C.2</x:t>
        </x:is>
      </x:c>
      <x:c r="E5150" s="0" t="inlineStr">
        <x:is>
          <x:t>Verbindlichkeiten gegenüber Kreditinstituten</x:t>
        </x:is>
      </x:c>
      <x:c r="H5150" s="0" t="inlineStr">
        <x:is>
          <x:t>2024-02</x:t>
        </x:is>
      </x:c>
      <x:c r="I5150" s="0" t="inlineStr">
        <x:is>
          <x:t>2024-02</x:t>
        </x:is>
      </x:c>
      <x:c r="J5150" s="0" t="inlineStr">
        <x:is>
          <x:t>Month</x:t>
        </x:is>
      </x:c>
      <x:c r="K5150" s="58">
        <x:v>1</x:v>
      </x:c>
      <x:c r="L5150" s="12">
        <x:v>3836049.45</x:v>
      </x:c>
    </x:row>
    <x:row r="5151">
      <x:c r="A5151" s="0" t="inlineStr">
        <x:is>
          <x:t>NetDebt|net-debt.debt.P_C.2||2024-03</x:t>
        </x:is>
      </x:c>
      <x:c r="B5151" s="0" t="inlineStr">
        <x:is>
          <x:t>Demo Handel GmbH</x:t>
        </x:is>
      </x:c>
      <x:c r="C5151" s="0" t="inlineStr">
        <x:is>
          <x:t>NetDebt</x:t>
        </x:is>
      </x:c>
      <x:c r="D5151" s="0" t="inlineStr">
        <x:is>
          <x:t>net-debt.debt.P_C.2</x:t>
        </x:is>
      </x:c>
      <x:c r="E5151" s="0" t="inlineStr">
        <x:is>
          <x:t>Verbindlichkeiten gegenüber Kreditinstituten</x:t>
        </x:is>
      </x:c>
      <x:c r="H5151" s="0" t="inlineStr">
        <x:is>
          <x:t>2024-03</x:t>
        </x:is>
      </x:c>
      <x:c r="I5151" s="0" t="inlineStr">
        <x:is>
          <x:t>2024-03</x:t>
        </x:is>
      </x:c>
      <x:c r="J5151" s="0" t="inlineStr">
        <x:is>
          <x:t>Month</x:t>
        </x:is>
      </x:c>
      <x:c r="K5151" s="58">
        <x:v>1</x:v>
      </x:c>
      <x:c r="L5151" s="12">
        <x:v>3752739.29</x:v>
      </x:c>
    </x:row>
    <x:row r="5152">
      <x:c r="A5152" s="0" t="inlineStr">
        <x:is>
          <x:t>NetDebt|net-debt.debt.P_C.2||2024-04</x:t>
        </x:is>
      </x:c>
      <x:c r="B5152" s="0" t="inlineStr">
        <x:is>
          <x:t>Demo Handel GmbH</x:t>
        </x:is>
      </x:c>
      <x:c r="C5152" s="0" t="inlineStr">
        <x:is>
          <x:t>NetDebt</x:t>
        </x:is>
      </x:c>
      <x:c r="D5152" s="0" t="inlineStr">
        <x:is>
          <x:t>net-debt.debt.P_C.2</x:t>
        </x:is>
      </x:c>
      <x:c r="E5152" s="0" t="inlineStr">
        <x:is>
          <x:t>Verbindlichkeiten gegenüber Kreditinstituten</x:t>
        </x:is>
      </x:c>
      <x:c r="H5152" s="0" t="inlineStr">
        <x:is>
          <x:t>2024-04</x:t>
        </x:is>
      </x:c>
      <x:c r="I5152" s="0" t="inlineStr">
        <x:is>
          <x:t>2024-04</x:t>
        </x:is>
      </x:c>
      <x:c r="J5152" s="0" t="inlineStr">
        <x:is>
          <x:t>Month</x:t>
        </x:is>
      </x:c>
      <x:c r="K5152" s="58">
        <x:v>1</x:v>
      </x:c>
      <x:c r="L5152" s="12">
        <x:v>3731858.02</x:v>
      </x:c>
    </x:row>
    <x:row r="5153">
      <x:c r="A5153" s="0" t="inlineStr">
        <x:is>
          <x:t>NetDebt|net-debt.debt.P_C.2||2024-05</x:t>
        </x:is>
      </x:c>
      <x:c r="B5153" s="0" t="inlineStr">
        <x:is>
          <x:t>Demo Handel GmbH</x:t>
        </x:is>
      </x:c>
      <x:c r="C5153" s="0" t="inlineStr">
        <x:is>
          <x:t>NetDebt</x:t>
        </x:is>
      </x:c>
      <x:c r="D5153" s="0" t="inlineStr">
        <x:is>
          <x:t>net-debt.debt.P_C.2</x:t>
        </x:is>
      </x:c>
      <x:c r="E5153" s="0" t="inlineStr">
        <x:is>
          <x:t>Verbindlichkeiten gegenüber Kreditinstituten</x:t>
        </x:is>
      </x:c>
      <x:c r="H5153" s="0" t="inlineStr">
        <x:is>
          <x:t>2024-05</x:t>
        </x:is>
      </x:c>
      <x:c r="I5153" s="0" t="inlineStr">
        <x:is>
          <x:t>2024-05</x:t>
        </x:is>
      </x:c>
      <x:c r="J5153" s="0" t="inlineStr">
        <x:is>
          <x:t>Month</x:t>
        </x:is>
      </x:c>
      <x:c r="K5153" s="58">
        <x:v>1</x:v>
      </x:c>
      <x:c r="L5153" s="12">
        <x:v>3710905.41</x:v>
      </x:c>
    </x:row>
    <x:row r="5154">
      <x:c r="A5154" s="0" t="inlineStr">
        <x:is>
          <x:t>NetDebt|net-debt.debt.P_C.2||2024-06</x:t>
        </x:is>
      </x:c>
      <x:c r="B5154" s="0" t="inlineStr">
        <x:is>
          <x:t>Demo Handel GmbH</x:t>
        </x:is>
      </x:c>
      <x:c r="C5154" s="0" t="inlineStr">
        <x:is>
          <x:t>NetDebt</x:t>
        </x:is>
      </x:c>
      <x:c r="D5154" s="0" t="inlineStr">
        <x:is>
          <x:t>net-debt.debt.P_C.2</x:t>
        </x:is>
      </x:c>
      <x:c r="E5154" s="0" t="inlineStr">
        <x:is>
          <x:t>Verbindlichkeiten gegenüber Kreditinstituten</x:t>
        </x:is>
      </x:c>
      <x:c r="H5154" s="0" t="inlineStr">
        <x:is>
          <x:t>2024-06</x:t>
        </x:is>
      </x:c>
      <x:c r="I5154" s="0" t="inlineStr">
        <x:is>
          <x:t>2024-06</x:t>
        </x:is>
      </x:c>
      <x:c r="J5154" s="0" t="inlineStr">
        <x:is>
          <x:t>Month</x:t>
        </x:is>
      </x:c>
      <x:c r="K5154" s="58">
        <x:v>1</x:v>
      </x:c>
      <x:c r="L5154" s="12">
        <x:v>3627381.21</x:v>
      </x:c>
    </x:row>
    <x:row r="5155">
      <x:c r="A5155" s="0" t="inlineStr">
        <x:is>
          <x:t>NetDebt|net-debt.debt.P_C.2||2024-07</x:t>
        </x:is>
      </x:c>
      <x:c r="B5155" s="0" t="inlineStr">
        <x:is>
          <x:t>Demo Handel GmbH</x:t>
        </x:is>
      </x:c>
      <x:c r="C5155" s="0" t="inlineStr">
        <x:is>
          <x:t>NetDebt</x:t>
        </x:is>
      </x:c>
      <x:c r="D5155" s="0" t="inlineStr">
        <x:is>
          <x:t>net-debt.debt.P_C.2</x:t>
        </x:is>
      </x:c>
      <x:c r="E5155" s="0" t="inlineStr">
        <x:is>
          <x:t>Verbindlichkeiten gegenüber Kreditinstituten</x:t>
        </x:is>
      </x:c>
      <x:c r="H5155" s="0" t="inlineStr">
        <x:is>
          <x:t>2024-07</x:t>
        </x:is>
      </x:c>
      <x:c r="I5155" s="0" t="inlineStr">
        <x:is>
          <x:t>2024-07</x:t>
        </x:is>
      </x:c>
      <x:c r="J5155" s="0" t="inlineStr">
        <x:is>
          <x:t>Month</x:t>
        </x:is>
      </x:c>
      <x:c r="K5155" s="58">
        <x:v>1</x:v>
      </x:c>
      <x:c r="L5155" s="12">
        <x:v>3606285.18</x:v>
      </x:c>
    </x:row>
    <x:row r="5156">
      <x:c r="A5156" s="0" t="inlineStr">
        <x:is>
          <x:t>NetDebt|net-debt.debt.P_C.2||2024-08</x:t>
        </x:is>
      </x:c>
      <x:c r="B5156" s="0" t="inlineStr">
        <x:is>
          <x:t>Demo Handel GmbH</x:t>
        </x:is>
      </x:c>
      <x:c r="C5156" s="0" t="inlineStr">
        <x:is>
          <x:t>NetDebt</x:t>
        </x:is>
      </x:c>
      <x:c r="D5156" s="0" t="inlineStr">
        <x:is>
          <x:t>net-debt.debt.P_C.2</x:t>
        </x:is>
      </x:c>
      <x:c r="E5156" s="0" t="inlineStr">
        <x:is>
          <x:t>Verbindlichkeiten gegenüber Kreditinstituten</x:t>
        </x:is>
      </x:c>
      <x:c r="H5156" s="0" t="inlineStr">
        <x:is>
          <x:t>2024-08</x:t>
        </x:is>
      </x:c>
      <x:c r="I5156" s="0" t="inlineStr">
        <x:is>
          <x:t>2024-08</x:t>
        </x:is>
      </x:c>
      <x:c r="J5156" s="0" t="inlineStr">
        <x:is>
          <x:t>Month</x:t>
        </x:is>
      </x:c>
      <x:c r="K5156" s="58">
        <x:v>1</x:v>
      </x:c>
      <x:c r="L5156" s="12">
        <x:v>3585117.07</x:v>
      </x:c>
    </x:row>
    <x:row r="5157">
      <x:c r="A5157" s="0" t="inlineStr">
        <x:is>
          <x:t>NetDebt|net-debt.debt.P_C.2||2024-09</x:t>
        </x:is>
      </x:c>
      <x:c r="B5157" s="0" t="inlineStr">
        <x:is>
          <x:t>Demo Handel GmbH</x:t>
        </x:is>
      </x:c>
      <x:c r="C5157" s="0" t="inlineStr">
        <x:is>
          <x:t>NetDebt</x:t>
        </x:is>
      </x:c>
      <x:c r="D5157" s="0" t="inlineStr">
        <x:is>
          <x:t>net-debt.debt.P_C.2</x:t>
        </x:is>
      </x:c>
      <x:c r="E5157" s="0" t="inlineStr">
        <x:is>
          <x:t>Verbindlichkeiten gegenüber Kreditinstituten</x:t>
        </x:is>
      </x:c>
      <x:c r="H5157" s="0" t="inlineStr">
        <x:is>
          <x:t>2024-09</x:t>
        </x:is>
      </x:c>
      <x:c r="I5157" s="0" t="inlineStr">
        <x:is>
          <x:t>2024-09</x:t>
        </x:is>
      </x:c>
      <x:c r="J5157" s="0" t="inlineStr">
        <x:is>
          <x:t>Month</x:t>
        </x:is>
      </x:c>
      <x:c r="K5157" s="58">
        <x:v>1</x:v>
      </x:c>
      <x:c r="L5157" s="12">
        <x:v>3501376.64</x:v>
      </x:c>
    </x:row>
    <x:row r="5158">
      <x:c r="A5158" s="0" t="inlineStr">
        <x:is>
          <x:t>NetDebt|net-debt.debt.P_C.2||2024-10</x:t>
        </x:is>
      </x:c>
      <x:c r="B5158" s="0" t="inlineStr">
        <x:is>
          <x:t>Demo Handel GmbH</x:t>
        </x:is>
      </x:c>
      <x:c r="C5158" s="0" t="inlineStr">
        <x:is>
          <x:t>NetDebt</x:t>
        </x:is>
      </x:c>
      <x:c r="D5158" s="0" t="inlineStr">
        <x:is>
          <x:t>net-debt.debt.P_C.2</x:t>
        </x:is>
      </x:c>
      <x:c r="E5158" s="0" t="inlineStr">
        <x:is>
          <x:t>Verbindlichkeiten gegenüber Kreditinstituten</x:t>
        </x:is>
      </x:c>
      <x:c r="H5158" s="0" t="inlineStr">
        <x:is>
          <x:t>2024-10</x:t>
        </x:is>
      </x:c>
      <x:c r="I5158" s="0" t="inlineStr">
        <x:is>
          <x:t>2024-10</x:t>
        </x:is>
      </x:c>
      <x:c r="J5158" s="0" t="inlineStr">
        <x:is>
          <x:t>Month</x:t>
        </x:is>
      </x:c>
      <x:c r="K5158" s="58">
        <x:v>1</x:v>
      </x:c>
      <x:c r="L5158" s="12">
        <x:v>3480063.64</x:v>
      </x:c>
    </x:row>
    <x:row r="5159">
      <x:c r="A5159" s="0" t="inlineStr">
        <x:is>
          <x:t>NetDebt|net-debt.debt.P_C.2||2024-11</x:t>
        </x:is>
      </x:c>
      <x:c r="B5159" s="0" t="inlineStr">
        <x:is>
          <x:t>Demo Handel GmbH</x:t>
        </x:is>
      </x:c>
      <x:c r="C5159" s="0" t="inlineStr">
        <x:is>
          <x:t>NetDebt</x:t>
        </x:is>
      </x:c>
      <x:c r="D5159" s="0" t="inlineStr">
        <x:is>
          <x:t>net-debt.debt.P_C.2</x:t>
        </x:is>
      </x:c>
      <x:c r="E5159" s="0" t="inlineStr">
        <x:is>
          <x:t>Verbindlichkeiten gegenüber Kreditinstituten</x:t>
        </x:is>
      </x:c>
      <x:c r="H5159" s="0" t="inlineStr">
        <x:is>
          <x:t>2024-11</x:t>
        </x:is>
      </x:c>
      <x:c r="I5159" s="0" t="inlineStr">
        <x:is>
          <x:t>2024-11</x:t>
        </x:is>
      </x:c>
      <x:c r="J5159" s="0" t="inlineStr">
        <x:is>
          <x:t>Month</x:t>
        </x:is>
      </x:c>
      <x:c r="K5159" s="58">
        <x:v>1</x:v>
      </x:c>
      <x:c r="L5159" s="12">
        <x:v>3458677.82</x:v>
      </x:c>
    </x:row>
    <x:row r="5160">
      <x:c r="A5160" s="0" t="inlineStr">
        <x:is>
          <x:t>NetDebt|net-debt.debt.P_C.2||2024-12</x:t>
        </x:is>
      </x:c>
      <x:c r="B5160" s="0" t="inlineStr">
        <x:is>
          <x:t>Demo Handel GmbH</x:t>
        </x:is>
      </x:c>
      <x:c r="C5160" s="0" t="inlineStr">
        <x:is>
          <x:t>NetDebt</x:t>
        </x:is>
      </x:c>
      <x:c r="D5160" s="0" t="inlineStr">
        <x:is>
          <x:t>net-debt.debt.P_C.2</x:t>
        </x:is>
      </x:c>
      <x:c r="E5160" s="0" t="inlineStr">
        <x:is>
          <x:t>Verbindlichkeiten gegenüber Kreditinstituten</x:t>
        </x:is>
      </x:c>
      <x:c r="H5160" s="0" t="inlineStr">
        <x:is>
          <x:t>2024-12</x:t>
        </x:is>
      </x:c>
      <x:c r="I5160" s="0" t="inlineStr">
        <x:is>
          <x:t>2024-12</x:t>
        </x:is>
      </x:c>
      <x:c r="J5160" s="0" t="inlineStr">
        <x:is>
          <x:t>Month</x:t>
        </x:is>
      </x:c>
      <x:c r="K5160" s="58">
        <x:v>1</x:v>
      </x:c>
      <x:c r="L5160" s="12">
        <x:v>3374718.93</x:v>
      </x:c>
    </x:row>
    <x:row r="5161">
      <x:c r="A5161" s="0" t="inlineStr">
        <x:is>
          <x:t>NetDebt|net-debt.debt.P_C.2|3150|2022-01</x:t>
        </x:is>
      </x:c>
      <x:c r="B5161" s="0" t="inlineStr">
        <x:is>
          <x:t>Demo Handel GmbH</x:t>
        </x:is>
      </x:c>
      <x:c r="C5161" s="0" t="inlineStr">
        <x:is>
          <x:t>NetDebt</x:t>
        </x:is>
      </x:c>
      <x:c r="D5161" s="0" t="inlineStr">
        <x:is>
          <x:t>net-debt.debt.P_C.2</x:t>
        </x:is>
      </x:c>
      <x:c r="E5161" s="0" t="inlineStr">
        <x:is>
          <x:t>Verbindlichkeiten gegenüber Kreditinstituten</x:t>
        </x:is>
      </x:c>
      <x:c r="F5161" s="58">
        <x:v>3150</x:v>
      </x:c>
      <x:c r="G5161" t="inlineStr">
        <x:is>
          <x:t>Darlehen Investitionen (1 bis 5 Jahre)</x:t>
        </x:is>
      </x:c>
      <x:c r="H5161" s="0" t="inlineStr">
        <x:is>
          <x:t>2022-01</x:t>
        </x:is>
      </x:c>
      <x:c r="I5161" s="0" t="inlineStr">
        <x:is>
          <x:t>2022-01</x:t>
        </x:is>
      </x:c>
      <x:c r="J5161" s="0" t="inlineStr">
        <x:is>
          <x:t>Month</x:t>
        </x:is>
      </x:c>
      <x:c r="K5161" s="58">
        <x:v>1</x:v>
      </x:c>
      <x:c r="L5161" s="12">
        <x:v>0</x:v>
      </x:c>
    </x:row>
    <x:row r="5162">
      <x:c r="A5162" s="0" t="inlineStr">
        <x:is>
          <x:t>NetDebt|net-debt.debt.P_C.2|3150|2022-02</x:t>
        </x:is>
      </x:c>
      <x:c r="B5162" s="0" t="inlineStr">
        <x:is>
          <x:t>Demo Handel GmbH</x:t>
        </x:is>
      </x:c>
      <x:c r="C5162" s="0" t="inlineStr">
        <x:is>
          <x:t>NetDebt</x:t>
        </x:is>
      </x:c>
      <x:c r="D5162" s="0" t="inlineStr">
        <x:is>
          <x:t>net-debt.debt.P_C.2</x:t>
        </x:is>
      </x:c>
      <x:c r="E5162" s="0" t="inlineStr">
        <x:is>
          <x:t>Verbindlichkeiten gegenüber Kreditinstituten</x:t>
        </x:is>
      </x:c>
      <x:c r="F5162" s="58">
        <x:v>3150</x:v>
      </x:c>
      <x:c r="G5162" t="inlineStr">
        <x:is>
          <x:t>Darlehen Investitionen (1 bis 5 Jahre)</x:t>
        </x:is>
      </x:c>
      <x:c r="H5162" s="0" t="inlineStr">
        <x:is>
          <x:t>2022-02</x:t>
        </x:is>
      </x:c>
      <x:c r="I5162" s="0" t="inlineStr">
        <x:is>
          <x:t>2022-02</x:t>
        </x:is>
      </x:c>
      <x:c r="J5162" s="0" t="inlineStr">
        <x:is>
          <x:t>Month</x:t>
        </x:is>
      </x:c>
      <x:c r="K5162" s="58">
        <x:v>1</x:v>
      </x:c>
      <x:c r="L5162" s="12">
        <x:v>0</x:v>
      </x:c>
    </x:row>
    <x:row r="5163">
      <x:c r="A5163" s="0" t="inlineStr">
        <x:is>
          <x:t>NetDebt|net-debt.debt.P_C.2|3150|2022-03</x:t>
        </x:is>
      </x:c>
      <x:c r="B5163" s="0" t="inlineStr">
        <x:is>
          <x:t>Demo Handel GmbH</x:t>
        </x:is>
      </x:c>
      <x:c r="C5163" s="0" t="inlineStr">
        <x:is>
          <x:t>NetDebt</x:t>
        </x:is>
      </x:c>
      <x:c r="D5163" s="0" t="inlineStr">
        <x:is>
          <x:t>net-debt.debt.P_C.2</x:t>
        </x:is>
      </x:c>
      <x:c r="E5163" s="0" t="inlineStr">
        <x:is>
          <x:t>Verbindlichkeiten gegenüber Kreditinstituten</x:t>
        </x:is>
      </x:c>
      <x:c r="F5163" s="58">
        <x:v>3150</x:v>
      </x:c>
      <x:c r="G5163" t="inlineStr">
        <x:is>
          <x:t>Darlehen Investitionen (1 bis 5 Jahre)</x:t>
        </x:is>
      </x:c>
      <x:c r="H5163" s="0" t="inlineStr">
        <x:is>
          <x:t>2022-03</x:t>
        </x:is>
      </x:c>
      <x:c r="I5163" s="0" t="inlineStr">
        <x:is>
          <x:t>2022-03</x:t>
        </x:is>
      </x:c>
      <x:c r="J5163" s="0" t="inlineStr">
        <x:is>
          <x:t>Month</x:t>
        </x:is>
      </x:c>
      <x:c r="K5163" s="58">
        <x:v>1</x:v>
      </x:c>
      <x:c r="L5163" s="12">
        <x:v>0</x:v>
      </x:c>
    </x:row>
    <x:row r="5164">
      <x:c r="A5164" s="0" t="inlineStr">
        <x:is>
          <x:t>NetDebt|net-debt.debt.P_C.2|3150|2022-04</x:t>
        </x:is>
      </x:c>
      <x:c r="B5164" s="0" t="inlineStr">
        <x:is>
          <x:t>Demo Handel GmbH</x:t>
        </x:is>
      </x:c>
      <x:c r="C5164" s="0" t="inlineStr">
        <x:is>
          <x:t>NetDebt</x:t>
        </x:is>
      </x:c>
      <x:c r="D5164" s="0" t="inlineStr">
        <x:is>
          <x:t>net-debt.debt.P_C.2</x:t>
        </x:is>
      </x:c>
      <x:c r="E5164" s="0" t="inlineStr">
        <x:is>
          <x:t>Verbindlichkeiten gegenüber Kreditinstituten</x:t>
        </x:is>
      </x:c>
      <x:c r="F5164" s="58">
        <x:v>3150</x:v>
      </x:c>
      <x:c r="G5164" t="inlineStr">
        <x:is>
          <x:t>Darlehen Investitionen (1 bis 5 Jahre)</x:t>
        </x:is>
      </x:c>
      <x:c r="H5164" s="0" t="inlineStr">
        <x:is>
          <x:t>2022-04</x:t>
        </x:is>
      </x:c>
      <x:c r="I5164" s="0" t="inlineStr">
        <x:is>
          <x:t>2022-04</x:t>
        </x:is>
      </x:c>
      <x:c r="J5164" s="0" t="inlineStr">
        <x:is>
          <x:t>Month</x:t>
        </x:is>
      </x:c>
      <x:c r="K5164" s="58">
        <x:v>1</x:v>
      </x:c>
      <x:c r="L5164" s="12">
        <x:v>0</x:v>
      </x:c>
    </x:row>
    <x:row r="5165">
      <x:c r="A5165" s="0" t="inlineStr">
        <x:is>
          <x:t>NetDebt|net-debt.debt.P_C.2|3150|2022-05</x:t>
        </x:is>
      </x:c>
      <x:c r="B5165" s="0" t="inlineStr">
        <x:is>
          <x:t>Demo Handel GmbH</x:t>
        </x:is>
      </x:c>
      <x:c r="C5165" s="0" t="inlineStr">
        <x:is>
          <x:t>NetDebt</x:t>
        </x:is>
      </x:c>
      <x:c r="D5165" s="0" t="inlineStr">
        <x:is>
          <x:t>net-debt.debt.P_C.2</x:t>
        </x:is>
      </x:c>
      <x:c r="E5165" s="0" t="inlineStr">
        <x:is>
          <x:t>Verbindlichkeiten gegenüber Kreditinstituten</x:t>
        </x:is>
      </x:c>
      <x:c r="F5165" s="58">
        <x:v>3150</x:v>
      </x:c>
      <x:c r="G5165" t="inlineStr">
        <x:is>
          <x:t>Darlehen Investitionen (1 bis 5 Jahre)</x:t>
        </x:is>
      </x:c>
      <x:c r="H5165" s="0" t="inlineStr">
        <x:is>
          <x:t>2022-05</x:t>
        </x:is>
      </x:c>
      <x:c r="I5165" s="0" t="inlineStr">
        <x:is>
          <x:t>2022-05</x:t>
        </x:is>
      </x:c>
      <x:c r="J5165" s="0" t="inlineStr">
        <x:is>
          <x:t>Month</x:t>
        </x:is>
      </x:c>
      <x:c r="K5165" s="58">
        <x:v>1</x:v>
      </x:c>
      <x:c r="L5165" s="12">
        <x:v>0</x:v>
      </x:c>
    </x:row>
    <x:row r="5166">
      <x:c r="A5166" s="0" t="inlineStr">
        <x:is>
          <x:t>NetDebt|net-debt.debt.P_C.2|3150|2022-06</x:t>
        </x:is>
      </x:c>
      <x:c r="B5166" s="0" t="inlineStr">
        <x:is>
          <x:t>Demo Handel GmbH</x:t>
        </x:is>
      </x:c>
      <x:c r="C5166" s="0" t="inlineStr">
        <x:is>
          <x:t>NetDebt</x:t>
        </x:is>
      </x:c>
      <x:c r="D5166" s="0" t="inlineStr">
        <x:is>
          <x:t>net-debt.debt.P_C.2</x:t>
        </x:is>
      </x:c>
      <x:c r="E5166" s="0" t="inlineStr">
        <x:is>
          <x:t>Verbindlichkeiten gegenüber Kreditinstituten</x:t>
        </x:is>
      </x:c>
      <x:c r="F5166" s="58">
        <x:v>3150</x:v>
      </x:c>
      <x:c r="G5166" t="inlineStr">
        <x:is>
          <x:t>Darlehen Investitionen (1 bis 5 Jahre)</x:t>
        </x:is>
      </x:c>
      <x:c r="H5166" s="0" t="inlineStr">
        <x:is>
          <x:t>2022-06</x:t>
        </x:is>
      </x:c>
      <x:c r="I5166" s="0" t="inlineStr">
        <x:is>
          <x:t>2022-06</x:t>
        </x:is>
      </x:c>
      <x:c r="J5166" s="0" t="inlineStr">
        <x:is>
          <x:t>Month</x:t>
        </x:is>
      </x:c>
      <x:c r="K5166" s="58">
        <x:v>1</x:v>
      </x:c>
      <x:c r="L5166" s="12">
        <x:v>0</x:v>
      </x:c>
    </x:row>
    <x:row r="5167">
      <x:c r="A5167" s="0" t="inlineStr">
        <x:is>
          <x:t>NetDebt|net-debt.debt.P_C.2|3150|2022-07</x:t>
        </x:is>
      </x:c>
      <x:c r="B5167" s="0" t="inlineStr">
        <x:is>
          <x:t>Demo Handel GmbH</x:t>
        </x:is>
      </x:c>
      <x:c r="C5167" s="0" t="inlineStr">
        <x:is>
          <x:t>NetDebt</x:t>
        </x:is>
      </x:c>
      <x:c r="D5167" s="0" t="inlineStr">
        <x:is>
          <x:t>net-debt.debt.P_C.2</x:t>
        </x:is>
      </x:c>
      <x:c r="E5167" s="0" t="inlineStr">
        <x:is>
          <x:t>Verbindlichkeiten gegenüber Kreditinstituten</x:t>
        </x:is>
      </x:c>
      <x:c r="F5167" s="58">
        <x:v>3150</x:v>
      </x:c>
      <x:c r="G5167" t="inlineStr">
        <x:is>
          <x:t>Darlehen Investitionen (1 bis 5 Jahre)</x:t>
        </x:is>
      </x:c>
      <x:c r="H5167" s="0" t="inlineStr">
        <x:is>
          <x:t>2022-07</x:t>
        </x:is>
      </x:c>
      <x:c r="I5167" s="0" t="inlineStr">
        <x:is>
          <x:t>2022-07</x:t>
        </x:is>
      </x:c>
      <x:c r="J5167" s="0" t="inlineStr">
        <x:is>
          <x:t>Month</x:t>
        </x:is>
      </x:c>
      <x:c r="K5167" s="58">
        <x:v>1</x:v>
      </x:c>
      <x:c r="L5167" s="12">
        <x:v>0</x:v>
      </x:c>
    </x:row>
    <x:row r="5168">
      <x:c r="A5168" s="0" t="inlineStr">
        <x:is>
          <x:t>NetDebt|net-debt.debt.P_C.2|3150|2022-08</x:t>
        </x:is>
      </x:c>
      <x:c r="B5168" s="0" t="inlineStr">
        <x:is>
          <x:t>Demo Handel GmbH</x:t>
        </x:is>
      </x:c>
      <x:c r="C5168" s="0" t="inlineStr">
        <x:is>
          <x:t>NetDebt</x:t>
        </x:is>
      </x:c>
      <x:c r="D5168" s="0" t="inlineStr">
        <x:is>
          <x:t>net-debt.debt.P_C.2</x:t>
        </x:is>
      </x:c>
      <x:c r="E5168" s="0" t="inlineStr">
        <x:is>
          <x:t>Verbindlichkeiten gegenüber Kreditinstituten</x:t>
        </x:is>
      </x:c>
      <x:c r="F5168" s="58">
        <x:v>3150</x:v>
      </x:c>
      <x:c r="G5168" t="inlineStr">
        <x:is>
          <x:t>Darlehen Investitionen (1 bis 5 Jahre)</x:t>
        </x:is>
      </x:c>
      <x:c r="H5168" s="0" t="inlineStr">
        <x:is>
          <x:t>2022-08</x:t>
        </x:is>
      </x:c>
      <x:c r="I5168" s="0" t="inlineStr">
        <x:is>
          <x:t>2022-08</x:t>
        </x:is>
      </x:c>
      <x:c r="J5168" s="0" t="inlineStr">
        <x:is>
          <x:t>Month</x:t>
        </x:is>
      </x:c>
      <x:c r="K5168" s="58">
        <x:v>1</x:v>
      </x:c>
      <x:c r="L5168" s="12">
        <x:v>0</x:v>
      </x:c>
    </x:row>
    <x:row r="5169">
      <x:c r="A5169" s="0" t="inlineStr">
        <x:is>
          <x:t>NetDebt|net-debt.debt.P_C.2|3150|2022-09</x:t>
        </x:is>
      </x:c>
      <x:c r="B5169" s="0" t="inlineStr">
        <x:is>
          <x:t>Demo Handel GmbH</x:t>
        </x:is>
      </x:c>
      <x:c r="C5169" s="0" t="inlineStr">
        <x:is>
          <x:t>NetDebt</x:t>
        </x:is>
      </x:c>
      <x:c r="D5169" s="0" t="inlineStr">
        <x:is>
          <x:t>net-debt.debt.P_C.2</x:t>
        </x:is>
      </x:c>
      <x:c r="E5169" s="0" t="inlineStr">
        <x:is>
          <x:t>Verbindlichkeiten gegenüber Kreditinstituten</x:t>
        </x:is>
      </x:c>
      <x:c r="F5169" s="58">
        <x:v>3150</x:v>
      </x:c>
      <x:c r="G5169" t="inlineStr">
        <x:is>
          <x:t>Darlehen Investitionen (1 bis 5 Jahre)</x:t>
        </x:is>
      </x:c>
      <x:c r="H5169" s="0" t="inlineStr">
        <x:is>
          <x:t>2022-09</x:t>
        </x:is>
      </x:c>
      <x:c r="I5169" s="0" t="inlineStr">
        <x:is>
          <x:t>2022-09</x:t>
        </x:is>
      </x:c>
      <x:c r="J5169" s="0" t="inlineStr">
        <x:is>
          <x:t>Month</x:t>
        </x:is>
      </x:c>
      <x:c r="K5169" s="58">
        <x:v>1</x:v>
      </x:c>
      <x:c r="L5169" s="12">
        <x:v>0</x:v>
      </x:c>
    </x:row>
    <x:row r="5170">
      <x:c r="A5170" s="0" t="inlineStr">
        <x:is>
          <x:t>NetDebt|net-debt.debt.P_C.2|3150|2022-10</x:t>
        </x:is>
      </x:c>
      <x:c r="B5170" s="0" t="inlineStr">
        <x:is>
          <x:t>Demo Handel GmbH</x:t>
        </x:is>
      </x:c>
      <x:c r="C5170" s="0" t="inlineStr">
        <x:is>
          <x:t>NetDebt</x:t>
        </x:is>
      </x:c>
      <x:c r="D5170" s="0" t="inlineStr">
        <x:is>
          <x:t>net-debt.debt.P_C.2</x:t>
        </x:is>
      </x:c>
      <x:c r="E5170" s="0" t="inlineStr">
        <x:is>
          <x:t>Verbindlichkeiten gegenüber Kreditinstituten</x:t>
        </x:is>
      </x:c>
      <x:c r="F5170" s="58">
        <x:v>3150</x:v>
      </x:c>
      <x:c r="G5170" t="inlineStr">
        <x:is>
          <x:t>Darlehen Investitionen (1 bis 5 Jahre)</x:t>
        </x:is>
      </x:c>
      <x:c r="H5170" s="0" t="inlineStr">
        <x:is>
          <x:t>2022-10</x:t>
        </x:is>
      </x:c>
      <x:c r="I5170" s="0" t="inlineStr">
        <x:is>
          <x:t>2022-10</x:t>
        </x:is>
      </x:c>
      <x:c r="J5170" s="0" t="inlineStr">
        <x:is>
          <x:t>Month</x:t>
        </x:is>
      </x:c>
      <x:c r="K5170" s="58">
        <x:v>1</x:v>
      </x:c>
      <x:c r="L5170" s="12">
        <x:v>0</x:v>
      </x:c>
    </x:row>
    <x:row r="5171">
      <x:c r="A5171" s="0" t="inlineStr">
        <x:is>
          <x:t>NetDebt|net-debt.debt.P_C.2|3150|2022-11</x:t>
        </x:is>
      </x:c>
      <x:c r="B5171" s="0" t="inlineStr">
        <x:is>
          <x:t>Demo Handel GmbH</x:t>
        </x:is>
      </x:c>
      <x:c r="C5171" s="0" t="inlineStr">
        <x:is>
          <x:t>NetDebt</x:t>
        </x:is>
      </x:c>
      <x:c r="D5171" s="0" t="inlineStr">
        <x:is>
          <x:t>net-debt.debt.P_C.2</x:t>
        </x:is>
      </x:c>
      <x:c r="E5171" s="0" t="inlineStr">
        <x:is>
          <x:t>Verbindlichkeiten gegenüber Kreditinstituten</x:t>
        </x:is>
      </x:c>
      <x:c r="F5171" s="58">
        <x:v>3150</x:v>
      </x:c>
      <x:c r="G5171" t="inlineStr">
        <x:is>
          <x:t>Darlehen Investitionen (1 bis 5 Jahre)</x:t>
        </x:is>
      </x:c>
      <x:c r="H5171" s="0" t="inlineStr">
        <x:is>
          <x:t>2022-11</x:t>
        </x:is>
      </x:c>
      <x:c r="I5171" s="0" t="inlineStr">
        <x:is>
          <x:t>2022-11</x:t>
        </x:is>
      </x:c>
      <x:c r="J5171" s="0" t="inlineStr">
        <x:is>
          <x:t>Month</x:t>
        </x:is>
      </x:c>
      <x:c r="K5171" s="58">
        <x:v>1</x:v>
      </x:c>
      <x:c r="L5171" s="12">
        <x:v>0</x:v>
      </x:c>
    </x:row>
    <x:row r="5172">
      <x:c r="A5172" s="0" t="inlineStr">
        <x:is>
          <x:t>NetDebt|net-debt.debt.P_C.2|3150|2022-12</x:t>
        </x:is>
      </x:c>
      <x:c r="B5172" s="0" t="inlineStr">
        <x:is>
          <x:t>Demo Handel GmbH</x:t>
        </x:is>
      </x:c>
      <x:c r="C5172" s="0" t="inlineStr">
        <x:is>
          <x:t>NetDebt</x:t>
        </x:is>
      </x:c>
      <x:c r="D5172" s="0" t="inlineStr">
        <x:is>
          <x:t>net-debt.debt.P_C.2</x:t>
        </x:is>
      </x:c>
      <x:c r="E5172" s="0" t="inlineStr">
        <x:is>
          <x:t>Verbindlichkeiten gegenüber Kreditinstituten</x:t>
        </x:is>
      </x:c>
      <x:c r="F5172" s="58">
        <x:v>3150</x:v>
      </x:c>
      <x:c r="G5172" t="inlineStr">
        <x:is>
          <x:t>Darlehen Investitionen (1 bis 5 Jahre)</x:t>
        </x:is>
      </x:c>
      <x:c r="H5172" s="0" t="inlineStr">
        <x:is>
          <x:t>2022-12</x:t>
        </x:is>
      </x:c>
      <x:c r="I5172" s="0" t="inlineStr">
        <x:is>
          <x:t>2022-12</x:t>
        </x:is>
      </x:c>
      <x:c r="J5172" s="0" t="inlineStr">
        <x:is>
          <x:t>Month</x:t>
        </x:is>
      </x:c>
      <x:c r="K5172" s="58">
        <x:v>1</x:v>
      </x:c>
      <x:c r="L5172" s="12">
        <x:v>0</x:v>
      </x:c>
    </x:row>
    <x:row r="5173">
      <x:c r="A5173" s="0" t="inlineStr">
        <x:is>
          <x:t>NetDebt|net-debt.debt.P_C.2|3150|2023-01</x:t>
        </x:is>
      </x:c>
      <x:c r="B5173" s="0" t="inlineStr">
        <x:is>
          <x:t>Demo Handel GmbH</x:t>
        </x:is>
      </x:c>
      <x:c r="C5173" s="0" t="inlineStr">
        <x:is>
          <x:t>NetDebt</x:t>
        </x:is>
      </x:c>
      <x:c r="D5173" s="0" t="inlineStr">
        <x:is>
          <x:t>net-debt.debt.P_C.2</x:t>
        </x:is>
      </x:c>
      <x:c r="E5173" s="0" t="inlineStr">
        <x:is>
          <x:t>Verbindlichkeiten gegenüber Kreditinstituten</x:t>
        </x:is>
      </x:c>
      <x:c r="F5173" s="58">
        <x:v>3150</x:v>
      </x:c>
      <x:c r="G5173" t="inlineStr">
        <x:is>
          <x:t>Darlehen Investitionen (1 bis 5 Jahre)</x:t>
        </x:is>
      </x:c>
      <x:c r="H5173" s="0" t="inlineStr">
        <x:is>
          <x:t>2023-01</x:t>
        </x:is>
      </x:c>
      <x:c r="I5173" s="0" t="inlineStr">
        <x:is>
          <x:t>2023-01</x:t>
        </x:is>
      </x:c>
      <x:c r="J5173" s="0" t="inlineStr">
        <x:is>
          <x:t>Month</x:t>
        </x:is>
      </x:c>
      <x:c r="K5173" s="58">
        <x:v>1</x:v>
      </x:c>
      <x:c r="L5173" s="12">
        <x:v>0</x:v>
      </x:c>
    </x:row>
    <x:row r="5174">
      <x:c r="A5174" s="0" t="inlineStr">
        <x:is>
          <x:t>NetDebt|net-debt.debt.P_C.2|3150|2023-02</x:t>
        </x:is>
      </x:c>
      <x:c r="B5174" s="0" t="inlineStr">
        <x:is>
          <x:t>Demo Handel GmbH</x:t>
        </x:is>
      </x:c>
      <x:c r="C5174" s="0" t="inlineStr">
        <x:is>
          <x:t>NetDebt</x:t>
        </x:is>
      </x:c>
      <x:c r="D5174" s="0" t="inlineStr">
        <x:is>
          <x:t>net-debt.debt.P_C.2</x:t>
        </x:is>
      </x:c>
      <x:c r="E5174" s="0" t="inlineStr">
        <x:is>
          <x:t>Verbindlichkeiten gegenüber Kreditinstituten</x:t>
        </x:is>
      </x:c>
      <x:c r="F5174" s="58">
        <x:v>3150</x:v>
      </x:c>
      <x:c r="G5174" t="inlineStr">
        <x:is>
          <x:t>Darlehen Investitionen (1 bis 5 Jahre)</x:t>
        </x:is>
      </x:c>
      <x:c r="H5174" s="0" t="inlineStr">
        <x:is>
          <x:t>2023-02</x:t>
        </x:is>
      </x:c>
      <x:c r="I5174" s="0" t="inlineStr">
        <x:is>
          <x:t>2023-02</x:t>
        </x:is>
      </x:c>
      <x:c r="J5174" s="0" t="inlineStr">
        <x:is>
          <x:t>Month</x:t>
        </x:is>
      </x:c>
      <x:c r="K5174" s="58">
        <x:v>1</x:v>
      </x:c>
      <x:c r="L5174" s="12">
        <x:v>0</x:v>
      </x:c>
    </x:row>
    <x:row r="5175">
      <x:c r="A5175" s="0" t="inlineStr">
        <x:is>
          <x:t>NetDebt|net-debt.debt.P_C.2|3150|2023-03</x:t>
        </x:is>
      </x:c>
      <x:c r="B5175" s="0" t="inlineStr">
        <x:is>
          <x:t>Demo Handel GmbH</x:t>
        </x:is>
      </x:c>
      <x:c r="C5175" s="0" t="inlineStr">
        <x:is>
          <x:t>NetDebt</x:t>
        </x:is>
      </x:c>
      <x:c r="D5175" s="0" t="inlineStr">
        <x:is>
          <x:t>net-debt.debt.P_C.2</x:t>
        </x:is>
      </x:c>
      <x:c r="E5175" s="0" t="inlineStr">
        <x:is>
          <x:t>Verbindlichkeiten gegenüber Kreditinstituten</x:t>
        </x:is>
      </x:c>
      <x:c r="F5175" s="58">
        <x:v>3150</x:v>
      </x:c>
      <x:c r="G5175" t="inlineStr">
        <x:is>
          <x:t>Darlehen Investitionen (1 bis 5 Jahre)</x:t>
        </x:is>
      </x:c>
      <x:c r="H5175" s="0" t="inlineStr">
        <x:is>
          <x:t>2023-03</x:t>
        </x:is>
      </x:c>
      <x:c r="I5175" s="0" t="inlineStr">
        <x:is>
          <x:t>2023-03</x:t>
        </x:is>
      </x:c>
      <x:c r="J5175" s="0" t="inlineStr">
        <x:is>
          <x:t>Month</x:t>
        </x:is>
      </x:c>
      <x:c r="K5175" s="58">
        <x:v>1</x:v>
      </x:c>
      <x:c r="L5175" s="12">
        <x:v>0</x:v>
      </x:c>
    </x:row>
    <x:row r="5176">
      <x:c r="A5176" s="0" t="inlineStr">
        <x:is>
          <x:t>NetDebt|net-debt.debt.P_C.2|3150|2023-04</x:t>
        </x:is>
      </x:c>
      <x:c r="B5176" s="0" t="inlineStr">
        <x:is>
          <x:t>Demo Handel GmbH</x:t>
        </x:is>
      </x:c>
      <x:c r="C5176" s="0" t="inlineStr">
        <x:is>
          <x:t>NetDebt</x:t>
        </x:is>
      </x:c>
      <x:c r="D5176" s="0" t="inlineStr">
        <x:is>
          <x:t>net-debt.debt.P_C.2</x:t>
        </x:is>
      </x:c>
      <x:c r="E5176" s="0" t="inlineStr">
        <x:is>
          <x:t>Verbindlichkeiten gegenüber Kreditinstituten</x:t>
        </x:is>
      </x:c>
      <x:c r="F5176" s="58">
        <x:v>3150</x:v>
      </x:c>
      <x:c r="G5176" t="inlineStr">
        <x:is>
          <x:t>Darlehen Investitionen (1 bis 5 Jahre)</x:t>
        </x:is>
      </x:c>
      <x:c r="H5176" s="0" t="inlineStr">
        <x:is>
          <x:t>2023-04</x:t>
        </x:is>
      </x:c>
      <x:c r="I5176" s="0" t="inlineStr">
        <x:is>
          <x:t>2023-04</x:t>
        </x:is>
      </x:c>
      <x:c r="J5176" s="0" t="inlineStr">
        <x:is>
          <x:t>Month</x:t>
        </x:is>
      </x:c>
      <x:c r="K5176" s="58">
        <x:v>1</x:v>
      </x:c>
      <x:c r="L5176" s="12">
        <x:v>0</x:v>
      </x:c>
    </x:row>
    <x:row r="5177">
      <x:c r="A5177" s="0" t="inlineStr">
        <x:is>
          <x:t>NetDebt|net-debt.debt.P_C.2|3150|2023-05</x:t>
        </x:is>
      </x:c>
      <x:c r="B5177" s="0" t="inlineStr">
        <x:is>
          <x:t>Demo Handel GmbH</x:t>
        </x:is>
      </x:c>
      <x:c r="C5177" s="0" t="inlineStr">
        <x:is>
          <x:t>NetDebt</x:t>
        </x:is>
      </x:c>
      <x:c r="D5177" s="0" t="inlineStr">
        <x:is>
          <x:t>net-debt.debt.P_C.2</x:t>
        </x:is>
      </x:c>
      <x:c r="E5177" s="0" t="inlineStr">
        <x:is>
          <x:t>Verbindlichkeiten gegenüber Kreditinstituten</x:t>
        </x:is>
      </x:c>
      <x:c r="F5177" s="58">
        <x:v>3150</x:v>
      </x:c>
      <x:c r="G5177" t="inlineStr">
        <x:is>
          <x:t>Darlehen Investitionen (1 bis 5 Jahre)</x:t>
        </x:is>
      </x:c>
      <x:c r="H5177" s="0" t="inlineStr">
        <x:is>
          <x:t>2023-05</x:t>
        </x:is>
      </x:c>
      <x:c r="I5177" s="0" t="inlineStr">
        <x:is>
          <x:t>2023-05</x:t>
        </x:is>
      </x:c>
      <x:c r="J5177" s="0" t="inlineStr">
        <x:is>
          <x:t>Month</x:t>
        </x:is>
      </x:c>
      <x:c r="K5177" s="58">
        <x:v>1</x:v>
      </x:c>
      <x:c r="L5177" s="12">
        <x:v>0</x:v>
      </x:c>
    </x:row>
    <x:row r="5178">
      <x:c r="A5178" s="0" t="inlineStr">
        <x:is>
          <x:t>NetDebt|net-debt.debt.P_C.2|3150|2023-06</x:t>
        </x:is>
      </x:c>
      <x:c r="B5178" s="0" t="inlineStr">
        <x:is>
          <x:t>Demo Handel GmbH</x:t>
        </x:is>
      </x:c>
      <x:c r="C5178" s="0" t="inlineStr">
        <x:is>
          <x:t>NetDebt</x:t>
        </x:is>
      </x:c>
      <x:c r="D5178" s="0" t="inlineStr">
        <x:is>
          <x:t>net-debt.debt.P_C.2</x:t>
        </x:is>
      </x:c>
      <x:c r="E5178" s="0" t="inlineStr">
        <x:is>
          <x:t>Verbindlichkeiten gegenüber Kreditinstituten</x:t>
        </x:is>
      </x:c>
      <x:c r="F5178" s="58">
        <x:v>3150</x:v>
      </x:c>
      <x:c r="G5178" t="inlineStr">
        <x:is>
          <x:t>Darlehen Investitionen (1 bis 5 Jahre)</x:t>
        </x:is>
      </x:c>
      <x:c r="H5178" s="0" t="inlineStr">
        <x:is>
          <x:t>2023-06</x:t>
        </x:is>
      </x:c>
      <x:c r="I5178" s="0" t="inlineStr">
        <x:is>
          <x:t>2023-06</x:t>
        </x:is>
      </x:c>
      <x:c r="J5178" s="0" t="inlineStr">
        <x:is>
          <x:t>Month</x:t>
        </x:is>
      </x:c>
      <x:c r="K5178" s="58">
        <x:v>1</x:v>
      </x:c>
      <x:c r="L5178" s="12">
        <x:v>3000000</x:v>
      </x:c>
    </x:row>
    <x:row r="5179">
      <x:c r="A5179" s="0" t="inlineStr">
        <x:is>
          <x:t>NetDebt|net-debt.debt.P_C.2|3150|2023-07</x:t>
        </x:is>
      </x:c>
      <x:c r="B5179" s="0" t="inlineStr">
        <x:is>
          <x:t>Demo Handel GmbH</x:t>
        </x:is>
      </x:c>
      <x:c r="C5179" s="0" t="inlineStr">
        <x:is>
          <x:t>NetDebt</x:t>
        </x:is>
      </x:c>
      <x:c r="D5179" s="0" t="inlineStr">
        <x:is>
          <x:t>net-debt.debt.P_C.2</x:t>
        </x:is>
      </x:c>
      <x:c r="E5179" s="0" t="inlineStr">
        <x:is>
          <x:t>Verbindlichkeiten gegenüber Kreditinstituten</x:t>
        </x:is>
      </x:c>
      <x:c r="F5179" s="58">
        <x:v>3150</x:v>
      </x:c>
      <x:c r="G5179" t="inlineStr">
        <x:is>
          <x:t>Darlehen Investitionen (1 bis 5 Jahre)</x:t>
        </x:is>
      </x:c>
      <x:c r="H5179" s="0" t="inlineStr">
        <x:is>
          <x:t>2023-07</x:t>
        </x:is>
      </x:c>
      <x:c r="I5179" s="0" t="inlineStr">
        <x:is>
          <x:t>2023-07</x:t>
        </x:is>
      </x:c>
      <x:c r="J5179" s="0" t="inlineStr">
        <x:is>
          <x:t>Month</x:t>
        </x:is>
      </x:c>
      <x:c r="K5179" s="58">
        <x:v>1</x:v>
      </x:c>
      <x:c r="L5179" s="12">
        <x:v>2979750</x:v>
      </x:c>
    </x:row>
    <x:row r="5180">
      <x:c r="A5180" s="0" t="inlineStr">
        <x:is>
          <x:t>NetDebt|net-debt.debt.P_C.2|3150|2023-08</x:t>
        </x:is>
      </x:c>
      <x:c r="B5180" s="0" t="inlineStr">
        <x:is>
          <x:t>Demo Handel GmbH</x:t>
        </x:is>
      </x:c>
      <x:c r="C5180" s="0" t="inlineStr">
        <x:is>
          <x:t>NetDebt</x:t>
        </x:is>
      </x:c>
      <x:c r="D5180" s="0" t="inlineStr">
        <x:is>
          <x:t>net-debt.debt.P_C.2</x:t>
        </x:is>
      </x:c>
      <x:c r="E5180" s="0" t="inlineStr">
        <x:is>
          <x:t>Verbindlichkeiten gegenüber Kreditinstituten</x:t>
        </x:is>
      </x:c>
      <x:c r="F5180" s="58">
        <x:v>3150</x:v>
      </x:c>
      <x:c r="G5180" t="inlineStr">
        <x:is>
          <x:t>Darlehen Investitionen (1 bis 5 Jahre)</x:t>
        </x:is>
      </x:c>
      <x:c r="H5180" s="0" t="inlineStr">
        <x:is>
          <x:t>2023-08</x:t>
        </x:is>
      </x:c>
      <x:c r="I5180" s="0" t="inlineStr">
        <x:is>
          <x:t>2023-08</x:t>
        </x:is>
      </x:c>
      <x:c r="J5180" s="0" t="inlineStr">
        <x:is>
          <x:t>Month</x:t>
        </x:is>
      </x:c>
      <x:c r="K5180" s="58">
        <x:v>1</x:v>
      </x:c>
      <x:c r="L5180" s="12">
        <x:v>2959430.81</x:v>
      </x:c>
    </x:row>
    <x:row r="5181">
      <x:c r="A5181" s="0" t="inlineStr">
        <x:is>
          <x:t>NetDebt|net-debt.debt.P_C.2|3150|2023-09</x:t>
        </x:is>
      </x:c>
      <x:c r="B5181" s="0" t="inlineStr">
        <x:is>
          <x:t>Demo Handel GmbH</x:t>
        </x:is>
      </x:c>
      <x:c r="C5181" s="0" t="inlineStr">
        <x:is>
          <x:t>NetDebt</x:t>
        </x:is>
      </x:c>
      <x:c r="D5181" s="0" t="inlineStr">
        <x:is>
          <x:t>net-debt.debt.P_C.2</x:t>
        </x:is>
      </x:c>
      <x:c r="E5181" s="0" t="inlineStr">
        <x:is>
          <x:t>Verbindlichkeiten gegenüber Kreditinstituten</x:t>
        </x:is>
      </x:c>
      <x:c r="F5181" s="58">
        <x:v>3150</x:v>
      </x:c>
      <x:c r="G5181" t="inlineStr">
        <x:is>
          <x:t>Darlehen Investitionen (1 bis 5 Jahre)</x:t>
        </x:is>
      </x:c>
      <x:c r="H5181" s="0" t="inlineStr">
        <x:is>
          <x:t>2023-09</x:t>
        </x:is>
      </x:c>
      <x:c r="I5181" s="0" t="inlineStr">
        <x:is>
          <x:t>2023-09</x:t>
        </x:is>
      </x:c>
      <x:c r="J5181" s="0" t="inlineStr">
        <x:is>
          <x:t>Month</x:t>
        </x:is>
      </x:c>
      <x:c r="K5181" s="58">
        <x:v>1</x:v>
      </x:c>
      <x:c r="L5181" s="12">
        <x:v>2939042.2</x:v>
      </x:c>
    </x:row>
    <x:row r="5182">
      <x:c r="A5182" s="0" t="inlineStr">
        <x:is>
          <x:t>NetDebt|net-debt.debt.P_C.2|3150|2023-10</x:t>
        </x:is>
      </x:c>
      <x:c r="B5182" s="0" t="inlineStr">
        <x:is>
          <x:t>Demo Handel GmbH</x:t>
        </x:is>
      </x:c>
      <x:c r="C5182" s="0" t="inlineStr">
        <x:is>
          <x:t>NetDebt</x:t>
        </x:is>
      </x:c>
      <x:c r="D5182" s="0" t="inlineStr">
        <x:is>
          <x:t>net-debt.debt.P_C.2</x:t>
        </x:is>
      </x:c>
      <x:c r="E5182" s="0" t="inlineStr">
        <x:is>
          <x:t>Verbindlichkeiten gegenüber Kreditinstituten</x:t>
        </x:is>
      </x:c>
      <x:c r="F5182" s="58">
        <x:v>3150</x:v>
      </x:c>
      <x:c r="G5182" t="inlineStr">
        <x:is>
          <x:t>Darlehen Investitionen (1 bis 5 Jahre)</x:t>
        </x:is>
      </x:c>
      <x:c r="H5182" s="0" t="inlineStr">
        <x:is>
          <x:t>2023-10</x:t>
        </x:is>
      </x:c>
      <x:c r="I5182" s="0" t="inlineStr">
        <x:is>
          <x:t>2023-10</x:t>
        </x:is>
      </x:c>
      <x:c r="J5182" s="0" t="inlineStr">
        <x:is>
          <x:t>Month</x:t>
        </x:is>
      </x:c>
      <x:c r="K5182" s="58">
        <x:v>1</x:v>
      </x:c>
      <x:c r="L5182" s="12">
        <x:v>2918583.93</x:v>
      </x:c>
    </x:row>
    <x:row r="5183">
      <x:c r="A5183" s="0" t="inlineStr">
        <x:is>
          <x:t>NetDebt|net-debt.debt.P_C.2|3150|2023-11</x:t>
        </x:is>
      </x:c>
      <x:c r="B5183" s="0" t="inlineStr">
        <x:is>
          <x:t>Demo Handel GmbH</x:t>
        </x:is>
      </x:c>
      <x:c r="C5183" s="0" t="inlineStr">
        <x:is>
          <x:t>NetDebt</x:t>
        </x:is>
      </x:c>
      <x:c r="D5183" s="0" t="inlineStr">
        <x:is>
          <x:t>net-debt.debt.P_C.2</x:t>
        </x:is>
      </x:c>
      <x:c r="E5183" s="0" t="inlineStr">
        <x:is>
          <x:t>Verbindlichkeiten gegenüber Kreditinstituten</x:t>
        </x:is>
      </x:c>
      <x:c r="F5183" s="58">
        <x:v>3150</x:v>
      </x:c>
      <x:c r="G5183" t="inlineStr">
        <x:is>
          <x:t>Darlehen Investitionen (1 bis 5 Jahre)</x:t>
        </x:is>
      </x:c>
      <x:c r="H5183" s="0" t="inlineStr">
        <x:is>
          <x:t>2023-11</x:t>
        </x:is>
      </x:c>
      <x:c r="I5183" s="0" t="inlineStr">
        <x:is>
          <x:t>2023-11</x:t>
        </x:is>
      </x:c>
      <x:c r="J5183" s="0" t="inlineStr">
        <x:is>
          <x:t>Month</x:t>
        </x:is>
      </x:c>
      <x:c r="K5183" s="58">
        <x:v>1</x:v>
      </x:c>
      <x:c r="L5183" s="12">
        <x:v>2898055.76</x:v>
      </x:c>
    </x:row>
    <x:row r="5184">
      <x:c r="A5184" s="0" t="inlineStr">
        <x:is>
          <x:t>NetDebt|net-debt.debt.P_C.2|3150|2023-12</x:t>
        </x:is>
      </x:c>
      <x:c r="B5184" s="0" t="inlineStr">
        <x:is>
          <x:t>Demo Handel GmbH</x:t>
        </x:is>
      </x:c>
      <x:c r="C5184" s="0" t="inlineStr">
        <x:is>
          <x:t>NetDebt</x:t>
        </x:is>
      </x:c>
      <x:c r="D5184" s="0" t="inlineStr">
        <x:is>
          <x:t>net-debt.debt.P_C.2</x:t>
        </x:is>
      </x:c>
      <x:c r="E5184" s="0" t="inlineStr">
        <x:is>
          <x:t>Verbindlichkeiten gegenüber Kreditinstituten</x:t>
        </x:is>
      </x:c>
      <x:c r="F5184" s="58">
        <x:v>3150</x:v>
      </x:c>
      <x:c r="G5184" t="inlineStr">
        <x:is>
          <x:t>Darlehen Investitionen (1 bis 5 Jahre)</x:t>
        </x:is>
      </x:c>
      <x:c r="H5184" s="0" t="inlineStr">
        <x:is>
          <x:t>2023-12</x:t>
        </x:is>
      </x:c>
      <x:c r="I5184" s="0" t="inlineStr">
        <x:is>
          <x:t>2023-12</x:t>
        </x:is>
      </x:c>
      <x:c r="J5184" s="0" t="inlineStr">
        <x:is>
          <x:t>Month</x:t>
        </x:is>
      </x:c>
      <x:c r="K5184" s="58">
        <x:v>1</x:v>
      </x:c>
      <x:c r="L5184" s="12">
        <x:v>2877457.45</x:v>
      </x:c>
    </x:row>
    <x:row r="5185">
      <x:c r="A5185" s="0" t="inlineStr">
        <x:is>
          <x:t>NetDebt|net-debt.debt.P_C.2|3150|2024-01</x:t>
        </x:is>
      </x:c>
      <x:c r="B5185" s="0" t="inlineStr">
        <x:is>
          <x:t>Demo Handel GmbH</x:t>
        </x:is>
      </x:c>
      <x:c r="C5185" s="0" t="inlineStr">
        <x:is>
          <x:t>NetDebt</x:t>
        </x:is>
      </x:c>
      <x:c r="D5185" s="0" t="inlineStr">
        <x:is>
          <x:t>net-debt.debt.P_C.2</x:t>
        </x:is>
      </x:c>
      <x:c r="E5185" s="0" t="inlineStr">
        <x:is>
          <x:t>Verbindlichkeiten gegenüber Kreditinstituten</x:t>
        </x:is>
      </x:c>
      <x:c r="F5185" s="58">
        <x:v>3150</x:v>
      </x:c>
      <x:c r="G5185" t="inlineStr">
        <x:is>
          <x:t>Darlehen Investitionen (1 bis 5 Jahre)</x:t>
        </x:is>
      </x:c>
      <x:c r="H5185" s="0" t="inlineStr">
        <x:is>
          <x:t>2024-01</x:t>
        </x:is>
      </x:c>
      <x:c r="I5185" s="0" t="inlineStr">
        <x:is>
          <x:t>2024-01</x:t>
        </x:is>
      </x:c>
      <x:c r="J5185" s="0" t="inlineStr">
        <x:is>
          <x:t>Month</x:t>
        </x:is>
      </x:c>
      <x:c r="K5185" s="58">
        <x:v>1</x:v>
      </x:c>
      <x:c r="L5185" s="12">
        <x:v>2856788.76</x:v>
      </x:c>
    </x:row>
    <x:row r="5186">
      <x:c r="A5186" s="0" t="inlineStr">
        <x:is>
          <x:t>NetDebt|net-debt.debt.P_C.2|3150|2024-02</x:t>
        </x:is>
      </x:c>
      <x:c r="B5186" s="0" t="inlineStr">
        <x:is>
          <x:t>Demo Handel GmbH</x:t>
        </x:is>
      </x:c>
      <x:c r="C5186" s="0" t="inlineStr">
        <x:is>
          <x:t>NetDebt</x:t>
        </x:is>
      </x:c>
      <x:c r="D5186" s="0" t="inlineStr">
        <x:is>
          <x:t>net-debt.debt.P_C.2</x:t>
        </x:is>
      </x:c>
      <x:c r="E5186" s="0" t="inlineStr">
        <x:is>
          <x:t>Verbindlichkeiten gegenüber Kreditinstituten</x:t>
        </x:is>
      </x:c>
      <x:c r="F5186" s="58">
        <x:v>3150</x:v>
      </x:c>
      <x:c r="G5186" t="inlineStr">
        <x:is>
          <x:t>Darlehen Investitionen (1 bis 5 Jahre)</x:t>
        </x:is>
      </x:c>
      <x:c r="H5186" s="0" t="inlineStr">
        <x:is>
          <x:t>2024-02</x:t>
        </x:is>
      </x:c>
      <x:c r="I5186" s="0" t="inlineStr">
        <x:is>
          <x:t>2024-02</x:t>
        </x:is>
      </x:c>
      <x:c r="J5186" s="0" t="inlineStr">
        <x:is>
          <x:t>Month</x:t>
        </x:is>
      </x:c>
      <x:c r="K5186" s="58">
        <x:v>1</x:v>
      </x:c>
      <x:c r="L5186" s="12">
        <x:v>2836049.45</x:v>
      </x:c>
    </x:row>
    <x:row r="5187">
      <x:c r="A5187" s="0" t="inlineStr">
        <x:is>
          <x:t>NetDebt|net-debt.debt.P_C.2|3150|2024-03</x:t>
        </x:is>
      </x:c>
      <x:c r="B5187" s="0" t="inlineStr">
        <x:is>
          <x:t>Demo Handel GmbH</x:t>
        </x:is>
      </x:c>
      <x:c r="C5187" s="0" t="inlineStr">
        <x:is>
          <x:t>NetDebt</x:t>
        </x:is>
      </x:c>
      <x:c r="D5187" s="0" t="inlineStr">
        <x:is>
          <x:t>net-debt.debt.P_C.2</x:t>
        </x:is>
      </x:c>
      <x:c r="E5187" s="0" t="inlineStr">
        <x:is>
          <x:t>Verbindlichkeiten gegenüber Kreditinstituten</x:t>
        </x:is>
      </x:c>
      <x:c r="F5187" s="58">
        <x:v>3150</x:v>
      </x:c>
      <x:c r="G5187" t="inlineStr">
        <x:is>
          <x:t>Darlehen Investitionen (1 bis 5 Jahre)</x:t>
        </x:is>
      </x:c>
      <x:c r="H5187" s="0" t="inlineStr">
        <x:is>
          <x:t>2024-03</x:t>
        </x:is>
      </x:c>
      <x:c r="I5187" s="0" t="inlineStr">
        <x:is>
          <x:t>2024-03</x:t>
        </x:is>
      </x:c>
      <x:c r="J5187" s="0" t="inlineStr">
        <x:is>
          <x:t>Month</x:t>
        </x:is>
      </x:c>
      <x:c r="K5187" s="58">
        <x:v>1</x:v>
      </x:c>
      <x:c r="L5187" s="12">
        <x:v>2815239.29</x:v>
      </x:c>
    </x:row>
    <x:row r="5188">
      <x:c r="A5188" s="0" t="inlineStr">
        <x:is>
          <x:t>NetDebt|net-debt.debt.P_C.2|3150|2024-04</x:t>
        </x:is>
      </x:c>
      <x:c r="B5188" s="0" t="inlineStr">
        <x:is>
          <x:t>Demo Handel GmbH</x:t>
        </x:is>
      </x:c>
      <x:c r="C5188" s="0" t="inlineStr">
        <x:is>
          <x:t>NetDebt</x:t>
        </x:is>
      </x:c>
      <x:c r="D5188" s="0" t="inlineStr">
        <x:is>
          <x:t>net-debt.debt.P_C.2</x:t>
        </x:is>
      </x:c>
      <x:c r="E5188" s="0" t="inlineStr">
        <x:is>
          <x:t>Verbindlichkeiten gegenüber Kreditinstituten</x:t>
        </x:is>
      </x:c>
      <x:c r="F5188" s="58">
        <x:v>3150</x:v>
      </x:c>
      <x:c r="G5188" t="inlineStr">
        <x:is>
          <x:t>Darlehen Investitionen (1 bis 5 Jahre)</x:t>
        </x:is>
      </x:c>
      <x:c r="H5188" s="0" t="inlineStr">
        <x:is>
          <x:t>2024-04</x:t>
        </x:is>
      </x:c>
      <x:c r="I5188" s="0" t="inlineStr">
        <x:is>
          <x:t>2024-04</x:t>
        </x:is>
      </x:c>
      <x:c r="J5188" s="0" t="inlineStr">
        <x:is>
          <x:t>Month</x:t>
        </x:is>
      </x:c>
      <x:c r="K5188" s="58">
        <x:v>1</x:v>
      </x:c>
      <x:c r="L5188" s="12">
        <x:v>2794358.02</x:v>
      </x:c>
    </x:row>
    <x:row r="5189">
      <x:c r="A5189" s="0" t="inlineStr">
        <x:is>
          <x:t>NetDebt|net-debt.debt.P_C.2|3150|2024-05</x:t>
        </x:is>
      </x:c>
      <x:c r="B5189" s="0" t="inlineStr">
        <x:is>
          <x:t>Demo Handel GmbH</x:t>
        </x:is>
      </x:c>
      <x:c r="C5189" s="0" t="inlineStr">
        <x:is>
          <x:t>NetDebt</x:t>
        </x:is>
      </x:c>
      <x:c r="D5189" s="0" t="inlineStr">
        <x:is>
          <x:t>net-debt.debt.P_C.2</x:t>
        </x:is>
      </x:c>
      <x:c r="E5189" s="0" t="inlineStr">
        <x:is>
          <x:t>Verbindlichkeiten gegenüber Kreditinstituten</x:t>
        </x:is>
      </x:c>
      <x:c r="F5189" s="58">
        <x:v>3150</x:v>
      </x:c>
      <x:c r="G5189" t="inlineStr">
        <x:is>
          <x:t>Darlehen Investitionen (1 bis 5 Jahre)</x:t>
        </x:is>
      </x:c>
      <x:c r="H5189" s="0" t="inlineStr">
        <x:is>
          <x:t>2024-05</x:t>
        </x:is>
      </x:c>
      <x:c r="I5189" s="0" t="inlineStr">
        <x:is>
          <x:t>2024-05</x:t>
        </x:is>
      </x:c>
      <x:c r="J5189" s="0" t="inlineStr">
        <x:is>
          <x:t>Month</x:t>
        </x:is>
      </x:c>
      <x:c r="K5189" s="58">
        <x:v>1</x:v>
      </x:c>
      <x:c r="L5189" s="12">
        <x:v>2773405.41</x:v>
      </x:c>
    </x:row>
    <x:row r="5190">
      <x:c r="A5190" s="0" t="inlineStr">
        <x:is>
          <x:t>NetDebt|net-debt.debt.P_C.2|3150|2024-06</x:t>
        </x:is>
      </x:c>
      <x:c r="B5190" s="0" t="inlineStr">
        <x:is>
          <x:t>Demo Handel GmbH</x:t>
        </x:is>
      </x:c>
      <x:c r="C5190" s="0" t="inlineStr">
        <x:is>
          <x:t>NetDebt</x:t>
        </x:is>
      </x:c>
      <x:c r="D5190" s="0" t="inlineStr">
        <x:is>
          <x:t>net-debt.debt.P_C.2</x:t>
        </x:is>
      </x:c>
      <x:c r="E5190" s="0" t="inlineStr">
        <x:is>
          <x:t>Verbindlichkeiten gegenüber Kreditinstituten</x:t>
        </x:is>
      </x:c>
      <x:c r="F5190" s="58">
        <x:v>3150</x:v>
      </x:c>
      <x:c r="G5190" t="inlineStr">
        <x:is>
          <x:t>Darlehen Investitionen (1 bis 5 Jahre)</x:t>
        </x:is>
      </x:c>
      <x:c r="H5190" s="0" t="inlineStr">
        <x:is>
          <x:t>2024-06</x:t>
        </x:is>
      </x:c>
      <x:c r="I5190" s="0" t="inlineStr">
        <x:is>
          <x:t>2024-06</x:t>
        </x:is>
      </x:c>
      <x:c r="J5190" s="0" t="inlineStr">
        <x:is>
          <x:t>Month</x:t>
        </x:is>
      </x:c>
      <x:c r="K5190" s="58">
        <x:v>1</x:v>
      </x:c>
      <x:c r="L5190" s="12">
        <x:v>2752381.21</x:v>
      </x:c>
    </x:row>
    <x:row r="5191">
      <x:c r="A5191" s="0" t="inlineStr">
        <x:is>
          <x:t>NetDebt|net-debt.debt.P_C.2|3150|2024-07</x:t>
        </x:is>
      </x:c>
      <x:c r="B5191" s="0" t="inlineStr">
        <x:is>
          <x:t>Demo Handel GmbH</x:t>
        </x:is>
      </x:c>
      <x:c r="C5191" s="0" t="inlineStr">
        <x:is>
          <x:t>NetDebt</x:t>
        </x:is>
      </x:c>
      <x:c r="D5191" s="0" t="inlineStr">
        <x:is>
          <x:t>net-debt.debt.P_C.2</x:t>
        </x:is>
      </x:c>
      <x:c r="E5191" s="0" t="inlineStr">
        <x:is>
          <x:t>Verbindlichkeiten gegenüber Kreditinstituten</x:t>
        </x:is>
      </x:c>
      <x:c r="F5191" s="58">
        <x:v>3150</x:v>
      </x:c>
      <x:c r="G5191" t="inlineStr">
        <x:is>
          <x:t>Darlehen Investitionen (1 bis 5 Jahre)</x:t>
        </x:is>
      </x:c>
      <x:c r="H5191" s="0" t="inlineStr">
        <x:is>
          <x:t>2024-07</x:t>
        </x:is>
      </x:c>
      <x:c r="I5191" s="0" t="inlineStr">
        <x:is>
          <x:t>2024-07</x:t>
        </x:is>
      </x:c>
      <x:c r="J5191" s="0" t="inlineStr">
        <x:is>
          <x:t>Month</x:t>
        </x:is>
      </x:c>
      <x:c r="K5191" s="58">
        <x:v>1</x:v>
      </x:c>
      <x:c r="L5191" s="12">
        <x:v>2731285.18</x:v>
      </x:c>
    </x:row>
    <x:row r="5192">
      <x:c r="A5192" s="0" t="inlineStr">
        <x:is>
          <x:t>NetDebt|net-debt.debt.P_C.2|3150|2024-08</x:t>
        </x:is>
      </x:c>
      <x:c r="B5192" s="0" t="inlineStr">
        <x:is>
          <x:t>Demo Handel GmbH</x:t>
        </x:is>
      </x:c>
      <x:c r="C5192" s="0" t="inlineStr">
        <x:is>
          <x:t>NetDebt</x:t>
        </x:is>
      </x:c>
      <x:c r="D5192" s="0" t="inlineStr">
        <x:is>
          <x:t>net-debt.debt.P_C.2</x:t>
        </x:is>
      </x:c>
      <x:c r="E5192" s="0" t="inlineStr">
        <x:is>
          <x:t>Verbindlichkeiten gegenüber Kreditinstituten</x:t>
        </x:is>
      </x:c>
      <x:c r="F5192" s="58">
        <x:v>3150</x:v>
      </x:c>
      <x:c r="G5192" t="inlineStr">
        <x:is>
          <x:t>Darlehen Investitionen (1 bis 5 Jahre)</x:t>
        </x:is>
      </x:c>
      <x:c r="H5192" s="0" t="inlineStr">
        <x:is>
          <x:t>2024-08</x:t>
        </x:is>
      </x:c>
      <x:c r="I5192" s="0" t="inlineStr">
        <x:is>
          <x:t>2024-08</x:t>
        </x:is>
      </x:c>
      <x:c r="J5192" s="0" t="inlineStr">
        <x:is>
          <x:t>Month</x:t>
        </x:is>
      </x:c>
      <x:c r="K5192" s="58">
        <x:v>1</x:v>
      </x:c>
      <x:c r="L5192" s="12">
        <x:v>2710117.07</x:v>
      </x:c>
    </x:row>
    <x:row r="5193">
      <x:c r="A5193" s="0" t="inlineStr">
        <x:is>
          <x:t>NetDebt|net-debt.debt.P_C.2|3150|2024-09</x:t>
        </x:is>
      </x:c>
      <x:c r="B5193" s="0" t="inlineStr">
        <x:is>
          <x:t>Demo Handel GmbH</x:t>
        </x:is>
      </x:c>
      <x:c r="C5193" s="0" t="inlineStr">
        <x:is>
          <x:t>NetDebt</x:t>
        </x:is>
      </x:c>
      <x:c r="D5193" s="0" t="inlineStr">
        <x:is>
          <x:t>net-debt.debt.P_C.2</x:t>
        </x:is>
      </x:c>
      <x:c r="E5193" s="0" t="inlineStr">
        <x:is>
          <x:t>Verbindlichkeiten gegenüber Kreditinstituten</x:t>
        </x:is>
      </x:c>
      <x:c r="F5193" s="58">
        <x:v>3150</x:v>
      </x:c>
      <x:c r="G5193" t="inlineStr">
        <x:is>
          <x:t>Darlehen Investitionen (1 bis 5 Jahre)</x:t>
        </x:is>
      </x:c>
      <x:c r="H5193" s="0" t="inlineStr">
        <x:is>
          <x:t>2024-09</x:t>
        </x:is>
      </x:c>
      <x:c r="I5193" s="0" t="inlineStr">
        <x:is>
          <x:t>2024-09</x:t>
        </x:is>
      </x:c>
      <x:c r="J5193" s="0" t="inlineStr">
        <x:is>
          <x:t>Month</x:t>
        </x:is>
      </x:c>
      <x:c r="K5193" s="58">
        <x:v>1</x:v>
      </x:c>
      <x:c r="L5193" s="12">
        <x:v>2688876.64</x:v>
      </x:c>
    </x:row>
    <x:row r="5194">
      <x:c r="A5194" s="0" t="inlineStr">
        <x:is>
          <x:t>NetDebt|net-debt.debt.P_C.2|3150|2024-10</x:t>
        </x:is>
      </x:c>
      <x:c r="B5194" s="0" t="inlineStr">
        <x:is>
          <x:t>Demo Handel GmbH</x:t>
        </x:is>
      </x:c>
      <x:c r="C5194" s="0" t="inlineStr">
        <x:is>
          <x:t>NetDebt</x:t>
        </x:is>
      </x:c>
      <x:c r="D5194" s="0" t="inlineStr">
        <x:is>
          <x:t>net-debt.debt.P_C.2</x:t>
        </x:is>
      </x:c>
      <x:c r="E5194" s="0" t="inlineStr">
        <x:is>
          <x:t>Verbindlichkeiten gegenüber Kreditinstituten</x:t>
        </x:is>
      </x:c>
      <x:c r="F5194" s="58">
        <x:v>3150</x:v>
      </x:c>
      <x:c r="G5194" t="inlineStr">
        <x:is>
          <x:t>Darlehen Investitionen (1 bis 5 Jahre)</x:t>
        </x:is>
      </x:c>
      <x:c r="H5194" s="0" t="inlineStr">
        <x:is>
          <x:t>2024-10</x:t>
        </x:is>
      </x:c>
      <x:c r="I5194" s="0" t="inlineStr">
        <x:is>
          <x:t>2024-10</x:t>
        </x:is>
      </x:c>
      <x:c r="J5194" s="0" t="inlineStr">
        <x:is>
          <x:t>Month</x:t>
        </x:is>
      </x:c>
      <x:c r="K5194" s="58">
        <x:v>1</x:v>
      </x:c>
      <x:c r="L5194" s="12">
        <x:v>2667563.64</x:v>
      </x:c>
    </x:row>
    <x:row r="5195">
      <x:c r="A5195" s="0" t="inlineStr">
        <x:is>
          <x:t>NetDebt|net-debt.debt.P_C.2|3150|2024-11</x:t>
        </x:is>
      </x:c>
      <x:c r="B5195" s="0" t="inlineStr">
        <x:is>
          <x:t>Demo Handel GmbH</x:t>
        </x:is>
      </x:c>
      <x:c r="C5195" s="0" t="inlineStr">
        <x:is>
          <x:t>NetDebt</x:t>
        </x:is>
      </x:c>
      <x:c r="D5195" s="0" t="inlineStr">
        <x:is>
          <x:t>net-debt.debt.P_C.2</x:t>
        </x:is>
      </x:c>
      <x:c r="E5195" s="0" t="inlineStr">
        <x:is>
          <x:t>Verbindlichkeiten gegenüber Kreditinstituten</x:t>
        </x:is>
      </x:c>
      <x:c r="F5195" s="58">
        <x:v>3150</x:v>
      </x:c>
      <x:c r="G5195" t="inlineStr">
        <x:is>
          <x:t>Darlehen Investitionen (1 bis 5 Jahre)</x:t>
        </x:is>
      </x:c>
      <x:c r="H5195" s="0" t="inlineStr">
        <x:is>
          <x:t>2024-11</x:t>
        </x:is>
      </x:c>
      <x:c r="I5195" s="0" t="inlineStr">
        <x:is>
          <x:t>2024-11</x:t>
        </x:is>
      </x:c>
      <x:c r="J5195" s="0" t="inlineStr">
        <x:is>
          <x:t>Month</x:t>
        </x:is>
      </x:c>
      <x:c r="K5195" s="58">
        <x:v>1</x:v>
      </x:c>
      <x:c r="L5195" s="12">
        <x:v>2646177.82</x:v>
      </x:c>
    </x:row>
    <x:row r="5196">
      <x:c r="A5196" s="0" t="inlineStr">
        <x:is>
          <x:t>NetDebt|net-debt.debt.P_C.2|3150|2024-12</x:t>
        </x:is>
      </x:c>
      <x:c r="B5196" s="0" t="inlineStr">
        <x:is>
          <x:t>Demo Handel GmbH</x:t>
        </x:is>
      </x:c>
      <x:c r="C5196" s="0" t="inlineStr">
        <x:is>
          <x:t>NetDebt</x:t>
        </x:is>
      </x:c>
      <x:c r="D5196" s="0" t="inlineStr">
        <x:is>
          <x:t>net-debt.debt.P_C.2</x:t>
        </x:is>
      </x:c>
      <x:c r="E5196" s="0" t="inlineStr">
        <x:is>
          <x:t>Verbindlichkeiten gegenüber Kreditinstituten</x:t>
        </x:is>
      </x:c>
      <x:c r="F5196" s="58">
        <x:v>3150</x:v>
      </x:c>
      <x:c r="G5196" t="inlineStr">
        <x:is>
          <x:t>Darlehen Investitionen (1 bis 5 Jahre)</x:t>
        </x:is>
      </x:c>
      <x:c r="H5196" s="0" t="inlineStr">
        <x:is>
          <x:t>2024-12</x:t>
        </x:is>
      </x:c>
      <x:c r="I5196" s="0" t="inlineStr">
        <x:is>
          <x:t>2024-12</x:t>
        </x:is>
      </x:c>
      <x:c r="J5196" s="0" t="inlineStr">
        <x:is>
          <x:t>Month</x:t>
        </x:is>
      </x:c>
      <x:c r="K5196" s="58">
        <x:v>1</x:v>
      </x:c>
      <x:c r="L5196" s="12">
        <x:v>2624718.93</x:v>
      </x:c>
    </x:row>
    <x:row r="5197">
      <x:c r="A5197" s="0" t="inlineStr">
        <x:is>
          <x:t>NetDebt|net-debt.debt.P_C.2|3160|2022-01</x:t>
        </x:is>
      </x:c>
      <x:c r="B5197" s="0" t="inlineStr">
        <x:is>
          <x:t>Demo Handel GmbH</x:t>
        </x:is>
      </x:c>
      <x:c r="C5197" s="0" t="inlineStr">
        <x:is>
          <x:t>NetDebt</x:t>
        </x:is>
      </x:c>
      <x:c r="D5197" s="0" t="inlineStr">
        <x:is>
          <x:t>net-debt.debt.P_C.2</x:t>
        </x:is>
      </x:c>
      <x:c r="E5197" s="0" t="inlineStr">
        <x:is>
          <x:t>Verbindlichkeiten gegenüber Kreditinstituten</x:t>
        </x:is>
      </x:c>
      <x:c r="F5197" s="58">
        <x:v>3160</x:v>
      </x:c>
      <x:c r="G5197" t="inlineStr">
        <x:is>
          <x:t>Förderdarlehen (größer 5 Jahre)</x:t>
        </x:is>
      </x:c>
      <x:c r="H5197" s="0" t="inlineStr">
        <x:is>
          <x:t>2022-01</x:t>
        </x:is>
      </x:c>
      <x:c r="I5197" s="0" t="inlineStr">
        <x:is>
          <x:t>2022-01</x:t>
        </x:is>
      </x:c>
      <x:c r="J5197" s="0" t="inlineStr">
        <x:is>
          <x:t>Month</x:t>
        </x:is>
      </x:c>
      <x:c r="K5197" s="58">
        <x:v>1</x:v>
      </x:c>
      <x:c r="L5197" s="12">
        <x:v>1500000</x:v>
      </x:c>
    </x:row>
    <x:row r="5198">
      <x:c r="A5198" s="0" t="inlineStr">
        <x:is>
          <x:t>NetDebt|net-debt.debt.P_C.2|3160|2022-02</x:t>
        </x:is>
      </x:c>
      <x:c r="B5198" s="0" t="inlineStr">
        <x:is>
          <x:t>Demo Handel GmbH</x:t>
        </x:is>
      </x:c>
      <x:c r="C5198" s="0" t="inlineStr">
        <x:is>
          <x:t>NetDebt</x:t>
        </x:is>
      </x:c>
      <x:c r="D5198" s="0" t="inlineStr">
        <x:is>
          <x:t>net-debt.debt.P_C.2</x:t>
        </x:is>
      </x:c>
      <x:c r="E5198" s="0" t="inlineStr">
        <x:is>
          <x:t>Verbindlichkeiten gegenüber Kreditinstituten</x:t>
        </x:is>
      </x:c>
      <x:c r="F5198" s="58">
        <x:v>3160</x:v>
      </x:c>
      <x:c r="G5198" t="inlineStr">
        <x:is>
          <x:t>Förderdarlehen (größer 5 Jahre)</x:t>
        </x:is>
      </x:c>
      <x:c r="H5198" s="0" t="inlineStr">
        <x:is>
          <x:t>2022-02</x:t>
        </x:is>
      </x:c>
      <x:c r="I5198" s="0" t="inlineStr">
        <x:is>
          <x:t>2022-02</x:t>
        </x:is>
      </x:c>
      <x:c r="J5198" s="0" t="inlineStr">
        <x:is>
          <x:t>Month</x:t>
        </x:is>
      </x:c>
      <x:c r="K5198" s="58">
        <x:v>1</x:v>
      </x:c>
      <x:c r="L5198" s="12">
        <x:v>1500000</x:v>
      </x:c>
    </x:row>
    <x:row r="5199">
      <x:c r="A5199" s="0" t="inlineStr">
        <x:is>
          <x:t>NetDebt|net-debt.debt.P_C.2|3160|2022-03</x:t>
        </x:is>
      </x:c>
      <x:c r="B5199" s="0" t="inlineStr">
        <x:is>
          <x:t>Demo Handel GmbH</x:t>
        </x:is>
      </x:c>
      <x:c r="C5199" s="0" t="inlineStr">
        <x:is>
          <x:t>NetDebt</x:t>
        </x:is>
      </x:c>
      <x:c r="D5199" s="0" t="inlineStr">
        <x:is>
          <x:t>net-debt.debt.P_C.2</x:t>
        </x:is>
      </x:c>
      <x:c r="E5199" s="0" t="inlineStr">
        <x:is>
          <x:t>Verbindlichkeiten gegenüber Kreditinstituten</x:t>
        </x:is>
      </x:c>
      <x:c r="F5199" s="58">
        <x:v>3160</x:v>
      </x:c>
      <x:c r="G5199" t="inlineStr">
        <x:is>
          <x:t>Förderdarlehen (größer 5 Jahre)</x:t>
        </x:is>
      </x:c>
      <x:c r="H5199" s="0" t="inlineStr">
        <x:is>
          <x:t>2022-03</x:t>
        </x:is>
      </x:c>
      <x:c r="I5199" s="0" t="inlineStr">
        <x:is>
          <x:t>2022-03</x:t>
        </x:is>
      </x:c>
      <x:c r="J5199" s="0" t="inlineStr">
        <x:is>
          <x:t>Month</x:t>
        </x:is>
      </x:c>
      <x:c r="K5199" s="58">
        <x:v>1</x:v>
      </x:c>
      <x:c r="L5199" s="12">
        <x:v>1437500</x:v>
      </x:c>
    </x:row>
    <x:row r="5200">
      <x:c r="A5200" s="0" t="inlineStr">
        <x:is>
          <x:t>NetDebt|net-debt.debt.P_C.2|3160|2022-04</x:t>
        </x:is>
      </x:c>
      <x:c r="B5200" s="0" t="inlineStr">
        <x:is>
          <x:t>Demo Handel GmbH</x:t>
        </x:is>
      </x:c>
      <x:c r="C5200" s="0" t="inlineStr">
        <x:is>
          <x:t>NetDebt</x:t>
        </x:is>
      </x:c>
      <x:c r="D5200" s="0" t="inlineStr">
        <x:is>
          <x:t>net-debt.debt.P_C.2</x:t>
        </x:is>
      </x:c>
      <x:c r="E5200" s="0" t="inlineStr">
        <x:is>
          <x:t>Verbindlichkeiten gegenüber Kreditinstituten</x:t>
        </x:is>
      </x:c>
      <x:c r="F5200" s="58">
        <x:v>3160</x:v>
      </x:c>
      <x:c r="G5200" t="inlineStr">
        <x:is>
          <x:t>Förderdarlehen (größer 5 Jahre)</x:t>
        </x:is>
      </x:c>
      <x:c r="H5200" s="0" t="inlineStr">
        <x:is>
          <x:t>2022-04</x:t>
        </x:is>
      </x:c>
      <x:c r="I5200" s="0" t="inlineStr">
        <x:is>
          <x:t>2022-04</x:t>
        </x:is>
      </x:c>
      <x:c r="J5200" s="0" t="inlineStr">
        <x:is>
          <x:t>Month</x:t>
        </x:is>
      </x:c>
      <x:c r="K5200" s="58">
        <x:v>1</x:v>
      </x:c>
      <x:c r="L5200" s="12">
        <x:v>1437500</x:v>
      </x:c>
    </x:row>
    <x:row r="5201">
      <x:c r="A5201" s="0" t="inlineStr">
        <x:is>
          <x:t>NetDebt|net-debt.debt.P_C.2|3160|2022-05</x:t>
        </x:is>
      </x:c>
      <x:c r="B5201" s="0" t="inlineStr">
        <x:is>
          <x:t>Demo Handel GmbH</x:t>
        </x:is>
      </x:c>
      <x:c r="C5201" s="0" t="inlineStr">
        <x:is>
          <x:t>NetDebt</x:t>
        </x:is>
      </x:c>
      <x:c r="D5201" s="0" t="inlineStr">
        <x:is>
          <x:t>net-debt.debt.P_C.2</x:t>
        </x:is>
      </x:c>
      <x:c r="E5201" s="0" t="inlineStr">
        <x:is>
          <x:t>Verbindlichkeiten gegenüber Kreditinstituten</x:t>
        </x:is>
      </x:c>
      <x:c r="F5201" s="58">
        <x:v>3160</x:v>
      </x:c>
      <x:c r="G5201" t="inlineStr">
        <x:is>
          <x:t>Förderdarlehen (größer 5 Jahre)</x:t>
        </x:is>
      </x:c>
      <x:c r="H5201" s="0" t="inlineStr">
        <x:is>
          <x:t>2022-05</x:t>
        </x:is>
      </x:c>
      <x:c r="I5201" s="0" t="inlineStr">
        <x:is>
          <x:t>2022-05</x:t>
        </x:is>
      </x:c>
      <x:c r="J5201" s="0" t="inlineStr">
        <x:is>
          <x:t>Month</x:t>
        </x:is>
      </x:c>
      <x:c r="K5201" s="58">
        <x:v>1</x:v>
      </x:c>
      <x:c r="L5201" s="12">
        <x:v>1437500</x:v>
      </x:c>
    </x:row>
    <x:row r="5202">
      <x:c r="A5202" s="0" t="inlineStr">
        <x:is>
          <x:t>NetDebt|net-debt.debt.P_C.2|3160|2022-06</x:t>
        </x:is>
      </x:c>
      <x:c r="B5202" s="0" t="inlineStr">
        <x:is>
          <x:t>Demo Handel GmbH</x:t>
        </x:is>
      </x:c>
      <x:c r="C5202" s="0" t="inlineStr">
        <x:is>
          <x:t>NetDebt</x:t>
        </x:is>
      </x:c>
      <x:c r="D5202" s="0" t="inlineStr">
        <x:is>
          <x:t>net-debt.debt.P_C.2</x:t>
        </x:is>
      </x:c>
      <x:c r="E5202" s="0" t="inlineStr">
        <x:is>
          <x:t>Verbindlichkeiten gegenüber Kreditinstituten</x:t>
        </x:is>
      </x:c>
      <x:c r="F5202" s="58">
        <x:v>3160</x:v>
      </x:c>
      <x:c r="G5202" t="inlineStr">
        <x:is>
          <x:t>Förderdarlehen (größer 5 Jahre)</x:t>
        </x:is>
      </x:c>
      <x:c r="H5202" s="0" t="inlineStr">
        <x:is>
          <x:t>2022-06</x:t>
        </x:is>
      </x:c>
      <x:c r="I5202" s="0" t="inlineStr">
        <x:is>
          <x:t>2022-06</x:t>
        </x:is>
      </x:c>
      <x:c r="J5202" s="0" t="inlineStr">
        <x:is>
          <x:t>Month</x:t>
        </x:is>
      </x:c>
      <x:c r="K5202" s="58">
        <x:v>1</x:v>
      </x:c>
      <x:c r="L5202" s="12">
        <x:v>1375000</x:v>
      </x:c>
    </x:row>
    <x:row r="5203">
      <x:c r="A5203" s="0" t="inlineStr">
        <x:is>
          <x:t>NetDebt|net-debt.debt.P_C.2|3160|2022-07</x:t>
        </x:is>
      </x:c>
      <x:c r="B5203" s="0" t="inlineStr">
        <x:is>
          <x:t>Demo Handel GmbH</x:t>
        </x:is>
      </x:c>
      <x:c r="C5203" s="0" t="inlineStr">
        <x:is>
          <x:t>NetDebt</x:t>
        </x:is>
      </x:c>
      <x:c r="D5203" s="0" t="inlineStr">
        <x:is>
          <x:t>net-debt.debt.P_C.2</x:t>
        </x:is>
      </x:c>
      <x:c r="E5203" s="0" t="inlineStr">
        <x:is>
          <x:t>Verbindlichkeiten gegenüber Kreditinstituten</x:t>
        </x:is>
      </x:c>
      <x:c r="F5203" s="58">
        <x:v>3160</x:v>
      </x:c>
      <x:c r="G5203" t="inlineStr">
        <x:is>
          <x:t>Förderdarlehen (größer 5 Jahre)</x:t>
        </x:is>
      </x:c>
      <x:c r="H5203" s="0" t="inlineStr">
        <x:is>
          <x:t>2022-07</x:t>
        </x:is>
      </x:c>
      <x:c r="I5203" s="0" t="inlineStr">
        <x:is>
          <x:t>2022-07</x:t>
        </x:is>
      </x:c>
      <x:c r="J5203" s="0" t="inlineStr">
        <x:is>
          <x:t>Month</x:t>
        </x:is>
      </x:c>
      <x:c r="K5203" s="58">
        <x:v>1</x:v>
      </x:c>
      <x:c r="L5203" s="12">
        <x:v>1375000</x:v>
      </x:c>
    </x:row>
    <x:row r="5204">
      <x:c r="A5204" s="0" t="inlineStr">
        <x:is>
          <x:t>NetDebt|net-debt.debt.P_C.2|3160|2022-08</x:t>
        </x:is>
      </x:c>
      <x:c r="B5204" s="0" t="inlineStr">
        <x:is>
          <x:t>Demo Handel GmbH</x:t>
        </x:is>
      </x:c>
      <x:c r="C5204" s="0" t="inlineStr">
        <x:is>
          <x:t>NetDebt</x:t>
        </x:is>
      </x:c>
      <x:c r="D5204" s="0" t="inlineStr">
        <x:is>
          <x:t>net-debt.debt.P_C.2</x:t>
        </x:is>
      </x:c>
      <x:c r="E5204" s="0" t="inlineStr">
        <x:is>
          <x:t>Verbindlichkeiten gegenüber Kreditinstituten</x:t>
        </x:is>
      </x:c>
      <x:c r="F5204" s="58">
        <x:v>3160</x:v>
      </x:c>
      <x:c r="G5204" t="inlineStr">
        <x:is>
          <x:t>Förderdarlehen (größer 5 Jahre)</x:t>
        </x:is>
      </x:c>
      <x:c r="H5204" s="0" t="inlineStr">
        <x:is>
          <x:t>2022-08</x:t>
        </x:is>
      </x:c>
      <x:c r="I5204" s="0" t="inlineStr">
        <x:is>
          <x:t>2022-08</x:t>
        </x:is>
      </x:c>
      <x:c r="J5204" s="0" t="inlineStr">
        <x:is>
          <x:t>Month</x:t>
        </x:is>
      </x:c>
      <x:c r="K5204" s="58">
        <x:v>1</x:v>
      </x:c>
      <x:c r="L5204" s="12">
        <x:v>1375000</x:v>
      </x:c>
    </x:row>
    <x:row r="5205">
      <x:c r="A5205" s="0" t="inlineStr">
        <x:is>
          <x:t>NetDebt|net-debt.debt.P_C.2|3160|2022-09</x:t>
        </x:is>
      </x:c>
      <x:c r="B5205" s="0" t="inlineStr">
        <x:is>
          <x:t>Demo Handel GmbH</x:t>
        </x:is>
      </x:c>
      <x:c r="C5205" s="0" t="inlineStr">
        <x:is>
          <x:t>NetDebt</x:t>
        </x:is>
      </x:c>
      <x:c r="D5205" s="0" t="inlineStr">
        <x:is>
          <x:t>net-debt.debt.P_C.2</x:t>
        </x:is>
      </x:c>
      <x:c r="E5205" s="0" t="inlineStr">
        <x:is>
          <x:t>Verbindlichkeiten gegenüber Kreditinstituten</x:t>
        </x:is>
      </x:c>
      <x:c r="F5205" s="58">
        <x:v>3160</x:v>
      </x:c>
      <x:c r="G5205" t="inlineStr">
        <x:is>
          <x:t>Förderdarlehen (größer 5 Jahre)</x:t>
        </x:is>
      </x:c>
      <x:c r="H5205" s="0" t="inlineStr">
        <x:is>
          <x:t>2022-09</x:t>
        </x:is>
      </x:c>
      <x:c r="I5205" s="0" t="inlineStr">
        <x:is>
          <x:t>2022-09</x:t>
        </x:is>
      </x:c>
      <x:c r="J5205" s="0" t="inlineStr">
        <x:is>
          <x:t>Month</x:t>
        </x:is>
      </x:c>
      <x:c r="K5205" s="58">
        <x:v>1</x:v>
      </x:c>
      <x:c r="L5205" s="12">
        <x:v>1312500</x:v>
      </x:c>
    </x:row>
    <x:row r="5206">
      <x:c r="A5206" s="0" t="inlineStr">
        <x:is>
          <x:t>NetDebt|net-debt.debt.P_C.2|3160|2022-10</x:t>
        </x:is>
      </x:c>
      <x:c r="B5206" s="0" t="inlineStr">
        <x:is>
          <x:t>Demo Handel GmbH</x:t>
        </x:is>
      </x:c>
      <x:c r="C5206" s="0" t="inlineStr">
        <x:is>
          <x:t>NetDebt</x:t>
        </x:is>
      </x:c>
      <x:c r="D5206" s="0" t="inlineStr">
        <x:is>
          <x:t>net-debt.debt.P_C.2</x:t>
        </x:is>
      </x:c>
      <x:c r="E5206" s="0" t="inlineStr">
        <x:is>
          <x:t>Verbindlichkeiten gegenüber Kreditinstituten</x:t>
        </x:is>
      </x:c>
      <x:c r="F5206" s="58">
        <x:v>3160</x:v>
      </x:c>
      <x:c r="G5206" t="inlineStr">
        <x:is>
          <x:t>Förderdarlehen (größer 5 Jahre)</x:t>
        </x:is>
      </x:c>
      <x:c r="H5206" s="0" t="inlineStr">
        <x:is>
          <x:t>2022-10</x:t>
        </x:is>
      </x:c>
      <x:c r="I5206" s="0" t="inlineStr">
        <x:is>
          <x:t>2022-10</x:t>
        </x:is>
      </x:c>
      <x:c r="J5206" s="0" t="inlineStr">
        <x:is>
          <x:t>Month</x:t>
        </x:is>
      </x:c>
      <x:c r="K5206" s="58">
        <x:v>1</x:v>
      </x:c>
      <x:c r="L5206" s="12">
        <x:v>1312500</x:v>
      </x:c>
    </x:row>
    <x:row r="5207">
      <x:c r="A5207" s="0" t="inlineStr">
        <x:is>
          <x:t>NetDebt|net-debt.debt.P_C.2|3160|2022-11</x:t>
        </x:is>
      </x:c>
      <x:c r="B5207" s="0" t="inlineStr">
        <x:is>
          <x:t>Demo Handel GmbH</x:t>
        </x:is>
      </x:c>
      <x:c r="C5207" s="0" t="inlineStr">
        <x:is>
          <x:t>NetDebt</x:t>
        </x:is>
      </x:c>
      <x:c r="D5207" s="0" t="inlineStr">
        <x:is>
          <x:t>net-debt.debt.P_C.2</x:t>
        </x:is>
      </x:c>
      <x:c r="E5207" s="0" t="inlineStr">
        <x:is>
          <x:t>Verbindlichkeiten gegenüber Kreditinstituten</x:t>
        </x:is>
      </x:c>
      <x:c r="F5207" s="58">
        <x:v>3160</x:v>
      </x:c>
      <x:c r="G5207" t="inlineStr">
        <x:is>
          <x:t>Förderdarlehen (größer 5 Jahre)</x:t>
        </x:is>
      </x:c>
      <x:c r="H5207" s="0" t="inlineStr">
        <x:is>
          <x:t>2022-11</x:t>
        </x:is>
      </x:c>
      <x:c r="I5207" s="0" t="inlineStr">
        <x:is>
          <x:t>2022-11</x:t>
        </x:is>
      </x:c>
      <x:c r="J5207" s="0" t="inlineStr">
        <x:is>
          <x:t>Month</x:t>
        </x:is>
      </x:c>
      <x:c r="K5207" s="58">
        <x:v>1</x:v>
      </x:c>
      <x:c r="L5207" s="12">
        <x:v>1312500</x:v>
      </x:c>
    </x:row>
    <x:row r="5208">
      <x:c r="A5208" s="0" t="inlineStr">
        <x:is>
          <x:t>NetDebt|net-debt.debt.P_C.2|3160|2022-12</x:t>
        </x:is>
      </x:c>
      <x:c r="B5208" s="0" t="inlineStr">
        <x:is>
          <x:t>Demo Handel GmbH</x:t>
        </x:is>
      </x:c>
      <x:c r="C5208" s="0" t="inlineStr">
        <x:is>
          <x:t>NetDebt</x:t>
        </x:is>
      </x:c>
      <x:c r="D5208" s="0" t="inlineStr">
        <x:is>
          <x:t>net-debt.debt.P_C.2</x:t>
        </x:is>
      </x:c>
      <x:c r="E5208" s="0" t="inlineStr">
        <x:is>
          <x:t>Verbindlichkeiten gegenüber Kreditinstituten</x:t>
        </x:is>
      </x:c>
      <x:c r="F5208" s="58">
        <x:v>3160</x:v>
      </x:c>
      <x:c r="G5208" t="inlineStr">
        <x:is>
          <x:t>Förderdarlehen (größer 5 Jahre)</x:t>
        </x:is>
      </x:c>
      <x:c r="H5208" s="0" t="inlineStr">
        <x:is>
          <x:t>2022-12</x:t>
        </x:is>
      </x:c>
      <x:c r="I5208" s="0" t="inlineStr">
        <x:is>
          <x:t>2022-12</x:t>
        </x:is>
      </x:c>
      <x:c r="J5208" s="0" t="inlineStr">
        <x:is>
          <x:t>Month</x:t>
        </x:is>
      </x:c>
      <x:c r="K5208" s="58">
        <x:v>1</x:v>
      </x:c>
      <x:c r="L5208" s="12">
        <x:v>1250000</x:v>
      </x:c>
    </x:row>
    <x:row r="5209">
      <x:c r="A5209" s="0" t="inlineStr">
        <x:is>
          <x:t>NetDebt|net-debt.debt.P_C.2|3160|2023-01</x:t>
        </x:is>
      </x:c>
      <x:c r="B5209" s="0" t="inlineStr">
        <x:is>
          <x:t>Demo Handel GmbH</x:t>
        </x:is>
      </x:c>
      <x:c r="C5209" s="0" t="inlineStr">
        <x:is>
          <x:t>NetDebt</x:t>
        </x:is>
      </x:c>
      <x:c r="D5209" s="0" t="inlineStr">
        <x:is>
          <x:t>net-debt.debt.P_C.2</x:t>
        </x:is>
      </x:c>
      <x:c r="E5209" s="0" t="inlineStr">
        <x:is>
          <x:t>Verbindlichkeiten gegenüber Kreditinstituten</x:t>
        </x:is>
      </x:c>
      <x:c r="F5209" s="58">
        <x:v>3160</x:v>
      </x:c>
      <x:c r="G5209" t="inlineStr">
        <x:is>
          <x:t>Förderdarlehen (größer 5 Jahre)</x:t>
        </x:is>
      </x:c>
      <x:c r="H5209" s="0" t="inlineStr">
        <x:is>
          <x:t>2023-01</x:t>
        </x:is>
      </x:c>
      <x:c r="I5209" s="0" t="inlineStr">
        <x:is>
          <x:t>2023-01</x:t>
        </x:is>
      </x:c>
      <x:c r="J5209" s="0" t="inlineStr">
        <x:is>
          <x:t>Month</x:t>
        </x:is>
      </x:c>
      <x:c r="K5209" s="58">
        <x:v>1</x:v>
      </x:c>
      <x:c r="L5209" s="12">
        <x:v>1250000</x:v>
      </x:c>
    </x:row>
    <x:row r="5210">
      <x:c r="A5210" s="0" t="inlineStr">
        <x:is>
          <x:t>NetDebt|net-debt.debt.P_C.2|3160|2023-02</x:t>
        </x:is>
      </x:c>
      <x:c r="B5210" s="0" t="inlineStr">
        <x:is>
          <x:t>Demo Handel GmbH</x:t>
        </x:is>
      </x:c>
      <x:c r="C5210" s="0" t="inlineStr">
        <x:is>
          <x:t>NetDebt</x:t>
        </x:is>
      </x:c>
      <x:c r="D5210" s="0" t="inlineStr">
        <x:is>
          <x:t>net-debt.debt.P_C.2</x:t>
        </x:is>
      </x:c>
      <x:c r="E5210" s="0" t="inlineStr">
        <x:is>
          <x:t>Verbindlichkeiten gegenüber Kreditinstituten</x:t>
        </x:is>
      </x:c>
      <x:c r="F5210" s="58">
        <x:v>3160</x:v>
      </x:c>
      <x:c r="G5210" t="inlineStr">
        <x:is>
          <x:t>Förderdarlehen (größer 5 Jahre)</x:t>
        </x:is>
      </x:c>
      <x:c r="H5210" s="0" t="inlineStr">
        <x:is>
          <x:t>2023-02</x:t>
        </x:is>
      </x:c>
      <x:c r="I5210" s="0" t="inlineStr">
        <x:is>
          <x:t>2023-02</x:t>
        </x:is>
      </x:c>
      <x:c r="J5210" s="0" t="inlineStr">
        <x:is>
          <x:t>Month</x:t>
        </x:is>
      </x:c>
      <x:c r="K5210" s="58">
        <x:v>1</x:v>
      </x:c>
      <x:c r="L5210" s="12">
        <x:v>1250000</x:v>
      </x:c>
    </x:row>
    <x:row r="5211">
      <x:c r="A5211" s="0" t="inlineStr">
        <x:is>
          <x:t>NetDebt|net-debt.debt.P_C.2|3160|2023-03</x:t>
        </x:is>
      </x:c>
      <x:c r="B5211" s="0" t="inlineStr">
        <x:is>
          <x:t>Demo Handel GmbH</x:t>
        </x:is>
      </x:c>
      <x:c r="C5211" s="0" t="inlineStr">
        <x:is>
          <x:t>NetDebt</x:t>
        </x:is>
      </x:c>
      <x:c r="D5211" s="0" t="inlineStr">
        <x:is>
          <x:t>net-debt.debt.P_C.2</x:t>
        </x:is>
      </x:c>
      <x:c r="E5211" s="0" t="inlineStr">
        <x:is>
          <x:t>Verbindlichkeiten gegenüber Kreditinstituten</x:t>
        </x:is>
      </x:c>
      <x:c r="F5211" s="58">
        <x:v>3160</x:v>
      </x:c>
      <x:c r="G5211" t="inlineStr">
        <x:is>
          <x:t>Förderdarlehen (größer 5 Jahre)</x:t>
        </x:is>
      </x:c>
      <x:c r="H5211" s="0" t="inlineStr">
        <x:is>
          <x:t>2023-03</x:t>
        </x:is>
      </x:c>
      <x:c r="I5211" s="0" t="inlineStr">
        <x:is>
          <x:t>2023-03</x:t>
        </x:is>
      </x:c>
      <x:c r="J5211" s="0" t="inlineStr">
        <x:is>
          <x:t>Month</x:t>
        </x:is>
      </x:c>
      <x:c r="K5211" s="58">
        <x:v>1</x:v>
      </x:c>
      <x:c r="L5211" s="12">
        <x:v>1187500</x:v>
      </x:c>
    </x:row>
    <x:row r="5212">
      <x:c r="A5212" s="0" t="inlineStr">
        <x:is>
          <x:t>NetDebt|net-debt.debt.P_C.2|3160|2023-04</x:t>
        </x:is>
      </x:c>
      <x:c r="B5212" s="0" t="inlineStr">
        <x:is>
          <x:t>Demo Handel GmbH</x:t>
        </x:is>
      </x:c>
      <x:c r="C5212" s="0" t="inlineStr">
        <x:is>
          <x:t>NetDebt</x:t>
        </x:is>
      </x:c>
      <x:c r="D5212" s="0" t="inlineStr">
        <x:is>
          <x:t>net-debt.debt.P_C.2</x:t>
        </x:is>
      </x:c>
      <x:c r="E5212" s="0" t="inlineStr">
        <x:is>
          <x:t>Verbindlichkeiten gegenüber Kreditinstituten</x:t>
        </x:is>
      </x:c>
      <x:c r="F5212" s="58">
        <x:v>3160</x:v>
      </x:c>
      <x:c r="G5212" t="inlineStr">
        <x:is>
          <x:t>Förderdarlehen (größer 5 Jahre)</x:t>
        </x:is>
      </x:c>
      <x:c r="H5212" s="0" t="inlineStr">
        <x:is>
          <x:t>2023-04</x:t>
        </x:is>
      </x:c>
      <x:c r="I5212" s="0" t="inlineStr">
        <x:is>
          <x:t>2023-04</x:t>
        </x:is>
      </x:c>
      <x:c r="J5212" s="0" t="inlineStr">
        <x:is>
          <x:t>Month</x:t>
        </x:is>
      </x:c>
      <x:c r="K5212" s="58">
        <x:v>1</x:v>
      </x:c>
      <x:c r="L5212" s="12">
        <x:v>1187500</x:v>
      </x:c>
    </x:row>
    <x:row r="5213">
      <x:c r="A5213" s="0" t="inlineStr">
        <x:is>
          <x:t>NetDebt|net-debt.debt.P_C.2|3160|2023-05</x:t>
        </x:is>
      </x:c>
      <x:c r="B5213" s="0" t="inlineStr">
        <x:is>
          <x:t>Demo Handel GmbH</x:t>
        </x:is>
      </x:c>
      <x:c r="C5213" s="0" t="inlineStr">
        <x:is>
          <x:t>NetDebt</x:t>
        </x:is>
      </x:c>
      <x:c r="D5213" s="0" t="inlineStr">
        <x:is>
          <x:t>net-debt.debt.P_C.2</x:t>
        </x:is>
      </x:c>
      <x:c r="E5213" s="0" t="inlineStr">
        <x:is>
          <x:t>Verbindlichkeiten gegenüber Kreditinstituten</x:t>
        </x:is>
      </x:c>
      <x:c r="F5213" s="58">
        <x:v>3160</x:v>
      </x:c>
      <x:c r="G5213" t="inlineStr">
        <x:is>
          <x:t>Förderdarlehen (größer 5 Jahre)</x:t>
        </x:is>
      </x:c>
      <x:c r="H5213" s="0" t="inlineStr">
        <x:is>
          <x:t>2023-05</x:t>
        </x:is>
      </x:c>
      <x:c r="I5213" s="0" t="inlineStr">
        <x:is>
          <x:t>2023-05</x:t>
        </x:is>
      </x:c>
      <x:c r="J5213" s="0" t="inlineStr">
        <x:is>
          <x:t>Month</x:t>
        </x:is>
      </x:c>
      <x:c r="K5213" s="58">
        <x:v>1</x:v>
      </x:c>
      <x:c r="L5213" s="12">
        <x:v>1187500</x:v>
      </x:c>
    </x:row>
    <x:row r="5214">
      <x:c r="A5214" s="0" t="inlineStr">
        <x:is>
          <x:t>NetDebt|net-debt.debt.P_C.2|3160|2023-06</x:t>
        </x:is>
      </x:c>
      <x:c r="B5214" s="0" t="inlineStr">
        <x:is>
          <x:t>Demo Handel GmbH</x:t>
        </x:is>
      </x:c>
      <x:c r="C5214" s="0" t="inlineStr">
        <x:is>
          <x:t>NetDebt</x:t>
        </x:is>
      </x:c>
      <x:c r="D5214" s="0" t="inlineStr">
        <x:is>
          <x:t>net-debt.debt.P_C.2</x:t>
        </x:is>
      </x:c>
      <x:c r="E5214" s="0" t="inlineStr">
        <x:is>
          <x:t>Verbindlichkeiten gegenüber Kreditinstituten</x:t>
        </x:is>
      </x:c>
      <x:c r="F5214" s="58">
        <x:v>3160</x:v>
      </x:c>
      <x:c r="G5214" t="inlineStr">
        <x:is>
          <x:t>Förderdarlehen (größer 5 Jahre)</x:t>
        </x:is>
      </x:c>
      <x:c r="H5214" s="0" t="inlineStr">
        <x:is>
          <x:t>2023-06</x:t>
        </x:is>
      </x:c>
      <x:c r="I5214" s="0" t="inlineStr">
        <x:is>
          <x:t>2023-06</x:t>
        </x:is>
      </x:c>
      <x:c r="J5214" s="0" t="inlineStr">
        <x:is>
          <x:t>Month</x:t>
        </x:is>
      </x:c>
      <x:c r="K5214" s="58">
        <x:v>1</x:v>
      </x:c>
      <x:c r="L5214" s="12">
        <x:v>1125000</x:v>
      </x:c>
    </x:row>
    <x:row r="5215">
      <x:c r="A5215" s="0" t="inlineStr">
        <x:is>
          <x:t>NetDebt|net-debt.debt.P_C.2|3160|2023-07</x:t>
        </x:is>
      </x:c>
      <x:c r="B5215" s="0" t="inlineStr">
        <x:is>
          <x:t>Demo Handel GmbH</x:t>
        </x:is>
      </x:c>
      <x:c r="C5215" s="0" t="inlineStr">
        <x:is>
          <x:t>NetDebt</x:t>
        </x:is>
      </x:c>
      <x:c r="D5215" s="0" t="inlineStr">
        <x:is>
          <x:t>net-debt.debt.P_C.2</x:t>
        </x:is>
      </x:c>
      <x:c r="E5215" s="0" t="inlineStr">
        <x:is>
          <x:t>Verbindlichkeiten gegenüber Kreditinstituten</x:t>
        </x:is>
      </x:c>
      <x:c r="F5215" s="58">
        <x:v>3160</x:v>
      </x:c>
      <x:c r="G5215" t="inlineStr">
        <x:is>
          <x:t>Förderdarlehen (größer 5 Jahre)</x:t>
        </x:is>
      </x:c>
      <x:c r="H5215" s="0" t="inlineStr">
        <x:is>
          <x:t>2023-07</x:t>
        </x:is>
      </x:c>
      <x:c r="I5215" s="0" t="inlineStr">
        <x:is>
          <x:t>2023-07</x:t>
        </x:is>
      </x:c>
      <x:c r="J5215" s="0" t="inlineStr">
        <x:is>
          <x:t>Month</x:t>
        </x:is>
      </x:c>
      <x:c r="K5215" s="58">
        <x:v>1</x:v>
      </x:c>
      <x:c r="L5215" s="12">
        <x:v>1125000</x:v>
      </x:c>
    </x:row>
    <x:row r="5216">
      <x:c r="A5216" s="0" t="inlineStr">
        <x:is>
          <x:t>NetDebt|net-debt.debt.P_C.2|3160|2023-08</x:t>
        </x:is>
      </x:c>
      <x:c r="B5216" s="0" t="inlineStr">
        <x:is>
          <x:t>Demo Handel GmbH</x:t>
        </x:is>
      </x:c>
      <x:c r="C5216" s="0" t="inlineStr">
        <x:is>
          <x:t>NetDebt</x:t>
        </x:is>
      </x:c>
      <x:c r="D5216" s="0" t="inlineStr">
        <x:is>
          <x:t>net-debt.debt.P_C.2</x:t>
        </x:is>
      </x:c>
      <x:c r="E5216" s="0" t="inlineStr">
        <x:is>
          <x:t>Verbindlichkeiten gegenüber Kreditinstituten</x:t>
        </x:is>
      </x:c>
      <x:c r="F5216" s="58">
        <x:v>3160</x:v>
      </x:c>
      <x:c r="G5216" t="inlineStr">
        <x:is>
          <x:t>Förderdarlehen (größer 5 Jahre)</x:t>
        </x:is>
      </x:c>
      <x:c r="H5216" s="0" t="inlineStr">
        <x:is>
          <x:t>2023-08</x:t>
        </x:is>
      </x:c>
      <x:c r="I5216" s="0" t="inlineStr">
        <x:is>
          <x:t>2023-08</x:t>
        </x:is>
      </x:c>
      <x:c r="J5216" s="0" t="inlineStr">
        <x:is>
          <x:t>Month</x:t>
        </x:is>
      </x:c>
      <x:c r="K5216" s="58">
        <x:v>1</x:v>
      </x:c>
      <x:c r="L5216" s="12">
        <x:v>1125000</x:v>
      </x:c>
    </x:row>
    <x:row r="5217">
      <x:c r="A5217" s="0" t="inlineStr">
        <x:is>
          <x:t>NetDebt|net-debt.debt.P_C.2|3160|2023-09</x:t>
        </x:is>
      </x:c>
      <x:c r="B5217" s="0" t="inlineStr">
        <x:is>
          <x:t>Demo Handel GmbH</x:t>
        </x:is>
      </x:c>
      <x:c r="C5217" s="0" t="inlineStr">
        <x:is>
          <x:t>NetDebt</x:t>
        </x:is>
      </x:c>
      <x:c r="D5217" s="0" t="inlineStr">
        <x:is>
          <x:t>net-debt.debt.P_C.2</x:t>
        </x:is>
      </x:c>
      <x:c r="E5217" s="0" t="inlineStr">
        <x:is>
          <x:t>Verbindlichkeiten gegenüber Kreditinstituten</x:t>
        </x:is>
      </x:c>
      <x:c r="F5217" s="58">
        <x:v>3160</x:v>
      </x:c>
      <x:c r="G5217" t="inlineStr">
        <x:is>
          <x:t>Förderdarlehen (größer 5 Jahre)</x:t>
        </x:is>
      </x:c>
      <x:c r="H5217" s="0" t="inlineStr">
        <x:is>
          <x:t>2023-09</x:t>
        </x:is>
      </x:c>
      <x:c r="I5217" s="0" t="inlineStr">
        <x:is>
          <x:t>2023-09</x:t>
        </x:is>
      </x:c>
      <x:c r="J5217" s="0" t="inlineStr">
        <x:is>
          <x:t>Month</x:t>
        </x:is>
      </x:c>
      <x:c r="K5217" s="58">
        <x:v>1</x:v>
      </x:c>
      <x:c r="L5217" s="12">
        <x:v>1062500</x:v>
      </x:c>
    </x:row>
    <x:row r="5218">
      <x:c r="A5218" s="0" t="inlineStr">
        <x:is>
          <x:t>NetDebt|net-debt.debt.P_C.2|3160|2023-10</x:t>
        </x:is>
      </x:c>
      <x:c r="B5218" s="0" t="inlineStr">
        <x:is>
          <x:t>Demo Handel GmbH</x:t>
        </x:is>
      </x:c>
      <x:c r="C5218" s="0" t="inlineStr">
        <x:is>
          <x:t>NetDebt</x:t>
        </x:is>
      </x:c>
      <x:c r="D5218" s="0" t="inlineStr">
        <x:is>
          <x:t>net-debt.debt.P_C.2</x:t>
        </x:is>
      </x:c>
      <x:c r="E5218" s="0" t="inlineStr">
        <x:is>
          <x:t>Verbindlichkeiten gegenüber Kreditinstituten</x:t>
        </x:is>
      </x:c>
      <x:c r="F5218" s="58">
        <x:v>3160</x:v>
      </x:c>
      <x:c r="G5218" t="inlineStr">
        <x:is>
          <x:t>Förderdarlehen (größer 5 Jahre)</x:t>
        </x:is>
      </x:c>
      <x:c r="H5218" s="0" t="inlineStr">
        <x:is>
          <x:t>2023-10</x:t>
        </x:is>
      </x:c>
      <x:c r="I5218" s="0" t="inlineStr">
        <x:is>
          <x:t>2023-10</x:t>
        </x:is>
      </x:c>
      <x:c r="J5218" s="0" t="inlineStr">
        <x:is>
          <x:t>Month</x:t>
        </x:is>
      </x:c>
      <x:c r="K5218" s="58">
        <x:v>1</x:v>
      </x:c>
      <x:c r="L5218" s="12">
        <x:v>1062500</x:v>
      </x:c>
    </x:row>
    <x:row r="5219">
      <x:c r="A5219" s="0" t="inlineStr">
        <x:is>
          <x:t>NetDebt|net-debt.debt.P_C.2|3160|2023-11</x:t>
        </x:is>
      </x:c>
      <x:c r="B5219" s="0" t="inlineStr">
        <x:is>
          <x:t>Demo Handel GmbH</x:t>
        </x:is>
      </x:c>
      <x:c r="C5219" s="0" t="inlineStr">
        <x:is>
          <x:t>NetDebt</x:t>
        </x:is>
      </x:c>
      <x:c r="D5219" s="0" t="inlineStr">
        <x:is>
          <x:t>net-debt.debt.P_C.2</x:t>
        </x:is>
      </x:c>
      <x:c r="E5219" s="0" t="inlineStr">
        <x:is>
          <x:t>Verbindlichkeiten gegenüber Kreditinstituten</x:t>
        </x:is>
      </x:c>
      <x:c r="F5219" s="58">
        <x:v>3160</x:v>
      </x:c>
      <x:c r="G5219" t="inlineStr">
        <x:is>
          <x:t>Förderdarlehen (größer 5 Jahre)</x:t>
        </x:is>
      </x:c>
      <x:c r="H5219" s="0" t="inlineStr">
        <x:is>
          <x:t>2023-11</x:t>
        </x:is>
      </x:c>
      <x:c r="I5219" s="0" t="inlineStr">
        <x:is>
          <x:t>2023-11</x:t>
        </x:is>
      </x:c>
      <x:c r="J5219" s="0" t="inlineStr">
        <x:is>
          <x:t>Month</x:t>
        </x:is>
      </x:c>
      <x:c r="K5219" s="58">
        <x:v>1</x:v>
      </x:c>
      <x:c r="L5219" s="12">
        <x:v>1062500</x:v>
      </x:c>
    </x:row>
    <x:row r="5220">
      <x:c r="A5220" s="0" t="inlineStr">
        <x:is>
          <x:t>NetDebt|net-debt.debt.P_C.2|3160|2023-12</x:t>
        </x:is>
      </x:c>
      <x:c r="B5220" s="0" t="inlineStr">
        <x:is>
          <x:t>Demo Handel GmbH</x:t>
        </x:is>
      </x:c>
      <x:c r="C5220" s="0" t="inlineStr">
        <x:is>
          <x:t>NetDebt</x:t>
        </x:is>
      </x:c>
      <x:c r="D5220" s="0" t="inlineStr">
        <x:is>
          <x:t>net-debt.debt.P_C.2</x:t>
        </x:is>
      </x:c>
      <x:c r="E5220" s="0" t="inlineStr">
        <x:is>
          <x:t>Verbindlichkeiten gegenüber Kreditinstituten</x:t>
        </x:is>
      </x:c>
      <x:c r="F5220" s="58">
        <x:v>3160</x:v>
      </x:c>
      <x:c r="G5220" t="inlineStr">
        <x:is>
          <x:t>Förderdarlehen (größer 5 Jahre)</x:t>
        </x:is>
      </x:c>
      <x:c r="H5220" s="0" t="inlineStr">
        <x:is>
          <x:t>2023-12</x:t>
        </x:is>
      </x:c>
      <x:c r="I5220" s="0" t="inlineStr">
        <x:is>
          <x:t>2023-12</x:t>
        </x:is>
      </x:c>
      <x:c r="J5220" s="0" t="inlineStr">
        <x:is>
          <x:t>Month</x:t>
        </x:is>
      </x:c>
      <x:c r="K5220" s="58">
        <x:v>1</x:v>
      </x:c>
      <x:c r="L5220" s="12">
        <x:v>1000000</x:v>
      </x:c>
    </x:row>
    <x:row r="5221">
      <x:c r="A5221" s="0" t="inlineStr">
        <x:is>
          <x:t>NetDebt|net-debt.debt.P_C.2|3160|2024-01</x:t>
        </x:is>
      </x:c>
      <x:c r="B5221" s="0" t="inlineStr">
        <x:is>
          <x:t>Demo Handel GmbH</x:t>
        </x:is>
      </x:c>
      <x:c r="C5221" s="0" t="inlineStr">
        <x:is>
          <x:t>NetDebt</x:t>
        </x:is>
      </x:c>
      <x:c r="D5221" s="0" t="inlineStr">
        <x:is>
          <x:t>net-debt.debt.P_C.2</x:t>
        </x:is>
      </x:c>
      <x:c r="E5221" s="0" t="inlineStr">
        <x:is>
          <x:t>Verbindlichkeiten gegenüber Kreditinstituten</x:t>
        </x:is>
      </x:c>
      <x:c r="F5221" s="58">
        <x:v>3160</x:v>
      </x:c>
      <x:c r="G5221" t="inlineStr">
        <x:is>
          <x:t>Förderdarlehen (größer 5 Jahre)</x:t>
        </x:is>
      </x:c>
      <x:c r="H5221" s="0" t="inlineStr">
        <x:is>
          <x:t>2024-01</x:t>
        </x:is>
      </x:c>
      <x:c r="I5221" s="0" t="inlineStr">
        <x:is>
          <x:t>2024-01</x:t>
        </x:is>
      </x:c>
      <x:c r="J5221" s="0" t="inlineStr">
        <x:is>
          <x:t>Month</x:t>
        </x:is>
      </x:c>
      <x:c r="K5221" s="58">
        <x:v>1</x:v>
      </x:c>
      <x:c r="L5221" s="12">
        <x:v>1000000</x:v>
      </x:c>
    </x:row>
    <x:row r="5222">
      <x:c r="A5222" s="0" t="inlineStr">
        <x:is>
          <x:t>NetDebt|net-debt.debt.P_C.2|3160|2024-02</x:t>
        </x:is>
      </x:c>
      <x:c r="B5222" s="0" t="inlineStr">
        <x:is>
          <x:t>Demo Handel GmbH</x:t>
        </x:is>
      </x:c>
      <x:c r="C5222" s="0" t="inlineStr">
        <x:is>
          <x:t>NetDebt</x:t>
        </x:is>
      </x:c>
      <x:c r="D5222" s="0" t="inlineStr">
        <x:is>
          <x:t>net-debt.debt.P_C.2</x:t>
        </x:is>
      </x:c>
      <x:c r="E5222" s="0" t="inlineStr">
        <x:is>
          <x:t>Verbindlichkeiten gegenüber Kreditinstituten</x:t>
        </x:is>
      </x:c>
      <x:c r="F5222" s="58">
        <x:v>3160</x:v>
      </x:c>
      <x:c r="G5222" t="inlineStr">
        <x:is>
          <x:t>Förderdarlehen (größer 5 Jahre)</x:t>
        </x:is>
      </x:c>
      <x:c r="H5222" s="0" t="inlineStr">
        <x:is>
          <x:t>2024-02</x:t>
        </x:is>
      </x:c>
      <x:c r="I5222" s="0" t="inlineStr">
        <x:is>
          <x:t>2024-02</x:t>
        </x:is>
      </x:c>
      <x:c r="J5222" s="0" t="inlineStr">
        <x:is>
          <x:t>Month</x:t>
        </x:is>
      </x:c>
      <x:c r="K5222" s="58">
        <x:v>1</x:v>
      </x:c>
      <x:c r="L5222" s="12">
        <x:v>1000000</x:v>
      </x:c>
    </x:row>
    <x:row r="5223">
      <x:c r="A5223" s="0" t="inlineStr">
        <x:is>
          <x:t>NetDebt|net-debt.debt.P_C.2|3160|2024-03</x:t>
        </x:is>
      </x:c>
      <x:c r="B5223" s="0" t="inlineStr">
        <x:is>
          <x:t>Demo Handel GmbH</x:t>
        </x:is>
      </x:c>
      <x:c r="C5223" s="0" t="inlineStr">
        <x:is>
          <x:t>NetDebt</x:t>
        </x:is>
      </x:c>
      <x:c r="D5223" s="0" t="inlineStr">
        <x:is>
          <x:t>net-debt.debt.P_C.2</x:t>
        </x:is>
      </x:c>
      <x:c r="E5223" s="0" t="inlineStr">
        <x:is>
          <x:t>Verbindlichkeiten gegenüber Kreditinstituten</x:t>
        </x:is>
      </x:c>
      <x:c r="F5223" s="58">
        <x:v>3160</x:v>
      </x:c>
      <x:c r="G5223" t="inlineStr">
        <x:is>
          <x:t>Förderdarlehen (größer 5 Jahre)</x:t>
        </x:is>
      </x:c>
      <x:c r="H5223" s="0" t="inlineStr">
        <x:is>
          <x:t>2024-03</x:t>
        </x:is>
      </x:c>
      <x:c r="I5223" s="0" t="inlineStr">
        <x:is>
          <x:t>2024-03</x:t>
        </x:is>
      </x:c>
      <x:c r="J5223" s="0" t="inlineStr">
        <x:is>
          <x:t>Month</x:t>
        </x:is>
      </x:c>
      <x:c r="K5223" s="58">
        <x:v>1</x:v>
      </x:c>
      <x:c r="L5223" s="12">
        <x:v>937500</x:v>
      </x:c>
    </x:row>
    <x:row r="5224">
      <x:c r="A5224" s="0" t="inlineStr">
        <x:is>
          <x:t>NetDebt|net-debt.debt.P_C.2|3160|2024-04</x:t>
        </x:is>
      </x:c>
      <x:c r="B5224" s="0" t="inlineStr">
        <x:is>
          <x:t>Demo Handel GmbH</x:t>
        </x:is>
      </x:c>
      <x:c r="C5224" s="0" t="inlineStr">
        <x:is>
          <x:t>NetDebt</x:t>
        </x:is>
      </x:c>
      <x:c r="D5224" s="0" t="inlineStr">
        <x:is>
          <x:t>net-debt.debt.P_C.2</x:t>
        </x:is>
      </x:c>
      <x:c r="E5224" s="0" t="inlineStr">
        <x:is>
          <x:t>Verbindlichkeiten gegenüber Kreditinstituten</x:t>
        </x:is>
      </x:c>
      <x:c r="F5224" s="58">
        <x:v>3160</x:v>
      </x:c>
      <x:c r="G5224" t="inlineStr">
        <x:is>
          <x:t>Förderdarlehen (größer 5 Jahre)</x:t>
        </x:is>
      </x:c>
      <x:c r="H5224" s="0" t="inlineStr">
        <x:is>
          <x:t>2024-04</x:t>
        </x:is>
      </x:c>
      <x:c r="I5224" s="0" t="inlineStr">
        <x:is>
          <x:t>2024-04</x:t>
        </x:is>
      </x:c>
      <x:c r="J5224" s="0" t="inlineStr">
        <x:is>
          <x:t>Month</x:t>
        </x:is>
      </x:c>
      <x:c r="K5224" s="58">
        <x:v>1</x:v>
      </x:c>
      <x:c r="L5224" s="12">
        <x:v>937500</x:v>
      </x:c>
    </x:row>
    <x:row r="5225">
      <x:c r="A5225" s="0" t="inlineStr">
        <x:is>
          <x:t>NetDebt|net-debt.debt.P_C.2|3160|2024-05</x:t>
        </x:is>
      </x:c>
      <x:c r="B5225" s="0" t="inlineStr">
        <x:is>
          <x:t>Demo Handel GmbH</x:t>
        </x:is>
      </x:c>
      <x:c r="C5225" s="0" t="inlineStr">
        <x:is>
          <x:t>NetDebt</x:t>
        </x:is>
      </x:c>
      <x:c r="D5225" s="0" t="inlineStr">
        <x:is>
          <x:t>net-debt.debt.P_C.2</x:t>
        </x:is>
      </x:c>
      <x:c r="E5225" s="0" t="inlineStr">
        <x:is>
          <x:t>Verbindlichkeiten gegenüber Kreditinstituten</x:t>
        </x:is>
      </x:c>
      <x:c r="F5225" s="58">
        <x:v>3160</x:v>
      </x:c>
      <x:c r="G5225" t="inlineStr">
        <x:is>
          <x:t>Förderdarlehen (größer 5 Jahre)</x:t>
        </x:is>
      </x:c>
      <x:c r="H5225" s="0" t="inlineStr">
        <x:is>
          <x:t>2024-05</x:t>
        </x:is>
      </x:c>
      <x:c r="I5225" s="0" t="inlineStr">
        <x:is>
          <x:t>2024-05</x:t>
        </x:is>
      </x:c>
      <x:c r="J5225" s="0" t="inlineStr">
        <x:is>
          <x:t>Month</x:t>
        </x:is>
      </x:c>
      <x:c r="K5225" s="58">
        <x:v>1</x:v>
      </x:c>
      <x:c r="L5225" s="12">
        <x:v>937500</x:v>
      </x:c>
    </x:row>
    <x:row r="5226">
      <x:c r="A5226" s="0" t="inlineStr">
        <x:is>
          <x:t>NetDebt|net-debt.debt.P_C.2|3160|2024-06</x:t>
        </x:is>
      </x:c>
      <x:c r="B5226" s="0" t="inlineStr">
        <x:is>
          <x:t>Demo Handel GmbH</x:t>
        </x:is>
      </x:c>
      <x:c r="C5226" s="0" t="inlineStr">
        <x:is>
          <x:t>NetDebt</x:t>
        </x:is>
      </x:c>
      <x:c r="D5226" s="0" t="inlineStr">
        <x:is>
          <x:t>net-debt.debt.P_C.2</x:t>
        </x:is>
      </x:c>
      <x:c r="E5226" s="0" t="inlineStr">
        <x:is>
          <x:t>Verbindlichkeiten gegenüber Kreditinstituten</x:t>
        </x:is>
      </x:c>
      <x:c r="F5226" s="58">
        <x:v>3160</x:v>
      </x:c>
      <x:c r="G5226" t="inlineStr">
        <x:is>
          <x:t>Förderdarlehen (größer 5 Jahre)</x:t>
        </x:is>
      </x:c>
      <x:c r="H5226" s="0" t="inlineStr">
        <x:is>
          <x:t>2024-06</x:t>
        </x:is>
      </x:c>
      <x:c r="I5226" s="0" t="inlineStr">
        <x:is>
          <x:t>2024-06</x:t>
        </x:is>
      </x:c>
      <x:c r="J5226" s="0" t="inlineStr">
        <x:is>
          <x:t>Month</x:t>
        </x:is>
      </x:c>
      <x:c r="K5226" s="58">
        <x:v>1</x:v>
      </x:c>
      <x:c r="L5226" s="12">
        <x:v>875000</x:v>
      </x:c>
    </x:row>
    <x:row r="5227">
      <x:c r="A5227" s="0" t="inlineStr">
        <x:is>
          <x:t>NetDebt|net-debt.debt.P_C.2|3160|2024-07</x:t>
        </x:is>
      </x:c>
      <x:c r="B5227" s="0" t="inlineStr">
        <x:is>
          <x:t>Demo Handel GmbH</x:t>
        </x:is>
      </x:c>
      <x:c r="C5227" s="0" t="inlineStr">
        <x:is>
          <x:t>NetDebt</x:t>
        </x:is>
      </x:c>
      <x:c r="D5227" s="0" t="inlineStr">
        <x:is>
          <x:t>net-debt.debt.P_C.2</x:t>
        </x:is>
      </x:c>
      <x:c r="E5227" s="0" t="inlineStr">
        <x:is>
          <x:t>Verbindlichkeiten gegenüber Kreditinstituten</x:t>
        </x:is>
      </x:c>
      <x:c r="F5227" s="58">
        <x:v>3160</x:v>
      </x:c>
      <x:c r="G5227" t="inlineStr">
        <x:is>
          <x:t>Förderdarlehen (größer 5 Jahre)</x:t>
        </x:is>
      </x:c>
      <x:c r="H5227" s="0" t="inlineStr">
        <x:is>
          <x:t>2024-07</x:t>
        </x:is>
      </x:c>
      <x:c r="I5227" s="0" t="inlineStr">
        <x:is>
          <x:t>2024-07</x:t>
        </x:is>
      </x:c>
      <x:c r="J5227" s="0" t="inlineStr">
        <x:is>
          <x:t>Month</x:t>
        </x:is>
      </x:c>
      <x:c r="K5227" s="58">
        <x:v>1</x:v>
      </x:c>
      <x:c r="L5227" s="12">
        <x:v>875000</x:v>
      </x:c>
    </x:row>
    <x:row r="5228">
      <x:c r="A5228" s="0" t="inlineStr">
        <x:is>
          <x:t>NetDebt|net-debt.debt.P_C.2|3160|2024-08</x:t>
        </x:is>
      </x:c>
      <x:c r="B5228" s="0" t="inlineStr">
        <x:is>
          <x:t>Demo Handel GmbH</x:t>
        </x:is>
      </x:c>
      <x:c r="C5228" s="0" t="inlineStr">
        <x:is>
          <x:t>NetDebt</x:t>
        </x:is>
      </x:c>
      <x:c r="D5228" s="0" t="inlineStr">
        <x:is>
          <x:t>net-debt.debt.P_C.2</x:t>
        </x:is>
      </x:c>
      <x:c r="E5228" s="0" t="inlineStr">
        <x:is>
          <x:t>Verbindlichkeiten gegenüber Kreditinstituten</x:t>
        </x:is>
      </x:c>
      <x:c r="F5228" s="58">
        <x:v>3160</x:v>
      </x:c>
      <x:c r="G5228" t="inlineStr">
        <x:is>
          <x:t>Förderdarlehen (größer 5 Jahre)</x:t>
        </x:is>
      </x:c>
      <x:c r="H5228" s="0" t="inlineStr">
        <x:is>
          <x:t>2024-08</x:t>
        </x:is>
      </x:c>
      <x:c r="I5228" s="0" t="inlineStr">
        <x:is>
          <x:t>2024-08</x:t>
        </x:is>
      </x:c>
      <x:c r="J5228" s="0" t="inlineStr">
        <x:is>
          <x:t>Month</x:t>
        </x:is>
      </x:c>
      <x:c r="K5228" s="58">
        <x:v>1</x:v>
      </x:c>
      <x:c r="L5228" s="12">
        <x:v>875000</x:v>
      </x:c>
    </x:row>
    <x:row r="5229">
      <x:c r="A5229" s="0" t="inlineStr">
        <x:is>
          <x:t>NetDebt|net-debt.debt.P_C.2|3160|2024-09</x:t>
        </x:is>
      </x:c>
      <x:c r="B5229" s="0" t="inlineStr">
        <x:is>
          <x:t>Demo Handel GmbH</x:t>
        </x:is>
      </x:c>
      <x:c r="C5229" s="0" t="inlineStr">
        <x:is>
          <x:t>NetDebt</x:t>
        </x:is>
      </x:c>
      <x:c r="D5229" s="0" t="inlineStr">
        <x:is>
          <x:t>net-debt.debt.P_C.2</x:t>
        </x:is>
      </x:c>
      <x:c r="E5229" s="0" t="inlineStr">
        <x:is>
          <x:t>Verbindlichkeiten gegenüber Kreditinstituten</x:t>
        </x:is>
      </x:c>
      <x:c r="F5229" s="58">
        <x:v>3160</x:v>
      </x:c>
      <x:c r="G5229" t="inlineStr">
        <x:is>
          <x:t>Förderdarlehen (größer 5 Jahre)</x:t>
        </x:is>
      </x:c>
      <x:c r="H5229" s="0" t="inlineStr">
        <x:is>
          <x:t>2024-09</x:t>
        </x:is>
      </x:c>
      <x:c r="I5229" s="0" t="inlineStr">
        <x:is>
          <x:t>2024-09</x:t>
        </x:is>
      </x:c>
      <x:c r="J5229" s="0" t="inlineStr">
        <x:is>
          <x:t>Month</x:t>
        </x:is>
      </x:c>
      <x:c r="K5229" s="58">
        <x:v>1</x:v>
      </x:c>
      <x:c r="L5229" s="12">
        <x:v>812500</x:v>
      </x:c>
    </x:row>
    <x:row r="5230">
      <x:c r="A5230" s="0" t="inlineStr">
        <x:is>
          <x:t>NetDebt|net-debt.debt.P_C.2|3160|2024-10</x:t>
        </x:is>
      </x:c>
      <x:c r="B5230" s="0" t="inlineStr">
        <x:is>
          <x:t>Demo Handel GmbH</x:t>
        </x:is>
      </x:c>
      <x:c r="C5230" s="0" t="inlineStr">
        <x:is>
          <x:t>NetDebt</x:t>
        </x:is>
      </x:c>
      <x:c r="D5230" s="0" t="inlineStr">
        <x:is>
          <x:t>net-debt.debt.P_C.2</x:t>
        </x:is>
      </x:c>
      <x:c r="E5230" s="0" t="inlineStr">
        <x:is>
          <x:t>Verbindlichkeiten gegenüber Kreditinstituten</x:t>
        </x:is>
      </x:c>
      <x:c r="F5230" s="58">
        <x:v>3160</x:v>
      </x:c>
      <x:c r="G5230" t="inlineStr">
        <x:is>
          <x:t>Förderdarlehen (größer 5 Jahre)</x:t>
        </x:is>
      </x:c>
      <x:c r="H5230" s="0" t="inlineStr">
        <x:is>
          <x:t>2024-10</x:t>
        </x:is>
      </x:c>
      <x:c r="I5230" s="0" t="inlineStr">
        <x:is>
          <x:t>2024-10</x:t>
        </x:is>
      </x:c>
      <x:c r="J5230" s="0" t="inlineStr">
        <x:is>
          <x:t>Month</x:t>
        </x:is>
      </x:c>
      <x:c r="K5230" s="58">
        <x:v>1</x:v>
      </x:c>
      <x:c r="L5230" s="12">
        <x:v>812500</x:v>
      </x:c>
    </x:row>
    <x:row r="5231">
      <x:c r="A5231" s="0" t="inlineStr">
        <x:is>
          <x:t>NetDebt|net-debt.debt.P_C.2|3160|2024-11</x:t>
        </x:is>
      </x:c>
      <x:c r="B5231" s="0" t="inlineStr">
        <x:is>
          <x:t>Demo Handel GmbH</x:t>
        </x:is>
      </x:c>
      <x:c r="C5231" s="0" t="inlineStr">
        <x:is>
          <x:t>NetDebt</x:t>
        </x:is>
      </x:c>
      <x:c r="D5231" s="0" t="inlineStr">
        <x:is>
          <x:t>net-debt.debt.P_C.2</x:t>
        </x:is>
      </x:c>
      <x:c r="E5231" s="0" t="inlineStr">
        <x:is>
          <x:t>Verbindlichkeiten gegenüber Kreditinstituten</x:t>
        </x:is>
      </x:c>
      <x:c r="F5231" s="58">
        <x:v>3160</x:v>
      </x:c>
      <x:c r="G5231" t="inlineStr">
        <x:is>
          <x:t>Förderdarlehen (größer 5 Jahre)</x:t>
        </x:is>
      </x:c>
      <x:c r="H5231" s="0" t="inlineStr">
        <x:is>
          <x:t>2024-11</x:t>
        </x:is>
      </x:c>
      <x:c r="I5231" s="0" t="inlineStr">
        <x:is>
          <x:t>2024-11</x:t>
        </x:is>
      </x:c>
      <x:c r="J5231" s="0" t="inlineStr">
        <x:is>
          <x:t>Month</x:t>
        </x:is>
      </x:c>
      <x:c r="K5231" s="58">
        <x:v>1</x:v>
      </x:c>
      <x:c r="L5231" s="12">
        <x:v>812500</x:v>
      </x:c>
    </x:row>
    <x:row r="5232">
      <x:c r="A5232" s="0" t="inlineStr">
        <x:is>
          <x:t>NetDebt|net-debt.debt.P_C.2|3160|2024-12</x:t>
        </x:is>
      </x:c>
      <x:c r="B5232" s="0" t="inlineStr">
        <x:is>
          <x:t>Demo Handel GmbH</x:t>
        </x:is>
      </x:c>
      <x:c r="C5232" s="0" t="inlineStr">
        <x:is>
          <x:t>NetDebt</x:t>
        </x:is>
      </x:c>
      <x:c r="D5232" s="0" t="inlineStr">
        <x:is>
          <x:t>net-debt.debt.P_C.2</x:t>
        </x:is>
      </x:c>
      <x:c r="E5232" s="0" t="inlineStr">
        <x:is>
          <x:t>Verbindlichkeiten gegenüber Kreditinstituten</x:t>
        </x:is>
      </x:c>
      <x:c r="F5232" s="58">
        <x:v>3160</x:v>
      </x:c>
      <x:c r="G5232" t="inlineStr">
        <x:is>
          <x:t>Förderdarlehen (größer 5 Jahre)</x:t>
        </x:is>
      </x:c>
      <x:c r="H5232" s="0" t="inlineStr">
        <x:is>
          <x:t>2024-12</x:t>
        </x:is>
      </x:c>
      <x:c r="I5232" s="0" t="inlineStr">
        <x:is>
          <x:t>2024-12</x:t>
        </x:is>
      </x:c>
      <x:c r="J5232" s="0" t="inlineStr">
        <x:is>
          <x:t>Month</x:t>
        </x:is>
      </x:c>
      <x:c r="K5232" s="58">
        <x:v>1</x:v>
      </x:c>
      <x:c r="L5232" s="12">
        <x:v>750000</x:v>
      </x:c>
    </x:row>
    <x:row r="5233">
      <x:c r="A5233" s="0" t="inlineStr">
        <x:is>
          <x:t>NetDebt|net-debt.debt||2022-01</x:t>
        </x:is>
      </x:c>
      <x:c r="B5233" s="0" t="inlineStr">
        <x:is>
          <x:t>Demo Handel GmbH</x:t>
        </x:is>
      </x:c>
      <x:c r="C5233" s="0" t="inlineStr">
        <x:is>
          <x:t>NetDebt</x:t>
        </x:is>
      </x:c>
      <x:c r="D5233" s="0" t="inlineStr">
        <x:is>
          <x:t>net-debt.debt</x:t>
        </x:is>
      </x:c>
      <x:c r="E5233" s="0" t="inlineStr">
        <x:is>
          <x:t>Finanzverbindlichkeiten</x:t>
        </x:is>
      </x:c>
      <x:c r="H5233" s="0" t="inlineStr">
        <x:is>
          <x:t>2022-01</x:t>
        </x:is>
      </x:c>
      <x:c r="I5233" s="0" t="inlineStr">
        <x:is>
          <x:t>2022-01</x:t>
        </x:is>
      </x:c>
      <x:c r="J5233" s="0" t="inlineStr">
        <x:is>
          <x:t>Month</x:t>
        </x:is>
      </x:c>
      <x:c r="K5233" s="58">
        <x:v>1</x:v>
      </x:c>
      <x:c r="L5233" s="12">
        <x:v>1500000</x:v>
      </x:c>
    </x:row>
    <x:row r="5234">
      <x:c r="A5234" s="0" t="inlineStr">
        <x:is>
          <x:t>NetDebt|net-debt.debt||2022-02</x:t>
        </x:is>
      </x:c>
      <x:c r="B5234" s="0" t="inlineStr">
        <x:is>
          <x:t>Demo Handel GmbH</x:t>
        </x:is>
      </x:c>
      <x:c r="C5234" s="0" t="inlineStr">
        <x:is>
          <x:t>NetDebt</x:t>
        </x:is>
      </x:c>
      <x:c r="D5234" s="0" t="inlineStr">
        <x:is>
          <x:t>net-debt.debt</x:t>
        </x:is>
      </x:c>
      <x:c r="E5234" s="0" t="inlineStr">
        <x:is>
          <x:t>Finanzverbindlichkeiten</x:t>
        </x:is>
      </x:c>
      <x:c r="H5234" s="0" t="inlineStr">
        <x:is>
          <x:t>2022-02</x:t>
        </x:is>
      </x:c>
      <x:c r="I5234" s="0" t="inlineStr">
        <x:is>
          <x:t>2022-02</x:t>
        </x:is>
      </x:c>
      <x:c r="J5234" s="0" t="inlineStr">
        <x:is>
          <x:t>Month</x:t>
        </x:is>
      </x:c>
      <x:c r="K5234" s="58">
        <x:v>1</x:v>
      </x:c>
      <x:c r="L5234" s="12">
        <x:v>1500000</x:v>
      </x:c>
    </x:row>
    <x:row r="5235">
      <x:c r="A5235" s="0" t="inlineStr">
        <x:is>
          <x:t>NetDebt|net-debt.debt||2022-03</x:t>
        </x:is>
      </x:c>
      <x:c r="B5235" s="0" t="inlineStr">
        <x:is>
          <x:t>Demo Handel GmbH</x:t>
        </x:is>
      </x:c>
      <x:c r="C5235" s="0" t="inlineStr">
        <x:is>
          <x:t>NetDebt</x:t>
        </x:is>
      </x:c>
      <x:c r="D5235" s="0" t="inlineStr">
        <x:is>
          <x:t>net-debt.debt</x:t>
        </x:is>
      </x:c>
      <x:c r="E5235" s="0" t="inlineStr">
        <x:is>
          <x:t>Finanzverbindlichkeiten</x:t>
        </x:is>
      </x:c>
      <x:c r="H5235" s="0" t="inlineStr">
        <x:is>
          <x:t>2022-03</x:t>
        </x:is>
      </x:c>
      <x:c r="I5235" s="0" t="inlineStr">
        <x:is>
          <x:t>2022-03</x:t>
        </x:is>
      </x:c>
      <x:c r="J5235" s="0" t="inlineStr">
        <x:is>
          <x:t>Month</x:t>
        </x:is>
      </x:c>
      <x:c r="K5235" s="58">
        <x:v>1</x:v>
      </x:c>
      <x:c r="L5235" s="12">
        <x:v>1437500</x:v>
      </x:c>
    </x:row>
    <x:row r="5236">
      <x:c r="A5236" s="0" t="inlineStr">
        <x:is>
          <x:t>NetDebt|net-debt.debt||2022-04</x:t>
        </x:is>
      </x:c>
      <x:c r="B5236" s="0" t="inlineStr">
        <x:is>
          <x:t>Demo Handel GmbH</x:t>
        </x:is>
      </x:c>
      <x:c r="C5236" s="0" t="inlineStr">
        <x:is>
          <x:t>NetDebt</x:t>
        </x:is>
      </x:c>
      <x:c r="D5236" s="0" t="inlineStr">
        <x:is>
          <x:t>net-debt.debt</x:t>
        </x:is>
      </x:c>
      <x:c r="E5236" s="0" t="inlineStr">
        <x:is>
          <x:t>Finanzverbindlichkeiten</x:t>
        </x:is>
      </x:c>
      <x:c r="H5236" s="0" t="inlineStr">
        <x:is>
          <x:t>2022-04</x:t>
        </x:is>
      </x:c>
      <x:c r="I5236" s="0" t="inlineStr">
        <x:is>
          <x:t>2022-04</x:t>
        </x:is>
      </x:c>
      <x:c r="J5236" s="0" t="inlineStr">
        <x:is>
          <x:t>Month</x:t>
        </x:is>
      </x:c>
      <x:c r="K5236" s="58">
        <x:v>1</x:v>
      </x:c>
      <x:c r="L5236" s="12">
        <x:v>1437500</x:v>
      </x:c>
    </x:row>
    <x:row r="5237">
      <x:c r="A5237" s="0" t="inlineStr">
        <x:is>
          <x:t>NetDebt|net-debt.debt||2022-05</x:t>
        </x:is>
      </x:c>
      <x:c r="B5237" s="0" t="inlineStr">
        <x:is>
          <x:t>Demo Handel GmbH</x:t>
        </x:is>
      </x:c>
      <x:c r="C5237" s="0" t="inlineStr">
        <x:is>
          <x:t>NetDebt</x:t>
        </x:is>
      </x:c>
      <x:c r="D5237" s="0" t="inlineStr">
        <x:is>
          <x:t>net-debt.debt</x:t>
        </x:is>
      </x:c>
      <x:c r="E5237" s="0" t="inlineStr">
        <x:is>
          <x:t>Finanzverbindlichkeiten</x:t>
        </x:is>
      </x:c>
      <x:c r="H5237" s="0" t="inlineStr">
        <x:is>
          <x:t>2022-05</x:t>
        </x:is>
      </x:c>
      <x:c r="I5237" s="0" t="inlineStr">
        <x:is>
          <x:t>2022-05</x:t>
        </x:is>
      </x:c>
      <x:c r="J5237" s="0" t="inlineStr">
        <x:is>
          <x:t>Month</x:t>
        </x:is>
      </x:c>
      <x:c r="K5237" s="58">
        <x:v>1</x:v>
      </x:c>
      <x:c r="L5237" s="12">
        <x:v>1437500</x:v>
      </x:c>
    </x:row>
    <x:row r="5238">
      <x:c r="A5238" s="0" t="inlineStr">
        <x:is>
          <x:t>NetDebt|net-debt.debt||2022-06</x:t>
        </x:is>
      </x:c>
      <x:c r="B5238" s="0" t="inlineStr">
        <x:is>
          <x:t>Demo Handel GmbH</x:t>
        </x:is>
      </x:c>
      <x:c r="C5238" s="0" t="inlineStr">
        <x:is>
          <x:t>NetDebt</x:t>
        </x:is>
      </x:c>
      <x:c r="D5238" s="0" t="inlineStr">
        <x:is>
          <x:t>net-debt.debt</x:t>
        </x:is>
      </x:c>
      <x:c r="E5238" s="0" t="inlineStr">
        <x:is>
          <x:t>Finanzverbindlichkeiten</x:t>
        </x:is>
      </x:c>
      <x:c r="H5238" s="0" t="inlineStr">
        <x:is>
          <x:t>2022-06</x:t>
        </x:is>
      </x:c>
      <x:c r="I5238" s="0" t="inlineStr">
        <x:is>
          <x:t>2022-06</x:t>
        </x:is>
      </x:c>
      <x:c r="J5238" s="0" t="inlineStr">
        <x:is>
          <x:t>Month</x:t>
        </x:is>
      </x:c>
      <x:c r="K5238" s="58">
        <x:v>1</x:v>
      </x:c>
      <x:c r="L5238" s="12">
        <x:v>1375000</x:v>
      </x:c>
    </x:row>
    <x:row r="5239">
      <x:c r="A5239" s="0" t="inlineStr">
        <x:is>
          <x:t>NetDebt|net-debt.debt||2022-07</x:t>
        </x:is>
      </x:c>
      <x:c r="B5239" s="0" t="inlineStr">
        <x:is>
          <x:t>Demo Handel GmbH</x:t>
        </x:is>
      </x:c>
      <x:c r="C5239" s="0" t="inlineStr">
        <x:is>
          <x:t>NetDebt</x:t>
        </x:is>
      </x:c>
      <x:c r="D5239" s="0" t="inlineStr">
        <x:is>
          <x:t>net-debt.debt</x:t>
        </x:is>
      </x:c>
      <x:c r="E5239" s="0" t="inlineStr">
        <x:is>
          <x:t>Finanzverbindlichkeiten</x:t>
        </x:is>
      </x:c>
      <x:c r="H5239" s="0" t="inlineStr">
        <x:is>
          <x:t>2022-07</x:t>
        </x:is>
      </x:c>
      <x:c r="I5239" s="0" t="inlineStr">
        <x:is>
          <x:t>2022-07</x:t>
        </x:is>
      </x:c>
      <x:c r="J5239" s="0" t="inlineStr">
        <x:is>
          <x:t>Month</x:t>
        </x:is>
      </x:c>
      <x:c r="K5239" s="58">
        <x:v>1</x:v>
      </x:c>
      <x:c r="L5239" s="12">
        <x:v>1375000</x:v>
      </x:c>
    </x:row>
    <x:row r="5240">
      <x:c r="A5240" s="0" t="inlineStr">
        <x:is>
          <x:t>NetDebt|net-debt.debt||2022-08</x:t>
        </x:is>
      </x:c>
      <x:c r="B5240" s="0" t="inlineStr">
        <x:is>
          <x:t>Demo Handel GmbH</x:t>
        </x:is>
      </x:c>
      <x:c r="C5240" s="0" t="inlineStr">
        <x:is>
          <x:t>NetDebt</x:t>
        </x:is>
      </x:c>
      <x:c r="D5240" s="0" t="inlineStr">
        <x:is>
          <x:t>net-debt.debt</x:t>
        </x:is>
      </x:c>
      <x:c r="E5240" s="0" t="inlineStr">
        <x:is>
          <x:t>Finanzverbindlichkeiten</x:t>
        </x:is>
      </x:c>
      <x:c r="H5240" s="0" t="inlineStr">
        <x:is>
          <x:t>2022-08</x:t>
        </x:is>
      </x:c>
      <x:c r="I5240" s="0" t="inlineStr">
        <x:is>
          <x:t>2022-08</x:t>
        </x:is>
      </x:c>
      <x:c r="J5240" s="0" t="inlineStr">
        <x:is>
          <x:t>Month</x:t>
        </x:is>
      </x:c>
      <x:c r="K5240" s="58">
        <x:v>1</x:v>
      </x:c>
      <x:c r="L5240" s="12">
        <x:v>1375000</x:v>
      </x:c>
    </x:row>
    <x:row r="5241">
      <x:c r="A5241" s="0" t="inlineStr">
        <x:is>
          <x:t>NetDebt|net-debt.debt||2022-09</x:t>
        </x:is>
      </x:c>
      <x:c r="B5241" s="0" t="inlineStr">
        <x:is>
          <x:t>Demo Handel GmbH</x:t>
        </x:is>
      </x:c>
      <x:c r="C5241" s="0" t="inlineStr">
        <x:is>
          <x:t>NetDebt</x:t>
        </x:is>
      </x:c>
      <x:c r="D5241" s="0" t="inlineStr">
        <x:is>
          <x:t>net-debt.debt</x:t>
        </x:is>
      </x:c>
      <x:c r="E5241" s="0" t="inlineStr">
        <x:is>
          <x:t>Finanzverbindlichkeiten</x:t>
        </x:is>
      </x:c>
      <x:c r="H5241" s="0" t="inlineStr">
        <x:is>
          <x:t>2022-09</x:t>
        </x:is>
      </x:c>
      <x:c r="I5241" s="0" t="inlineStr">
        <x:is>
          <x:t>2022-09</x:t>
        </x:is>
      </x:c>
      <x:c r="J5241" s="0" t="inlineStr">
        <x:is>
          <x:t>Month</x:t>
        </x:is>
      </x:c>
      <x:c r="K5241" s="58">
        <x:v>1</x:v>
      </x:c>
      <x:c r="L5241" s="12">
        <x:v>1312500</x:v>
      </x:c>
    </x:row>
    <x:row r="5242">
      <x:c r="A5242" s="0" t="inlineStr">
        <x:is>
          <x:t>NetDebt|net-debt.debt||2022-10</x:t>
        </x:is>
      </x:c>
      <x:c r="B5242" s="0" t="inlineStr">
        <x:is>
          <x:t>Demo Handel GmbH</x:t>
        </x:is>
      </x:c>
      <x:c r="C5242" s="0" t="inlineStr">
        <x:is>
          <x:t>NetDebt</x:t>
        </x:is>
      </x:c>
      <x:c r="D5242" s="0" t="inlineStr">
        <x:is>
          <x:t>net-debt.debt</x:t>
        </x:is>
      </x:c>
      <x:c r="E5242" s="0" t="inlineStr">
        <x:is>
          <x:t>Finanzverbindlichkeiten</x:t>
        </x:is>
      </x:c>
      <x:c r="H5242" s="0" t="inlineStr">
        <x:is>
          <x:t>2022-10</x:t>
        </x:is>
      </x:c>
      <x:c r="I5242" s="0" t="inlineStr">
        <x:is>
          <x:t>2022-10</x:t>
        </x:is>
      </x:c>
      <x:c r="J5242" s="0" t="inlineStr">
        <x:is>
          <x:t>Month</x:t>
        </x:is>
      </x:c>
      <x:c r="K5242" s="58">
        <x:v>1</x:v>
      </x:c>
      <x:c r="L5242" s="12">
        <x:v>1312500</x:v>
      </x:c>
    </x:row>
    <x:row r="5243">
      <x:c r="A5243" s="0" t="inlineStr">
        <x:is>
          <x:t>NetDebt|net-debt.debt||2022-11</x:t>
        </x:is>
      </x:c>
      <x:c r="B5243" s="0" t="inlineStr">
        <x:is>
          <x:t>Demo Handel GmbH</x:t>
        </x:is>
      </x:c>
      <x:c r="C5243" s="0" t="inlineStr">
        <x:is>
          <x:t>NetDebt</x:t>
        </x:is>
      </x:c>
      <x:c r="D5243" s="0" t="inlineStr">
        <x:is>
          <x:t>net-debt.debt</x:t>
        </x:is>
      </x:c>
      <x:c r="E5243" s="0" t="inlineStr">
        <x:is>
          <x:t>Finanzverbindlichkeiten</x:t>
        </x:is>
      </x:c>
      <x:c r="H5243" s="0" t="inlineStr">
        <x:is>
          <x:t>2022-11</x:t>
        </x:is>
      </x:c>
      <x:c r="I5243" s="0" t="inlineStr">
        <x:is>
          <x:t>2022-11</x:t>
        </x:is>
      </x:c>
      <x:c r="J5243" s="0" t="inlineStr">
        <x:is>
          <x:t>Month</x:t>
        </x:is>
      </x:c>
      <x:c r="K5243" s="58">
        <x:v>1</x:v>
      </x:c>
      <x:c r="L5243" s="12">
        <x:v>1312500</x:v>
      </x:c>
    </x:row>
    <x:row r="5244">
      <x:c r="A5244" s="0" t="inlineStr">
        <x:is>
          <x:t>NetDebt|net-debt.debt||2022-12</x:t>
        </x:is>
      </x:c>
      <x:c r="B5244" s="0" t="inlineStr">
        <x:is>
          <x:t>Demo Handel GmbH</x:t>
        </x:is>
      </x:c>
      <x:c r="C5244" s="0" t="inlineStr">
        <x:is>
          <x:t>NetDebt</x:t>
        </x:is>
      </x:c>
      <x:c r="D5244" s="0" t="inlineStr">
        <x:is>
          <x:t>net-debt.debt</x:t>
        </x:is>
      </x:c>
      <x:c r="E5244" s="0" t="inlineStr">
        <x:is>
          <x:t>Finanzverbindlichkeiten</x:t>
        </x:is>
      </x:c>
      <x:c r="H5244" s="0" t="inlineStr">
        <x:is>
          <x:t>2022-12</x:t>
        </x:is>
      </x:c>
      <x:c r="I5244" s="0" t="inlineStr">
        <x:is>
          <x:t>2022-12</x:t>
        </x:is>
      </x:c>
      <x:c r="J5244" s="0" t="inlineStr">
        <x:is>
          <x:t>Month</x:t>
        </x:is>
      </x:c>
      <x:c r="K5244" s="58">
        <x:v>1</x:v>
      </x:c>
      <x:c r="L5244" s="12">
        <x:v>1250000</x:v>
      </x:c>
    </x:row>
    <x:row r="5245">
      <x:c r="A5245" s="0" t="inlineStr">
        <x:is>
          <x:t>NetDebt|net-debt.debt||2023-01</x:t>
        </x:is>
      </x:c>
      <x:c r="B5245" s="0" t="inlineStr">
        <x:is>
          <x:t>Demo Handel GmbH</x:t>
        </x:is>
      </x:c>
      <x:c r="C5245" s="0" t="inlineStr">
        <x:is>
          <x:t>NetDebt</x:t>
        </x:is>
      </x:c>
      <x:c r="D5245" s="0" t="inlineStr">
        <x:is>
          <x:t>net-debt.debt</x:t>
        </x:is>
      </x:c>
      <x:c r="E5245" s="0" t="inlineStr">
        <x:is>
          <x:t>Finanzverbindlichkeiten</x:t>
        </x:is>
      </x:c>
      <x:c r="H5245" s="0" t="inlineStr">
        <x:is>
          <x:t>2023-01</x:t>
        </x:is>
      </x:c>
      <x:c r="I5245" s="0" t="inlineStr">
        <x:is>
          <x:t>2023-01</x:t>
        </x:is>
      </x:c>
      <x:c r="J5245" s="0" t="inlineStr">
        <x:is>
          <x:t>Month</x:t>
        </x:is>
      </x:c>
      <x:c r="K5245" s="58">
        <x:v>1</x:v>
      </x:c>
      <x:c r="L5245" s="12">
        <x:v>1250000</x:v>
      </x:c>
    </x:row>
    <x:row r="5246">
      <x:c r="A5246" s="0" t="inlineStr">
        <x:is>
          <x:t>NetDebt|net-debt.debt||2023-02</x:t>
        </x:is>
      </x:c>
      <x:c r="B5246" s="0" t="inlineStr">
        <x:is>
          <x:t>Demo Handel GmbH</x:t>
        </x:is>
      </x:c>
      <x:c r="C5246" s="0" t="inlineStr">
        <x:is>
          <x:t>NetDebt</x:t>
        </x:is>
      </x:c>
      <x:c r="D5246" s="0" t="inlineStr">
        <x:is>
          <x:t>net-debt.debt</x:t>
        </x:is>
      </x:c>
      <x:c r="E5246" s="0" t="inlineStr">
        <x:is>
          <x:t>Finanzverbindlichkeiten</x:t>
        </x:is>
      </x:c>
      <x:c r="H5246" s="0" t="inlineStr">
        <x:is>
          <x:t>2023-02</x:t>
        </x:is>
      </x:c>
      <x:c r="I5246" s="0" t="inlineStr">
        <x:is>
          <x:t>2023-02</x:t>
        </x:is>
      </x:c>
      <x:c r="J5246" s="0" t="inlineStr">
        <x:is>
          <x:t>Month</x:t>
        </x:is>
      </x:c>
      <x:c r="K5246" s="58">
        <x:v>1</x:v>
      </x:c>
      <x:c r="L5246" s="12">
        <x:v>1250000</x:v>
      </x:c>
    </x:row>
    <x:row r="5247">
      <x:c r="A5247" s="0" t="inlineStr">
        <x:is>
          <x:t>NetDebt|net-debt.debt||2023-03</x:t>
        </x:is>
      </x:c>
      <x:c r="B5247" s="0" t="inlineStr">
        <x:is>
          <x:t>Demo Handel GmbH</x:t>
        </x:is>
      </x:c>
      <x:c r="C5247" s="0" t="inlineStr">
        <x:is>
          <x:t>NetDebt</x:t>
        </x:is>
      </x:c>
      <x:c r="D5247" s="0" t="inlineStr">
        <x:is>
          <x:t>net-debt.debt</x:t>
        </x:is>
      </x:c>
      <x:c r="E5247" s="0" t="inlineStr">
        <x:is>
          <x:t>Finanzverbindlichkeiten</x:t>
        </x:is>
      </x:c>
      <x:c r="H5247" s="0" t="inlineStr">
        <x:is>
          <x:t>2023-03</x:t>
        </x:is>
      </x:c>
      <x:c r="I5247" s="0" t="inlineStr">
        <x:is>
          <x:t>2023-03</x:t>
        </x:is>
      </x:c>
      <x:c r="J5247" s="0" t="inlineStr">
        <x:is>
          <x:t>Month</x:t>
        </x:is>
      </x:c>
      <x:c r="K5247" s="58">
        <x:v>1</x:v>
      </x:c>
      <x:c r="L5247" s="12">
        <x:v>1187500</x:v>
      </x:c>
    </x:row>
    <x:row r="5248">
      <x:c r="A5248" s="0" t="inlineStr">
        <x:is>
          <x:t>NetDebt|net-debt.debt||2023-04</x:t>
        </x:is>
      </x:c>
      <x:c r="B5248" s="0" t="inlineStr">
        <x:is>
          <x:t>Demo Handel GmbH</x:t>
        </x:is>
      </x:c>
      <x:c r="C5248" s="0" t="inlineStr">
        <x:is>
          <x:t>NetDebt</x:t>
        </x:is>
      </x:c>
      <x:c r="D5248" s="0" t="inlineStr">
        <x:is>
          <x:t>net-debt.debt</x:t>
        </x:is>
      </x:c>
      <x:c r="E5248" s="0" t="inlineStr">
        <x:is>
          <x:t>Finanzverbindlichkeiten</x:t>
        </x:is>
      </x:c>
      <x:c r="H5248" s="0" t="inlineStr">
        <x:is>
          <x:t>2023-04</x:t>
        </x:is>
      </x:c>
      <x:c r="I5248" s="0" t="inlineStr">
        <x:is>
          <x:t>2023-04</x:t>
        </x:is>
      </x:c>
      <x:c r="J5248" s="0" t="inlineStr">
        <x:is>
          <x:t>Month</x:t>
        </x:is>
      </x:c>
      <x:c r="K5248" s="58">
        <x:v>1</x:v>
      </x:c>
      <x:c r="L5248" s="12">
        <x:v>1187500</x:v>
      </x:c>
    </x:row>
    <x:row r="5249">
      <x:c r="A5249" s="0" t="inlineStr">
        <x:is>
          <x:t>NetDebt|net-debt.debt||2023-05</x:t>
        </x:is>
      </x:c>
      <x:c r="B5249" s="0" t="inlineStr">
        <x:is>
          <x:t>Demo Handel GmbH</x:t>
        </x:is>
      </x:c>
      <x:c r="C5249" s="0" t="inlineStr">
        <x:is>
          <x:t>NetDebt</x:t>
        </x:is>
      </x:c>
      <x:c r="D5249" s="0" t="inlineStr">
        <x:is>
          <x:t>net-debt.debt</x:t>
        </x:is>
      </x:c>
      <x:c r="E5249" s="0" t="inlineStr">
        <x:is>
          <x:t>Finanzverbindlichkeiten</x:t>
        </x:is>
      </x:c>
      <x:c r="H5249" s="0" t="inlineStr">
        <x:is>
          <x:t>2023-05</x:t>
        </x:is>
      </x:c>
      <x:c r="I5249" s="0" t="inlineStr">
        <x:is>
          <x:t>2023-05</x:t>
        </x:is>
      </x:c>
      <x:c r="J5249" s="0" t="inlineStr">
        <x:is>
          <x:t>Month</x:t>
        </x:is>
      </x:c>
      <x:c r="K5249" s="58">
        <x:v>1</x:v>
      </x:c>
      <x:c r="L5249" s="12">
        <x:v>1187500</x:v>
      </x:c>
    </x:row>
    <x:row r="5250">
      <x:c r="A5250" s="0" t="inlineStr">
        <x:is>
          <x:t>NetDebt|net-debt.debt||2023-06</x:t>
        </x:is>
      </x:c>
      <x:c r="B5250" s="0" t="inlineStr">
        <x:is>
          <x:t>Demo Handel GmbH</x:t>
        </x:is>
      </x:c>
      <x:c r="C5250" s="0" t="inlineStr">
        <x:is>
          <x:t>NetDebt</x:t>
        </x:is>
      </x:c>
      <x:c r="D5250" s="0" t="inlineStr">
        <x:is>
          <x:t>net-debt.debt</x:t>
        </x:is>
      </x:c>
      <x:c r="E5250" s="0" t="inlineStr">
        <x:is>
          <x:t>Finanzverbindlichkeiten</x:t>
        </x:is>
      </x:c>
      <x:c r="H5250" s="0" t="inlineStr">
        <x:is>
          <x:t>2023-06</x:t>
        </x:is>
      </x:c>
      <x:c r="I5250" s="0" t="inlineStr">
        <x:is>
          <x:t>2023-06</x:t>
        </x:is>
      </x:c>
      <x:c r="J5250" s="0" t="inlineStr">
        <x:is>
          <x:t>Month</x:t>
        </x:is>
      </x:c>
      <x:c r="K5250" s="58">
        <x:v>1</x:v>
      </x:c>
      <x:c r="L5250" s="12">
        <x:v>4125000</x:v>
      </x:c>
    </x:row>
    <x:row r="5251">
      <x:c r="A5251" s="0" t="inlineStr">
        <x:is>
          <x:t>NetDebt|net-debt.debt||2023-07</x:t>
        </x:is>
      </x:c>
      <x:c r="B5251" s="0" t="inlineStr">
        <x:is>
          <x:t>Demo Handel GmbH</x:t>
        </x:is>
      </x:c>
      <x:c r="C5251" s="0" t="inlineStr">
        <x:is>
          <x:t>NetDebt</x:t>
        </x:is>
      </x:c>
      <x:c r="D5251" s="0" t="inlineStr">
        <x:is>
          <x:t>net-debt.debt</x:t>
        </x:is>
      </x:c>
      <x:c r="E5251" s="0" t="inlineStr">
        <x:is>
          <x:t>Finanzverbindlichkeiten</x:t>
        </x:is>
      </x:c>
      <x:c r="H5251" s="0" t="inlineStr">
        <x:is>
          <x:t>2023-07</x:t>
        </x:is>
      </x:c>
      <x:c r="I5251" s="0" t="inlineStr">
        <x:is>
          <x:t>2023-07</x:t>
        </x:is>
      </x:c>
      <x:c r="J5251" s="0" t="inlineStr">
        <x:is>
          <x:t>Month</x:t>
        </x:is>
      </x:c>
      <x:c r="K5251" s="58">
        <x:v>1</x:v>
      </x:c>
      <x:c r="L5251" s="12">
        <x:v>4104750</x:v>
      </x:c>
    </x:row>
    <x:row r="5252">
      <x:c r="A5252" s="0" t="inlineStr">
        <x:is>
          <x:t>NetDebt|net-debt.debt||2023-08</x:t>
        </x:is>
      </x:c>
      <x:c r="B5252" s="0" t="inlineStr">
        <x:is>
          <x:t>Demo Handel GmbH</x:t>
        </x:is>
      </x:c>
      <x:c r="C5252" s="0" t="inlineStr">
        <x:is>
          <x:t>NetDebt</x:t>
        </x:is>
      </x:c>
      <x:c r="D5252" s="0" t="inlineStr">
        <x:is>
          <x:t>net-debt.debt</x:t>
        </x:is>
      </x:c>
      <x:c r="E5252" s="0" t="inlineStr">
        <x:is>
          <x:t>Finanzverbindlichkeiten</x:t>
        </x:is>
      </x:c>
      <x:c r="H5252" s="0" t="inlineStr">
        <x:is>
          <x:t>2023-08</x:t>
        </x:is>
      </x:c>
      <x:c r="I5252" s="0" t="inlineStr">
        <x:is>
          <x:t>2023-08</x:t>
        </x:is>
      </x:c>
      <x:c r="J5252" s="0" t="inlineStr">
        <x:is>
          <x:t>Month</x:t>
        </x:is>
      </x:c>
      <x:c r="K5252" s="58">
        <x:v>1</x:v>
      </x:c>
      <x:c r="L5252" s="12">
        <x:v>4084430.81</x:v>
      </x:c>
    </x:row>
    <x:row r="5253">
      <x:c r="A5253" s="0" t="inlineStr">
        <x:is>
          <x:t>NetDebt|net-debt.debt||2023-09</x:t>
        </x:is>
      </x:c>
      <x:c r="B5253" s="0" t="inlineStr">
        <x:is>
          <x:t>Demo Handel GmbH</x:t>
        </x:is>
      </x:c>
      <x:c r="C5253" s="0" t="inlineStr">
        <x:is>
          <x:t>NetDebt</x:t>
        </x:is>
      </x:c>
      <x:c r="D5253" s="0" t="inlineStr">
        <x:is>
          <x:t>net-debt.debt</x:t>
        </x:is>
      </x:c>
      <x:c r="E5253" s="0" t="inlineStr">
        <x:is>
          <x:t>Finanzverbindlichkeiten</x:t>
        </x:is>
      </x:c>
      <x:c r="H5253" s="0" t="inlineStr">
        <x:is>
          <x:t>2023-09</x:t>
        </x:is>
      </x:c>
      <x:c r="I5253" s="0" t="inlineStr">
        <x:is>
          <x:t>2023-09</x:t>
        </x:is>
      </x:c>
      <x:c r="J5253" s="0" t="inlineStr">
        <x:is>
          <x:t>Month</x:t>
        </x:is>
      </x:c>
      <x:c r="K5253" s="58">
        <x:v>1</x:v>
      </x:c>
      <x:c r="L5253" s="12">
        <x:v>4001542.2</x:v>
      </x:c>
    </x:row>
    <x:row r="5254">
      <x:c r="A5254" s="0" t="inlineStr">
        <x:is>
          <x:t>NetDebt|net-debt.debt||2023-10</x:t>
        </x:is>
      </x:c>
      <x:c r="B5254" s="0" t="inlineStr">
        <x:is>
          <x:t>Demo Handel GmbH</x:t>
        </x:is>
      </x:c>
      <x:c r="C5254" s="0" t="inlineStr">
        <x:is>
          <x:t>NetDebt</x:t>
        </x:is>
      </x:c>
      <x:c r="D5254" s="0" t="inlineStr">
        <x:is>
          <x:t>net-debt.debt</x:t>
        </x:is>
      </x:c>
      <x:c r="E5254" s="0" t="inlineStr">
        <x:is>
          <x:t>Finanzverbindlichkeiten</x:t>
        </x:is>
      </x:c>
      <x:c r="H5254" s="0" t="inlineStr">
        <x:is>
          <x:t>2023-10</x:t>
        </x:is>
      </x:c>
      <x:c r="I5254" s="0" t="inlineStr">
        <x:is>
          <x:t>2023-10</x:t>
        </x:is>
      </x:c>
      <x:c r="J5254" s="0" t="inlineStr">
        <x:is>
          <x:t>Month</x:t>
        </x:is>
      </x:c>
      <x:c r="K5254" s="58">
        <x:v>1</x:v>
      </x:c>
      <x:c r="L5254" s="12">
        <x:v>3981083.93</x:v>
      </x:c>
    </x:row>
    <x:row r="5255">
      <x:c r="A5255" s="0" t="inlineStr">
        <x:is>
          <x:t>NetDebt|net-debt.debt||2023-11</x:t>
        </x:is>
      </x:c>
      <x:c r="B5255" s="0" t="inlineStr">
        <x:is>
          <x:t>Demo Handel GmbH</x:t>
        </x:is>
      </x:c>
      <x:c r="C5255" s="0" t="inlineStr">
        <x:is>
          <x:t>NetDebt</x:t>
        </x:is>
      </x:c>
      <x:c r="D5255" s="0" t="inlineStr">
        <x:is>
          <x:t>net-debt.debt</x:t>
        </x:is>
      </x:c>
      <x:c r="E5255" s="0" t="inlineStr">
        <x:is>
          <x:t>Finanzverbindlichkeiten</x:t>
        </x:is>
      </x:c>
      <x:c r="H5255" s="0" t="inlineStr">
        <x:is>
          <x:t>2023-11</x:t>
        </x:is>
      </x:c>
      <x:c r="I5255" s="0" t="inlineStr">
        <x:is>
          <x:t>2023-11</x:t>
        </x:is>
      </x:c>
      <x:c r="J5255" s="0" t="inlineStr">
        <x:is>
          <x:t>Month</x:t>
        </x:is>
      </x:c>
      <x:c r="K5255" s="58">
        <x:v>1</x:v>
      </x:c>
      <x:c r="L5255" s="12">
        <x:v>3960555.76</x:v>
      </x:c>
    </x:row>
    <x:row r="5256">
      <x:c r="A5256" s="0" t="inlineStr">
        <x:is>
          <x:t>NetDebt|net-debt.debt||2023-12</x:t>
        </x:is>
      </x:c>
      <x:c r="B5256" s="0" t="inlineStr">
        <x:is>
          <x:t>Demo Handel GmbH</x:t>
        </x:is>
      </x:c>
      <x:c r="C5256" s="0" t="inlineStr">
        <x:is>
          <x:t>NetDebt</x:t>
        </x:is>
      </x:c>
      <x:c r="D5256" s="0" t="inlineStr">
        <x:is>
          <x:t>net-debt.debt</x:t>
        </x:is>
      </x:c>
      <x:c r="E5256" s="0" t="inlineStr">
        <x:is>
          <x:t>Finanzverbindlichkeiten</x:t>
        </x:is>
      </x:c>
      <x:c r="H5256" s="0" t="inlineStr">
        <x:is>
          <x:t>2023-12</x:t>
        </x:is>
      </x:c>
      <x:c r="I5256" s="0" t="inlineStr">
        <x:is>
          <x:t>2023-12</x:t>
        </x:is>
      </x:c>
      <x:c r="J5256" s="0" t="inlineStr">
        <x:is>
          <x:t>Month</x:t>
        </x:is>
      </x:c>
      <x:c r="K5256" s="58">
        <x:v>1</x:v>
      </x:c>
      <x:c r="L5256" s="12">
        <x:v>3877457.45</x:v>
      </x:c>
    </x:row>
    <x:row r="5257">
      <x:c r="A5257" s="0" t="inlineStr">
        <x:is>
          <x:t>NetDebt|net-debt.debt||2024-01</x:t>
        </x:is>
      </x:c>
      <x:c r="B5257" s="0" t="inlineStr">
        <x:is>
          <x:t>Demo Handel GmbH</x:t>
        </x:is>
      </x:c>
      <x:c r="C5257" s="0" t="inlineStr">
        <x:is>
          <x:t>NetDebt</x:t>
        </x:is>
      </x:c>
      <x:c r="D5257" s="0" t="inlineStr">
        <x:is>
          <x:t>net-debt.debt</x:t>
        </x:is>
      </x:c>
      <x:c r="E5257" s="0" t="inlineStr">
        <x:is>
          <x:t>Finanzverbindlichkeiten</x:t>
        </x:is>
      </x:c>
      <x:c r="H5257" s="0" t="inlineStr">
        <x:is>
          <x:t>2024-01</x:t>
        </x:is>
      </x:c>
      <x:c r="I5257" s="0" t="inlineStr">
        <x:is>
          <x:t>2024-01</x:t>
        </x:is>
      </x:c>
      <x:c r="J5257" s="0" t="inlineStr">
        <x:is>
          <x:t>Month</x:t>
        </x:is>
      </x:c>
      <x:c r="K5257" s="58">
        <x:v>1</x:v>
      </x:c>
      <x:c r="L5257" s="12">
        <x:v>3856788.76</x:v>
      </x:c>
    </x:row>
    <x:row r="5258">
      <x:c r="A5258" s="0" t="inlineStr">
        <x:is>
          <x:t>NetDebt|net-debt.debt||2024-02</x:t>
        </x:is>
      </x:c>
      <x:c r="B5258" s="0" t="inlineStr">
        <x:is>
          <x:t>Demo Handel GmbH</x:t>
        </x:is>
      </x:c>
      <x:c r="C5258" s="0" t="inlineStr">
        <x:is>
          <x:t>NetDebt</x:t>
        </x:is>
      </x:c>
      <x:c r="D5258" s="0" t="inlineStr">
        <x:is>
          <x:t>net-debt.debt</x:t>
        </x:is>
      </x:c>
      <x:c r="E5258" s="0" t="inlineStr">
        <x:is>
          <x:t>Finanzverbindlichkeiten</x:t>
        </x:is>
      </x:c>
      <x:c r="H5258" s="0" t="inlineStr">
        <x:is>
          <x:t>2024-02</x:t>
        </x:is>
      </x:c>
      <x:c r="I5258" s="0" t="inlineStr">
        <x:is>
          <x:t>2024-02</x:t>
        </x:is>
      </x:c>
      <x:c r="J5258" s="0" t="inlineStr">
        <x:is>
          <x:t>Month</x:t>
        </x:is>
      </x:c>
      <x:c r="K5258" s="58">
        <x:v>1</x:v>
      </x:c>
      <x:c r="L5258" s="12">
        <x:v>3836049.45</x:v>
      </x:c>
    </x:row>
    <x:row r="5259">
      <x:c r="A5259" s="0" t="inlineStr">
        <x:is>
          <x:t>NetDebt|net-debt.debt||2024-03</x:t>
        </x:is>
      </x:c>
      <x:c r="B5259" s="0" t="inlineStr">
        <x:is>
          <x:t>Demo Handel GmbH</x:t>
        </x:is>
      </x:c>
      <x:c r="C5259" s="0" t="inlineStr">
        <x:is>
          <x:t>NetDebt</x:t>
        </x:is>
      </x:c>
      <x:c r="D5259" s="0" t="inlineStr">
        <x:is>
          <x:t>net-debt.debt</x:t>
        </x:is>
      </x:c>
      <x:c r="E5259" s="0" t="inlineStr">
        <x:is>
          <x:t>Finanzverbindlichkeiten</x:t>
        </x:is>
      </x:c>
      <x:c r="H5259" s="0" t="inlineStr">
        <x:is>
          <x:t>2024-03</x:t>
        </x:is>
      </x:c>
      <x:c r="I5259" s="0" t="inlineStr">
        <x:is>
          <x:t>2024-03</x:t>
        </x:is>
      </x:c>
      <x:c r="J5259" s="0" t="inlineStr">
        <x:is>
          <x:t>Month</x:t>
        </x:is>
      </x:c>
      <x:c r="K5259" s="58">
        <x:v>1</x:v>
      </x:c>
      <x:c r="L5259" s="12">
        <x:v>3752739.29</x:v>
      </x:c>
    </x:row>
    <x:row r="5260">
      <x:c r="A5260" s="0" t="inlineStr">
        <x:is>
          <x:t>NetDebt|net-debt.debt||2024-04</x:t>
        </x:is>
      </x:c>
      <x:c r="B5260" s="0" t="inlineStr">
        <x:is>
          <x:t>Demo Handel GmbH</x:t>
        </x:is>
      </x:c>
      <x:c r="C5260" s="0" t="inlineStr">
        <x:is>
          <x:t>NetDebt</x:t>
        </x:is>
      </x:c>
      <x:c r="D5260" s="0" t="inlineStr">
        <x:is>
          <x:t>net-debt.debt</x:t>
        </x:is>
      </x:c>
      <x:c r="E5260" s="0" t="inlineStr">
        <x:is>
          <x:t>Finanzverbindlichkeiten</x:t>
        </x:is>
      </x:c>
      <x:c r="H5260" s="0" t="inlineStr">
        <x:is>
          <x:t>2024-04</x:t>
        </x:is>
      </x:c>
      <x:c r="I5260" s="0" t="inlineStr">
        <x:is>
          <x:t>2024-04</x:t>
        </x:is>
      </x:c>
      <x:c r="J5260" s="0" t="inlineStr">
        <x:is>
          <x:t>Month</x:t>
        </x:is>
      </x:c>
      <x:c r="K5260" s="58">
        <x:v>1</x:v>
      </x:c>
      <x:c r="L5260" s="12">
        <x:v>3731858.02</x:v>
      </x:c>
    </x:row>
    <x:row r="5261">
      <x:c r="A5261" s="0" t="inlineStr">
        <x:is>
          <x:t>NetDebt|net-debt.debt||2024-05</x:t>
        </x:is>
      </x:c>
      <x:c r="B5261" s="0" t="inlineStr">
        <x:is>
          <x:t>Demo Handel GmbH</x:t>
        </x:is>
      </x:c>
      <x:c r="C5261" s="0" t="inlineStr">
        <x:is>
          <x:t>NetDebt</x:t>
        </x:is>
      </x:c>
      <x:c r="D5261" s="0" t="inlineStr">
        <x:is>
          <x:t>net-debt.debt</x:t>
        </x:is>
      </x:c>
      <x:c r="E5261" s="0" t="inlineStr">
        <x:is>
          <x:t>Finanzverbindlichkeiten</x:t>
        </x:is>
      </x:c>
      <x:c r="H5261" s="0" t="inlineStr">
        <x:is>
          <x:t>2024-05</x:t>
        </x:is>
      </x:c>
      <x:c r="I5261" s="0" t="inlineStr">
        <x:is>
          <x:t>2024-05</x:t>
        </x:is>
      </x:c>
      <x:c r="J5261" s="0" t="inlineStr">
        <x:is>
          <x:t>Month</x:t>
        </x:is>
      </x:c>
      <x:c r="K5261" s="58">
        <x:v>1</x:v>
      </x:c>
      <x:c r="L5261" s="12">
        <x:v>3710905.41</x:v>
      </x:c>
    </x:row>
    <x:row r="5262">
      <x:c r="A5262" s="0" t="inlineStr">
        <x:is>
          <x:t>NetDebt|net-debt.debt||2024-06</x:t>
        </x:is>
      </x:c>
      <x:c r="B5262" s="0" t="inlineStr">
        <x:is>
          <x:t>Demo Handel GmbH</x:t>
        </x:is>
      </x:c>
      <x:c r="C5262" s="0" t="inlineStr">
        <x:is>
          <x:t>NetDebt</x:t>
        </x:is>
      </x:c>
      <x:c r="D5262" s="0" t="inlineStr">
        <x:is>
          <x:t>net-debt.debt</x:t>
        </x:is>
      </x:c>
      <x:c r="E5262" s="0" t="inlineStr">
        <x:is>
          <x:t>Finanzverbindlichkeiten</x:t>
        </x:is>
      </x:c>
      <x:c r="H5262" s="0" t="inlineStr">
        <x:is>
          <x:t>2024-06</x:t>
        </x:is>
      </x:c>
      <x:c r="I5262" s="0" t="inlineStr">
        <x:is>
          <x:t>2024-06</x:t>
        </x:is>
      </x:c>
      <x:c r="J5262" s="0" t="inlineStr">
        <x:is>
          <x:t>Month</x:t>
        </x:is>
      </x:c>
      <x:c r="K5262" s="58">
        <x:v>1</x:v>
      </x:c>
      <x:c r="L5262" s="12">
        <x:v>3627381.21</x:v>
      </x:c>
    </x:row>
    <x:row r="5263">
      <x:c r="A5263" s="0" t="inlineStr">
        <x:is>
          <x:t>NetDebt|net-debt.debt||2024-07</x:t>
        </x:is>
      </x:c>
      <x:c r="B5263" s="0" t="inlineStr">
        <x:is>
          <x:t>Demo Handel GmbH</x:t>
        </x:is>
      </x:c>
      <x:c r="C5263" s="0" t="inlineStr">
        <x:is>
          <x:t>NetDebt</x:t>
        </x:is>
      </x:c>
      <x:c r="D5263" s="0" t="inlineStr">
        <x:is>
          <x:t>net-debt.debt</x:t>
        </x:is>
      </x:c>
      <x:c r="E5263" s="0" t="inlineStr">
        <x:is>
          <x:t>Finanzverbindlichkeiten</x:t>
        </x:is>
      </x:c>
      <x:c r="H5263" s="0" t="inlineStr">
        <x:is>
          <x:t>2024-07</x:t>
        </x:is>
      </x:c>
      <x:c r="I5263" s="0" t="inlineStr">
        <x:is>
          <x:t>2024-07</x:t>
        </x:is>
      </x:c>
      <x:c r="J5263" s="0" t="inlineStr">
        <x:is>
          <x:t>Month</x:t>
        </x:is>
      </x:c>
      <x:c r="K5263" s="58">
        <x:v>1</x:v>
      </x:c>
      <x:c r="L5263" s="12">
        <x:v>3606285.18</x:v>
      </x:c>
    </x:row>
    <x:row r="5264">
      <x:c r="A5264" s="0" t="inlineStr">
        <x:is>
          <x:t>NetDebt|net-debt.debt||2024-08</x:t>
        </x:is>
      </x:c>
      <x:c r="B5264" s="0" t="inlineStr">
        <x:is>
          <x:t>Demo Handel GmbH</x:t>
        </x:is>
      </x:c>
      <x:c r="C5264" s="0" t="inlineStr">
        <x:is>
          <x:t>NetDebt</x:t>
        </x:is>
      </x:c>
      <x:c r="D5264" s="0" t="inlineStr">
        <x:is>
          <x:t>net-debt.debt</x:t>
        </x:is>
      </x:c>
      <x:c r="E5264" s="0" t="inlineStr">
        <x:is>
          <x:t>Finanzverbindlichkeiten</x:t>
        </x:is>
      </x:c>
      <x:c r="H5264" s="0" t="inlineStr">
        <x:is>
          <x:t>2024-08</x:t>
        </x:is>
      </x:c>
      <x:c r="I5264" s="0" t="inlineStr">
        <x:is>
          <x:t>2024-08</x:t>
        </x:is>
      </x:c>
      <x:c r="J5264" s="0" t="inlineStr">
        <x:is>
          <x:t>Month</x:t>
        </x:is>
      </x:c>
      <x:c r="K5264" s="58">
        <x:v>1</x:v>
      </x:c>
      <x:c r="L5264" s="12">
        <x:v>3585117.07</x:v>
      </x:c>
    </x:row>
    <x:row r="5265">
      <x:c r="A5265" s="0" t="inlineStr">
        <x:is>
          <x:t>NetDebt|net-debt.debt||2024-09</x:t>
        </x:is>
      </x:c>
      <x:c r="B5265" s="0" t="inlineStr">
        <x:is>
          <x:t>Demo Handel GmbH</x:t>
        </x:is>
      </x:c>
      <x:c r="C5265" s="0" t="inlineStr">
        <x:is>
          <x:t>NetDebt</x:t>
        </x:is>
      </x:c>
      <x:c r="D5265" s="0" t="inlineStr">
        <x:is>
          <x:t>net-debt.debt</x:t>
        </x:is>
      </x:c>
      <x:c r="E5265" s="0" t="inlineStr">
        <x:is>
          <x:t>Finanzverbindlichkeiten</x:t>
        </x:is>
      </x:c>
      <x:c r="H5265" s="0" t="inlineStr">
        <x:is>
          <x:t>2024-09</x:t>
        </x:is>
      </x:c>
      <x:c r="I5265" s="0" t="inlineStr">
        <x:is>
          <x:t>2024-09</x:t>
        </x:is>
      </x:c>
      <x:c r="J5265" s="0" t="inlineStr">
        <x:is>
          <x:t>Month</x:t>
        </x:is>
      </x:c>
      <x:c r="K5265" s="58">
        <x:v>1</x:v>
      </x:c>
      <x:c r="L5265" s="12">
        <x:v>3501376.64</x:v>
      </x:c>
    </x:row>
    <x:row r="5266">
      <x:c r="A5266" s="0" t="inlineStr">
        <x:is>
          <x:t>NetDebt|net-debt.debt||2024-10</x:t>
        </x:is>
      </x:c>
      <x:c r="B5266" s="0" t="inlineStr">
        <x:is>
          <x:t>Demo Handel GmbH</x:t>
        </x:is>
      </x:c>
      <x:c r="C5266" s="0" t="inlineStr">
        <x:is>
          <x:t>NetDebt</x:t>
        </x:is>
      </x:c>
      <x:c r="D5266" s="0" t="inlineStr">
        <x:is>
          <x:t>net-debt.debt</x:t>
        </x:is>
      </x:c>
      <x:c r="E5266" s="0" t="inlineStr">
        <x:is>
          <x:t>Finanzverbindlichkeiten</x:t>
        </x:is>
      </x:c>
      <x:c r="H5266" s="0" t="inlineStr">
        <x:is>
          <x:t>2024-10</x:t>
        </x:is>
      </x:c>
      <x:c r="I5266" s="0" t="inlineStr">
        <x:is>
          <x:t>2024-10</x:t>
        </x:is>
      </x:c>
      <x:c r="J5266" s="0" t="inlineStr">
        <x:is>
          <x:t>Month</x:t>
        </x:is>
      </x:c>
      <x:c r="K5266" s="58">
        <x:v>1</x:v>
      </x:c>
      <x:c r="L5266" s="12">
        <x:v>3480063.64</x:v>
      </x:c>
    </x:row>
    <x:row r="5267">
      <x:c r="A5267" s="0" t="inlineStr">
        <x:is>
          <x:t>NetDebt|net-debt.debt||2024-11</x:t>
        </x:is>
      </x:c>
      <x:c r="B5267" s="0" t="inlineStr">
        <x:is>
          <x:t>Demo Handel GmbH</x:t>
        </x:is>
      </x:c>
      <x:c r="C5267" s="0" t="inlineStr">
        <x:is>
          <x:t>NetDebt</x:t>
        </x:is>
      </x:c>
      <x:c r="D5267" s="0" t="inlineStr">
        <x:is>
          <x:t>net-debt.debt</x:t>
        </x:is>
      </x:c>
      <x:c r="E5267" s="0" t="inlineStr">
        <x:is>
          <x:t>Finanzverbindlichkeiten</x:t>
        </x:is>
      </x:c>
      <x:c r="H5267" s="0" t="inlineStr">
        <x:is>
          <x:t>2024-11</x:t>
        </x:is>
      </x:c>
      <x:c r="I5267" s="0" t="inlineStr">
        <x:is>
          <x:t>2024-11</x:t>
        </x:is>
      </x:c>
      <x:c r="J5267" s="0" t="inlineStr">
        <x:is>
          <x:t>Month</x:t>
        </x:is>
      </x:c>
      <x:c r="K5267" s="58">
        <x:v>1</x:v>
      </x:c>
      <x:c r="L5267" s="12">
        <x:v>3458677.82</x:v>
      </x:c>
    </x:row>
    <x:row r="5268">
      <x:c r="A5268" s="0" t="inlineStr">
        <x:is>
          <x:t>NetDebt|net-debt.debt||2024-12</x:t>
        </x:is>
      </x:c>
      <x:c r="B5268" s="0" t="inlineStr">
        <x:is>
          <x:t>Demo Handel GmbH</x:t>
        </x:is>
      </x:c>
      <x:c r="C5268" s="0" t="inlineStr">
        <x:is>
          <x:t>NetDebt</x:t>
        </x:is>
      </x:c>
      <x:c r="D5268" s="0" t="inlineStr">
        <x:is>
          <x:t>net-debt.debt</x:t>
        </x:is>
      </x:c>
      <x:c r="E5268" s="0" t="inlineStr">
        <x:is>
          <x:t>Finanzverbindlichkeiten</x:t>
        </x:is>
      </x:c>
      <x:c r="H5268" s="0" t="inlineStr">
        <x:is>
          <x:t>2024-12</x:t>
        </x:is>
      </x:c>
      <x:c r="I5268" s="0" t="inlineStr">
        <x:is>
          <x:t>2024-12</x:t>
        </x:is>
      </x:c>
      <x:c r="J5268" s="0" t="inlineStr">
        <x:is>
          <x:t>Month</x:t>
        </x:is>
      </x:c>
      <x:c r="K5268" s="58">
        <x:v>1</x:v>
      </x:c>
      <x:c r="L5268" s="12">
        <x:v>3374718.93</x:v>
      </x:c>
    </x:row>
    <x:row r="5269">
      <x:c r="A5269" s="0" t="inlineStr">
        <x:is>
          <x:t>NetDebt|net-debt.pensions||2022-01</x:t>
        </x:is>
      </x:c>
      <x:c r="B5269" s="0" t="inlineStr">
        <x:is>
          <x:t>Demo Handel GmbH</x:t>
        </x:is>
      </x:c>
      <x:c r="C5269" s="0" t="inlineStr">
        <x:is>
          <x:t>NetDebt</x:t>
        </x:is>
      </x:c>
      <x:c r="D5269" s="0" t="inlineStr">
        <x:is>
          <x:t>net-debt.pensions</x:t>
        </x:is>
      </x:c>
      <x:c r="E5269" s="0" t="inlineStr">
        <x:is>
          <x:t>Pensions-, Abfertigungs- und Jubiläumsrückstellungen</x:t>
        </x:is>
      </x:c>
      <x:c r="H5269" s="0" t="inlineStr">
        <x:is>
          <x:t>2022-01</x:t>
        </x:is>
      </x:c>
      <x:c r="I5269" s="0" t="inlineStr">
        <x:is>
          <x:t>2022-01</x:t>
        </x:is>
      </x:c>
      <x:c r="J5269" s="0" t="inlineStr">
        <x:is>
          <x:t>Month</x:t>
        </x:is>
      </x:c>
      <x:c r="K5269" s="58">
        <x:v>1</x:v>
      </x:c>
      <x:c r="L5269" s="12">
        <x:v>0</x:v>
      </x:c>
    </x:row>
    <x:row r="5270">
      <x:c r="A5270" s="0" t="inlineStr">
        <x:is>
          <x:t>NetDebt|net-debt.pensions||2022-02</x:t>
        </x:is>
      </x:c>
      <x:c r="B5270" s="0" t="inlineStr">
        <x:is>
          <x:t>Demo Handel GmbH</x:t>
        </x:is>
      </x:c>
      <x:c r="C5270" s="0" t="inlineStr">
        <x:is>
          <x:t>NetDebt</x:t>
        </x:is>
      </x:c>
      <x:c r="D5270" s="0" t="inlineStr">
        <x:is>
          <x:t>net-debt.pensions</x:t>
        </x:is>
      </x:c>
      <x:c r="E5270" s="0" t="inlineStr">
        <x:is>
          <x:t>Pensions-, Abfertigungs- und Jubiläumsrückstellungen</x:t>
        </x:is>
      </x:c>
      <x:c r="H5270" s="0" t="inlineStr">
        <x:is>
          <x:t>2022-02</x:t>
        </x:is>
      </x:c>
      <x:c r="I5270" s="0" t="inlineStr">
        <x:is>
          <x:t>2022-02</x:t>
        </x:is>
      </x:c>
      <x:c r="J5270" s="0" t="inlineStr">
        <x:is>
          <x:t>Month</x:t>
        </x:is>
      </x:c>
      <x:c r="K5270" s="58">
        <x:v>1</x:v>
      </x:c>
      <x:c r="L5270" s="12">
        <x:v>0</x:v>
      </x:c>
    </x:row>
    <x:row r="5271">
      <x:c r="A5271" s="0" t="inlineStr">
        <x:is>
          <x:t>NetDebt|net-debt.pensions||2022-03</x:t>
        </x:is>
      </x:c>
      <x:c r="B5271" s="0" t="inlineStr">
        <x:is>
          <x:t>Demo Handel GmbH</x:t>
        </x:is>
      </x:c>
      <x:c r="C5271" s="0" t="inlineStr">
        <x:is>
          <x:t>NetDebt</x:t>
        </x:is>
      </x:c>
      <x:c r="D5271" s="0" t="inlineStr">
        <x:is>
          <x:t>net-debt.pensions</x:t>
        </x:is>
      </x:c>
      <x:c r="E5271" s="0" t="inlineStr">
        <x:is>
          <x:t>Pensions-, Abfertigungs- und Jubiläumsrückstellungen</x:t>
        </x:is>
      </x:c>
      <x:c r="H5271" s="0" t="inlineStr">
        <x:is>
          <x:t>2022-03</x:t>
        </x:is>
      </x:c>
      <x:c r="I5271" s="0" t="inlineStr">
        <x:is>
          <x:t>2022-03</x:t>
        </x:is>
      </x:c>
      <x:c r="J5271" s="0" t="inlineStr">
        <x:is>
          <x:t>Month</x:t>
        </x:is>
      </x:c>
      <x:c r="K5271" s="58">
        <x:v>1</x:v>
      </x:c>
      <x:c r="L5271" s="12">
        <x:v>0</x:v>
      </x:c>
    </x:row>
    <x:row r="5272">
      <x:c r="A5272" s="0" t="inlineStr">
        <x:is>
          <x:t>NetDebt|net-debt.pensions||2022-04</x:t>
        </x:is>
      </x:c>
      <x:c r="B5272" s="0" t="inlineStr">
        <x:is>
          <x:t>Demo Handel GmbH</x:t>
        </x:is>
      </x:c>
      <x:c r="C5272" s="0" t="inlineStr">
        <x:is>
          <x:t>NetDebt</x:t>
        </x:is>
      </x:c>
      <x:c r="D5272" s="0" t="inlineStr">
        <x:is>
          <x:t>net-debt.pensions</x:t>
        </x:is>
      </x:c>
      <x:c r="E5272" s="0" t="inlineStr">
        <x:is>
          <x:t>Pensions-, Abfertigungs- und Jubiläumsrückstellungen</x:t>
        </x:is>
      </x:c>
      <x:c r="H5272" s="0" t="inlineStr">
        <x:is>
          <x:t>2022-04</x:t>
        </x:is>
      </x:c>
      <x:c r="I5272" s="0" t="inlineStr">
        <x:is>
          <x:t>2022-04</x:t>
        </x:is>
      </x:c>
      <x:c r="J5272" s="0" t="inlineStr">
        <x:is>
          <x:t>Month</x:t>
        </x:is>
      </x:c>
      <x:c r="K5272" s="58">
        <x:v>1</x:v>
      </x:c>
      <x:c r="L5272" s="12">
        <x:v>0</x:v>
      </x:c>
    </x:row>
    <x:row r="5273">
      <x:c r="A5273" s="0" t="inlineStr">
        <x:is>
          <x:t>NetDebt|net-debt.pensions||2022-05</x:t>
        </x:is>
      </x:c>
      <x:c r="B5273" s="0" t="inlineStr">
        <x:is>
          <x:t>Demo Handel GmbH</x:t>
        </x:is>
      </x:c>
      <x:c r="C5273" s="0" t="inlineStr">
        <x:is>
          <x:t>NetDebt</x:t>
        </x:is>
      </x:c>
      <x:c r="D5273" s="0" t="inlineStr">
        <x:is>
          <x:t>net-debt.pensions</x:t>
        </x:is>
      </x:c>
      <x:c r="E5273" s="0" t="inlineStr">
        <x:is>
          <x:t>Pensions-, Abfertigungs- und Jubiläumsrückstellungen</x:t>
        </x:is>
      </x:c>
      <x:c r="H5273" s="0" t="inlineStr">
        <x:is>
          <x:t>2022-05</x:t>
        </x:is>
      </x:c>
      <x:c r="I5273" s="0" t="inlineStr">
        <x:is>
          <x:t>2022-05</x:t>
        </x:is>
      </x:c>
      <x:c r="J5273" s="0" t="inlineStr">
        <x:is>
          <x:t>Month</x:t>
        </x:is>
      </x:c>
      <x:c r="K5273" s="58">
        <x:v>1</x:v>
      </x:c>
      <x:c r="L5273" s="12">
        <x:v>0</x:v>
      </x:c>
    </x:row>
    <x:row r="5274">
      <x:c r="A5274" s="0" t="inlineStr">
        <x:is>
          <x:t>NetDebt|net-debt.pensions||2022-06</x:t>
        </x:is>
      </x:c>
      <x:c r="B5274" s="0" t="inlineStr">
        <x:is>
          <x:t>Demo Handel GmbH</x:t>
        </x:is>
      </x:c>
      <x:c r="C5274" s="0" t="inlineStr">
        <x:is>
          <x:t>NetDebt</x:t>
        </x:is>
      </x:c>
      <x:c r="D5274" s="0" t="inlineStr">
        <x:is>
          <x:t>net-debt.pensions</x:t>
        </x:is>
      </x:c>
      <x:c r="E5274" s="0" t="inlineStr">
        <x:is>
          <x:t>Pensions-, Abfertigungs- und Jubiläumsrückstellungen</x:t>
        </x:is>
      </x:c>
      <x:c r="H5274" s="0" t="inlineStr">
        <x:is>
          <x:t>2022-06</x:t>
        </x:is>
      </x:c>
      <x:c r="I5274" s="0" t="inlineStr">
        <x:is>
          <x:t>2022-06</x:t>
        </x:is>
      </x:c>
      <x:c r="J5274" s="0" t="inlineStr">
        <x:is>
          <x:t>Month</x:t>
        </x:is>
      </x:c>
      <x:c r="K5274" s="58">
        <x:v>1</x:v>
      </x:c>
      <x:c r="L5274" s="12">
        <x:v>0</x:v>
      </x:c>
    </x:row>
    <x:row r="5275">
      <x:c r="A5275" s="0" t="inlineStr">
        <x:is>
          <x:t>NetDebt|net-debt.pensions||2022-07</x:t>
        </x:is>
      </x:c>
      <x:c r="B5275" s="0" t="inlineStr">
        <x:is>
          <x:t>Demo Handel GmbH</x:t>
        </x:is>
      </x:c>
      <x:c r="C5275" s="0" t="inlineStr">
        <x:is>
          <x:t>NetDebt</x:t>
        </x:is>
      </x:c>
      <x:c r="D5275" s="0" t="inlineStr">
        <x:is>
          <x:t>net-debt.pensions</x:t>
        </x:is>
      </x:c>
      <x:c r="E5275" s="0" t="inlineStr">
        <x:is>
          <x:t>Pensions-, Abfertigungs- und Jubiläumsrückstellungen</x:t>
        </x:is>
      </x:c>
      <x:c r="H5275" s="0" t="inlineStr">
        <x:is>
          <x:t>2022-07</x:t>
        </x:is>
      </x:c>
      <x:c r="I5275" s="0" t="inlineStr">
        <x:is>
          <x:t>2022-07</x:t>
        </x:is>
      </x:c>
      <x:c r="J5275" s="0" t="inlineStr">
        <x:is>
          <x:t>Month</x:t>
        </x:is>
      </x:c>
      <x:c r="K5275" s="58">
        <x:v>1</x:v>
      </x:c>
      <x:c r="L5275" s="12">
        <x:v>0</x:v>
      </x:c>
    </x:row>
    <x:row r="5276">
      <x:c r="A5276" s="0" t="inlineStr">
        <x:is>
          <x:t>NetDebt|net-debt.pensions||2022-08</x:t>
        </x:is>
      </x:c>
      <x:c r="B5276" s="0" t="inlineStr">
        <x:is>
          <x:t>Demo Handel GmbH</x:t>
        </x:is>
      </x:c>
      <x:c r="C5276" s="0" t="inlineStr">
        <x:is>
          <x:t>NetDebt</x:t>
        </x:is>
      </x:c>
      <x:c r="D5276" s="0" t="inlineStr">
        <x:is>
          <x:t>net-debt.pensions</x:t>
        </x:is>
      </x:c>
      <x:c r="E5276" s="0" t="inlineStr">
        <x:is>
          <x:t>Pensions-, Abfertigungs- und Jubiläumsrückstellungen</x:t>
        </x:is>
      </x:c>
      <x:c r="H5276" s="0" t="inlineStr">
        <x:is>
          <x:t>2022-08</x:t>
        </x:is>
      </x:c>
      <x:c r="I5276" s="0" t="inlineStr">
        <x:is>
          <x:t>2022-08</x:t>
        </x:is>
      </x:c>
      <x:c r="J5276" s="0" t="inlineStr">
        <x:is>
          <x:t>Month</x:t>
        </x:is>
      </x:c>
      <x:c r="K5276" s="58">
        <x:v>1</x:v>
      </x:c>
      <x:c r="L5276" s="12">
        <x:v>0</x:v>
      </x:c>
    </x:row>
    <x:row r="5277">
      <x:c r="A5277" s="0" t="inlineStr">
        <x:is>
          <x:t>NetDebt|net-debt.pensions||2022-09</x:t>
        </x:is>
      </x:c>
      <x:c r="B5277" s="0" t="inlineStr">
        <x:is>
          <x:t>Demo Handel GmbH</x:t>
        </x:is>
      </x:c>
      <x:c r="C5277" s="0" t="inlineStr">
        <x:is>
          <x:t>NetDebt</x:t>
        </x:is>
      </x:c>
      <x:c r="D5277" s="0" t="inlineStr">
        <x:is>
          <x:t>net-debt.pensions</x:t>
        </x:is>
      </x:c>
      <x:c r="E5277" s="0" t="inlineStr">
        <x:is>
          <x:t>Pensions-, Abfertigungs- und Jubiläumsrückstellungen</x:t>
        </x:is>
      </x:c>
      <x:c r="H5277" s="0" t="inlineStr">
        <x:is>
          <x:t>2022-09</x:t>
        </x:is>
      </x:c>
      <x:c r="I5277" s="0" t="inlineStr">
        <x:is>
          <x:t>2022-09</x:t>
        </x:is>
      </x:c>
      <x:c r="J5277" s="0" t="inlineStr">
        <x:is>
          <x:t>Month</x:t>
        </x:is>
      </x:c>
      <x:c r="K5277" s="58">
        <x:v>1</x:v>
      </x:c>
      <x:c r="L5277" s="12">
        <x:v>0</x:v>
      </x:c>
    </x:row>
    <x:row r="5278">
      <x:c r="A5278" s="0" t="inlineStr">
        <x:is>
          <x:t>NetDebt|net-debt.pensions||2022-10</x:t>
        </x:is>
      </x:c>
      <x:c r="B5278" s="0" t="inlineStr">
        <x:is>
          <x:t>Demo Handel GmbH</x:t>
        </x:is>
      </x:c>
      <x:c r="C5278" s="0" t="inlineStr">
        <x:is>
          <x:t>NetDebt</x:t>
        </x:is>
      </x:c>
      <x:c r="D5278" s="0" t="inlineStr">
        <x:is>
          <x:t>net-debt.pensions</x:t>
        </x:is>
      </x:c>
      <x:c r="E5278" s="0" t="inlineStr">
        <x:is>
          <x:t>Pensions-, Abfertigungs- und Jubiläumsrückstellungen</x:t>
        </x:is>
      </x:c>
      <x:c r="H5278" s="0" t="inlineStr">
        <x:is>
          <x:t>2022-10</x:t>
        </x:is>
      </x:c>
      <x:c r="I5278" s="0" t="inlineStr">
        <x:is>
          <x:t>2022-10</x:t>
        </x:is>
      </x:c>
      <x:c r="J5278" s="0" t="inlineStr">
        <x:is>
          <x:t>Month</x:t>
        </x:is>
      </x:c>
      <x:c r="K5278" s="58">
        <x:v>1</x:v>
      </x:c>
      <x:c r="L5278" s="12">
        <x:v>0</x:v>
      </x:c>
    </x:row>
    <x:row r="5279">
      <x:c r="A5279" s="0" t="inlineStr">
        <x:is>
          <x:t>NetDebt|net-debt.pensions||2022-11</x:t>
        </x:is>
      </x:c>
      <x:c r="B5279" s="0" t="inlineStr">
        <x:is>
          <x:t>Demo Handel GmbH</x:t>
        </x:is>
      </x:c>
      <x:c r="C5279" s="0" t="inlineStr">
        <x:is>
          <x:t>NetDebt</x:t>
        </x:is>
      </x:c>
      <x:c r="D5279" s="0" t="inlineStr">
        <x:is>
          <x:t>net-debt.pensions</x:t>
        </x:is>
      </x:c>
      <x:c r="E5279" s="0" t="inlineStr">
        <x:is>
          <x:t>Pensions-, Abfertigungs- und Jubiläumsrückstellungen</x:t>
        </x:is>
      </x:c>
      <x:c r="H5279" s="0" t="inlineStr">
        <x:is>
          <x:t>2022-11</x:t>
        </x:is>
      </x:c>
      <x:c r="I5279" s="0" t="inlineStr">
        <x:is>
          <x:t>2022-11</x:t>
        </x:is>
      </x:c>
      <x:c r="J5279" s="0" t="inlineStr">
        <x:is>
          <x:t>Month</x:t>
        </x:is>
      </x:c>
      <x:c r="K5279" s="58">
        <x:v>1</x:v>
      </x:c>
      <x:c r="L5279" s="12">
        <x:v>0</x:v>
      </x:c>
    </x:row>
    <x:row r="5280">
      <x:c r="A5280" s="0" t="inlineStr">
        <x:is>
          <x:t>NetDebt|net-debt.pensions||2022-12</x:t>
        </x:is>
      </x:c>
      <x:c r="B5280" s="0" t="inlineStr">
        <x:is>
          <x:t>Demo Handel GmbH</x:t>
        </x:is>
      </x:c>
      <x:c r="C5280" s="0" t="inlineStr">
        <x:is>
          <x:t>NetDebt</x:t>
        </x:is>
      </x:c>
      <x:c r="D5280" s="0" t="inlineStr">
        <x:is>
          <x:t>net-debt.pensions</x:t>
        </x:is>
      </x:c>
      <x:c r="E5280" s="0" t="inlineStr">
        <x:is>
          <x:t>Pensions-, Abfertigungs- und Jubiläumsrückstellungen</x:t>
        </x:is>
      </x:c>
      <x:c r="H5280" s="0" t="inlineStr">
        <x:is>
          <x:t>2022-12</x:t>
        </x:is>
      </x:c>
      <x:c r="I5280" s="0" t="inlineStr">
        <x:is>
          <x:t>2022-12</x:t>
        </x:is>
      </x:c>
      <x:c r="J5280" s="0" t="inlineStr">
        <x:is>
          <x:t>Month</x:t>
        </x:is>
      </x:c>
      <x:c r="K5280" s="58">
        <x:v>1</x:v>
      </x:c>
      <x:c r="L5280" s="12">
        <x:v>0</x:v>
      </x:c>
    </x:row>
    <x:row r="5281">
      <x:c r="A5281" s="0" t="inlineStr">
        <x:is>
          <x:t>NetDebt|net-debt.pensions||2023-01</x:t>
        </x:is>
      </x:c>
      <x:c r="B5281" s="0" t="inlineStr">
        <x:is>
          <x:t>Demo Handel GmbH</x:t>
        </x:is>
      </x:c>
      <x:c r="C5281" s="0" t="inlineStr">
        <x:is>
          <x:t>NetDebt</x:t>
        </x:is>
      </x:c>
      <x:c r="D5281" s="0" t="inlineStr">
        <x:is>
          <x:t>net-debt.pensions</x:t>
        </x:is>
      </x:c>
      <x:c r="E5281" s="0" t="inlineStr">
        <x:is>
          <x:t>Pensions-, Abfertigungs- und Jubiläumsrückstellungen</x:t>
        </x:is>
      </x:c>
      <x:c r="H5281" s="0" t="inlineStr">
        <x:is>
          <x:t>2023-01</x:t>
        </x:is>
      </x:c>
      <x:c r="I5281" s="0" t="inlineStr">
        <x:is>
          <x:t>2023-01</x:t>
        </x:is>
      </x:c>
      <x:c r="J5281" s="0" t="inlineStr">
        <x:is>
          <x:t>Month</x:t>
        </x:is>
      </x:c>
      <x:c r="K5281" s="58">
        <x:v>1</x:v>
      </x:c>
      <x:c r="L5281" s="12">
        <x:v>0</x:v>
      </x:c>
    </x:row>
    <x:row r="5282">
      <x:c r="A5282" s="0" t="inlineStr">
        <x:is>
          <x:t>NetDebt|net-debt.pensions||2023-02</x:t>
        </x:is>
      </x:c>
      <x:c r="B5282" s="0" t="inlineStr">
        <x:is>
          <x:t>Demo Handel GmbH</x:t>
        </x:is>
      </x:c>
      <x:c r="C5282" s="0" t="inlineStr">
        <x:is>
          <x:t>NetDebt</x:t>
        </x:is>
      </x:c>
      <x:c r="D5282" s="0" t="inlineStr">
        <x:is>
          <x:t>net-debt.pensions</x:t>
        </x:is>
      </x:c>
      <x:c r="E5282" s="0" t="inlineStr">
        <x:is>
          <x:t>Pensions-, Abfertigungs- und Jubiläumsrückstellungen</x:t>
        </x:is>
      </x:c>
      <x:c r="H5282" s="0" t="inlineStr">
        <x:is>
          <x:t>2023-02</x:t>
        </x:is>
      </x:c>
      <x:c r="I5282" s="0" t="inlineStr">
        <x:is>
          <x:t>2023-02</x:t>
        </x:is>
      </x:c>
      <x:c r="J5282" s="0" t="inlineStr">
        <x:is>
          <x:t>Month</x:t>
        </x:is>
      </x:c>
      <x:c r="K5282" s="58">
        <x:v>1</x:v>
      </x:c>
      <x:c r="L5282" s="12">
        <x:v>0</x:v>
      </x:c>
    </x:row>
    <x:row r="5283">
      <x:c r="A5283" s="0" t="inlineStr">
        <x:is>
          <x:t>NetDebt|net-debt.pensions||2023-03</x:t>
        </x:is>
      </x:c>
      <x:c r="B5283" s="0" t="inlineStr">
        <x:is>
          <x:t>Demo Handel GmbH</x:t>
        </x:is>
      </x:c>
      <x:c r="C5283" s="0" t="inlineStr">
        <x:is>
          <x:t>NetDebt</x:t>
        </x:is>
      </x:c>
      <x:c r="D5283" s="0" t="inlineStr">
        <x:is>
          <x:t>net-debt.pensions</x:t>
        </x:is>
      </x:c>
      <x:c r="E5283" s="0" t="inlineStr">
        <x:is>
          <x:t>Pensions-, Abfertigungs- und Jubiläumsrückstellungen</x:t>
        </x:is>
      </x:c>
      <x:c r="H5283" s="0" t="inlineStr">
        <x:is>
          <x:t>2023-03</x:t>
        </x:is>
      </x:c>
      <x:c r="I5283" s="0" t="inlineStr">
        <x:is>
          <x:t>2023-03</x:t>
        </x:is>
      </x:c>
      <x:c r="J5283" s="0" t="inlineStr">
        <x:is>
          <x:t>Month</x:t>
        </x:is>
      </x:c>
      <x:c r="K5283" s="58">
        <x:v>1</x:v>
      </x:c>
      <x:c r="L5283" s="12">
        <x:v>0</x:v>
      </x:c>
    </x:row>
    <x:row r="5284">
      <x:c r="A5284" s="0" t="inlineStr">
        <x:is>
          <x:t>NetDebt|net-debt.pensions||2023-04</x:t>
        </x:is>
      </x:c>
      <x:c r="B5284" s="0" t="inlineStr">
        <x:is>
          <x:t>Demo Handel GmbH</x:t>
        </x:is>
      </x:c>
      <x:c r="C5284" s="0" t="inlineStr">
        <x:is>
          <x:t>NetDebt</x:t>
        </x:is>
      </x:c>
      <x:c r="D5284" s="0" t="inlineStr">
        <x:is>
          <x:t>net-debt.pensions</x:t>
        </x:is>
      </x:c>
      <x:c r="E5284" s="0" t="inlineStr">
        <x:is>
          <x:t>Pensions-, Abfertigungs- und Jubiläumsrückstellungen</x:t>
        </x:is>
      </x:c>
      <x:c r="H5284" s="0" t="inlineStr">
        <x:is>
          <x:t>2023-04</x:t>
        </x:is>
      </x:c>
      <x:c r="I5284" s="0" t="inlineStr">
        <x:is>
          <x:t>2023-04</x:t>
        </x:is>
      </x:c>
      <x:c r="J5284" s="0" t="inlineStr">
        <x:is>
          <x:t>Month</x:t>
        </x:is>
      </x:c>
      <x:c r="K5284" s="58">
        <x:v>1</x:v>
      </x:c>
      <x:c r="L5284" s="12">
        <x:v>0</x:v>
      </x:c>
    </x:row>
    <x:row r="5285">
      <x:c r="A5285" s="0" t="inlineStr">
        <x:is>
          <x:t>NetDebt|net-debt.pensions||2023-05</x:t>
        </x:is>
      </x:c>
      <x:c r="B5285" s="0" t="inlineStr">
        <x:is>
          <x:t>Demo Handel GmbH</x:t>
        </x:is>
      </x:c>
      <x:c r="C5285" s="0" t="inlineStr">
        <x:is>
          <x:t>NetDebt</x:t>
        </x:is>
      </x:c>
      <x:c r="D5285" s="0" t="inlineStr">
        <x:is>
          <x:t>net-debt.pensions</x:t>
        </x:is>
      </x:c>
      <x:c r="E5285" s="0" t="inlineStr">
        <x:is>
          <x:t>Pensions-, Abfertigungs- und Jubiläumsrückstellungen</x:t>
        </x:is>
      </x:c>
      <x:c r="H5285" s="0" t="inlineStr">
        <x:is>
          <x:t>2023-05</x:t>
        </x:is>
      </x:c>
      <x:c r="I5285" s="0" t="inlineStr">
        <x:is>
          <x:t>2023-05</x:t>
        </x:is>
      </x:c>
      <x:c r="J5285" s="0" t="inlineStr">
        <x:is>
          <x:t>Month</x:t>
        </x:is>
      </x:c>
      <x:c r="K5285" s="58">
        <x:v>1</x:v>
      </x:c>
      <x:c r="L5285" s="12">
        <x:v>0</x:v>
      </x:c>
    </x:row>
    <x:row r="5286">
      <x:c r="A5286" s="0" t="inlineStr">
        <x:is>
          <x:t>NetDebt|net-debt.pensions||2023-06</x:t>
        </x:is>
      </x:c>
      <x:c r="B5286" s="0" t="inlineStr">
        <x:is>
          <x:t>Demo Handel GmbH</x:t>
        </x:is>
      </x:c>
      <x:c r="C5286" s="0" t="inlineStr">
        <x:is>
          <x:t>NetDebt</x:t>
        </x:is>
      </x:c>
      <x:c r="D5286" s="0" t="inlineStr">
        <x:is>
          <x:t>net-debt.pensions</x:t>
        </x:is>
      </x:c>
      <x:c r="E5286" s="0" t="inlineStr">
        <x:is>
          <x:t>Pensions-, Abfertigungs- und Jubiläumsrückstellungen</x:t>
        </x:is>
      </x:c>
      <x:c r="H5286" s="0" t="inlineStr">
        <x:is>
          <x:t>2023-06</x:t>
        </x:is>
      </x:c>
      <x:c r="I5286" s="0" t="inlineStr">
        <x:is>
          <x:t>2023-06</x:t>
        </x:is>
      </x:c>
      <x:c r="J5286" s="0" t="inlineStr">
        <x:is>
          <x:t>Month</x:t>
        </x:is>
      </x:c>
      <x:c r="K5286" s="58">
        <x:v>1</x:v>
      </x:c>
      <x:c r="L5286" s="12">
        <x:v>0</x:v>
      </x:c>
    </x:row>
    <x:row r="5287">
      <x:c r="A5287" s="0" t="inlineStr">
        <x:is>
          <x:t>NetDebt|net-debt.pensions||2023-07</x:t>
        </x:is>
      </x:c>
      <x:c r="B5287" s="0" t="inlineStr">
        <x:is>
          <x:t>Demo Handel GmbH</x:t>
        </x:is>
      </x:c>
      <x:c r="C5287" s="0" t="inlineStr">
        <x:is>
          <x:t>NetDebt</x:t>
        </x:is>
      </x:c>
      <x:c r="D5287" s="0" t="inlineStr">
        <x:is>
          <x:t>net-debt.pensions</x:t>
        </x:is>
      </x:c>
      <x:c r="E5287" s="0" t="inlineStr">
        <x:is>
          <x:t>Pensions-, Abfertigungs- und Jubiläumsrückstellungen</x:t>
        </x:is>
      </x:c>
      <x:c r="H5287" s="0" t="inlineStr">
        <x:is>
          <x:t>2023-07</x:t>
        </x:is>
      </x:c>
      <x:c r="I5287" s="0" t="inlineStr">
        <x:is>
          <x:t>2023-07</x:t>
        </x:is>
      </x:c>
      <x:c r="J5287" s="0" t="inlineStr">
        <x:is>
          <x:t>Month</x:t>
        </x:is>
      </x:c>
      <x:c r="K5287" s="58">
        <x:v>1</x:v>
      </x:c>
      <x:c r="L5287" s="12">
        <x:v>0</x:v>
      </x:c>
    </x:row>
    <x:row r="5288">
      <x:c r="A5288" s="0" t="inlineStr">
        <x:is>
          <x:t>NetDebt|net-debt.pensions||2023-08</x:t>
        </x:is>
      </x:c>
      <x:c r="B5288" s="0" t="inlineStr">
        <x:is>
          <x:t>Demo Handel GmbH</x:t>
        </x:is>
      </x:c>
      <x:c r="C5288" s="0" t="inlineStr">
        <x:is>
          <x:t>NetDebt</x:t>
        </x:is>
      </x:c>
      <x:c r="D5288" s="0" t="inlineStr">
        <x:is>
          <x:t>net-debt.pensions</x:t>
        </x:is>
      </x:c>
      <x:c r="E5288" s="0" t="inlineStr">
        <x:is>
          <x:t>Pensions-, Abfertigungs- und Jubiläumsrückstellungen</x:t>
        </x:is>
      </x:c>
      <x:c r="H5288" s="0" t="inlineStr">
        <x:is>
          <x:t>2023-08</x:t>
        </x:is>
      </x:c>
      <x:c r="I5288" s="0" t="inlineStr">
        <x:is>
          <x:t>2023-08</x:t>
        </x:is>
      </x:c>
      <x:c r="J5288" s="0" t="inlineStr">
        <x:is>
          <x:t>Month</x:t>
        </x:is>
      </x:c>
      <x:c r="K5288" s="58">
        <x:v>1</x:v>
      </x:c>
      <x:c r="L5288" s="12">
        <x:v>0</x:v>
      </x:c>
    </x:row>
    <x:row r="5289">
      <x:c r="A5289" s="0" t="inlineStr">
        <x:is>
          <x:t>NetDebt|net-debt.pensions||2023-09</x:t>
        </x:is>
      </x:c>
      <x:c r="B5289" s="0" t="inlineStr">
        <x:is>
          <x:t>Demo Handel GmbH</x:t>
        </x:is>
      </x:c>
      <x:c r="C5289" s="0" t="inlineStr">
        <x:is>
          <x:t>NetDebt</x:t>
        </x:is>
      </x:c>
      <x:c r="D5289" s="0" t="inlineStr">
        <x:is>
          <x:t>net-debt.pensions</x:t>
        </x:is>
      </x:c>
      <x:c r="E5289" s="0" t="inlineStr">
        <x:is>
          <x:t>Pensions-, Abfertigungs- und Jubiläumsrückstellungen</x:t>
        </x:is>
      </x:c>
      <x:c r="H5289" s="0" t="inlineStr">
        <x:is>
          <x:t>2023-09</x:t>
        </x:is>
      </x:c>
      <x:c r="I5289" s="0" t="inlineStr">
        <x:is>
          <x:t>2023-09</x:t>
        </x:is>
      </x:c>
      <x:c r="J5289" s="0" t="inlineStr">
        <x:is>
          <x:t>Month</x:t>
        </x:is>
      </x:c>
      <x:c r="K5289" s="58">
        <x:v>1</x:v>
      </x:c>
      <x:c r="L5289" s="12">
        <x:v>0</x:v>
      </x:c>
    </x:row>
    <x:row r="5290">
      <x:c r="A5290" s="0" t="inlineStr">
        <x:is>
          <x:t>NetDebt|net-debt.pensions||2023-10</x:t>
        </x:is>
      </x:c>
      <x:c r="B5290" s="0" t="inlineStr">
        <x:is>
          <x:t>Demo Handel GmbH</x:t>
        </x:is>
      </x:c>
      <x:c r="C5290" s="0" t="inlineStr">
        <x:is>
          <x:t>NetDebt</x:t>
        </x:is>
      </x:c>
      <x:c r="D5290" s="0" t="inlineStr">
        <x:is>
          <x:t>net-debt.pensions</x:t>
        </x:is>
      </x:c>
      <x:c r="E5290" s="0" t="inlineStr">
        <x:is>
          <x:t>Pensions-, Abfertigungs- und Jubiläumsrückstellungen</x:t>
        </x:is>
      </x:c>
      <x:c r="H5290" s="0" t="inlineStr">
        <x:is>
          <x:t>2023-10</x:t>
        </x:is>
      </x:c>
      <x:c r="I5290" s="0" t="inlineStr">
        <x:is>
          <x:t>2023-10</x:t>
        </x:is>
      </x:c>
      <x:c r="J5290" s="0" t="inlineStr">
        <x:is>
          <x:t>Month</x:t>
        </x:is>
      </x:c>
      <x:c r="K5290" s="58">
        <x:v>1</x:v>
      </x:c>
      <x:c r="L5290" s="12">
        <x:v>0</x:v>
      </x:c>
    </x:row>
    <x:row r="5291">
      <x:c r="A5291" s="0" t="inlineStr">
        <x:is>
          <x:t>NetDebt|net-debt.pensions||2023-11</x:t>
        </x:is>
      </x:c>
      <x:c r="B5291" s="0" t="inlineStr">
        <x:is>
          <x:t>Demo Handel GmbH</x:t>
        </x:is>
      </x:c>
      <x:c r="C5291" s="0" t="inlineStr">
        <x:is>
          <x:t>NetDebt</x:t>
        </x:is>
      </x:c>
      <x:c r="D5291" s="0" t="inlineStr">
        <x:is>
          <x:t>net-debt.pensions</x:t>
        </x:is>
      </x:c>
      <x:c r="E5291" s="0" t="inlineStr">
        <x:is>
          <x:t>Pensions-, Abfertigungs- und Jubiläumsrückstellungen</x:t>
        </x:is>
      </x:c>
      <x:c r="H5291" s="0" t="inlineStr">
        <x:is>
          <x:t>2023-11</x:t>
        </x:is>
      </x:c>
      <x:c r="I5291" s="0" t="inlineStr">
        <x:is>
          <x:t>2023-11</x:t>
        </x:is>
      </x:c>
      <x:c r="J5291" s="0" t="inlineStr">
        <x:is>
          <x:t>Month</x:t>
        </x:is>
      </x:c>
      <x:c r="K5291" s="58">
        <x:v>1</x:v>
      </x:c>
      <x:c r="L5291" s="12">
        <x:v>0</x:v>
      </x:c>
    </x:row>
    <x:row r="5292">
      <x:c r="A5292" s="0" t="inlineStr">
        <x:is>
          <x:t>NetDebt|net-debt.pensions||2023-12</x:t>
        </x:is>
      </x:c>
      <x:c r="B5292" s="0" t="inlineStr">
        <x:is>
          <x:t>Demo Handel GmbH</x:t>
        </x:is>
      </x:c>
      <x:c r="C5292" s="0" t="inlineStr">
        <x:is>
          <x:t>NetDebt</x:t>
        </x:is>
      </x:c>
      <x:c r="D5292" s="0" t="inlineStr">
        <x:is>
          <x:t>net-debt.pensions</x:t>
        </x:is>
      </x:c>
      <x:c r="E5292" s="0" t="inlineStr">
        <x:is>
          <x:t>Pensions-, Abfertigungs- und Jubiläumsrückstellungen</x:t>
        </x:is>
      </x:c>
      <x:c r="H5292" s="0" t="inlineStr">
        <x:is>
          <x:t>2023-12</x:t>
        </x:is>
      </x:c>
      <x:c r="I5292" s="0" t="inlineStr">
        <x:is>
          <x:t>2023-12</x:t>
        </x:is>
      </x:c>
      <x:c r="J5292" s="0" t="inlineStr">
        <x:is>
          <x:t>Month</x:t>
        </x:is>
      </x:c>
      <x:c r="K5292" s="58">
        <x:v>1</x:v>
      </x:c>
      <x:c r="L5292" s="12">
        <x:v>0</x:v>
      </x:c>
    </x:row>
    <x:row r="5293">
      <x:c r="A5293" s="0" t="inlineStr">
        <x:is>
          <x:t>NetDebt|net-debt.pensions||2024-01</x:t>
        </x:is>
      </x:c>
      <x:c r="B5293" s="0" t="inlineStr">
        <x:is>
          <x:t>Demo Handel GmbH</x:t>
        </x:is>
      </x:c>
      <x:c r="C5293" s="0" t="inlineStr">
        <x:is>
          <x:t>NetDebt</x:t>
        </x:is>
      </x:c>
      <x:c r="D5293" s="0" t="inlineStr">
        <x:is>
          <x:t>net-debt.pensions</x:t>
        </x:is>
      </x:c>
      <x:c r="E5293" s="0" t="inlineStr">
        <x:is>
          <x:t>Pensions-, Abfertigungs- und Jubiläumsrückstellungen</x:t>
        </x:is>
      </x:c>
      <x:c r="H5293" s="0" t="inlineStr">
        <x:is>
          <x:t>2024-01</x:t>
        </x:is>
      </x:c>
      <x:c r="I5293" s="0" t="inlineStr">
        <x:is>
          <x:t>2024-01</x:t>
        </x:is>
      </x:c>
      <x:c r="J5293" s="0" t="inlineStr">
        <x:is>
          <x:t>Month</x:t>
        </x:is>
      </x:c>
      <x:c r="K5293" s="58">
        <x:v>1</x:v>
      </x:c>
      <x:c r="L5293" s="12">
        <x:v>0</x:v>
      </x:c>
    </x:row>
    <x:row r="5294">
      <x:c r="A5294" s="0" t="inlineStr">
        <x:is>
          <x:t>NetDebt|net-debt.pensions||2024-02</x:t>
        </x:is>
      </x:c>
      <x:c r="B5294" s="0" t="inlineStr">
        <x:is>
          <x:t>Demo Handel GmbH</x:t>
        </x:is>
      </x:c>
      <x:c r="C5294" s="0" t="inlineStr">
        <x:is>
          <x:t>NetDebt</x:t>
        </x:is>
      </x:c>
      <x:c r="D5294" s="0" t="inlineStr">
        <x:is>
          <x:t>net-debt.pensions</x:t>
        </x:is>
      </x:c>
      <x:c r="E5294" s="0" t="inlineStr">
        <x:is>
          <x:t>Pensions-, Abfertigungs- und Jubiläumsrückstellungen</x:t>
        </x:is>
      </x:c>
      <x:c r="H5294" s="0" t="inlineStr">
        <x:is>
          <x:t>2024-02</x:t>
        </x:is>
      </x:c>
      <x:c r="I5294" s="0" t="inlineStr">
        <x:is>
          <x:t>2024-02</x:t>
        </x:is>
      </x:c>
      <x:c r="J5294" s="0" t="inlineStr">
        <x:is>
          <x:t>Month</x:t>
        </x:is>
      </x:c>
      <x:c r="K5294" s="58">
        <x:v>1</x:v>
      </x:c>
      <x:c r="L5294" s="12">
        <x:v>0</x:v>
      </x:c>
    </x:row>
    <x:row r="5295">
      <x:c r="A5295" s="0" t="inlineStr">
        <x:is>
          <x:t>NetDebt|net-debt.pensions||2024-03</x:t>
        </x:is>
      </x:c>
      <x:c r="B5295" s="0" t="inlineStr">
        <x:is>
          <x:t>Demo Handel GmbH</x:t>
        </x:is>
      </x:c>
      <x:c r="C5295" s="0" t="inlineStr">
        <x:is>
          <x:t>NetDebt</x:t>
        </x:is>
      </x:c>
      <x:c r="D5295" s="0" t="inlineStr">
        <x:is>
          <x:t>net-debt.pensions</x:t>
        </x:is>
      </x:c>
      <x:c r="E5295" s="0" t="inlineStr">
        <x:is>
          <x:t>Pensions-, Abfertigungs- und Jubiläumsrückstellungen</x:t>
        </x:is>
      </x:c>
      <x:c r="H5295" s="0" t="inlineStr">
        <x:is>
          <x:t>2024-03</x:t>
        </x:is>
      </x:c>
      <x:c r="I5295" s="0" t="inlineStr">
        <x:is>
          <x:t>2024-03</x:t>
        </x:is>
      </x:c>
      <x:c r="J5295" s="0" t="inlineStr">
        <x:is>
          <x:t>Month</x:t>
        </x:is>
      </x:c>
      <x:c r="K5295" s="58">
        <x:v>1</x:v>
      </x:c>
      <x:c r="L5295" s="12">
        <x:v>0</x:v>
      </x:c>
    </x:row>
    <x:row r="5296">
      <x:c r="A5296" s="0" t="inlineStr">
        <x:is>
          <x:t>NetDebt|net-debt.pensions||2024-04</x:t>
        </x:is>
      </x:c>
      <x:c r="B5296" s="0" t="inlineStr">
        <x:is>
          <x:t>Demo Handel GmbH</x:t>
        </x:is>
      </x:c>
      <x:c r="C5296" s="0" t="inlineStr">
        <x:is>
          <x:t>NetDebt</x:t>
        </x:is>
      </x:c>
      <x:c r="D5296" s="0" t="inlineStr">
        <x:is>
          <x:t>net-debt.pensions</x:t>
        </x:is>
      </x:c>
      <x:c r="E5296" s="0" t="inlineStr">
        <x:is>
          <x:t>Pensions-, Abfertigungs- und Jubiläumsrückstellungen</x:t>
        </x:is>
      </x:c>
      <x:c r="H5296" s="0" t="inlineStr">
        <x:is>
          <x:t>2024-04</x:t>
        </x:is>
      </x:c>
      <x:c r="I5296" s="0" t="inlineStr">
        <x:is>
          <x:t>2024-04</x:t>
        </x:is>
      </x:c>
      <x:c r="J5296" s="0" t="inlineStr">
        <x:is>
          <x:t>Month</x:t>
        </x:is>
      </x:c>
      <x:c r="K5296" s="58">
        <x:v>1</x:v>
      </x:c>
      <x:c r="L5296" s="12">
        <x:v>0</x:v>
      </x:c>
    </x:row>
    <x:row r="5297">
      <x:c r="A5297" s="0" t="inlineStr">
        <x:is>
          <x:t>NetDebt|net-debt.pensions||2024-05</x:t>
        </x:is>
      </x:c>
      <x:c r="B5297" s="0" t="inlineStr">
        <x:is>
          <x:t>Demo Handel GmbH</x:t>
        </x:is>
      </x:c>
      <x:c r="C5297" s="0" t="inlineStr">
        <x:is>
          <x:t>NetDebt</x:t>
        </x:is>
      </x:c>
      <x:c r="D5297" s="0" t="inlineStr">
        <x:is>
          <x:t>net-debt.pensions</x:t>
        </x:is>
      </x:c>
      <x:c r="E5297" s="0" t="inlineStr">
        <x:is>
          <x:t>Pensions-, Abfertigungs- und Jubiläumsrückstellungen</x:t>
        </x:is>
      </x:c>
      <x:c r="H5297" s="0" t="inlineStr">
        <x:is>
          <x:t>2024-05</x:t>
        </x:is>
      </x:c>
      <x:c r="I5297" s="0" t="inlineStr">
        <x:is>
          <x:t>2024-05</x:t>
        </x:is>
      </x:c>
      <x:c r="J5297" s="0" t="inlineStr">
        <x:is>
          <x:t>Month</x:t>
        </x:is>
      </x:c>
      <x:c r="K5297" s="58">
        <x:v>1</x:v>
      </x:c>
      <x:c r="L5297" s="12">
        <x:v>0</x:v>
      </x:c>
    </x:row>
    <x:row r="5298">
      <x:c r="A5298" s="0" t="inlineStr">
        <x:is>
          <x:t>NetDebt|net-debt.pensions||2024-06</x:t>
        </x:is>
      </x:c>
      <x:c r="B5298" s="0" t="inlineStr">
        <x:is>
          <x:t>Demo Handel GmbH</x:t>
        </x:is>
      </x:c>
      <x:c r="C5298" s="0" t="inlineStr">
        <x:is>
          <x:t>NetDebt</x:t>
        </x:is>
      </x:c>
      <x:c r="D5298" s="0" t="inlineStr">
        <x:is>
          <x:t>net-debt.pensions</x:t>
        </x:is>
      </x:c>
      <x:c r="E5298" s="0" t="inlineStr">
        <x:is>
          <x:t>Pensions-, Abfertigungs- und Jubiläumsrückstellungen</x:t>
        </x:is>
      </x:c>
      <x:c r="H5298" s="0" t="inlineStr">
        <x:is>
          <x:t>2024-06</x:t>
        </x:is>
      </x:c>
      <x:c r="I5298" s="0" t="inlineStr">
        <x:is>
          <x:t>2024-06</x:t>
        </x:is>
      </x:c>
      <x:c r="J5298" s="0" t="inlineStr">
        <x:is>
          <x:t>Month</x:t>
        </x:is>
      </x:c>
      <x:c r="K5298" s="58">
        <x:v>1</x:v>
      </x:c>
      <x:c r="L5298" s="12">
        <x:v>0</x:v>
      </x:c>
    </x:row>
    <x:row r="5299">
      <x:c r="A5299" s="0" t="inlineStr">
        <x:is>
          <x:t>NetDebt|net-debt.pensions||2024-07</x:t>
        </x:is>
      </x:c>
      <x:c r="B5299" s="0" t="inlineStr">
        <x:is>
          <x:t>Demo Handel GmbH</x:t>
        </x:is>
      </x:c>
      <x:c r="C5299" s="0" t="inlineStr">
        <x:is>
          <x:t>NetDebt</x:t>
        </x:is>
      </x:c>
      <x:c r="D5299" s="0" t="inlineStr">
        <x:is>
          <x:t>net-debt.pensions</x:t>
        </x:is>
      </x:c>
      <x:c r="E5299" s="0" t="inlineStr">
        <x:is>
          <x:t>Pensions-, Abfertigungs- und Jubiläumsrückstellungen</x:t>
        </x:is>
      </x:c>
      <x:c r="H5299" s="0" t="inlineStr">
        <x:is>
          <x:t>2024-07</x:t>
        </x:is>
      </x:c>
      <x:c r="I5299" s="0" t="inlineStr">
        <x:is>
          <x:t>2024-07</x:t>
        </x:is>
      </x:c>
      <x:c r="J5299" s="0" t="inlineStr">
        <x:is>
          <x:t>Month</x:t>
        </x:is>
      </x:c>
      <x:c r="K5299" s="58">
        <x:v>1</x:v>
      </x:c>
      <x:c r="L5299" s="12">
        <x:v>0</x:v>
      </x:c>
    </x:row>
    <x:row r="5300">
      <x:c r="A5300" s="0" t="inlineStr">
        <x:is>
          <x:t>NetDebt|net-debt.pensions||2024-08</x:t>
        </x:is>
      </x:c>
      <x:c r="B5300" s="0" t="inlineStr">
        <x:is>
          <x:t>Demo Handel GmbH</x:t>
        </x:is>
      </x:c>
      <x:c r="C5300" s="0" t="inlineStr">
        <x:is>
          <x:t>NetDebt</x:t>
        </x:is>
      </x:c>
      <x:c r="D5300" s="0" t="inlineStr">
        <x:is>
          <x:t>net-debt.pensions</x:t>
        </x:is>
      </x:c>
      <x:c r="E5300" s="0" t="inlineStr">
        <x:is>
          <x:t>Pensions-, Abfertigungs- und Jubiläumsrückstellungen</x:t>
        </x:is>
      </x:c>
      <x:c r="H5300" s="0" t="inlineStr">
        <x:is>
          <x:t>2024-08</x:t>
        </x:is>
      </x:c>
      <x:c r="I5300" s="0" t="inlineStr">
        <x:is>
          <x:t>2024-08</x:t>
        </x:is>
      </x:c>
      <x:c r="J5300" s="0" t="inlineStr">
        <x:is>
          <x:t>Month</x:t>
        </x:is>
      </x:c>
      <x:c r="K5300" s="58">
        <x:v>1</x:v>
      </x:c>
      <x:c r="L5300" s="12">
        <x:v>0</x:v>
      </x:c>
    </x:row>
    <x:row r="5301">
      <x:c r="A5301" s="0" t="inlineStr">
        <x:is>
          <x:t>NetDebt|net-debt.pensions||2024-09</x:t>
        </x:is>
      </x:c>
      <x:c r="B5301" s="0" t="inlineStr">
        <x:is>
          <x:t>Demo Handel GmbH</x:t>
        </x:is>
      </x:c>
      <x:c r="C5301" s="0" t="inlineStr">
        <x:is>
          <x:t>NetDebt</x:t>
        </x:is>
      </x:c>
      <x:c r="D5301" s="0" t="inlineStr">
        <x:is>
          <x:t>net-debt.pensions</x:t>
        </x:is>
      </x:c>
      <x:c r="E5301" s="0" t="inlineStr">
        <x:is>
          <x:t>Pensions-, Abfertigungs- und Jubiläumsrückstellungen</x:t>
        </x:is>
      </x:c>
      <x:c r="H5301" s="0" t="inlineStr">
        <x:is>
          <x:t>2024-09</x:t>
        </x:is>
      </x:c>
      <x:c r="I5301" s="0" t="inlineStr">
        <x:is>
          <x:t>2024-09</x:t>
        </x:is>
      </x:c>
      <x:c r="J5301" s="0" t="inlineStr">
        <x:is>
          <x:t>Month</x:t>
        </x:is>
      </x:c>
      <x:c r="K5301" s="58">
        <x:v>1</x:v>
      </x:c>
      <x:c r="L5301" s="12">
        <x:v>0</x:v>
      </x:c>
    </x:row>
    <x:row r="5302">
      <x:c r="A5302" s="0" t="inlineStr">
        <x:is>
          <x:t>NetDebt|net-debt.pensions||2024-10</x:t>
        </x:is>
      </x:c>
      <x:c r="B5302" s="0" t="inlineStr">
        <x:is>
          <x:t>Demo Handel GmbH</x:t>
        </x:is>
      </x:c>
      <x:c r="C5302" s="0" t="inlineStr">
        <x:is>
          <x:t>NetDebt</x:t>
        </x:is>
      </x:c>
      <x:c r="D5302" s="0" t="inlineStr">
        <x:is>
          <x:t>net-debt.pensions</x:t>
        </x:is>
      </x:c>
      <x:c r="E5302" s="0" t="inlineStr">
        <x:is>
          <x:t>Pensions-, Abfertigungs- und Jubiläumsrückstellungen</x:t>
        </x:is>
      </x:c>
      <x:c r="H5302" s="0" t="inlineStr">
        <x:is>
          <x:t>2024-10</x:t>
        </x:is>
      </x:c>
      <x:c r="I5302" s="0" t="inlineStr">
        <x:is>
          <x:t>2024-10</x:t>
        </x:is>
      </x:c>
      <x:c r="J5302" s="0" t="inlineStr">
        <x:is>
          <x:t>Month</x:t>
        </x:is>
      </x:c>
      <x:c r="K5302" s="58">
        <x:v>1</x:v>
      </x:c>
      <x:c r="L5302" s="12">
        <x:v>0</x:v>
      </x:c>
    </x:row>
    <x:row r="5303">
      <x:c r="A5303" s="0" t="inlineStr">
        <x:is>
          <x:t>NetDebt|net-debt.pensions||2024-11</x:t>
        </x:is>
      </x:c>
      <x:c r="B5303" s="0" t="inlineStr">
        <x:is>
          <x:t>Demo Handel GmbH</x:t>
        </x:is>
      </x:c>
      <x:c r="C5303" s="0" t="inlineStr">
        <x:is>
          <x:t>NetDebt</x:t>
        </x:is>
      </x:c>
      <x:c r="D5303" s="0" t="inlineStr">
        <x:is>
          <x:t>net-debt.pensions</x:t>
        </x:is>
      </x:c>
      <x:c r="E5303" s="0" t="inlineStr">
        <x:is>
          <x:t>Pensions-, Abfertigungs- und Jubiläumsrückstellungen</x:t>
        </x:is>
      </x:c>
      <x:c r="H5303" s="0" t="inlineStr">
        <x:is>
          <x:t>2024-11</x:t>
        </x:is>
      </x:c>
      <x:c r="I5303" s="0" t="inlineStr">
        <x:is>
          <x:t>2024-11</x:t>
        </x:is>
      </x:c>
      <x:c r="J5303" s="0" t="inlineStr">
        <x:is>
          <x:t>Month</x:t>
        </x:is>
      </x:c>
      <x:c r="K5303" s="58">
        <x:v>1</x:v>
      </x:c>
      <x:c r="L5303" s="12">
        <x:v>0</x:v>
      </x:c>
    </x:row>
    <x:row r="5304">
      <x:c r="A5304" s="0" t="inlineStr">
        <x:is>
          <x:t>NetDebt|net-debt.pensions||2024-12</x:t>
        </x:is>
      </x:c>
      <x:c r="B5304" s="0" t="inlineStr">
        <x:is>
          <x:t>Demo Handel GmbH</x:t>
        </x:is>
      </x:c>
      <x:c r="C5304" s="0" t="inlineStr">
        <x:is>
          <x:t>NetDebt</x:t>
        </x:is>
      </x:c>
      <x:c r="D5304" s="0" t="inlineStr">
        <x:is>
          <x:t>net-debt.pensions</x:t>
        </x:is>
      </x:c>
      <x:c r="E5304" s="0" t="inlineStr">
        <x:is>
          <x:t>Pensions-, Abfertigungs- und Jubiläumsrückstellungen</x:t>
        </x:is>
      </x:c>
      <x:c r="H5304" s="0" t="inlineStr">
        <x:is>
          <x:t>2024-12</x:t>
        </x:is>
      </x:c>
      <x:c r="I5304" s="0" t="inlineStr">
        <x:is>
          <x:t>2024-12</x:t>
        </x:is>
      </x:c>
      <x:c r="J5304" s="0" t="inlineStr">
        <x:is>
          <x:t>Month</x:t>
        </x:is>
      </x:c>
      <x:c r="K5304" s="58">
        <x:v>1</x:v>
      </x:c>
      <x:c r="L5304" s="12">
        <x:v>0</x:v>
      </x:c>
    </x:row>
    <x:row r="5305">
      <x:c r="A5305" s="0" t="inlineStr">
        <x:is>
          <x:t>NetDebt|net-debt.cash.B.IV||2022-01</x:t>
        </x:is>
      </x:c>
      <x:c r="B5305" s="0" t="inlineStr">
        <x:is>
          <x:t>Demo Handel GmbH</x:t>
        </x:is>
      </x:c>
      <x:c r="C5305" s="0" t="inlineStr">
        <x:is>
          <x:t>NetDebt</x:t>
        </x:is>
      </x:c>
      <x:c r="D5305" s="0" t="inlineStr">
        <x:is>
          <x:t>net-debt.cash.B.IV</x:t>
        </x:is>
      </x:c>
      <x:c r="E5305" s="0" t="inlineStr">
        <x:is>
          <x:t>Kassenbestand, Bundesbankguthaben, Guthaben bei Kreditinstituten und Schecks</x:t>
        </x:is>
      </x:c>
      <x:c r="H5305" s="0" t="inlineStr">
        <x:is>
          <x:t>2022-01</x:t>
        </x:is>
      </x:c>
      <x:c r="I5305" s="0" t="inlineStr">
        <x:is>
          <x:t>2022-01</x:t>
        </x:is>
      </x:c>
      <x:c r="J5305" s="0" t="inlineStr">
        <x:is>
          <x:t>Month</x:t>
        </x:is>
      </x:c>
      <x:c r="K5305" s="58">
        <x:v>1</x:v>
      </x:c>
      <x:c r="L5305" s="12">
        <x:v>-928947.2</x:v>
      </x:c>
    </x:row>
    <x:row r="5306">
      <x:c r="A5306" s="0" t="inlineStr">
        <x:is>
          <x:t>NetDebt|net-debt.cash.B.IV||2022-02</x:t>
        </x:is>
      </x:c>
      <x:c r="B5306" s="0" t="inlineStr">
        <x:is>
          <x:t>Demo Handel GmbH</x:t>
        </x:is>
      </x:c>
      <x:c r="C5306" s="0" t="inlineStr">
        <x:is>
          <x:t>NetDebt</x:t>
        </x:is>
      </x:c>
      <x:c r="D5306" s="0" t="inlineStr">
        <x:is>
          <x:t>net-debt.cash.B.IV</x:t>
        </x:is>
      </x:c>
      <x:c r="E5306" s="0" t="inlineStr">
        <x:is>
          <x:t>Kassenbestand, Bundesbankguthaben, Guthaben bei Kreditinstituten und Schecks</x:t>
        </x:is>
      </x:c>
      <x:c r="H5306" s="0" t="inlineStr">
        <x:is>
          <x:t>2022-02</x:t>
        </x:is>
      </x:c>
      <x:c r="I5306" s="0" t="inlineStr">
        <x:is>
          <x:t>2022-02</x:t>
        </x:is>
      </x:c>
      <x:c r="J5306" s="0" t="inlineStr">
        <x:is>
          <x:t>Month</x:t>
        </x:is>
      </x:c>
      <x:c r="K5306" s="58">
        <x:v>1</x:v>
      </x:c>
      <x:c r="L5306" s="12">
        <x:v>-905189.63</x:v>
      </x:c>
    </x:row>
    <x:row r="5307">
      <x:c r="A5307" s="0" t="inlineStr">
        <x:is>
          <x:t>NetDebt|net-debt.cash.B.IV||2022-03</x:t>
        </x:is>
      </x:c>
      <x:c r="B5307" s="0" t="inlineStr">
        <x:is>
          <x:t>Demo Handel GmbH</x:t>
        </x:is>
      </x:c>
      <x:c r="C5307" s="0" t="inlineStr">
        <x:is>
          <x:t>NetDebt</x:t>
        </x:is>
      </x:c>
      <x:c r="D5307" s="0" t="inlineStr">
        <x:is>
          <x:t>net-debt.cash.B.IV</x:t>
        </x:is>
      </x:c>
      <x:c r="E5307" s="0" t="inlineStr">
        <x:is>
          <x:t>Kassenbestand, Bundesbankguthaben, Guthaben bei Kreditinstituten und Schecks</x:t>
        </x:is>
      </x:c>
      <x:c r="H5307" s="0" t="inlineStr">
        <x:is>
          <x:t>2022-03</x:t>
        </x:is>
      </x:c>
      <x:c r="I5307" s="0" t="inlineStr">
        <x:is>
          <x:t>2022-03</x:t>
        </x:is>
      </x:c>
      <x:c r="J5307" s="0" t="inlineStr">
        <x:is>
          <x:t>Month</x:t>
        </x:is>
      </x:c>
      <x:c r="K5307" s="58">
        <x:v>1</x:v>
      </x:c>
      <x:c r="L5307" s="12">
        <x:v>-216244.7</x:v>
      </x:c>
    </x:row>
    <x:row r="5308">
      <x:c r="A5308" s="0" t="inlineStr">
        <x:is>
          <x:t>NetDebt|net-debt.cash.B.IV||2022-04</x:t>
        </x:is>
      </x:c>
      <x:c r="B5308" s="0" t="inlineStr">
        <x:is>
          <x:t>Demo Handel GmbH</x:t>
        </x:is>
      </x:c>
      <x:c r="C5308" s="0" t="inlineStr">
        <x:is>
          <x:t>NetDebt</x:t>
        </x:is>
      </x:c>
      <x:c r="D5308" s="0" t="inlineStr">
        <x:is>
          <x:t>net-debt.cash.B.IV</x:t>
        </x:is>
      </x:c>
      <x:c r="E5308" s="0" t="inlineStr">
        <x:is>
          <x:t>Kassenbestand, Bundesbankguthaben, Guthaben bei Kreditinstituten und Schecks</x:t>
        </x:is>
      </x:c>
      <x:c r="H5308" s="0" t="inlineStr">
        <x:is>
          <x:t>2022-04</x:t>
        </x:is>
      </x:c>
      <x:c r="I5308" s="0" t="inlineStr">
        <x:is>
          <x:t>2022-04</x:t>
        </x:is>
      </x:c>
      <x:c r="J5308" s="0" t="inlineStr">
        <x:is>
          <x:t>Month</x:t>
        </x:is>
      </x:c>
      <x:c r="K5308" s="58">
        <x:v>1</x:v>
      </x:c>
      <x:c r="L5308" s="12">
        <x:v>-922639.37</x:v>
      </x:c>
    </x:row>
    <x:row r="5309">
      <x:c r="A5309" s="0" t="inlineStr">
        <x:is>
          <x:t>NetDebt|net-debt.cash.B.IV||2022-05</x:t>
        </x:is>
      </x:c>
      <x:c r="B5309" s="0" t="inlineStr">
        <x:is>
          <x:t>Demo Handel GmbH</x:t>
        </x:is>
      </x:c>
      <x:c r="C5309" s="0" t="inlineStr">
        <x:is>
          <x:t>NetDebt</x:t>
        </x:is>
      </x:c>
      <x:c r="D5309" s="0" t="inlineStr">
        <x:is>
          <x:t>net-debt.cash.B.IV</x:t>
        </x:is>
      </x:c>
      <x:c r="E5309" s="0" t="inlineStr">
        <x:is>
          <x:t>Kassenbestand, Bundesbankguthaben, Guthaben bei Kreditinstituten und Schecks</x:t>
        </x:is>
      </x:c>
      <x:c r="H5309" s="0" t="inlineStr">
        <x:is>
          <x:t>2022-05</x:t>
        </x:is>
      </x:c>
      <x:c r="I5309" s="0" t="inlineStr">
        <x:is>
          <x:t>2022-05</x:t>
        </x:is>
      </x:c>
      <x:c r="J5309" s="0" t="inlineStr">
        <x:is>
          <x:t>Month</x:t>
        </x:is>
      </x:c>
      <x:c r="K5309" s="58">
        <x:v>1</x:v>
      </x:c>
      <x:c r="L5309" s="12">
        <x:v>-503355.51</x:v>
      </x:c>
    </x:row>
    <x:row r="5310">
      <x:c r="A5310" s="0" t="inlineStr">
        <x:is>
          <x:t>NetDebt|net-debt.cash.B.IV||2022-06</x:t>
        </x:is>
      </x:c>
      <x:c r="B5310" s="0" t="inlineStr">
        <x:is>
          <x:t>Demo Handel GmbH</x:t>
        </x:is>
      </x:c>
      <x:c r="C5310" s="0" t="inlineStr">
        <x:is>
          <x:t>NetDebt</x:t>
        </x:is>
      </x:c>
      <x:c r="D5310" s="0" t="inlineStr">
        <x:is>
          <x:t>net-debt.cash.B.IV</x:t>
        </x:is>
      </x:c>
      <x:c r="E5310" s="0" t="inlineStr">
        <x:is>
          <x:t>Kassenbestand, Bundesbankguthaben, Guthaben bei Kreditinstituten und Schecks</x:t>
        </x:is>
      </x:c>
      <x:c r="H5310" s="0" t="inlineStr">
        <x:is>
          <x:t>2022-06</x:t>
        </x:is>
      </x:c>
      <x:c r="I5310" s="0" t="inlineStr">
        <x:is>
          <x:t>2022-06</x:t>
        </x:is>
      </x:c>
      <x:c r="J5310" s="0" t="inlineStr">
        <x:is>
          <x:t>Month</x:t>
        </x:is>
      </x:c>
      <x:c r="K5310" s="58">
        <x:v>1</x:v>
      </x:c>
      <x:c r="L5310" s="12">
        <x:v>-1322485.73</x:v>
      </x:c>
    </x:row>
    <x:row r="5311">
      <x:c r="A5311" s="0" t="inlineStr">
        <x:is>
          <x:t>NetDebt|net-debt.cash.B.IV||2022-07</x:t>
        </x:is>
      </x:c>
      <x:c r="B5311" s="0" t="inlineStr">
        <x:is>
          <x:t>Demo Handel GmbH</x:t>
        </x:is>
      </x:c>
      <x:c r="C5311" s="0" t="inlineStr">
        <x:is>
          <x:t>NetDebt</x:t>
        </x:is>
      </x:c>
      <x:c r="D5311" s="0" t="inlineStr">
        <x:is>
          <x:t>net-debt.cash.B.IV</x:t>
        </x:is>
      </x:c>
      <x:c r="E5311" s="0" t="inlineStr">
        <x:is>
          <x:t>Kassenbestand, Bundesbankguthaben, Guthaben bei Kreditinstituten und Schecks</x:t>
        </x:is>
      </x:c>
      <x:c r="H5311" s="0" t="inlineStr">
        <x:is>
          <x:t>2022-07</x:t>
        </x:is>
      </x:c>
      <x:c r="I5311" s="0" t="inlineStr">
        <x:is>
          <x:t>2022-07</x:t>
        </x:is>
      </x:c>
      <x:c r="J5311" s="0" t="inlineStr">
        <x:is>
          <x:t>Month</x:t>
        </x:is>
      </x:c>
      <x:c r="K5311" s="58">
        <x:v>1</x:v>
      </x:c>
      <x:c r="L5311" s="12">
        <x:v>-1762725.1</x:v>
      </x:c>
    </x:row>
    <x:row r="5312">
      <x:c r="A5312" s="0" t="inlineStr">
        <x:is>
          <x:t>NetDebt|net-debt.cash.B.IV||2022-08</x:t>
        </x:is>
      </x:c>
      <x:c r="B5312" s="0" t="inlineStr">
        <x:is>
          <x:t>Demo Handel GmbH</x:t>
        </x:is>
      </x:c>
      <x:c r="C5312" s="0" t="inlineStr">
        <x:is>
          <x:t>NetDebt</x:t>
        </x:is>
      </x:c>
      <x:c r="D5312" s="0" t="inlineStr">
        <x:is>
          <x:t>net-debt.cash.B.IV</x:t>
        </x:is>
      </x:c>
      <x:c r="E5312" s="0" t="inlineStr">
        <x:is>
          <x:t>Kassenbestand, Bundesbankguthaben, Guthaben bei Kreditinstituten und Schecks</x:t>
        </x:is>
      </x:c>
      <x:c r="H5312" s="0" t="inlineStr">
        <x:is>
          <x:t>2022-08</x:t>
        </x:is>
      </x:c>
      <x:c r="I5312" s="0" t="inlineStr">
        <x:is>
          <x:t>2022-08</x:t>
        </x:is>
      </x:c>
      <x:c r="J5312" s="0" t="inlineStr">
        <x:is>
          <x:t>Month</x:t>
        </x:is>
      </x:c>
      <x:c r="K5312" s="58">
        <x:v>1</x:v>
      </x:c>
      <x:c r="L5312" s="12">
        <x:v>-885539.09</x:v>
      </x:c>
    </x:row>
    <x:row r="5313">
      <x:c r="A5313" s="0" t="inlineStr">
        <x:is>
          <x:t>NetDebt|net-debt.cash.B.IV||2022-09</x:t>
        </x:is>
      </x:c>
      <x:c r="B5313" s="0" t="inlineStr">
        <x:is>
          <x:t>Demo Handel GmbH</x:t>
        </x:is>
      </x:c>
      <x:c r="C5313" s="0" t="inlineStr">
        <x:is>
          <x:t>NetDebt</x:t>
        </x:is>
      </x:c>
      <x:c r="D5313" s="0" t="inlineStr">
        <x:is>
          <x:t>net-debt.cash.B.IV</x:t>
        </x:is>
      </x:c>
      <x:c r="E5313" s="0" t="inlineStr">
        <x:is>
          <x:t>Kassenbestand, Bundesbankguthaben, Guthaben bei Kreditinstituten und Schecks</x:t>
        </x:is>
      </x:c>
      <x:c r="H5313" s="0" t="inlineStr">
        <x:is>
          <x:t>2022-09</x:t>
        </x:is>
      </x:c>
      <x:c r="I5313" s="0" t="inlineStr">
        <x:is>
          <x:t>2022-09</x:t>
        </x:is>
      </x:c>
      <x:c r="J5313" s="0" t="inlineStr">
        <x:is>
          <x:t>Month</x:t>
        </x:is>
      </x:c>
      <x:c r="K5313" s="58">
        <x:v>1</x:v>
      </x:c>
      <x:c r="L5313" s="12">
        <x:v>-1585047.41</x:v>
      </x:c>
    </x:row>
    <x:row r="5314">
      <x:c r="A5314" s="0" t="inlineStr">
        <x:is>
          <x:t>NetDebt|net-debt.cash.B.IV||2022-10</x:t>
        </x:is>
      </x:c>
      <x:c r="B5314" s="0" t="inlineStr">
        <x:is>
          <x:t>Demo Handel GmbH</x:t>
        </x:is>
      </x:c>
      <x:c r="C5314" s="0" t="inlineStr">
        <x:is>
          <x:t>NetDebt</x:t>
        </x:is>
      </x:c>
      <x:c r="D5314" s="0" t="inlineStr">
        <x:is>
          <x:t>net-debt.cash.B.IV</x:t>
        </x:is>
      </x:c>
      <x:c r="E5314" s="0" t="inlineStr">
        <x:is>
          <x:t>Kassenbestand, Bundesbankguthaben, Guthaben bei Kreditinstituten und Schecks</x:t>
        </x:is>
      </x:c>
      <x:c r="H5314" s="0" t="inlineStr">
        <x:is>
          <x:t>2022-10</x:t>
        </x:is>
      </x:c>
      <x:c r="I5314" s="0" t="inlineStr">
        <x:is>
          <x:t>2022-10</x:t>
        </x:is>
      </x:c>
      <x:c r="J5314" s="0" t="inlineStr">
        <x:is>
          <x:t>Month</x:t>
        </x:is>
      </x:c>
      <x:c r="K5314" s="58">
        <x:v>1</x:v>
      </x:c>
      <x:c r="L5314" s="12">
        <x:v>-1901334.98</x:v>
      </x:c>
    </x:row>
    <x:row r="5315">
      <x:c r="A5315" s="0" t="inlineStr">
        <x:is>
          <x:t>NetDebt|net-debt.cash.B.IV||2022-11</x:t>
        </x:is>
      </x:c>
      <x:c r="B5315" s="0" t="inlineStr">
        <x:is>
          <x:t>Demo Handel GmbH</x:t>
        </x:is>
      </x:c>
      <x:c r="C5315" s="0" t="inlineStr">
        <x:is>
          <x:t>NetDebt</x:t>
        </x:is>
      </x:c>
      <x:c r="D5315" s="0" t="inlineStr">
        <x:is>
          <x:t>net-debt.cash.B.IV</x:t>
        </x:is>
      </x:c>
      <x:c r="E5315" s="0" t="inlineStr">
        <x:is>
          <x:t>Kassenbestand, Bundesbankguthaben, Guthaben bei Kreditinstituten und Schecks</x:t>
        </x:is>
      </x:c>
      <x:c r="H5315" s="0" t="inlineStr">
        <x:is>
          <x:t>2022-11</x:t>
        </x:is>
      </x:c>
      <x:c r="I5315" s="0" t="inlineStr">
        <x:is>
          <x:t>2022-11</x:t>
        </x:is>
      </x:c>
      <x:c r="J5315" s="0" t="inlineStr">
        <x:is>
          <x:t>Month</x:t>
        </x:is>
      </x:c>
      <x:c r="K5315" s="58">
        <x:v>1</x:v>
      </x:c>
      <x:c r="L5315" s="12">
        <x:v>-1668088.69</x:v>
      </x:c>
    </x:row>
    <x:row r="5316">
      <x:c r="A5316" s="0" t="inlineStr">
        <x:is>
          <x:t>NetDebt|net-debt.cash.B.IV||2022-12</x:t>
        </x:is>
      </x:c>
      <x:c r="B5316" s="0" t="inlineStr">
        <x:is>
          <x:t>Demo Handel GmbH</x:t>
        </x:is>
      </x:c>
      <x:c r="C5316" s="0" t="inlineStr">
        <x:is>
          <x:t>NetDebt</x:t>
        </x:is>
      </x:c>
      <x:c r="D5316" s="0" t="inlineStr">
        <x:is>
          <x:t>net-debt.cash.B.IV</x:t>
        </x:is>
      </x:c>
      <x:c r="E5316" s="0" t="inlineStr">
        <x:is>
          <x:t>Kassenbestand, Bundesbankguthaben, Guthaben bei Kreditinstituten und Schecks</x:t>
        </x:is>
      </x:c>
      <x:c r="H5316" s="0" t="inlineStr">
        <x:is>
          <x:t>2022-12</x:t>
        </x:is>
      </x:c>
      <x:c r="I5316" s="0" t="inlineStr">
        <x:is>
          <x:t>2022-12</x:t>
        </x:is>
      </x:c>
      <x:c r="J5316" s="0" t="inlineStr">
        <x:is>
          <x:t>Month</x:t>
        </x:is>
      </x:c>
      <x:c r="K5316" s="58">
        <x:v>1</x:v>
      </x:c>
      <x:c r="L5316" s="12">
        <x:v>-709566.74</x:v>
      </x:c>
    </x:row>
    <x:row r="5317">
      <x:c r="A5317" s="0" t="inlineStr">
        <x:is>
          <x:t>NetDebt|net-debt.cash.B.IV||2023-01</x:t>
        </x:is>
      </x:c>
      <x:c r="B5317" s="0" t="inlineStr">
        <x:is>
          <x:t>Demo Handel GmbH</x:t>
        </x:is>
      </x:c>
      <x:c r="C5317" s="0" t="inlineStr">
        <x:is>
          <x:t>NetDebt</x:t>
        </x:is>
      </x:c>
      <x:c r="D5317" s="0" t="inlineStr">
        <x:is>
          <x:t>net-debt.cash.B.IV</x:t>
        </x:is>
      </x:c>
      <x:c r="E5317" s="0" t="inlineStr">
        <x:is>
          <x:t>Kassenbestand, Bundesbankguthaben, Guthaben bei Kreditinstituten und Schecks</x:t>
        </x:is>
      </x:c>
      <x:c r="H5317" s="0" t="inlineStr">
        <x:is>
          <x:t>2023-01</x:t>
        </x:is>
      </x:c>
      <x:c r="I5317" s="0" t="inlineStr">
        <x:is>
          <x:t>2023-01</x:t>
        </x:is>
      </x:c>
      <x:c r="J5317" s="0" t="inlineStr">
        <x:is>
          <x:t>Month</x:t>
        </x:is>
      </x:c>
      <x:c r="K5317" s="58">
        <x:v>1</x:v>
      </x:c>
      <x:c r="L5317" s="12">
        <x:v>-2000879.54</x:v>
      </x:c>
    </x:row>
    <x:row r="5318">
      <x:c r="A5318" s="0" t="inlineStr">
        <x:is>
          <x:t>NetDebt|net-debt.cash.B.IV||2023-02</x:t>
        </x:is>
      </x:c>
      <x:c r="B5318" s="0" t="inlineStr">
        <x:is>
          <x:t>Demo Handel GmbH</x:t>
        </x:is>
      </x:c>
      <x:c r="C5318" s="0" t="inlineStr">
        <x:is>
          <x:t>NetDebt</x:t>
        </x:is>
      </x:c>
      <x:c r="D5318" s="0" t="inlineStr">
        <x:is>
          <x:t>net-debt.cash.B.IV</x:t>
        </x:is>
      </x:c>
      <x:c r="E5318" s="0" t="inlineStr">
        <x:is>
          <x:t>Kassenbestand, Bundesbankguthaben, Guthaben bei Kreditinstituten und Schecks</x:t>
        </x:is>
      </x:c>
      <x:c r="H5318" s="0" t="inlineStr">
        <x:is>
          <x:t>2023-02</x:t>
        </x:is>
      </x:c>
      <x:c r="I5318" s="0" t="inlineStr">
        <x:is>
          <x:t>2023-02</x:t>
        </x:is>
      </x:c>
      <x:c r="J5318" s="0" t="inlineStr">
        <x:is>
          <x:t>Month</x:t>
        </x:is>
      </x:c>
      <x:c r="K5318" s="58">
        <x:v>1</x:v>
      </x:c>
      <x:c r="L5318" s="12">
        <x:v>-743138.88</x:v>
      </x:c>
    </x:row>
    <x:row r="5319">
      <x:c r="A5319" s="0" t="inlineStr">
        <x:is>
          <x:t>NetDebt|net-debt.cash.B.IV||2023-03</x:t>
        </x:is>
      </x:c>
      <x:c r="B5319" s="0" t="inlineStr">
        <x:is>
          <x:t>Demo Handel GmbH</x:t>
        </x:is>
      </x:c>
      <x:c r="C5319" s="0" t="inlineStr">
        <x:is>
          <x:t>NetDebt</x:t>
        </x:is>
      </x:c>
      <x:c r="D5319" s="0" t="inlineStr">
        <x:is>
          <x:t>net-debt.cash.B.IV</x:t>
        </x:is>
      </x:c>
      <x:c r="E5319" s="0" t="inlineStr">
        <x:is>
          <x:t>Kassenbestand, Bundesbankguthaben, Guthaben bei Kreditinstituten und Schecks</x:t>
        </x:is>
      </x:c>
      <x:c r="H5319" s="0" t="inlineStr">
        <x:is>
          <x:t>2023-03</x:t>
        </x:is>
      </x:c>
      <x:c r="I5319" s="0" t="inlineStr">
        <x:is>
          <x:t>2023-03</x:t>
        </x:is>
      </x:c>
      <x:c r="J5319" s="0" t="inlineStr">
        <x:is>
          <x:t>Month</x:t>
        </x:is>
      </x:c>
      <x:c r="K5319" s="58">
        <x:v>1</x:v>
      </x:c>
      <x:c r="L5319" s="12">
        <x:v>-1829184.95</x:v>
      </x:c>
    </x:row>
    <x:row r="5320">
      <x:c r="A5320" s="0" t="inlineStr">
        <x:is>
          <x:t>NetDebt|net-debt.cash.B.IV||2023-04</x:t>
        </x:is>
      </x:c>
      <x:c r="B5320" s="0" t="inlineStr">
        <x:is>
          <x:t>Demo Handel GmbH</x:t>
        </x:is>
      </x:c>
      <x:c r="C5320" s="0" t="inlineStr">
        <x:is>
          <x:t>NetDebt</x:t>
        </x:is>
      </x:c>
      <x:c r="D5320" s="0" t="inlineStr">
        <x:is>
          <x:t>net-debt.cash.B.IV</x:t>
        </x:is>
      </x:c>
      <x:c r="E5320" s="0" t="inlineStr">
        <x:is>
          <x:t>Kassenbestand, Bundesbankguthaben, Guthaben bei Kreditinstituten und Schecks</x:t>
        </x:is>
      </x:c>
      <x:c r="H5320" s="0" t="inlineStr">
        <x:is>
          <x:t>2023-04</x:t>
        </x:is>
      </x:c>
      <x:c r="I5320" s="0" t="inlineStr">
        <x:is>
          <x:t>2023-04</x:t>
        </x:is>
      </x:c>
      <x:c r="J5320" s="0" t="inlineStr">
        <x:is>
          <x:t>Month</x:t>
        </x:is>
      </x:c>
      <x:c r="K5320" s="58">
        <x:v>1</x:v>
      </x:c>
      <x:c r="L5320" s="12">
        <x:v>-2077747.74</x:v>
      </x:c>
    </x:row>
    <x:row r="5321">
      <x:c r="A5321" s="0" t="inlineStr">
        <x:is>
          <x:t>NetDebt|net-debt.cash.B.IV||2023-05</x:t>
        </x:is>
      </x:c>
      <x:c r="B5321" s="0" t="inlineStr">
        <x:is>
          <x:t>Demo Handel GmbH</x:t>
        </x:is>
      </x:c>
      <x:c r="C5321" s="0" t="inlineStr">
        <x:is>
          <x:t>NetDebt</x:t>
        </x:is>
      </x:c>
      <x:c r="D5321" s="0" t="inlineStr">
        <x:is>
          <x:t>net-debt.cash.B.IV</x:t>
        </x:is>
      </x:c>
      <x:c r="E5321" s="0" t="inlineStr">
        <x:is>
          <x:t>Kassenbestand, Bundesbankguthaben, Guthaben bei Kreditinstituten und Schecks</x:t>
        </x:is>
      </x:c>
      <x:c r="H5321" s="0" t="inlineStr">
        <x:is>
          <x:t>2023-05</x:t>
        </x:is>
      </x:c>
      <x:c r="I5321" s="0" t="inlineStr">
        <x:is>
          <x:t>2023-05</x:t>
        </x:is>
      </x:c>
      <x:c r="J5321" s="0" t="inlineStr">
        <x:is>
          <x:t>Month</x:t>
        </x:is>
      </x:c>
      <x:c r="K5321" s="58">
        <x:v>1</x:v>
      </x:c>
      <x:c r="L5321" s="12">
        <x:v>-1399478.94</x:v>
      </x:c>
    </x:row>
    <x:row r="5322">
      <x:c r="A5322" s="0" t="inlineStr">
        <x:is>
          <x:t>NetDebt|net-debt.cash.B.IV||2023-06</x:t>
        </x:is>
      </x:c>
      <x:c r="B5322" s="0" t="inlineStr">
        <x:is>
          <x:t>Demo Handel GmbH</x:t>
        </x:is>
      </x:c>
      <x:c r="C5322" s="0" t="inlineStr">
        <x:is>
          <x:t>NetDebt</x:t>
        </x:is>
      </x:c>
      <x:c r="D5322" s="0" t="inlineStr">
        <x:is>
          <x:t>net-debt.cash.B.IV</x:t>
        </x:is>
      </x:c>
      <x:c r="E5322" s="0" t="inlineStr">
        <x:is>
          <x:t>Kassenbestand, Bundesbankguthaben, Guthaben bei Kreditinstituten und Schecks</x:t>
        </x:is>
      </x:c>
      <x:c r="H5322" s="0" t="inlineStr">
        <x:is>
          <x:t>2023-06</x:t>
        </x:is>
      </x:c>
      <x:c r="I5322" s="0" t="inlineStr">
        <x:is>
          <x:t>2023-06</x:t>
        </x:is>
      </x:c>
      <x:c r="J5322" s="0" t="inlineStr">
        <x:is>
          <x:t>Month</x:t>
        </x:is>
      </x:c>
      <x:c r="K5322" s="58">
        <x:v>1</x:v>
      </x:c>
      <x:c r="L5322" s="12">
        <x:v>-5145287.1</x:v>
      </x:c>
    </x:row>
    <x:row r="5323">
      <x:c r="A5323" s="0" t="inlineStr">
        <x:is>
          <x:t>NetDebt|net-debt.cash.B.IV||2023-07</x:t>
        </x:is>
      </x:c>
      <x:c r="B5323" s="0" t="inlineStr">
        <x:is>
          <x:t>Demo Handel GmbH</x:t>
        </x:is>
      </x:c>
      <x:c r="C5323" s="0" t="inlineStr">
        <x:is>
          <x:t>NetDebt</x:t>
        </x:is>
      </x:c>
      <x:c r="D5323" s="0" t="inlineStr">
        <x:is>
          <x:t>net-debt.cash.B.IV</x:t>
        </x:is>
      </x:c>
      <x:c r="E5323" s="0" t="inlineStr">
        <x:is>
          <x:t>Kassenbestand, Bundesbankguthaben, Guthaben bei Kreditinstituten und Schecks</x:t>
        </x:is>
      </x:c>
      <x:c r="H5323" s="0" t="inlineStr">
        <x:is>
          <x:t>2023-07</x:t>
        </x:is>
      </x:c>
      <x:c r="I5323" s="0" t="inlineStr">
        <x:is>
          <x:t>2023-07</x:t>
        </x:is>
      </x:c>
      <x:c r="J5323" s="0" t="inlineStr">
        <x:is>
          <x:t>Month</x:t>
        </x:is>
      </x:c>
      <x:c r="K5323" s="58">
        <x:v>1</x:v>
      </x:c>
      <x:c r="L5323" s="12">
        <x:v>-2706537.64</x:v>
      </x:c>
    </x:row>
    <x:row r="5324">
      <x:c r="A5324" s="0" t="inlineStr">
        <x:is>
          <x:t>NetDebt|net-debt.cash.B.IV||2023-08</x:t>
        </x:is>
      </x:c>
      <x:c r="B5324" s="0" t="inlineStr">
        <x:is>
          <x:t>Demo Handel GmbH</x:t>
        </x:is>
      </x:c>
      <x:c r="C5324" s="0" t="inlineStr">
        <x:is>
          <x:t>NetDebt</x:t>
        </x:is>
      </x:c>
      <x:c r="D5324" s="0" t="inlineStr">
        <x:is>
          <x:t>net-debt.cash.B.IV</x:t>
        </x:is>
      </x:c>
      <x:c r="E5324" s="0" t="inlineStr">
        <x:is>
          <x:t>Kassenbestand, Bundesbankguthaben, Guthaben bei Kreditinstituten und Schecks</x:t>
        </x:is>
      </x:c>
      <x:c r="H5324" s="0" t="inlineStr">
        <x:is>
          <x:t>2023-08</x:t>
        </x:is>
      </x:c>
      <x:c r="I5324" s="0" t="inlineStr">
        <x:is>
          <x:t>2023-08</x:t>
        </x:is>
      </x:c>
      <x:c r="J5324" s="0" t="inlineStr">
        <x:is>
          <x:t>Month</x:t>
        </x:is>
      </x:c>
      <x:c r="K5324" s="58">
        <x:v>1</x:v>
      </x:c>
      <x:c r="L5324" s="12">
        <x:v>-3308908.93</x:v>
      </x:c>
    </x:row>
    <x:row r="5325">
      <x:c r="A5325" s="0" t="inlineStr">
        <x:is>
          <x:t>NetDebt|net-debt.cash.B.IV||2023-09</x:t>
        </x:is>
      </x:c>
      <x:c r="B5325" s="0" t="inlineStr">
        <x:is>
          <x:t>Demo Handel GmbH</x:t>
        </x:is>
      </x:c>
      <x:c r="C5325" s="0" t="inlineStr">
        <x:is>
          <x:t>NetDebt</x:t>
        </x:is>
      </x:c>
      <x:c r="D5325" s="0" t="inlineStr">
        <x:is>
          <x:t>net-debt.cash.B.IV</x:t>
        </x:is>
      </x:c>
      <x:c r="E5325" s="0" t="inlineStr">
        <x:is>
          <x:t>Kassenbestand, Bundesbankguthaben, Guthaben bei Kreditinstituten und Schecks</x:t>
        </x:is>
      </x:c>
      <x:c r="H5325" s="0" t="inlineStr">
        <x:is>
          <x:t>2023-09</x:t>
        </x:is>
      </x:c>
      <x:c r="I5325" s="0" t="inlineStr">
        <x:is>
          <x:t>2023-09</x:t>
        </x:is>
      </x:c>
      <x:c r="J5325" s="0" t="inlineStr">
        <x:is>
          <x:t>Month</x:t>
        </x:is>
      </x:c>
      <x:c r="K5325" s="58">
        <x:v>1</x:v>
      </x:c>
      <x:c r="L5325" s="12">
        <x:v>-3107481.06</x:v>
      </x:c>
    </x:row>
    <x:row r="5326">
      <x:c r="A5326" s="0" t="inlineStr">
        <x:is>
          <x:t>NetDebt|net-debt.cash.B.IV||2023-10</x:t>
        </x:is>
      </x:c>
      <x:c r="B5326" s="0" t="inlineStr">
        <x:is>
          <x:t>Demo Handel GmbH</x:t>
        </x:is>
      </x:c>
      <x:c r="C5326" s="0" t="inlineStr">
        <x:is>
          <x:t>NetDebt</x:t>
        </x:is>
      </x:c>
      <x:c r="D5326" s="0" t="inlineStr">
        <x:is>
          <x:t>net-debt.cash.B.IV</x:t>
        </x:is>
      </x:c>
      <x:c r="E5326" s="0" t="inlineStr">
        <x:is>
          <x:t>Kassenbestand, Bundesbankguthaben, Guthaben bei Kreditinstituten und Schecks</x:t>
        </x:is>
      </x:c>
      <x:c r="H5326" s="0" t="inlineStr">
        <x:is>
          <x:t>2023-10</x:t>
        </x:is>
      </x:c>
      <x:c r="I5326" s="0" t="inlineStr">
        <x:is>
          <x:t>2023-10</x:t>
        </x:is>
      </x:c>
      <x:c r="J5326" s="0" t="inlineStr">
        <x:is>
          <x:t>Month</x:t>
        </x:is>
      </x:c>
      <x:c r="K5326" s="58">
        <x:v>1</x:v>
      </x:c>
      <x:c r="L5326" s="12">
        <x:v>-2896672.21</x:v>
      </x:c>
    </x:row>
    <x:row r="5327">
      <x:c r="A5327" s="0" t="inlineStr">
        <x:is>
          <x:t>NetDebt|net-debt.cash.B.IV||2023-11</x:t>
        </x:is>
      </x:c>
      <x:c r="B5327" s="0" t="inlineStr">
        <x:is>
          <x:t>Demo Handel GmbH</x:t>
        </x:is>
      </x:c>
      <x:c r="C5327" s="0" t="inlineStr">
        <x:is>
          <x:t>NetDebt</x:t>
        </x:is>
      </x:c>
      <x:c r="D5327" s="0" t="inlineStr">
        <x:is>
          <x:t>net-debt.cash.B.IV</x:t>
        </x:is>
      </x:c>
      <x:c r="E5327" s="0" t="inlineStr">
        <x:is>
          <x:t>Kassenbestand, Bundesbankguthaben, Guthaben bei Kreditinstituten und Schecks</x:t>
        </x:is>
      </x:c>
      <x:c r="H5327" s="0" t="inlineStr">
        <x:is>
          <x:t>2023-11</x:t>
        </x:is>
      </x:c>
      <x:c r="I5327" s="0" t="inlineStr">
        <x:is>
          <x:t>2023-11</x:t>
        </x:is>
      </x:c>
      <x:c r="J5327" s="0" t="inlineStr">
        <x:is>
          <x:t>Month</x:t>
        </x:is>
      </x:c>
      <x:c r="K5327" s="58">
        <x:v>1</x:v>
      </x:c>
      <x:c r="L5327" s="12">
        <x:v>-3104477.82</x:v>
      </x:c>
    </x:row>
    <x:row r="5328">
      <x:c r="A5328" s="0" t="inlineStr">
        <x:is>
          <x:t>NetDebt|net-debt.cash.B.IV||2023-12</x:t>
        </x:is>
      </x:c>
      <x:c r="B5328" s="0" t="inlineStr">
        <x:is>
          <x:t>Demo Handel GmbH</x:t>
        </x:is>
      </x:c>
      <x:c r="C5328" s="0" t="inlineStr">
        <x:is>
          <x:t>NetDebt</x:t>
        </x:is>
      </x:c>
      <x:c r="D5328" s="0" t="inlineStr">
        <x:is>
          <x:t>net-debt.cash.B.IV</x:t>
        </x:is>
      </x:c>
      <x:c r="E5328" s="0" t="inlineStr">
        <x:is>
          <x:t>Kassenbestand, Bundesbankguthaben, Guthaben bei Kreditinstituten und Schecks</x:t>
        </x:is>
      </x:c>
      <x:c r="H5328" s="0" t="inlineStr">
        <x:is>
          <x:t>2023-12</x:t>
        </x:is>
      </x:c>
      <x:c r="I5328" s="0" t="inlineStr">
        <x:is>
          <x:t>2023-12</x:t>
        </x:is>
      </x:c>
      <x:c r="J5328" s="0" t="inlineStr">
        <x:is>
          <x:t>Month</x:t>
        </x:is>
      </x:c>
      <x:c r="K5328" s="58">
        <x:v>1</x:v>
      </x:c>
      <x:c r="L5328" s="12">
        <x:v>-2901456.93</x:v>
      </x:c>
    </x:row>
    <x:row r="5329">
      <x:c r="A5329" s="0" t="inlineStr">
        <x:is>
          <x:t>NetDebt|net-debt.cash.B.IV||2024-01</x:t>
        </x:is>
      </x:c>
      <x:c r="B5329" s="0" t="inlineStr">
        <x:is>
          <x:t>Demo Handel GmbH</x:t>
        </x:is>
      </x:c>
      <x:c r="C5329" s="0" t="inlineStr">
        <x:is>
          <x:t>NetDebt</x:t>
        </x:is>
      </x:c>
      <x:c r="D5329" s="0" t="inlineStr">
        <x:is>
          <x:t>net-debt.cash.B.IV</x:t>
        </x:is>
      </x:c>
      <x:c r="E5329" s="0" t="inlineStr">
        <x:is>
          <x:t>Kassenbestand, Bundesbankguthaben, Guthaben bei Kreditinstituten und Schecks</x:t>
        </x:is>
      </x:c>
      <x:c r="H5329" s="0" t="inlineStr">
        <x:is>
          <x:t>2024-01</x:t>
        </x:is>
      </x:c>
      <x:c r="I5329" s="0" t="inlineStr">
        <x:is>
          <x:t>2024-01</x:t>
        </x:is>
      </x:c>
      <x:c r="J5329" s="0" t="inlineStr">
        <x:is>
          <x:t>Month</x:t>
        </x:is>
      </x:c>
      <x:c r="K5329" s="58">
        <x:v>1</x:v>
      </x:c>
      <x:c r="L5329" s="12">
        <x:v>-3199078.08</x:v>
      </x:c>
    </x:row>
    <x:row r="5330">
      <x:c r="A5330" s="0" t="inlineStr">
        <x:is>
          <x:t>NetDebt|net-debt.cash.B.IV||2024-02</x:t>
        </x:is>
      </x:c>
      <x:c r="B5330" s="0" t="inlineStr">
        <x:is>
          <x:t>Demo Handel GmbH</x:t>
        </x:is>
      </x:c>
      <x:c r="C5330" s="0" t="inlineStr">
        <x:is>
          <x:t>NetDebt</x:t>
        </x:is>
      </x:c>
      <x:c r="D5330" s="0" t="inlineStr">
        <x:is>
          <x:t>net-debt.cash.B.IV</x:t>
        </x:is>
      </x:c>
      <x:c r="E5330" s="0" t="inlineStr">
        <x:is>
          <x:t>Kassenbestand, Bundesbankguthaben, Guthaben bei Kreditinstituten und Schecks</x:t>
        </x:is>
      </x:c>
      <x:c r="H5330" s="0" t="inlineStr">
        <x:is>
          <x:t>2024-02</x:t>
        </x:is>
      </x:c>
      <x:c r="I5330" s="0" t="inlineStr">
        <x:is>
          <x:t>2024-02</x:t>
        </x:is>
      </x:c>
      <x:c r="J5330" s="0" t="inlineStr">
        <x:is>
          <x:t>Month</x:t>
        </x:is>
      </x:c>
      <x:c r="K5330" s="58">
        <x:v>1</x:v>
      </x:c>
      <x:c r="L5330" s="12">
        <x:v>-3371720.91</x:v>
      </x:c>
    </x:row>
    <x:row r="5331">
      <x:c r="A5331" s="0" t="inlineStr">
        <x:is>
          <x:t>NetDebt|net-debt.cash.B.IV||2024-03</x:t>
        </x:is>
      </x:c>
      <x:c r="B5331" s="0" t="inlineStr">
        <x:is>
          <x:t>Demo Handel GmbH</x:t>
        </x:is>
      </x:c>
      <x:c r="C5331" s="0" t="inlineStr">
        <x:is>
          <x:t>NetDebt</x:t>
        </x:is>
      </x:c>
      <x:c r="D5331" s="0" t="inlineStr">
        <x:is>
          <x:t>net-debt.cash.B.IV</x:t>
        </x:is>
      </x:c>
      <x:c r="E5331" s="0" t="inlineStr">
        <x:is>
          <x:t>Kassenbestand, Bundesbankguthaben, Guthaben bei Kreditinstituten und Schecks</x:t>
        </x:is>
      </x:c>
      <x:c r="H5331" s="0" t="inlineStr">
        <x:is>
          <x:t>2024-03</x:t>
        </x:is>
      </x:c>
      <x:c r="I5331" s="0" t="inlineStr">
        <x:is>
          <x:t>2024-03</x:t>
        </x:is>
      </x:c>
      <x:c r="J5331" s="0" t="inlineStr">
        <x:is>
          <x:t>Month</x:t>
        </x:is>
      </x:c>
      <x:c r="K5331" s="58">
        <x:v>1</x:v>
      </x:c>
      <x:c r="L5331" s="12">
        <x:v>-3158184.1</x:v>
      </x:c>
    </x:row>
    <x:row r="5332">
      <x:c r="A5332" s="0" t="inlineStr">
        <x:is>
          <x:t>NetDebt|net-debt.cash.B.IV||2024-04</x:t>
        </x:is>
      </x:c>
      <x:c r="B5332" s="0" t="inlineStr">
        <x:is>
          <x:t>Demo Handel GmbH</x:t>
        </x:is>
      </x:c>
      <x:c r="C5332" s="0" t="inlineStr">
        <x:is>
          <x:t>NetDebt</x:t>
        </x:is>
      </x:c>
      <x:c r="D5332" s="0" t="inlineStr">
        <x:is>
          <x:t>net-debt.cash.B.IV</x:t>
        </x:is>
      </x:c>
      <x:c r="E5332" s="0" t="inlineStr">
        <x:is>
          <x:t>Kassenbestand, Bundesbankguthaben, Guthaben bei Kreditinstituten und Schecks</x:t>
        </x:is>
      </x:c>
      <x:c r="H5332" s="0" t="inlineStr">
        <x:is>
          <x:t>2024-04</x:t>
        </x:is>
      </x:c>
      <x:c r="I5332" s="0" t="inlineStr">
        <x:is>
          <x:t>2024-04</x:t>
        </x:is>
      </x:c>
      <x:c r="J5332" s="0" t="inlineStr">
        <x:is>
          <x:t>Month</x:t>
        </x:is>
      </x:c>
      <x:c r="K5332" s="58">
        <x:v>1</x:v>
      </x:c>
      <x:c r="L5332" s="12">
        <x:v>-3388243.5</x:v>
      </x:c>
    </x:row>
    <x:row r="5333">
      <x:c r="A5333" s="0" t="inlineStr">
        <x:is>
          <x:t>NetDebt|net-debt.cash.B.IV||2024-05</x:t>
        </x:is>
      </x:c>
      <x:c r="B5333" s="0" t="inlineStr">
        <x:is>
          <x:t>Demo Handel GmbH</x:t>
        </x:is>
      </x:c>
      <x:c r="C5333" s="0" t="inlineStr">
        <x:is>
          <x:t>NetDebt</x:t>
        </x:is>
      </x:c>
      <x:c r="D5333" s="0" t="inlineStr">
        <x:is>
          <x:t>net-debt.cash.B.IV</x:t>
        </x:is>
      </x:c>
      <x:c r="E5333" s="0" t="inlineStr">
        <x:is>
          <x:t>Kassenbestand, Bundesbankguthaben, Guthaben bei Kreditinstituten und Schecks</x:t>
        </x:is>
      </x:c>
      <x:c r="H5333" s="0" t="inlineStr">
        <x:is>
          <x:t>2024-05</x:t>
        </x:is>
      </x:c>
      <x:c r="I5333" s="0" t="inlineStr">
        <x:is>
          <x:t>2024-05</x:t>
        </x:is>
      </x:c>
      <x:c r="J5333" s="0" t="inlineStr">
        <x:is>
          <x:t>Month</x:t>
        </x:is>
      </x:c>
      <x:c r="K5333" s="58">
        <x:v>1</x:v>
      </x:c>
      <x:c r="L5333" s="12">
        <x:v>-3155449.56</x:v>
      </x:c>
    </x:row>
    <x:row r="5334">
      <x:c r="A5334" s="0" t="inlineStr">
        <x:is>
          <x:t>NetDebt|net-debt.cash.B.IV||2024-06</x:t>
        </x:is>
      </x:c>
      <x:c r="B5334" s="0" t="inlineStr">
        <x:is>
          <x:t>Demo Handel GmbH</x:t>
        </x:is>
      </x:c>
      <x:c r="C5334" s="0" t="inlineStr">
        <x:is>
          <x:t>NetDebt</x:t>
        </x:is>
      </x:c>
      <x:c r="D5334" s="0" t="inlineStr">
        <x:is>
          <x:t>net-debt.cash.B.IV</x:t>
        </x:is>
      </x:c>
      <x:c r="E5334" s="0" t="inlineStr">
        <x:is>
          <x:t>Kassenbestand, Bundesbankguthaben, Guthaben bei Kreditinstituten und Schecks</x:t>
        </x:is>
      </x:c>
      <x:c r="H5334" s="0" t="inlineStr">
        <x:is>
          <x:t>2024-06</x:t>
        </x:is>
      </x:c>
      <x:c r="I5334" s="0" t="inlineStr">
        <x:is>
          <x:t>2024-06</x:t>
        </x:is>
      </x:c>
      <x:c r="J5334" s="0" t="inlineStr">
        <x:is>
          <x:t>Month</x:t>
        </x:is>
      </x:c>
      <x:c r="K5334" s="58">
        <x:v>1</x:v>
      </x:c>
      <x:c r="L5334" s="12">
        <x:v>-2362833.69</x:v>
      </x:c>
    </x:row>
    <x:row r="5335">
      <x:c r="A5335" s="0" t="inlineStr">
        <x:is>
          <x:t>NetDebt|net-debt.cash.B.IV||2024-07</x:t>
        </x:is>
      </x:c>
      <x:c r="B5335" s="0" t="inlineStr">
        <x:is>
          <x:t>Demo Handel GmbH</x:t>
        </x:is>
      </x:c>
      <x:c r="C5335" s="0" t="inlineStr">
        <x:is>
          <x:t>NetDebt</x:t>
        </x:is>
      </x:c>
      <x:c r="D5335" s="0" t="inlineStr">
        <x:is>
          <x:t>net-debt.cash.B.IV</x:t>
        </x:is>
      </x:c>
      <x:c r="E5335" s="0" t="inlineStr">
        <x:is>
          <x:t>Kassenbestand, Bundesbankguthaben, Guthaben bei Kreditinstituten und Schecks</x:t>
        </x:is>
      </x:c>
      <x:c r="H5335" s="0" t="inlineStr">
        <x:is>
          <x:t>2024-07</x:t>
        </x:is>
      </x:c>
      <x:c r="I5335" s="0" t="inlineStr">
        <x:is>
          <x:t>2024-07</x:t>
        </x:is>
      </x:c>
      <x:c r="J5335" s="0" t="inlineStr">
        <x:is>
          <x:t>Month</x:t>
        </x:is>
      </x:c>
      <x:c r="K5335" s="58">
        <x:v>1</x:v>
      </x:c>
      <x:c r="L5335" s="12">
        <x:v>-1388339.35</x:v>
      </x:c>
    </x:row>
    <x:row r="5336">
      <x:c r="A5336" s="0" t="inlineStr">
        <x:is>
          <x:t>NetDebt|net-debt.cash.B.IV||2024-08</x:t>
        </x:is>
      </x:c>
      <x:c r="B5336" s="0" t="inlineStr">
        <x:is>
          <x:t>Demo Handel GmbH</x:t>
        </x:is>
      </x:c>
      <x:c r="C5336" s="0" t="inlineStr">
        <x:is>
          <x:t>NetDebt</x:t>
        </x:is>
      </x:c>
      <x:c r="D5336" s="0" t="inlineStr">
        <x:is>
          <x:t>net-debt.cash.B.IV</x:t>
        </x:is>
      </x:c>
      <x:c r="E5336" s="0" t="inlineStr">
        <x:is>
          <x:t>Kassenbestand, Bundesbankguthaben, Guthaben bei Kreditinstituten und Schecks</x:t>
        </x:is>
      </x:c>
      <x:c r="H5336" s="0" t="inlineStr">
        <x:is>
          <x:t>2024-08</x:t>
        </x:is>
      </x:c>
      <x:c r="I5336" s="0" t="inlineStr">
        <x:is>
          <x:t>2024-08</x:t>
        </x:is>
      </x:c>
      <x:c r="J5336" s="0" t="inlineStr">
        <x:is>
          <x:t>Month</x:t>
        </x:is>
      </x:c>
      <x:c r="K5336" s="58">
        <x:v>1</x:v>
      </x:c>
      <x:c r="L5336" s="12">
        <x:v>40479.9</x:v>
      </x:c>
    </x:row>
    <x:row r="5337">
      <x:c r="A5337" s="0" t="inlineStr">
        <x:is>
          <x:t>NetDebt|net-debt.cash.B.IV||2024-09</x:t>
        </x:is>
      </x:c>
      <x:c r="B5337" s="0" t="inlineStr">
        <x:is>
          <x:t>Demo Handel GmbH</x:t>
        </x:is>
      </x:c>
      <x:c r="C5337" s="0" t="inlineStr">
        <x:is>
          <x:t>NetDebt</x:t>
        </x:is>
      </x:c>
      <x:c r="D5337" s="0" t="inlineStr">
        <x:is>
          <x:t>net-debt.cash.B.IV</x:t>
        </x:is>
      </x:c>
      <x:c r="E5337" s="0" t="inlineStr">
        <x:is>
          <x:t>Kassenbestand, Bundesbankguthaben, Guthaben bei Kreditinstituten und Schecks</x:t>
        </x:is>
      </x:c>
      <x:c r="H5337" s="0" t="inlineStr">
        <x:is>
          <x:t>2024-09</x:t>
        </x:is>
      </x:c>
      <x:c r="I5337" s="0" t="inlineStr">
        <x:is>
          <x:t>2024-09</x:t>
        </x:is>
      </x:c>
      <x:c r="J5337" s="0" t="inlineStr">
        <x:is>
          <x:t>Month</x:t>
        </x:is>
      </x:c>
      <x:c r="K5337" s="58">
        <x:v>1</x:v>
      </x:c>
      <x:c r="L5337" s="12">
        <x:v>-286447.2</x:v>
      </x:c>
    </x:row>
    <x:row r="5338">
      <x:c r="A5338" s="0" t="inlineStr">
        <x:is>
          <x:t>NetDebt|net-debt.cash.B.IV||2024-10</x:t>
        </x:is>
      </x:c>
      <x:c r="B5338" s="0" t="inlineStr">
        <x:is>
          <x:t>Demo Handel GmbH</x:t>
        </x:is>
      </x:c>
      <x:c r="C5338" s="0" t="inlineStr">
        <x:is>
          <x:t>NetDebt</x:t>
        </x:is>
      </x:c>
      <x:c r="D5338" s="0" t="inlineStr">
        <x:is>
          <x:t>net-debt.cash.B.IV</x:t>
        </x:is>
      </x:c>
      <x:c r="E5338" s="0" t="inlineStr">
        <x:is>
          <x:t>Kassenbestand, Bundesbankguthaben, Guthaben bei Kreditinstituten und Schecks</x:t>
        </x:is>
      </x:c>
      <x:c r="H5338" s="0" t="inlineStr">
        <x:is>
          <x:t>2024-10</x:t>
        </x:is>
      </x:c>
      <x:c r="I5338" s="0" t="inlineStr">
        <x:is>
          <x:t>2024-10</x:t>
        </x:is>
      </x:c>
      <x:c r="J5338" s="0" t="inlineStr">
        <x:is>
          <x:t>Month</x:t>
        </x:is>
      </x:c>
      <x:c r="K5338" s="58">
        <x:v>1</x:v>
      </x:c>
      <x:c r="L5338" s="12">
        <x:v>-567831.63</x:v>
      </x:c>
    </x:row>
    <x:row r="5339">
      <x:c r="A5339" s="0" t="inlineStr">
        <x:is>
          <x:t>NetDebt|net-debt.cash.B.IV||2024-11</x:t>
        </x:is>
      </x:c>
      <x:c r="B5339" s="0" t="inlineStr">
        <x:is>
          <x:t>Demo Handel GmbH</x:t>
        </x:is>
      </x:c>
      <x:c r="C5339" s="0" t="inlineStr">
        <x:is>
          <x:t>NetDebt</x:t>
        </x:is>
      </x:c>
      <x:c r="D5339" s="0" t="inlineStr">
        <x:is>
          <x:t>net-debt.cash.B.IV</x:t>
        </x:is>
      </x:c>
      <x:c r="E5339" s="0" t="inlineStr">
        <x:is>
          <x:t>Kassenbestand, Bundesbankguthaben, Guthaben bei Kreditinstituten und Schecks</x:t>
        </x:is>
      </x:c>
      <x:c r="H5339" s="0" t="inlineStr">
        <x:is>
          <x:t>2024-11</x:t>
        </x:is>
      </x:c>
      <x:c r="I5339" s="0" t="inlineStr">
        <x:is>
          <x:t>2024-11</x:t>
        </x:is>
      </x:c>
      <x:c r="J5339" s="0" t="inlineStr">
        <x:is>
          <x:t>Month</x:t>
        </x:is>
      </x:c>
      <x:c r="K5339" s="58">
        <x:v>1</x:v>
      </x:c>
      <x:c r="L5339" s="12">
        <x:v>-10904.13</x:v>
      </x:c>
    </x:row>
    <x:row r="5340">
      <x:c r="A5340" s="0" t="inlineStr">
        <x:is>
          <x:t>NetDebt|net-debt.cash.B.IV||2024-12</x:t>
        </x:is>
      </x:c>
      <x:c r="B5340" s="0" t="inlineStr">
        <x:is>
          <x:t>Demo Handel GmbH</x:t>
        </x:is>
      </x:c>
      <x:c r="C5340" s="0" t="inlineStr">
        <x:is>
          <x:t>NetDebt</x:t>
        </x:is>
      </x:c>
      <x:c r="D5340" s="0" t="inlineStr">
        <x:is>
          <x:t>net-debt.cash.B.IV</x:t>
        </x:is>
      </x:c>
      <x:c r="E5340" s="0" t="inlineStr">
        <x:is>
          <x:t>Kassenbestand, Bundesbankguthaben, Guthaben bei Kreditinstituten und Schecks</x:t>
        </x:is>
      </x:c>
      <x:c r="H5340" s="0" t="inlineStr">
        <x:is>
          <x:t>2024-12</x:t>
        </x:is>
      </x:c>
      <x:c r="I5340" s="0" t="inlineStr">
        <x:is>
          <x:t>2024-12</x:t>
        </x:is>
      </x:c>
      <x:c r="J5340" s="0" t="inlineStr">
        <x:is>
          <x:t>Month</x:t>
        </x:is>
      </x:c>
      <x:c r="K5340" s="58">
        <x:v>1</x:v>
      </x:c>
      <x:c r="L5340" s="12">
        <x:v>-295955.28</x:v>
      </x:c>
    </x:row>
    <x:row r="5341">
      <x:c r="A5341" s="0" t="inlineStr">
        <x:is>
          <x:t>NetDebt|net-debt.cash.B.IV|1600|2022-01</x:t>
        </x:is>
      </x:c>
      <x:c r="B5341" s="0" t="inlineStr">
        <x:is>
          <x:t>Demo Handel GmbH</x:t>
        </x:is>
      </x:c>
      <x:c r="C5341" s="0" t="inlineStr">
        <x:is>
          <x:t>NetDebt</x:t>
        </x:is>
      </x:c>
      <x:c r="D5341" s="0" t="inlineStr">
        <x:is>
          <x:t>net-debt.cash.B.IV</x:t>
        </x:is>
      </x:c>
      <x:c r="E5341" s="0" t="inlineStr">
        <x:is>
          <x:t>Kassenbestand, Bundesbankguthaben, Guthaben bei Kreditinstituten und Schecks</x:t>
        </x:is>
      </x:c>
      <x:c r="F5341" s="58">
        <x:v>1600</x:v>
      </x:c>
      <x:c r="G5341" t="inlineStr">
        <x:is>
          <x:t>Kasse</x:t>
        </x:is>
      </x:c>
      <x:c r="H5341" s="0" t="inlineStr">
        <x:is>
          <x:t>2022-01</x:t>
        </x:is>
      </x:c>
      <x:c r="I5341" s="0" t="inlineStr">
        <x:is>
          <x:t>2022-01</x:t>
        </x:is>
      </x:c>
      <x:c r="J5341" s="0" t="inlineStr">
        <x:is>
          <x:t>Month</x:t>
        </x:is>
      </x:c>
      <x:c r="K5341" s="58">
        <x:v>1</x:v>
      </x:c>
      <x:c r="L5341" s="12">
        <x:v>-1518.2</x:v>
      </x:c>
    </x:row>
    <x:row r="5342">
      <x:c r="A5342" s="0" t="inlineStr">
        <x:is>
          <x:t>NetDebt|net-debt.cash.B.IV|1600|2022-02</x:t>
        </x:is>
      </x:c>
      <x:c r="B5342" s="0" t="inlineStr">
        <x:is>
          <x:t>Demo Handel GmbH</x:t>
        </x:is>
      </x:c>
      <x:c r="C5342" s="0" t="inlineStr">
        <x:is>
          <x:t>NetDebt</x:t>
        </x:is>
      </x:c>
      <x:c r="D5342" s="0" t="inlineStr">
        <x:is>
          <x:t>net-debt.cash.B.IV</x:t>
        </x:is>
      </x:c>
      <x:c r="E5342" s="0" t="inlineStr">
        <x:is>
          <x:t>Kassenbestand, Bundesbankguthaben, Guthaben bei Kreditinstituten und Schecks</x:t>
        </x:is>
      </x:c>
      <x:c r="F5342" s="58">
        <x:v>1600</x:v>
      </x:c>
      <x:c r="G5342" t="inlineStr">
        <x:is>
          <x:t>Kasse</x:t>
        </x:is>
      </x:c>
      <x:c r="H5342" s="0" t="inlineStr">
        <x:is>
          <x:t>2022-02</x:t>
        </x:is>
      </x:c>
      <x:c r="I5342" s="0" t="inlineStr">
        <x:is>
          <x:t>2022-02</x:t>
        </x:is>
      </x:c>
      <x:c r="J5342" s="0" t="inlineStr">
        <x:is>
          <x:t>Month</x:t>
        </x:is>
      </x:c>
      <x:c r="K5342" s="58">
        <x:v>1</x:v>
      </x:c>
      <x:c r="L5342" s="12">
        <x:v>-1579.94</x:v>
      </x:c>
    </x:row>
    <x:row r="5343">
      <x:c r="A5343" s="0" t="inlineStr">
        <x:is>
          <x:t>NetDebt|net-debt.cash.B.IV|1600|2022-03</x:t>
        </x:is>
      </x:c>
      <x:c r="B5343" s="0" t="inlineStr">
        <x:is>
          <x:t>Demo Handel GmbH</x:t>
        </x:is>
      </x:c>
      <x:c r="C5343" s="0" t="inlineStr">
        <x:is>
          <x:t>NetDebt</x:t>
        </x:is>
      </x:c>
      <x:c r="D5343" s="0" t="inlineStr">
        <x:is>
          <x:t>net-debt.cash.B.IV</x:t>
        </x:is>
      </x:c>
      <x:c r="E5343" s="0" t="inlineStr">
        <x:is>
          <x:t>Kassenbestand, Bundesbankguthaben, Guthaben bei Kreditinstituten und Schecks</x:t>
        </x:is>
      </x:c>
      <x:c r="F5343" s="58">
        <x:v>1600</x:v>
      </x:c>
      <x:c r="G5343" t="inlineStr">
        <x:is>
          <x:t>Kasse</x:t>
        </x:is>
      </x:c>
      <x:c r="H5343" s="0" t="inlineStr">
        <x:is>
          <x:t>2022-03</x:t>
        </x:is>
      </x:c>
      <x:c r="I5343" s="0" t="inlineStr">
        <x:is>
          <x:t>2022-03</x:t>
        </x:is>
      </x:c>
      <x:c r="J5343" s="0" t="inlineStr">
        <x:is>
          <x:t>Month</x:t>
        </x:is>
      </x:c>
      <x:c r="K5343" s="58">
        <x:v>1</x:v>
      </x:c>
      <x:c r="L5343" s="12">
        <x:v>-1522.16</x:v>
      </x:c>
    </x:row>
    <x:row r="5344">
      <x:c r="A5344" s="0" t="inlineStr">
        <x:is>
          <x:t>NetDebt|net-debt.cash.B.IV|1600|2022-04</x:t>
        </x:is>
      </x:c>
      <x:c r="B5344" s="0" t="inlineStr">
        <x:is>
          <x:t>Demo Handel GmbH</x:t>
        </x:is>
      </x:c>
      <x:c r="C5344" s="0" t="inlineStr">
        <x:is>
          <x:t>NetDebt</x:t>
        </x:is>
      </x:c>
      <x:c r="D5344" s="0" t="inlineStr">
        <x:is>
          <x:t>net-debt.cash.B.IV</x:t>
        </x:is>
      </x:c>
      <x:c r="E5344" s="0" t="inlineStr">
        <x:is>
          <x:t>Kassenbestand, Bundesbankguthaben, Guthaben bei Kreditinstituten und Schecks</x:t>
        </x:is>
      </x:c>
      <x:c r="F5344" s="58">
        <x:v>1600</x:v>
      </x:c>
      <x:c r="G5344" t="inlineStr">
        <x:is>
          <x:t>Kasse</x:t>
        </x:is>
      </x:c>
      <x:c r="H5344" s="0" t="inlineStr">
        <x:is>
          <x:t>2022-04</x:t>
        </x:is>
      </x:c>
      <x:c r="I5344" s="0" t="inlineStr">
        <x:is>
          <x:t>2022-04</x:t>
        </x:is>
      </x:c>
      <x:c r="J5344" s="0" t="inlineStr">
        <x:is>
          <x:t>Month</x:t>
        </x:is>
      </x:c>
      <x:c r="K5344" s="58">
        <x:v>1</x:v>
      </x:c>
      <x:c r="L5344" s="12">
        <x:v>-1533.48</x:v>
      </x:c>
    </x:row>
    <x:row r="5345">
      <x:c r="A5345" s="0" t="inlineStr">
        <x:is>
          <x:t>NetDebt|net-debt.cash.B.IV|1600|2022-05</x:t>
        </x:is>
      </x:c>
      <x:c r="B5345" s="0" t="inlineStr">
        <x:is>
          <x:t>Demo Handel GmbH</x:t>
        </x:is>
      </x:c>
      <x:c r="C5345" s="0" t="inlineStr">
        <x:is>
          <x:t>NetDebt</x:t>
        </x:is>
      </x:c>
      <x:c r="D5345" s="0" t="inlineStr">
        <x:is>
          <x:t>net-debt.cash.B.IV</x:t>
        </x:is>
      </x:c>
      <x:c r="E5345" s="0" t="inlineStr">
        <x:is>
          <x:t>Kassenbestand, Bundesbankguthaben, Guthaben bei Kreditinstituten und Schecks</x:t>
        </x:is>
      </x:c>
      <x:c r="F5345" s="58">
        <x:v>1600</x:v>
      </x:c>
      <x:c r="G5345" t="inlineStr">
        <x:is>
          <x:t>Kasse</x:t>
        </x:is>
      </x:c>
      <x:c r="H5345" s="0" t="inlineStr">
        <x:is>
          <x:t>2022-05</x:t>
        </x:is>
      </x:c>
      <x:c r="I5345" s="0" t="inlineStr">
        <x:is>
          <x:t>2022-05</x:t>
        </x:is>
      </x:c>
      <x:c r="J5345" s="0" t="inlineStr">
        <x:is>
          <x:t>Month</x:t>
        </x:is>
      </x:c>
      <x:c r="K5345" s="58">
        <x:v>1</x:v>
      </x:c>
      <x:c r="L5345" s="12">
        <x:v>-1573.84</x:v>
      </x:c>
    </x:row>
    <x:row r="5346">
      <x:c r="A5346" s="0" t="inlineStr">
        <x:is>
          <x:t>NetDebt|net-debt.cash.B.IV|1600|2022-06</x:t>
        </x:is>
      </x:c>
      <x:c r="B5346" s="0" t="inlineStr">
        <x:is>
          <x:t>Demo Handel GmbH</x:t>
        </x:is>
      </x:c>
      <x:c r="C5346" s="0" t="inlineStr">
        <x:is>
          <x:t>NetDebt</x:t>
        </x:is>
      </x:c>
      <x:c r="D5346" s="0" t="inlineStr">
        <x:is>
          <x:t>net-debt.cash.B.IV</x:t>
        </x:is>
      </x:c>
      <x:c r="E5346" s="0" t="inlineStr">
        <x:is>
          <x:t>Kassenbestand, Bundesbankguthaben, Guthaben bei Kreditinstituten und Schecks</x:t>
        </x:is>
      </x:c>
      <x:c r="F5346" s="58">
        <x:v>1600</x:v>
      </x:c>
      <x:c r="G5346" t="inlineStr">
        <x:is>
          <x:t>Kasse</x:t>
        </x:is>
      </x:c>
      <x:c r="H5346" s="0" t="inlineStr">
        <x:is>
          <x:t>2022-06</x:t>
        </x:is>
      </x:c>
      <x:c r="I5346" s="0" t="inlineStr">
        <x:is>
          <x:t>2022-06</x:t>
        </x:is>
      </x:c>
      <x:c r="J5346" s="0" t="inlineStr">
        <x:is>
          <x:t>Month</x:t>
        </x:is>
      </x:c>
      <x:c r="K5346" s="58">
        <x:v>1</x:v>
      </x:c>
      <x:c r="L5346" s="12">
        <x:v>-1507.02</x:v>
      </x:c>
    </x:row>
    <x:row r="5347">
      <x:c r="A5347" s="0" t="inlineStr">
        <x:is>
          <x:t>NetDebt|net-debt.cash.B.IV|1600|2022-07</x:t>
        </x:is>
      </x:c>
      <x:c r="B5347" s="0" t="inlineStr">
        <x:is>
          <x:t>Demo Handel GmbH</x:t>
        </x:is>
      </x:c>
      <x:c r="C5347" s="0" t="inlineStr">
        <x:is>
          <x:t>NetDebt</x:t>
        </x:is>
      </x:c>
      <x:c r="D5347" s="0" t="inlineStr">
        <x:is>
          <x:t>net-debt.cash.B.IV</x:t>
        </x:is>
      </x:c>
      <x:c r="E5347" s="0" t="inlineStr">
        <x:is>
          <x:t>Kassenbestand, Bundesbankguthaben, Guthaben bei Kreditinstituten und Schecks</x:t>
        </x:is>
      </x:c>
      <x:c r="F5347" s="58">
        <x:v>1600</x:v>
      </x:c>
      <x:c r="G5347" t="inlineStr">
        <x:is>
          <x:t>Kasse</x:t>
        </x:is>
      </x:c>
      <x:c r="H5347" s="0" t="inlineStr">
        <x:is>
          <x:t>2022-07</x:t>
        </x:is>
      </x:c>
      <x:c r="I5347" s="0" t="inlineStr">
        <x:is>
          <x:t>2022-07</x:t>
        </x:is>
      </x:c>
      <x:c r="J5347" s="0" t="inlineStr">
        <x:is>
          <x:t>Month</x:t>
        </x:is>
      </x:c>
      <x:c r="K5347" s="58">
        <x:v>1</x:v>
      </x:c>
      <x:c r="L5347" s="12">
        <x:v>-1528.48</x:v>
      </x:c>
    </x:row>
    <x:row r="5348">
      <x:c r="A5348" s="0" t="inlineStr">
        <x:is>
          <x:t>NetDebt|net-debt.cash.B.IV|1600|2022-08</x:t>
        </x:is>
      </x:c>
      <x:c r="B5348" s="0" t="inlineStr">
        <x:is>
          <x:t>Demo Handel GmbH</x:t>
        </x:is>
      </x:c>
      <x:c r="C5348" s="0" t="inlineStr">
        <x:is>
          <x:t>NetDebt</x:t>
        </x:is>
      </x:c>
      <x:c r="D5348" s="0" t="inlineStr">
        <x:is>
          <x:t>net-debt.cash.B.IV</x:t>
        </x:is>
      </x:c>
      <x:c r="E5348" s="0" t="inlineStr">
        <x:is>
          <x:t>Kassenbestand, Bundesbankguthaben, Guthaben bei Kreditinstituten und Schecks</x:t>
        </x:is>
      </x:c>
      <x:c r="F5348" s="58">
        <x:v>1600</x:v>
      </x:c>
      <x:c r="G5348" t="inlineStr">
        <x:is>
          <x:t>Kasse</x:t>
        </x:is>
      </x:c>
      <x:c r="H5348" s="0" t="inlineStr">
        <x:is>
          <x:t>2022-08</x:t>
        </x:is>
      </x:c>
      <x:c r="I5348" s="0" t="inlineStr">
        <x:is>
          <x:t>2022-08</x:t>
        </x:is>
      </x:c>
      <x:c r="J5348" s="0" t="inlineStr">
        <x:is>
          <x:t>Month</x:t>
        </x:is>
      </x:c>
      <x:c r="K5348" s="58">
        <x:v>1</x:v>
      </x:c>
      <x:c r="L5348" s="12">
        <x:v>-1532.78</x:v>
      </x:c>
    </x:row>
    <x:row r="5349">
      <x:c r="A5349" s="0" t="inlineStr">
        <x:is>
          <x:t>NetDebt|net-debt.cash.B.IV|1600|2022-09</x:t>
        </x:is>
      </x:c>
      <x:c r="B5349" s="0" t="inlineStr">
        <x:is>
          <x:t>Demo Handel GmbH</x:t>
        </x:is>
      </x:c>
      <x:c r="C5349" s="0" t="inlineStr">
        <x:is>
          <x:t>NetDebt</x:t>
        </x:is>
      </x:c>
      <x:c r="D5349" s="0" t="inlineStr">
        <x:is>
          <x:t>net-debt.cash.B.IV</x:t>
        </x:is>
      </x:c>
      <x:c r="E5349" s="0" t="inlineStr">
        <x:is>
          <x:t>Kassenbestand, Bundesbankguthaben, Guthaben bei Kreditinstituten und Schecks</x:t>
        </x:is>
      </x:c>
      <x:c r="F5349" s="58">
        <x:v>1600</x:v>
      </x:c>
      <x:c r="G5349" t="inlineStr">
        <x:is>
          <x:t>Kasse</x:t>
        </x:is>
      </x:c>
      <x:c r="H5349" s="0" t="inlineStr">
        <x:is>
          <x:t>2022-09</x:t>
        </x:is>
      </x:c>
      <x:c r="I5349" s="0" t="inlineStr">
        <x:is>
          <x:t>2022-09</x:t>
        </x:is>
      </x:c>
      <x:c r="J5349" s="0" t="inlineStr">
        <x:is>
          <x:t>Month</x:t>
        </x:is>
      </x:c>
      <x:c r="K5349" s="58">
        <x:v>1</x:v>
      </x:c>
      <x:c r="L5349" s="12">
        <x:v>-1547.8</x:v>
      </x:c>
    </x:row>
    <x:row r="5350">
      <x:c r="A5350" s="0" t="inlineStr">
        <x:is>
          <x:t>NetDebt|net-debt.cash.B.IV|1600|2022-10</x:t>
        </x:is>
      </x:c>
      <x:c r="B5350" s="0" t="inlineStr">
        <x:is>
          <x:t>Demo Handel GmbH</x:t>
        </x:is>
      </x:c>
      <x:c r="C5350" s="0" t="inlineStr">
        <x:is>
          <x:t>NetDebt</x:t>
        </x:is>
      </x:c>
      <x:c r="D5350" s="0" t="inlineStr">
        <x:is>
          <x:t>net-debt.cash.B.IV</x:t>
        </x:is>
      </x:c>
      <x:c r="E5350" s="0" t="inlineStr">
        <x:is>
          <x:t>Kassenbestand, Bundesbankguthaben, Guthaben bei Kreditinstituten und Schecks</x:t>
        </x:is>
      </x:c>
      <x:c r="F5350" s="58">
        <x:v>1600</x:v>
      </x:c>
      <x:c r="G5350" t="inlineStr">
        <x:is>
          <x:t>Kasse</x:t>
        </x:is>
      </x:c>
      <x:c r="H5350" s="0" t="inlineStr">
        <x:is>
          <x:t>2022-10</x:t>
        </x:is>
      </x:c>
      <x:c r="I5350" s="0" t="inlineStr">
        <x:is>
          <x:t>2022-10</x:t>
        </x:is>
      </x:c>
      <x:c r="J5350" s="0" t="inlineStr">
        <x:is>
          <x:t>Month</x:t>
        </x:is>
      </x:c>
      <x:c r="K5350" s="58">
        <x:v>1</x:v>
      </x:c>
      <x:c r="L5350" s="12">
        <x:v>-1587.93</x:v>
      </x:c>
    </x:row>
    <x:row r="5351">
      <x:c r="A5351" s="0" t="inlineStr">
        <x:is>
          <x:t>NetDebt|net-debt.cash.B.IV|1600|2022-11</x:t>
        </x:is>
      </x:c>
      <x:c r="B5351" s="0" t="inlineStr">
        <x:is>
          <x:t>Demo Handel GmbH</x:t>
        </x:is>
      </x:c>
      <x:c r="C5351" s="0" t="inlineStr">
        <x:is>
          <x:t>NetDebt</x:t>
        </x:is>
      </x:c>
      <x:c r="D5351" s="0" t="inlineStr">
        <x:is>
          <x:t>net-debt.cash.B.IV</x:t>
        </x:is>
      </x:c>
      <x:c r="E5351" s="0" t="inlineStr">
        <x:is>
          <x:t>Kassenbestand, Bundesbankguthaben, Guthaben bei Kreditinstituten und Schecks</x:t>
        </x:is>
      </x:c>
      <x:c r="F5351" s="58">
        <x:v>1600</x:v>
      </x:c>
      <x:c r="G5351" t="inlineStr">
        <x:is>
          <x:t>Kasse</x:t>
        </x:is>
      </x:c>
      <x:c r="H5351" s="0" t="inlineStr">
        <x:is>
          <x:t>2022-11</x:t>
        </x:is>
      </x:c>
      <x:c r="I5351" s="0" t="inlineStr">
        <x:is>
          <x:t>2022-11</x:t>
        </x:is>
      </x:c>
      <x:c r="J5351" s="0" t="inlineStr">
        <x:is>
          <x:t>Month</x:t>
        </x:is>
      </x:c>
      <x:c r="K5351" s="58">
        <x:v>1</x:v>
      </x:c>
      <x:c r="L5351" s="12">
        <x:v>-1508.47</x:v>
      </x:c>
    </x:row>
    <x:row r="5352">
      <x:c r="A5352" s="0" t="inlineStr">
        <x:is>
          <x:t>NetDebt|net-debt.cash.B.IV|1600|2022-12</x:t>
        </x:is>
      </x:c>
      <x:c r="B5352" s="0" t="inlineStr">
        <x:is>
          <x:t>Demo Handel GmbH</x:t>
        </x:is>
      </x:c>
      <x:c r="C5352" s="0" t="inlineStr">
        <x:is>
          <x:t>NetDebt</x:t>
        </x:is>
      </x:c>
      <x:c r="D5352" s="0" t="inlineStr">
        <x:is>
          <x:t>net-debt.cash.B.IV</x:t>
        </x:is>
      </x:c>
      <x:c r="E5352" s="0" t="inlineStr">
        <x:is>
          <x:t>Kassenbestand, Bundesbankguthaben, Guthaben bei Kreditinstituten und Schecks</x:t>
        </x:is>
      </x:c>
      <x:c r="F5352" s="58">
        <x:v>1600</x:v>
      </x:c>
      <x:c r="G5352" t="inlineStr">
        <x:is>
          <x:t>Kasse</x:t>
        </x:is>
      </x:c>
      <x:c r="H5352" s="0" t="inlineStr">
        <x:is>
          <x:t>2022-12</x:t>
        </x:is>
      </x:c>
      <x:c r="I5352" s="0" t="inlineStr">
        <x:is>
          <x:t>2022-12</x:t>
        </x:is>
      </x:c>
      <x:c r="J5352" s="0" t="inlineStr">
        <x:is>
          <x:t>Month</x:t>
        </x:is>
      </x:c>
      <x:c r="K5352" s="58">
        <x:v>1</x:v>
      </x:c>
      <x:c r="L5352" s="12">
        <x:v>-1521.2</x:v>
      </x:c>
    </x:row>
    <x:row r="5353">
      <x:c r="A5353" s="0" t="inlineStr">
        <x:is>
          <x:t>NetDebt|net-debt.cash.B.IV|1600|2023-01</x:t>
        </x:is>
      </x:c>
      <x:c r="B5353" s="0" t="inlineStr">
        <x:is>
          <x:t>Demo Handel GmbH</x:t>
        </x:is>
      </x:c>
      <x:c r="C5353" s="0" t="inlineStr">
        <x:is>
          <x:t>NetDebt</x:t>
        </x:is>
      </x:c>
      <x:c r="D5353" s="0" t="inlineStr">
        <x:is>
          <x:t>net-debt.cash.B.IV</x:t>
        </x:is>
      </x:c>
      <x:c r="E5353" s="0" t="inlineStr">
        <x:is>
          <x:t>Kassenbestand, Bundesbankguthaben, Guthaben bei Kreditinstituten und Schecks</x:t>
        </x:is>
      </x:c>
      <x:c r="F5353" s="58">
        <x:v>1600</x:v>
      </x:c>
      <x:c r="G5353" t="inlineStr">
        <x:is>
          <x:t>Kasse</x:t>
        </x:is>
      </x:c>
      <x:c r="H5353" s="0" t="inlineStr">
        <x:is>
          <x:t>2023-01</x:t>
        </x:is>
      </x:c>
      <x:c r="I5353" s="0" t="inlineStr">
        <x:is>
          <x:t>2023-01</x:t>
        </x:is>
      </x:c>
      <x:c r="J5353" s="0" t="inlineStr">
        <x:is>
          <x:t>Month</x:t>
        </x:is>
      </x:c>
      <x:c r="K5353" s="58">
        <x:v>1</x:v>
      </x:c>
      <x:c r="L5353" s="12">
        <x:v>-1545.95</x:v>
      </x:c>
    </x:row>
    <x:row r="5354">
      <x:c r="A5354" s="0" t="inlineStr">
        <x:is>
          <x:t>NetDebt|net-debt.cash.B.IV|1600|2023-02</x:t>
        </x:is>
      </x:c>
      <x:c r="B5354" s="0" t="inlineStr">
        <x:is>
          <x:t>Demo Handel GmbH</x:t>
        </x:is>
      </x:c>
      <x:c r="C5354" s="0" t="inlineStr">
        <x:is>
          <x:t>NetDebt</x:t>
        </x:is>
      </x:c>
      <x:c r="D5354" s="0" t="inlineStr">
        <x:is>
          <x:t>net-debt.cash.B.IV</x:t>
        </x:is>
      </x:c>
      <x:c r="E5354" s="0" t="inlineStr">
        <x:is>
          <x:t>Kassenbestand, Bundesbankguthaben, Guthaben bei Kreditinstituten und Schecks</x:t>
        </x:is>
      </x:c>
      <x:c r="F5354" s="58">
        <x:v>1600</x:v>
      </x:c>
      <x:c r="G5354" t="inlineStr">
        <x:is>
          <x:t>Kasse</x:t>
        </x:is>
      </x:c>
      <x:c r="H5354" s="0" t="inlineStr">
        <x:is>
          <x:t>2023-02</x:t>
        </x:is>
      </x:c>
      <x:c r="I5354" s="0" t="inlineStr">
        <x:is>
          <x:t>2023-02</x:t>
        </x:is>
      </x:c>
      <x:c r="J5354" s="0" t="inlineStr">
        <x:is>
          <x:t>Month</x:t>
        </x:is>
      </x:c>
      <x:c r="K5354" s="58">
        <x:v>1</x:v>
      </x:c>
      <x:c r="L5354" s="12">
        <x:v>-1537.28</x:v>
      </x:c>
    </x:row>
    <x:row r="5355">
      <x:c r="A5355" s="0" t="inlineStr">
        <x:is>
          <x:t>NetDebt|net-debt.cash.B.IV|1600|2023-03</x:t>
        </x:is>
      </x:c>
      <x:c r="B5355" s="0" t="inlineStr">
        <x:is>
          <x:t>Demo Handel GmbH</x:t>
        </x:is>
      </x:c>
      <x:c r="C5355" s="0" t="inlineStr">
        <x:is>
          <x:t>NetDebt</x:t>
        </x:is>
      </x:c>
      <x:c r="D5355" s="0" t="inlineStr">
        <x:is>
          <x:t>net-debt.cash.B.IV</x:t>
        </x:is>
      </x:c>
      <x:c r="E5355" s="0" t="inlineStr">
        <x:is>
          <x:t>Kassenbestand, Bundesbankguthaben, Guthaben bei Kreditinstituten und Schecks</x:t>
        </x:is>
      </x:c>
      <x:c r="F5355" s="58">
        <x:v>1600</x:v>
      </x:c>
      <x:c r="G5355" t="inlineStr">
        <x:is>
          <x:t>Kasse</x:t>
        </x:is>
      </x:c>
      <x:c r="H5355" s="0" t="inlineStr">
        <x:is>
          <x:t>2023-03</x:t>
        </x:is>
      </x:c>
      <x:c r="I5355" s="0" t="inlineStr">
        <x:is>
          <x:t>2023-03</x:t>
        </x:is>
      </x:c>
      <x:c r="J5355" s="0" t="inlineStr">
        <x:is>
          <x:t>Month</x:t>
        </x:is>
      </x:c>
      <x:c r="K5355" s="58">
        <x:v>1</x:v>
      </x:c>
      <x:c r="L5355" s="12">
        <x:v>-1537.28</x:v>
      </x:c>
    </x:row>
    <x:row r="5356">
      <x:c r="A5356" s="0" t="inlineStr">
        <x:is>
          <x:t>NetDebt|net-debt.cash.B.IV|1600|2023-04</x:t>
        </x:is>
      </x:c>
      <x:c r="B5356" s="0" t="inlineStr">
        <x:is>
          <x:t>Demo Handel GmbH</x:t>
        </x:is>
      </x:c>
      <x:c r="C5356" s="0" t="inlineStr">
        <x:is>
          <x:t>NetDebt</x:t>
        </x:is>
      </x:c>
      <x:c r="D5356" s="0" t="inlineStr">
        <x:is>
          <x:t>net-debt.cash.B.IV</x:t>
        </x:is>
      </x:c>
      <x:c r="E5356" s="0" t="inlineStr">
        <x:is>
          <x:t>Kassenbestand, Bundesbankguthaben, Guthaben bei Kreditinstituten und Schecks</x:t>
        </x:is>
      </x:c>
      <x:c r="F5356" s="58">
        <x:v>1600</x:v>
      </x:c>
      <x:c r="G5356" t="inlineStr">
        <x:is>
          <x:t>Kasse</x:t>
        </x:is>
      </x:c>
      <x:c r="H5356" s="0" t="inlineStr">
        <x:is>
          <x:t>2023-04</x:t>
        </x:is>
      </x:c>
      <x:c r="I5356" s="0" t="inlineStr">
        <x:is>
          <x:t>2023-04</x:t>
        </x:is>
      </x:c>
      <x:c r="J5356" s="0" t="inlineStr">
        <x:is>
          <x:t>Month</x:t>
        </x:is>
      </x:c>
      <x:c r="K5356" s="58">
        <x:v>1</x:v>
      </x:c>
      <x:c r="L5356" s="12">
        <x:v>-1597.71</x:v>
      </x:c>
    </x:row>
    <x:row r="5357">
      <x:c r="A5357" s="0" t="inlineStr">
        <x:is>
          <x:t>NetDebt|net-debt.cash.B.IV|1600|2023-05</x:t>
        </x:is>
      </x:c>
      <x:c r="B5357" s="0" t="inlineStr">
        <x:is>
          <x:t>Demo Handel GmbH</x:t>
        </x:is>
      </x:c>
      <x:c r="C5357" s="0" t="inlineStr">
        <x:is>
          <x:t>NetDebt</x:t>
        </x:is>
      </x:c>
      <x:c r="D5357" s="0" t="inlineStr">
        <x:is>
          <x:t>net-debt.cash.B.IV</x:t>
        </x:is>
      </x:c>
      <x:c r="E5357" s="0" t="inlineStr">
        <x:is>
          <x:t>Kassenbestand, Bundesbankguthaben, Guthaben bei Kreditinstituten und Schecks</x:t>
        </x:is>
      </x:c>
      <x:c r="F5357" s="58">
        <x:v>1600</x:v>
      </x:c>
      <x:c r="G5357" t="inlineStr">
        <x:is>
          <x:t>Kasse</x:t>
        </x:is>
      </x:c>
      <x:c r="H5357" s="0" t="inlineStr">
        <x:is>
          <x:t>2023-05</x:t>
        </x:is>
      </x:c>
      <x:c r="I5357" s="0" t="inlineStr">
        <x:is>
          <x:t>2023-05</x:t>
        </x:is>
      </x:c>
      <x:c r="J5357" s="0" t="inlineStr">
        <x:is>
          <x:t>Month</x:t>
        </x:is>
      </x:c>
      <x:c r="K5357" s="58">
        <x:v>1</x:v>
      </x:c>
      <x:c r="L5357" s="12">
        <x:v>-1526.05</x:v>
      </x:c>
    </x:row>
    <x:row r="5358">
      <x:c r="A5358" s="0" t="inlineStr">
        <x:is>
          <x:t>NetDebt|net-debt.cash.B.IV|1600|2023-06</x:t>
        </x:is>
      </x:c>
      <x:c r="B5358" s="0" t="inlineStr">
        <x:is>
          <x:t>Demo Handel GmbH</x:t>
        </x:is>
      </x:c>
      <x:c r="C5358" s="0" t="inlineStr">
        <x:is>
          <x:t>NetDebt</x:t>
        </x:is>
      </x:c>
      <x:c r="D5358" s="0" t="inlineStr">
        <x:is>
          <x:t>net-debt.cash.B.IV</x:t>
        </x:is>
      </x:c>
      <x:c r="E5358" s="0" t="inlineStr">
        <x:is>
          <x:t>Kassenbestand, Bundesbankguthaben, Guthaben bei Kreditinstituten und Schecks</x:t>
        </x:is>
      </x:c>
      <x:c r="F5358" s="58">
        <x:v>1600</x:v>
      </x:c>
      <x:c r="G5358" t="inlineStr">
        <x:is>
          <x:t>Kasse</x:t>
        </x:is>
      </x:c>
      <x:c r="H5358" s="0" t="inlineStr">
        <x:is>
          <x:t>2023-06</x:t>
        </x:is>
      </x:c>
      <x:c r="I5358" s="0" t="inlineStr">
        <x:is>
          <x:t>2023-06</x:t>
        </x:is>
      </x:c>
      <x:c r="J5358" s="0" t="inlineStr">
        <x:is>
          <x:t>Month</x:t>
        </x:is>
      </x:c>
      <x:c r="K5358" s="58">
        <x:v>1</x:v>
      </x:c>
      <x:c r="L5358" s="12">
        <x:v>-1500.64</x:v>
      </x:c>
    </x:row>
    <x:row r="5359">
      <x:c r="A5359" s="0" t="inlineStr">
        <x:is>
          <x:t>NetDebt|net-debt.cash.B.IV|1600|2023-07</x:t>
        </x:is>
      </x:c>
      <x:c r="B5359" s="0" t="inlineStr">
        <x:is>
          <x:t>Demo Handel GmbH</x:t>
        </x:is>
      </x:c>
      <x:c r="C5359" s="0" t="inlineStr">
        <x:is>
          <x:t>NetDebt</x:t>
        </x:is>
      </x:c>
      <x:c r="D5359" s="0" t="inlineStr">
        <x:is>
          <x:t>net-debt.cash.B.IV</x:t>
        </x:is>
      </x:c>
      <x:c r="E5359" s="0" t="inlineStr">
        <x:is>
          <x:t>Kassenbestand, Bundesbankguthaben, Guthaben bei Kreditinstituten und Schecks</x:t>
        </x:is>
      </x:c>
      <x:c r="F5359" s="58">
        <x:v>1600</x:v>
      </x:c>
      <x:c r="G5359" t="inlineStr">
        <x:is>
          <x:t>Kasse</x:t>
        </x:is>
      </x:c>
      <x:c r="H5359" s="0" t="inlineStr">
        <x:is>
          <x:t>2023-07</x:t>
        </x:is>
      </x:c>
      <x:c r="I5359" s="0" t="inlineStr">
        <x:is>
          <x:t>2023-07</x:t>
        </x:is>
      </x:c>
      <x:c r="J5359" s="0" t="inlineStr">
        <x:is>
          <x:t>Month</x:t>
        </x:is>
      </x:c>
      <x:c r="K5359" s="58">
        <x:v>1</x:v>
      </x:c>
      <x:c r="L5359" s="12">
        <x:v>-1576.13</x:v>
      </x:c>
    </x:row>
    <x:row r="5360">
      <x:c r="A5360" s="0" t="inlineStr">
        <x:is>
          <x:t>NetDebt|net-debt.cash.B.IV|1600|2023-08</x:t>
        </x:is>
      </x:c>
      <x:c r="B5360" s="0" t="inlineStr">
        <x:is>
          <x:t>Demo Handel GmbH</x:t>
        </x:is>
      </x:c>
      <x:c r="C5360" s="0" t="inlineStr">
        <x:is>
          <x:t>NetDebt</x:t>
        </x:is>
      </x:c>
      <x:c r="D5360" s="0" t="inlineStr">
        <x:is>
          <x:t>net-debt.cash.B.IV</x:t>
        </x:is>
      </x:c>
      <x:c r="E5360" s="0" t="inlineStr">
        <x:is>
          <x:t>Kassenbestand, Bundesbankguthaben, Guthaben bei Kreditinstituten und Schecks</x:t>
        </x:is>
      </x:c>
      <x:c r="F5360" s="58">
        <x:v>1600</x:v>
      </x:c>
      <x:c r="G5360" t="inlineStr">
        <x:is>
          <x:t>Kasse</x:t>
        </x:is>
      </x:c>
      <x:c r="H5360" s="0" t="inlineStr">
        <x:is>
          <x:t>2023-08</x:t>
        </x:is>
      </x:c>
      <x:c r="I5360" s="0" t="inlineStr">
        <x:is>
          <x:t>2023-08</x:t>
        </x:is>
      </x:c>
      <x:c r="J5360" s="0" t="inlineStr">
        <x:is>
          <x:t>Month</x:t>
        </x:is>
      </x:c>
      <x:c r="K5360" s="58">
        <x:v>1</x:v>
      </x:c>
      <x:c r="L5360" s="12">
        <x:v>-1511.36</x:v>
      </x:c>
    </x:row>
    <x:row r="5361">
      <x:c r="A5361" s="0" t="inlineStr">
        <x:is>
          <x:t>NetDebt|net-debt.cash.B.IV|1600|2023-09</x:t>
        </x:is>
      </x:c>
      <x:c r="B5361" s="0" t="inlineStr">
        <x:is>
          <x:t>Demo Handel GmbH</x:t>
        </x:is>
      </x:c>
      <x:c r="C5361" s="0" t="inlineStr">
        <x:is>
          <x:t>NetDebt</x:t>
        </x:is>
      </x:c>
      <x:c r="D5361" s="0" t="inlineStr">
        <x:is>
          <x:t>net-debt.cash.B.IV</x:t>
        </x:is>
      </x:c>
      <x:c r="E5361" s="0" t="inlineStr">
        <x:is>
          <x:t>Kassenbestand, Bundesbankguthaben, Guthaben bei Kreditinstituten und Schecks</x:t>
        </x:is>
      </x:c>
      <x:c r="F5361" s="58">
        <x:v>1600</x:v>
      </x:c>
      <x:c r="G5361" t="inlineStr">
        <x:is>
          <x:t>Kasse</x:t>
        </x:is>
      </x:c>
      <x:c r="H5361" s="0" t="inlineStr">
        <x:is>
          <x:t>2023-09</x:t>
        </x:is>
      </x:c>
      <x:c r="I5361" s="0" t="inlineStr">
        <x:is>
          <x:t>2023-09</x:t>
        </x:is>
      </x:c>
      <x:c r="J5361" s="0" t="inlineStr">
        <x:is>
          <x:t>Month</x:t>
        </x:is>
      </x:c>
      <x:c r="K5361" s="58">
        <x:v>1</x:v>
      </x:c>
      <x:c r="L5361" s="12">
        <x:v>-1541.04</x:v>
      </x:c>
    </x:row>
    <x:row r="5362">
      <x:c r="A5362" s="0" t="inlineStr">
        <x:is>
          <x:t>NetDebt|net-debt.cash.B.IV|1600|2023-10</x:t>
        </x:is>
      </x:c>
      <x:c r="B5362" s="0" t="inlineStr">
        <x:is>
          <x:t>Demo Handel GmbH</x:t>
        </x:is>
      </x:c>
      <x:c r="C5362" s="0" t="inlineStr">
        <x:is>
          <x:t>NetDebt</x:t>
        </x:is>
      </x:c>
      <x:c r="D5362" s="0" t="inlineStr">
        <x:is>
          <x:t>net-debt.cash.B.IV</x:t>
        </x:is>
      </x:c>
      <x:c r="E5362" s="0" t="inlineStr">
        <x:is>
          <x:t>Kassenbestand, Bundesbankguthaben, Guthaben bei Kreditinstituten und Schecks</x:t>
        </x:is>
      </x:c>
      <x:c r="F5362" s="58">
        <x:v>1600</x:v>
      </x:c>
      <x:c r="G5362" t="inlineStr">
        <x:is>
          <x:t>Kasse</x:t>
        </x:is>
      </x:c>
      <x:c r="H5362" s="0" t="inlineStr">
        <x:is>
          <x:t>2023-10</x:t>
        </x:is>
      </x:c>
      <x:c r="I5362" s="0" t="inlineStr">
        <x:is>
          <x:t>2023-10</x:t>
        </x:is>
      </x:c>
      <x:c r="J5362" s="0" t="inlineStr">
        <x:is>
          <x:t>Month</x:t>
        </x:is>
      </x:c>
      <x:c r="K5362" s="58">
        <x:v>1</x:v>
      </x:c>
      <x:c r="L5362" s="12">
        <x:v>-1536.73</x:v>
      </x:c>
    </x:row>
    <x:row r="5363">
      <x:c r="A5363" s="0" t="inlineStr">
        <x:is>
          <x:t>NetDebt|net-debt.cash.B.IV|1600|2023-11</x:t>
        </x:is>
      </x:c>
      <x:c r="B5363" s="0" t="inlineStr">
        <x:is>
          <x:t>Demo Handel GmbH</x:t>
        </x:is>
      </x:c>
      <x:c r="C5363" s="0" t="inlineStr">
        <x:is>
          <x:t>NetDebt</x:t>
        </x:is>
      </x:c>
      <x:c r="D5363" s="0" t="inlineStr">
        <x:is>
          <x:t>net-debt.cash.B.IV</x:t>
        </x:is>
      </x:c>
      <x:c r="E5363" s="0" t="inlineStr">
        <x:is>
          <x:t>Kassenbestand, Bundesbankguthaben, Guthaben bei Kreditinstituten und Schecks</x:t>
        </x:is>
      </x:c>
      <x:c r="F5363" s="58">
        <x:v>1600</x:v>
      </x:c>
      <x:c r="G5363" t="inlineStr">
        <x:is>
          <x:t>Kasse</x:t>
        </x:is>
      </x:c>
      <x:c r="H5363" s="0" t="inlineStr">
        <x:is>
          <x:t>2023-11</x:t>
        </x:is>
      </x:c>
      <x:c r="I5363" s="0" t="inlineStr">
        <x:is>
          <x:t>2023-11</x:t>
        </x:is>
      </x:c>
      <x:c r="J5363" s="0" t="inlineStr">
        <x:is>
          <x:t>Month</x:t>
        </x:is>
      </x:c>
      <x:c r="K5363" s="58">
        <x:v>1</x:v>
      </x:c>
      <x:c r="L5363" s="12">
        <x:v>-1590.36</x:v>
      </x:c>
    </x:row>
    <x:row r="5364">
      <x:c r="A5364" s="0" t="inlineStr">
        <x:is>
          <x:t>NetDebt|net-debt.cash.B.IV|1600|2023-12</x:t>
        </x:is>
      </x:c>
      <x:c r="B5364" s="0" t="inlineStr">
        <x:is>
          <x:t>Demo Handel GmbH</x:t>
        </x:is>
      </x:c>
      <x:c r="C5364" s="0" t="inlineStr">
        <x:is>
          <x:t>NetDebt</x:t>
        </x:is>
      </x:c>
      <x:c r="D5364" s="0" t="inlineStr">
        <x:is>
          <x:t>net-debt.cash.B.IV</x:t>
        </x:is>
      </x:c>
      <x:c r="E5364" s="0" t="inlineStr">
        <x:is>
          <x:t>Kassenbestand, Bundesbankguthaben, Guthaben bei Kreditinstituten und Schecks</x:t>
        </x:is>
      </x:c>
      <x:c r="F5364" s="58">
        <x:v>1600</x:v>
      </x:c>
      <x:c r="G5364" t="inlineStr">
        <x:is>
          <x:t>Kasse</x:t>
        </x:is>
      </x:c>
      <x:c r="H5364" s="0" t="inlineStr">
        <x:is>
          <x:t>2023-12</x:t>
        </x:is>
      </x:c>
      <x:c r="I5364" s="0" t="inlineStr">
        <x:is>
          <x:t>2023-12</x:t>
        </x:is>
      </x:c>
      <x:c r="J5364" s="0" t="inlineStr">
        <x:is>
          <x:t>Month</x:t>
        </x:is>
      </x:c>
      <x:c r="K5364" s="58">
        <x:v>1</x:v>
      </x:c>
      <x:c r="L5364" s="12">
        <x:v>-1513.22</x:v>
      </x:c>
    </x:row>
    <x:row r="5365">
      <x:c r="A5365" s="0" t="inlineStr">
        <x:is>
          <x:t>NetDebt|net-debt.cash.B.IV|1600|2024-01</x:t>
        </x:is>
      </x:c>
      <x:c r="B5365" s="0" t="inlineStr">
        <x:is>
          <x:t>Demo Handel GmbH</x:t>
        </x:is>
      </x:c>
      <x:c r="C5365" s="0" t="inlineStr">
        <x:is>
          <x:t>NetDebt</x:t>
        </x:is>
      </x:c>
      <x:c r="D5365" s="0" t="inlineStr">
        <x:is>
          <x:t>net-debt.cash.B.IV</x:t>
        </x:is>
      </x:c>
      <x:c r="E5365" s="0" t="inlineStr">
        <x:is>
          <x:t>Kassenbestand, Bundesbankguthaben, Guthaben bei Kreditinstituten und Schecks</x:t>
        </x:is>
      </x:c>
      <x:c r="F5365" s="58">
        <x:v>1600</x:v>
      </x:c>
      <x:c r="G5365" t="inlineStr">
        <x:is>
          <x:t>Kasse</x:t>
        </x:is>
      </x:c>
      <x:c r="H5365" s="0" t="inlineStr">
        <x:is>
          <x:t>2024-01</x:t>
        </x:is>
      </x:c>
      <x:c r="I5365" s="0" t="inlineStr">
        <x:is>
          <x:t>2024-01</x:t>
        </x:is>
      </x:c>
      <x:c r="J5365" s="0" t="inlineStr">
        <x:is>
          <x:t>Month</x:t>
        </x:is>
      </x:c>
      <x:c r="K5365" s="58">
        <x:v>1</x:v>
      </x:c>
      <x:c r="L5365" s="12">
        <x:v>-1530.9</x:v>
      </x:c>
    </x:row>
    <x:row r="5366">
      <x:c r="A5366" s="0" t="inlineStr">
        <x:is>
          <x:t>NetDebt|net-debt.cash.B.IV|1600|2024-02</x:t>
        </x:is>
      </x:c>
      <x:c r="B5366" s="0" t="inlineStr">
        <x:is>
          <x:t>Demo Handel GmbH</x:t>
        </x:is>
      </x:c>
      <x:c r="C5366" s="0" t="inlineStr">
        <x:is>
          <x:t>NetDebt</x:t>
        </x:is>
      </x:c>
      <x:c r="D5366" s="0" t="inlineStr">
        <x:is>
          <x:t>net-debt.cash.B.IV</x:t>
        </x:is>
      </x:c>
      <x:c r="E5366" s="0" t="inlineStr">
        <x:is>
          <x:t>Kassenbestand, Bundesbankguthaben, Guthaben bei Kreditinstituten und Schecks</x:t>
        </x:is>
      </x:c>
      <x:c r="F5366" s="58">
        <x:v>1600</x:v>
      </x:c>
      <x:c r="G5366" t="inlineStr">
        <x:is>
          <x:t>Kasse</x:t>
        </x:is>
      </x:c>
      <x:c r="H5366" s="0" t="inlineStr">
        <x:is>
          <x:t>2024-02</x:t>
        </x:is>
      </x:c>
      <x:c r="I5366" s="0" t="inlineStr">
        <x:is>
          <x:t>2024-02</x:t>
        </x:is>
      </x:c>
      <x:c r="J5366" s="0" t="inlineStr">
        <x:is>
          <x:t>Month</x:t>
        </x:is>
      </x:c>
      <x:c r="K5366" s="58">
        <x:v>1</x:v>
      </x:c>
      <x:c r="L5366" s="12">
        <x:v>-1512.97</x:v>
      </x:c>
    </x:row>
    <x:row r="5367">
      <x:c r="A5367" s="0" t="inlineStr">
        <x:is>
          <x:t>NetDebt|net-debt.cash.B.IV|1600|2024-03</x:t>
        </x:is>
      </x:c>
      <x:c r="B5367" s="0" t="inlineStr">
        <x:is>
          <x:t>Demo Handel GmbH</x:t>
        </x:is>
      </x:c>
      <x:c r="C5367" s="0" t="inlineStr">
        <x:is>
          <x:t>NetDebt</x:t>
        </x:is>
      </x:c>
      <x:c r="D5367" s="0" t="inlineStr">
        <x:is>
          <x:t>net-debt.cash.B.IV</x:t>
        </x:is>
      </x:c>
      <x:c r="E5367" s="0" t="inlineStr">
        <x:is>
          <x:t>Kassenbestand, Bundesbankguthaben, Guthaben bei Kreditinstituten und Schecks</x:t>
        </x:is>
      </x:c>
      <x:c r="F5367" s="58">
        <x:v>1600</x:v>
      </x:c>
      <x:c r="G5367" t="inlineStr">
        <x:is>
          <x:t>Kasse</x:t>
        </x:is>
      </x:c>
      <x:c r="H5367" s="0" t="inlineStr">
        <x:is>
          <x:t>2024-03</x:t>
        </x:is>
      </x:c>
      <x:c r="I5367" s="0" t="inlineStr">
        <x:is>
          <x:t>2024-03</x:t>
        </x:is>
      </x:c>
      <x:c r="J5367" s="0" t="inlineStr">
        <x:is>
          <x:t>Month</x:t>
        </x:is>
      </x:c>
      <x:c r="K5367" s="58">
        <x:v>1</x:v>
      </x:c>
      <x:c r="L5367" s="12">
        <x:v>-1515.89</x:v>
      </x:c>
    </x:row>
    <x:row r="5368">
      <x:c r="A5368" s="0" t="inlineStr">
        <x:is>
          <x:t>NetDebt|net-debt.cash.B.IV|1600|2024-04</x:t>
        </x:is>
      </x:c>
      <x:c r="B5368" s="0" t="inlineStr">
        <x:is>
          <x:t>Demo Handel GmbH</x:t>
        </x:is>
      </x:c>
      <x:c r="C5368" s="0" t="inlineStr">
        <x:is>
          <x:t>NetDebt</x:t>
        </x:is>
      </x:c>
      <x:c r="D5368" s="0" t="inlineStr">
        <x:is>
          <x:t>net-debt.cash.B.IV</x:t>
        </x:is>
      </x:c>
      <x:c r="E5368" s="0" t="inlineStr">
        <x:is>
          <x:t>Kassenbestand, Bundesbankguthaben, Guthaben bei Kreditinstituten und Schecks</x:t>
        </x:is>
      </x:c>
      <x:c r="F5368" s="58">
        <x:v>1600</x:v>
      </x:c>
      <x:c r="G5368" t="inlineStr">
        <x:is>
          <x:t>Kasse</x:t>
        </x:is>
      </x:c>
      <x:c r="H5368" s="0" t="inlineStr">
        <x:is>
          <x:t>2024-04</x:t>
        </x:is>
      </x:c>
      <x:c r="I5368" s="0" t="inlineStr">
        <x:is>
          <x:t>2024-04</x:t>
        </x:is>
      </x:c>
      <x:c r="J5368" s="0" t="inlineStr">
        <x:is>
          <x:t>Month</x:t>
        </x:is>
      </x:c>
      <x:c r="K5368" s="58">
        <x:v>1</x:v>
      </x:c>
      <x:c r="L5368" s="12">
        <x:v>-1501.79</x:v>
      </x:c>
    </x:row>
    <x:row r="5369">
      <x:c r="A5369" s="0" t="inlineStr">
        <x:is>
          <x:t>NetDebt|net-debt.cash.B.IV|1600|2024-05</x:t>
        </x:is>
      </x:c>
      <x:c r="B5369" s="0" t="inlineStr">
        <x:is>
          <x:t>Demo Handel GmbH</x:t>
        </x:is>
      </x:c>
      <x:c r="C5369" s="0" t="inlineStr">
        <x:is>
          <x:t>NetDebt</x:t>
        </x:is>
      </x:c>
      <x:c r="D5369" s="0" t="inlineStr">
        <x:is>
          <x:t>net-debt.cash.B.IV</x:t>
        </x:is>
      </x:c>
      <x:c r="E5369" s="0" t="inlineStr">
        <x:is>
          <x:t>Kassenbestand, Bundesbankguthaben, Guthaben bei Kreditinstituten und Schecks</x:t>
        </x:is>
      </x:c>
      <x:c r="F5369" s="58">
        <x:v>1600</x:v>
      </x:c>
      <x:c r="G5369" t="inlineStr">
        <x:is>
          <x:t>Kasse</x:t>
        </x:is>
      </x:c>
      <x:c r="H5369" s="0" t="inlineStr">
        <x:is>
          <x:t>2024-05</x:t>
        </x:is>
      </x:c>
      <x:c r="I5369" s="0" t="inlineStr">
        <x:is>
          <x:t>2024-05</x:t>
        </x:is>
      </x:c>
      <x:c r="J5369" s="0" t="inlineStr">
        <x:is>
          <x:t>Month</x:t>
        </x:is>
      </x:c>
      <x:c r="K5369" s="58">
        <x:v>1</x:v>
      </x:c>
      <x:c r="L5369" s="12">
        <x:v>-1598.63</x:v>
      </x:c>
    </x:row>
    <x:row r="5370">
      <x:c r="A5370" s="0" t="inlineStr">
        <x:is>
          <x:t>NetDebt|net-debt.cash.B.IV|1600|2024-06</x:t>
        </x:is>
      </x:c>
      <x:c r="B5370" s="0" t="inlineStr">
        <x:is>
          <x:t>Demo Handel GmbH</x:t>
        </x:is>
      </x:c>
      <x:c r="C5370" s="0" t="inlineStr">
        <x:is>
          <x:t>NetDebt</x:t>
        </x:is>
      </x:c>
      <x:c r="D5370" s="0" t="inlineStr">
        <x:is>
          <x:t>net-debt.cash.B.IV</x:t>
        </x:is>
      </x:c>
      <x:c r="E5370" s="0" t="inlineStr">
        <x:is>
          <x:t>Kassenbestand, Bundesbankguthaben, Guthaben bei Kreditinstituten und Schecks</x:t>
        </x:is>
      </x:c>
      <x:c r="F5370" s="58">
        <x:v>1600</x:v>
      </x:c>
      <x:c r="G5370" t="inlineStr">
        <x:is>
          <x:t>Kasse</x:t>
        </x:is>
      </x:c>
      <x:c r="H5370" s="0" t="inlineStr">
        <x:is>
          <x:t>2024-06</x:t>
        </x:is>
      </x:c>
      <x:c r="I5370" s="0" t="inlineStr">
        <x:is>
          <x:t>2024-06</x:t>
        </x:is>
      </x:c>
      <x:c r="J5370" s="0" t="inlineStr">
        <x:is>
          <x:t>Month</x:t>
        </x:is>
      </x:c>
      <x:c r="K5370" s="58">
        <x:v>1</x:v>
      </x:c>
      <x:c r="L5370" s="12">
        <x:v>-1568.52</x:v>
      </x:c>
    </x:row>
    <x:row r="5371">
      <x:c r="A5371" s="0" t="inlineStr">
        <x:is>
          <x:t>NetDebt|net-debt.cash.B.IV|1600|2024-07</x:t>
        </x:is>
      </x:c>
      <x:c r="B5371" s="0" t="inlineStr">
        <x:is>
          <x:t>Demo Handel GmbH</x:t>
        </x:is>
      </x:c>
      <x:c r="C5371" s="0" t="inlineStr">
        <x:is>
          <x:t>NetDebt</x:t>
        </x:is>
      </x:c>
      <x:c r="D5371" s="0" t="inlineStr">
        <x:is>
          <x:t>net-debt.cash.B.IV</x:t>
        </x:is>
      </x:c>
      <x:c r="E5371" s="0" t="inlineStr">
        <x:is>
          <x:t>Kassenbestand, Bundesbankguthaben, Guthaben bei Kreditinstituten und Schecks</x:t>
        </x:is>
      </x:c>
      <x:c r="F5371" s="58">
        <x:v>1600</x:v>
      </x:c>
      <x:c r="G5371" t="inlineStr">
        <x:is>
          <x:t>Kasse</x:t>
        </x:is>
      </x:c>
      <x:c r="H5371" s="0" t="inlineStr">
        <x:is>
          <x:t>2024-07</x:t>
        </x:is>
      </x:c>
      <x:c r="I5371" s="0" t="inlineStr">
        <x:is>
          <x:t>2024-07</x:t>
        </x:is>
      </x:c>
      <x:c r="J5371" s="0" t="inlineStr">
        <x:is>
          <x:t>Month</x:t>
        </x:is>
      </x:c>
      <x:c r="K5371" s="58">
        <x:v>1</x:v>
      </x:c>
      <x:c r="L5371" s="12">
        <x:v>-1540.97</x:v>
      </x:c>
    </x:row>
    <x:row r="5372">
      <x:c r="A5372" s="0" t="inlineStr">
        <x:is>
          <x:t>NetDebt|net-debt.cash.B.IV|1600|2024-08</x:t>
        </x:is>
      </x:c>
      <x:c r="B5372" s="0" t="inlineStr">
        <x:is>
          <x:t>Demo Handel GmbH</x:t>
        </x:is>
      </x:c>
      <x:c r="C5372" s="0" t="inlineStr">
        <x:is>
          <x:t>NetDebt</x:t>
        </x:is>
      </x:c>
      <x:c r="D5372" s="0" t="inlineStr">
        <x:is>
          <x:t>net-debt.cash.B.IV</x:t>
        </x:is>
      </x:c>
      <x:c r="E5372" s="0" t="inlineStr">
        <x:is>
          <x:t>Kassenbestand, Bundesbankguthaben, Guthaben bei Kreditinstituten und Schecks</x:t>
        </x:is>
      </x:c>
      <x:c r="F5372" s="58">
        <x:v>1600</x:v>
      </x:c>
      <x:c r="G5372" t="inlineStr">
        <x:is>
          <x:t>Kasse</x:t>
        </x:is>
      </x:c>
      <x:c r="H5372" s="0" t="inlineStr">
        <x:is>
          <x:t>2024-08</x:t>
        </x:is>
      </x:c>
      <x:c r="I5372" s="0" t="inlineStr">
        <x:is>
          <x:t>2024-08</x:t>
        </x:is>
      </x:c>
      <x:c r="J5372" s="0" t="inlineStr">
        <x:is>
          <x:t>Month</x:t>
        </x:is>
      </x:c>
      <x:c r="K5372" s="58">
        <x:v>1</x:v>
      </x:c>
      <x:c r="L5372" s="12">
        <x:v>-1566.81</x:v>
      </x:c>
    </x:row>
    <x:row r="5373">
      <x:c r="A5373" s="0" t="inlineStr">
        <x:is>
          <x:t>NetDebt|net-debt.cash.B.IV|1600|2024-09</x:t>
        </x:is>
      </x:c>
      <x:c r="B5373" s="0" t="inlineStr">
        <x:is>
          <x:t>Demo Handel GmbH</x:t>
        </x:is>
      </x:c>
      <x:c r="C5373" s="0" t="inlineStr">
        <x:is>
          <x:t>NetDebt</x:t>
        </x:is>
      </x:c>
      <x:c r="D5373" s="0" t="inlineStr">
        <x:is>
          <x:t>net-debt.cash.B.IV</x:t>
        </x:is>
      </x:c>
      <x:c r="E5373" s="0" t="inlineStr">
        <x:is>
          <x:t>Kassenbestand, Bundesbankguthaben, Guthaben bei Kreditinstituten und Schecks</x:t>
        </x:is>
      </x:c>
      <x:c r="F5373" s="58">
        <x:v>1600</x:v>
      </x:c>
      <x:c r="G5373" t="inlineStr">
        <x:is>
          <x:t>Kasse</x:t>
        </x:is>
      </x:c>
      <x:c r="H5373" s="0" t="inlineStr">
        <x:is>
          <x:t>2024-09</x:t>
        </x:is>
      </x:c>
      <x:c r="I5373" s="0" t="inlineStr">
        <x:is>
          <x:t>2024-09</x:t>
        </x:is>
      </x:c>
      <x:c r="J5373" s="0" t="inlineStr">
        <x:is>
          <x:t>Month</x:t>
        </x:is>
      </x:c>
      <x:c r="K5373" s="58">
        <x:v>1</x:v>
      </x:c>
      <x:c r="L5373" s="12">
        <x:v>-1512.66</x:v>
      </x:c>
    </x:row>
    <x:row r="5374">
      <x:c r="A5374" s="0" t="inlineStr">
        <x:is>
          <x:t>NetDebt|net-debt.cash.B.IV|1600|2024-10</x:t>
        </x:is>
      </x:c>
      <x:c r="B5374" s="0" t="inlineStr">
        <x:is>
          <x:t>Demo Handel GmbH</x:t>
        </x:is>
      </x:c>
      <x:c r="C5374" s="0" t="inlineStr">
        <x:is>
          <x:t>NetDebt</x:t>
        </x:is>
      </x:c>
      <x:c r="D5374" s="0" t="inlineStr">
        <x:is>
          <x:t>net-debt.cash.B.IV</x:t>
        </x:is>
      </x:c>
      <x:c r="E5374" s="0" t="inlineStr">
        <x:is>
          <x:t>Kassenbestand, Bundesbankguthaben, Guthaben bei Kreditinstituten und Schecks</x:t>
        </x:is>
      </x:c>
      <x:c r="F5374" s="58">
        <x:v>1600</x:v>
      </x:c>
      <x:c r="G5374" t="inlineStr">
        <x:is>
          <x:t>Kasse</x:t>
        </x:is>
      </x:c>
      <x:c r="H5374" s="0" t="inlineStr">
        <x:is>
          <x:t>2024-10</x:t>
        </x:is>
      </x:c>
      <x:c r="I5374" s="0" t="inlineStr">
        <x:is>
          <x:t>2024-10</x:t>
        </x:is>
      </x:c>
      <x:c r="J5374" s="0" t="inlineStr">
        <x:is>
          <x:t>Month</x:t>
        </x:is>
      </x:c>
      <x:c r="K5374" s="58">
        <x:v>1</x:v>
      </x:c>
      <x:c r="L5374" s="12">
        <x:v>-1513.5</x:v>
      </x:c>
    </x:row>
    <x:row r="5375">
      <x:c r="A5375" s="0" t="inlineStr">
        <x:is>
          <x:t>NetDebt|net-debt.cash.B.IV|1600|2024-11</x:t>
        </x:is>
      </x:c>
      <x:c r="B5375" s="0" t="inlineStr">
        <x:is>
          <x:t>Demo Handel GmbH</x:t>
        </x:is>
      </x:c>
      <x:c r="C5375" s="0" t="inlineStr">
        <x:is>
          <x:t>NetDebt</x:t>
        </x:is>
      </x:c>
      <x:c r="D5375" s="0" t="inlineStr">
        <x:is>
          <x:t>net-debt.cash.B.IV</x:t>
        </x:is>
      </x:c>
      <x:c r="E5375" s="0" t="inlineStr">
        <x:is>
          <x:t>Kassenbestand, Bundesbankguthaben, Guthaben bei Kreditinstituten und Schecks</x:t>
        </x:is>
      </x:c>
      <x:c r="F5375" s="58">
        <x:v>1600</x:v>
      </x:c>
      <x:c r="G5375" t="inlineStr">
        <x:is>
          <x:t>Kasse</x:t>
        </x:is>
      </x:c>
      <x:c r="H5375" s="0" t="inlineStr">
        <x:is>
          <x:t>2024-11</x:t>
        </x:is>
      </x:c>
      <x:c r="I5375" s="0" t="inlineStr">
        <x:is>
          <x:t>2024-11</x:t>
        </x:is>
      </x:c>
      <x:c r="J5375" s="0" t="inlineStr">
        <x:is>
          <x:t>Month</x:t>
        </x:is>
      </x:c>
      <x:c r="K5375" s="58">
        <x:v>1</x:v>
      </x:c>
      <x:c r="L5375" s="12">
        <x:v>-1570.78</x:v>
      </x:c>
    </x:row>
    <x:row r="5376">
      <x:c r="A5376" s="0" t="inlineStr">
        <x:is>
          <x:t>NetDebt|net-debt.cash.B.IV|1600|2024-12</x:t>
        </x:is>
      </x:c>
      <x:c r="B5376" s="0" t="inlineStr">
        <x:is>
          <x:t>Demo Handel GmbH</x:t>
        </x:is>
      </x:c>
      <x:c r="C5376" s="0" t="inlineStr">
        <x:is>
          <x:t>NetDebt</x:t>
        </x:is>
      </x:c>
      <x:c r="D5376" s="0" t="inlineStr">
        <x:is>
          <x:t>net-debt.cash.B.IV</x:t>
        </x:is>
      </x:c>
      <x:c r="E5376" s="0" t="inlineStr">
        <x:is>
          <x:t>Kassenbestand, Bundesbankguthaben, Guthaben bei Kreditinstituten und Schecks</x:t>
        </x:is>
      </x:c>
      <x:c r="F5376" s="58">
        <x:v>1600</x:v>
      </x:c>
      <x:c r="G5376" t="inlineStr">
        <x:is>
          <x:t>Kasse</x:t>
        </x:is>
      </x:c>
      <x:c r="H5376" s="0" t="inlineStr">
        <x:is>
          <x:t>2024-12</x:t>
        </x:is>
      </x:c>
      <x:c r="I5376" s="0" t="inlineStr">
        <x:is>
          <x:t>2024-12</x:t>
        </x:is>
      </x:c>
      <x:c r="J5376" s="0" t="inlineStr">
        <x:is>
          <x:t>Month</x:t>
        </x:is>
      </x:c>
      <x:c r="K5376" s="58">
        <x:v>1</x:v>
      </x:c>
      <x:c r="L5376" s="12">
        <x:v>-1544.9</x:v>
      </x:c>
    </x:row>
    <x:row r="5377">
      <x:c r="A5377" s="0" t="inlineStr">
        <x:is>
          <x:t>NetDebt|net-debt.cash.B.IV|1800|2022-01</x:t>
        </x:is>
      </x:c>
      <x:c r="B5377" s="0" t="inlineStr">
        <x:is>
          <x:t>Demo Handel GmbH</x:t>
        </x:is>
      </x:c>
      <x:c r="C5377" s="0" t="inlineStr">
        <x:is>
          <x:t>NetDebt</x:t>
        </x:is>
      </x:c>
      <x:c r="D5377" s="0" t="inlineStr">
        <x:is>
          <x:t>net-debt.cash.B.IV</x:t>
        </x:is>
      </x:c>
      <x:c r="E5377" s="0" t="inlineStr">
        <x:is>
          <x:t>Kassenbestand, Bundesbankguthaben, Guthaben bei Kreditinstituten und Schecks</x:t>
        </x:is>
      </x:c>
      <x:c r="F5377" s="58">
        <x:v>1800</x:v>
      </x:c>
      <x:c r="G5377" t="inlineStr">
        <x:is>
          <x:t>Bank</x:t>
        </x:is>
      </x:c>
      <x:c r="H5377" s="0" t="inlineStr">
        <x:is>
          <x:t>2022-01</x:t>
        </x:is>
      </x:c>
      <x:c r="I5377" s="0" t="inlineStr">
        <x:is>
          <x:t>2022-01</x:t>
        </x:is>
      </x:c>
      <x:c r="J5377" s="0" t="inlineStr">
        <x:is>
          <x:t>Month</x:t>
        </x:is>
      </x:c>
      <x:c r="K5377" s="58">
        <x:v>1</x:v>
      </x:c>
      <x:c r="L5377" s="12">
        <x:v>-1068707.08</x:v>
      </x:c>
    </x:row>
    <x:row r="5378">
      <x:c r="A5378" s="0" t="inlineStr">
        <x:is>
          <x:t>NetDebt|net-debt.cash.B.IV|1800|2022-02</x:t>
        </x:is>
      </x:c>
      <x:c r="B5378" s="0" t="inlineStr">
        <x:is>
          <x:t>Demo Handel GmbH</x:t>
        </x:is>
      </x:c>
      <x:c r="C5378" s="0" t="inlineStr">
        <x:is>
          <x:t>NetDebt</x:t>
        </x:is>
      </x:c>
      <x:c r="D5378" s="0" t="inlineStr">
        <x:is>
          <x:t>net-debt.cash.B.IV</x:t>
        </x:is>
      </x:c>
      <x:c r="E5378" s="0" t="inlineStr">
        <x:is>
          <x:t>Kassenbestand, Bundesbankguthaben, Guthaben bei Kreditinstituten und Schecks</x:t>
        </x:is>
      </x:c>
      <x:c r="F5378" s="58">
        <x:v>1800</x:v>
      </x:c>
      <x:c r="G5378" t="inlineStr">
        <x:is>
          <x:t>Bank</x:t>
        </x:is>
      </x:c>
      <x:c r="H5378" s="0" t="inlineStr">
        <x:is>
          <x:t>2022-02</x:t>
        </x:is>
      </x:c>
      <x:c r="I5378" s="0" t="inlineStr">
        <x:is>
          <x:t>2022-02</x:t>
        </x:is>
      </x:c>
      <x:c r="J5378" s="0" t="inlineStr">
        <x:is>
          <x:t>Month</x:t>
        </x:is>
      </x:c>
      <x:c r="K5378" s="58">
        <x:v>1</x:v>
      </x:c>
      <x:c r="L5378" s="12">
        <x:v>-1003217.25</x:v>
      </x:c>
    </x:row>
    <x:row r="5379">
      <x:c r="A5379" s="0" t="inlineStr">
        <x:is>
          <x:t>NetDebt|net-debt.cash.B.IV|1800|2022-03</x:t>
        </x:is>
      </x:c>
      <x:c r="B5379" s="0" t="inlineStr">
        <x:is>
          <x:t>Demo Handel GmbH</x:t>
        </x:is>
      </x:c>
      <x:c r="C5379" s="0" t="inlineStr">
        <x:is>
          <x:t>NetDebt</x:t>
        </x:is>
      </x:c>
      <x:c r="D5379" s="0" t="inlineStr">
        <x:is>
          <x:t>net-debt.cash.B.IV</x:t>
        </x:is>
      </x:c>
      <x:c r="E5379" s="0" t="inlineStr">
        <x:is>
          <x:t>Kassenbestand, Bundesbankguthaben, Guthaben bei Kreditinstituten und Schecks</x:t>
        </x:is>
      </x:c>
      <x:c r="F5379" s="58">
        <x:v>1800</x:v>
      </x:c>
      <x:c r="G5379" t="inlineStr">
        <x:is>
          <x:t>Bank</x:t>
        </x:is>
      </x:c>
      <x:c r="H5379" s="0" t="inlineStr">
        <x:is>
          <x:t>2022-03</x:t>
        </x:is>
      </x:c>
      <x:c r="I5379" s="0" t="inlineStr">
        <x:is>
          <x:t>2022-03</x:t>
        </x:is>
      </x:c>
      <x:c r="J5379" s="0" t="inlineStr">
        <x:is>
          <x:t>Month</x:t>
        </x:is>
      </x:c>
      <x:c r="K5379" s="58">
        <x:v>1</x:v>
      </x:c>
      <x:c r="L5379" s="12">
        <x:v>-841984.12</x:v>
      </x:c>
    </x:row>
    <x:row r="5380">
      <x:c r="A5380" s="0" t="inlineStr">
        <x:is>
          <x:t>NetDebt|net-debt.cash.B.IV|1800|2022-04</x:t>
        </x:is>
      </x:c>
      <x:c r="B5380" s="0" t="inlineStr">
        <x:is>
          <x:t>Demo Handel GmbH</x:t>
        </x:is>
      </x:c>
      <x:c r="C5380" s="0" t="inlineStr">
        <x:is>
          <x:t>NetDebt</x:t>
        </x:is>
      </x:c>
      <x:c r="D5380" s="0" t="inlineStr">
        <x:is>
          <x:t>net-debt.cash.B.IV</x:t>
        </x:is>
      </x:c>
      <x:c r="E5380" s="0" t="inlineStr">
        <x:is>
          <x:t>Kassenbestand, Bundesbankguthaben, Guthaben bei Kreditinstituten und Schecks</x:t>
        </x:is>
      </x:c>
      <x:c r="F5380" s="58">
        <x:v>1800</x:v>
      </x:c>
      <x:c r="G5380" t="inlineStr">
        <x:is>
          <x:t>Bank</x:t>
        </x:is>
      </x:c>
      <x:c r="H5380" s="0" t="inlineStr">
        <x:is>
          <x:t>2022-04</x:t>
        </x:is>
      </x:c>
      <x:c r="I5380" s="0" t="inlineStr">
        <x:is>
          <x:t>2022-04</x:t>
        </x:is>
      </x:c>
      <x:c r="J5380" s="0" t="inlineStr">
        <x:is>
          <x:t>Month</x:t>
        </x:is>
      </x:c>
      <x:c r="K5380" s="58">
        <x:v>1</x:v>
      </x:c>
      <x:c r="L5380" s="12">
        <x:v>-1216216.8</x:v>
      </x:c>
    </x:row>
    <x:row r="5381">
      <x:c r="A5381" s="0" t="inlineStr">
        <x:is>
          <x:t>NetDebt|net-debt.cash.B.IV|1800|2022-05</x:t>
        </x:is>
      </x:c>
      <x:c r="B5381" s="0" t="inlineStr">
        <x:is>
          <x:t>Demo Handel GmbH</x:t>
        </x:is>
      </x:c>
      <x:c r="C5381" s="0" t="inlineStr">
        <x:is>
          <x:t>NetDebt</x:t>
        </x:is>
      </x:c>
      <x:c r="D5381" s="0" t="inlineStr">
        <x:is>
          <x:t>net-debt.cash.B.IV</x:t>
        </x:is>
      </x:c>
      <x:c r="E5381" s="0" t="inlineStr">
        <x:is>
          <x:t>Kassenbestand, Bundesbankguthaben, Guthaben bei Kreditinstituten und Schecks</x:t>
        </x:is>
      </x:c>
      <x:c r="F5381" s="58">
        <x:v>1800</x:v>
      </x:c>
      <x:c r="G5381" t="inlineStr">
        <x:is>
          <x:t>Bank</x:t>
        </x:is>
      </x:c>
      <x:c r="H5381" s="0" t="inlineStr">
        <x:is>
          <x:t>2022-05</x:t>
        </x:is>
      </x:c>
      <x:c r="I5381" s="0" t="inlineStr">
        <x:is>
          <x:t>2022-05</x:t>
        </x:is>
      </x:c>
      <x:c r="J5381" s="0" t="inlineStr">
        <x:is>
          <x:t>Month</x:t>
        </x:is>
      </x:c>
      <x:c r="K5381" s="58">
        <x:v>1</x:v>
      </x:c>
      <x:c r="L5381" s="12">
        <x:v>-1233729.19</x:v>
      </x:c>
    </x:row>
    <x:row r="5382">
      <x:c r="A5382" s="0" t="inlineStr">
        <x:is>
          <x:t>NetDebt|net-debt.cash.B.IV|1800|2022-06</x:t>
        </x:is>
      </x:c>
      <x:c r="B5382" s="0" t="inlineStr">
        <x:is>
          <x:t>Demo Handel GmbH</x:t>
        </x:is>
      </x:c>
      <x:c r="C5382" s="0" t="inlineStr">
        <x:is>
          <x:t>NetDebt</x:t>
        </x:is>
      </x:c>
      <x:c r="D5382" s="0" t="inlineStr">
        <x:is>
          <x:t>net-debt.cash.B.IV</x:t>
        </x:is>
      </x:c>
      <x:c r="E5382" s="0" t="inlineStr">
        <x:is>
          <x:t>Kassenbestand, Bundesbankguthaben, Guthaben bei Kreditinstituten und Schecks</x:t>
        </x:is>
      </x:c>
      <x:c r="F5382" s="58">
        <x:v>1800</x:v>
      </x:c>
      <x:c r="G5382" t="inlineStr">
        <x:is>
          <x:t>Bank</x:t>
        </x:is>
      </x:c>
      <x:c r="H5382" s="0" t="inlineStr">
        <x:is>
          <x:t>2022-06</x:t>
        </x:is>
      </x:c>
      <x:c r="I5382" s="0" t="inlineStr">
        <x:is>
          <x:t>2022-06</x:t>
        </x:is>
      </x:c>
      <x:c r="J5382" s="0" t="inlineStr">
        <x:is>
          <x:t>Month</x:t>
        </x:is>
      </x:c>
      <x:c r="K5382" s="58">
        <x:v>1</x:v>
      </x:c>
      <x:c r="L5382" s="12">
        <x:v>-956101.06</x:v>
      </x:c>
    </x:row>
    <x:row r="5383">
      <x:c r="A5383" s="0" t="inlineStr">
        <x:is>
          <x:t>NetDebt|net-debt.cash.B.IV|1800|2022-07</x:t>
        </x:is>
      </x:c>
      <x:c r="B5383" s="0" t="inlineStr">
        <x:is>
          <x:t>Demo Handel GmbH</x:t>
        </x:is>
      </x:c>
      <x:c r="C5383" s="0" t="inlineStr">
        <x:is>
          <x:t>NetDebt</x:t>
        </x:is>
      </x:c>
      <x:c r="D5383" s="0" t="inlineStr">
        <x:is>
          <x:t>net-debt.cash.B.IV</x:t>
        </x:is>
      </x:c>
      <x:c r="E5383" s="0" t="inlineStr">
        <x:is>
          <x:t>Kassenbestand, Bundesbankguthaben, Guthaben bei Kreditinstituten und Schecks</x:t>
        </x:is>
      </x:c>
      <x:c r="F5383" s="58">
        <x:v>1800</x:v>
      </x:c>
      <x:c r="G5383" t="inlineStr">
        <x:is>
          <x:t>Bank</x:t>
        </x:is>
      </x:c>
      <x:c r="H5383" s="0" t="inlineStr">
        <x:is>
          <x:t>2022-07</x:t>
        </x:is>
      </x:c>
      <x:c r="I5383" s="0" t="inlineStr">
        <x:is>
          <x:t>2022-07</x:t>
        </x:is>
      </x:c>
      <x:c r="J5383" s="0" t="inlineStr">
        <x:is>
          <x:t>Month</x:t>
        </x:is>
      </x:c>
      <x:c r="K5383" s="58">
        <x:v>1</x:v>
      </x:c>
      <x:c r="L5383" s="12">
        <x:v>-1547751.03</x:v>
      </x:c>
    </x:row>
    <x:row r="5384">
      <x:c r="A5384" s="0" t="inlineStr">
        <x:is>
          <x:t>NetDebt|net-debt.cash.B.IV|1800|2022-08</x:t>
        </x:is>
      </x:c>
      <x:c r="B5384" s="0" t="inlineStr">
        <x:is>
          <x:t>Demo Handel GmbH</x:t>
        </x:is>
      </x:c>
      <x:c r="C5384" s="0" t="inlineStr">
        <x:is>
          <x:t>NetDebt</x:t>
        </x:is>
      </x:c>
      <x:c r="D5384" s="0" t="inlineStr">
        <x:is>
          <x:t>net-debt.cash.B.IV</x:t>
        </x:is>
      </x:c>
      <x:c r="E5384" s="0" t="inlineStr">
        <x:is>
          <x:t>Kassenbestand, Bundesbankguthaben, Guthaben bei Kreditinstituten und Schecks</x:t>
        </x:is>
      </x:c>
      <x:c r="F5384" s="58">
        <x:v>1800</x:v>
      </x:c>
      <x:c r="G5384" t="inlineStr">
        <x:is>
          <x:t>Bank</x:t>
        </x:is>
      </x:c>
      <x:c r="H5384" s="0" t="inlineStr">
        <x:is>
          <x:t>2022-08</x:t>
        </x:is>
      </x:c>
      <x:c r="I5384" s="0" t="inlineStr">
        <x:is>
          <x:t>2022-08</x:t>
        </x:is>
      </x:c>
      <x:c r="J5384" s="0" t="inlineStr">
        <x:is>
          <x:t>Month</x:t>
        </x:is>
      </x:c>
      <x:c r="K5384" s="58">
        <x:v>1</x:v>
      </x:c>
      <x:c r="L5384" s="12">
        <x:v>-1920314.91</x:v>
      </x:c>
    </x:row>
    <x:row r="5385">
      <x:c r="A5385" s="0" t="inlineStr">
        <x:is>
          <x:t>NetDebt|net-debt.cash.B.IV|1800|2022-09</x:t>
        </x:is>
      </x:c>
      <x:c r="B5385" s="0" t="inlineStr">
        <x:is>
          <x:t>Demo Handel GmbH</x:t>
        </x:is>
      </x:c>
      <x:c r="C5385" s="0" t="inlineStr">
        <x:is>
          <x:t>NetDebt</x:t>
        </x:is>
      </x:c>
      <x:c r="D5385" s="0" t="inlineStr">
        <x:is>
          <x:t>net-debt.cash.B.IV</x:t>
        </x:is>
      </x:c>
      <x:c r="E5385" s="0" t="inlineStr">
        <x:is>
          <x:t>Kassenbestand, Bundesbankguthaben, Guthaben bei Kreditinstituten und Schecks</x:t>
        </x:is>
      </x:c>
      <x:c r="F5385" s="58">
        <x:v>1800</x:v>
      </x:c>
      <x:c r="G5385" t="inlineStr">
        <x:is>
          <x:t>Bank</x:t>
        </x:is>
      </x:c>
      <x:c r="H5385" s="0" t="inlineStr">
        <x:is>
          <x:t>2022-09</x:t>
        </x:is>
      </x:c>
      <x:c r="I5385" s="0" t="inlineStr">
        <x:is>
          <x:t>2022-09</x:t>
        </x:is>
      </x:c>
      <x:c r="J5385" s="0" t="inlineStr">
        <x:is>
          <x:t>Month</x:t>
        </x:is>
      </x:c>
      <x:c r="K5385" s="58">
        <x:v>1</x:v>
      </x:c>
      <x:c r="L5385" s="12">
        <x:v>-1665760.47</x:v>
      </x:c>
    </x:row>
    <x:row r="5386">
      <x:c r="A5386" s="0" t="inlineStr">
        <x:is>
          <x:t>NetDebt|net-debt.cash.B.IV|1800|2022-10</x:t>
        </x:is>
      </x:c>
      <x:c r="B5386" s="0" t="inlineStr">
        <x:is>
          <x:t>Demo Handel GmbH</x:t>
        </x:is>
      </x:c>
      <x:c r="C5386" s="0" t="inlineStr">
        <x:is>
          <x:t>NetDebt</x:t>
        </x:is>
      </x:c>
      <x:c r="D5386" s="0" t="inlineStr">
        <x:is>
          <x:t>net-debt.cash.B.IV</x:t>
        </x:is>
      </x:c>
      <x:c r="E5386" s="0" t="inlineStr">
        <x:is>
          <x:t>Kassenbestand, Bundesbankguthaben, Guthaben bei Kreditinstituten und Schecks</x:t>
        </x:is>
      </x:c>
      <x:c r="F5386" s="58">
        <x:v>1800</x:v>
      </x:c>
      <x:c r="G5386" t="inlineStr">
        <x:is>
          <x:t>Bank</x:t>
        </x:is>
      </x:c>
      <x:c r="H5386" s="0" t="inlineStr">
        <x:is>
          <x:t>2022-10</x:t>
        </x:is>
      </x:c>
      <x:c r="I5386" s="0" t="inlineStr">
        <x:is>
          <x:t>2022-10</x:t>
        </x:is>
      </x:c>
      <x:c r="J5386" s="0" t="inlineStr">
        <x:is>
          <x:t>Month</x:t>
        </x:is>
      </x:c>
      <x:c r="K5386" s="58">
        <x:v>1</x:v>
      </x:c>
      <x:c r="L5386" s="12">
        <x:v>-1903494.31</x:v>
      </x:c>
    </x:row>
    <x:row r="5387">
      <x:c r="A5387" s="0" t="inlineStr">
        <x:is>
          <x:t>NetDebt|net-debt.cash.B.IV|1800|2022-11</x:t>
        </x:is>
      </x:c>
      <x:c r="B5387" s="0" t="inlineStr">
        <x:is>
          <x:t>Demo Handel GmbH</x:t>
        </x:is>
      </x:c>
      <x:c r="C5387" s="0" t="inlineStr">
        <x:is>
          <x:t>NetDebt</x:t>
        </x:is>
      </x:c>
      <x:c r="D5387" s="0" t="inlineStr">
        <x:is>
          <x:t>net-debt.cash.B.IV</x:t>
        </x:is>
      </x:c>
      <x:c r="E5387" s="0" t="inlineStr">
        <x:is>
          <x:t>Kassenbestand, Bundesbankguthaben, Guthaben bei Kreditinstituten und Schecks</x:t>
        </x:is>
      </x:c>
      <x:c r="F5387" s="58">
        <x:v>1800</x:v>
      </x:c>
      <x:c r="G5387" t="inlineStr">
        <x:is>
          <x:t>Bank</x:t>
        </x:is>
      </x:c>
      <x:c r="H5387" s="0" t="inlineStr">
        <x:is>
          <x:t>2022-11</x:t>
        </x:is>
      </x:c>
      <x:c r="I5387" s="0" t="inlineStr">
        <x:is>
          <x:t>2022-11</x:t>
        </x:is>
      </x:c>
      <x:c r="J5387" s="0" t="inlineStr">
        <x:is>
          <x:t>Month</x:t>
        </x:is>
      </x:c>
      <x:c r="K5387" s="58">
        <x:v>1</x:v>
      </x:c>
      <x:c r="L5387" s="12">
        <x:v>-1479198.93</x:v>
      </x:c>
    </x:row>
    <x:row r="5388">
      <x:c r="A5388" s="0" t="inlineStr">
        <x:is>
          <x:t>NetDebt|net-debt.cash.B.IV|1800|2022-12</x:t>
        </x:is>
      </x:c>
      <x:c r="B5388" s="0" t="inlineStr">
        <x:is>
          <x:t>Demo Handel GmbH</x:t>
        </x:is>
      </x:c>
      <x:c r="C5388" s="0" t="inlineStr">
        <x:is>
          <x:t>NetDebt</x:t>
        </x:is>
      </x:c>
      <x:c r="D5388" s="0" t="inlineStr">
        <x:is>
          <x:t>net-debt.cash.B.IV</x:t>
        </x:is>
      </x:c>
      <x:c r="E5388" s="0" t="inlineStr">
        <x:is>
          <x:t>Kassenbestand, Bundesbankguthaben, Guthaben bei Kreditinstituten und Schecks</x:t>
        </x:is>
      </x:c>
      <x:c r="F5388" s="58">
        <x:v>1800</x:v>
      </x:c>
      <x:c r="G5388" t="inlineStr">
        <x:is>
          <x:t>Bank</x:t>
        </x:is>
      </x:c>
      <x:c r="H5388" s="0" t="inlineStr">
        <x:is>
          <x:t>2022-12</x:t>
        </x:is>
      </x:c>
      <x:c r="I5388" s="0" t="inlineStr">
        <x:is>
          <x:t>2022-12</x:t>
        </x:is>
      </x:c>
      <x:c r="J5388" s="0" t="inlineStr">
        <x:is>
          <x:t>Month</x:t>
        </x:is>
      </x:c>
      <x:c r="K5388" s="58">
        <x:v>1</x:v>
      </x:c>
      <x:c r="L5388" s="12">
        <x:v>-1764727.6</x:v>
      </x:c>
    </x:row>
    <x:row r="5389">
      <x:c r="A5389" s="0" t="inlineStr">
        <x:is>
          <x:t>NetDebt|net-debt.cash.B.IV|1800|2023-01</x:t>
        </x:is>
      </x:c>
      <x:c r="B5389" s="0" t="inlineStr">
        <x:is>
          <x:t>Demo Handel GmbH</x:t>
        </x:is>
      </x:c>
      <x:c r="C5389" s="0" t="inlineStr">
        <x:is>
          <x:t>NetDebt</x:t>
        </x:is>
      </x:c>
      <x:c r="D5389" s="0" t="inlineStr">
        <x:is>
          <x:t>net-debt.cash.B.IV</x:t>
        </x:is>
      </x:c>
      <x:c r="E5389" s="0" t="inlineStr">
        <x:is>
          <x:t>Kassenbestand, Bundesbankguthaben, Guthaben bei Kreditinstituten und Schecks</x:t>
        </x:is>
      </x:c>
      <x:c r="F5389" s="58">
        <x:v>1800</x:v>
      </x:c>
      <x:c r="G5389" t="inlineStr">
        <x:is>
          <x:t>Bank</x:t>
        </x:is>
      </x:c>
      <x:c r="H5389" s="0" t="inlineStr">
        <x:is>
          <x:t>2023-01</x:t>
        </x:is>
      </x:c>
      <x:c r="I5389" s="0" t="inlineStr">
        <x:is>
          <x:t>2023-01</x:t>
        </x:is>
      </x:c>
      <x:c r="J5389" s="0" t="inlineStr">
        <x:is>
          <x:t>Month</x:t>
        </x:is>
      </x:c>
      <x:c r="K5389" s="58">
        <x:v>1</x:v>
      </x:c>
      <x:c r="L5389" s="12">
        <x:v>-1797596.35</x:v>
      </x:c>
    </x:row>
    <x:row r="5390">
      <x:c r="A5390" s="0" t="inlineStr">
        <x:is>
          <x:t>NetDebt|net-debt.cash.B.IV|1800|2023-02</x:t>
        </x:is>
      </x:c>
      <x:c r="B5390" s="0" t="inlineStr">
        <x:is>
          <x:t>Demo Handel GmbH</x:t>
        </x:is>
      </x:c>
      <x:c r="C5390" s="0" t="inlineStr">
        <x:is>
          <x:t>NetDebt</x:t>
        </x:is>
      </x:c>
      <x:c r="D5390" s="0" t="inlineStr">
        <x:is>
          <x:t>net-debt.cash.B.IV</x:t>
        </x:is>
      </x:c>
      <x:c r="E5390" s="0" t="inlineStr">
        <x:is>
          <x:t>Kassenbestand, Bundesbankguthaben, Guthaben bei Kreditinstituten und Schecks</x:t>
        </x:is>
      </x:c>
      <x:c r="F5390" s="58">
        <x:v>1800</x:v>
      </x:c>
      <x:c r="G5390" t="inlineStr">
        <x:is>
          <x:t>Bank</x:t>
        </x:is>
      </x:c>
      <x:c r="H5390" s="0" t="inlineStr">
        <x:is>
          <x:t>2023-02</x:t>
        </x:is>
      </x:c>
      <x:c r="I5390" s="0" t="inlineStr">
        <x:is>
          <x:t>2023-02</x:t>
        </x:is>
      </x:c>
      <x:c r="J5390" s="0" t="inlineStr">
        <x:is>
          <x:t>Month</x:t>
        </x:is>
      </x:c>
      <x:c r="K5390" s="58">
        <x:v>1</x:v>
      </x:c>
      <x:c r="L5390" s="12">
        <x:v>-2070656</x:v>
      </x:c>
    </x:row>
    <x:row r="5391">
      <x:c r="A5391" s="0" t="inlineStr">
        <x:is>
          <x:t>NetDebt|net-debt.cash.B.IV|1800|2023-03</x:t>
        </x:is>
      </x:c>
      <x:c r="B5391" s="0" t="inlineStr">
        <x:is>
          <x:t>Demo Handel GmbH</x:t>
        </x:is>
      </x:c>
      <x:c r="C5391" s="0" t="inlineStr">
        <x:is>
          <x:t>NetDebt</x:t>
        </x:is>
      </x:c>
      <x:c r="D5391" s="0" t="inlineStr">
        <x:is>
          <x:t>net-debt.cash.B.IV</x:t>
        </x:is>
      </x:c>
      <x:c r="E5391" s="0" t="inlineStr">
        <x:is>
          <x:t>Kassenbestand, Bundesbankguthaben, Guthaben bei Kreditinstituten und Schecks</x:t>
        </x:is>
      </x:c>
      <x:c r="F5391" s="58">
        <x:v>1800</x:v>
      </x:c>
      <x:c r="G5391" t="inlineStr">
        <x:is>
          <x:t>Bank</x:t>
        </x:is>
      </x:c>
      <x:c r="H5391" s="0" t="inlineStr">
        <x:is>
          <x:t>2023-03</x:t>
        </x:is>
      </x:c>
      <x:c r="I5391" s="0" t="inlineStr">
        <x:is>
          <x:t>2023-03</x:t>
        </x:is>
      </x:c>
      <x:c r="J5391" s="0" t="inlineStr">
        <x:is>
          <x:t>Month</x:t>
        </x:is>
      </x:c>
      <x:c r="K5391" s="58">
        <x:v>1</x:v>
      </x:c>
      <x:c r="L5391" s="12">
        <x:v>-1341784.62</x:v>
      </x:c>
    </x:row>
    <x:row r="5392">
      <x:c r="A5392" s="0" t="inlineStr">
        <x:is>
          <x:t>NetDebt|net-debt.cash.B.IV|1800|2023-04</x:t>
        </x:is>
      </x:c>
      <x:c r="B5392" s="0" t="inlineStr">
        <x:is>
          <x:t>Demo Handel GmbH</x:t>
        </x:is>
      </x:c>
      <x:c r="C5392" s="0" t="inlineStr">
        <x:is>
          <x:t>NetDebt</x:t>
        </x:is>
      </x:c>
      <x:c r="D5392" s="0" t="inlineStr">
        <x:is>
          <x:t>net-debt.cash.B.IV</x:t>
        </x:is>
      </x:c>
      <x:c r="E5392" s="0" t="inlineStr">
        <x:is>
          <x:t>Kassenbestand, Bundesbankguthaben, Guthaben bei Kreditinstituten und Schecks</x:t>
        </x:is>
      </x:c>
      <x:c r="F5392" s="58">
        <x:v>1800</x:v>
      </x:c>
      <x:c r="G5392" t="inlineStr">
        <x:is>
          <x:t>Bank</x:t>
        </x:is>
      </x:c>
      <x:c r="H5392" s="0" t="inlineStr">
        <x:is>
          <x:t>2023-04</x:t>
        </x:is>
      </x:c>
      <x:c r="I5392" s="0" t="inlineStr">
        <x:is>
          <x:t>2023-04</x:t>
        </x:is>
      </x:c>
      <x:c r="J5392" s="0" t="inlineStr">
        <x:is>
          <x:t>Month</x:t>
        </x:is>
      </x:c>
      <x:c r="K5392" s="58">
        <x:v>1</x:v>
      </x:c>
      <x:c r="L5392" s="12">
        <x:v>-2328882.13</x:v>
      </x:c>
    </x:row>
    <x:row r="5393">
      <x:c r="A5393" s="0" t="inlineStr">
        <x:is>
          <x:t>NetDebt|net-debt.cash.B.IV|1800|2023-05</x:t>
        </x:is>
      </x:c>
      <x:c r="B5393" s="0" t="inlineStr">
        <x:is>
          <x:t>Demo Handel GmbH</x:t>
        </x:is>
      </x:c>
      <x:c r="C5393" s="0" t="inlineStr">
        <x:is>
          <x:t>NetDebt</x:t>
        </x:is>
      </x:c>
      <x:c r="D5393" s="0" t="inlineStr">
        <x:is>
          <x:t>net-debt.cash.B.IV</x:t>
        </x:is>
      </x:c>
      <x:c r="E5393" s="0" t="inlineStr">
        <x:is>
          <x:t>Kassenbestand, Bundesbankguthaben, Guthaben bei Kreditinstituten und Schecks</x:t>
        </x:is>
      </x:c>
      <x:c r="F5393" s="58">
        <x:v>1800</x:v>
      </x:c>
      <x:c r="G5393" t="inlineStr">
        <x:is>
          <x:t>Bank</x:t>
        </x:is>
      </x:c>
      <x:c r="H5393" s="0" t="inlineStr">
        <x:is>
          <x:t>2023-05</x:t>
        </x:is>
      </x:c>
      <x:c r="I5393" s="0" t="inlineStr">
        <x:is>
          <x:t>2023-05</x:t>
        </x:is>
      </x:c>
      <x:c r="J5393" s="0" t="inlineStr">
        <x:is>
          <x:t>Month</x:t>
        </x:is>
      </x:c>
      <x:c r="K5393" s="58">
        <x:v>1</x:v>
      </x:c>
      <x:c r="L5393" s="12">
        <x:v>-2697880.21</x:v>
      </x:c>
    </x:row>
    <x:row r="5394">
      <x:c r="A5394" s="0" t="inlineStr">
        <x:is>
          <x:t>NetDebt|net-debt.cash.B.IV|1800|2023-06</x:t>
        </x:is>
      </x:c>
      <x:c r="B5394" s="0" t="inlineStr">
        <x:is>
          <x:t>Demo Handel GmbH</x:t>
        </x:is>
      </x:c>
      <x:c r="C5394" s="0" t="inlineStr">
        <x:is>
          <x:t>NetDebt</x:t>
        </x:is>
      </x:c>
      <x:c r="D5394" s="0" t="inlineStr">
        <x:is>
          <x:t>net-debt.cash.B.IV</x:t>
        </x:is>
      </x:c>
      <x:c r="E5394" s="0" t="inlineStr">
        <x:is>
          <x:t>Kassenbestand, Bundesbankguthaben, Guthaben bei Kreditinstituten und Schecks</x:t>
        </x:is>
      </x:c>
      <x:c r="F5394" s="58">
        <x:v>1800</x:v>
      </x:c>
      <x:c r="G5394" t="inlineStr">
        <x:is>
          <x:t>Bank</x:t>
        </x:is>
      </x:c>
      <x:c r="H5394" s="0" t="inlineStr">
        <x:is>
          <x:t>2023-06</x:t>
        </x:is>
      </x:c>
      <x:c r="I5394" s="0" t="inlineStr">
        <x:is>
          <x:t>2023-06</x:t>
        </x:is>
      </x:c>
      <x:c r="J5394" s="0" t="inlineStr">
        <x:is>
          <x:t>Month</x:t>
        </x:is>
      </x:c>
      <x:c r="K5394" s="58">
        <x:v>1</x:v>
      </x:c>
      <x:c r="L5394" s="12">
        <x:v>-4712009.95</x:v>
      </x:c>
    </x:row>
    <x:row r="5395">
      <x:c r="A5395" s="0" t="inlineStr">
        <x:is>
          <x:t>NetDebt|net-debt.cash.B.IV|1800|2023-07</x:t>
        </x:is>
      </x:c>
      <x:c r="B5395" s="0" t="inlineStr">
        <x:is>
          <x:t>Demo Handel GmbH</x:t>
        </x:is>
      </x:c>
      <x:c r="C5395" s="0" t="inlineStr">
        <x:is>
          <x:t>NetDebt</x:t>
        </x:is>
      </x:c>
      <x:c r="D5395" s="0" t="inlineStr">
        <x:is>
          <x:t>net-debt.cash.B.IV</x:t>
        </x:is>
      </x:c>
      <x:c r="E5395" s="0" t="inlineStr">
        <x:is>
          <x:t>Kassenbestand, Bundesbankguthaben, Guthaben bei Kreditinstituten und Schecks</x:t>
        </x:is>
      </x:c>
      <x:c r="F5395" s="58">
        <x:v>1800</x:v>
      </x:c>
      <x:c r="G5395" t="inlineStr">
        <x:is>
          <x:t>Bank</x:t>
        </x:is>
      </x:c>
      <x:c r="H5395" s="0" t="inlineStr">
        <x:is>
          <x:t>2023-07</x:t>
        </x:is>
      </x:c>
      <x:c r="I5395" s="0" t="inlineStr">
        <x:is>
          <x:t>2023-07</x:t>
        </x:is>
      </x:c>
      <x:c r="J5395" s="0" t="inlineStr">
        <x:is>
          <x:t>Month</x:t>
        </x:is>
      </x:c>
      <x:c r="K5395" s="58">
        <x:v>1</x:v>
      </x:c>
      <x:c r="L5395" s="12">
        <x:v>-2607186.83</x:v>
      </x:c>
    </x:row>
    <x:row r="5396">
      <x:c r="A5396" s="0" t="inlineStr">
        <x:is>
          <x:t>NetDebt|net-debt.cash.B.IV|1800|2023-08</x:t>
        </x:is>
      </x:c>
      <x:c r="B5396" s="0" t="inlineStr">
        <x:is>
          <x:t>Demo Handel GmbH</x:t>
        </x:is>
      </x:c>
      <x:c r="C5396" s="0" t="inlineStr">
        <x:is>
          <x:t>NetDebt</x:t>
        </x:is>
      </x:c>
      <x:c r="D5396" s="0" t="inlineStr">
        <x:is>
          <x:t>net-debt.cash.B.IV</x:t>
        </x:is>
      </x:c>
      <x:c r="E5396" s="0" t="inlineStr">
        <x:is>
          <x:t>Kassenbestand, Bundesbankguthaben, Guthaben bei Kreditinstituten und Schecks</x:t>
        </x:is>
      </x:c>
      <x:c r="F5396" s="58">
        <x:v>1800</x:v>
      </x:c>
      <x:c r="G5396" t="inlineStr">
        <x:is>
          <x:t>Bank</x:t>
        </x:is>
      </x:c>
      <x:c r="H5396" s="0" t="inlineStr">
        <x:is>
          <x:t>2023-08</x:t>
        </x:is>
      </x:c>
      <x:c r="I5396" s="0" t="inlineStr">
        <x:is>
          <x:t>2023-08</x:t>
        </x:is>
      </x:c>
      <x:c r="J5396" s="0" t="inlineStr">
        <x:is>
          <x:t>Month</x:t>
        </x:is>
      </x:c>
      <x:c r="K5396" s="58">
        <x:v>1</x:v>
      </x:c>
      <x:c r="L5396" s="12">
        <x:v>-2638818.33</x:v>
      </x:c>
    </x:row>
    <x:row r="5397">
      <x:c r="A5397" s="0" t="inlineStr">
        <x:is>
          <x:t>NetDebt|net-debt.cash.B.IV|1800|2023-09</x:t>
        </x:is>
      </x:c>
      <x:c r="B5397" s="0" t="inlineStr">
        <x:is>
          <x:t>Demo Handel GmbH</x:t>
        </x:is>
      </x:c>
      <x:c r="C5397" s="0" t="inlineStr">
        <x:is>
          <x:t>NetDebt</x:t>
        </x:is>
      </x:c>
      <x:c r="D5397" s="0" t="inlineStr">
        <x:is>
          <x:t>net-debt.cash.B.IV</x:t>
        </x:is>
      </x:c>
      <x:c r="E5397" s="0" t="inlineStr">
        <x:is>
          <x:t>Kassenbestand, Bundesbankguthaben, Guthaben bei Kreditinstituten und Schecks</x:t>
        </x:is>
      </x:c>
      <x:c r="F5397" s="58">
        <x:v>1800</x:v>
      </x:c>
      <x:c r="G5397" t="inlineStr">
        <x:is>
          <x:t>Bank</x:t>
        </x:is>
      </x:c>
      <x:c r="H5397" s="0" t="inlineStr">
        <x:is>
          <x:t>2023-09</x:t>
        </x:is>
      </x:c>
      <x:c r="I5397" s="0" t="inlineStr">
        <x:is>
          <x:t>2023-09</x:t>
        </x:is>
      </x:c>
      <x:c r="J5397" s="0" t="inlineStr">
        <x:is>
          <x:t>Month</x:t>
        </x:is>
      </x:c>
      <x:c r="K5397" s="58">
        <x:v>1</x:v>
      </x:c>
      <x:c r="L5397" s="12">
        <x:v>-3588957.6</x:v>
      </x:c>
    </x:row>
    <x:row r="5398">
      <x:c r="A5398" s="0" t="inlineStr">
        <x:is>
          <x:t>NetDebt|net-debt.cash.B.IV|1800|2023-10</x:t>
        </x:is>
      </x:c>
      <x:c r="B5398" s="0" t="inlineStr">
        <x:is>
          <x:t>Demo Handel GmbH</x:t>
        </x:is>
      </x:c>
      <x:c r="C5398" s="0" t="inlineStr">
        <x:is>
          <x:t>NetDebt</x:t>
        </x:is>
      </x:c>
      <x:c r="D5398" s="0" t="inlineStr">
        <x:is>
          <x:t>net-debt.cash.B.IV</x:t>
        </x:is>
      </x:c>
      <x:c r="E5398" s="0" t="inlineStr">
        <x:is>
          <x:t>Kassenbestand, Bundesbankguthaben, Guthaben bei Kreditinstituten und Schecks</x:t>
        </x:is>
      </x:c>
      <x:c r="F5398" s="58">
        <x:v>1800</x:v>
      </x:c>
      <x:c r="G5398" t="inlineStr">
        <x:is>
          <x:t>Bank</x:t>
        </x:is>
      </x:c>
      <x:c r="H5398" s="0" t="inlineStr">
        <x:is>
          <x:t>2023-10</x:t>
        </x:is>
      </x:c>
      <x:c r="I5398" s="0" t="inlineStr">
        <x:is>
          <x:t>2023-10</x:t>
        </x:is>
      </x:c>
      <x:c r="J5398" s="0" t="inlineStr">
        <x:is>
          <x:t>Month</x:t>
        </x:is>
      </x:c>
      <x:c r="K5398" s="58">
        <x:v>1</x:v>
      </x:c>
      <x:c r="L5398" s="12">
        <x:v>-3427743.72</x:v>
      </x:c>
    </x:row>
    <x:row r="5399">
      <x:c r="A5399" s="0" t="inlineStr">
        <x:is>
          <x:t>NetDebt|net-debt.cash.B.IV|1800|2023-11</x:t>
        </x:is>
      </x:c>
      <x:c r="B5399" s="0" t="inlineStr">
        <x:is>
          <x:t>Demo Handel GmbH</x:t>
        </x:is>
      </x:c>
      <x:c r="C5399" s="0" t="inlineStr">
        <x:is>
          <x:t>NetDebt</x:t>
        </x:is>
      </x:c>
      <x:c r="D5399" s="0" t="inlineStr">
        <x:is>
          <x:t>net-debt.cash.B.IV</x:t>
        </x:is>
      </x:c>
      <x:c r="E5399" s="0" t="inlineStr">
        <x:is>
          <x:t>Kassenbestand, Bundesbankguthaben, Guthaben bei Kreditinstituten und Schecks</x:t>
        </x:is>
      </x:c>
      <x:c r="F5399" s="58">
        <x:v>1800</x:v>
      </x:c>
      <x:c r="G5399" t="inlineStr">
        <x:is>
          <x:t>Bank</x:t>
        </x:is>
      </x:c>
      <x:c r="H5399" s="0" t="inlineStr">
        <x:is>
          <x:t>2023-11</x:t>
        </x:is>
      </x:c>
      <x:c r="I5399" s="0" t="inlineStr">
        <x:is>
          <x:t>2023-11</x:t>
        </x:is>
      </x:c>
      <x:c r="J5399" s="0" t="inlineStr">
        <x:is>
          <x:t>Month</x:t>
        </x:is>
      </x:c>
      <x:c r="K5399" s="58">
        <x:v>1</x:v>
      </x:c>
      <x:c r="L5399" s="12">
        <x:v>-3440814.55</x:v>
      </x:c>
    </x:row>
    <x:row r="5400">
      <x:c r="A5400" s="0" t="inlineStr">
        <x:is>
          <x:t>NetDebt|net-debt.cash.B.IV|1800|2023-12</x:t>
        </x:is>
      </x:c>
      <x:c r="B5400" s="0" t="inlineStr">
        <x:is>
          <x:t>Demo Handel GmbH</x:t>
        </x:is>
      </x:c>
      <x:c r="C5400" s="0" t="inlineStr">
        <x:is>
          <x:t>NetDebt</x:t>
        </x:is>
      </x:c>
      <x:c r="D5400" s="0" t="inlineStr">
        <x:is>
          <x:t>net-debt.cash.B.IV</x:t>
        </x:is>
      </x:c>
      <x:c r="E5400" s="0" t="inlineStr">
        <x:is>
          <x:t>Kassenbestand, Bundesbankguthaben, Guthaben bei Kreditinstituten und Schecks</x:t>
        </x:is>
      </x:c>
      <x:c r="F5400" s="58">
        <x:v>1800</x:v>
      </x:c>
      <x:c r="G5400" t="inlineStr">
        <x:is>
          <x:t>Bank</x:t>
        </x:is>
      </x:c>
      <x:c r="H5400" s="0" t="inlineStr">
        <x:is>
          <x:t>2023-12</x:t>
        </x:is>
      </x:c>
      <x:c r="I5400" s="0" t="inlineStr">
        <x:is>
          <x:t>2023-12</x:t>
        </x:is>
      </x:c>
      <x:c r="J5400" s="0" t="inlineStr">
        <x:is>
          <x:t>Month</x:t>
        </x:is>
      </x:c>
      <x:c r="K5400" s="58">
        <x:v>1</x:v>
      </x:c>
      <x:c r="L5400" s="12">
        <x:v>-2213923.93</x:v>
      </x:c>
    </x:row>
    <x:row r="5401">
      <x:c r="A5401" s="0" t="inlineStr">
        <x:is>
          <x:t>NetDebt|net-debt.cash.B.IV|1800|2024-01</x:t>
        </x:is>
      </x:c>
      <x:c r="B5401" s="0" t="inlineStr">
        <x:is>
          <x:t>Demo Handel GmbH</x:t>
        </x:is>
      </x:c>
      <x:c r="C5401" s="0" t="inlineStr">
        <x:is>
          <x:t>NetDebt</x:t>
        </x:is>
      </x:c>
      <x:c r="D5401" s="0" t="inlineStr">
        <x:is>
          <x:t>net-debt.cash.B.IV</x:t>
        </x:is>
      </x:c>
      <x:c r="E5401" s="0" t="inlineStr">
        <x:is>
          <x:t>Kassenbestand, Bundesbankguthaben, Guthaben bei Kreditinstituten und Schecks</x:t>
        </x:is>
      </x:c>
      <x:c r="F5401" s="58">
        <x:v>1800</x:v>
      </x:c>
      <x:c r="G5401" t="inlineStr">
        <x:is>
          <x:t>Bank</x:t>
        </x:is>
      </x:c>
      <x:c r="H5401" s="0" t="inlineStr">
        <x:is>
          <x:t>2024-01</x:t>
        </x:is>
      </x:c>
      <x:c r="I5401" s="0" t="inlineStr">
        <x:is>
          <x:t>2024-01</x:t>
        </x:is>
      </x:c>
      <x:c r="J5401" s="0" t="inlineStr">
        <x:is>
          <x:t>Month</x:t>
        </x:is>
      </x:c>
      <x:c r="K5401" s="58">
        <x:v>1</x:v>
      </x:c>
      <x:c r="L5401" s="12">
        <x:v>-1778163.56</x:v>
      </x:c>
    </x:row>
    <x:row r="5402">
      <x:c r="A5402" s="0" t="inlineStr">
        <x:is>
          <x:t>NetDebt|net-debt.cash.B.IV|1800|2024-02</x:t>
        </x:is>
      </x:c>
      <x:c r="B5402" s="0" t="inlineStr">
        <x:is>
          <x:t>Demo Handel GmbH</x:t>
        </x:is>
      </x:c>
      <x:c r="C5402" s="0" t="inlineStr">
        <x:is>
          <x:t>NetDebt</x:t>
        </x:is>
      </x:c>
      <x:c r="D5402" s="0" t="inlineStr">
        <x:is>
          <x:t>net-debt.cash.B.IV</x:t>
        </x:is>
      </x:c>
      <x:c r="E5402" s="0" t="inlineStr">
        <x:is>
          <x:t>Kassenbestand, Bundesbankguthaben, Guthaben bei Kreditinstituten und Schecks</x:t>
        </x:is>
      </x:c>
      <x:c r="F5402" s="58">
        <x:v>1800</x:v>
      </x:c>
      <x:c r="G5402" t="inlineStr">
        <x:is>
          <x:t>Bank</x:t>
        </x:is>
      </x:c>
      <x:c r="H5402" s="0" t="inlineStr">
        <x:is>
          <x:t>2024-02</x:t>
        </x:is>
      </x:c>
      <x:c r="I5402" s="0" t="inlineStr">
        <x:is>
          <x:t>2024-02</x:t>
        </x:is>
      </x:c>
      <x:c r="J5402" s="0" t="inlineStr">
        <x:is>
          <x:t>Month</x:t>
        </x:is>
      </x:c>
      <x:c r="K5402" s="58">
        <x:v>1</x:v>
      </x:c>
      <x:c r="L5402" s="12">
        <x:v>-2627513.78</x:v>
      </x:c>
    </x:row>
    <x:row r="5403">
      <x:c r="A5403" s="0" t="inlineStr">
        <x:is>
          <x:t>NetDebt|net-debt.cash.B.IV|1800|2024-03</x:t>
        </x:is>
      </x:c>
      <x:c r="B5403" s="0" t="inlineStr">
        <x:is>
          <x:t>Demo Handel GmbH</x:t>
        </x:is>
      </x:c>
      <x:c r="C5403" s="0" t="inlineStr">
        <x:is>
          <x:t>NetDebt</x:t>
        </x:is>
      </x:c>
      <x:c r="D5403" s="0" t="inlineStr">
        <x:is>
          <x:t>net-debt.cash.B.IV</x:t>
        </x:is>
      </x:c>
      <x:c r="E5403" s="0" t="inlineStr">
        <x:is>
          <x:t>Kassenbestand, Bundesbankguthaben, Guthaben bei Kreditinstituten und Schecks</x:t>
        </x:is>
      </x:c>
      <x:c r="F5403" s="58">
        <x:v>1800</x:v>
      </x:c>
      <x:c r="G5403" t="inlineStr">
        <x:is>
          <x:t>Bank</x:t>
        </x:is>
      </x:c>
      <x:c r="H5403" s="0" t="inlineStr">
        <x:is>
          <x:t>2024-03</x:t>
        </x:is>
      </x:c>
      <x:c r="I5403" s="0" t="inlineStr">
        <x:is>
          <x:t>2024-03</x:t>
        </x:is>
      </x:c>
      <x:c r="J5403" s="0" t="inlineStr">
        <x:is>
          <x:t>Month</x:t>
        </x:is>
      </x:c>
      <x:c r="K5403" s="58">
        <x:v>1</x:v>
      </x:c>
      <x:c r="L5403" s="12">
        <x:v>-2384907.48</x:v>
      </x:c>
    </x:row>
    <x:row r="5404">
      <x:c r="A5404" s="0" t="inlineStr">
        <x:is>
          <x:t>NetDebt|net-debt.cash.B.IV|1800|2024-04</x:t>
        </x:is>
      </x:c>
      <x:c r="B5404" s="0" t="inlineStr">
        <x:is>
          <x:t>Demo Handel GmbH</x:t>
        </x:is>
      </x:c>
      <x:c r="C5404" s="0" t="inlineStr">
        <x:is>
          <x:t>NetDebt</x:t>
        </x:is>
      </x:c>
      <x:c r="D5404" s="0" t="inlineStr">
        <x:is>
          <x:t>net-debt.cash.B.IV</x:t>
        </x:is>
      </x:c>
      <x:c r="E5404" s="0" t="inlineStr">
        <x:is>
          <x:t>Kassenbestand, Bundesbankguthaben, Guthaben bei Kreditinstituten und Schecks</x:t>
        </x:is>
      </x:c>
      <x:c r="F5404" s="58">
        <x:v>1800</x:v>
      </x:c>
      <x:c r="G5404" t="inlineStr">
        <x:is>
          <x:t>Bank</x:t>
        </x:is>
      </x:c>
      <x:c r="H5404" s="0" t="inlineStr">
        <x:is>
          <x:t>2024-04</x:t>
        </x:is>
      </x:c>
      <x:c r="I5404" s="0" t="inlineStr">
        <x:is>
          <x:t>2024-04</x:t>
        </x:is>
      </x:c>
      <x:c r="J5404" s="0" t="inlineStr">
        <x:is>
          <x:t>Month</x:t>
        </x:is>
      </x:c>
      <x:c r="K5404" s="58">
        <x:v>1</x:v>
      </x:c>
      <x:c r="L5404" s="12">
        <x:v>-3685533.52</x:v>
      </x:c>
    </x:row>
    <x:row r="5405">
      <x:c r="A5405" s="0" t="inlineStr">
        <x:is>
          <x:t>NetDebt|net-debt.cash.B.IV|1800|2024-05</x:t>
        </x:is>
      </x:c>
      <x:c r="B5405" s="0" t="inlineStr">
        <x:is>
          <x:t>Demo Handel GmbH</x:t>
        </x:is>
      </x:c>
      <x:c r="C5405" s="0" t="inlineStr">
        <x:is>
          <x:t>NetDebt</x:t>
        </x:is>
      </x:c>
      <x:c r="D5405" s="0" t="inlineStr">
        <x:is>
          <x:t>net-debt.cash.B.IV</x:t>
        </x:is>
      </x:c>
      <x:c r="E5405" s="0" t="inlineStr">
        <x:is>
          <x:t>Kassenbestand, Bundesbankguthaben, Guthaben bei Kreditinstituten und Schecks</x:t>
        </x:is>
      </x:c>
      <x:c r="F5405" s="58">
        <x:v>1800</x:v>
      </x:c>
      <x:c r="G5405" t="inlineStr">
        <x:is>
          <x:t>Bank</x:t>
        </x:is>
      </x:c>
      <x:c r="H5405" s="0" t="inlineStr">
        <x:is>
          <x:t>2024-05</x:t>
        </x:is>
      </x:c>
      <x:c r="I5405" s="0" t="inlineStr">
        <x:is>
          <x:t>2024-05</x:t>
        </x:is>
      </x:c>
      <x:c r="J5405" s="0" t="inlineStr">
        <x:is>
          <x:t>Month</x:t>
        </x:is>
      </x:c>
      <x:c r="K5405" s="58">
        <x:v>1</x:v>
      </x:c>
      <x:c r="L5405" s="12">
        <x:v>-3642907.12</x:v>
      </x:c>
    </x:row>
    <x:row r="5406">
      <x:c r="A5406" s="0" t="inlineStr">
        <x:is>
          <x:t>NetDebt|net-debt.cash.B.IV|1800|2024-06</x:t>
        </x:is>
      </x:c>
      <x:c r="B5406" s="0" t="inlineStr">
        <x:is>
          <x:t>Demo Handel GmbH</x:t>
        </x:is>
      </x:c>
      <x:c r="C5406" s="0" t="inlineStr">
        <x:is>
          <x:t>NetDebt</x:t>
        </x:is>
      </x:c>
      <x:c r="D5406" s="0" t="inlineStr">
        <x:is>
          <x:t>net-debt.cash.B.IV</x:t>
        </x:is>
      </x:c>
      <x:c r="E5406" s="0" t="inlineStr">
        <x:is>
          <x:t>Kassenbestand, Bundesbankguthaben, Guthaben bei Kreditinstituten und Schecks</x:t>
        </x:is>
      </x:c>
      <x:c r="F5406" s="58">
        <x:v>1800</x:v>
      </x:c>
      <x:c r="G5406" t="inlineStr">
        <x:is>
          <x:t>Bank</x:t>
        </x:is>
      </x:c>
      <x:c r="H5406" s="0" t="inlineStr">
        <x:is>
          <x:t>2024-06</x:t>
        </x:is>
      </x:c>
      <x:c r="I5406" s="0" t="inlineStr">
        <x:is>
          <x:t>2024-06</x:t>
        </x:is>
      </x:c>
      <x:c r="J5406" s="0" t="inlineStr">
        <x:is>
          <x:t>Month</x:t>
        </x:is>
      </x:c>
      <x:c r="K5406" s="58">
        <x:v>1</x:v>
      </x:c>
      <x:c r="L5406" s="12">
        <x:v>-3220496.62</x:v>
      </x:c>
    </x:row>
    <x:row r="5407">
      <x:c r="A5407" s="0" t="inlineStr">
        <x:is>
          <x:t>NetDebt|net-debt.cash.B.IV|1800|2024-07</x:t>
        </x:is>
      </x:c>
      <x:c r="B5407" s="0" t="inlineStr">
        <x:is>
          <x:t>Demo Handel GmbH</x:t>
        </x:is>
      </x:c>
      <x:c r="C5407" s="0" t="inlineStr">
        <x:is>
          <x:t>NetDebt</x:t>
        </x:is>
      </x:c>
      <x:c r="D5407" s="0" t="inlineStr">
        <x:is>
          <x:t>net-debt.cash.B.IV</x:t>
        </x:is>
      </x:c>
      <x:c r="E5407" s="0" t="inlineStr">
        <x:is>
          <x:t>Kassenbestand, Bundesbankguthaben, Guthaben bei Kreditinstituten und Schecks</x:t>
        </x:is>
      </x:c>
      <x:c r="F5407" s="58">
        <x:v>1800</x:v>
      </x:c>
      <x:c r="G5407" t="inlineStr">
        <x:is>
          <x:t>Bank</x:t>
        </x:is>
      </x:c>
      <x:c r="H5407" s="0" t="inlineStr">
        <x:is>
          <x:t>2024-07</x:t>
        </x:is>
      </x:c>
      <x:c r="I5407" s="0" t="inlineStr">
        <x:is>
          <x:t>2024-07</x:t>
        </x:is>
      </x:c>
      <x:c r="J5407" s="0" t="inlineStr">
        <x:is>
          <x:t>Month</x:t>
        </x:is>
      </x:c>
      <x:c r="K5407" s="58">
        <x:v>1</x:v>
      </x:c>
      <x:c r="L5407" s="12">
        <x:v>-1382393.47</x:v>
      </x:c>
    </x:row>
    <x:row r="5408">
      <x:c r="A5408" s="0" t="inlineStr">
        <x:is>
          <x:t>NetDebt|net-debt.cash.B.IV|1800|2024-08</x:t>
        </x:is>
      </x:c>
      <x:c r="B5408" s="0" t="inlineStr">
        <x:is>
          <x:t>Demo Handel GmbH</x:t>
        </x:is>
      </x:c>
      <x:c r="C5408" s="0" t="inlineStr">
        <x:is>
          <x:t>NetDebt</x:t>
        </x:is>
      </x:c>
      <x:c r="D5408" s="0" t="inlineStr">
        <x:is>
          <x:t>net-debt.cash.B.IV</x:t>
        </x:is>
      </x:c>
      <x:c r="E5408" s="0" t="inlineStr">
        <x:is>
          <x:t>Kassenbestand, Bundesbankguthaben, Guthaben bei Kreditinstituten und Schecks</x:t>
        </x:is>
      </x:c>
      <x:c r="F5408" s="58">
        <x:v>1800</x:v>
      </x:c>
      <x:c r="G5408" t="inlineStr">
        <x:is>
          <x:t>Bank</x:t>
        </x:is>
      </x:c>
      <x:c r="H5408" s="0" t="inlineStr">
        <x:is>
          <x:t>2024-08</x:t>
        </x:is>
      </x:c>
      <x:c r="I5408" s="0" t="inlineStr">
        <x:is>
          <x:t>2024-08</x:t>
        </x:is>
      </x:c>
      <x:c r="J5408" s="0" t="inlineStr">
        <x:is>
          <x:t>Month</x:t>
        </x:is>
      </x:c>
      <x:c r="K5408" s="58">
        <x:v>1</x:v>
      </x:c>
      <x:c r="L5408" s="12">
        <x:v>-844570.5</x:v>
      </x:c>
    </x:row>
    <x:row r="5409">
      <x:c r="A5409" s="0" t="inlineStr">
        <x:is>
          <x:t>NetDebt|net-debt.cash.B.IV|1800|2024-09</x:t>
        </x:is>
      </x:c>
      <x:c r="B5409" s="0" t="inlineStr">
        <x:is>
          <x:t>Demo Handel GmbH</x:t>
        </x:is>
      </x:c>
      <x:c r="C5409" s="0" t="inlineStr">
        <x:is>
          <x:t>NetDebt</x:t>
        </x:is>
      </x:c>
      <x:c r="D5409" s="0" t="inlineStr">
        <x:is>
          <x:t>net-debt.cash.B.IV</x:t>
        </x:is>
      </x:c>
      <x:c r="E5409" s="0" t="inlineStr">
        <x:is>
          <x:t>Kassenbestand, Bundesbankguthaben, Guthaben bei Kreditinstituten und Schecks</x:t>
        </x:is>
      </x:c>
      <x:c r="F5409" s="58">
        <x:v>1800</x:v>
      </x:c>
      <x:c r="G5409" t="inlineStr">
        <x:is>
          <x:t>Bank</x:t>
        </x:is>
      </x:c>
      <x:c r="H5409" s="0" t="inlineStr">
        <x:is>
          <x:t>2024-09</x:t>
        </x:is>
      </x:c>
      <x:c r="I5409" s="0" t="inlineStr">
        <x:is>
          <x:t>2024-09</x:t>
        </x:is>
      </x:c>
      <x:c r="J5409" s="0" t="inlineStr">
        <x:is>
          <x:t>Month</x:t>
        </x:is>
      </x:c>
      <x:c r="K5409" s="58">
        <x:v>1</x:v>
      </x:c>
      <x:c r="L5409" s="12">
        <x:v>-578881.36</x:v>
      </x:c>
    </x:row>
    <x:row r="5410">
      <x:c r="A5410" s="0" t="inlineStr">
        <x:is>
          <x:t>NetDebt|net-debt.cash.B.IV|1800|2024-10</x:t>
        </x:is>
      </x:c>
      <x:c r="B5410" s="0" t="inlineStr">
        <x:is>
          <x:t>Demo Handel GmbH</x:t>
        </x:is>
      </x:c>
      <x:c r="C5410" s="0" t="inlineStr">
        <x:is>
          <x:t>NetDebt</x:t>
        </x:is>
      </x:c>
      <x:c r="D5410" s="0" t="inlineStr">
        <x:is>
          <x:t>net-debt.cash.B.IV</x:t>
        </x:is>
      </x:c>
      <x:c r="E5410" s="0" t="inlineStr">
        <x:is>
          <x:t>Kassenbestand, Bundesbankguthaben, Guthaben bei Kreditinstituten und Schecks</x:t>
        </x:is>
      </x:c>
      <x:c r="F5410" s="58">
        <x:v>1800</x:v>
      </x:c>
      <x:c r="G5410" t="inlineStr">
        <x:is>
          <x:t>Bank</x:t>
        </x:is>
      </x:c>
      <x:c r="H5410" s="0" t="inlineStr">
        <x:is>
          <x:t>2024-10</x:t>
        </x:is>
      </x:c>
      <x:c r="I5410" s="0" t="inlineStr">
        <x:is>
          <x:t>2024-10</x:t>
        </x:is>
      </x:c>
      <x:c r="J5410" s="0" t="inlineStr">
        <x:is>
          <x:t>Month</x:t>
        </x:is>
      </x:c>
      <x:c r="K5410" s="58">
        <x:v>1</x:v>
      </x:c>
      <x:c r="L5410" s="12">
        <x:v>-727557.39</x:v>
      </x:c>
    </x:row>
    <x:row r="5411">
      <x:c r="A5411" s="0" t="inlineStr">
        <x:is>
          <x:t>NetDebt|net-debt.cash.B.IV|1800|2024-11</x:t>
        </x:is>
      </x:c>
      <x:c r="B5411" s="0" t="inlineStr">
        <x:is>
          <x:t>Demo Handel GmbH</x:t>
        </x:is>
      </x:c>
      <x:c r="C5411" s="0" t="inlineStr">
        <x:is>
          <x:t>NetDebt</x:t>
        </x:is>
      </x:c>
      <x:c r="D5411" s="0" t="inlineStr">
        <x:is>
          <x:t>net-debt.cash.B.IV</x:t>
        </x:is>
      </x:c>
      <x:c r="E5411" s="0" t="inlineStr">
        <x:is>
          <x:t>Kassenbestand, Bundesbankguthaben, Guthaben bei Kreditinstituten und Schecks</x:t>
        </x:is>
      </x:c>
      <x:c r="F5411" s="58">
        <x:v>1800</x:v>
      </x:c>
      <x:c r="G5411" t="inlineStr">
        <x:is>
          <x:t>Bank</x:t>
        </x:is>
      </x:c>
      <x:c r="H5411" s="0" t="inlineStr">
        <x:is>
          <x:t>2024-11</x:t>
        </x:is>
      </x:c>
      <x:c r="I5411" s="0" t="inlineStr">
        <x:is>
          <x:t>2024-11</x:t>
        </x:is>
      </x:c>
      <x:c r="J5411" s="0" t="inlineStr">
        <x:is>
          <x:t>Month</x:t>
        </x:is>
      </x:c>
      <x:c r="K5411" s="58">
        <x:v>1</x:v>
      </x:c>
      <x:c r="L5411" s="12">
        <x:v>-815006.27</x:v>
      </x:c>
    </x:row>
    <x:row r="5412">
      <x:c r="A5412" s="0" t="inlineStr">
        <x:is>
          <x:t>NetDebt|net-debt.cash.B.IV|1800|2024-12</x:t>
        </x:is>
      </x:c>
      <x:c r="B5412" s="0" t="inlineStr">
        <x:is>
          <x:t>Demo Handel GmbH</x:t>
        </x:is>
      </x:c>
      <x:c r="C5412" s="0" t="inlineStr">
        <x:is>
          <x:t>NetDebt</x:t>
        </x:is>
      </x:c>
      <x:c r="D5412" s="0" t="inlineStr">
        <x:is>
          <x:t>net-debt.cash.B.IV</x:t>
        </x:is>
      </x:c>
      <x:c r="E5412" s="0" t="inlineStr">
        <x:is>
          <x:t>Kassenbestand, Bundesbankguthaben, Guthaben bei Kreditinstituten und Schecks</x:t>
        </x:is>
      </x:c>
      <x:c r="F5412" s="58">
        <x:v>1800</x:v>
      </x:c>
      <x:c r="G5412" t="inlineStr">
        <x:is>
          <x:t>Bank</x:t>
        </x:is>
      </x:c>
      <x:c r="H5412" s="0" t="inlineStr">
        <x:is>
          <x:t>2024-12</x:t>
        </x:is>
      </x:c>
      <x:c r="I5412" s="0" t="inlineStr">
        <x:is>
          <x:t>2024-12</x:t>
        </x:is>
      </x:c>
      <x:c r="J5412" s="0" t="inlineStr">
        <x:is>
          <x:t>Month</x:t>
        </x:is>
      </x:c>
      <x:c r="K5412" s="58">
        <x:v>1</x:v>
      </x:c>
      <x:c r="L5412" s="12">
        <x:v>-856570.35</x:v>
      </x:c>
    </x:row>
    <x:row r="5413">
      <x:c r="A5413" s="0" t="inlineStr">
        <x:is>
          <x:t>NetDebt|net-debt.cash.B.IV|1810|2022-01</x:t>
        </x:is>
      </x:c>
      <x:c r="B5413" s="0" t="inlineStr">
        <x:is>
          <x:t>Demo Handel GmbH</x:t>
        </x:is>
      </x:c>
      <x:c r="C5413" s="0" t="inlineStr">
        <x:is>
          <x:t>NetDebt</x:t>
        </x:is>
      </x:c>
      <x:c r="D5413" s="0" t="inlineStr">
        <x:is>
          <x:t>net-debt.cash.B.IV</x:t>
        </x:is>
      </x:c>
      <x:c r="E5413" s="0" t="inlineStr">
        <x:is>
          <x:t>Kassenbestand, Bundesbankguthaben, Guthaben bei Kreditinstituten und Schecks</x:t>
        </x:is>
      </x:c>
      <x:c r="F5413" s="58">
        <x:v>1810</x:v>
      </x:c>
      <x:c r="G5413" t="inlineStr">
        <x:is>
          <x:t>Bank 2 (Kontokorrent)</x:t>
        </x:is>
      </x:c>
      <x:c r="H5413" s="0" t="inlineStr">
        <x:is>
          <x:t>2022-01</x:t>
        </x:is>
      </x:c>
      <x:c r="I5413" s="0" t="inlineStr">
        <x:is>
          <x:t>2022-01</x:t>
        </x:is>
      </x:c>
      <x:c r="J5413" s="0" t="inlineStr">
        <x:is>
          <x:t>Month</x:t>
        </x:is>
      </x:c>
      <x:c r="K5413" s="58">
        <x:v>1</x:v>
      </x:c>
      <x:c r="L5413" s="12">
        <x:v>141278.08</x:v>
      </x:c>
    </x:row>
    <x:row r="5414">
      <x:c r="A5414" s="0" t="inlineStr">
        <x:is>
          <x:t>NetDebt|net-debt.cash.B.IV|1810|2022-02</x:t>
        </x:is>
      </x:c>
      <x:c r="B5414" s="0" t="inlineStr">
        <x:is>
          <x:t>Demo Handel GmbH</x:t>
        </x:is>
      </x:c>
      <x:c r="C5414" s="0" t="inlineStr">
        <x:is>
          <x:t>NetDebt</x:t>
        </x:is>
      </x:c>
      <x:c r="D5414" s="0" t="inlineStr">
        <x:is>
          <x:t>net-debt.cash.B.IV</x:t>
        </x:is>
      </x:c>
      <x:c r="E5414" s="0" t="inlineStr">
        <x:is>
          <x:t>Kassenbestand, Bundesbankguthaben, Guthaben bei Kreditinstituten und Schecks</x:t>
        </x:is>
      </x:c>
      <x:c r="F5414" s="58">
        <x:v>1810</x:v>
      </x:c>
      <x:c r="G5414" t="inlineStr">
        <x:is>
          <x:t>Bank 2 (Kontokorrent)</x:t>
        </x:is>
      </x:c>
      <x:c r="H5414" s="0" t="inlineStr">
        <x:is>
          <x:t>2022-02</x:t>
        </x:is>
      </x:c>
      <x:c r="I5414" s="0" t="inlineStr">
        <x:is>
          <x:t>2022-02</x:t>
        </x:is>
      </x:c>
      <x:c r="J5414" s="0" t="inlineStr">
        <x:is>
          <x:t>Month</x:t>
        </x:is>
      </x:c>
      <x:c r="K5414" s="58">
        <x:v>1</x:v>
      </x:c>
      <x:c r="L5414" s="12">
        <x:v>99607.56</x:v>
      </x:c>
    </x:row>
    <x:row r="5415">
      <x:c r="A5415" s="0" t="inlineStr">
        <x:is>
          <x:t>NetDebt|net-debt.cash.B.IV|1810|2022-03</x:t>
        </x:is>
      </x:c>
      <x:c r="B5415" s="0" t="inlineStr">
        <x:is>
          <x:t>Demo Handel GmbH</x:t>
        </x:is>
      </x:c>
      <x:c r="C5415" s="0" t="inlineStr">
        <x:is>
          <x:t>NetDebt</x:t>
        </x:is>
      </x:c>
      <x:c r="D5415" s="0" t="inlineStr">
        <x:is>
          <x:t>net-debt.cash.B.IV</x:t>
        </x:is>
      </x:c>
      <x:c r="E5415" s="0" t="inlineStr">
        <x:is>
          <x:t>Kassenbestand, Bundesbankguthaben, Guthaben bei Kreditinstituten und Schecks</x:t>
        </x:is>
      </x:c>
      <x:c r="F5415" s="58">
        <x:v>1810</x:v>
      </x:c>
      <x:c r="G5415" t="inlineStr">
        <x:is>
          <x:t>Bank 2 (Kontokorrent)</x:t>
        </x:is>
      </x:c>
      <x:c r="H5415" s="0" t="inlineStr">
        <x:is>
          <x:t>2022-03</x:t>
        </x:is>
      </x:c>
      <x:c r="I5415" s="0" t="inlineStr">
        <x:is>
          <x:t>2022-03</x:t>
        </x:is>
      </x:c>
      <x:c r="J5415" s="0" t="inlineStr">
        <x:is>
          <x:t>Month</x:t>
        </x:is>
      </x:c>
      <x:c r="K5415" s="58">
        <x:v>1</x:v>
      </x:c>
      <x:c r="L5415" s="12">
        <x:v>627261.58</x:v>
      </x:c>
    </x:row>
    <x:row r="5416">
      <x:c r="A5416" s="0" t="inlineStr">
        <x:is>
          <x:t>NetDebt|net-debt.cash.B.IV|1810|2022-04</x:t>
        </x:is>
      </x:c>
      <x:c r="B5416" s="0" t="inlineStr">
        <x:is>
          <x:t>Demo Handel GmbH</x:t>
        </x:is>
      </x:c>
      <x:c r="C5416" s="0" t="inlineStr">
        <x:is>
          <x:t>NetDebt</x:t>
        </x:is>
      </x:c>
      <x:c r="D5416" s="0" t="inlineStr">
        <x:is>
          <x:t>net-debt.cash.B.IV</x:t>
        </x:is>
      </x:c>
      <x:c r="E5416" s="0" t="inlineStr">
        <x:is>
          <x:t>Kassenbestand, Bundesbankguthaben, Guthaben bei Kreditinstituten und Schecks</x:t>
        </x:is>
      </x:c>
      <x:c r="F5416" s="58">
        <x:v>1810</x:v>
      </x:c>
      <x:c r="G5416" t="inlineStr">
        <x:is>
          <x:t>Bank 2 (Kontokorrent)</x:t>
        </x:is>
      </x:c>
      <x:c r="H5416" s="0" t="inlineStr">
        <x:is>
          <x:t>2022-04</x:t>
        </x:is>
      </x:c>
      <x:c r="I5416" s="0" t="inlineStr">
        <x:is>
          <x:t>2022-04</x:t>
        </x:is>
      </x:c>
      <x:c r="J5416" s="0" t="inlineStr">
        <x:is>
          <x:t>Month</x:t>
        </x:is>
      </x:c>
      <x:c r="K5416" s="58">
        <x:v>1</x:v>
      </x:c>
      <x:c r="L5416" s="12">
        <x:v>295110.91</x:v>
      </x:c>
    </x:row>
    <x:row r="5417">
      <x:c r="A5417" s="0" t="inlineStr">
        <x:is>
          <x:t>NetDebt|net-debt.cash.B.IV|1810|2022-05</x:t>
        </x:is>
      </x:c>
      <x:c r="B5417" s="0" t="inlineStr">
        <x:is>
          <x:t>Demo Handel GmbH</x:t>
        </x:is>
      </x:c>
      <x:c r="C5417" s="0" t="inlineStr">
        <x:is>
          <x:t>NetDebt</x:t>
        </x:is>
      </x:c>
      <x:c r="D5417" s="0" t="inlineStr">
        <x:is>
          <x:t>net-debt.cash.B.IV</x:t>
        </x:is>
      </x:c>
      <x:c r="E5417" s="0" t="inlineStr">
        <x:is>
          <x:t>Kassenbestand, Bundesbankguthaben, Guthaben bei Kreditinstituten und Schecks</x:t>
        </x:is>
      </x:c>
      <x:c r="F5417" s="58">
        <x:v>1810</x:v>
      </x:c>
      <x:c r="G5417" t="inlineStr">
        <x:is>
          <x:t>Bank 2 (Kontokorrent)</x:t>
        </x:is>
      </x:c>
      <x:c r="H5417" s="0" t="inlineStr">
        <x:is>
          <x:t>2022-05</x:t>
        </x:is>
      </x:c>
      <x:c r="I5417" s="0" t="inlineStr">
        <x:is>
          <x:t>2022-05</x:t>
        </x:is>
      </x:c>
      <x:c r="J5417" s="0" t="inlineStr">
        <x:is>
          <x:t>Month</x:t>
        </x:is>
      </x:c>
      <x:c r="K5417" s="58">
        <x:v>1</x:v>
      </x:c>
      <x:c r="L5417" s="12">
        <x:v>731947.52</x:v>
      </x:c>
    </x:row>
    <x:row r="5418">
      <x:c r="A5418" s="0" t="inlineStr">
        <x:is>
          <x:t>NetDebt|net-debt.cash.B.IV|1810|2022-06</x:t>
        </x:is>
      </x:c>
      <x:c r="B5418" s="0" t="inlineStr">
        <x:is>
          <x:t>Demo Handel GmbH</x:t>
        </x:is>
      </x:c>
      <x:c r="C5418" s="0" t="inlineStr">
        <x:is>
          <x:t>NetDebt</x:t>
        </x:is>
      </x:c>
      <x:c r="D5418" s="0" t="inlineStr">
        <x:is>
          <x:t>net-debt.cash.B.IV</x:t>
        </x:is>
      </x:c>
      <x:c r="E5418" s="0" t="inlineStr">
        <x:is>
          <x:t>Kassenbestand, Bundesbankguthaben, Guthaben bei Kreditinstituten und Schecks</x:t>
        </x:is>
      </x:c>
      <x:c r="F5418" s="58">
        <x:v>1810</x:v>
      </x:c>
      <x:c r="G5418" t="inlineStr">
        <x:is>
          <x:t>Bank 2 (Kontokorrent)</x:t>
        </x:is>
      </x:c>
      <x:c r="H5418" s="0" t="inlineStr">
        <x:is>
          <x:t>2022-06</x:t>
        </x:is>
      </x:c>
      <x:c r="I5418" s="0" t="inlineStr">
        <x:is>
          <x:t>2022-06</x:t>
        </x:is>
      </x:c>
      <x:c r="J5418" s="0" t="inlineStr">
        <x:is>
          <x:t>Month</x:t>
        </x:is>
      </x:c>
      <x:c r="K5418" s="58">
        <x:v>1</x:v>
      </x:c>
      <x:c r="L5418" s="12">
        <x:v>-364877.65</x:v>
      </x:c>
    </x:row>
    <x:row r="5419">
      <x:c r="A5419" s="0" t="inlineStr">
        <x:is>
          <x:t>NetDebt|net-debt.cash.B.IV|1810|2022-07</x:t>
        </x:is>
      </x:c>
      <x:c r="B5419" s="0" t="inlineStr">
        <x:is>
          <x:t>Demo Handel GmbH</x:t>
        </x:is>
      </x:c>
      <x:c r="C5419" s="0" t="inlineStr">
        <x:is>
          <x:t>NetDebt</x:t>
        </x:is>
      </x:c>
      <x:c r="D5419" s="0" t="inlineStr">
        <x:is>
          <x:t>net-debt.cash.B.IV</x:t>
        </x:is>
      </x:c>
      <x:c r="E5419" s="0" t="inlineStr">
        <x:is>
          <x:t>Kassenbestand, Bundesbankguthaben, Guthaben bei Kreditinstituten und Schecks</x:t>
        </x:is>
      </x:c>
      <x:c r="F5419" s="58">
        <x:v>1810</x:v>
      </x:c>
      <x:c r="G5419" t="inlineStr">
        <x:is>
          <x:t>Bank 2 (Kontokorrent)</x:t>
        </x:is>
      </x:c>
      <x:c r="H5419" s="0" t="inlineStr">
        <x:is>
          <x:t>2022-07</x:t>
        </x:is>
      </x:c>
      <x:c r="I5419" s="0" t="inlineStr">
        <x:is>
          <x:t>2022-07</x:t>
        </x:is>
      </x:c>
      <x:c r="J5419" s="0" t="inlineStr">
        <x:is>
          <x:t>Month</x:t>
        </x:is>
      </x:c>
      <x:c r="K5419" s="58">
        <x:v>1</x:v>
      </x:c>
      <x:c r="L5419" s="12">
        <x:v>-213445.59</x:v>
      </x:c>
    </x:row>
    <x:row r="5420">
      <x:c r="A5420" s="0" t="inlineStr">
        <x:is>
          <x:t>NetDebt|net-debt.cash.B.IV|1810|2022-08</x:t>
        </x:is>
      </x:c>
      <x:c r="B5420" s="0" t="inlineStr">
        <x:is>
          <x:t>Demo Handel GmbH</x:t>
        </x:is>
      </x:c>
      <x:c r="C5420" s="0" t="inlineStr">
        <x:is>
          <x:t>NetDebt</x:t>
        </x:is>
      </x:c>
      <x:c r="D5420" s="0" t="inlineStr">
        <x:is>
          <x:t>net-debt.cash.B.IV</x:t>
        </x:is>
      </x:c>
      <x:c r="E5420" s="0" t="inlineStr">
        <x:is>
          <x:t>Kassenbestand, Bundesbankguthaben, Guthaben bei Kreditinstituten und Schecks</x:t>
        </x:is>
      </x:c>
      <x:c r="F5420" s="58">
        <x:v>1810</x:v>
      </x:c>
      <x:c r="G5420" t="inlineStr">
        <x:is>
          <x:t>Bank 2 (Kontokorrent)</x:t>
        </x:is>
      </x:c>
      <x:c r="H5420" s="0" t="inlineStr">
        <x:is>
          <x:t>2022-08</x:t>
        </x:is>
      </x:c>
      <x:c r="I5420" s="0" t="inlineStr">
        <x:is>
          <x:t>2022-08</x:t>
        </x:is>
      </x:c>
      <x:c r="J5420" s="0" t="inlineStr">
        <x:is>
          <x:t>Month</x:t>
        </x:is>
      </x:c>
      <x:c r="K5420" s="58">
        <x:v>1</x:v>
      </x:c>
      <x:c r="L5420" s="12">
        <x:v>1036308.6</x:v>
      </x:c>
    </x:row>
    <x:row r="5421">
      <x:c r="A5421" s="0" t="inlineStr">
        <x:is>
          <x:t>NetDebt|net-debt.cash.B.IV|1810|2022-09</x:t>
        </x:is>
      </x:c>
      <x:c r="B5421" s="0" t="inlineStr">
        <x:is>
          <x:t>Demo Handel GmbH</x:t>
        </x:is>
      </x:c>
      <x:c r="C5421" s="0" t="inlineStr">
        <x:is>
          <x:t>NetDebt</x:t>
        </x:is>
      </x:c>
      <x:c r="D5421" s="0" t="inlineStr">
        <x:is>
          <x:t>net-debt.cash.B.IV</x:t>
        </x:is>
      </x:c>
      <x:c r="E5421" s="0" t="inlineStr">
        <x:is>
          <x:t>Kassenbestand, Bundesbankguthaben, Guthaben bei Kreditinstituten und Schecks</x:t>
        </x:is>
      </x:c>
      <x:c r="F5421" s="58">
        <x:v>1810</x:v>
      </x:c>
      <x:c r="G5421" t="inlineStr">
        <x:is>
          <x:t>Bank 2 (Kontokorrent)</x:t>
        </x:is>
      </x:c>
      <x:c r="H5421" s="0" t="inlineStr">
        <x:is>
          <x:t>2022-09</x:t>
        </x:is>
      </x:c>
      <x:c r="I5421" s="0" t="inlineStr">
        <x:is>
          <x:t>2022-09</x:t>
        </x:is>
      </x:c>
      <x:c r="J5421" s="0" t="inlineStr">
        <x:is>
          <x:t>Month</x:t>
        </x:is>
      </x:c>
      <x:c r="K5421" s="58">
        <x:v>1</x:v>
      </x:c>
      <x:c r="L5421" s="12">
        <x:v>82260.86</x:v>
      </x:c>
    </x:row>
    <x:row r="5422">
      <x:c r="A5422" s="0" t="inlineStr">
        <x:is>
          <x:t>NetDebt|net-debt.cash.B.IV|1810|2022-10</x:t>
        </x:is>
      </x:c>
      <x:c r="B5422" s="0" t="inlineStr">
        <x:is>
          <x:t>Demo Handel GmbH</x:t>
        </x:is>
      </x:c>
      <x:c r="C5422" s="0" t="inlineStr">
        <x:is>
          <x:t>NetDebt</x:t>
        </x:is>
      </x:c>
      <x:c r="D5422" s="0" t="inlineStr">
        <x:is>
          <x:t>net-debt.cash.B.IV</x:t>
        </x:is>
      </x:c>
      <x:c r="E5422" s="0" t="inlineStr">
        <x:is>
          <x:t>Kassenbestand, Bundesbankguthaben, Guthaben bei Kreditinstituten und Schecks</x:t>
        </x:is>
      </x:c>
      <x:c r="F5422" s="58">
        <x:v>1810</x:v>
      </x:c>
      <x:c r="G5422" t="inlineStr">
        <x:is>
          <x:t>Bank 2 (Kontokorrent)</x:t>
        </x:is>
      </x:c>
      <x:c r="H5422" s="0" t="inlineStr">
        <x:is>
          <x:t>2022-10</x:t>
        </x:is>
      </x:c>
      <x:c r="I5422" s="0" t="inlineStr">
        <x:is>
          <x:t>2022-10</x:t>
        </x:is>
      </x:c>
      <x:c r="J5422" s="0" t="inlineStr">
        <x:is>
          <x:t>Month</x:t>
        </x:is>
      </x:c>
      <x:c r="K5422" s="58">
        <x:v>1</x:v>
      </x:c>
      <x:c r="L5422" s="12">
        <x:v>3747.26</x:v>
      </x:c>
    </x:row>
    <x:row r="5423">
      <x:c r="A5423" s="0" t="inlineStr">
        <x:is>
          <x:t>NetDebt|net-debt.cash.B.IV|1810|2022-11</x:t>
        </x:is>
      </x:c>
      <x:c r="B5423" s="0" t="inlineStr">
        <x:is>
          <x:t>Demo Handel GmbH</x:t>
        </x:is>
      </x:c>
      <x:c r="C5423" s="0" t="inlineStr">
        <x:is>
          <x:t>NetDebt</x:t>
        </x:is>
      </x:c>
      <x:c r="D5423" s="0" t="inlineStr">
        <x:is>
          <x:t>net-debt.cash.B.IV</x:t>
        </x:is>
      </x:c>
      <x:c r="E5423" s="0" t="inlineStr">
        <x:is>
          <x:t>Kassenbestand, Bundesbankguthaben, Guthaben bei Kreditinstituten und Schecks</x:t>
        </x:is>
      </x:c>
      <x:c r="F5423" s="58">
        <x:v>1810</x:v>
      </x:c>
      <x:c r="G5423" t="inlineStr">
        <x:is>
          <x:t>Bank 2 (Kontokorrent)</x:t>
        </x:is>
      </x:c>
      <x:c r="H5423" s="0" t="inlineStr">
        <x:is>
          <x:t>2022-11</x:t>
        </x:is>
      </x:c>
      <x:c r="I5423" s="0" t="inlineStr">
        <x:is>
          <x:t>2022-11</x:t>
        </x:is>
      </x:c>
      <x:c r="J5423" s="0" t="inlineStr">
        <x:is>
          <x:t>Month</x:t>
        </x:is>
      </x:c>
      <x:c r="K5423" s="58">
        <x:v>1</x:v>
      </x:c>
      <x:c r="L5423" s="12">
        <x:v>-187381.29</x:v>
      </x:c>
    </x:row>
    <x:row r="5424">
      <x:c r="A5424" s="0" t="inlineStr">
        <x:is>
          <x:t>NetDebt|net-debt.cash.B.IV|1810|2022-12</x:t>
        </x:is>
      </x:c>
      <x:c r="B5424" s="0" t="inlineStr">
        <x:is>
          <x:t>Demo Handel GmbH</x:t>
        </x:is>
      </x:c>
      <x:c r="C5424" s="0" t="inlineStr">
        <x:is>
          <x:t>NetDebt</x:t>
        </x:is>
      </x:c>
      <x:c r="D5424" s="0" t="inlineStr">
        <x:is>
          <x:t>net-debt.cash.B.IV</x:t>
        </x:is>
      </x:c>
      <x:c r="E5424" s="0" t="inlineStr">
        <x:is>
          <x:t>Kassenbestand, Bundesbankguthaben, Guthaben bei Kreditinstituten und Schecks</x:t>
        </x:is>
      </x:c>
      <x:c r="F5424" s="58">
        <x:v>1810</x:v>
      </x:c>
      <x:c r="G5424" t="inlineStr">
        <x:is>
          <x:t>Bank 2 (Kontokorrent)</x:t>
        </x:is>
      </x:c>
      <x:c r="H5424" s="0" t="inlineStr">
        <x:is>
          <x:t>2022-12</x:t>
        </x:is>
      </x:c>
      <x:c r="I5424" s="0" t="inlineStr">
        <x:is>
          <x:t>2022-12</x:t>
        </x:is>
      </x:c>
      <x:c r="J5424" s="0" t="inlineStr">
        <x:is>
          <x:t>Month</x:t>
        </x:is>
      </x:c>
      <x:c r="K5424" s="58">
        <x:v>1</x:v>
      </x:c>
      <x:c r="L5424" s="12">
        <x:v>1056682.06</x:v>
      </x:c>
    </x:row>
    <x:row r="5425">
      <x:c r="A5425" s="0" t="inlineStr">
        <x:is>
          <x:t>NetDebt|net-debt.cash.B.IV|1810|2023-01</x:t>
        </x:is>
      </x:c>
      <x:c r="B5425" s="0" t="inlineStr">
        <x:is>
          <x:t>Demo Handel GmbH</x:t>
        </x:is>
      </x:c>
      <x:c r="C5425" s="0" t="inlineStr">
        <x:is>
          <x:t>NetDebt</x:t>
        </x:is>
      </x:c>
      <x:c r="D5425" s="0" t="inlineStr">
        <x:is>
          <x:t>net-debt.cash.B.IV</x:t>
        </x:is>
      </x:c>
      <x:c r="E5425" s="0" t="inlineStr">
        <x:is>
          <x:t>Kassenbestand, Bundesbankguthaben, Guthaben bei Kreditinstituten und Schecks</x:t>
        </x:is>
      </x:c>
      <x:c r="F5425" s="58">
        <x:v>1810</x:v>
      </x:c>
      <x:c r="G5425" t="inlineStr">
        <x:is>
          <x:t>Bank 2 (Kontokorrent)</x:t>
        </x:is>
      </x:c>
      <x:c r="H5425" s="0" t="inlineStr">
        <x:is>
          <x:t>2023-01</x:t>
        </x:is>
      </x:c>
      <x:c r="I5425" s="0" t="inlineStr">
        <x:is>
          <x:t>2023-01</x:t>
        </x:is>
      </x:c>
      <x:c r="J5425" s="0" t="inlineStr">
        <x:is>
          <x:t>Month</x:t>
        </x:is>
      </x:c>
      <x:c r="K5425" s="58">
        <x:v>1</x:v>
      </x:c>
      <x:c r="L5425" s="12">
        <x:v>-201737.24</x:v>
      </x:c>
    </x:row>
    <x:row r="5426">
      <x:c r="A5426" s="0" t="inlineStr">
        <x:is>
          <x:t>NetDebt|net-debt.cash.B.IV|1810|2023-02</x:t>
        </x:is>
      </x:c>
      <x:c r="B5426" s="0" t="inlineStr">
        <x:is>
          <x:t>Demo Handel GmbH</x:t>
        </x:is>
      </x:c>
      <x:c r="C5426" s="0" t="inlineStr">
        <x:is>
          <x:t>NetDebt</x:t>
        </x:is>
      </x:c>
      <x:c r="D5426" s="0" t="inlineStr">
        <x:is>
          <x:t>net-debt.cash.B.IV</x:t>
        </x:is>
      </x:c>
      <x:c r="E5426" s="0" t="inlineStr">
        <x:is>
          <x:t>Kassenbestand, Bundesbankguthaben, Guthaben bei Kreditinstituten und Schecks</x:t>
        </x:is>
      </x:c>
      <x:c r="F5426" s="58">
        <x:v>1810</x:v>
      </x:c>
      <x:c r="G5426" t="inlineStr">
        <x:is>
          <x:t>Bank 2 (Kontokorrent)</x:t>
        </x:is>
      </x:c>
      <x:c r="H5426" s="0" t="inlineStr">
        <x:is>
          <x:t>2023-02</x:t>
        </x:is>
      </x:c>
      <x:c r="I5426" s="0" t="inlineStr">
        <x:is>
          <x:t>2023-02</x:t>
        </x:is>
      </x:c>
      <x:c r="J5426" s="0" t="inlineStr">
        <x:is>
          <x:t>Month</x:t>
        </x:is>
      </x:c>
      <x:c r="K5426" s="58">
        <x:v>1</x:v>
      </x:c>
      <x:c r="L5426" s="12">
        <x:v>1329054.4</x:v>
      </x:c>
    </x:row>
    <x:row r="5427">
      <x:c r="A5427" s="0" t="inlineStr">
        <x:is>
          <x:t>NetDebt|net-debt.cash.B.IV|1810|2023-03</x:t>
        </x:is>
      </x:c>
      <x:c r="B5427" s="0" t="inlineStr">
        <x:is>
          <x:t>Demo Handel GmbH</x:t>
        </x:is>
      </x:c>
      <x:c r="C5427" s="0" t="inlineStr">
        <x:is>
          <x:t>NetDebt</x:t>
        </x:is>
      </x:c>
      <x:c r="D5427" s="0" t="inlineStr">
        <x:is>
          <x:t>net-debt.cash.B.IV</x:t>
        </x:is>
      </x:c>
      <x:c r="E5427" s="0" t="inlineStr">
        <x:is>
          <x:t>Kassenbestand, Bundesbankguthaben, Guthaben bei Kreditinstituten und Schecks</x:t>
        </x:is>
      </x:c>
      <x:c r="F5427" s="58">
        <x:v>1810</x:v>
      </x:c>
      <x:c r="G5427" t="inlineStr">
        <x:is>
          <x:t>Bank 2 (Kontokorrent)</x:t>
        </x:is>
      </x:c>
      <x:c r="H5427" s="0" t="inlineStr">
        <x:is>
          <x:t>2023-03</x:t>
        </x:is>
      </x:c>
      <x:c r="I5427" s="0" t="inlineStr">
        <x:is>
          <x:t>2023-03</x:t>
        </x:is>
      </x:c>
      <x:c r="J5427" s="0" t="inlineStr">
        <x:is>
          <x:t>Month</x:t>
        </x:is>
      </x:c>
      <x:c r="K5427" s="58">
        <x:v>1</x:v>
      </x:c>
      <x:c r="L5427" s="12">
        <x:v>-485863.05</x:v>
      </x:c>
    </x:row>
    <x:row r="5428">
      <x:c r="A5428" s="0" t="inlineStr">
        <x:is>
          <x:t>NetDebt|net-debt.cash.B.IV|1810|2023-04</x:t>
        </x:is>
      </x:c>
      <x:c r="B5428" s="0" t="inlineStr">
        <x:is>
          <x:t>Demo Handel GmbH</x:t>
        </x:is>
      </x:c>
      <x:c r="C5428" s="0" t="inlineStr">
        <x:is>
          <x:t>NetDebt</x:t>
        </x:is>
      </x:c>
      <x:c r="D5428" s="0" t="inlineStr">
        <x:is>
          <x:t>net-debt.cash.B.IV</x:t>
        </x:is>
      </x:c>
      <x:c r="E5428" s="0" t="inlineStr">
        <x:is>
          <x:t>Kassenbestand, Bundesbankguthaben, Guthaben bei Kreditinstituten und Schecks</x:t>
        </x:is>
      </x:c>
      <x:c r="F5428" s="58">
        <x:v>1810</x:v>
      </x:c>
      <x:c r="G5428" t="inlineStr">
        <x:is>
          <x:t>Bank 2 (Kontokorrent)</x:t>
        </x:is>
      </x:c>
      <x:c r="H5428" s="0" t="inlineStr">
        <x:is>
          <x:t>2023-04</x:t>
        </x:is>
      </x:c>
      <x:c r="I5428" s="0" t="inlineStr">
        <x:is>
          <x:t>2023-04</x:t>
        </x:is>
      </x:c>
      <x:c r="J5428" s="0" t="inlineStr">
        <x:is>
          <x:t>Month</x:t>
        </x:is>
      </x:c>
      <x:c r="K5428" s="58">
        <x:v>1</x:v>
      </x:c>
      <x:c r="L5428" s="12">
        <x:v>252732.1</x:v>
      </x:c>
    </x:row>
    <x:row r="5429">
      <x:c r="A5429" s="0" t="inlineStr">
        <x:is>
          <x:t>NetDebt|net-debt.cash.B.IV|1810|2023-05</x:t>
        </x:is>
      </x:c>
      <x:c r="B5429" s="0" t="inlineStr">
        <x:is>
          <x:t>Demo Handel GmbH</x:t>
        </x:is>
      </x:c>
      <x:c r="C5429" s="0" t="inlineStr">
        <x:is>
          <x:t>NetDebt</x:t>
        </x:is>
      </x:c>
      <x:c r="D5429" s="0" t="inlineStr">
        <x:is>
          <x:t>net-debt.cash.B.IV</x:t>
        </x:is>
      </x:c>
      <x:c r="E5429" s="0" t="inlineStr">
        <x:is>
          <x:t>Kassenbestand, Bundesbankguthaben, Guthaben bei Kreditinstituten und Schecks</x:t>
        </x:is>
      </x:c>
      <x:c r="F5429" s="58">
        <x:v>1810</x:v>
      </x:c>
      <x:c r="G5429" t="inlineStr">
        <x:is>
          <x:t>Bank 2 (Kontokorrent)</x:t>
        </x:is>
      </x:c>
      <x:c r="H5429" s="0" t="inlineStr">
        <x:is>
          <x:t>2023-05</x:t>
        </x:is>
      </x:c>
      <x:c r="I5429" s="0" t="inlineStr">
        <x:is>
          <x:t>2023-05</x:t>
        </x:is>
      </x:c>
      <x:c r="J5429" s="0" t="inlineStr">
        <x:is>
          <x:t>Month</x:t>
        </x:is>
      </x:c>
      <x:c r="K5429" s="58">
        <x:v>1</x:v>
      </x:c>
      <x:c r="L5429" s="12">
        <x:v>1299927.32</x:v>
      </x:c>
    </x:row>
    <x:row r="5430">
      <x:c r="A5430" s="0" t="inlineStr">
        <x:is>
          <x:t>NetDebt|net-debt.cash.B.IV|1810|2023-06</x:t>
        </x:is>
      </x:c>
      <x:c r="B5430" s="0" t="inlineStr">
        <x:is>
          <x:t>Demo Handel GmbH</x:t>
        </x:is>
      </x:c>
      <x:c r="C5430" s="0" t="inlineStr">
        <x:is>
          <x:t>NetDebt</x:t>
        </x:is>
      </x:c>
      <x:c r="D5430" s="0" t="inlineStr">
        <x:is>
          <x:t>net-debt.cash.B.IV</x:t>
        </x:is>
      </x:c>
      <x:c r="E5430" s="0" t="inlineStr">
        <x:is>
          <x:t>Kassenbestand, Bundesbankguthaben, Guthaben bei Kreditinstituten und Schecks</x:t>
        </x:is>
      </x:c>
      <x:c r="F5430" s="58">
        <x:v>1810</x:v>
      </x:c>
      <x:c r="G5430" t="inlineStr">
        <x:is>
          <x:t>Bank 2 (Kontokorrent)</x:t>
        </x:is>
      </x:c>
      <x:c r="H5430" s="0" t="inlineStr">
        <x:is>
          <x:t>2023-06</x:t>
        </x:is>
      </x:c>
      <x:c r="I5430" s="0" t="inlineStr">
        <x:is>
          <x:t>2023-06</x:t>
        </x:is>
      </x:c>
      <x:c r="J5430" s="0" t="inlineStr">
        <x:is>
          <x:t>Month</x:t>
        </x:is>
      </x:c>
      <x:c r="K5430" s="58">
        <x:v>1</x:v>
      </x:c>
      <x:c r="L5430" s="12">
        <x:v>-431776.51</x:v>
      </x:c>
    </x:row>
    <x:row r="5431">
      <x:c r="A5431" s="0" t="inlineStr">
        <x:is>
          <x:t>NetDebt|net-debt.cash.B.IV|1810|2023-07</x:t>
        </x:is>
      </x:c>
      <x:c r="B5431" s="0" t="inlineStr">
        <x:is>
          <x:t>Demo Handel GmbH</x:t>
        </x:is>
      </x:c>
      <x:c r="C5431" s="0" t="inlineStr">
        <x:is>
          <x:t>NetDebt</x:t>
        </x:is>
      </x:c>
      <x:c r="D5431" s="0" t="inlineStr">
        <x:is>
          <x:t>net-debt.cash.B.IV</x:t>
        </x:is>
      </x:c>
      <x:c r="E5431" s="0" t="inlineStr">
        <x:is>
          <x:t>Kassenbestand, Bundesbankguthaben, Guthaben bei Kreditinstituten und Schecks</x:t>
        </x:is>
      </x:c>
      <x:c r="F5431" s="58">
        <x:v>1810</x:v>
      </x:c>
      <x:c r="G5431" t="inlineStr">
        <x:is>
          <x:t>Bank 2 (Kontokorrent)</x:t>
        </x:is>
      </x:c>
      <x:c r="H5431" s="0" t="inlineStr">
        <x:is>
          <x:t>2023-07</x:t>
        </x:is>
      </x:c>
      <x:c r="I5431" s="0" t="inlineStr">
        <x:is>
          <x:t>2023-07</x:t>
        </x:is>
      </x:c>
      <x:c r="J5431" s="0" t="inlineStr">
        <x:is>
          <x:t>Month</x:t>
        </x:is>
      </x:c>
      <x:c r="K5431" s="58">
        <x:v>1</x:v>
      </x:c>
      <x:c r="L5431" s="12">
        <x:v>-97774.68</x:v>
      </x:c>
    </x:row>
    <x:row r="5432">
      <x:c r="A5432" s="0" t="inlineStr">
        <x:is>
          <x:t>NetDebt|net-debt.cash.B.IV|1810|2023-08</x:t>
        </x:is>
      </x:c>
      <x:c r="B5432" s="0" t="inlineStr">
        <x:is>
          <x:t>Demo Handel GmbH</x:t>
        </x:is>
      </x:c>
      <x:c r="C5432" s="0" t="inlineStr">
        <x:is>
          <x:t>NetDebt</x:t>
        </x:is>
      </x:c>
      <x:c r="D5432" s="0" t="inlineStr">
        <x:is>
          <x:t>net-debt.cash.B.IV</x:t>
        </x:is>
      </x:c>
      <x:c r="E5432" s="0" t="inlineStr">
        <x:is>
          <x:t>Kassenbestand, Bundesbankguthaben, Guthaben bei Kreditinstituten und Schecks</x:t>
        </x:is>
      </x:c>
      <x:c r="F5432" s="58">
        <x:v>1810</x:v>
      </x:c>
      <x:c r="G5432" t="inlineStr">
        <x:is>
          <x:t>Bank 2 (Kontokorrent)</x:t>
        </x:is>
      </x:c>
      <x:c r="H5432" s="0" t="inlineStr">
        <x:is>
          <x:t>2023-08</x:t>
        </x:is>
      </x:c>
      <x:c r="I5432" s="0" t="inlineStr">
        <x:is>
          <x:t>2023-08</x:t>
        </x:is>
      </x:c>
      <x:c r="J5432" s="0" t="inlineStr">
        <x:is>
          <x:t>Month</x:t>
        </x:is>
      </x:c>
      <x:c r="K5432" s="58">
        <x:v>1</x:v>
      </x:c>
      <x:c r="L5432" s="12">
        <x:v>-668579.24</x:v>
      </x:c>
    </x:row>
    <x:row r="5433">
      <x:c r="A5433" s="0" t="inlineStr">
        <x:is>
          <x:t>NetDebt|net-debt.cash.B.IV|1810|2023-09</x:t>
        </x:is>
      </x:c>
      <x:c r="B5433" s="0" t="inlineStr">
        <x:is>
          <x:t>Demo Handel GmbH</x:t>
        </x:is>
      </x:c>
      <x:c r="C5433" s="0" t="inlineStr">
        <x:is>
          <x:t>NetDebt</x:t>
        </x:is>
      </x:c>
      <x:c r="D5433" s="0" t="inlineStr">
        <x:is>
          <x:t>net-debt.cash.B.IV</x:t>
        </x:is>
      </x:c>
      <x:c r="E5433" s="0" t="inlineStr">
        <x:is>
          <x:t>Kassenbestand, Bundesbankguthaben, Guthaben bei Kreditinstituten und Schecks</x:t>
        </x:is>
      </x:c>
      <x:c r="F5433" s="58">
        <x:v>1810</x:v>
      </x:c>
      <x:c r="G5433" t="inlineStr">
        <x:is>
          <x:t>Bank 2 (Kontokorrent)</x:t>
        </x:is>
      </x:c>
      <x:c r="H5433" s="0" t="inlineStr">
        <x:is>
          <x:t>2023-09</x:t>
        </x:is>
      </x:c>
      <x:c r="I5433" s="0" t="inlineStr">
        <x:is>
          <x:t>2023-09</x:t>
        </x:is>
      </x:c>
      <x:c r="J5433" s="0" t="inlineStr">
        <x:is>
          <x:t>Month</x:t>
        </x:is>
      </x:c>
      <x:c r="K5433" s="58">
        <x:v>1</x:v>
      </x:c>
      <x:c r="L5433" s="12">
        <x:v>483017.58</x:v>
      </x:c>
    </x:row>
    <x:row r="5434">
      <x:c r="A5434" s="0" t="inlineStr">
        <x:is>
          <x:t>NetDebt|net-debt.cash.B.IV|1810|2023-10</x:t>
        </x:is>
      </x:c>
      <x:c r="B5434" s="0" t="inlineStr">
        <x:is>
          <x:t>Demo Handel GmbH</x:t>
        </x:is>
      </x:c>
      <x:c r="C5434" s="0" t="inlineStr">
        <x:is>
          <x:t>NetDebt</x:t>
        </x:is>
      </x:c>
      <x:c r="D5434" s="0" t="inlineStr">
        <x:is>
          <x:t>net-debt.cash.B.IV</x:t>
        </x:is>
      </x:c>
      <x:c r="E5434" s="0" t="inlineStr">
        <x:is>
          <x:t>Kassenbestand, Bundesbankguthaben, Guthaben bei Kreditinstituten und Schecks</x:t>
        </x:is>
      </x:c>
      <x:c r="F5434" s="58">
        <x:v>1810</x:v>
      </x:c>
      <x:c r="G5434" t="inlineStr">
        <x:is>
          <x:t>Bank 2 (Kontokorrent)</x:t>
        </x:is>
      </x:c>
      <x:c r="H5434" s="0" t="inlineStr">
        <x:is>
          <x:t>2023-10</x:t>
        </x:is>
      </x:c>
      <x:c r="I5434" s="0" t="inlineStr">
        <x:is>
          <x:t>2023-10</x:t>
        </x:is>
      </x:c>
      <x:c r="J5434" s="0" t="inlineStr">
        <x:is>
          <x:t>Month</x:t>
        </x:is>
      </x:c>
      <x:c r="K5434" s="58">
        <x:v>1</x:v>
      </x:c>
      <x:c r="L5434" s="12">
        <x:v>532608.24</x:v>
      </x:c>
    </x:row>
    <x:row r="5435">
      <x:c r="A5435" s="0" t="inlineStr">
        <x:is>
          <x:t>NetDebt|net-debt.cash.B.IV|1810|2023-11</x:t>
        </x:is>
      </x:c>
      <x:c r="B5435" s="0" t="inlineStr">
        <x:is>
          <x:t>Demo Handel GmbH</x:t>
        </x:is>
      </x:c>
      <x:c r="C5435" s="0" t="inlineStr">
        <x:is>
          <x:t>NetDebt</x:t>
        </x:is>
      </x:c>
      <x:c r="D5435" s="0" t="inlineStr">
        <x:is>
          <x:t>net-debt.cash.B.IV</x:t>
        </x:is>
      </x:c>
      <x:c r="E5435" s="0" t="inlineStr">
        <x:is>
          <x:t>Kassenbestand, Bundesbankguthaben, Guthaben bei Kreditinstituten und Schecks</x:t>
        </x:is>
      </x:c>
      <x:c r="F5435" s="58">
        <x:v>1810</x:v>
      </x:c>
      <x:c r="G5435" t="inlineStr">
        <x:is>
          <x:t>Bank 2 (Kontokorrent)</x:t>
        </x:is>
      </x:c>
      <x:c r="H5435" s="0" t="inlineStr">
        <x:is>
          <x:t>2023-11</x:t>
        </x:is>
      </x:c>
      <x:c r="I5435" s="0" t="inlineStr">
        <x:is>
          <x:t>2023-11</x:t>
        </x:is>
      </x:c>
      <x:c r="J5435" s="0" t="inlineStr">
        <x:is>
          <x:t>Month</x:t>
        </x:is>
      </x:c>
      <x:c r="K5435" s="58">
        <x:v>1</x:v>
      </x:c>
      <x:c r="L5435" s="12">
        <x:v>337927.09</x:v>
      </x:c>
    </x:row>
    <x:row r="5436">
      <x:c r="A5436" s="0" t="inlineStr">
        <x:is>
          <x:t>NetDebt|net-debt.cash.B.IV|1810|2023-12</x:t>
        </x:is>
      </x:c>
      <x:c r="B5436" s="0" t="inlineStr">
        <x:is>
          <x:t>Demo Handel GmbH</x:t>
        </x:is>
      </x:c>
      <x:c r="C5436" s="0" t="inlineStr">
        <x:is>
          <x:t>NetDebt</x:t>
        </x:is>
      </x:c>
      <x:c r="D5436" s="0" t="inlineStr">
        <x:is>
          <x:t>net-debt.cash.B.IV</x:t>
        </x:is>
      </x:c>
      <x:c r="E5436" s="0" t="inlineStr">
        <x:is>
          <x:t>Kassenbestand, Bundesbankguthaben, Guthaben bei Kreditinstituten und Schecks</x:t>
        </x:is>
      </x:c>
      <x:c r="F5436" s="58">
        <x:v>1810</x:v>
      </x:c>
      <x:c r="G5436" t="inlineStr">
        <x:is>
          <x:t>Bank 2 (Kontokorrent)</x:t>
        </x:is>
      </x:c>
      <x:c r="H5436" s="0" t="inlineStr">
        <x:is>
          <x:t>2023-12</x:t>
        </x:is>
      </x:c>
      <x:c r="I5436" s="0" t="inlineStr">
        <x:is>
          <x:t>2023-12</x:t>
        </x:is>
      </x:c>
      <x:c r="J5436" s="0" t="inlineStr">
        <x:is>
          <x:t>Month</x:t>
        </x:is>
      </x:c>
      <x:c r="K5436" s="58">
        <x:v>1</x:v>
      </x:c>
      <x:c r="L5436" s="12">
        <x:v>-686019.78</x:v>
      </x:c>
    </x:row>
    <x:row r="5437">
      <x:c r="A5437" s="0" t="inlineStr">
        <x:is>
          <x:t>NetDebt|net-debt.cash.B.IV|1810|2024-01</x:t>
        </x:is>
      </x:c>
      <x:c r="B5437" s="0" t="inlineStr">
        <x:is>
          <x:t>Demo Handel GmbH</x:t>
        </x:is>
      </x:c>
      <x:c r="C5437" s="0" t="inlineStr">
        <x:is>
          <x:t>NetDebt</x:t>
        </x:is>
      </x:c>
      <x:c r="D5437" s="0" t="inlineStr">
        <x:is>
          <x:t>net-debt.cash.B.IV</x:t>
        </x:is>
      </x:c>
      <x:c r="E5437" s="0" t="inlineStr">
        <x:is>
          <x:t>Kassenbestand, Bundesbankguthaben, Guthaben bei Kreditinstituten und Schecks</x:t>
        </x:is>
      </x:c>
      <x:c r="F5437" s="58">
        <x:v>1810</x:v>
      </x:c>
      <x:c r="G5437" t="inlineStr">
        <x:is>
          <x:t>Bank 2 (Kontokorrent)</x:t>
        </x:is>
      </x:c>
      <x:c r="H5437" s="0" t="inlineStr">
        <x:is>
          <x:t>2024-01</x:t>
        </x:is>
      </x:c>
      <x:c r="I5437" s="0" t="inlineStr">
        <x:is>
          <x:t>2024-01</x:t>
        </x:is>
      </x:c>
      <x:c r="J5437" s="0" t="inlineStr">
        <x:is>
          <x:t>Month</x:t>
        </x:is>
      </x:c>
      <x:c r="K5437" s="58">
        <x:v>1</x:v>
      </x:c>
      <x:c r="L5437" s="12">
        <x:v>-1419383.62</x:v>
      </x:c>
    </x:row>
    <x:row r="5438">
      <x:c r="A5438" s="0" t="inlineStr">
        <x:is>
          <x:t>NetDebt|net-debt.cash.B.IV|1810|2024-02</x:t>
        </x:is>
      </x:c>
      <x:c r="B5438" s="0" t="inlineStr">
        <x:is>
          <x:t>Demo Handel GmbH</x:t>
        </x:is>
      </x:c>
      <x:c r="C5438" s="0" t="inlineStr">
        <x:is>
          <x:t>NetDebt</x:t>
        </x:is>
      </x:c>
      <x:c r="D5438" s="0" t="inlineStr">
        <x:is>
          <x:t>net-debt.cash.B.IV</x:t>
        </x:is>
      </x:c>
      <x:c r="E5438" s="0" t="inlineStr">
        <x:is>
          <x:t>Kassenbestand, Bundesbankguthaben, Guthaben bei Kreditinstituten und Schecks</x:t>
        </x:is>
      </x:c>
      <x:c r="F5438" s="58">
        <x:v>1810</x:v>
      </x:c>
      <x:c r="G5438" t="inlineStr">
        <x:is>
          <x:t>Bank 2 (Kontokorrent)</x:t>
        </x:is>
      </x:c>
      <x:c r="H5438" s="0" t="inlineStr">
        <x:is>
          <x:t>2024-02</x:t>
        </x:is>
      </x:c>
      <x:c r="I5438" s="0" t="inlineStr">
        <x:is>
          <x:t>2024-02</x:t>
        </x:is>
      </x:c>
      <x:c r="J5438" s="0" t="inlineStr">
        <x:is>
          <x:t>Month</x:t>
        </x:is>
      </x:c>
      <x:c r="K5438" s="58">
        <x:v>1</x:v>
      </x:c>
      <x:c r="L5438" s="12">
        <x:v>-742694.16</x:v>
      </x:c>
    </x:row>
    <x:row r="5439">
      <x:c r="A5439" s="0" t="inlineStr">
        <x:is>
          <x:t>NetDebt|net-debt.cash.B.IV|1810|2024-03</x:t>
        </x:is>
      </x:c>
      <x:c r="B5439" s="0" t="inlineStr">
        <x:is>
          <x:t>Demo Handel GmbH</x:t>
        </x:is>
      </x:c>
      <x:c r="C5439" s="0" t="inlineStr">
        <x:is>
          <x:t>NetDebt</x:t>
        </x:is>
      </x:c>
      <x:c r="D5439" s="0" t="inlineStr">
        <x:is>
          <x:t>net-debt.cash.B.IV</x:t>
        </x:is>
      </x:c>
      <x:c r="E5439" s="0" t="inlineStr">
        <x:is>
          <x:t>Kassenbestand, Bundesbankguthaben, Guthaben bei Kreditinstituten und Schecks</x:t>
        </x:is>
      </x:c>
      <x:c r="F5439" s="58">
        <x:v>1810</x:v>
      </x:c>
      <x:c r="G5439" t="inlineStr">
        <x:is>
          <x:t>Bank 2 (Kontokorrent)</x:t>
        </x:is>
      </x:c>
      <x:c r="H5439" s="0" t="inlineStr">
        <x:is>
          <x:t>2024-03</x:t>
        </x:is>
      </x:c>
      <x:c r="I5439" s="0" t="inlineStr">
        <x:is>
          <x:t>2024-03</x:t>
        </x:is>
      </x:c>
      <x:c r="J5439" s="0" t="inlineStr">
        <x:is>
          <x:t>Month</x:t>
        </x:is>
      </x:c>
      <x:c r="K5439" s="58">
        <x:v>1</x:v>
      </x:c>
      <x:c r="L5439" s="12">
        <x:v>-771760.73</x:v>
      </x:c>
    </x:row>
    <x:row r="5440">
      <x:c r="A5440" s="0" t="inlineStr">
        <x:is>
          <x:t>NetDebt|net-debt.cash.B.IV|1810|2024-04</x:t>
        </x:is>
      </x:c>
      <x:c r="B5440" s="0" t="inlineStr">
        <x:is>
          <x:t>Demo Handel GmbH</x:t>
        </x:is>
      </x:c>
      <x:c r="C5440" s="0" t="inlineStr">
        <x:is>
          <x:t>NetDebt</x:t>
        </x:is>
      </x:c>
      <x:c r="D5440" s="0" t="inlineStr">
        <x:is>
          <x:t>net-debt.cash.B.IV</x:t>
        </x:is>
      </x:c>
      <x:c r="E5440" s="0" t="inlineStr">
        <x:is>
          <x:t>Kassenbestand, Bundesbankguthaben, Guthaben bei Kreditinstituten und Schecks</x:t>
        </x:is>
      </x:c>
      <x:c r="F5440" s="58">
        <x:v>1810</x:v>
      </x:c>
      <x:c r="G5440" t="inlineStr">
        <x:is>
          <x:t>Bank 2 (Kontokorrent)</x:t>
        </x:is>
      </x:c>
      <x:c r="H5440" s="0" t="inlineStr">
        <x:is>
          <x:t>2024-04</x:t>
        </x:is>
      </x:c>
      <x:c r="I5440" s="0" t="inlineStr">
        <x:is>
          <x:t>2024-04</x:t>
        </x:is>
      </x:c>
      <x:c r="J5440" s="0" t="inlineStr">
        <x:is>
          <x:t>Month</x:t>
        </x:is>
      </x:c>
      <x:c r="K5440" s="58">
        <x:v>1</x:v>
      </x:c>
      <x:c r="L5440" s="12">
        <x:v>298791.81</x:v>
      </x:c>
    </x:row>
    <x:row r="5441">
      <x:c r="A5441" s="0" t="inlineStr">
        <x:is>
          <x:t>NetDebt|net-debt.cash.B.IV|1810|2024-05</x:t>
        </x:is>
      </x:c>
      <x:c r="B5441" s="0" t="inlineStr">
        <x:is>
          <x:t>Demo Handel GmbH</x:t>
        </x:is>
      </x:c>
      <x:c r="C5441" s="0" t="inlineStr">
        <x:is>
          <x:t>NetDebt</x:t>
        </x:is>
      </x:c>
      <x:c r="D5441" s="0" t="inlineStr">
        <x:is>
          <x:t>net-debt.cash.B.IV</x:t>
        </x:is>
      </x:c>
      <x:c r="E5441" s="0" t="inlineStr">
        <x:is>
          <x:t>Kassenbestand, Bundesbankguthaben, Guthaben bei Kreditinstituten und Schecks</x:t>
        </x:is>
      </x:c>
      <x:c r="F5441" s="58">
        <x:v>1810</x:v>
      </x:c>
      <x:c r="G5441" t="inlineStr">
        <x:is>
          <x:t>Bank 2 (Kontokorrent)</x:t>
        </x:is>
      </x:c>
      <x:c r="H5441" s="0" t="inlineStr">
        <x:is>
          <x:t>2024-05</x:t>
        </x:is>
      </x:c>
      <x:c r="I5441" s="0" t="inlineStr">
        <x:is>
          <x:t>2024-05</x:t>
        </x:is>
      </x:c>
      <x:c r="J5441" s="0" t="inlineStr">
        <x:is>
          <x:t>Month</x:t>
        </x:is>
      </x:c>
      <x:c r="K5441" s="58">
        <x:v>1</x:v>
      </x:c>
      <x:c r="L5441" s="12">
        <x:v>489056.19</x:v>
      </x:c>
    </x:row>
    <x:row r="5442">
      <x:c r="A5442" s="0" t="inlineStr">
        <x:is>
          <x:t>NetDebt|net-debt.cash.B.IV|1810|2024-06</x:t>
        </x:is>
      </x:c>
      <x:c r="B5442" s="0" t="inlineStr">
        <x:is>
          <x:t>Demo Handel GmbH</x:t>
        </x:is>
      </x:c>
      <x:c r="C5442" s="0" t="inlineStr">
        <x:is>
          <x:t>NetDebt</x:t>
        </x:is>
      </x:c>
      <x:c r="D5442" s="0" t="inlineStr">
        <x:is>
          <x:t>net-debt.cash.B.IV</x:t>
        </x:is>
      </x:c>
      <x:c r="E5442" s="0" t="inlineStr">
        <x:is>
          <x:t>Kassenbestand, Bundesbankguthaben, Guthaben bei Kreditinstituten und Schecks</x:t>
        </x:is>
      </x:c>
      <x:c r="F5442" s="58">
        <x:v>1810</x:v>
      </x:c>
      <x:c r="G5442" t="inlineStr">
        <x:is>
          <x:t>Bank 2 (Kontokorrent)</x:t>
        </x:is>
      </x:c>
      <x:c r="H5442" s="0" t="inlineStr">
        <x:is>
          <x:t>2024-06</x:t>
        </x:is>
      </x:c>
      <x:c r="I5442" s="0" t="inlineStr">
        <x:is>
          <x:t>2024-06</x:t>
        </x:is>
      </x:c>
      <x:c r="J5442" s="0" t="inlineStr">
        <x:is>
          <x:t>Month</x:t>
        </x:is>
      </x:c>
      <x:c r="K5442" s="58">
        <x:v>1</x:v>
      </x:c>
      <x:c r="L5442" s="12">
        <x:v>859231.45</x:v>
      </x:c>
    </x:row>
    <x:row r="5443">
      <x:c r="A5443" s="0" t="inlineStr">
        <x:is>
          <x:t>NetDebt|net-debt.cash.B.IV|1810|2024-07</x:t>
        </x:is>
      </x:c>
      <x:c r="B5443" s="0" t="inlineStr">
        <x:is>
          <x:t>Demo Handel GmbH</x:t>
        </x:is>
      </x:c>
      <x:c r="C5443" s="0" t="inlineStr">
        <x:is>
          <x:t>NetDebt</x:t>
        </x:is>
      </x:c>
      <x:c r="D5443" s="0" t="inlineStr">
        <x:is>
          <x:t>net-debt.cash.B.IV</x:t>
        </x:is>
      </x:c>
      <x:c r="E5443" s="0" t="inlineStr">
        <x:is>
          <x:t>Kassenbestand, Bundesbankguthaben, Guthaben bei Kreditinstituten und Schecks</x:t>
        </x:is>
      </x:c>
      <x:c r="F5443" s="58">
        <x:v>1810</x:v>
      </x:c>
      <x:c r="G5443" t="inlineStr">
        <x:is>
          <x:t>Bank 2 (Kontokorrent)</x:t>
        </x:is>
      </x:c>
      <x:c r="H5443" s="0" t="inlineStr">
        <x:is>
          <x:t>2024-07</x:t>
        </x:is>
      </x:c>
      <x:c r="I5443" s="0" t="inlineStr">
        <x:is>
          <x:t>2024-07</x:t>
        </x:is>
      </x:c>
      <x:c r="J5443" s="0" t="inlineStr">
        <x:is>
          <x:t>Month</x:t>
        </x:is>
      </x:c>
      <x:c r="K5443" s="58">
        <x:v>1</x:v>
      </x:c>
      <x:c r="L5443" s="12">
        <x:v>-4404.91</x:v>
      </x:c>
    </x:row>
    <x:row r="5444">
      <x:c r="A5444" s="0" t="inlineStr">
        <x:is>
          <x:t>NetDebt|net-debt.cash.B.IV|1810|2024-08</x:t>
        </x:is>
      </x:c>
      <x:c r="B5444" s="0" t="inlineStr">
        <x:is>
          <x:t>Demo Handel GmbH</x:t>
        </x:is>
      </x:c>
      <x:c r="C5444" s="0" t="inlineStr">
        <x:is>
          <x:t>NetDebt</x:t>
        </x:is>
      </x:c>
      <x:c r="D5444" s="0" t="inlineStr">
        <x:is>
          <x:t>net-debt.cash.B.IV</x:t>
        </x:is>
      </x:c>
      <x:c r="E5444" s="0" t="inlineStr">
        <x:is>
          <x:t>Kassenbestand, Bundesbankguthaben, Guthaben bei Kreditinstituten und Schecks</x:t>
        </x:is>
      </x:c>
      <x:c r="F5444" s="58">
        <x:v>1810</x:v>
      </x:c>
      <x:c r="G5444" t="inlineStr">
        <x:is>
          <x:t>Bank 2 (Kontokorrent)</x:t>
        </x:is>
      </x:c>
      <x:c r="H5444" s="0" t="inlineStr">
        <x:is>
          <x:t>2024-08</x:t>
        </x:is>
      </x:c>
      <x:c r="I5444" s="0" t="inlineStr">
        <x:is>
          <x:t>2024-08</x:t>
        </x:is>
      </x:c>
      <x:c r="J5444" s="0" t="inlineStr">
        <x:is>
          <x:t>Month</x:t>
        </x:is>
      </x:c>
      <x:c r="K5444" s="58">
        <x:v>1</x:v>
      </x:c>
      <x:c r="L5444" s="12">
        <x:v>886617.21</x:v>
      </x:c>
    </x:row>
    <x:row r="5445">
      <x:c r="A5445" s="0" t="inlineStr">
        <x:is>
          <x:t>NetDebt|net-debt.cash.B.IV|1810|2024-09</x:t>
        </x:is>
      </x:c>
      <x:c r="B5445" s="0" t="inlineStr">
        <x:is>
          <x:t>Demo Handel GmbH</x:t>
        </x:is>
      </x:c>
      <x:c r="C5445" s="0" t="inlineStr">
        <x:is>
          <x:t>NetDebt</x:t>
        </x:is>
      </x:c>
      <x:c r="D5445" s="0" t="inlineStr">
        <x:is>
          <x:t>net-debt.cash.B.IV</x:t>
        </x:is>
      </x:c>
      <x:c r="E5445" s="0" t="inlineStr">
        <x:is>
          <x:t>Kassenbestand, Bundesbankguthaben, Guthaben bei Kreditinstituten und Schecks</x:t>
        </x:is>
      </x:c>
      <x:c r="F5445" s="58">
        <x:v>1810</x:v>
      </x:c>
      <x:c r="G5445" t="inlineStr">
        <x:is>
          <x:t>Bank 2 (Kontokorrent)</x:t>
        </x:is>
      </x:c>
      <x:c r="H5445" s="0" t="inlineStr">
        <x:is>
          <x:t>2024-09</x:t>
        </x:is>
      </x:c>
      <x:c r="I5445" s="0" t="inlineStr">
        <x:is>
          <x:t>2024-09</x:t>
        </x:is>
      </x:c>
      <x:c r="J5445" s="0" t="inlineStr">
        <x:is>
          <x:t>Month</x:t>
        </x:is>
      </x:c>
      <x:c r="K5445" s="58">
        <x:v>1</x:v>
      </x:c>
      <x:c r="L5445" s="12">
        <x:v>293946.82</x:v>
      </x:c>
    </x:row>
    <x:row r="5446">
      <x:c r="A5446" s="0" t="inlineStr">
        <x:is>
          <x:t>NetDebt|net-debt.cash.B.IV|1810|2024-10</x:t>
        </x:is>
      </x:c>
      <x:c r="B5446" s="0" t="inlineStr">
        <x:is>
          <x:t>Demo Handel GmbH</x:t>
        </x:is>
      </x:c>
      <x:c r="C5446" s="0" t="inlineStr">
        <x:is>
          <x:t>NetDebt</x:t>
        </x:is>
      </x:c>
      <x:c r="D5446" s="0" t="inlineStr">
        <x:is>
          <x:t>net-debt.cash.B.IV</x:t>
        </x:is>
      </x:c>
      <x:c r="E5446" s="0" t="inlineStr">
        <x:is>
          <x:t>Kassenbestand, Bundesbankguthaben, Guthaben bei Kreditinstituten und Schecks</x:t>
        </x:is>
      </x:c>
      <x:c r="F5446" s="58">
        <x:v>1810</x:v>
      </x:c>
      <x:c r="G5446" t="inlineStr">
        <x:is>
          <x:t>Bank 2 (Kontokorrent)</x:t>
        </x:is>
      </x:c>
      <x:c r="H5446" s="0" t="inlineStr">
        <x:is>
          <x:t>2024-10</x:t>
        </x:is>
      </x:c>
      <x:c r="I5446" s="0" t="inlineStr">
        <x:is>
          <x:t>2024-10</x:t>
        </x:is>
      </x:c>
      <x:c r="J5446" s="0" t="inlineStr">
        <x:is>
          <x:t>Month</x:t>
        </x:is>
      </x:c>
      <x:c r="K5446" s="58">
        <x:v>1</x:v>
      </x:c>
      <x:c r="L5446" s="12">
        <x:v>161239.26</x:v>
      </x:c>
    </x:row>
    <x:row r="5447">
      <x:c r="A5447" s="0" t="inlineStr">
        <x:is>
          <x:t>NetDebt|net-debt.cash.B.IV|1810|2024-11</x:t>
        </x:is>
      </x:c>
      <x:c r="B5447" s="0" t="inlineStr">
        <x:is>
          <x:t>Demo Handel GmbH</x:t>
        </x:is>
      </x:c>
      <x:c r="C5447" s="0" t="inlineStr">
        <x:is>
          <x:t>NetDebt</x:t>
        </x:is>
      </x:c>
      <x:c r="D5447" s="0" t="inlineStr">
        <x:is>
          <x:t>net-debt.cash.B.IV</x:t>
        </x:is>
      </x:c>
      <x:c r="E5447" s="0" t="inlineStr">
        <x:is>
          <x:t>Kassenbestand, Bundesbankguthaben, Guthaben bei Kreditinstituten und Schecks</x:t>
        </x:is>
      </x:c>
      <x:c r="F5447" s="58">
        <x:v>1810</x:v>
      </x:c>
      <x:c r="G5447" t="inlineStr">
        <x:is>
          <x:t>Bank 2 (Kontokorrent)</x:t>
        </x:is>
      </x:c>
      <x:c r="H5447" s="0" t="inlineStr">
        <x:is>
          <x:t>2024-11</x:t>
        </x:is>
      </x:c>
      <x:c r="I5447" s="0" t="inlineStr">
        <x:is>
          <x:t>2024-11</x:t>
        </x:is>
      </x:c>
      <x:c r="J5447" s="0" t="inlineStr">
        <x:is>
          <x:t>Month</x:t>
        </x:is>
      </x:c>
      <x:c r="K5447" s="58">
        <x:v>1</x:v>
      </x:c>
      <x:c r="L5447" s="12">
        <x:v>805672.92</x:v>
      </x:c>
    </x:row>
    <x:row r="5448">
      <x:c r="A5448" s="0" t="inlineStr">
        <x:is>
          <x:t>NetDebt|net-debt.cash.B.IV|1810|2024-12</x:t>
        </x:is>
      </x:c>
      <x:c r="B5448" s="0" t="inlineStr">
        <x:is>
          <x:t>Demo Handel GmbH</x:t>
        </x:is>
      </x:c>
      <x:c r="C5448" s="0" t="inlineStr">
        <x:is>
          <x:t>NetDebt</x:t>
        </x:is>
      </x:c>
      <x:c r="D5448" s="0" t="inlineStr">
        <x:is>
          <x:t>net-debt.cash.B.IV</x:t>
        </x:is>
      </x:c>
      <x:c r="E5448" s="0" t="inlineStr">
        <x:is>
          <x:t>Kassenbestand, Bundesbankguthaben, Guthaben bei Kreditinstituten und Schecks</x:t>
        </x:is>
      </x:c>
      <x:c r="F5448" s="58">
        <x:v>1810</x:v>
      </x:c>
      <x:c r="G5448" t="inlineStr">
        <x:is>
          <x:t>Bank 2 (Kontokorrent)</x:t>
        </x:is>
      </x:c>
      <x:c r="H5448" s="0" t="inlineStr">
        <x:is>
          <x:t>2024-12</x:t>
        </x:is>
      </x:c>
      <x:c r="I5448" s="0" t="inlineStr">
        <x:is>
          <x:t>2024-12</x:t>
        </x:is>
      </x:c>
      <x:c r="J5448" s="0" t="inlineStr">
        <x:is>
          <x:t>Month</x:t>
        </x:is>
      </x:c>
      <x:c r="K5448" s="58">
        <x:v>1</x:v>
      </x:c>
      <x:c r="L5448" s="12">
        <x:v>562159.97</x:v>
      </x:c>
    </x:row>
    <x:row r="5449">
      <x:c r="A5449" s="0" t="inlineStr">
        <x:is>
          <x:t>NetDebt|net-debt.cash||2022-01</x:t>
        </x:is>
      </x:c>
      <x:c r="B5449" s="0" t="inlineStr">
        <x:is>
          <x:t>Demo Handel GmbH</x:t>
        </x:is>
      </x:c>
      <x:c r="C5449" s="0" t="inlineStr">
        <x:is>
          <x:t>NetDebt</x:t>
        </x:is>
      </x:c>
      <x:c r="D5449" s="0" t="inlineStr">
        <x:is>
          <x:t>net-debt.cash</x:t>
        </x:is>
      </x:c>
      <x:c r="E5449" s="0" t="inlineStr">
        <x:is>
          <x:t>Liquide Mittel</x:t>
        </x:is>
      </x:c>
      <x:c r="H5449" s="0" t="inlineStr">
        <x:is>
          <x:t>2022-01</x:t>
        </x:is>
      </x:c>
      <x:c r="I5449" s="0" t="inlineStr">
        <x:is>
          <x:t>2022-01</x:t>
        </x:is>
      </x:c>
      <x:c r="J5449" s="0" t="inlineStr">
        <x:is>
          <x:t>Month</x:t>
        </x:is>
      </x:c>
      <x:c r="K5449" s="58">
        <x:v>1</x:v>
      </x:c>
      <x:c r="L5449" s="12">
        <x:v>-928947.2</x:v>
      </x:c>
    </x:row>
    <x:row r="5450">
      <x:c r="A5450" s="0" t="inlineStr">
        <x:is>
          <x:t>NetDebt|net-debt.cash||2022-02</x:t>
        </x:is>
      </x:c>
      <x:c r="B5450" s="0" t="inlineStr">
        <x:is>
          <x:t>Demo Handel GmbH</x:t>
        </x:is>
      </x:c>
      <x:c r="C5450" s="0" t="inlineStr">
        <x:is>
          <x:t>NetDebt</x:t>
        </x:is>
      </x:c>
      <x:c r="D5450" s="0" t="inlineStr">
        <x:is>
          <x:t>net-debt.cash</x:t>
        </x:is>
      </x:c>
      <x:c r="E5450" s="0" t="inlineStr">
        <x:is>
          <x:t>Liquide Mittel</x:t>
        </x:is>
      </x:c>
      <x:c r="H5450" s="0" t="inlineStr">
        <x:is>
          <x:t>2022-02</x:t>
        </x:is>
      </x:c>
      <x:c r="I5450" s="0" t="inlineStr">
        <x:is>
          <x:t>2022-02</x:t>
        </x:is>
      </x:c>
      <x:c r="J5450" s="0" t="inlineStr">
        <x:is>
          <x:t>Month</x:t>
        </x:is>
      </x:c>
      <x:c r="K5450" s="58">
        <x:v>1</x:v>
      </x:c>
      <x:c r="L5450" s="12">
        <x:v>-905189.63</x:v>
      </x:c>
    </x:row>
    <x:row r="5451">
      <x:c r="A5451" s="0" t="inlineStr">
        <x:is>
          <x:t>NetDebt|net-debt.cash||2022-03</x:t>
        </x:is>
      </x:c>
      <x:c r="B5451" s="0" t="inlineStr">
        <x:is>
          <x:t>Demo Handel GmbH</x:t>
        </x:is>
      </x:c>
      <x:c r="C5451" s="0" t="inlineStr">
        <x:is>
          <x:t>NetDebt</x:t>
        </x:is>
      </x:c>
      <x:c r="D5451" s="0" t="inlineStr">
        <x:is>
          <x:t>net-debt.cash</x:t>
        </x:is>
      </x:c>
      <x:c r="E5451" s="0" t="inlineStr">
        <x:is>
          <x:t>Liquide Mittel</x:t>
        </x:is>
      </x:c>
      <x:c r="H5451" s="0" t="inlineStr">
        <x:is>
          <x:t>2022-03</x:t>
        </x:is>
      </x:c>
      <x:c r="I5451" s="0" t="inlineStr">
        <x:is>
          <x:t>2022-03</x:t>
        </x:is>
      </x:c>
      <x:c r="J5451" s="0" t="inlineStr">
        <x:is>
          <x:t>Month</x:t>
        </x:is>
      </x:c>
      <x:c r="K5451" s="58">
        <x:v>1</x:v>
      </x:c>
      <x:c r="L5451" s="12">
        <x:v>-216244.7</x:v>
      </x:c>
    </x:row>
    <x:row r="5452">
      <x:c r="A5452" s="0" t="inlineStr">
        <x:is>
          <x:t>NetDebt|net-debt.cash||2022-04</x:t>
        </x:is>
      </x:c>
      <x:c r="B5452" s="0" t="inlineStr">
        <x:is>
          <x:t>Demo Handel GmbH</x:t>
        </x:is>
      </x:c>
      <x:c r="C5452" s="0" t="inlineStr">
        <x:is>
          <x:t>NetDebt</x:t>
        </x:is>
      </x:c>
      <x:c r="D5452" s="0" t="inlineStr">
        <x:is>
          <x:t>net-debt.cash</x:t>
        </x:is>
      </x:c>
      <x:c r="E5452" s="0" t="inlineStr">
        <x:is>
          <x:t>Liquide Mittel</x:t>
        </x:is>
      </x:c>
      <x:c r="H5452" s="0" t="inlineStr">
        <x:is>
          <x:t>2022-04</x:t>
        </x:is>
      </x:c>
      <x:c r="I5452" s="0" t="inlineStr">
        <x:is>
          <x:t>2022-04</x:t>
        </x:is>
      </x:c>
      <x:c r="J5452" s="0" t="inlineStr">
        <x:is>
          <x:t>Month</x:t>
        </x:is>
      </x:c>
      <x:c r="K5452" s="58">
        <x:v>1</x:v>
      </x:c>
      <x:c r="L5452" s="12">
        <x:v>-922639.37</x:v>
      </x:c>
    </x:row>
    <x:row r="5453">
      <x:c r="A5453" s="0" t="inlineStr">
        <x:is>
          <x:t>NetDebt|net-debt.cash||2022-05</x:t>
        </x:is>
      </x:c>
      <x:c r="B5453" s="0" t="inlineStr">
        <x:is>
          <x:t>Demo Handel GmbH</x:t>
        </x:is>
      </x:c>
      <x:c r="C5453" s="0" t="inlineStr">
        <x:is>
          <x:t>NetDebt</x:t>
        </x:is>
      </x:c>
      <x:c r="D5453" s="0" t="inlineStr">
        <x:is>
          <x:t>net-debt.cash</x:t>
        </x:is>
      </x:c>
      <x:c r="E5453" s="0" t="inlineStr">
        <x:is>
          <x:t>Liquide Mittel</x:t>
        </x:is>
      </x:c>
      <x:c r="H5453" s="0" t="inlineStr">
        <x:is>
          <x:t>2022-05</x:t>
        </x:is>
      </x:c>
      <x:c r="I5453" s="0" t="inlineStr">
        <x:is>
          <x:t>2022-05</x:t>
        </x:is>
      </x:c>
      <x:c r="J5453" s="0" t="inlineStr">
        <x:is>
          <x:t>Month</x:t>
        </x:is>
      </x:c>
      <x:c r="K5453" s="58">
        <x:v>1</x:v>
      </x:c>
      <x:c r="L5453" s="12">
        <x:v>-503355.51</x:v>
      </x:c>
    </x:row>
    <x:row r="5454">
      <x:c r="A5454" s="0" t="inlineStr">
        <x:is>
          <x:t>NetDebt|net-debt.cash||2022-06</x:t>
        </x:is>
      </x:c>
      <x:c r="B5454" s="0" t="inlineStr">
        <x:is>
          <x:t>Demo Handel GmbH</x:t>
        </x:is>
      </x:c>
      <x:c r="C5454" s="0" t="inlineStr">
        <x:is>
          <x:t>NetDebt</x:t>
        </x:is>
      </x:c>
      <x:c r="D5454" s="0" t="inlineStr">
        <x:is>
          <x:t>net-debt.cash</x:t>
        </x:is>
      </x:c>
      <x:c r="E5454" s="0" t="inlineStr">
        <x:is>
          <x:t>Liquide Mittel</x:t>
        </x:is>
      </x:c>
      <x:c r="H5454" s="0" t="inlineStr">
        <x:is>
          <x:t>2022-06</x:t>
        </x:is>
      </x:c>
      <x:c r="I5454" s="0" t="inlineStr">
        <x:is>
          <x:t>2022-06</x:t>
        </x:is>
      </x:c>
      <x:c r="J5454" s="0" t="inlineStr">
        <x:is>
          <x:t>Month</x:t>
        </x:is>
      </x:c>
      <x:c r="K5454" s="58">
        <x:v>1</x:v>
      </x:c>
      <x:c r="L5454" s="12">
        <x:v>-1322485.73</x:v>
      </x:c>
    </x:row>
    <x:row r="5455">
      <x:c r="A5455" s="0" t="inlineStr">
        <x:is>
          <x:t>NetDebt|net-debt.cash||2022-07</x:t>
        </x:is>
      </x:c>
      <x:c r="B5455" s="0" t="inlineStr">
        <x:is>
          <x:t>Demo Handel GmbH</x:t>
        </x:is>
      </x:c>
      <x:c r="C5455" s="0" t="inlineStr">
        <x:is>
          <x:t>NetDebt</x:t>
        </x:is>
      </x:c>
      <x:c r="D5455" s="0" t="inlineStr">
        <x:is>
          <x:t>net-debt.cash</x:t>
        </x:is>
      </x:c>
      <x:c r="E5455" s="0" t="inlineStr">
        <x:is>
          <x:t>Liquide Mittel</x:t>
        </x:is>
      </x:c>
      <x:c r="H5455" s="0" t="inlineStr">
        <x:is>
          <x:t>2022-07</x:t>
        </x:is>
      </x:c>
      <x:c r="I5455" s="0" t="inlineStr">
        <x:is>
          <x:t>2022-07</x:t>
        </x:is>
      </x:c>
      <x:c r="J5455" s="0" t="inlineStr">
        <x:is>
          <x:t>Month</x:t>
        </x:is>
      </x:c>
      <x:c r="K5455" s="58">
        <x:v>1</x:v>
      </x:c>
      <x:c r="L5455" s="12">
        <x:v>-1762725.1</x:v>
      </x:c>
    </x:row>
    <x:row r="5456">
      <x:c r="A5456" s="0" t="inlineStr">
        <x:is>
          <x:t>NetDebt|net-debt.cash||2022-08</x:t>
        </x:is>
      </x:c>
      <x:c r="B5456" s="0" t="inlineStr">
        <x:is>
          <x:t>Demo Handel GmbH</x:t>
        </x:is>
      </x:c>
      <x:c r="C5456" s="0" t="inlineStr">
        <x:is>
          <x:t>NetDebt</x:t>
        </x:is>
      </x:c>
      <x:c r="D5456" s="0" t="inlineStr">
        <x:is>
          <x:t>net-debt.cash</x:t>
        </x:is>
      </x:c>
      <x:c r="E5456" s="0" t="inlineStr">
        <x:is>
          <x:t>Liquide Mittel</x:t>
        </x:is>
      </x:c>
      <x:c r="H5456" s="0" t="inlineStr">
        <x:is>
          <x:t>2022-08</x:t>
        </x:is>
      </x:c>
      <x:c r="I5456" s="0" t="inlineStr">
        <x:is>
          <x:t>2022-08</x:t>
        </x:is>
      </x:c>
      <x:c r="J5456" s="0" t="inlineStr">
        <x:is>
          <x:t>Month</x:t>
        </x:is>
      </x:c>
      <x:c r="K5456" s="58">
        <x:v>1</x:v>
      </x:c>
      <x:c r="L5456" s="12">
        <x:v>-885539.09</x:v>
      </x:c>
    </x:row>
    <x:row r="5457">
      <x:c r="A5457" s="0" t="inlineStr">
        <x:is>
          <x:t>NetDebt|net-debt.cash||2022-09</x:t>
        </x:is>
      </x:c>
      <x:c r="B5457" s="0" t="inlineStr">
        <x:is>
          <x:t>Demo Handel GmbH</x:t>
        </x:is>
      </x:c>
      <x:c r="C5457" s="0" t="inlineStr">
        <x:is>
          <x:t>NetDebt</x:t>
        </x:is>
      </x:c>
      <x:c r="D5457" s="0" t="inlineStr">
        <x:is>
          <x:t>net-debt.cash</x:t>
        </x:is>
      </x:c>
      <x:c r="E5457" s="0" t="inlineStr">
        <x:is>
          <x:t>Liquide Mittel</x:t>
        </x:is>
      </x:c>
      <x:c r="H5457" s="0" t="inlineStr">
        <x:is>
          <x:t>2022-09</x:t>
        </x:is>
      </x:c>
      <x:c r="I5457" s="0" t="inlineStr">
        <x:is>
          <x:t>2022-09</x:t>
        </x:is>
      </x:c>
      <x:c r="J5457" s="0" t="inlineStr">
        <x:is>
          <x:t>Month</x:t>
        </x:is>
      </x:c>
      <x:c r="K5457" s="58">
        <x:v>1</x:v>
      </x:c>
      <x:c r="L5457" s="12">
        <x:v>-1585047.41</x:v>
      </x:c>
    </x:row>
    <x:row r="5458">
      <x:c r="A5458" s="0" t="inlineStr">
        <x:is>
          <x:t>NetDebt|net-debt.cash||2022-10</x:t>
        </x:is>
      </x:c>
      <x:c r="B5458" s="0" t="inlineStr">
        <x:is>
          <x:t>Demo Handel GmbH</x:t>
        </x:is>
      </x:c>
      <x:c r="C5458" s="0" t="inlineStr">
        <x:is>
          <x:t>NetDebt</x:t>
        </x:is>
      </x:c>
      <x:c r="D5458" s="0" t="inlineStr">
        <x:is>
          <x:t>net-debt.cash</x:t>
        </x:is>
      </x:c>
      <x:c r="E5458" s="0" t="inlineStr">
        <x:is>
          <x:t>Liquide Mittel</x:t>
        </x:is>
      </x:c>
      <x:c r="H5458" s="0" t="inlineStr">
        <x:is>
          <x:t>2022-10</x:t>
        </x:is>
      </x:c>
      <x:c r="I5458" s="0" t="inlineStr">
        <x:is>
          <x:t>2022-10</x:t>
        </x:is>
      </x:c>
      <x:c r="J5458" s="0" t="inlineStr">
        <x:is>
          <x:t>Month</x:t>
        </x:is>
      </x:c>
      <x:c r="K5458" s="58">
        <x:v>1</x:v>
      </x:c>
      <x:c r="L5458" s="12">
        <x:v>-1901334.98</x:v>
      </x:c>
    </x:row>
    <x:row r="5459">
      <x:c r="A5459" s="0" t="inlineStr">
        <x:is>
          <x:t>NetDebt|net-debt.cash||2022-11</x:t>
        </x:is>
      </x:c>
      <x:c r="B5459" s="0" t="inlineStr">
        <x:is>
          <x:t>Demo Handel GmbH</x:t>
        </x:is>
      </x:c>
      <x:c r="C5459" s="0" t="inlineStr">
        <x:is>
          <x:t>NetDebt</x:t>
        </x:is>
      </x:c>
      <x:c r="D5459" s="0" t="inlineStr">
        <x:is>
          <x:t>net-debt.cash</x:t>
        </x:is>
      </x:c>
      <x:c r="E5459" s="0" t="inlineStr">
        <x:is>
          <x:t>Liquide Mittel</x:t>
        </x:is>
      </x:c>
      <x:c r="H5459" s="0" t="inlineStr">
        <x:is>
          <x:t>2022-11</x:t>
        </x:is>
      </x:c>
      <x:c r="I5459" s="0" t="inlineStr">
        <x:is>
          <x:t>2022-11</x:t>
        </x:is>
      </x:c>
      <x:c r="J5459" s="0" t="inlineStr">
        <x:is>
          <x:t>Month</x:t>
        </x:is>
      </x:c>
      <x:c r="K5459" s="58">
        <x:v>1</x:v>
      </x:c>
      <x:c r="L5459" s="12">
        <x:v>-1668088.69</x:v>
      </x:c>
    </x:row>
    <x:row r="5460">
      <x:c r="A5460" s="0" t="inlineStr">
        <x:is>
          <x:t>NetDebt|net-debt.cash||2022-12</x:t>
        </x:is>
      </x:c>
      <x:c r="B5460" s="0" t="inlineStr">
        <x:is>
          <x:t>Demo Handel GmbH</x:t>
        </x:is>
      </x:c>
      <x:c r="C5460" s="0" t="inlineStr">
        <x:is>
          <x:t>NetDebt</x:t>
        </x:is>
      </x:c>
      <x:c r="D5460" s="0" t="inlineStr">
        <x:is>
          <x:t>net-debt.cash</x:t>
        </x:is>
      </x:c>
      <x:c r="E5460" s="0" t="inlineStr">
        <x:is>
          <x:t>Liquide Mittel</x:t>
        </x:is>
      </x:c>
      <x:c r="H5460" s="0" t="inlineStr">
        <x:is>
          <x:t>2022-12</x:t>
        </x:is>
      </x:c>
      <x:c r="I5460" s="0" t="inlineStr">
        <x:is>
          <x:t>2022-12</x:t>
        </x:is>
      </x:c>
      <x:c r="J5460" s="0" t="inlineStr">
        <x:is>
          <x:t>Month</x:t>
        </x:is>
      </x:c>
      <x:c r="K5460" s="58">
        <x:v>1</x:v>
      </x:c>
      <x:c r="L5460" s="12">
        <x:v>-709566.74</x:v>
      </x:c>
    </x:row>
    <x:row r="5461">
      <x:c r="A5461" s="0" t="inlineStr">
        <x:is>
          <x:t>NetDebt|net-debt.cash||2023-01</x:t>
        </x:is>
      </x:c>
      <x:c r="B5461" s="0" t="inlineStr">
        <x:is>
          <x:t>Demo Handel GmbH</x:t>
        </x:is>
      </x:c>
      <x:c r="C5461" s="0" t="inlineStr">
        <x:is>
          <x:t>NetDebt</x:t>
        </x:is>
      </x:c>
      <x:c r="D5461" s="0" t="inlineStr">
        <x:is>
          <x:t>net-debt.cash</x:t>
        </x:is>
      </x:c>
      <x:c r="E5461" s="0" t="inlineStr">
        <x:is>
          <x:t>Liquide Mittel</x:t>
        </x:is>
      </x:c>
      <x:c r="H5461" s="0" t="inlineStr">
        <x:is>
          <x:t>2023-01</x:t>
        </x:is>
      </x:c>
      <x:c r="I5461" s="0" t="inlineStr">
        <x:is>
          <x:t>2023-01</x:t>
        </x:is>
      </x:c>
      <x:c r="J5461" s="0" t="inlineStr">
        <x:is>
          <x:t>Month</x:t>
        </x:is>
      </x:c>
      <x:c r="K5461" s="58">
        <x:v>1</x:v>
      </x:c>
      <x:c r="L5461" s="12">
        <x:v>-2000879.54</x:v>
      </x:c>
    </x:row>
    <x:row r="5462">
      <x:c r="A5462" s="0" t="inlineStr">
        <x:is>
          <x:t>NetDebt|net-debt.cash||2023-02</x:t>
        </x:is>
      </x:c>
      <x:c r="B5462" s="0" t="inlineStr">
        <x:is>
          <x:t>Demo Handel GmbH</x:t>
        </x:is>
      </x:c>
      <x:c r="C5462" s="0" t="inlineStr">
        <x:is>
          <x:t>NetDebt</x:t>
        </x:is>
      </x:c>
      <x:c r="D5462" s="0" t="inlineStr">
        <x:is>
          <x:t>net-debt.cash</x:t>
        </x:is>
      </x:c>
      <x:c r="E5462" s="0" t="inlineStr">
        <x:is>
          <x:t>Liquide Mittel</x:t>
        </x:is>
      </x:c>
      <x:c r="H5462" s="0" t="inlineStr">
        <x:is>
          <x:t>2023-02</x:t>
        </x:is>
      </x:c>
      <x:c r="I5462" s="0" t="inlineStr">
        <x:is>
          <x:t>2023-02</x:t>
        </x:is>
      </x:c>
      <x:c r="J5462" s="0" t="inlineStr">
        <x:is>
          <x:t>Month</x:t>
        </x:is>
      </x:c>
      <x:c r="K5462" s="58">
        <x:v>1</x:v>
      </x:c>
      <x:c r="L5462" s="12">
        <x:v>-743138.88</x:v>
      </x:c>
    </x:row>
    <x:row r="5463">
      <x:c r="A5463" s="0" t="inlineStr">
        <x:is>
          <x:t>NetDebt|net-debt.cash||2023-03</x:t>
        </x:is>
      </x:c>
      <x:c r="B5463" s="0" t="inlineStr">
        <x:is>
          <x:t>Demo Handel GmbH</x:t>
        </x:is>
      </x:c>
      <x:c r="C5463" s="0" t="inlineStr">
        <x:is>
          <x:t>NetDebt</x:t>
        </x:is>
      </x:c>
      <x:c r="D5463" s="0" t="inlineStr">
        <x:is>
          <x:t>net-debt.cash</x:t>
        </x:is>
      </x:c>
      <x:c r="E5463" s="0" t="inlineStr">
        <x:is>
          <x:t>Liquide Mittel</x:t>
        </x:is>
      </x:c>
      <x:c r="H5463" s="0" t="inlineStr">
        <x:is>
          <x:t>2023-03</x:t>
        </x:is>
      </x:c>
      <x:c r="I5463" s="0" t="inlineStr">
        <x:is>
          <x:t>2023-03</x:t>
        </x:is>
      </x:c>
      <x:c r="J5463" s="0" t="inlineStr">
        <x:is>
          <x:t>Month</x:t>
        </x:is>
      </x:c>
      <x:c r="K5463" s="58">
        <x:v>1</x:v>
      </x:c>
      <x:c r="L5463" s="12">
        <x:v>-1829184.95</x:v>
      </x:c>
    </x:row>
    <x:row r="5464">
      <x:c r="A5464" s="0" t="inlineStr">
        <x:is>
          <x:t>NetDebt|net-debt.cash||2023-04</x:t>
        </x:is>
      </x:c>
      <x:c r="B5464" s="0" t="inlineStr">
        <x:is>
          <x:t>Demo Handel GmbH</x:t>
        </x:is>
      </x:c>
      <x:c r="C5464" s="0" t="inlineStr">
        <x:is>
          <x:t>NetDebt</x:t>
        </x:is>
      </x:c>
      <x:c r="D5464" s="0" t="inlineStr">
        <x:is>
          <x:t>net-debt.cash</x:t>
        </x:is>
      </x:c>
      <x:c r="E5464" s="0" t="inlineStr">
        <x:is>
          <x:t>Liquide Mittel</x:t>
        </x:is>
      </x:c>
      <x:c r="H5464" s="0" t="inlineStr">
        <x:is>
          <x:t>2023-04</x:t>
        </x:is>
      </x:c>
      <x:c r="I5464" s="0" t="inlineStr">
        <x:is>
          <x:t>2023-04</x:t>
        </x:is>
      </x:c>
      <x:c r="J5464" s="0" t="inlineStr">
        <x:is>
          <x:t>Month</x:t>
        </x:is>
      </x:c>
      <x:c r="K5464" s="58">
        <x:v>1</x:v>
      </x:c>
      <x:c r="L5464" s="12">
        <x:v>-2077747.74</x:v>
      </x:c>
    </x:row>
    <x:row r="5465">
      <x:c r="A5465" s="0" t="inlineStr">
        <x:is>
          <x:t>NetDebt|net-debt.cash||2023-05</x:t>
        </x:is>
      </x:c>
      <x:c r="B5465" s="0" t="inlineStr">
        <x:is>
          <x:t>Demo Handel GmbH</x:t>
        </x:is>
      </x:c>
      <x:c r="C5465" s="0" t="inlineStr">
        <x:is>
          <x:t>NetDebt</x:t>
        </x:is>
      </x:c>
      <x:c r="D5465" s="0" t="inlineStr">
        <x:is>
          <x:t>net-debt.cash</x:t>
        </x:is>
      </x:c>
      <x:c r="E5465" s="0" t="inlineStr">
        <x:is>
          <x:t>Liquide Mittel</x:t>
        </x:is>
      </x:c>
      <x:c r="H5465" s="0" t="inlineStr">
        <x:is>
          <x:t>2023-05</x:t>
        </x:is>
      </x:c>
      <x:c r="I5465" s="0" t="inlineStr">
        <x:is>
          <x:t>2023-05</x:t>
        </x:is>
      </x:c>
      <x:c r="J5465" s="0" t="inlineStr">
        <x:is>
          <x:t>Month</x:t>
        </x:is>
      </x:c>
      <x:c r="K5465" s="58">
        <x:v>1</x:v>
      </x:c>
      <x:c r="L5465" s="12">
        <x:v>-1399478.94</x:v>
      </x:c>
    </x:row>
    <x:row r="5466">
      <x:c r="A5466" s="0" t="inlineStr">
        <x:is>
          <x:t>NetDebt|net-debt.cash||2023-06</x:t>
        </x:is>
      </x:c>
      <x:c r="B5466" s="0" t="inlineStr">
        <x:is>
          <x:t>Demo Handel GmbH</x:t>
        </x:is>
      </x:c>
      <x:c r="C5466" s="0" t="inlineStr">
        <x:is>
          <x:t>NetDebt</x:t>
        </x:is>
      </x:c>
      <x:c r="D5466" s="0" t="inlineStr">
        <x:is>
          <x:t>net-debt.cash</x:t>
        </x:is>
      </x:c>
      <x:c r="E5466" s="0" t="inlineStr">
        <x:is>
          <x:t>Liquide Mittel</x:t>
        </x:is>
      </x:c>
      <x:c r="H5466" s="0" t="inlineStr">
        <x:is>
          <x:t>2023-06</x:t>
        </x:is>
      </x:c>
      <x:c r="I5466" s="0" t="inlineStr">
        <x:is>
          <x:t>2023-06</x:t>
        </x:is>
      </x:c>
      <x:c r="J5466" s="0" t="inlineStr">
        <x:is>
          <x:t>Month</x:t>
        </x:is>
      </x:c>
      <x:c r="K5466" s="58">
        <x:v>1</x:v>
      </x:c>
      <x:c r="L5466" s="12">
        <x:v>-5145287.1</x:v>
      </x:c>
    </x:row>
    <x:row r="5467">
      <x:c r="A5467" s="0" t="inlineStr">
        <x:is>
          <x:t>NetDebt|net-debt.cash||2023-07</x:t>
        </x:is>
      </x:c>
      <x:c r="B5467" s="0" t="inlineStr">
        <x:is>
          <x:t>Demo Handel GmbH</x:t>
        </x:is>
      </x:c>
      <x:c r="C5467" s="0" t="inlineStr">
        <x:is>
          <x:t>NetDebt</x:t>
        </x:is>
      </x:c>
      <x:c r="D5467" s="0" t="inlineStr">
        <x:is>
          <x:t>net-debt.cash</x:t>
        </x:is>
      </x:c>
      <x:c r="E5467" s="0" t="inlineStr">
        <x:is>
          <x:t>Liquide Mittel</x:t>
        </x:is>
      </x:c>
      <x:c r="H5467" s="0" t="inlineStr">
        <x:is>
          <x:t>2023-07</x:t>
        </x:is>
      </x:c>
      <x:c r="I5467" s="0" t="inlineStr">
        <x:is>
          <x:t>2023-07</x:t>
        </x:is>
      </x:c>
      <x:c r="J5467" s="0" t="inlineStr">
        <x:is>
          <x:t>Month</x:t>
        </x:is>
      </x:c>
      <x:c r="K5467" s="58">
        <x:v>1</x:v>
      </x:c>
      <x:c r="L5467" s="12">
        <x:v>-2706537.64</x:v>
      </x:c>
    </x:row>
    <x:row r="5468">
      <x:c r="A5468" s="0" t="inlineStr">
        <x:is>
          <x:t>NetDebt|net-debt.cash||2023-08</x:t>
        </x:is>
      </x:c>
      <x:c r="B5468" s="0" t="inlineStr">
        <x:is>
          <x:t>Demo Handel GmbH</x:t>
        </x:is>
      </x:c>
      <x:c r="C5468" s="0" t="inlineStr">
        <x:is>
          <x:t>NetDebt</x:t>
        </x:is>
      </x:c>
      <x:c r="D5468" s="0" t="inlineStr">
        <x:is>
          <x:t>net-debt.cash</x:t>
        </x:is>
      </x:c>
      <x:c r="E5468" s="0" t="inlineStr">
        <x:is>
          <x:t>Liquide Mittel</x:t>
        </x:is>
      </x:c>
      <x:c r="H5468" s="0" t="inlineStr">
        <x:is>
          <x:t>2023-08</x:t>
        </x:is>
      </x:c>
      <x:c r="I5468" s="0" t="inlineStr">
        <x:is>
          <x:t>2023-08</x:t>
        </x:is>
      </x:c>
      <x:c r="J5468" s="0" t="inlineStr">
        <x:is>
          <x:t>Month</x:t>
        </x:is>
      </x:c>
      <x:c r="K5468" s="58">
        <x:v>1</x:v>
      </x:c>
      <x:c r="L5468" s="12">
        <x:v>-3308908.93</x:v>
      </x:c>
    </x:row>
    <x:row r="5469">
      <x:c r="A5469" s="0" t="inlineStr">
        <x:is>
          <x:t>NetDebt|net-debt.cash||2023-09</x:t>
        </x:is>
      </x:c>
      <x:c r="B5469" s="0" t="inlineStr">
        <x:is>
          <x:t>Demo Handel GmbH</x:t>
        </x:is>
      </x:c>
      <x:c r="C5469" s="0" t="inlineStr">
        <x:is>
          <x:t>NetDebt</x:t>
        </x:is>
      </x:c>
      <x:c r="D5469" s="0" t="inlineStr">
        <x:is>
          <x:t>net-debt.cash</x:t>
        </x:is>
      </x:c>
      <x:c r="E5469" s="0" t="inlineStr">
        <x:is>
          <x:t>Liquide Mittel</x:t>
        </x:is>
      </x:c>
      <x:c r="H5469" s="0" t="inlineStr">
        <x:is>
          <x:t>2023-09</x:t>
        </x:is>
      </x:c>
      <x:c r="I5469" s="0" t="inlineStr">
        <x:is>
          <x:t>2023-09</x:t>
        </x:is>
      </x:c>
      <x:c r="J5469" s="0" t="inlineStr">
        <x:is>
          <x:t>Month</x:t>
        </x:is>
      </x:c>
      <x:c r="K5469" s="58">
        <x:v>1</x:v>
      </x:c>
      <x:c r="L5469" s="12">
        <x:v>-3107481.06</x:v>
      </x:c>
    </x:row>
    <x:row r="5470">
      <x:c r="A5470" s="0" t="inlineStr">
        <x:is>
          <x:t>NetDebt|net-debt.cash||2023-10</x:t>
        </x:is>
      </x:c>
      <x:c r="B5470" s="0" t="inlineStr">
        <x:is>
          <x:t>Demo Handel GmbH</x:t>
        </x:is>
      </x:c>
      <x:c r="C5470" s="0" t="inlineStr">
        <x:is>
          <x:t>NetDebt</x:t>
        </x:is>
      </x:c>
      <x:c r="D5470" s="0" t="inlineStr">
        <x:is>
          <x:t>net-debt.cash</x:t>
        </x:is>
      </x:c>
      <x:c r="E5470" s="0" t="inlineStr">
        <x:is>
          <x:t>Liquide Mittel</x:t>
        </x:is>
      </x:c>
      <x:c r="H5470" s="0" t="inlineStr">
        <x:is>
          <x:t>2023-10</x:t>
        </x:is>
      </x:c>
      <x:c r="I5470" s="0" t="inlineStr">
        <x:is>
          <x:t>2023-10</x:t>
        </x:is>
      </x:c>
      <x:c r="J5470" s="0" t="inlineStr">
        <x:is>
          <x:t>Month</x:t>
        </x:is>
      </x:c>
      <x:c r="K5470" s="58">
        <x:v>1</x:v>
      </x:c>
      <x:c r="L5470" s="12">
        <x:v>-2896672.21</x:v>
      </x:c>
    </x:row>
    <x:row r="5471">
      <x:c r="A5471" s="0" t="inlineStr">
        <x:is>
          <x:t>NetDebt|net-debt.cash||2023-11</x:t>
        </x:is>
      </x:c>
      <x:c r="B5471" s="0" t="inlineStr">
        <x:is>
          <x:t>Demo Handel GmbH</x:t>
        </x:is>
      </x:c>
      <x:c r="C5471" s="0" t="inlineStr">
        <x:is>
          <x:t>NetDebt</x:t>
        </x:is>
      </x:c>
      <x:c r="D5471" s="0" t="inlineStr">
        <x:is>
          <x:t>net-debt.cash</x:t>
        </x:is>
      </x:c>
      <x:c r="E5471" s="0" t="inlineStr">
        <x:is>
          <x:t>Liquide Mittel</x:t>
        </x:is>
      </x:c>
      <x:c r="H5471" s="0" t="inlineStr">
        <x:is>
          <x:t>2023-11</x:t>
        </x:is>
      </x:c>
      <x:c r="I5471" s="0" t="inlineStr">
        <x:is>
          <x:t>2023-11</x:t>
        </x:is>
      </x:c>
      <x:c r="J5471" s="0" t="inlineStr">
        <x:is>
          <x:t>Month</x:t>
        </x:is>
      </x:c>
      <x:c r="K5471" s="58">
        <x:v>1</x:v>
      </x:c>
      <x:c r="L5471" s="12">
        <x:v>-3104477.82</x:v>
      </x:c>
    </x:row>
    <x:row r="5472">
      <x:c r="A5472" s="0" t="inlineStr">
        <x:is>
          <x:t>NetDebt|net-debt.cash||2023-12</x:t>
        </x:is>
      </x:c>
      <x:c r="B5472" s="0" t="inlineStr">
        <x:is>
          <x:t>Demo Handel GmbH</x:t>
        </x:is>
      </x:c>
      <x:c r="C5472" s="0" t="inlineStr">
        <x:is>
          <x:t>NetDebt</x:t>
        </x:is>
      </x:c>
      <x:c r="D5472" s="0" t="inlineStr">
        <x:is>
          <x:t>net-debt.cash</x:t>
        </x:is>
      </x:c>
      <x:c r="E5472" s="0" t="inlineStr">
        <x:is>
          <x:t>Liquide Mittel</x:t>
        </x:is>
      </x:c>
      <x:c r="H5472" s="0" t="inlineStr">
        <x:is>
          <x:t>2023-12</x:t>
        </x:is>
      </x:c>
      <x:c r="I5472" s="0" t="inlineStr">
        <x:is>
          <x:t>2023-12</x:t>
        </x:is>
      </x:c>
      <x:c r="J5472" s="0" t="inlineStr">
        <x:is>
          <x:t>Month</x:t>
        </x:is>
      </x:c>
      <x:c r="K5472" s="58">
        <x:v>1</x:v>
      </x:c>
      <x:c r="L5472" s="12">
        <x:v>-2901456.93</x:v>
      </x:c>
    </x:row>
    <x:row r="5473">
      <x:c r="A5473" s="0" t="inlineStr">
        <x:is>
          <x:t>NetDebt|net-debt.cash||2024-01</x:t>
        </x:is>
      </x:c>
      <x:c r="B5473" s="0" t="inlineStr">
        <x:is>
          <x:t>Demo Handel GmbH</x:t>
        </x:is>
      </x:c>
      <x:c r="C5473" s="0" t="inlineStr">
        <x:is>
          <x:t>NetDebt</x:t>
        </x:is>
      </x:c>
      <x:c r="D5473" s="0" t="inlineStr">
        <x:is>
          <x:t>net-debt.cash</x:t>
        </x:is>
      </x:c>
      <x:c r="E5473" s="0" t="inlineStr">
        <x:is>
          <x:t>Liquide Mittel</x:t>
        </x:is>
      </x:c>
      <x:c r="H5473" s="0" t="inlineStr">
        <x:is>
          <x:t>2024-01</x:t>
        </x:is>
      </x:c>
      <x:c r="I5473" s="0" t="inlineStr">
        <x:is>
          <x:t>2024-01</x:t>
        </x:is>
      </x:c>
      <x:c r="J5473" s="0" t="inlineStr">
        <x:is>
          <x:t>Month</x:t>
        </x:is>
      </x:c>
      <x:c r="K5473" s="58">
        <x:v>1</x:v>
      </x:c>
      <x:c r="L5473" s="12">
        <x:v>-3199078.08</x:v>
      </x:c>
    </x:row>
    <x:row r="5474">
      <x:c r="A5474" s="0" t="inlineStr">
        <x:is>
          <x:t>NetDebt|net-debt.cash||2024-02</x:t>
        </x:is>
      </x:c>
      <x:c r="B5474" s="0" t="inlineStr">
        <x:is>
          <x:t>Demo Handel GmbH</x:t>
        </x:is>
      </x:c>
      <x:c r="C5474" s="0" t="inlineStr">
        <x:is>
          <x:t>NetDebt</x:t>
        </x:is>
      </x:c>
      <x:c r="D5474" s="0" t="inlineStr">
        <x:is>
          <x:t>net-debt.cash</x:t>
        </x:is>
      </x:c>
      <x:c r="E5474" s="0" t="inlineStr">
        <x:is>
          <x:t>Liquide Mittel</x:t>
        </x:is>
      </x:c>
      <x:c r="H5474" s="0" t="inlineStr">
        <x:is>
          <x:t>2024-02</x:t>
        </x:is>
      </x:c>
      <x:c r="I5474" s="0" t="inlineStr">
        <x:is>
          <x:t>2024-02</x:t>
        </x:is>
      </x:c>
      <x:c r="J5474" s="0" t="inlineStr">
        <x:is>
          <x:t>Month</x:t>
        </x:is>
      </x:c>
      <x:c r="K5474" s="58">
        <x:v>1</x:v>
      </x:c>
      <x:c r="L5474" s="12">
        <x:v>-3371720.91</x:v>
      </x:c>
    </x:row>
    <x:row r="5475">
      <x:c r="A5475" s="0" t="inlineStr">
        <x:is>
          <x:t>NetDebt|net-debt.cash||2024-03</x:t>
        </x:is>
      </x:c>
      <x:c r="B5475" s="0" t="inlineStr">
        <x:is>
          <x:t>Demo Handel GmbH</x:t>
        </x:is>
      </x:c>
      <x:c r="C5475" s="0" t="inlineStr">
        <x:is>
          <x:t>NetDebt</x:t>
        </x:is>
      </x:c>
      <x:c r="D5475" s="0" t="inlineStr">
        <x:is>
          <x:t>net-debt.cash</x:t>
        </x:is>
      </x:c>
      <x:c r="E5475" s="0" t="inlineStr">
        <x:is>
          <x:t>Liquide Mittel</x:t>
        </x:is>
      </x:c>
      <x:c r="H5475" s="0" t="inlineStr">
        <x:is>
          <x:t>2024-03</x:t>
        </x:is>
      </x:c>
      <x:c r="I5475" s="0" t="inlineStr">
        <x:is>
          <x:t>2024-03</x:t>
        </x:is>
      </x:c>
      <x:c r="J5475" s="0" t="inlineStr">
        <x:is>
          <x:t>Month</x:t>
        </x:is>
      </x:c>
      <x:c r="K5475" s="58">
        <x:v>1</x:v>
      </x:c>
      <x:c r="L5475" s="12">
        <x:v>-3158184.1</x:v>
      </x:c>
    </x:row>
    <x:row r="5476">
      <x:c r="A5476" s="0" t="inlineStr">
        <x:is>
          <x:t>NetDebt|net-debt.cash||2024-04</x:t>
        </x:is>
      </x:c>
      <x:c r="B5476" s="0" t="inlineStr">
        <x:is>
          <x:t>Demo Handel GmbH</x:t>
        </x:is>
      </x:c>
      <x:c r="C5476" s="0" t="inlineStr">
        <x:is>
          <x:t>NetDebt</x:t>
        </x:is>
      </x:c>
      <x:c r="D5476" s="0" t="inlineStr">
        <x:is>
          <x:t>net-debt.cash</x:t>
        </x:is>
      </x:c>
      <x:c r="E5476" s="0" t="inlineStr">
        <x:is>
          <x:t>Liquide Mittel</x:t>
        </x:is>
      </x:c>
      <x:c r="H5476" s="0" t="inlineStr">
        <x:is>
          <x:t>2024-04</x:t>
        </x:is>
      </x:c>
      <x:c r="I5476" s="0" t="inlineStr">
        <x:is>
          <x:t>2024-04</x:t>
        </x:is>
      </x:c>
      <x:c r="J5476" s="0" t="inlineStr">
        <x:is>
          <x:t>Month</x:t>
        </x:is>
      </x:c>
      <x:c r="K5476" s="58">
        <x:v>1</x:v>
      </x:c>
      <x:c r="L5476" s="12">
        <x:v>-3388243.5</x:v>
      </x:c>
    </x:row>
    <x:row r="5477">
      <x:c r="A5477" s="0" t="inlineStr">
        <x:is>
          <x:t>NetDebt|net-debt.cash||2024-05</x:t>
        </x:is>
      </x:c>
      <x:c r="B5477" s="0" t="inlineStr">
        <x:is>
          <x:t>Demo Handel GmbH</x:t>
        </x:is>
      </x:c>
      <x:c r="C5477" s="0" t="inlineStr">
        <x:is>
          <x:t>NetDebt</x:t>
        </x:is>
      </x:c>
      <x:c r="D5477" s="0" t="inlineStr">
        <x:is>
          <x:t>net-debt.cash</x:t>
        </x:is>
      </x:c>
      <x:c r="E5477" s="0" t="inlineStr">
        <x:is>
          <x:t>Liquide Mittel</x:t>
        </x:is>
      </x:c>
      <x:c r="H5477" s="0" t="inlineStr">
        <x:is>
          <x:t>2024-05</x:t>
        </x:is>
      </x:c>
      <x:c r="I5477" s="0" t="inlineStr">
        <x:is>
          <x:t>2024-05</x:t>
        </x:is>
      </x:c>
      <x:c r="J5477" s="0" t="inlineStr">
        <x:is>
          <x:t>Month</x:t>
        </x:is>
      </x:c>
      <x:c r="K5477" s="58">
        <x:v>1</x:v>
      </x:c>
      <x:c r="L5477" s="12">
        <x:v>-3155449.56</x:v>
      </x:c>
    </x:row>
    <x:row r="5478">
      <x:c r="A5478" s="0" t="inlineStr">
        <x:is>
          <x:t>NetDebt|net-debt.cash||2024-06</x:t>
        </x:is>
      </x:c>
      <x:c r="B5478" s="0" t="inlineStr">
        <x:is>
          <x:t>Demo Handel GmbH</x:t>
        </x:is>
      </x:c>
      <x:c r="C5478" s="0" t="inlineStr">
        <x:is>
          <x:t>NetDebt</x:t>
        </x:is>
      </x:c>
      <x:c r="D5478" s="0" t="inlineStr">
        <x:is>
          <x:t>net-debt.cash</x:t>
        </x:is>
      </x:c>
      <x:c r="E5478" s="0" t="inlineStr">
        <x:is>
          <x:t>Liquide Mittel</x:t>
        </x:is>
      </x:c>
      <x:c r="H5478" s="0" t="inlineStr">
        <x:is>
          <x:t>2024-06</x:t>
        </x:is>
      </x:c>
      <x:c r="I5478" s="0" t="inlineStr">
        <x:is>
          <x:t>2024-06</x:t>
        </x:is>
      </x:c>
      <x:c r="J5478" s="0" t="inlineStr">
        <x:is>
          <x:t>Month</x:t>
        </x:is>
      </x:c>
      <x:c r="K5478" s="58">
        <x:v>1</x:v>
      </x:c>
      <x:c r="L5478" s="12">
        <x:v>-2362833.69</x:v>
      </x:c>
    </x:row>
    <x:row r="5479">
      <x:c r="A5479" s="0" t="inlineStr">
        <x:is>
          <x:t>NetDebt|net-debt.cash||2024-07</x:t>
        </x:is>
      </x:c>
      <x:c r="B5479" s="0" t="inlineStr">
        <x:is>
          <x:t>Demo Handel GmbH</x:t>
        </x:is>
      </x:c>
      <x:c r="C5479" s="0" t="inlineStr">
        <x:is>
          <x:t>NetDebt</x:t>
        </x:is>
      </x:c>
      <x:c r="D5479" s="0" t="inlineStr">
        <x:is>
          <x:t>net-debt.cash</x:t>
        </x:is>
      </x:c>
      <x:c r="E5479" s="0" t="inlineStr">
        <x:is>
          <x:t>Liquide Mittel</x:t>
        </x:is>
      </x:c>
      <x:c r="H5479" s="0" t="inlineStr">
        <x:is>
          <x:t>2024-07</x:t>
        </x:is>
      </x:c>
      <x:c r="I5479" s="0" t="inlineStr">
        <x:is>
          <x:t>2024-07</x:t>
        </x:is>
      </x:c>
      <x:c r="J5479" s="0" t="inlineStr">
        <x:is>
          <x:t>Month</x:t>
        </x:is>
      </x:c>
      <x:c r="K5479" s="58">
        <x:v>1</x:v>
      </x:c>
      <x:c r="L5479" s="12">
        <x:v>-1388339.35</x:v>
      </x:c>
    </x:row>
    <x:row r="5480">
      <x:c r="A5480" s="0" t="inlineStr">
        <x:is>
          <x:t>NetDebt|net-debt.cash||2024-08</x:t>
        </x:is>
      </x:c>
      <x:c r="B5480" s="0" t="inlineStr">
        <x:is>
          <x:t>Demo Handel GmbH</x:t>
        </x:is>
      </x:c>
      <x:c r="C5480" s="0" t="inlineStr">
        <x:is>
          <x:t>NetDebt</x:t>
        </x:is>
      </x:c>
      <x:c r="D5480" s="0" t="inlineStr">
        <x:is>
          <x:t>net-debt.cash</x:t>
        </x:is>
      </x:c>
      <x:c r="E5480" s="0" t="inlineStr">
        <x:is>
          <x:t>Liquide Mittel</x:t>
        </x:is>
      </x:c>
      <x:c r="H5480" s="0" t="inlineStr">
        <x:is>
          <x:t>2024-08</x:t>
        </x:is>
      </x:c>
      <x:c r="I5480" s="0" t="inlineStr">
        <x:is>
          <x:t>2024-08</x:t>
        </x:is>
      </x:c>
      <x:c r="J5480" s="0" t="inlineStr">
        <x:is>
          <x:t>Month</x:t>
        </x:is>
      </x:c>
      <x:c r="K5480" s="58">
        <x:v>1</x:v>
      </x:c>
      <x:c r="L5480" s="12">
        <x:v>40479.9</x:v>
      </x:c>
    </x:row>
    <x:row r="5481">
      <x:c r="A5481" s="0" t="inlineStr">
        <x:is>
          <x:t>NetDebt|net-debt.cash||2024-09</x:t>
        </x:is>
      </x:c>
      <x:c r="B5481" s="0" t="inlineStr">
        <x:is>
          <x:t>Demo Handel GmbH</x:t>
        </x:is>
      </x:c>
      <x:c r="C5481" s="0" t="inlineStr">
        <x:is>
          <x:t>NetDebt</x:t>
        </x:is>
      </x:c>
      <x:c r="D5481" s="0" t="inlineStr">
        <x:is>
          <x:t>net-debt.cash</x:t>
        </x:is>
      </x:c>
      <x:c r="E5481" s="0" t="inlineStr">
        <x:is>
          <x:t>Liquide Mittel</x:t>
        </x:is>
      </x:c>
      <x:c r="H5481" s="0" t="inlineStr">
        <x:is>
          <x:t>2024-09</x:t>
        </x:is>
      </x:c>
      <x:c r="I5481" s="0" t="inlineStr">
        <x:is>
          <x:t>2024-09</x:t>
        </x:is>
      </x:c>
      <x:c r="J5481" s="0" t="inlineStr">
        <x:is>
          <x:t>Month</x:t>
        </x:is>
      </x:c>
      <x:c r="K5481" s="58">
        <x:v>1</x:v>
      </x:c>
      <x:c r="L5481" s="12">
        <x:v>-286447.2</x:v>
      </x:c>
    </x:row>
    <x:row r="5482">
      <x:c r="A5482" s="0" t="inlineStr">
        <x:is>
          <x:t>NetDebt|net-debt.cash||2024-10</x:t>
        </x:is>
      </x:c>
      <x:c r="B5482" s="0" t="inlineStr">
        <x:is>
          <x:t>Demo Handel GmbH</x:t>
        </x:is>
      </x:c>
      <x:c r="C5482" s="0" t="inlineStr">
        <x:is>
          <x:t>NetDebt</x:t>
        </x:is>
      </x:c>
      <x:c r="D5482" s="0" t="inlineStr">
        <x:is>
          <x:t>net-debt.cash</x:t>
        </x:is>
      </x:c>
      <x:c r="E5482" s="0" t="inlineStr">
        <x:is>
          <x:t>Liquide Mittel</x:t>
        </x:is>
      </x:c>
      <x:c r="H5482" s="0" t="inlineStr">
        <x:is>
          <x:t>2024-10</x:t>
        </x:is>
      </x:c>
      <x:c r="I5482" s="0" t="inlineStr">
        <x:is>
          <x:t>2024-10</x:t>
        </x:is>
      </x:c>
      <x:c r="J5482" s="0" t="inlineStr">
        <x:is>
          <x:t>Month</x:t>
        </x:is>
      </x:c>
      <x:c r="K5482" s="58">
        <x:v>1</x:v>
      </x:c>
      <x:c r="L5482" s="12">
        <x:v>-567831.63</x:v>
      </x:c>
    </x:row>
    <x:row r="5483">
      <x:c r="A5483" s="0" t="inlineStr">
        <x:is>
          <x:t>NetDebt|net-debt.cash||2024-11</x:t>
        </x:is>
      </x:c>
      <x:c r="B5483" s="0" t="inlineStr">
        <x:is>
          <x:t>Demo Handel GmbH</x:t>
        </x:is>
      </x:c>
      <x:c r="C5483" s="0" t="inlineStr">
        <x:is>
          <x:t>NetDebt</x:t>
        </x:is>
      </x:c>
      <x:c r="D5483" s="0" t="inlineStr">
        <x:is>
          <x:t>net-debt.cash</x:t>
        </x:is>
      </x:c>
      <x:c r="E5483" s="0" t="inlineStr">
        <x:is>
          <x:t>Liquide Mittel</x:t>
        </x:is>
      </x:c>
      <x:c r="H5483" s="0" t="inlineStr">
        <x:is>
          <x:t>2024-11</x:t>
        </x:is>
      </x:c>
      <x:c r="I5483" s="0" t="inlineStr">
        <x:is>
          <x:t>2024-11</x:t>
        </x:is>
      </x:c>
      <x:c r="J5483" s="0" t="inlineStr">
        <x:is>
          <x:t>Month</x:t>
        </x:is>
      </x:c>
      <x:c r="K5483" s="58">
        <x:v>1</x:v>
      </x:c>
      <x:c r="L5483" s="12">
        <x:v>-10904.13</x:v>
      </x:c>
    </x:row>
    <x:row r="5484">
      <x:c r="A5484" s="0" t="inlineStr">
        <x:is>
          <x:t>NetDebt|net-debt.cash||2024-12</x:t>
        </x:is>
      </x:c>
      <x:c r="B5484" s="0" t="inlineStr">
        <x:is>
          <x:t>Demo Handel GmbH</x:t>
        </x:is>
      </x:c>
      <x:c r="C5484" s="0" t="inlineStr">
        <x:is>
          <x:t>NetDebt</x:t>
        </x:is>
      </x:c>
      <x:c r="D5484" s="0" t="inlineStr">
        <x:is>
          <x:t>net-debt.cash</x:t>
        </x:is>
      </x:c>
      <x:c r="E5484" s="0" t="inlineStr">
        <x:is>
          <x:t>Liquide Mittel</x:t>
        </x:is>
      </x:c>
      <x:c r="H5484" s="0" t="inlineStr">
        <x:is>
          <x:t>2024-12</x:t>
        </x:is>
      </x:c>
      <x:c r="I5484" s="0" t="inlineStr">
        <x:is>
          <x:t>2024-12</x:t>
        </x:is>
      </x:c>
      <x:c r="J5484" s="0" t="inlineStr">
        <x:is>
          <x:t>Month</x:t>
        </x:is>
      </x:c>
      <x:c r="K5484" s="58">
        <x:v>1</x:v>
      </x:c>
      <x:c r="L5484" s="12">
        <x:v>-295955.28</x:v>
      </x:c>
    </x:row>
    <x:row r="5485">
      <x:c r="A5485" s="0" t="inlineStr">
        <x:is>
          <x:t>NetDebt|net-debt.net-financial-debt||2022-01</x:t>
        </x:is>
      </x:c>
      <x:c r="B5485" s="0" t="inlineStr">
        <x:is>
          <x:t>Demo Handel GmbH</x:t>
        </x:is>
      </x:c>
      <x:c r="C5485" s="0" t="inlineStr">
        <x:is>
          <x:t>NetDebt</x:t>
        </x:is>
      </x:c>
      <x:c r="D5485" s="0" t="inlineStr">
        <x:is>
          <x:t>net-debt.net-financial-debt</x:t>
        </x:is>
      </x:c>
      <x:c r="E5485" s="0" t="inlineStr">
        <x:is>
          <x:t>Nettofinanzverschuldung inkl. Pensionen</x:t>
        </x:is>
      </x:c>
      <x:c r="H5485" s="0" t="inlineStr">
        <x:is>
          <x:t>2022-01</x:t>
        </x:is>
      </x:c>
      <x:c r="I5485" s="0" t="inlineStr">
        <x:is>
          <x:t>2022-01</x:t>
        </x:is>
      </x:c>
      <x:c r="J5485" s="0" t="inlineStr">
        <x:is>
          <x:t>Month</x:t>
        </x:is>
      </x:c>
      <x:c r="K5485" s="58">
        <x:v>1</x:v>
      </x:c>
      <x:c r="L5485" s="12">
        <x:v>571052.8</x:v>
      </x:c>
    </x:row>
    <x:row r="5486">
      <x:c r="A5486" s="0" t="inlineStr">
        <x:is>
          <x:t>NetDebt|net-debt.net-financial-debt||2022-02</x:t>
        </x:is>
      </x:c>
      <x:c r="B5486" s="0" t="inlineStr">
        <x:is>
          <x:t>Demo Handel GmbH</x:t>
        </x:is>
      </x:c>
      <x:c r="C5486" s="0" t="inlineStr">
        <x:is>
          <x:t>NetDebt</x:t>
        </x:is>
      </x:c>
      <x:c r="D5486" s="0" t="inlineStr">
        <x:is>
          <x:t>net-debt.net-financial-debt</x:t>
        </x:is>
      </x:c>
      <x:c r="E5486" s="0" t="inlineStr">
        <x:is>
          <x:t>Nettofinanzverschuldung inkl. Pensionen</x:t>
        </x:is>
      </x:c>
      <x:c r="H5486" s="0" t="inlineStr">
        <x:is>
          <x:t>2022-02</x:t>
        </x:is>
      </x:c>
      <x:c r="I5486" s="0" t="inlineStr">
        <x:is>
          <x:t>2022-02</x:t>
        </x:is>
      </x:c>
      <x:c r="J5486" s="0" t="inlineStr">
        <x:is>
          <x:t>Month</x:t>
        </x:is>
      </x:c>
      <x:c r="K5486" s="58">
        <x:v>1</x:v>
      </x:c>
      <x:c r="L5486" s="12">
        <x:v>594810.37</x:v>
      </x:c>
    </x:row>
    <x:row r="5487">
      <x:c r="A5487" s="0" t="inlineStr">
        <x:is>
          <x:t>NetDebt|net-debt.net-financial-debt||2022-03</x:t>
        </x:is>
      </x:c>
      <x:c r="B5487" s="0" t="inlineStr">
        <x:is>
          <x:t>Demo Handel GmbH</x:t>
        </x:is>
      </x:c>
      <x:c r="C5487" s="0" t="inlineStr">
        <x:is>
          <x:t>NetDebt</x:t>
        </x:is>
      </x:c>
      <x:c r="D5487" s="0" t="inlineStr">
        <x:is>
          <x:t>net-debt.net-financial-debt</x:t>
        </x:is>
      </x:c>
      <x:c r="E5487" s="0" t="inlineStr">
        <x:is>
          <x:t>Nettofinanzverschuldung inkl. Pensionen</x:t>
        </x:is>
      </x:c>
      <x:c r="H5487" s="0" t="inlineStr">
        <x:is>
          <x:t>2022-03</x:t>
        </x:is>
      </x:c>
      <x:c r="I5487" s="0" t="inlineStr">
        <x:is>
          <x:t>2022-03</x:t>
        </x:is>
      </x:c>
      <x:c r="J5487" s="0" t="inlineStr">
        <x:is>
          <x:t>Month</x:t>
        </x:is>
      </x:c>
      <x:c r="K5487" s="58">
        <x:v>1</x:v>
      </x:c>
      <x:c r="L5487" s="12">
        <x:v>1221255.3</x:v>
      </x:c>
    </x:row>
    <x:row r="5488">
      <x:c r="A5488" s="0" t="inlineStr">
        <x:is>
          <x:t>NetDebt|net-debt.net-financial-debt||2022-04</x:t>
        </x:is>
      </x:c>
      <x:c r="B5488" s="0" t="inlineStr">
        <x:is>
          <x:t>Demo Handel GmbH</x:t>
        </x:is>
      </x:c>
      <x:c r="C5488" s="0" t="inlineStr">
        <x:is>
          <x:t>NetDebt</x:t>
        </x:is>
      </x:c>
      <x:c r="D5488" s="0" t="inlineStr">
        <x:is>
          <x:t>net-debt.net-financial-debt</x:t>
        </x:is>
      </x:c>
      <x:c r="E5488" s="0" t="inlineStr">
        <x:is>
          <x:t>Nettofinanzverschuldung inkl. Pensionen</x:t>
        </x:is>
      </x:c>
      <x:c r="H5488" s="0" t="inlineStr">
        <x:is>
          <x:t>2022-04</x:t>
        </x:is>
      </x:c>
      <x:c r="I5488" s="0" t="inlineStr">
        <x:is>
          <x:t>2022-04</x:t>
        </x:is>
      </x:c>
      <x:c r="J5488" s="0" t="inlineStr">
        <x:is>
          <x:t>Month</x:t>
        </x:is>
      </x:c>
      <x:c r="K5488" s="58">
        <x:v>1</x:v>
      </x:c>
      <x:c r="L5488" s="12">
        <x:v>514860.63</x:v>
      </x:c>
    </x:row>
    <x:row r="5489">
      <x:c r="A5489" s="0" t="inlineStr">
        <x:is>
          <x:t>NetDebt|net-debt.net-financial-debt||2022-05</x:t>
        </x:is>
      </x:c>
      <x:c r="B5489" s="0" t="inlineStr">
        <x:is>
          <x:t>Demo Handel GmbH</x:t>
        </x:is>
      </x:c>
      <x:c r="C5489" s="0" t="inlineStr">
        <x:is>
          <x:t>NetDebt</x:t>
        </x:is>
      </x:c>
      <x:c r="D5489" s="0" t="inlineStr">
        <x:is>
          <x:t>net-debt.net-financial-debt</x:t>
        </x:is>
      </x:c>
      <x:c r="E5489" s="0" t="inlineStr">
        <x:is>
          <x:t>Nettofinanzverschuldung inkl. Pensionen</x:t>
        </x:is>
      </x:c>
      <x:c r="H5489" s="0" t="inlineStr">
        <x:is>
          <x:t>2022-05</x:t>
        </x:is>
      </x:c>
      <x:c r="I5489" s="0" t="inlineStr">
        <x:is>
          <x:t>2022-05</x:t>
        </x:is>
      </x:c>
      <x:c r="J5489" s="0" t="inlineStr">
        <x:is>
          <x:t>Month</x:t>
        </x:is>
      </x:c>
      <x:c r="K5489" s="58">
        <x:v>1</x:v>
      </x:c>
      <x:c r="L5489" s="12">
        <x:v>934144.49</x:v>
      </x:c>
    </x:row>
    <x:row r="5490">
      <x:c r="A5490" s="0" t="inlineStr">
        <x:is>
          <x:t>NetDebt|net-debt.net-financial-debt||2022-06</x:t>
        </x:is>
      </x:c>
      <x:c r="B5490" s="0" t="inlineStr">
        <x:is>
          <x:t>Demo Handel GmbH</x:t>
        </x:is>
      </x:c>
      <x:c r="C5490" s="0" t="inlineStr">
        <x:is>
          <x:t>NetDebt</x:t>
        </x:is>
      </x:c>
      <x:c r="D5490" s="0" t="inlineStr">
        <x:is>
          <x:t>net-debt.net-financial-debt</x:t>
        </x:is>
      </x:c>
      <x:c r="E5490" s="0" t="inlineStr">
        <x:is>
          <x:t>Nettofinanzverschuldung inkl. Pensionen</x:t>
        </x:is>
      </x:c>
      <x:c r="H5490" s="0" t="inlineStr">
        <x:is>
          <x:t>2022-06</x:t>
        </x:is>
      </x:c>
      <x:c r="I5490" s="0" t="inlineStr">
        <x:is>
          <x:t>2022-06</x:t>
        </x:is>
      </x:c>
      <x:c r="J5490" s="0" t="inlineStr">
        <x:is>
          <x:t>Month</x:t>
        </x:is>
      </x:c>
      <x:c r="K5490" s="58">
        <x:v>1</x:v>
      </x:c>
      <x:c r="L5490" s="12">
        <x:v>52514.27</x:v>
      </x:c>
    </x:row>
    <x:row r="5491">
      <x:c r="A5491" s="0" t="inlineStr">
        <x:is>
          <x:t>NetDebt|net-debt.net-financial-debt||2022-07</x:t>
        </x:is>
      </x:c>
      <x:c r="B5491" s="0" t="inlineStr">
        <x:is>
          <x:t>Demo Handel GmbH</x:t>
        </x:is>
      </x:c>
      <x:c r="C5491" s="0" t="inlineStr">
        <x:is>
          <x:t>NetDebt</x:t>
        </x:is>
      </x:c>
      <x:c r="D5491" s="0" t="inlineStr">
        <x:is>
          <x:t>net-debt.net-financial-debt</x:t>
        </x:is>
      </x:c>
      <x:c r="E5491" s="0" t="inlineStr">
        <x:is>
          <x:t>Nettofinanzverschuldung inkl. Pensionen</x:t>
        </x:is>
      </x:c>
      <x:c r="H5491" s="0" t="inlineStr">
        <x:is>
          <x:t>2022-07</x:t>
        </x:is>
      </x:c>
      <x:c r="I5491" s="0" t="inlineStr">
        <x:is>
          <x:t>2022-07</x:t>
        </x:is>
      </x:c>
      <x:c r="J5491" s="0" t="inlineStr">
        <x:is>
          <x:t>Month</x:t>
        </x:is>
      </x:c>
      <x:c r="K5491" s="58">
        <x:v>1</x:v>
      </x:c>
      <x:c r="L5491" s="12">
        <x:v>-387725.1</x:v>
      </x:c>
    </x:row>
    <x:row r="5492">
      <x:c r="A5492" s="0" t="inlineStr">
        <x:is>
          <x:t>NetDebt|net-debt.net-financial-debt||2022-08</x:t>
        </x:is>
      </x:c>
      <x:c r="B5492" s="0" t="inlineStr">
        <x:is>
          <x:t>Demo Handel GmbH</x:t>
        </x:is>
      </x:c>
      <x:c r="C5492" s="0" t="inlineStr">
        <x:is>
          <x:t>NetDebt</x:t>
        </x:is>
      </x:c>
      <x:c r="D5492" s="0" t="inlineStr">
        <x:is>
          <x:t>net-debt.net-financial-debt</x:t>
        </x:is>
      </x:c>
      <x:c r="E5492" s="0" t="inlineStr">
        <x:is>
          <x:t>Nettofinanzverschuldung inkl. Pensionen</x:t>
        </x:is>
      </x:c>
      <x:c r="H5492" s="0" t="inlineStr">
        <x:is>
          <x:t>2022-08</x:t>
        </x:is>
      </x:c>
      <x:c r="I5492" s="0" t="inlineStr">
        <x:is>
          <x:t>2022-08</x:t>
        </x:is>
      </x:c>
      <x:c r="J5492" s="0" t="inlineStr">
        <x:is>
          <x:t>Month</x:t>
        </x:is>
      </x:c>
      <x:c r="K5492" s="58">
        <x:v>1</x:v>
      </x:c>
      <x:c r="L5492" s="12">
        <x:v>489460.91</x:v>
      </x:c>
    </x:row>
    <x:row r="5493">
      <x:c r="A5493" s="0" t="inlineStr">
        <x:is>
          <x:t>NetDebt|net-debt.net-financial-debt||2022-09</x:t>
        </x:is>
      </x:c>
      <x:c r="B5493" s="0" t="inlineStr">
        <x:is>
          <x:t>Demo Handel GmbH</x:t>
        </x:is>
      </x:c>
      <x:c r="C5493" s="0" t="inlineStr">
        <x:is>
          <x:t>NetDebt</x:t>
        </x:is>
      </x:c>
      <x:c r="D5493" s="0" t="inlineStr">
        <x:is>
          <x:t>net-debt.net-financial-debt</x:t>
        </x:is>
      </x:c>
      <x:c r="E5493" s="0" t="inlineStr">
        <x:is>
          <x:t>Nettofinanzverschuldung inkl. Pensionen</x:t>
        </x:is>
      </x:c>
      <x:c r="H5493" s="0" t="inlineStr">
        <x:is>
          <x:t>2022-09</x:t>
        </x:is>
      </x:c>
      <x:c r="I5493" s="0" t="inlineStr">
        <x:is>
          <x:t>2022-09</x:t>
        </x:is>
      </x:c>
      <x:c r="J5493" s="0" t="inlineStr">
        <x:is>
          <x:t>Month</x:t>
        </x:is>
      </x:c>
      <x:c r="K5493" s="58">
        <x:v>1</x:v>
      </x:c>
      <x:c r="L5493" s="12">
        <x:v>-272547.41</x:v>
      </x:c>
    </x:row>
    <x:row r="5494">
      <x:c r="A5494" s="0" t="inlineStr">
        <x:is>
          <x:t>NetDebt|net-debt.net-financial-debt||2022-10</x:t>
        </x:is>
      </x:c>
      <x:c r="B5494" s="0" t="inlineStr">
        <x:is>
          <x:t>Demo Handel GmbH</x:t>
        </x:is>
      </x:c>
      <x:c r="C5494" s="0" t="inlineStr">
        <x:is>
          <x:t>NetDebt</x:t>
        </x:is>
      </x:c>
      <x:c r="D5494" s="0" t="inlineStr">
        <x:is>
          <x:t>net-debt.net-financial-debt</x:t>
        </x:is>
      </x:c>
      <x:c r="E5494" s="0" t="inlineStr">
        <x:is>
          <x:t>Nettofinanzverschuldung inkl. Pensionen</x:t>
        </x:is>
      </x:c>
      <x:c r="H5494" s="0" t="inlineStr">
        <x:is>
          <x:t>2022-10</x:t>
        </x:is>
      </x:c>
      <x:c r="I5494" s="0" t="inlineStr">
        <x:is>
          <x:t>2022-10</x:t>
        </x:is>
      </x:c>
      <x:c r="J5494" s="0" t="inlineStr">
        <x:is>
          <x:t>Month</x:t>
        </x:is>
      </x:c>
      <x:c r="K5494" s="58">
        <x:v>1</x:v>
      </x:c>
      <x:c r="L5494" s="12">
        <x:v>-588834.98</x:v>
      </x:c>
    </x:row>
    <x:row r="5495">
      <x:c r="A5495" s="0" t="inlineStr">
        <x:is>
          <x:t>NetDebt|net-debt.net-financial-debt||2022-11</x:t>
        </x:is>
      </x:c>
      <x:c r="B5495" s="0" t="inlineStr">
        <x:is>
          <x:t>Demo Handel GmbH</x:t>
        </x:is>
      </x:c>
      <x:c r="C5495" s="0" t="inlineStr">
        <x:is>
          <x:t>NetDebt</x:t>
        </x:is>
      </x:c>
      <x:c r="D5495" s="0" t="inlineStr">
        <x:is>
          <x:t>net-debt.net-financial-debt</x:t>
        </x:is>
      </x:c>
      <x:c r="E5495" s="0" t="inlineStr">
        <x:is>
          <x:t>Nettofinanzverschuldung inkl. Pensionen</x:t>
        </x:is>
      </x:c>
      <x:c r="H5495" s="0" t="inlineStr">
        <x:is>
          <x:t>2022-11</x:t>
        </x:is>
      </x:c>
      <x:c r="I5495" s="0" t="inlineStr">
        <x:is>
          <x:t>2022-11</x:t>
        </x:is>
      </x:c>
      <x:c r="J5495" s="0" t="inlineStr">
        <x:is>
          <x:t>Month</x:t>
        </x:is>
      </x:c>
      <x:c r="K5495" s="58">
        <x:v>1</x:v>
      </x:c>
      <x:c r="L5495" s="12">
        <x:v>-355588.69</x:v>
      </x:c>
    </x:row>
    <x:row r="5496">
      <x:c r="A5496" s="0" t="inlineStr">
        <x:is>
          <x:t>NetDebt|net-debt.net-financial-debt||2022-12</x:t>
        </x:is>
      </x:c>
      <x:c r="B5496" s="0" t="inlineStr">
        <x:is>
          <x:t>Demo Handel GmbH</x:t>
        </x:is>
      </x:c>
      <x:c r="C5496" s="0" t="inlineStr">
        <x:is>
          <x:t>NetDebt</x:t>
        </x:is>
      </x:c>
      <x:c r="D5496" s="0" t="inlineStr">
        <x:is>
          <x:t>net-debt.net-financial-debt</x:t>
        </x:is>
      </x:c>
      <x:c r="E5496" s="0" t="inlineStr">
        <x:is>
          <x:t>Nettofinanzverschuldung inkl. Pensionen</x:t>
        </x:is>
      </x:c>
      <x:c r="H5496" s="0" t="inlineStr">
        <x:is>
          <x:t>2022-12</x:t>
        </x:is>
      </x:c>
      <x:c r="I5496" s="0" t="inlineStr">
        <x:is>
          <x:t>2022-12</x:t>
        </x:is>
      </x:c>
      <x:c r="J5496" s="0" t="inlineStr">
        <x:is>
          <x:t>Month</x:t>
        </x:is>
      </x:c>
      <x:c r="K5496" s="58">
        <x:v>1</x:v>
      </x:c>
      <x:c r="L5496" s="12">
        <x:v>540433.26</x:v>
      </x:c>
    </x:row>
    <x:row r="5497">
      <x:c r="A5497" s="0" t="inlineStr">
        <x:is>
          <x:t>NetDebt|net-debt.net-financial-debt||2023-01</x:t>
        </x:is>
      </x:c>
      <x:c r="B5497" s="0" t="inlineStr">
        <x:is>
          <x:t>Demo Handel GmbH</x:t>
        </x:is>
      </x:c>
      <x:c r="C5497" s="0" t="inlineStr">
        <x:is>
          <x:t>NetDebt</x:t>
        </x:is>
      </x:c>
      <x:c r="D5497" s="0" t="inlineStr">
        <x:is>
          <x:t>net-debt.net-financial-debt</x:t>
        </x:is>
      </x:c>
      <x:c r="E5497" s="0" t="inlineStr">
        <x:is>
          <x:t>Nettofinanzverschuldung inkl. Pensionen</x:t>
        </x:is>
      </x:c>
      <x:c r="H5497" s="0" t="inlineStr">
        <x:is>
          <x:t>2023-01</x:t>
        </x:is>
      </x:c>
      <x:c r="I5497" s="0" t="inlineStr">
        <x:is>
          <x:t>2023-01</x:t>
        </x:is>
      </x:c>
      <x:c r="J5497" s="0" t="inlineStr">
        <x:is>
          <x:t>Month</x:t>
        </x:is>
      </x:c>
      <x:c r="K5497" s="58">
        <x:v>1</x:v>
      </x:c>
      <x:c r="L5497" s="12">
        <x:v>-750879.54</x:v>
      </x:c>
    </x:row>
    <x:row r="5498">
      <x:c r="A5498" s="0" t="inlineStr">
        <x:is>
          <x:t>NetDebt|net-debt.net-financial-debt||2023-02</x:t>
        </x:is>
      </x:c>
      <x:c r="B5498" s="0" t="inlineStr">
        <x:is>
          <x:t>Demo Handel GmbH</x:t>
        </x:is>
      </x:c>
      <x:c r="C5498" s="0" t="inlineStr">
        <x:is>
          <x:t>NetDebt</x:t>
        </x:is>
      </x:c>
      <x:c r="D5498" s="0" t="inlineStr">
        <x:is>
          <x:t>net-debt.net-financial-debt</x:t>
        </x:is>
      </x:c>
      <x:c r="E5498" s="0" t="inlineStr">
        <x:is>
          <x:t>Nettofinanzverschuldung inkl. Pensionen</x:t>
        </x:is>
      </x:c>
      <x:c r="H5498" s="0" t="inlineStr">
        <x:is>
          <x:t>2023-02</x:t>
        </x:is>
      </x:c>
      <x:c r="I5498" s="0" t="inlineStr">
        <x:is>
          <x:t>2023-02</x:t>
        </x:is>
      </x:c>
      <x:c r="J5498" s="0" t="inlineStr">
        <x:is>
          <x:t>Month</x:t>
        </x:is>
      </x:c>
      <x:c r="K5498" s="58">
        <x:v>1</x:v>
      </x:c>
      <x:c r="L5498" s="12">
        <x:v>506861.12</x:v>
      </x:c>
    </x:row>
    <x:row r="5499">
      <x:c r="A5499" s="0" t="inlineStr">
        <x:is>
          <x:t>NetDebt|net-debt.net-financial-debt||2023-03</x:t>
        </x:is>
      </x:c>
      <x:c r="B5499" s="0" t="inlineStr">
        <x:is>
          <x:t>Demo Handel GmbH</x:t>
        </x:is>
      </x:c>
      <x:c r="C5499" s="0" t="inlineStr">
        <x:is>
          <x:t>NetDebt</x:t>
        </x:is>
      </x:c>
      <x:c r="D5499" s="0" t="inlineStr">
        <x:is>
          <x:t>net-debt.net-financial-debt</x:t>
        </x:is>
      </x:c>
      <x:c r="E5499" s="0" t="inlineStr">
        <x:is>
          <x:t>Nettofinanzverschuldung inkl. Pensionen</x:t>
        </x:is>
      </x:c>
      <x:c r="H5499" s="0" t="inlineStr">
        <x:is>
          <x:t>2023-03</x:t>
        </x:is>
      </x:c>
      <x:c r="I5499" s="0" t="inlineStr">
        <x:is>
          <x:t>2023-03</x:t>
        </x:is>
      </x:c>
      <x:c r="J5499" s="0" t="inlineStr">
        <x:is>
          <x:t>Month</x:t>
        </x:is>
      </x:c>
      <x:c r="K5499" s="58">
        <x:v>1</x:v>
      </x:c>
      <x:c r="L5499" s="12">
        <x:v>-641684.95</x:v>
      </x:c>
    </x:row>
    <x:row r="5500">
      <x:c r="A5500" s="0" t="inlineStr">
        <x:is>
          <x:t>NetDebt|net-debt.net-financial-debt||2023-04</x:t>
        </x:is>
      </x:c>
      <x:c r="B5500" s="0" t="inlineStr">
        <x:is>
          <x:t>Demo Handel GmbH</x:t>
        </x:is>
      </x:c>
      <x:c r="C5500" s="0" t="inlineStr">
        <x:is>
          <x:t>NetDebt</x:t>
        </x:is>
      </x:c>
      <x:c r="D5500" s="0" t="inlineStr">
        <x:is>
          <x:t>net-debt.net-financial-debt</x:t>
        </x:is>
      </x:c>
      <x:c r="E5500" s="0" t="inlineStr">
        <x:is>
          <x:t>Nettofinanzverschuldung inkl. Pensionen</x:t>
        </x:is>
      </x:c>
      <x:c r="H5500" s="0" t="inlineStr">
        <x:is>
          <x:t>2023-04</x:t>
        </x:is>
      </x:c>
      <x:c r="I5500" s="0" t="inlineStr">
        <x:is>
          <x:t>2023-04</x:t>
        </x:is>
      </x:c>
      <x:c r="J5500" s="0" t="inlineStr">
        <x:is>
          <x:t>Month</x:t>
        </x:is>
      </x:c>
      <x:c r="K5500" s="58">
        <x:v>1</x:v>
      </x:c>
      <x:c r="L5500" s="12">
        <x:v>-890247.74</x:v>
      </x:c>
    </x:row>
    <x:row r="5501">
      <x:c r="A5501" s="0" t="inlineStr">
        <x:is>
          <x:t>NetDebt|net-debt.net-financial-debt||2023-05</x:t>
        </x:is>
      </x:c>
      <x:c r="B5501" s="0" t="inlineStr">
        <x:is>
          <x:t>Demo Handel GmbH</x:t>
        </x:is>
      </x:c>
      <x:c r="C5501" s="0" t="inlineStr">
        <x:is>
          <x:t>NetDebt</x:t>
        </x:is>
      </x:c>
      <x:c r="D5501" s="0" t="inlineStr">
        <x:is>
          <x:t>net-debt.net-financial-debt</x:t>
        </x:is>
      </x:c>
      <x:c r="E5501" s="0" t="inlineStr">
        <x:is>
          <x:t>Nettofinanzverschuldung inkl. Pensionen</x:t>
        </x:is>
      </x:c>
      <x:c r="H5501" s="0" t="inlineStr">
        <x:is>
          <x:t>2023-05</x:t>
        </x:is>
      </x:c>
      <x:c r="I5501" s="0" t="inlineStr">
        <x:is>
          <x:t>2023-05</x:t>
        </x:is>
      </x:c>
      <x:c r="J5501" s="0" t="inlineStr">
        <x:is>
          <x:t>Month</x:t>
        </x:is>
      </x:c>
      <x:c r="K5501" s="58">
        <x:v>1</x:v>
      </x:c>
      <x:c r="L5501" s="12">
        <x:v>-211978.94</x:v>
      </x:c>
    </x:row>
    <x:row r="5502">
      <x:c r="A5502" s="0" t="inlineStr">
        <x:is>
          <x:t>NetDebt|net-debt.net-financial-debt||2023-06</x:t>
        </x:is>
      </x:c>
      <x:c r="B5502" s="0" t="inlineStr">
        <x:is>
          <x:t>Demo Handel GmbH</x:t>
        </x:is>
      </x:c>
      <x:c r="C5502" s="0" t="inlineStr">
        <x:is>
          <x:t>NetDebt</x:t>
        </x:is>
      </x:c>
      <x:c r="D5502" s="0" t="inlineStr">
        <x:is>
          <x:t>net-debt.net-financial-debt</x:t>
        </x:is>
      </x:c>
      <x:c r="E5502" s="0" t="inlineStr">
        <x:is>
          <x:t>Nettofinanzverschuldung inkl. Pensionen</x:t>
        </x:is>
      </x:c>
      <x:c r="H5502" s="0" t="inlineStr">
        <x:is>
          <x:t>2023-06</x:t>
        </x:is>
      </x:c>
      <x:c r="I5502" s="0" t="inlineStr">
        <x:is>
          <x:t>2023-06</x:t>
        </x:is>
      </x:c>
      <x:c r="J5502" s="0" t="inlineStr">
        <x:is>
          <x:t>Month</x:t>
        </x:is>
      </x:c>
      <x:c r="K5502" s="58">
        <x:v>1</x:v>
      </x:c>
      <x:c r="L5502" s="12">
        <x:v>-1020287.1</x:v>
      </x:c>
    </x:row>
    <x:row r="5503">
      <x:c r="A5503" s="0" t="inlineStr">
        <x:is>
          <x:t>NetDebt|net-debt.net-financial-debt||2023-07</x:t>
        </x:is>
      </x:c>
      <x:c r="B5503" s="0" t="inlineStr">
        <x:is>
          <x:t>Demo Handel GmbH</x:t>
        </x:is>
      </x:c>
      <x:c r="C5503" s="0" t="inlineStr">
        <x:is>
          <x:t>NetDebt</x:t>
        </x:is>
      </x:c>
      <x:c r="D5503" s="0" t="inlineStr">
        <x:is>
          <x:t>net-debt.net-financial-debt</x:t>
        </x:is>
      </x:c>
      <x:c r="E5503" s="0" t="inlineStr">
        <x:is>
          <x:t>Nettofinanzverschuldung inkl. Pensionen</x:t>
        </x:is>
      </x:c>
      <x:c r="H5503" s="0" t="inlineStr">
        <x:is>
          <x:t>2023-07</x:t>
        </x:is>
      </x:c>
      <x:c r="I5503" s="0" t="inlineStr">
        <x:is>
          <x:t>2023-07</x:t>
        </x:is>
      </x:c>
      <x:c r="J5503" s="0" t="inlineStr">
        <x:is>
          <x:t>Month</x:t>
        </x:is>
      </x:c>
      <x:c r="K5503" s="58">
        <x:v>1</x:v>
      </x:c>
      <x:c r="L5503" s="12">
        <x:v>1398212.36</x:v>
      </x:c>
    </x:row>
    <x:row r="5504">
      <x:c r="A5504" s="0" t="inlineStr">
        <x:is>
          <x:t>NetDebt|net-debt.net-financial-debt||2023-08</x:t>
        </x:is>
      </x:c>
      <x:c r="B5504" s="0" t="inlineStr">
        <x:is>
          <x:t>Demo Handel GmbH</x:t>
        </x:is>
      </x:c>
      <x:c r="C5504" s="0" t="inlineStr">
        <x:is>
          <x:t>NetDebt</x:t>
        </x:is>
      </x:c>
      <x:c r="D5504" s="0" t="inlineStr">
        <x:is>
          <x:t>net-debt.net-financial-debt</x:t>
        </x:is>
      </x:c>
      <x:c r="E5504" s="0" t="inlineStr">
        <x:is>
          <x:t>Nettofinanzverschuldung inkl. Pensionen</x:t>
        </x:is>
      </x:c>
      <x:c r="H5504" s="0" t="inlineStr">
        <x:is>
          <x:t>2023-08</x:t>
        </x:is>
      </x:c>
      <x:c r="I5504" s="0" t="inlineStr">
        <x:is>
          <x:t>2023-08</x:t>
        </x:is>
      </x:c>
      <x:c r="J5504" s="0" t="inlineStr">
        <x:is>
          <x:t>Month</x:t>
        </x:is>
      </x:c>
      <x:c r="K5504" s="58">
        <x:v>1</x:v>
      </x:c>
      <x:c r="L5504" s="12">
        <x:v>775521.88</x:v>
      </x:c>
    </x:row>
    <x:row r="5505">
      <x:c r="A5505" s="0" t="inlineStr">
        <x:is>
          <x:t>NetDebt|net-debt.net-financial-debt||2023-09</x:t>
        </x:is>
      </x:c>
      <x:c r="B5505" s="0" t="inlineStr">
        <x:is>
          <x:t>Demo Handel GmbH</x:t>
        </x:is>
      </x:c>
      <x:c r="C5505" s="0" t="inlineStr">
        <x:is>
          <x:t>NetDebt</x:t>
        </x:is>
      </x:c>
      <x:c r="D5505" s="0" t="inlineStr">
        <x:is>
          <x:t>net-debt.net-financial-debt</x:t>
        </x:is>
      </x:c>
      <x:c r="E5505" s="0" t="inlineStr">
        <x:is>
          <x:t>Nettofinanzverschuldung inkl. Pensionen</x:t>
        </x:is>
      </x:c>
      <x:c r="H5505" s="0" t="inlineStr">
        <x:is>
          <x:t>2023-09</x:t>
        </x:is>
      </x:c>
      <x:c r="I5505" s="0" t="inlineStr">
        <x:is>
          <x:t>2023-09</x:t>
        </x:is>
      </x:c>
      <x:c r="J5505" s="0" t="inlineStr">
        <x:is>
          <x:t>Month</x:t>
        </x:is>
      </x:c>
      <x:c r="K5505" s="58">
        <x:v>1</x:v>
      </x:c>
      <x:c r="L5505" s="12">
        <x:v>894061.14</x:v>
      </x:c>
    </x:row>
    <x:row r="5506">
      <x:c r="A5506" s="0" t="inlineStr">
        <x:is>
          <x:t>NetDebt|net-debt.net-financial-debt||2023-10</x:t>
        </x:is>
      </x:c>
      <x:c r="B5506" s="0" t="inlineStr">
        <x:is>
          <x:t>Demo Handel GmbH</x:t>
        </x:is>
      </x:c>
      <x:c r="C5506" s="0" t="inlineStr">
        <x:is>
          <x:t>NetDebt</x:t>
        </x:is>
      </x:c>
      <x:c r="D5506" s="0" t="inlineStr">
        <x:is>
          <x:t>net-debt.net-financial-debt</x:t>
        </x:is>
      </x:c>
      <x:c r="E5506" s="0" t="inlineStr">
        <x:is>
          <x:t>Nettofinanzverschuldung inkl. Pensionen</x:t>
        </x:is>
      </x:c>
      <x:c r="H5506" s="0" t="inlineStr">
        <x:is>
          <x:t>2023-10</x:t>
        </x:is>
      </x:c>
      <x:c r="I5506" s="0" t="inlineStr">
        <x:is>
          <x:t>2023-10</x:t>
        </x:is>
      </x:c>
      <x:c r="J5506" s="0" t="inlineStr">
        <x:is>
          <x:t>Month</x:t>
        </x:is>
      </x:c>
      <x:c r="K5506" s="58">
        <x:v>1</x:v>
      </x:c>
      <x:c r="L5506" s="12">
        <x:v>1084411.72</x:v>
      </x:c>
    </x:row>
    <x:row r="5507">
      <x:c r="A5507" s="0" t="inlineStr">
        <x:is>
          <x:t>NetDebt|net-debt.net-financial-debt||2023-11</x:t>
        </x:is>
      </x:c>
      <x:c r="B5507" s="0" t="inlineStr">
        <x:is>
          <x:t>Demo Handel GmbH</x:t>
        </x:is>
      </x:c>
      <x:c r="C5507" s="0" t="inlineStr">
        <x:is>
          <x:t>NetDebt</x:t>
        </x:is>
      </x:c>
      <x:c r="D5507" s="0" t="inlineStr">
        <x:is>
          <x:t>net-debt.net-financial-debt</x:t>
        </x:is>
      </x:c>
      <x:c r="E5507" s="0" t="inlineStr">
        <x:is>
          <x:t>Nettofinanzverschuldung inkl. Pensionen</x:t>
        </x:is>
      </x:c>
      <x:c r="H5507" s="0" t="inlineStr">
        <x:is>
          <x:t>2023-11</x:t>
        </x:is>
      </x:c>
      <x:c r="I5507" s="0" t="inlineStr">
        <x:is>
          <x:t>2023-11</x:t>
        </x:is>
      </x:c>
      <x:c r="J5507" s="0" t="inlineStr">
        <x:is>
          <x:t>Month</x:t>
        </x:is>
      </x:c>
      <x:c r="K5507" s="58">
        <x:v>1</x:v>
      </x:c>
      <x:c r="L5507" s="12">
        <x:v>856077.94</x:v>
      </x:c>
    </x:row>
    <x:row r="5508">
      <x:c r="A5508" s="0" t="inlineStr">
        <x:is>
          <x:t>NetDebt|net-debt.net-financial-debt||2023-12</x:t>
        </x:is>
      </x:c>
      <x:c r="B5508" s="0" t="inlineStr">
        <x:is>
          <x:t>Demo Handel GmbH</x:t>
        </x:is>
      </x:c>
      <x:c r="C5508" s="0" t="inlineStr">
        <x:is>
          <x:t>NetDebt</x:t>
        </x:is>
      </x:c>
      <x:c r="D5508" s="0" t="inlineStr">
        <x:is>
          <x:t>net-debt.net-financial-debt</x:t>
        </x:is>
      </x:c>
      <x:c r="E5508" s="0" t="inlineStr">
        <x:is>
          <x:t>Nettofinanzverschuldung inkl. Pensionen</x:t>
        </x:is>
      </x:c>
      <x:c r="H5508" s="0" t="inlineStr">
        <x:is>
          <x:t>2023-12</x:t>
        </x:is>
      </x:c>
      <x:c r="I5508" s="0" t="inlineStr">
        <x:is>
          <x:t>2023-12</x:t>
        </x:is>
      </x:c>
      <x:c r="J5508" s="0" t="inlineStr">
        <x:is>
          <x:t>Month</x:t>
        </x:is>
      </x:c>
      <x:c r="K5508" s="58">
        <x:v>1</x:v>
      </x:c>
      <x:c r="L5508" s="12">
        <x:v>976000.52</x:v>
      </x:c>
    </x:row>
    <x:row r="5509">
      <x:c r="A5509" s="0" t="inlineStr">
        <x:is>
          <x:t>NetDebt|net-debt.net-financial-debt||2024-01</x:t>
        </x:is>
      </x:c>
      <x:c r="B5509" s="0" t="inlineStr">
        <x:is>
          <x:t>Demo Handel GmbH</x:t>
        </x:is>
      </x:c>
      <x:c r="C5509" s="0" t="inlineStr">
        <x:is>
          <x:t>NetDebt</x:t>
        </x:is>
      </x:c>
      <x:c r="D5509" s="0" t="inlineStr">
        <x:is>
          <x:t>net-debt.net-financial-debt</x:t>
        </x:is>
      </x:c>
      <x:c r="E5509" s="0" t="inlineStr">
        <x:is>
          <x:t>Nettofinanzverschuldung inkl. Pensionen</x:t>
        </x:is>
      </x:c>
      <x:c r="H5509" s="0" t="inlineStr">
        <x:is>
          <x:t>2024-01</x:t>
        </x:is>
      </x:c>
      <x:c r="I5509" s="0" t="inlineStr">
        <x:is>
          <x:t>2024-01</x:t>
        </x:is>
      </x:c>
      <x:c r="J5509" s="0" t="inlineStr">
        <x:is>
          <x:t>Month</x:t>
        </x:is>
      </x:c>
      <x:c r="K5509" s="58">
        <x:v>1</x:v>
      </x:c>
      <x:c r="L5509" s="12">
        <x:v>657710.68</x:v>
      </x:c>
    </x:row>
    <x:row r="5510">
      <x:c r="A5510" s="0" t="inlineStr">
        <x:is>
          <x:t>NetDebt|net-debt.net-financial-debt||2024-02</x:t>
        </x:is>
      </x:c>
      <x:c r="B5510" s="0" t="inlineStr">
        <x:is>
          <x:t>Demo Handel GmbH</x:t>
        </x:is>
      </x:c>
      <x:c r="C5510" s="0" t="inlineStr">
        <x:is>
          <x:t>NetDebt</x:t>
        </x:is>
      </x:c>
      <x:c r="D5510" s="0" t="inlineStr">
        <x:is>
          <x:t>net-debt.net-financial-debt</x:t>
        </x:is>
      </x:c>
      <x:c r="E5510" s="0" t="inlineStr">
        <x:is>
          <x:t>Nettofinanzverschuldung inkl. Pensionen</x:t>
        </x:is>
      </x:c>
      <x:c r="H5510" s="0" t="inlineStr">
        <x:is>
          <x:t>2024-02</x:t>
        </x:is>
      </x:c>
      <x:c r="I5510" s="0" t="inlineStr">
        <x:is>
          <x:t>2024-02</x:t>
        </x:is>
      </x:c>
      <x:c r="J5510" s="0" t="inlineStr">
        <x:is>
          <x:t>Month</x:t>
        </x:is>
      </x:c>
      <x:c r="K5510" s="58">
        <x:v>1</x:v>
      </x:c>
      <x:c r="L5510" s="12">
        <x:v>464328.54</x:v>
      </x:c>
    </x:row>
    <x:row r="5511">
      <x:c r="A5511" s="0" t="inlineStr">
        <x:is>
          <x:t>NetDebt|net-debt.net-financial-debt||2024-03</x:t>
        </x:is>
      </x:c>
      <x:c r="B5511" s="0" t="inlineStr">
        <x:is>
          <x:t>Demo Handel GmbH</x:t>
        </x:is>
      </x:c>
      <x:c r="C5511" s="0" t="inlineStr">
        <x:is>
          <x:t>NetDebt</x:t>
        </x:is>
      </x:c>
      <x:c r="D5511" s="0" t="inlineStr">
        <x:is>
          <x:t>net-debt.net-financial-debt</x:t>
        </x:is>
      </x:c>
      <x:c r="E5511" s="0" t="inlineStr">
        <x:is>
          <x:t>Nettofinanzverschuldung inkl. Pensionen</x:t>
        </x:is>
      </x:c>
      <x:c r="H5511" s="0" t="inlineStr">
        <x:is>
          <x:t>2024-03</x:t>
        </x:is>
      </x:c>
      <x:c r="I5511" s="0" t="inlineStr">
        <x:is>
          <x:t>2024-03</x:t>
        </x:is>
      </x:c>
      <x:c r="J5511" s="0" t="inlineStr">
        <x:is>
          <x:t>Month</x:t>
        </x:is>
      </x:c>
      <x:c r="K5511" s="58">
        <x:v>1</x:v>
      </x:c>
      <x:c r="L5511" s="12">
        <x:v>594555.19</x:v>
      </x:c>
    </x:row>
    <x:row r="5512">
      <x:c r="A5512" s="0" t="inlineStr">
        <x:is>
          <x:t>NetDebt|net-debt.net-financial-debt||2024-04</x:t>
        </x:is>
      </x:c>
      <x:c r="B5512" s="0" t="inlineStr">
        <x:is>
          <x:t>Demo Handel GmbH</x:t>
        </x:is>
      </x:c>
      <x:c r="C5512" s="0" t="inlineStr">
        <x:is>
          <x:t>NetDebt</x:t>
        </x:is>
      </x:c>
      <x:c r="D5512" s="0" t="inlineStr">
        <x:is>
          <x:t>net-debt.net-financial-debt</x:t>
        </x:is>
      </x:c>
      <x:c r="E5512" s="0" t="inlineStr">
        <x:is>
          <x:t>Nettofinanzverschuldung inkl. Pensionen</x:t>
        </x:is>
      </x:c>
      <x:c r="H5512" s="0" t="inlineStr">
        <x:is>
          <x:t>2024-04</x:t>
        </x:is>
      </x:c>
      <x:c r="I5512" s="0" t="inlineStr">
        <x:is>
          <x:t>2024-04</x:t>
        </x:is>
      </x:c>
      <x:c r="J5512" s="0" t="inlineStr">
        <x:is>
          <x:t>Month</x:t>
        </x:is>
      </x:c>
      <x:c r="K5512" s="58">
        <x:v>1</x:v>
      </x:c>
      <x:c r="L5512" s="12">
        <x:v>343614.52</x:v>
      </x:c>
    </x:row>
    <x:row r="5513">
      <x:c r="A5513" s="0" t="inlineStr">
        <x:is>
          <x:t>NetDebt|net-debt.net-financial-debt||2024-05</x:t>
        </x:is>
      </x:c>
      <x:c r="B5513" s="0" t="inlineStr">
        <x:is>
          <x:t>Demo Handel GmbH</x:t>
        </x:is>
      </x:c>
      <x:c r="C5513" s="0" t="inlineStr">
        <x:is>
          <x:t>NetDebt</x:t>
        </x:is>
      </x:c>
      <x:c r="D5513" s="0" t="inlineStr">
        <x:is>
          <x:t>net-debt.net-financial-debt</x:t>
        </x:is>
      </x:c>
      <x:c r="E5513" s="0" t="inlineStr">
        <x:is>
          <x:t>Nettofinanzverschuldung inkl. Pensionen</x:t>
        </x:is>
      </x:c>
      <x:c r="H5513" s="0" t="inlineStr">
        <x:is>
          <x:t>2024-05</x:t>
        </x:is>
      </x:c>
      <x:c r="I5513" s="0" t="inlineStr">
        <x:is>
          <x:t>2024-05</x:t>
        </x:is>
      </x:c>
      <x:c r="J5513" s="0" t="inlineStr">
        <x:is>
          <x:t>Month</x:t>
        </x:is>
      </x:c>
      <x:c r="K5513" s="58">
        <x:v>1</x:v>
      </x:c>
      <x:c r="L5513" s="12">
        <x:v>555455.85</x:v>
      </x:c>
    </x:row>
    <x:row r="5514">
      <x:c r="A5514" s="0" t="inlineStr">
        <x:is>
          <x:t>NetDebt|net-debt.net-financial-debt||2024-06</x:t>
        </x:is>
      </x:c>
      <x:c r="B5514" s="0" t="inlineStr">
        <x:is>
          <x:t>Demo Handel GmbH</x:t>
        </x:is>
      </x:c>
      <x:c r="C5514" s="0" t="inlineStr">
        <x:is>
          <x:t>NetDebt</x:t>
        </x:is>
      </x:c>
      <x:c r="D5514" s="0" t="inlineStr">
        <x:is>
          <x:t>net-debt.net-financial-debt</x:t>
        </x:is>
      </x:c>
      <x:c r="E5514" s="0" t="inlineStr">
        <x:is>
          <x:t>Nettofinanzverschuldung inkl. Pensionen</x:t>
        </x:is>
      </x:c>
      <x:c r="H5514" s="0" t="inlineStr">
        <x:is>
          <x:t>2024-06</x:t>
        </x:is>
      </x:c>
      <x:c r="I5514" s="0" t="inlineStr">
        <x:is>
          <x:t>2024-06</x:t>
        </x:is>
      </x:c>
      <x:c r="J5514" s="0" t="inlineStr">
        <x:is>
          <x:t>Month</x:t>
        </x:is>
      </x:c>
      <x:c r="K5514" s="58">
        <x:v>1</x:v>
      </x:c>
      <x:c r="L5514" s="12">
        <x:v>1264547.52</x:v>
      </x:c>
    </x:row>
    <x:row r="5515">
      <x:c r="A5515" s="0" t="inlineStr">
        <x:is>
          <x:t>NetDebt|net-debt.net-financial-debt||2024-07</x:t>
        </x:is>
      </x:c>
      <x:c r="B5515" s="0" t="inlineStr">
        <x:is>
          <x:t>Demo Handel GmbH</x:t>
        </x:is>
      </x:c>
      <x:c r="C5515" s="0" t="inlineStr">
        <x:is>
          <x:t>NetDebt</x:t>
        </x:is>
      </x:c>
      <x:c r="D5515" s="0" t="inlineStr">
        <x:is>
          <x:t>net-debt.net-financial-debt</x:t>
        </x:is>
      </x:c>
      <x:c r="E5515" s="0" t="inlineStr">
        <x:is>
          <x:t>Nettofinanzverschuldung inkl. Pensionen</x:t>
        </x:is>
      </x:c>
      <x:c r="H5515" s="0" t="inlineStr">
        <x:is>
          <x:t>2024-07</x:t>
        </x:is>
      </x:c>
      <x:c r="I5515" s="0" t="inlineStr">
        <x:is>
          <x:t>2024-07</x:t>
        </x:is>
      </x:c>
      <x:c r="J5515" s="0" t="inlineStr">
        <x:is>
          <x:t>Month</x:t>
        </x:is>
      </x:c>
      <x:c r="K5515" s="58">
        <x:v>1</x:v>
      </x:c>
      <x:c r="L5515" s="12">
        <x:v>2217945.83</x:v>
      </x:c>
    </x:row>
    <x:row r="5516">
      <x:c r="A5516" s="0" t="inlineStr">
        <x:is>
          <x:t>NetDebt|net-debt.net-financial-debt||2024-08</x:t>
        </x:is>
      </x:c>
      <x:c r="B5516" s="0" t="inlineStr">
        <x:is>
          <x:t>Demo Handel GmbH</x:t>
        </x:is>
      </x:c>
      <x:c r="C5516" s="0" t="inlineStr">
        <x:is>
          <x:t>NetDebt</x:t>
        </x:is>
      </x:c>
      <x:c r="D5516" s="0" t="inlineStr">
        <x:is>
          <x:t>net-debt.net-financial-debt</x:t>
        </x:is>
      </x:c>
      <x:c r="E5516" s="0" t="inlineStr">
        <x:is>
          <x:t>Nettofinanzverschuldung inkl. Pensionen</x:t>
        </x:is>
      </x:c>
      <x:c r="H5516" s="0" t="inlineStr">
        <x:is>
          <x:t>2024-08</x:t>
        </x:is>
      </x:c>
      <x:c r="I5516" s="0" t="inlineStr">
        <x:is>
          <x:t>2024-08</x:t>
        </x:is>
      </x:c>
      <x:c r="J5516" s="0" t="inlineStr">
        <x:is>
          <x:t>Month</x:t>
        </x:is>
      </x:c>
      <x:c r="K5516" s="58">
        <x:v>1</x:v>
      </x:c>
      <x:c r="L5516" s="12">
        <x:v>3625596.97</x:v>
      </x:c>
    </x:row>
    <x:row r="5517">
      <x:c r="A5517" s="0" t="inlineStr">
        <x:is>
          <x:t>NetDebt|net-debt.net-financial-debt||2024-09</x:t>
        </x:is>
      </x:c>
      <x:c r="B5517" s="0" t="inlineStr">
        <x:is>
          <x:t>Demo Handel GmbH</x:t>
        </x:is>
      </x:c>
      <x:c r="C5517" s="0" t="inlineStr">
        <x:is>
          <x:t>NetDebt</x:t>
        </x:is>
      </x:c>
      <x:c r="D5517" s="0" t="inlineStr">
        <x:is>
          <x:t>net-debt.net-financial-debt</x:t>
        </x:is>
      </x:c>
      <x:c r="E5517" s="0" t="inlineStr">
        <x:is>
          <x:t>Nettofinanzverschuldung inkl. Pensionen</x:t>
        </x:is>
      </x:c>
      <x:c r="H5517" s="0" t="inlineStr">
        <x:is>
          <x:t>2024-09</x:t>
        </x:is>
      </x:c>
      <x:c r="I5517" s="0" t="inlineStr">
        <x:is>
          <x:t>2024-09</x:t>
        </x:is>
      </x:c>
      <x:c r="J5517" s="0" t="inlineStr">
        <x:is>
          <x:t>Month</x:t>
        </x:is>
      </x:c>
      <x:c r="K5517" s="58">
        <x:v>1</x:v>
      </x:c>
      <x:c r="L5517" s="12">
        <x:v>3214929.44</x:v>
      </x:c>
    </x:row>
    <x:row r="5518">
      <x:c r="A5518" s="0" t="inlineStr">
        <x:is>
          <x:t>NetDebt|net-debt.net-financial-debt||2024-10</x:t>
        </x:is>
      </x:c>
      <x:c r="B5518" s="0" t="inlineStr">
        <x:is>
          <x:t>Demo Handel GmbH</x:t>
        </x:is>
      </x:c>
      <x:c r="C5518" s="0" t="inlineStr">
        <x:is>
          <x:t>NetDebt</x:t>
        </x:is>
      </x:c>
      <x:c r="D5518" s="0" t="inlineStr">
        <x:is>
          <x:t>net-debt.net-financial-debt</x:t>
        </x:is>
      </x:c>
      <x:c r="E5518" s="0" t="inlineStr">
        <x:is>
          <x:t>Nettofinanzverschuldung inkl. Pensionen</x:t>
        </x:is>
      </x:c>
      <x:c r="H5518" s="0" t="inlineStr">
        <x:is>
          <x:t>2024-10</x:t>
        </x:is>
      </x:c>
      <x:c r="I5518" s="0" t="inlineStr">
        <x:is>
          <x:t>2024-10</x:t>
        </x:is>
      </x:c>
      <x:c r="J5518" s="0" t="inlineStr">
        <x:is>
          <x:t>Month</x:t>
        </x:is>
      </x:c>
      <x:c r="K5518" s="58">
        <x:v>1</x:v>
      </x:c>
      <x:c r="L5518" s="12">
        <x:v>2912232.01</x:v>
      </x:c>
    </x:row>
    <x:row r="5519">
      <x:c r="A5519" s="0" t="inlineStr">
        <x:is>
          <x:t>NetDebt|net-debt.net-financial-debt||2024-11</x:t>
        </x:is>
      </x:c>
      <x:c r="B5519" s="0" t="inlineStr">
        <x:is>
          <x:t>Demo Handel GmbH</x:t>
        </x:is>
      </x:c>
      <x:c r="C5519" s="0" t="inlineStr">
        <x:is>
          <x:t>NetDebt</x:t>
        </x:is>
      </x:c>
      <x:c r="D5519" s="0" t="inlineStr">
        <x:is>
          <x:t>net-debt.net-financial-debt</x:t>
        </x:is>
      </x:c>
      <x:c r="E5519" s="0" t="inlineStr">
        <x:is>
          <x:t>Nettofinanzverschuldung inkl. Pensionen</x:t>
        </x:is>
      </x:c>
      <x:c r="H5519" s="0" t="inlineStr">
        <x:is>
          <x:t>2024-11</x:t>
        </x:is>
      </x:c>
      <x:c r="I5519" s="0" t="inlineStr">
        <x:is>
          <x:t>2024-11</x:t>
        </x:is>
      </x:c>
      <x:c r="J5519" s="0" t="inlineStr">
        <x:is>
          <x:t>Month</x:t>
        </x:is>
      </x:c>
      <x:c r="K5519" s="58">
        <x:v>1</x:v>
      </x:c>
      <x:c r="L5519" s="12">
        <x:v>3447773.69</x:v>
      </x:c>
    </x:row>
    <x:row r="5520">
      <x:c r="A5520" s="0" t="inlineStr">
        <x:is>
          <x:t>NetDebt|net-debt.net-financial-debt||2024-12</x:t>
        </x:is>
      </x:c>
      <x:c r="B5520" s="0" t="inlineStr">
        <x:is>
          <x:t>Demo Handel GmbH</x:t>
        </x:is>
      </x:c>
      <x:c r="C5520" s="0" t="inlineStr">
        <x:is>
          <x:t>NetDebt</x:t>
        </x:is>
      </x:c>
      <x:c r="D5520" s="0" t="inlineStr">
        <x:is>
          <x:t>net-debt.net-financial-debt</x:t>
        </x:is>
      </x:c>
      <x:c r="E5520" s="0" t="inlineStr">
        <x:is>
          <x:t>Nettofinanzverschuldung inkl. Pensionen</x:t>
        </x:is>
      </x:c>
      <x:c r="H5520" s="0" t="inlineStr">
        <x:is>
          <x:t>2024-12</x:t>
        </x:is>
      </x:c>
      <x:c r="I5520" s="0" t="inlineStr">
        <x:is>
          <x:t>2024-12</x:t>
        </x:is>
      </x:c>
      <x:c r="J5520" s="0" t="inlineStr">
        <x:is>
          <x:t>Month</x:t>
        </x:is>
      </x:c>
      <x:c r="K5520" s="58">
        <x:v>1</x:v>
      </x:c>
      <x:c r="L5520" s="12">
        <x:v>3078763.65</x:v>
      </x:c>
    </x:row>
    <x:row r="5521">
      <x:c r="A5521" s="0" t="inlineStr">
        <x:is>
          <x:t>NetDebt|net-debt.other-debt-like.B.II.4||2022-01</x:t>
        </x:is>
      </x:c>
      <x:c r="B5521" s="0" t="inlineStr">
        <x:is>
          <x:t>Demo Handel GmbH</x:t>
        </x:is>
      </x:c>
      <x:c r="C5521" s="0" t="inlineStr">
        <x:is>
          <x:t>NetDebt</x:t>
        </x:is>
      </x:c>
      <x:c r="D5521" s="0" t="inlineStr">
        <x:is>
          <x:t>net-debt.other-debt-like.B.II.4</x:t>
        </x:is>
      </x:c>
      <x:c r="E5521" s="0" t="inlineStr">
        <x:is>
          <x:t>Sonstige Vermögensgegenstände (Anteil schuldähnlich)</x:t>
        </x:is>
      </x:c>
      <x:c r="H5521" s="0" t="inlineStr">
        <x:is>
          <x:t>2022-01</x:t>
        </x:is>
      </x:c>
      <x:c r="I5521" s="0" t="inlineStr">
        <x:is>
          <x:t>2022-01</x:t>
        </x:is>
      </x:c>
      <x:c r="J5521" s="0" t="inlineStr">
        <x:is>
          <x:t>Month</x:t>
        </x:is>
      </x:c>
      <x:c r="K5521" s="58">
        <x:v>1</x:v>
      </x:c>
      <x:c r="L5521" s="12">
        <x:v>0</x:v>
      </x:c>
    </x:row>
    <x:row r="5522">
      <x:c r="A5522" s="0" t="inlineStr">
        <x:is>
          <x:t>NetDebt|net-debt.other-debt-like.B.II.4||2022-02</x:t>
        </x:is>
      </x:c>
      <x:c r="B5522" s="0" t="inlineStr">
        <x:is>
          <x:t>Demo Handel GmbH</x:t>
        </x:is>
      </x:c>
      <x:c r="C5522" s="0" t="inlineStr">
        <x:is>
          <x:t>NetDebt</x:t>
        </x:is>
      </x:c>
      <x:c r="D5522" s="0" t="inlineStr">
        <x:is>
          <x:t>net-debt.other-debt-like.B.II.4</x:t>
        </x:is>
      </x:c>
      <x:c r="E5522" s="0" t="inlineStr">
        <x:is>
          <x:t>Sonstige Vermögensgegenstände (Anteil schuldähnlich)</x:t>
        </x:is>
      </x:c>
      <x:c r="H5522" s="0" t="inlineStr">
        <x:is>
          <x:t>2022-02</x:t>
        </x:is>
      </x:c>
      <x:c r="I5522" s="0" t="inlineStr">
        <x:is>
          <x:t>2022-02</x:t>
        </x:is>
      </x:c>
      <x:c r="J5522" s="0" t="inlineStr">
        <x:is>
          <x:t>Month</x:t>
        </x:is>
      </x:c>
      <x:c r="K5522" s="58">
        <x:v>1</x:v>
      </x:c>
      <x:c r="L5522" s="12">
        <x:v>0</x:v>
      </x:c>
    </x:row>
    <x:row r="5523">
      <x:c r="A5523" s="0" t="inlineStr">
        <x:is>
          <x:t>NetDebt|net-debt.other-debt-like.B.II.4||2022-03</x:t>
        </x:is>
      </x:c>
      <x:c r="B5523" s="0" t="inlineStr">
        <x:is>
          <x:t>Demo Handel GmbH</x:t>
        </x:is>
      </x:c>
      <x:c r="C5523" s="0" t="inlineStr">
        <x:is>
          <x:t>NetDebt</x:t>
        </x:is>
      </x:c>
      <x:c r="D5523" s="0" t="inlineStr">
        <x:is>
          <x:t>net-debt.other-debt-like.B.II.4</x:t>
        </x:is>
      </x:c>
      <x:c r="E5523" s="0" t="inlineStr">
        <x:is>
          <x:t>Sonstige Vermögensgegenstände (Anteil schuldähnlich)</x:t>
        </x:is>
      </x:c>
      <x:c r="H5523" s="0" t="inlineStr">
        <x:is>
          <x:t>2022-03</x:t>
        </x:is>
      </x:c>
      <x:c r="I5523" s="0" t="inlineStr">
        <x:is>
          <x:t>2022-03</x:t>
        </x:is>
      </x:c>
      <x:c r="J5523" s="0" t="inlineStr">
        <x:is>
          <x:t>Month</x:t>
        </x:is>
      </x:c>
      <x:c r="K5523" s="58">
        <x:v>1</x:v>
      </x:c>
      <x:c r="L5523" s="12">
        <x:v>0</x:v>
      </x:c>
    </x:row>
    <x:row r="5524">
      <x:c r="A5524" s="0" t="inlineStr">
        <x:is>
          <x:t>NetDebt|net-debt.other-debt-like.B.II.4||2022-04</x:t>
        </x:is>
      </x:c>
      <x:c r="B5524" s="0" t="inlineStr">
        <x:is>
          <x:t>Demo Handel GmbH</x:t>
        </x:is>
      </x:c>
      <x:c r="C5524" s="0" t="inlineStr">
        <x:is>
          <x:t>NetDebt</x:t>
        </x:is>
      </x:c>
      <x:c r="D5524" s="0" t="inlineStr">
        <x:is>
          <x:t>net-debt.other-debt-like.B.II.4</x:t>
        </x:is>
      </x:c>
      <x:c r="E5524" s="0" t="inlineStr">
        <x:is>
          <x:t>Sonstige Vermögensgegenstände (Anteil schuldähnlich)</x:t>
        </x:is>
      </x:c>
      <x:c r="H5524" s="0" t="inlineStr">
        <x:is>
          <x:t>2022-04</x:t>
        </x:is>
      </x:c>
      <x:c r="I5524" s="0" t="inlineStr">
        <x:is>
          <x:t>2022-04</x:t>
        </x:is>
      </x:c>
      <x:c r="J5524" s="0" t="inlineStr">
        <x:is>
          <x:t>Month</x:t>
        </x:is>
      </x:c>
      <x:c r="K5524" s="58">
        <x:v>1</x:v>
      </x:c>
      <x:c r="L5524" s="12">
        <x:v>0</x:v>
      </x:c>
    </x:row>
    <x:row r="5525">
      <x:c r="A5525" s="0" t="inlineStr">
        <x:is>
          <x:t>NetDebt|net-debt.other-debt-like.B.II.4||2022-05</x:t>
        </x:is>
      </x:c>
      <x:c r="B5525" s="0" t="inlineStr">
        <x:is>
          <x:t>Demo Handel GmbH</x:t>
        </x:is>
      </x:c>
      <x:c r="C5525" s="0" t="inlineStr">
        <x:is>
          <x:t>NetDebt</x:t>
        </x:is>
      </x:c>
      <x:c r="D5525" s="0" t="inlineStr">
        <x:is>
          <x:t>net-debt.other-debt-like.B.II.4</x:t>
        </x:is>
      </x:c>
      <x:c r="E5525" s="0" t="inlineStr">
        <x:is>
          <x:t>Sonstige Vermögensgegenstände (Anteil schuldähnlich)</x:t>
        </x:is>
      </x:c>
      <x:c r="H5525" s="0" t="inlineStr">
        <x:is>
          <x:t>2022-05</x:t>
        </x:is>
      </x:c>
      <x:c r="I5525" s="0" t="inlineStr">
        <x:is>
          <x:t>2022-05</x:t>
        </x:is>
      </x:c>
      <x:c r="J5525" s="0" t="inlineStr">
        <x:is>
          <x:t>Month</x:t>
        </x:is>
      </x:c>
      <x:c r="K5525" s="58">
        <x:v>1</x:v>
      </x:c>
      <x:c r="L5525" s="12">
        <x:v>0</x:v>
      </x:c>
    </x:row>
    <x:row r="5526">
      <x:c r="A5526" s="0" t="inlineStr">
        <x:is>
          <x:t>NetDebt|net-debt.other-debt-like.B.II.4||2022-06</x:t>
        </x:is>
      </x:c>
      <x:c r="B5526" s="0" t="inlineStr">
        <x:is>
          <x:t>Demo Handel GmbH</x:t>
        </x:is>
      </x:c>
      <x:c r="C5526" s="0" t="inlineStr">
        <x:is>
          <x:t>NetDebt</x:t>
        </x:is>
      </x:c>
      <x:c r="D5526" s="0" t="inlineStr">
        <x:is>
          <x:t>net-debt.other-debt-like.B.II.4</x:t>
        </x:is>
      </x:c>
      <x:c r="E5526" s="0" t="inlineStr">
        <x:is>
          <x:t>Sonstige Vermögensgegenstände (Anteil schuldähnlich)</x:t>
        </x:is>
      </x:c>
      <x:c r="H5526" s="0" t="inlineStr">
        <x:is>
          <x:t>2022-06</x:t>
        </x:is>
      </x:c>
      <x:c r="I5526" s="0" t="inlineStr">
        <x:is>
          <x:t>2022-06</x:t>
        </x:is>
      </x:c>
      <x:c r="J5526" s="0" t="inlineStr">
        <x:is>
          <x:t>Month</x:t>
        </x:is>
      </x:c>
      <x:c r="K5526" s="58">
        <x:v>1</x:v>
      </x:c>
      <x:c r="L5526" s="12">
        <x:v>0</x:v>
      </x:c>
    </x:row>
    <x:row r="5527">
      <x:c r="A5527" s="0" t="inlineStr">
        <x:is>
          <x:t>NetDebt|net-debt.other-debt-like.B.II.4||2022-07</x:t>
        </x:is>
      </x:c>
      <x:c r="B5527" s="0" t="inlineStr">
        <x:is>
          <x:t>Demo Handel GmbH</x:t>
        </x:is>
      </x:c>
      <x:c r="C5527" s="0" t="inlineStr">
        <x:is>
          <x:t>NetDebt</x:t>
        </x:is>
      </x:c>
      <x:c r="D5527" s="0" t="inlineStr">
        <x:is>
          <x:t>net-debt.other-debt-like.B.II.4</x:t>
        </x:is>
      </x:c>
      <x:c r="E5527" s="0" t="inlineStr">
        <x:is>
          <x:t>Sonstige Vermögensgegenstände (Anteil schuldähnlich)</x:t>
        </x:is>
      </x:c>
      <x:c r="H5527" s="0" t="inlineStr">
        <x:is>
          <x:t>2022-07</x:t>
        </x:is>
      </x:c>
      <x:c r="I5527" s="0" t="inlineStr">
        <x:is>
          <x:t>2022-07</x:t>
        </x:is>
      </x:c>
      <x:c r="J5527" s="0" t="inlineStr">
        <x:is>
          <x:t>Month</x:t>
        </x:is>
      </x:c>
      <x:c r="K5527" s="58">
        <x:v>1</x:v>
      </x:c>
      <x:c r="L5527" s="12">
        <x:v>0</x:v>
      </x:c>
    </x:row>
    <x:row r="5528">
      <x:c r="A5528" s="0" t="inlineStr">
        <x:is>
          <x:t>NetDebt|net-debt.other-debt-like.B.II.4||2022-08</x:t>
        </x:is>
      </x:c>
      <x:c r="B5528" s="0" t="inlineStr">
        <x:is>
          <x:t>Demo Handel GmbH</x:t>
        </x:is>
      </x:c>
      <x:c r="C5528" s="0" t="inlineStr">
        <x:is>
          <x:t>NetDebt</x:t>
        </x:is>
      </x:c>
      <x:c r="D5528" s="0" t="inlineStr">
        <x:is>
          <x:t>net-debt.other-debt-like.B.II.4</x:t>
        </x:is>
      </x:c>
      <x:c r="E5528" s="0" t="inlineStr">
        <x:is>
          <x:t>Sonstige Vermögensgegenstände (Anteil schuldähnlich)</x:t>
        </x:is>
      </x:c>
      <x:c r="H5528" s="0" t="inlineStr">
        <x:is>
          <x:t>2022-08</x:t>
        </x:is>
      </x:c>
      <x:c r="I5528" s="0" t="inlineStr">
        <x:is>
          <x:t>2022-08</x:t>
        </x:is>
      </x:c>
      <x:c r="J5528" s="0" t="inlineStr">
        <x:is>
          <x:t>Month</x:t>
        </x:is>
      </x:c>
      <x:c r="K5528" s="58">
        <x:v>1</x:v>
      </x:c>
      <x:c r="L5528" s="12">
        <x:v>0</x:v>
      </x:c>
    </x:row>
    <x:row r="5529">
      <x:c r="A5529" s="0" t="inlineStr">
        <x:is>
          <x:t>NetDebt|net-debt.other-debt-like.B.II.4||2022-09</x:t>
        </x:is>
      </x:c>
      <x:c r="B5529" s="0" t="inlineStr">
        <x:is>
          <x:t>Demo Handel GmbH</x:t>
        </x:is>
      </x:c>
      <x:c r="C5529" s="0" t="inlineStr">
        <x:is>
          <x:t>NetDebt</x:t>
        </x:is>
      </x:c>
      <x:c r="D5529" s="0" t="inlineStr">
        <x:is>
          <x:t>net-debt.other-debt-like.B.II.4</x:t>
        </x:is>
      </x:c>
      <x:c r="E5529" s="0" t="inlineStr">
        <x:is>
          <x:t>Sonstige Vermögensgegenstände (Anteil schuldähnlich)</x:t>
        </x:is>
      </x:c>
      <x:c r="H5529" s="0" t="inlineStr">
        <x:is>
          <x:t>2022-09</x:t>
        </x:is>
      </x:c>
      <x:c r="I5529" s="0" t="inlineStr">
        <x:is>
          <x:t>2022-09</x:t>
        </x:is>
      </x:c>
      <x:c r="J5529" s="0" t="inlineStr">
        <x:is>
          <x:t>Month</x:t>
        </x:is>
      </x:c>
      <x:c r="K5529" s="58">
        <x:v>1</x:v>
      </x:c>
      <x:c r="L5529" s="12">
        <x:v>0</x:v>
      </x:c>
    </x:row>
    <x:row r="5530">
      <x:c r="A5530" s="0" t="inlineStr">
        <x:is>
          <x:t>NetDebt|net-debt.other-debt-like.B.II.4||2022-10</x:t>
        </x:is>
      </x:c>
      <x:c r="B5530" s="0" t="inlineStr">
        <x:is>
          <x:t>Demo Handel GmbH</x:t>
        </x:is>
      </x:c>
      <x:c r="C5530" s="0" t="inlineStr">
        <x:is>
          <x:t>NetDebt</x:t>
        </x:is>
      </x:c>
      <x:c r="D5530" s="0" t="inlineStr">
        <x:is>
          <x:t>net-debt.other-debt-like.B.II.4</x:t>
        </x:is>
      </x:c>
      <x:c r="E5530" s="0" t="inlineStr">
        <x:is>
          <x:t>Sonstige Vermögensgegenstände (Anteil schuldähnlich)</x:t>
        </x:is>
      </x:c>
      <x:c r="H5530" s="0" t="inlineStr">
        <x:is>
          <x:t>2022-10</x:t>
        </x:is>
      </x:c>
      <x:c r="I5530" s="0" t="inlineStr">
        <x:is>
          <x:t>2022-10</x:t>
        </x:is>
      </x:c>
      <x:c r="J5530" s="0" t="inlineStr">
        <x:is>
          <x:t>Month</x:t>
        </x:is>
      </x:c>
      <x:c r="K5530" s="58">
        <x:v>1</x:v>
      </x:c>
      <x:c r="L5530" s="12">
        <x:v>0</x:v>
      </x:c>
    </x:row>
    <x:row r="5531">
      <x:c r="A5531" s="0" t="inlineStr">
        <x:is>
          <x:t>NetDebt|net-debt.other-debt-like.B.II.4||2022-11</x:t>
        </x:is>
      </x:c>
      <x:c r="B5531" s="0" t="inlineStr">
        <x:is>
          <x:t>Demo Handel GmbH</x:t>
        </x:is>
      </x:c>
      <x:c r="C5531" s="0" t="inlineStr">
        <x:is>
          <x:t>NetDebt</x:t>
        </x:is>
      </x:c>
      <x:c r="D5531" s="0" t="inlineStr">
        <x:is>
          <x:t>net-debt.other-debt-like.B.II.4</x:t>
        </x:is>
      </x:c>
      <x:c r="E5531" s="0" t="inlineStr">
        <x:is>
          <x:t>Sonstige Vermögensgegenstände (Anteil schuldähnlich)</x:t>
        </x:is>
      </x:c>
      <x:c r="H5531" s="0" t="inlineStr">
        <x:is>
          <x:t>2022-11</x:t>
        </x:is>
      </x:c>
      <x:c r="I5531" s="0" t="inlineStr">
        <x:is>
          <x:t>2022-11</x:t>
        </x:is>
      </x:c>
      <x:c r="J5531" s="0" t="inlineStr">
        <x:is>
          <x:t>Month</x:t>
        </x:is>
      </x:c>
      <x:c r="K5531" s="58">
        <x:v>1</x:v>
      </x:c>
      <x:c r="L5531" s="12">
        <x:v>0</x:v>
      </x:c>
    </x:row>
    <x:row r="5532">
      <x:c r="A5532" s="0" t="inlineStr">
        <x:is>
          <x:t>NetDebt|net-debt.other-debt-like.B.II.4||2022-12</x:t>
        </x:is>
      </x:c>
      <x:c r="B5532" s="0" t="inlineStr">
        <x:is>
          <x:t>Demo Handel GmbH</x:t>
        </x:is>
      </x:c>
      <x:c r="C5532" s="0" t="inlineStr">
        <x:is>
          <x:t>NetDebt</x:t>
        </x:is>
      </x:c>
      <x:c r="D5532" s="0" t="inlineStr">
        <x:is>
          <x:t>net-debt.other-debt-like.B.II.4</x:t>
        </x:is>
      </x:c>
      <x:c r="E5532" s="0" t="inlineStr">
        <x:is>
          <x:t>Sonstige Vermögensgegenstände (Anteil schuldähnlich)</x:t>
        </x:is>
      </x:c>
      <x:c r="H5532" s="0" t="inlineStr">
        <x:is>
          <x:t>2022-12</x:t>
        </x:is>
      </x:c>
      <x:c r="I5532" s="0" t="inlineStr">
        <x:is>
          <x:t>2022-12</x:t>
        </x:is>
      </x:c>
      <x:c r="J5532" s="0" t="inlineStr">
        <x:is>
          <x:t>Month</x:t>
        </x:is>
      </x:c>
      <x:c r="K5532" s="58">
        <x:v>1</x:v>
      </x:c>
      <x:c r="L5532" s="12">
        <x:v>0</x:v>
      </x:c>
    </x:row>
    <x:row r="5533">
      <x:c r="A5533" s="0" t="inlineStr">
        <x:is>
          <x:t>NetDebt|net-debt.other-debt-like.B.II.4||2023-01</x:t>
        </x:is>
      </x:c>
      <x:c r="B5533" s="0" t="inlineStr">
        <x:is>
          <x:t>Demo Handel GmbH</x:t>
        </x:is>
      </x:c>
      <x:c r="C5533" s="0" t="inlineStr">
        <x:is>
          <x:t>NetDebt</x:t>
        </x:is>
      </x:c>
      <x:c r="D5533" s="0" t="inlineStr">
        <x:is>
          <x:t>net-debt.other-debt-like.B.II.4</x:t>
        </x:is>
      </x:c>
      <x:c r="E5533" s="0" t="inlineStr">
        <x:is>
          <x:t>Sonstige Vermögensgegenstände (Anteil schuldähnlich)</x:t>
        </x:is>
      </x:c>
      <x:c r="H5533" s="0" t="inlineStr">
        <x:is>
          <x:t>2023-01</x:t>
        </x:is>
      </x:c>
      <x:c r="I5533" s="0" t="inlineStr">
        <x:is>
          <x:t>2023-01</x:t>
        </x:is>
      </x:c>
      <x:c r="J5533" s="0" t="inlineStr">
        <x:is>
          <x:t>Month</x:t>
        </x:is>
      </x:c>
      <x:c r="K5533" s="58">
        <x:v>1</x:v>
      </x:c>
      <x:c r="L5533" s="12">
        <x:v>0</x:v>
      </x:c>
    </x:row>
    <x:row r="5534">
      <x:c r="A5534" s="0" t="inlineStr">
        <x:is>
          <x:t>NetDebt|net-debt.other-debt-like.B.II.4||2023-02</x:t>
        </x:is>
      </x:c>
      <x:c r="B5534" s="0" t="inlineStr">
        <x:is>
          <x:t>Demo Handel GmbH</x:t>
        </x:is>
      </x:c>
      <x:c r="C5534" s="0" t="inlineStr">
        <x:is>
          <x:t>NetDebt</x:t>
        </x:is>
      </x:c>
      <x:c r="D5534" s="0" t="inlineStr">
        <x:is>
          <x:t>net-debt.other-debt-like.B.II.4</x:t>
        </x:is>
      </x:c>
      <x:c r="E5534" s="0" t="inlineStr">
        <x:is>
          <x:t>Sonstige Vermögensgegenstände (Anteil schuldähnlich)</x:t>
        </x:is>
      </x:c>
      <x:c r="H5534" s="0" t="inlineStr">
        <x:is>
          <x:t>2023-02</x:t>
        </x:is>
      </x:c>
      <x:c r="I5534" s="0" t="inlineStr">
        <x:is>
          <x:t>2023-02</x:t>
        </x:is>
      </x:c>
      <x:c r="J5534" s="0" t="inlineStr">
        <x:is>
          <x:t>Month</x:t>
        </x:is>
      </x:c>
      <x:c r="K5534" s="58">
        <x:v>1</x:v>
      </x:c>
      <x:c r="L5534" s="12">
        <x:v>0</x:v>
      </x:c>
    </x:row>
    <x:row r="5535">
      <x:c r="A5535" s="0" t="inlineStr">
        <x:is>
          <x:t>NetDebt|net-debt.other-debt-like.B.II.4||2023-03</x:t>
        </x:is>
      </x:c>
      <x:c r="B5535" s="0" t="inlineStr">
        <x:is>
          <x:t>Demo Handel GmbH</x:t>
        </x:is>
      </x:c>
      <x:c r="C5535" s="0" t="inlineStr">
        <x:is>
          <x:t>NetDebt</x:t>
        </x:is>
      </x:c>
      <x:c r="D5535" s="0" t="inlineStr">
        <x:is>
          <x:t>net-debt.other-debt-like.B.II.4</x:t>
        </x:is>
      </x:c>
      <x:c r="E5535" s="0" t="inlineStr">
        <x:is>
          <x:t>Sonstige Vermögensgegenstände (Anteil schuldähnlich)</x:t>
        </x:is>
      </x:c>
      <x:c r="H5535" s="0" t="inlineStr">
        <x:is>
          <x:t>2023-03</x:t>
        </x:is>
      </x:c>
      <x:c r="I5535" s="0" t="inlineStr">
        <x:is>
          <x:t>2023-03</x:t>
        </x:is>
      </x:c>
      <x:c r="J5535" s="0" t="inlineStr">
        <x:is>
          <x:t>Month</x:t>
        </x:is>
      </x:c>
      <x:c r="K5535" s="58">
        <x:v>1</x:v>
      </x:c>
      <x:c r="L5535" s="12">
        <x:v>0</x:v>
      </x:c>
    </x:row>
    <x:row r="5536">
      <x:c r="A5536" s="0" t="inlineStr">
        <x:is>
          <x:t>NetDebt|net-debt.other-debt-like.B.II.4||2023-04</x:t>
        </x:is>
      </x:c>
      <x:c r="B5536" s="0" t="inlineStr">
        <x:is>
          <x:t>Demo Handel GmbH</x:t>
        </x:is>
      </x:c>
      <x:c r="C5536" s="0" t="inlineStr">
        <x:is>
          <x:t>NetDebt</x:t>
        </x:is>
      </x:c>
      <x:c r="D5536" s="0" t="inlineStr">
        <x:is>
          <x:t>net-debt.other-debt-like.B.II.4</x:t>
        </x:is>
      </x:c>
      <x:c r="E5536" s="0" t="inlineStr">
        <x:is>
          <x:t>Sonstige Vermögensgegenstände (Anteil schuldähnlich)</x:t>
        </x:is>
      </x:c>
      <x:c r="H5536" s="0" t="inlineStr">
        <x:is>
          <x:t>2023-04</x:t>
        </x:is>
      </x:c>
      <x:c r="I5536" s="0" t="inlineStr">
        <x:is>
          <x:t>2023-04</x:t>
        </x:is>
      </x:c>
      <x:c r="J5536" s="0" t="inlineStr">
        <x:is>
          <x:t>Month</x:t>
        </x:is>
      </x:c>
      <x:c r="K5536" s="58">
        <x:v>1</x:v>
      </x:c>
      <x:c r="L5536" s="12">
        <x:v>0</x:v>
      </x:c>
    </x:row>
    <x:row r="5537">
      <x:c r="A5537" s="0" t="inlineStr">
        <x:is>
          <x:t>NetDebt|net-debt.other-debt-like.B.II.4||2023-05</x:t>
        </x:is>
      </x:c>
      <x:c r="B5537" s="0" t="inlineStr">
        <x:is>
          <x:t>Demo Handel GmbH</x:t>
        </x:is>
      </x:c>
      <x:c r="C5537" s="0" t="inlineStr">
        <x:is>
          <x:t>NetDebt</x:t>
        </x:is>
      </x:c>
      <x:c r="D5537" s="0" t="inlineStr">
        <x:is>
          <x:t>net-debt.other-debt-like.B.II.4</x:t>
        </x:is>
      </x:c>
      <x:c r="E5537" s="0" t="inlineStr">
        <x:is>
          <x:t>Sonstige Vermögensgegenstände (Anteil schuldähnlich)</x:t>
        </x:is>
      </x:c>
      <x:c r="H5537" s="0" t="inlineStr">
        <x:is>
          <x:t>2023-05</x:t>
        </x:is>
      </x:c>
      <x:c r="I5537" s="0" t="inlineStr">
        <x:is>
          <x:t>2023-05</x:t>
        </x:is>
      </x:c>
      <x:c r="J5537" s="0" t="inlineStr">
        <x:is>
          <x:t>Month</x:t>
        </x:is>
      </x:c>
      <x:c r="K5537" s="58">
        <x:v>1</x:v>
      </x:c>
      <x:c r="L5537" s="12">
        <x:v>0</x:v>
      </x:c>
    </x:row>
    <x:row r="5538">
      <x:c r="A5538" s="0" t="inlineStr">
        <x:is>
          <x:t>NetDebt|net-debt.other-debt-like.B.II.4||2023-06</x:t>
        </x:is>
      </x:c>
      <x:c r="B5538" s="0" t="inlineStr">
        <x:is>
          <x:t>Demo Handel GmbH</x:t>
        </x:is>
      </x:c>
      <x:c r="C5538" s="0" t="inlineStr">
        <x:is>
          <x:t>NetDebt</x:t>
        </x:is>
      </x:c>
      <x:c r="D5538" s="0" t="inlineStr">
        <x:is>
          <x:t>net-debt.other-debt-like.B.II.4</x:t>
        </x:is>
      </x:c>
      <x:c r="E5538" s="0" t="inlineStr">
        <x:is>
          <x:t>Sonstige Vermögensgegenstände (Anteil schuldähnlich)</x:t>
        </x:is>
      </x:c>
      <x:c r="H5538" s="0" t="inlineStr">
        <x:is>
          <x:t>2023-06</x:t>
        </x:is>
      </x:c>
      <x:c r="I5538" s="0" t="inlineStr">
        <x:is>
          <x:t>2023-06</x:t>
        </x:is>
      </x:c>
      <x:c r="J5538" s="0" t="inlineStr">
        <x:is>
          <x:t>Month</x:t>
        </x:is>
      </x:c>
      <x:c r="K5538" s="58">
        <x:v>1</x:v>
      </x:c>
      <x:c r="L5538" s="12">
        <x:v>0</x:v>
      </x:c>
    </x:row>
    <x:row r="5539">
      <x:c r="A5539" s="0" t="inlineStr">
        <x:is>
          <x:t>NetDebt|net-debt.other-debt-like.B.II.4||2023-07</x:t>
        </x:is>
      </x:c>
      <x:c r="B5539" s="0" t="inlineStr">
        <x:is>
          <x:t>Demo Handel GmbH</x:t>
        </x:is>
      </x:c>
      <x:c r="C5539" s="0" t="inlineStr">
        <x:is>
          <x:t>NetDebt</x:t>
        </x:is>
      </x:c>
      <x:c r="D5539" s="0" t="inlineStr">
        <x:is>
          <x:t>net-debt.other-debt-like.B.II.4</x:t>
        </x:is>
      </x:c>
      <x:c r="E5539" s="0" t="inlineStr">
        <x:is>
          <x:t>Sonstige Vermögensgegenstände (Anteil schuldähnlich)</x:t>
        </x:is>
      </x:c>
      <x:c r="H5539" s="0" t="inlineStr">
        <x:is>
          <x:t>2023-07</x:t>
        </x:is>
      </x:c>
      <x:c r="I5539" s="0" t="inlineStr">
        <x:is>
          <x:t>2023-07</x:t>
        </x:is>
      </x:c>
      <x:c r="J5539" s="0" t="inlineStr">
        <x:is>
          <x:t>Month</x:t>
        </x:is>
      </x:c>
      <x:c r="K5539" s="58">
        <x:v>1</x:v>
      </x:c>
      <x:c r="L5539" s="12">
        <x:v>0</x:v>
      </x:c>
    </x:row>
    <x:row r="5540">
      <x:c r="A5540" s="0" t="inlineStr">
        <x:is>
          <x:t>NetDebt|net-debt.other-debt-like.B.II.4||2023-08</x:t>
        </x:is>
      </x:c>
      <x:c r="B5540" s="0" t="inlineStr">
        <x:is>
          <x:t>Demo Handel GmbH</x:t>
        </x:is>
      </x:c>
      <x:c r="C5540" s="0" t="inlineStr">
        <x:is>
          <x:t>NetDebt</x:t>
        </x:is>
      </x:c>
      <x:c r="D5540" s="0" t="inlineStr">
        <x:is>
          <x:t>net-debt.other-debt-like.B.II.4</x:t>
        </x:is>
      </x:c>
      <x:c r="E5540" s="0" t="inlineStr">
        <x:is>
          <x:t>Sonstige Vermögensgegenstände (Anteil schuldähnlich)</x:t>
        </x:is>
      </x:c>
      <x:c r="H5540" s="0" t="inlineStr">
        <x:is>
          <x:t>2023-08</x:t>
        </x:is>
      </x:c>
      <x:c r="I5540" s="0" t="inlineStr">
        <x:is>
          <x:t>2023-08</x:t>
        </x:is>
      </x:c>
      <x:c r="J5540" s="0" t="inlineStr">
        <x:is>
          <x:t>Month</x:t>
        </x:is>
      </x:c>
      <x:c r="K5540" s="58">
        <x:v>1</x:v>
      </x:c>
      <x:c r="L5540" s="12">
        <x:v>0</x:v>
      </x:c>
    </x:row>
    <x:row r="5541">
      <x:c r="A5541" s="0" t="inlineStr">
        <x:is>
          <x:t>NetDebt|net-debt.other-debt-like.B.II.4||2023-09</x:t>
        </x:is>
      </x:c>
      <x:c r="B5541" s="0" t="inlineStr">
        <x:is>
          <x:t>Demo Handel GmbH</x:t>
        </x:is>
      </x:c>
      <x:c r="C5541" s="0" t="inlineStr">
        <x:is>
          <x:t>NetDebt</x:t>
        </x:is>
      </x:c>
      <x:c r="D5541" s="0" t="inlineStr">
        <x:is>
          <x:t>net-debt.other-debt-like.B.II.4</x:t>
        </x:is>
      </x:c>
      <x:c r="E5541" s="0" t="inlineStr">
        <x:is>
          <x:t>Sonstige Vermögensgegenstände (Anteil schuldähnlich)</x:t>
        </x:is>
      </x:c>
      <x:c r="H5541" s="0" t="inlineStr">
        <x:is>
          <x:t>2023-09</x:t>
        </x:is>
      </x:c>
      <x:c r="I5541" s="0" t="inlineStr">
        <x:is>
          <x:t>2023-09</x:t>
        </x:is>
      </x:c>
      <x:c r="J5541" s="0" t="inlineStr">
        <x:is>
          <x:t>Month</x:t>
        </x:is>
      </x:c>
      <x:c r="K5541" s="58">
        <x:v>1</x:v>
      </x:c>
      <x:c r="L5541" s="12">
        <x:v>0</x:v>
      </x:c>
    </x:row>
    <x:row r="5542">
      <x:c r="A5542" s="0" t="inlineStr">
        <x:is>
          <x:t>NetDebt|net-debt.other-debt-like.B.II.4||2023-10</x:t>
        </x:is>
      </x:c>
      <x:c r="B5542" s="0" t="inlineStr">
        <x:is>
          <x:t>Demo Handel GmbH</x:t>
        </x:is>
      </x:c>
      <x:c r="C5542" s="0" t="inlineStr">
        <x:is>
          <x:t>NetDebt</x:t>
        </x:is>
      </x:c>
      <x:c r="D5542" s="0" t="inlineStr">
        <x:is>
          <x:t>net-debt.other-debt-like.B.II.4</x:t>
        </x:is>
      </x:c>
      <x:c r="E5542" s="0" t="inlineStr">
        <x:is>
          <x:t>Sonstige Vermögensgegenstände (Anteil schuldähnlich)</x:t>
        </x:is>
      </x:c>
      <x:c r="H5542" s="0" t="inlineStr">
        <x:is>
          <x:t>2023-10</x:t>
        </x:is>
      </x:c>
      <x:c r="I5542" s="0" t="inlineStr">
        <x:is>
          <x:t>2023-10</x:t>
        </x:is>
      </x:c>
      <x:c r="J5542" s="0" t="inlineStr">
        <x:is>
          <x:t>Month</x:t>
        </x:is>
      </x:c>
      <x:c r="K5542" s="58">
        <x:v>1</x:v>
      </x:c>
      <x:c r="L5542" s="12">
        <x:v>0</x:v>
      </x:c>
    </x:row>
    <x:row r="5543">
      <x:c r="A5543" s="0" t="inlineStr">
        <x:is>
          <x:t>NetDebt|net-debt.other-debt-like.B.II.4||2023-11</x:t>
        </x:is>
      </x:c>
      <x:c r="B5543" s="0" t="inlineStr">
        <x:is>
          <x:t>Demo Handel GmbH</x:t>
        </x:is>
      </x:c>
      <x:c r="C5543" s="0" t="inlineStr">
        <x:is>
          <x:t>NetDebt</x:t>
        </x:is>
      </x:c>
      <x:c r="D5543" s="0" t="inlineStr">
        <x:is>
          <x:t>net-debt.other-debt-like.B.II.4</x:t>
        </x:is>
      </x:c>
      <x:c r="E5543" s="0" t="inlineStr">
        <x:is>
          <x:t>Sonstige Vermögensgegenstände (Anteil schuldähnlich)</x:t>
        </x:is>
      </x:c>
      <x:c r="H5543" s="0" t="inlineStr">
        <x:is>
          <x:t>2023-11</x:t>
        </x:is>
      </x:c>
      <x:c r="I5543" s="0" t="inlineStr">
        <x:is>
          <x:t>2023-11</x:t>
        </x:is>
      </x:c>
      <x:c r="J5543" s="0" t="inlineStr">
        <x:is>
          <x:t>Month</x:t>
        </x:is>
      </x:c>
      <x:c r="K5543" s="58">
        <x:v>1</x:v>
      </x:c>
      <x:c r="L5543" s="12">
        <x:v>0</x:v>
      </x:c>
    </x:row>
    <x:row r="5544">
      <x:c r="A5544" s="0" t="inlineStr">
        <x:is>
          <x:t>NetDebt|net-debt.other-debt-like.B.II.4||2023-12</x:t>
        </x:is>
      </x:c>
      <x:c r="B5544" s="0" t="inlineStr">
        <x:is>
          <x:t>Demo Handel GmbH</x:t>
        </x:is>
      </x:c>
      <x:c r="C5544" s="0" t="inlineStr">
        <x:is>
          <x:t>NetDebt</x:t>
        </x:is>
      </x:c>
      <x:c r="D5544" s="0" t="inlineStr">
        <x:is>
          <x:t>net-debt.other-debt-like.B.II.4</x:t>
        </x:is>
      </x:c>
      <x:c r="E5544" s="0" t="inlineStr">
        <x:is>
          <x:t>Sonstige Vermögensgegenstände (Anteil schuldähnlich)</x:t>
        </x:is>
      </x:c>
      <x:c r="H5544" s="0" t="inlineStr">
        <x:is>
          <x:t>2023-12</x:t>
        </x:is>
      </x:c>
      <x:c r="I5544" s="0" t="inlineStr">
        <x:is>
          <x:t>2023-12</x:t>
        </x:is>
      </x:c>
      <x:c r="J5544" s="0" t="inlineStr">
        <x:is>
          <x:t>Month</x:t>
        </x:is>
      </x:c>
      <x:c r="K5544" s="58">
        <x:v>1</x:v>
      </x:c>
      <x:c r="L5544" s="12">
        <x:v>0</x:v>
      </x:c>
    </x:row>
    <x:row r="5545">
      <x:c r="A5545" s="0" t="inlineStr">
        <x:is>
          <x:t>NetDebt|net-debt.other-debt-like.B.II.4||2024-01</x:t>
        </x:is>
      </x:c>
      <x:c r="B5545" s="0" t="inlineStr">
        <x:is>
          <x:t>Demo Handel GmbH</x:t>
        </x:is>
      </x:c>
      <x:c r="C5545" s="0" t="inlineStr">
        <x:is>
          <x:t>NetDebt</x:t>
        </x:is>
      </x:c>
      <x:c r="D5545" s="0" t="inlineStr">
        <x:is>
          <x:t>net-debt.other-debt-like.B.II.4</x:t>
        </x:is>
      </x:c>
      <x:c r="E5545" s="0" t="inlineStr">
        <x:is>
          <x:t>Sonstige Vermögensgegenstände (Anteil schuldähnlich)</x:t>
        </x:is>
      </x:c>
      <x:c r="H5545" s="0" t="inlineStr">
        <x:is>
          <x:t>2024-01</x:t>
        </x:is>
      </x:c>
      <x:c r="I5545" s="0" t="inlineStr">
        <x:is>
          <x:t>2024-01</x:t>
        </x:is>
      </x:c>
      <x:c r="J5545" s="0" t="inlineStr">
        <x:is>
          <x:t>Month</x:t>
        </x:is>
      </x:c>
      <x:c r="K5545" s="58">
        <x:v>1</x:v>
      </x:c>
      <x:c r="L5545" s="12">
        <x:v>0</x:v>
      </x:c>
    </x:row>
    <x:row r="5546">
      <x:c r="A5546" s="0" t="inlineStr">
        <x:is>
          <x:t>NetDebt|net-debt.other-debt-like.B.II.4||2024-02</x:t>
        </x:is>
      </x:c>
      <x:c r="B5546" s="0" t="inlineStr">
        <x:is>
          <x:t>Demo Handel GmbH</x:t>
        </x:is>
      </x:c>
      <x:c r="C5546" s="0" t="inlineStr">
        <x:is>
          <x:t>NetDebt</x:t>
        </x:is>
      </x:c>
      <x:c r="D5546" s="0" t="inlineStr">
        <x:is>
          <x:t>net-debt.other-debt-like.B.II.4</x:t>
        </x:is>
      </x:c>
      <x:c r="E5546" s="0" t="inlineStr">
        <x:is>
          <x:t>Sonstige Vermögensgegenstände (Anteil schuldähnlich)</x:t>
        </x:is>
      </x:c>
      <x:c r="H5546" s="0" t="inlineStr">
        <x:is>
          <x:t>2024-02</x:t>
        </x:is>
      </x:c>
      <x:c r="I5546" s="0" t="inlineStr">
        <x:is>
          <x:t>2024-02</x:t>
        </x:is>
      </x:c>
      <x:c r="J5546" s="0" t="inlineStr">
        <x:is>
          <x:t>Month</x:t>
        </x:is>
      </x:c>
      <x:c r="K5546" s="58">
        <x:v>1</x:v>
      </x:c>
      <x:c r="L5546" s="12">
        <x:v>0</x:v>
      </x:c>
    </x:row>
    <x:row r="5547">
      <x:c r="A5547" s="0" t="inlineStr">
        <x:is>
          <x:t>NetDebt|net-debt.other-debt-like.B.II.4||2024-03</x:t>
        </x:is>
      </x:c>
      <x:c r="B5547" s="0" t="inlineStr">
        <x:is>
          <x:t>Demo Handel GmbH</x:t>
        </x:is>
      </x:c>
      <x:c r="C5547" s="0" t="inlineStr">
        <x:is>
          <x:t>NetDebt</x:t>
        </x:is>
      </x:c>
      <x:c r="D5547" s="0" t="inlineStr">
        <x:is>
          <x:t>net-debt.other-debt-like.B.II.4</x:t>
        </x:is>
      </x:c>
      <x:c r="E5547" s="0" t="inlineStr">
        <x:is>
          <x:t>Sonstige Vermögensgegenstände (Anteil schuldähnlich)</x:t>
        </x:is>
      </x:c>
      <x:c r="H5547" s="0" t="inlineStr">
        <x:is>
          <x:t>2024-03</x:t>
        </x:is>
      </x:c>
      <x:c r="I5547" s="0" t="inlineStr">
        <x:is>
          <x:t>2024-03</x:t>
        </x:is>
      </x:c>
      <x:c r="J5547" s="0" t="inlineStr">
        <x:is>
          <x:t>Month</x:t>
        </x:is>
      </x:c>
      <x:c r="K5547" s="58">
        <x:v>1</x:v>
      </x:c>
      <x:c r="L5547" s="12">
        <x:v>0</x:v>
      </x:c>
    </x:row>
    <x:row r="5548">
      <x:c r="A5548" s="0" t="inlineStr">
        <x:is>
          <x:t>NetDebt|net-debt.other-debt-like.B.II.4||2024-04</x:t>
        </x:is>
      </x:c>
      <x:c r="B5548" s="0" t="inlineStr">
        <x:is>
          <x:t>Demo Handel GmbH</x:t>
        </x:is>
      </x:c>
      <x:c r="C5548" s="0" t="inlineStr">
        <x:is>
          <x:t>NetDebt</x:t>
        </x:is>
      </x:c>
      <x:c r="D5548" s="0" t="inlineStr">
        <x:is>
          <x:t>net-debt.other-debt-like.B.II.4</x:t>
        </x:is>
      </x:c>
      <x:c r="E5548" s="0" t="inlineStr">
        <x:is>
          <x:t>Sonstige Vermögensgegenstände (Anteil schuldähnlich)</x:t>
        </x:is>
      </x:c>
      <x:c r="H5548" s="0" t="inlineStr">
        <x:is>
          <x:t>2024-04</x:t>
        </x:is>
      </x:c>
      <x:c r="I5548" s="0" t="inlineStr">
        <x:is>
          <x:t>2024-04</x:t>
        </x:is>
      </x:c>
      <x:c r="J5548" s="0" t="inlineStr">
        <x:is>
          <x:t>Month</x:t>
        </x:is>
      </x:c>
      <x:c r="K5548" s="58">
        <x:v>1</x:v>
      </x:c>
      <x:c r="L5548" s="12">
        <x:v>0</x:v>
      </x:c>
    </x:row>
    <x:row r="5549">
      <x:c r="A5549" s="0" t="inlineStr">
        <x:is>
          <x:t>NetDebt|net-debt.other-debt-like.B.II.4||2024-05</x:t>
        </x:is>
      </x:c>
      <x:c r="B5549" s="0" t="inlineStr">
        <x:is>
          <x:t>Demo Handel GmbH</x:t>
        </x:is>
      </x:c>
      <x:c r="C5549" s="0" t="inlineStr">
        <x:is>
          <x:t>NetDebt</x:t>
        </x:is>
      </x:c>
      <x:c r="D5549" s="0" t="inlineStr">
        <x:is>
          <x:t>net-debt.other-debt-like.B.II.4</x:t>
        </x:is>
      </x:c>
      <x:c r="E5549" s="0" t="inlineStr">
        <x:is>
          <x:t>Sonstige Vermögensgegenstände (Anteil schuldähnlich)</x:t>
        </x:is>
      </x:c>
      <x:c r="H5549" s="0" t="inlineStr">
        <x:is>
          <x:t>2024-05</x:t>
        </x:is>
      </x:c>
      <x:c r="I5549" s="0" t="inlineStr">
        <x:is>
          <x:t>2024-05</x:t>
        </x:is>
      </x:c>
      <x:c r="J5549" s="0" t="inlineStr">
        <x:is>
          <x:t>Month</x:t>
        </x:is>
      </x:c>
      <x:c r="K5549" s="58">
        <x:v>1</x:v>
      </x:c>
      <x:c r="L5549" s="12">
        <x:v>0</x:v>
      </x:c>
    </x:row>
    <x:row r="5550">
      <x:c r="A5550" s="0" t="inlineStr">
        <x:is>
          <x:t>NetDebt|net-debt.other-debt-like.B.II.4||2024-06</x:t>
        </x:is>
      </x:c>
      <x:c r="B5550" s="0" t="inlineStr">
        <x:is>
          <x:t>Demo Handel GmbH</x:t>
        </x:is>
      </x:c>
      <x:c r="C5550" s="0" t="inlineStr">
        <x:is>
          <x:t>NetDebt</x:t>
        </x:is>
      </x:c>
      <x:c r="D5550" s="0" t="inlineStr">
        <x:is>
          <x:t>net-debt.other-debt-like.B.II.4</x:t>
        </x:is>
      </x:c>
      <x:c r="E5550" s="0" t="inlineStr">
        <x:is>
          <x:t>Sonstige Vermögensgegenstände (Anteil schuldähnlich)</x:t>
        </x:is>
      </x:c>
      <x:c r="H5550" s="0" t="inlineStr">
        <x:is>
          <x:t>2024-06</x:t>
        </x:is>
      </x:c>
      <x:c r="I5550" s="0" t="inlineStr">
        <x:is>
          <x:t>2024-06</x:t>
        </x:is>
      </x:c>
      <x:c r="J5550" s="0" t="inlineStr">
        <x:is>
          <x:t>Month</x:t>
        </x:is>
      </x:c>
      <x:c r="K5550" s="58">
        <x:v>1</x:v>
      </x:c>
      <x:c r="L5550" s="12">
        <x:v>0</x:v>
      </x:c>
    </x:row>
    <x:row r="5551">
      <x:c r="A5551" s="0" t="inlineStr">
        <x:is>
          <x:t>NetDebt|net-debt.other-debt-like.B.II.4||2024-07</x:t>
        </x:is>
      </x:c>
      <x:c r="B5551" s="0" t="inlineStr">
        <x:is>
          <x:t>Demo Handel GmbH</x:t>
        </x:is>
      </x:c>
      <x:c r="C5551" s="0" t="inlineStr">
        <x:is>
          <x:t>NetDebt</x:t>
        </x:is>
      </x:c>
      <x:c r="D5551" s="0" t="inlineStr">
        <x:is>
          <x:t>net-debt.other-debt-like.B.II.4</x:t>
        </x:is>
      </x:c>
      <x:c r="E5551" s="0" t="inlineStr">
        <x:is>
          <x:t>Sonstige Vermögensgegenstände (Anteil schuldähnlich)</x:t>
        </x:is>
      </x:c>
      <x:c r="H5551" s="0" t="inlineStr">
        <x:is>
          <x:t>2024-07</x:t>
        </x:is>
      </x:c>
      <x:c r="I5551" s="0" t="inlineStr">
        <x:is>
          <x:t>2024-07</x:t>
        </x:is>
      </x:c>
      <x:c r="J5551" s="0" t="inlineStr">
        <x:is>
          <x:t>Month</x:t>
        </x:is>
      </x:c>
      <x:c r="K5551" s="58">
        <x:v>1</x:v>
      </x:c>
      <x:c r="L5551" s="12">
        <x:v>0</x:v>
      </x:c>
    </x:row>
    <x:row r="5552">
      <x:c r="A5552" s="0" t="inlineStr">
        <x:is>
          <x:t>NetDebt|net-debt.other-debt-like.B.II.4||2024-08</x:t>
        </x:is>
      </x:c>
      <x:c r="B5552" s="0" t="inlineStr">
        <x:is>
          <x:t>Demo Handel GmbH</x:t>
        </x:is>
      </x:c>
      <x:c r="C5552" s="0" t="inlineStr">
        <x:is>
          <x:t>NetDebt</x:t>
        </x:is>
      </x:c>
      <x:c r="D5552" s="0" t="inlineStr">
        <x:is>
          <x:t>net-debt.other-debt-like.B.II.4</x:t>
        </x:is>
      </x:c>
      <x:c r="E5552" s="0" t="inlineStr">
        <x:is>
          <x:t>Sonstige Vermögensgegenstände (Anteil schuldähnlich)</x:t>
        </x:is>
      </x:c>
      <x:c r="H5552" s="0" t="inlineStr">
        <x:is>
          <x:t>2024-08</x:t>
        </x:is>
      </x:c>
      <x:c r="I5552" s="0" t="inlineStr">
        <x:is>
          <x:t>2024-08</x:t>
        </x:is>
      </x:c>
      <x:c r="J5552" s="0" t="inlineStr">
        <x:is>
          <x:t>Month</x:t>
        </x:is>
      </x:c>
      <x:c r="K5552" s="58">
        <x:v>1</x:v>
      </x:c>
      <x:c r="L5552" s="12">
        <x:v>0</x:v>
      </x:c>
    </x:row>
    <x:row r="5553">
      <x:c r="A5553" s="0" t="inlineStr">
        <x:is>
          <x:t>NetDebt|net-debt.other-debt-like.B.II.4||2024-09</x:t>
        </x:is>
      </x:c>
      <x:c r="B5553" s="0" t="inlineStr">
        <x:is>
          <x:t>Demo Handel GmbH</x:t>
        </x:is>
      </x:c>
      <x:c r="C5553" s="0" t="inlineStr">
        <x:is>
          <x:t>NetDebt</x:t>
        </x:is>
      </x:c>
      <x:c r="D5553" s="0" t="inlineStr">
        <x:is>
          <x:t>net-debt.other-debt-like.B.II.4</x:t>
        </x:is>
      </x:c>
      <x:c r="E5553" s="0" t="inlineStr">
        <x:is>
          <x:t>Sonstige Vermögensgegenstände (Anteil schuldähnlich)</x:t>
        </x:is>
      </x:c>
      <x:c r="H5553" s="0" t="inlineStr">
        <x:is>
          <x:t>2024-09</x:t>
        </x:is>
      </x:c>
      <x:c r="I5553" s="0" t="inlineStr">
        <x:is>
          <x:t>2024-09</x:t>
        </x:is>
      </x:c>
      <x:c r="J5553" s="0" t="inlineStr">
        <x:is>
          <x:t>Month</x:t>
        </x:is>
      </x:c>
      <x:c r="K5553" s="58">
        <x:v>1</x:v>
      </x:c>
      <x:c r="L5553" s="12">
        <x:v>0</x:v>
      </x:c>
    </x:row>
    <x:row r="5554">
      <x:c r="A5554" s="0" t="inlineStr">
        <x:is>
          <x:t>NetDebt|net-debt.other-debt-like.B.II.4||2024-10</x:t>
        </x:is>
      </x:c>
      <x:c r="B5554" s="0" t="inlineStr">
        <x:is>
          <x:t>Demo Handel GmbH</x:t>
        </x:is>
      </x:c>
      <x:c r="C5554" s="0" t="inlineStr">
        <x:is>
          <x:t>NetDebt</x:t>
        </x:is>
      </x:c>
      <x:c r="D5554" s="0" t="inlineStr">
        <x:is>
          <x:t>net-debt.other-debt-like.B.II.4</x:t>
        </x:is>
      </x:c>
      <x:c r="E5554" s="0" t="inlineStr">
        <x:is>
          <x:t>Sonstige Vermögensgegenstände (Anteil schuldähnlich)</x:t>
        </x:is>
      </x:c>
      <x:c r="H5554" s="0" t="inlineStr">
        <x:is>
          <x:t>2024-10</x:t>
        </x:is>
      </x:c>
      <x:c r="I5554" s="0" t="inlineStr">
        <x:is>
          <x:t>2024-10</x:t>
        </x:is>
      </x:c>
      <x:c r="J5554" s="0" t="inlineStr">
        <x:is>
          <x:t>Month</x:t>
        </x:is>
      </x:c>
      <x:c r="K5554" s="58">
        <x:v>1</x:v>
      </x:c>
      <x:c r="L5554" s="12">
        <x:v>0</x:v>
      </x:c>
    </x:row>
    <x:row r="5555">
      <x:c r="A5555" s="0" t="inlineStr">
        <x:is>
          <x:t>NetDebt|net-debt.other-debt-like.B.II.4||2024-11</x:t>
        </x:is>
      </x:c>
      <x:c r="B5555" s="0" t="inlineStr">
        <x:is>
          <x:t>Demo Handel GmbH</x:t>
        </x:is>
      </x:c>
      <x:c r="C5555" s="0" t="inlineStr">
        <x:is>
          <x:t>NetDebt</x:t>
        </x:is>
      </x:c>
      <x:c r="D5555" s="0" t="inlineStr">
        <x:is>
          <x:t>net-debt.other-debt-like.B.II.4</x:t>
        </x:is>
      </x:c>
      <x:c r="E5555" s="0" t="inlineStr">
        <x:is>
          <x:t>Sonstige Vermögensgegenstände (Anteil schuldähnlich)</x:t>
        </x:is>
      </x:c>
      <x:c r="H5555" s="0" t="inlineStr">
        <x:is>
          <x:t>2024-11</x:t>
        </x:is>
      </x:c>
      <x:c r="I5555" s="0" t="inlineStr">
        <x:is>
          <x:t>2024-11</x:t>
        </x:is>
      </x:c>
      <x:c r="J5555" s="0" t="inlineStr">
        <x:is>
          <x:t>Month</x:t>
        </x:is>
      </x:c>
      <x:c r="K5555" s="58">
        <x:v>1</x:v>
      </x:c>
      <x:c r="L5555" s="12">
        <x:v>0</x:v>
      </x:c>
    </x:row>
    <x:row r="5556">
      <x:c r="A5556" s="0" t="inlineStr">
        <x:is>
          <x:t>NetDebt|net-debt.other-debt-like.B.II.4||2024-12</x:t>
        </x:is>
      </x:c>
      <x:c r="B5556" s="0" t="inlineStr">
        <x:is>
          <x:t>Demo Handel GmbH</x:t>
        </x:is>
      </x:c>
      <x:c r="C5556" s="0" t="inlineStr">
        <x:is>
          <x:t>NetDebt</x:t>
        </x:is>
      </x:c>
      <x:c r="D5556" s="0" t="inlineStr">
        <x:is>
          <x:t>net-debt.other-debt-like.B.II.4</x:t>
        </x:is>
      </x:c>
      <x:c r="E5556" s="0" t="inlineStr">
        <x:is>
          <x:t>Sonstige Vermögensgegenstände (Anteil schuldähnlich)</x:t>
        </x:is>
      </x:c>
      <x:c r="H5556" s="0" t="inlineStr">
        <x:is>
          <x:t>2024-12</x:t>
        </x:is>
      </x:c>
      <x:c r="I5556" s="0" t="inlineStr">
        <x:is>
          <x:t>2024-12</x:t>
        </x:is>
      </x:c>
      <x:c r="J5556" s="0" t="inlineStr">
        <x:is>
          <x:t>Month</x:t>
        </x:is>
      </x:c>
      <x:c r="K5556" s="58">
        <x:v>1</x:v>
      </x:c>
      <x:c r="L5556" s="12">
        <x:v>-240210.6</x:v>
      </x:c>
    </x:row>
    <x:row r="5557">
      <x:c r="A5557" s="0" t="inlineStr">
        <x:is>
          <x:t>NetDebt|net-debt.other-debt-like.B.II.4|1435|2022-01</x:t>
        </x:is>
      </x:c>
      <x:c r="B5557" s="0" t="inlineStr">
        <x:is>
          <x:t>Demo Handel GmbH</x:t>
        </x:is>
      </x:c>
      <x:c r="C5557" s="0" t="inlineStr">
        <x:is>
          <x:t>NetDebt</x:t>
        </x:is>
      </x:c>
      <x:c r="D5557" s="0" t="inlineStr">
        <x:is>
          <x:t>net-debt.other-debt-like.B.II.4</x:t>
        </x:is>
      </x:c>
      <x:c r="E5557" s="0" t="inlineStr">
        <x:is>
          <x:t>Sonstige Vermögensgegenstände (Anteil schuldähnlich)</x:t>
        </x:is>
      </x:c>
      <x:c r="F5557" s="58">
        <x:v>1435</x:v>
      </x:c>
      <x:c r="G5557" t="inlineStr">
        <x:is>
          <x:t>Forderungen aus Gewerbesteuerüberzahlungen</x:t>
        </x:is>
      </x:c>
      <x:c r="H5557" s="0" t="inlineStr">
        <x:is>
          <x:t>2022-01</x:t>
        </x:is>
      </x:c>
      <x:c r="I5557" s="0" t="inlineStr">
        <x:is>
          <x:t>2022-01</x:t>
        </x:is>
      </x:c>
      <x:c r="J5557" s="0" t="inlineStr">
        <x:is>
          <x:t>Month</x:t>
        </x:is>
      </x:c>
      <x:c r="K5557" s="58">
        <x:v>1</x:v>
      </x:c>
      <x:c r="L5557" s="12">
        <x:v>0</x:v>
      </x:c>
    </x:row>
    <x:row r="5558">
      <x:c r="A5558" s="0" t="inlineStr">
        <x:is>
          <x:t>NetDebt|net-debt.other-debt-like.B.II.4|1435|2022-02</x:t>
        </x:is>
      </x:c>
      <x:c r="B5558" s="0" t="inlineStr">
        <x:is>
          <x:t>Demo Handel GmbH</x:t>
        </x:is>
      </x:c>
      <x:c r="C5558" s="0" t="inlineStr">
        <x:is>
          <x:t>NetDebt</x:t>
        </x:is>
      </x:c>
      <x:c r="D5558" s="0" t="inlineStr">
        <x:is>
          <x:t>net-debt.other-debt-like.B.II.4</x:t>
        </x:is>
      </x:c>
      <x:c r="E5558" s="0" t="inlineStr">
        <x:is>
          <x:t>Sonstige Vermögensgegenstände (Anteil schuldähnlich)</x:t>
        </x:is>
      </x:c>
      <x:c r="F5558" s="58">
        <x:v>1435</x:v>
      </x:c>
      <x:c r="G5558" t="inlineStr">
        <x:is>
          <x:t>Forderungen aus Gewerbesteuerüberzahlungen</x:t>
        </x:is>
      </x:c>
      <x:c r="H5558" s="0" t="inlineStr">
        <x:is>
          <x:t>2022-02</x:t>
        </x:is>
      </x:c>
      <x:c r="I5558" s="0" t="inlineStr">
        <x:is>
          <x:t>2022-02</x:t>
        </x:is>
      </x:c>
      <x:c r="J5558" s="0" t="inlineStr">
        <x:is>
          <x:t>Month</x:t>
        </x:is>
      </x:c>
      <x:c r="K5558" s="58">
        <x:v>1</x:v>
      </x:c>
      <x:c r="L5558" s="12">
        <x:v>0</x:v>
      </x:c>
    </x:row>
    <x:row r="5559">
      <x:c r="A5559" s="0" t="inlineStr">
        <x:is>
          <x:t>NetDebt|net-debt.other-debt-like.B.II.4|1435|2022-03</x:t>
        </x:is>
      </x:c>
      <x:c r="B5559" s="0" t="inlineStr">
        <x:is>
          <x:t>Demo Handel GmbH</x:t>
        </x:is>
      </x:c>
      <x:c r="C5559" s="0" t="inlineStr">
        <x:is>
          <x:t>NetDebt</x:t>
        </x:is>
      </x:c>
      <x:c r="D5559" s="0" t="inlineStr">
        <x:is>
          <x:t>net-debt.other-debt-like.B.II.4</x:t>
        </x:is>
      </x:c>
      <x:c r="E5559" s="0" t="inlineStr">
        <x:is>
          <x:t>Sonstige Vermögensgegenstände (Anteil schuldähnlich)</x:t>
        </x:is>
      </x:c>
      <x:c r="F5559" s="58">
        <x:v>1435</x:v>
      </x:c>
      <x:c r="G5559" t="inlineStr">
        <x:is>
          <x:t>Forderungen aus Gewerbesteuerüberzahlungen</x:t>
        </x:is>
      </x:c>
      <x:c r="H5559" s="0" t="inlineStr">
        <x:is>
          <x:t>2022-03</x:t>
        </x:is>
      </x:c>
      <x:c r="I5559" s="0" t="inlineStr">
        <x:is>
          <x:t>2022-03</x:t>
        </x:is>
      </x:c>
      <x:c r="J5559" s="0" t="inlineStr">
        <x:is>
          <x:t>Month</x:t>
        </x:is>
      </x:c>
      <x:c r="K5559" s="58">
        <x:v>1</x:v>
      </x:c>
      <x:c r="L5559" s="12">
        <x:v>0</x:v>
      </x:c>
    </x:row>
    <x:row r="5560">
      <x:c r="A5560" s="0" t="inlineStr">
        <x:is>
          <x:t>NetDebt|net-debt.other-debt-like.B.II.4|1435|2022-04</x:t>
        </x:is>
      </x:c>
      <x:c r="B5560" s="0" t="inlineStr">
        <x:is>
          <x:t>Demo Handel GmbH</x:t>
        </x:is>
      </x:c>
      <x:c r="C5560" s="0" t="inlineStr">
        <x:is>
          <x:t>NetDebt</x:t>
        </x:is>
      </x:c>
      <x:c r="D5560" s="0" t="inlineStr">
        <x:is>
          <x:t>net-debt.other-debt-like.B.II.4</x:t>
        </x:is>
      </x:c>
      <x:c r="E5560" s="0" t="inlineStr">
        <x:is>
          <x:t>Sonstige Vermögensgegenstände (Anteil schuldähnlich)</x:t>
        </x:is>
      </x:c>
      <x:c r="F5560" s="58">
        <x:v>1435</x:v>
      </x:c>
      <x:c r="G5560" t="inlineStr">
        <x:is>
          <x:t>Forderungen aus Gewerbesteuerüberzahlungen</x:t>
        </x:is>
      </x:c>
      <x:c r="H5560" s="0" t="inlineStr">
        <x:is>
          <x:t>2022-04</x:t>
        </x:is>
      </x:c>
      <x:c r="I5560" s="0" t="inlineStr">
        <x:is>
          <x:t>2022-04</x:t>
        </x:is>
      </x:c>
      <x:c r="J5560" s="0" t="inlineStr">
        <x:is>
          <x:t>Month</x:t>
        </x:is>
      </x:c>
      <x:c r="K5560" s="58">
        <x:v>1</x:v>
      </x:c>
      <x:c r="L5560" s="12">
        <x:v>0</x:v>
      </x:c>
    </x:row>
    <x:row r="5561">
      <x:c r="A5561" s="0" t="inlineStr">
        <x:is>
          <x:t>NetDebt|net-debt.other-debt-like.B.II.4|1435|2022-05</x:t>
        </x:is>
      </x:c>
      <x:c r="B5561" s="0" t="inlineStr">
        <x:is>
          <x:t>Demo Handel GmbH</x:t>
        </x:is>
      </x:c>
      <x:c r="C5561" s="0" t="inlineStr">
        <x:is>
          <x:t>NetDebt</x:t>
        </x:is>
      </x:c>
      <x:c r="D5561" s="0" t="inlineStr">
        <x:is>
          <x:t>net-debt.other-debt-like.B.II.4</x:t>
        </x:is>
      </x:c>
      <x:c r="E5561" s="0" t="inlineStr">
        <x:is>
          <x:t>Sonstige Vermögensgegenstände (Anteil schuldähnlich)</x:t>
        </x:is>
      </x:c>
      <x:c r="F5561" s="58">
        <x:v>1435</x:v>
      </x:c>
      <x:c r="G5561" t="inlineStr">
        <x:is>
          <x:t>Forderungen aus Gewerbesteuerüberzahlungen</x:t>
        </x:is>
      </x:c>
      <x:c r="H5561" s="0" t="inlineStr">
        <x:is>
          <x:t>2022-05</x:t>
        </x:is>
      </x:c>
      <x:c r="I5561" s="0" t="inlineStr">
        <x:is>
          <x:t>2022-05</x:t>
        </x:is>
      </x:c>
      <x:c r="J5561" s="0" t="inlineStr">
        <x:is>
          <x:t>Month</x:t>
        </x:is>
      </x:c>
      <x:c r="K5561" s="58">
        <x:v>1</x:v>
      </x:c>
      <x:c r="L5561" s="12">
        <x:v>0</x:v>
      </x:c>
    </x:row>
    <x:row r="5562">
      <x:c r="A5562" s="0" t="inlineStr">
        <x:is>
          <x:t>NetDebt|net-debt.other-debt-like.B.II.4|1435|2022-06</x:t>
        </x:is>
      </x:c>
      <x:c r="B5562" s="0" t="inlineStr">
        <x:is>
          <x:t>Demo Handel GmbH</x:t>
        </x:is>
      </x:c>
      <x:c r="C5562" s="0" t="inlineStr">
        <x:is>
          <x:t>NetDebt</x:t>
        </x:is>
      </x:c>
      <x:c r="D5562" s="0" t="inlineStr">
        <x:is>
          <x:t>net-debt.other-debt-like.B.II.4</x:t>
        </x:is>
      </x:c>
      <x:c r="E5562" s="0" t="inlineStr">
        <x:is>
          <x:t>Sonstige Vermögensgegenstände (Anteil schuldähnlich)</x:t>
        </x:is>
      </x:c>
      <x:c r="F5562" s="58">
        <x:v>1435</x:v>
      </x:c>
      <x:c r="G5562" t="inlineStr">
        <x:is>
          <x:t>Forderungen aus Gewerbesteuerüberzahlungen</x:t>
        </x:is>
      </x:c>
      <x:c r="H5562" s="0" t="inlineStr">
        <x:is>
          <x:t>2022-06</x:t>
        </x:is>
      </x:c>
      <x:c r="I5562" s="0" t="inlineStr">
        <x:is>
          <x:t>2022-06</x:t>
        </x:is>
      </x:c>
      <x:c r="J5562" s="0" t="inlineStr">
        <x:is>
          <x:t>Month</x:t>
        </x:is>
      </x:c>
      <x:c r="K5562" s="58">
        <x:v>1</x:v>
      </x:c>
      <x:c r="L5562" s="12">
        <x:v>0</x:v>
      </x:c>
    </x:row>
    <x:row r="5563">
      <x:c r="A5563" s="0" t="inlineStr">
        <x:is>
          <x:t>NetDebt|net-debt.other-debt-like.B.II.4|1435|2022-07</x:t>
        </x:is>
      </x:c>
      <x:c r="B5563" s="0" t="inlineStr">
        <x:is>
          <x:t>Demo Handel GmbH</x:t>
        </x:is>
      </x:c>
      <x:c r="C5563" s="0" t="inlineStr">
        <x:is>
          <x:t>NetDebt</x:t>
        </x:is>
      </x:c>
      <x:c r="D5563" s="0" t="inlineStr">
        <x:is>
          <x:t>net-debt.other-debt-like.B.II.4</x:t>
        </x:is>
      </x:c>
      <x:c r="E5563" s="0" t="inlineStr">
        <x:is>
          <x:t>Sonstige Vermögensgegenstände (Anteil schuldähnlich)</x:t>
        </x:is>
      </x:c>
      <x:c r="F5563" s="58">
        <x:v>1435</x:v>
      </x:c>
      <x:c r="G5563" t="inlineStr">
        <x:is>
          <x:t>Forderungen aus Gewerbesteuerüberzahlungen</x:t>
        </x:is>
      </x:c>
      <x:c r="H5563" s="0" t="inlineStr">
        <x:is>
          <x:t>2022-07</x:t>
        </x:is>
      </x:c>
      <x:c r="I5563" s="0" t="inlineStr">
        <x:is>
          <x:t>2022-07</x:t>
        </x:is>
      </x:c>
      <x:c r="J5563" s="0" t="inlineStr">
        <x:is>
          <x:t>Month</x:t>
        </x:is>
      </x:c>
      <x:c r="K5563" s="58">
        <x:v>1</x:v>
      </x:c>
      <x:c r="L5563" s="12">
        <x:v>0</x:v>
      </x:c>
    </x:row>
    <x:row r="5564">
      <x:c r="A5564" s="0" t="inlineStr">
        <x:is>
          <x:t>NetDebt|net-debt.other-debt-like.B.II.4|1435|2022-08</x:t>
        </x:is>
      </x:c>
      <x:c r="B5564" s="0" t="inlineStr">
        <x:is>
          <x:t>Demo Handel GmbH</x:t>
        </x:is>
      </x:c>
      <x:c r="C5564" s="0" t="inlineStr">
        <x:is>
          <x:t>NetDebt</x:t>
        </x:is>
      </x:c>
      <x:c r="D5564" s="0" t="inlineStr">
        <x:is>
          <x:t>net-debt.other-debt-like.B.II.4</x:t>
        </x:is>
      </x:c>
      <x:c r="E5564" s="0" t="inlineStr">
        <x:is>
          <x:t>Sonstige Vermögensgegenstände (Anteil schuldähnlich)</x:t>
        </x:is>
      </x:c>
      <x:c r="F5564" s="58">
        <x:v>1435</x:v>
      </x:c>
      <x:c r="G5564" t="inlineStr">
        <x:is>
          <x:t>Forderungen aus Gewerbesteuerüberzahlungen</x:t>
        </x:is>
      </x:c>
      <x:c r="H5564" s="0" t="inlineStr">
        <x:is>
          <x:t>2022-08</x:t>
        </x:is>
      </x:c>
      <x:c r="I5564" s="0" t="inlineStr">
        <x:is>
          <x:t>2022-08</x:t>
        </x:is>
      </x:c>
      <x:c r="J5564" s="0" t="inlineStr">
        <x:is>
          <x:t>Month</x:t>
        </x:is>
      </x:c>
      <x:c r="K5564" s="58">
        <x:v>1</x:v>
      </x:c>
      <x:c r="L5564" s="12">
        <x:v>0</x:v>
      </x:c>
    </x:row>
    <x:row r="5565">
      <x:c r="A5565" s="0" t="inlineStr">
        <x:is>
          <x:t>NetDebt|net-debt.other-debt-like.B.II.4|1435|2022-09</x:t>
        </x:is>
      </x:c>
      <x:c r="B5565" s="0" t="inlineStr">
        <x:is>
          <x:t>Demo Handel GmbH</x:t>
        </x:is>
      </x:c>
      <x:c r="C5565" s="0" t="inlineStr">
        <x:is>
          <x:t>NetDebt</x:t>
        </x:is>
      </x:c>
      <x:c r="D5565" s="0" t="inlineStr">
        <x:is>
          <x:t>net-debt.other-debt-like.B.II.4</x:t>
        </x:is>
      </x:c>
      <x:c r="E5565" s="0" t="inlineStr">
        <x:is>
          <x:t>Sonstige Vermögensgegenstände (Anteil schuldähnlich)</x:t>
        </x:is>
      </x:c>
      <x:c r="F5565" s="58">
        <x:v>1435</x:v>
      </x:c>
      <x:c r="G5565" t="inlineStr">
        <x:is>
          <x:t>Forderungen aus Gewerbesteuerüberzahlungen</x:t>
        </x:is>
      </x:c>
      <x:c r="H5565" s="0" t="inlineStr">
        <x:is>
          <x:t>2022-09</x:t>
        </x:is>
      </x:c>
      <x:c r="I5565" s="0" t="inlineStr">
        <x:is>
          <x:t>2022-09</x:t>
        </x:is>
      </x:c>
      <x:c r="J5565" s="0" t="inlineStr">
        <x:is>
          <x:t>Month</x:t>
        </x:is>
      </x:c>
      <x:c r="K5565" s="58">
        <x:v>1</x:v>
      </x:c>
      <x:c r="L5565" s="12">
        <x:v>0</x:v>
      </x:c>
    </x:row>
    <x:row r="5566">
      <x:c r="A5566" s="0" t="inlineStr">
        <x:is>
          <x:t>NetDebt|net-debt.other-debt-like.B.II.4|1435|2022-10</x:t>
        </x:is>
      </x:c>
      <x:c r="B5566" s="0" t="inlineStr">
        <x:is>
          <x:t>Demo Handel GmbH</x:t>
        </x:is>
      </x:c>
      <x:c r="C5566" s="0" t="inlineStr">
        <x:is>
          <x:t>NetDebt</x:t>
        </x:is>
      </x:c>
      <x:c r="D5566" s="0" t="inlineStr">
        <x:is>
          <x:t>net-debt.other-debt-like.B.II.4</x:t>
        </x:is>
      </x:c>
      <x:c r="E5566" s="0" t="inlineStr">
        <x:is>
          <x:t>Sonstige Vermögensgegenstände (Anteil schuldähnlich)</x:t>
        </x:is>
      </x:c>
      <x:c r="F5566" s="58">
        <x:v>1435</x:v>
      </x:c>
      <x:c r="G5566" t="inlineStr">
        <x:is>
          <x:t>Forderungen aus Gewerbesteuerüberzahlungen</x:t>
        </x:is>
      </x:c>
      <x:c r="H5566" s="0" t="inlineStr">
        <x:is>
          <x:t>2022-10</x:t>
        </x:is>
      </x:c>
      <x:c r="I5566" s="0" t="inlineStr">
        <x:is>
          <x:t>2022-10</x:t>
        </x:is>
      </x:c>
      <x:c r="J5566" s="0" t="inlineStr">
        <x:is>
          <x:t>Month</x:t>
        </x:is>
      </x:c>
      <x:c r="K5566" s="58">
        <x:v>1</x:v>
      </x:c>
      <x:c r="L5566" s="12">
        <x:v>0</x:v>
      </x:c>
    </x:row>
    <x:row r="5567">
      <x:c r="A5567" s="0" t="inlineStr">
        <x:is>
          <x:t>NetDebt|net-debt.other-debt-like.B.II.4|1435|2022-11</x:t>
        </x:is>
      </x:c>
      <x:c r="B5567" s="0" t="inlineStr">
        <x:is>
          <x:t>Demo Handel GmbH</x:t>
        </x:is>
      </x:c>
      <x:c r="C5567" s="0" t="inlineStr">
        <x:is>
          <x:t>NetDebt</x:t>
        </x:is>
      </x:c>
      <x:c r="D5567" s="0" t="inlineStr">
        <x:is>
          <x:t>net-debt.other-debt-like.B.II.4</x:t>
        </x:is>
      </x:c>
      <x:c r="E5567" s="0" t="inlineStr">
        <x:is>
          <x:t>Sonstige Vermögensgegenstände (Anteil schuldähnlich)</x:t>
        </x:is>
      </x:c>
      <x:c r="F5567" s="58">
        <x:v>1435</x:v>
      </x:c>
      <x:c r="G5567" t="inlineStr">
        <x:is>
          <x:t>Forderungen aus Gewerbesteuerüberzahlungen</x:t>
        </x:is>
      </x:c>
      <x:c r="H5567" s="0" t="inlineStr">
        <x:is>
          <x:t>2022-11</x:t>
        </x:is>
      </x:c>
      <x:c r="I5567" s="0" t="inlineStr">
        <x:is>
          <x:t>2022-11</x:t>
        </x:is>
      </x:c>
      <x:c r="J5567" s="0" t="inlineStr">
        <x:is>
          <x:t>Month</x:t>
        </x:is>
      </x:c>
      <x:c r="K5567" s="58">
        <x:v>1</x:v>
      </x:c>
      <x:c r="L5567" s="12">
        <x:v>0</x:v>
      </x:c>
    </x:row>
    <x:row r="5568">
      <x:c r="A5568" s="0" t="inlineStr">
        <x:is>
          <x:t>NetDebt|net-debt.other-debt-like.B.II.4|1435|2022-12</x:t>
        </x:is>
      </x:c>
      <x:c r="B5568" s="0" t="inlineStr">
        <x:is>
          <x:t>Demo Handel GmbH</x:t>
        </x:is>
      </x:c>
      <x:c r="C5568" s="0" t="inlineStr">
        <x:is>
          <x:t>NetDebt</x:t>
        </x:is>
      </x:c>
      <x:c r="D5568" s="0" t="inlineStr">
        <x:is>
          <x:t>net-debt.other-debt-like.B.II.4</x:t>
        </x:is>
      </x:c>
      <x:c r="E5568" s="0" t="inlineStr">
        <x:is>
          <x:t>Sonstige Vermögensgegenstände (Anteil schuldähnlich)</x:t>
        </x:is>
      </x:c>
      <x:c r="F5568" s="58">
        <x:v>1435</x:v>
      </x:c>
      <x:c r="G5568" t="inlineStr">
        <x:is>
          <x:t>Forderungen aus Gewerbesteuerüberzahlungen</x:t>
        </x:is>
      </x:c>
      <x:c r="H5568" s="0" t="inlineStr">
        <x:is>
          <x:t>2022-12</x:t>
        </x:is>
      </x:c>
      <x:c r="I5568" s="0" t="inlineStr">
        <x:is>
          <x:t>2022-12</x:t>
        </x:is>
      </x:c>
      <x:c r="J5568" s="0" t="inlineStr">
        <x:is>
          <x:t>Month</x:t>
        </x:is>
      </x:c>
      <x:c r="K5568" s="58">
        <x:v>1</x:v>
      </x:c>
      <x:c r="L5568" s="12">
        <x:v>0</x:v>
      </x:c>
    </x:row>
    <x:row r="5569">
      <x:c r="A5569" s="0" t="inlineStr">
        <x:is>
          <x:t>NetDebt|net-debt.other-debt-like.B.II.4|1435|2023-01</x:t>
        </x:is>
      </x:c>
      <x:c r="B5569" s="0" t="inlineStr">
        <x:is>
          <x:t>Demo Handel GmbH</x:t>
        </x:is>
      </x:c>
      <x:c r="C5569" s="0" t="inlineStr">
        <x:is>
          <x:t>NetDebt</x:t>
        </x:is>
      </x:c>
      <x:c r="D5569" s="0" t="inlineStr">
        <x:is>
          <x:t>net-debt.other-debt-like.B.II.4</x:t>
        </x:is>
      </x:c>
      <x:c r="E5569" s="0" t="inlineStr">
        <x:is>
          <x:t>Sonstige Vermögensgegenstände (Anteil schuldähnlich)</x:t>
        </x:is>
      </x:c>
      <x:c r="F5569" s="58">
        <x:v>1435</x:v>
      </x:c>
      <x:c r="G5569" t="inlineStr">
        <x:is>
          <x:t>Forderungen aus Gewerbesteuerüberzahlungen</x:t>
        </x:is>
      </x:c>
      <x:c r="H5569" s="0" t="inlineStr">
        <x:is>
          <x:t>2023-01</x:t>
        </x:is>
      </x:c>
      <x:c r="I5569" s="0" t="inlineStr">
        <x:is>
          <x:t>2023-01</x:t>
        </x:is>
      </x:c>
      <x:c r="J5569" s="0" t="inlineStr">
        <x:is>
          <x:t>Month</x:t>
        </x:is>
      </x:c>
      <x:c r="K5569" s="58">
        <x:v>1</x:v>
      </x:c>
      <x:c r="L5569" s="12">
        <x:v>0</x:v>
      </x:c>
    </x:row>
    <x:row r="5570">
      <x:c r="A5570" s="0" t="inlineStr">
        <x:is>
          <x:t>NetDebt|net-debt.other-debt-like.B.II.4|1435|2023-02</x:t>
        </x:is>
      </x:c>
      <x:c r="B5570" s="0" t="inlineStr">
        <x:is>
          <x:t>Demo Handel GmbH</x:t>
        </x:is>
      </x:c>
      <x:c r="C5570" s="0" t="inlineStr">
        <x:is>
          <x:t>NetDebt</x:t>
        </x:is>
      </x:c>
      <x:c r="D5570" s="0" t="inlineStr">
        <x:is>
          <x:t>net-debt.other-debt-like.B.II.4</x:t>
        </x:is>
      </x:c>
      <x:c r="E5570" s="0" t="inlineStr">
        <x:is>
          <x:t>Sonstige Vermögensgegenstände (Anteil schuldähnlich)</x:t>
        </x:is>
      </x:c>
      <x:c r="F5570" s="58">
        <x:v>1435</x:v>
      </x:c>
      <x:c r="G5570" t="inlineStr">
        <x:is>
          <x:t>Forderungen aus Gewerbesteuerüberzahlungen</x:t>
        </x:is>
      </x:c>
      <x:c r="H5570" s="0" t="inlineStr">
        <x:is>
          <x:t>2023-02</x:t>
        </x:is>
      </x:c>
      <x:c r="I5570" s="0" t="inlineStr">
        <x:is>
          <x:t>2023-02</x:t>
        </x:is>
      </x:c>
      <x:c r="J5570" s="0" t="inlineStr">
        <x:is>
          <x:t>Month</x:t>
        </x:is>
      </x:c>
      <x:c r="K5570" s="58">
        <x:v>1</x:v>
      </x:c>
      <x:c r="L5570" s="12">
        <x:v>0</x:v>
      </x:c>
    </x:row>
    <x:row r="5571">
      <x:c r="A5571" s="0" t="inlineStr">
        <x:is>
          <x:t>NetDebt|net-debt.other-debt-like.B.II.4|1435|2023-03</x:t>
        </x:is>
      </x:c>
      <x:c r="B5571" s="0" t="inlineStr">
        <x:is>
          <x:t>Demo Handel GmbH</x:t>
        </x:is>
      </x:c>
      <x:c r="C5571" s="0" t="inlineStr">
        <x:is>
          <x:t>NetDebt</x:t>
        </x:is>
      </x:c>
      <x:c r="D5571" s="0" t="inlineStr">
        <x:is>
          <x:t>net-debt.other-debt-like.B.II.4</x:t>
        </x:is>
      </x:c>
      <x:c r="E5571" s="0" t="inlineStr">
        <x:is>
          <x:t>Sonstige Vermögensgegenstände (Anteil schuldähnlich)</x:t>
        </x:is>
      </x:c>
      <x:c r="F5571" s="58">
        <x:v>1435</x:v>
      </x:c>
      <x:c r="G5571" t="inlineStr">
        <x:is>
          <x:t>Forderungen aus Gewerbesteuerüberzahlungen</x:t>
        </x:is>
      </x:c>
      <x:c r="H5571" s="0" t="inlineStr">
        <x:is>
          <x:t>2023-03</x:t>
        </x:is>
      </x:c>
      <x:c r="I5571" s="0" t="inlineStr">
        <x:is>
          <x:t>2023-03</x:t>
        </x:is>
      </x:c>
      <x:c r="J5571" s="0" t="inlineStr">
        <x:is>
          <x:t>Month</x:t>
        </x:is>
      </x:c>
      <x:c r="K5571" s="58">
        <x:v>1</x:v>
      </x:c>
      <x:c r="L5571" s="12">
        <x:v>0</x:v>
      </x:c>
    </x:row>
    <x:row r="5572">
      <x:c r="A5572" s="0" t="inlineStr">
        <x:is>
          <x:t>NetDebt|net-debt.other-debt-like.B.II.4|1435|2023-04</x:t>
        </x:is>
      </x:c>
      <x:c r="B5572" s="0" t="inlineStr">
        <x:is>
          <x:t>Demo Handel GmbH</x:t>
        </x:is>
      </x:c>
      <x:c r="C5572" s="0" t="inlineStr">
        <x:is>
          <x:t>NetDebt</x:t>
        </x:is>
      </x:c>
      <x:c r="D5572" s="0" t="inlineStr">
        <x:is>
          <x:t>net-debt.other-debt-like.B.II.4</x:t>
        </x:is>
      </x:c>
      <x:c r="E5572" s="0" t="inlineStr">
        <x:is>
          <x:t>Sonstige Vermögensgegenstände (Anteil schuldähnlich)</x:t>
        </x:is>
      </x:c>
      <x:c r="F5572" s="58">
        <x:v>1435</x:v>
      </x:c>
      <x:c r="G5572" t="inlineStr">
        <x:is>
          <x:t>Forderungen aus Gewerbesteuerüberzahlungen</x:t>
        </x:is>
      </x:c>
      <x:c r="H5572" s="0" t="inlineStr">
        <x:is>
          <x:t>2023-04</x:t>
        </x:is>
      </x:c>
      <x:c r="I5572" s="0" t="inlineStr">
        <x:is>
          <x:t>2023-04</x:t>
        </x:is>
      </x:c>
      <x:c r="J5572" s="0" t="inlineStr">
        <x:is>
          <x:t>Month</x:t>
        </x:is>
      </x:c>
      <x:c r="K5572" s="58">
        <x:v>1</x:v>
      </x:c>
      <x:c r="L5572" s="12">
        <x:v>0</x:v>
      </x:c>
    </x:row>
    <x:row r="5573">
      <x:c r="A5573" s="0" t="inlineStr">
        <x:is>
          <x:t>NetDebt|net-debt.other-debt-like.B.II.4|1435|2023-05</x:t>
        </x:is>
      </x:c>
      <x:c r="B5573" s="0" t="inlineStr">
        <x:is>
          <x:t>Demo Handel GmbH</x:t>
        </x:is>
      </x:c>
      <x:c r="C5573" s="0" t="inlineStr">
        <x:is>
          <x:t>NetDebt</x:t>
        </x:is>
      </x:c>
      <x:c r="D5573" s="0" t="inlineStr">
        <x:is>
          <x:t>net-debt.other-debt-like.B.II.4</x:t>
        </x:is>
      </x:c>
      <x:c r="E5573" s="0" t="inlineStr">
        <x:is>
          <x:t>Sonstige Vermögensgegenstände (Anteil schuldähnlich)</x:t>
        </x:is>
      </x:c>
      <x:c r="F5573" s="58">
        <x:v>1435</x:v>
      </x:c>
      <x:c r="G5573" t="inlineStr">
        <x:is>
          <x:t>Forderungen aus Gewerbesteuerüberzahlungen</x:t>
        </x:is>
      </x:c>
      <x:c r="H5573" s="0" t="inlineStr">
        <x:is>
          <x:t>2023-05</x:t>
        </x:is>
      </x:c>
      <x:c r="I5573" s="0" t="inlineStr">
        <x:is>
          <x:t>2023-05</x:t>
        </x:is>
      </x:c>
      <x:c r="J5573" s="0" t="inlineStr">
        <x:is>
          <x:t>Month</x:t>
        </x:is>
      </x:c>
      <x:c r="K5573" s="58">
        <x:v>1</x:v>
      </x:c>
      <x:c r="L5573" s="12">
        <x:v>0</x:v>
      </x:c>
    </x:row>
    <x:row r="5574">
      <x:c r="A5574" s="0" t="inlineStr">
        <x:is>
          <x:t>NetDebt|net-debt.other-debt-like.B.II.4|1435|2023-06</x:t>
        </x:is>
      </x:c>
      <x:c r="B5574" s="0" t="inlineStr">
        <x:is>
          <x:t>Demo Handel GmbH</x:t>
        </x:is>
      </x:c>
      <x:c r="C5574" s="0" t="inlineStr">
        <x:is>
          <x:t>NetDebt</x:t>
        </x:is>
      </x:c>
      <x:c r="D5574" s="0" t="inlineStr">
        <x:is>
          <x:t>net-debt.other-debt-like.B.II.4</x:t>
        </x:is>
      </x:c>
      <x:c r="E5574" s="0" t="inlineStr">
        <x:is>
          <x:t>Sonstige Vermögensgegenstände (Anteil schuldähnlich)</x:t>
        </x:is>
      </x:c>
      <x:c r="F5574" s="58">
        <x:v>1435</x:v>
      </x:c>
      <x:c r="G5574" t="inlineStr">
        <x:is>
          <x:t>Forderungen aus Gewerbesteuerüberzahlungen</x:t>
        </x:is>
      </x:c>
      <x:c r="H5574" s="0" t="inlineStr">
        <x:is>
          <x:t>2023-06</x:t>
        </x:is>
      </x:c>
      <x:c r="I5574" s="0" t="inlineStr">
        <x:is>
          <x:t>2023-06</x:t>
        </x:is>
      </x:c>
      <x:c r="J5574" s="0" t="inlineStr">
        <x:is>
          <x:t>Month</x:t>
        </x:is>
      </x:c>
      <x:c r="K5574" s="58">
        <x:v>1</x:v>
      </x:c>
      <x:c r="L5574" s="12">
        <x:v>0</x:v>
      </x:c>
    </x:row>
    <x:row r="5575">
      <x:c r="A5575" s="0" t="inlineStr">
        <x:is>
          <x:t>NetDebt|net-debt.other-debt-like.B.II.4|1435|2023-07</x:t>
        </x:is>
      </x:c>
      <x:c r="B5575" s="0" t="inlineStr">
        <x:is>
          <x:t>Demo Handel GmbH</x:t>
        </x:is>
      </x:c>
      <x:c r="C5575" s="0" t="inlineStr">
        <x:is>
          <x:t>NetDebt</x:t>
        </x:is>
      </x:c>
      <x:c r="D5575" s="0" t="inlineStr">
        <x:is>
          <x:t>net-debt.other-debt-like.B.II.4</x:t>
        </x:is>
      </x:c>
      <x:c r="E5575" s="0" t="inlineStr">
        <x:is>
          <x:t>Sonstige Vermögensgegenstände (Anteil schuldähnlich)</x:t>
        </x:is>
      </x:c>
      <x:c r="F5575" s="58">
        <x:v>1435</x:v>
      </x:c>
      <x:c r="G5575" t="inlineStr">
        <x:is>
          <x:t>Forderungen aus Gewerbesteuerüberzahlungen</x:t>
        </x:is>
      </x:c>
      <x:c r="H5575" s="0" t="inlineStr">
        <x:is>
          <x:t>2023-07</x:t>
        </x:is>
      </x:c>
      <x:c r="I5575" s="0" t="inlineStr">
        <x:is>
          <x:t>2023-07</x:t>
        </x:is>
      </x:c>
      <x:c r="J5575" s="0" t="inlineStr">
        <x:is>
          <x:t>Month</x:t>
        </x:is>
      </x:c>
      <x:c r="K5575" s="58">
        <x:v>1</x:v>
      </x:c>
      <x:c r="L5575" s="12">
        <x:v>0</x:v>
      </x:c>
    </x:row>
    <x:row r="5576">
      <x:c r="A5576" s="0" t="inlineStr">
        <x:is>
          <x:t>NetDebt|net-debt.other-debt-like.B.II.4|1435|2023-08</x:t>
        </x:is>
      </x:c>
      <x:c r="B5576" s="0" t="inlineStr">
        <x:is>
          <x:t>Demo Handel GmbH</x:t>
        </x:is>
      </x:c>
      <x:c r="C5576" s="0" t="inlineStr">
        <x:is>
          <x:t>NetDebt</x:t>
        </x:is>
      </x:c>
      <x:c r="D5576" s="0" t="inlineStr">
        <x:is>
          <x:t>net-debt.other-debt-like.B.II.4</x:t>
        </x:is>
      </x:c>
      <x:c r="E5576" s="0" t="inlineStr">
        <x:is>
          <x:t>Sonstige Vermögensgegenstände (Anteil schuldähnlich)</x:t>
        </x:is>
      </x:c>
      <x:c r="F5576" s="58">
        <x:v>1435</x:v>
      </x:c>
      <x:c r="G5576" t="inlineStr">
        <x:is>
          <x:t>Forderungen aus Gewerbesteuerüberzahlungen</x:t>
        </x:is>
      </x:c>
      <x:c r="H5576" s="0" t="inlineStr">
        <x:is>
          <x:t>2023-08</x:t>
        </x:is>
      </x:c>
      <x:c r="I5576" s="0" t="inlineStr">
        <x:is>
          <x:t>2023-08</x:t>
        </x:is>
      </x:c>
      <x:c r="J5576" s="0" t="inlineStr">
        <x:is>
          <x:t>Month</x:t>
        </x:is>
      </x:c>
      <x:c r="K5576" s="58">
        <x:v>1</x:v>
      </x:c>
      <x:c r="L5576" s="12">
        <x:v>0</x:v>
      </x:c>
    </x:row>
    <x:row r="5577">
      <x:c r="A5577" s="0" t="inlineStr">
        <x:is>
          <x:t>NetDebt|net-debt.other-debt-like.B.II.4|1435|2023-09</x:t>
        </x:is>
      </x:c>
      <x:c r="B5577" s="0" t="inlineStr">
        <x:is>
          <x:t>Demo Handel GmbH</x:t>
        </x:is>
      </x:c>
      <x:c r="C5577" s="0" t="inlineStr">
        <x:is>
          <x:t>NetDebt</x:t>
        </x:is>
      </x:c>
      <x:c r="D5577" s="0" t="inlineStr">
        <x:is>
          <x:t>net-debt.other-debt-like.B.II.4</x:t>
        </x:is>
      </x:c>
      <x:c r="E5577" s="0" t="inlineStr">
        <x:is>
          <x:t>Sonstige Vermögensgegenstände (Anteil schuldähnlich)</x:t>
        </x:is>
      </x:c>
      <x:c r="F5577" s="58">
        <x:v>1435</x:v>
      </x:c>
      <x:c r="G5577" t="inlineStr">
        <x:is>
          <x:t>Forderungen aus Gewerbesteuerüberzahlungen</x:t>
        </x:is>
      </x:c>
      <x:c r="H5577" s="0" t="inlineStr">
        <x:is>
          <x:t>2023-09</x:t>
        </x:is>
      </x:c>
      <x:c r="I5577" s="0" t="inlineStr">
        <x:is>
          <x:t>2023-09</x:t>
        </x:is>
      </x:c>
      <x:c r="J5577" s="0" t="inlineStr">
        <x:is>
          <x:t>Month</x:t>
        </x:is>
      </x:c>
      <x:c r="K5577" s="58">
        <x:v>1</x:v>
      </x:c>
      <x:c r="L5577" s="12">
        <x:v>0</x:v>
      </x:c>
    </x:row>
    <x:row r="5578">
      <x:c r="A5578" s="0" t="inlineStr">
        <x:is>
          <x:t>NetDebt|net-debt.other-debt-like.B.II.4|1435|2023-10</x:t>
        </x:is>
      </x:c>
      <x:c r="B5578" s="0" t="inlineStr">
        <x:is>
          <x:t>Demo Handel GmbH</x:t>
        </x:is>
      </x:c>
      <x:c r="C5578" s="0" t="inlineStr">
        <x:is>
          <x:t>NetDebt</x:t>
        </x:is>
      </x:c>
      <x:c r="D5578" s="0" t="inlineStr">
        <x:is>
          <x:t>net-debt.other-debt-like.B.II.4</x:t>
        </x:is>
      </x:c>
      <x:c r="E5578" s="0" t="inlineStr">
        <x:is>
          <x:t>Sonstige Vermögensgegenstände (Anteil schuldähnlich)</x:t>
        </x:is>
      </x:c>
      <x:c r="F5578" s="58">
        <x:v>1435</x:v>
      </x:c>
      <x:c r="G5578" t="inlineStr">
        <x:is>
          <x:t>Forderungen aus Gewerbesteuerüberzahlungen</x:t>
        </x:is>
      </x:c>
      <x:c r="H5578" s="0" t="inlineStr">
        <x:is>
          <x:t>2023-10</x:t>
        </x:is>
      </x:c>
      <x:c r="I5578" s="0" t="inlineStr">
        <x:is>
          <x:t>2023-10</x:t>
        </x:is>
      </x:c>
      <x:c r="J5578" s="0" t="inlineStr">
        <x:is>
          <x:t>Month</x:t>
        </x:is>
      </x:c>
      <x:c r="K5578" s="58">
        <x:v>1</x:v>
      </x:c>
      <x:c r="L5578" s="12">
        <x:v>0</x:v>
      </x:c>
    </x:row>
    <x:row r="5579">
      <x:c r="A5579" s="0" t="inlineStr">
        <x:is>
          <x:t>NetDebt|net-debt.other-debt-like.B.II.4|1435|2023-11</x:t>
        </x:is>
      </x:c>
      <x:c r="B5579" s="0" t="inlineStr">
        <x:is>
          <x:t>Demo Handel GmbH</x:t>
        </x:is>
      </x:c>
      <x:c r="C5579" s="0" t="inlineStr">
        <x:is>
          <x:t>NetDebt</x:t>
        </x:is>
      </x:c>
      <x:c r="D5579" s="0" t="inlineStr">
        <x:is>
          <x:t>net-debt.other-debt-like.B.II.4</x:t>
        </x:is>
      </x:c>
      <x:c r="E5579" s="0" t="inlineStr">
        <x:is>
          <x:t>Sonstige Vermögensgegenstände (Anteil schuldähnlich)</x:t>
        </x:is>
      </x:c>
      <x:c r="F5579" s="58">
        <x:v>1435</x:v>
      </x:c>
      <x:c r="G5579" t="inlineStr">
        <x:is>
          <x:t>Forderungen aus Gewerbesteuerüberzahlungen</x:t>
        </x:is>
      </x:c>
      <x:c r="H5579" s="0" t="inlineStr">
        <x:is>
          <x:t>2023-11</x:t>
        </x:is>
      </x:c>
      <x:c r="I5579" s="0" t="inlineStr">
        <x:is>
          <x:t>2023-11</x:t>
        </x:is>
      </x:c>
      <x:c r="J5579" s="0" t="inlineStr">
        <x:is>
          <x:t>Month</x:t>
        </x:is>
      </x:c>
      <x:c r="K5579" s="58">
        <x:v>1</x:v>
      </x:c>
      <x:c r="L5579" s="12">
        <x:v>0</x:v>
      </x:c>
    </x:row>
    <x:row r="5580">
      <x:c r="A5580" s="0" t="inlineStr">
        <x:is>
          <x:t>NetDebt|net-debt.other-debt-like.B.II.4|1435|2023-12</x:t>
        </x:is>
      </x:c>
      <x:c r="B5580" s="0" t="inlineStr">
        <x:is>
          <x:t>Demo Handel GmbH</x:t>
        </x:is>
      </x:c>
      <x:c r="C5580" s="0" t="inlineStr">
        <x:is>
          <x:t>NetDebt</x:t>
        </x:is>
      </x:c>
      <x:c r="D5580" s="0" t="inlineStr">
        <x:is>
          <x:t>net-debt.other-debt-like.B.II.4</x:t>
        </x:is>
      </x:c>
      <x:c r="E5580" s="0" t="inlineStr">
        <x:is>
          <x:t>Sonstige Vermögensgegenstände (Anteil schuldähnlich)</x:t>
        </x:is>
      </x:c>
      <x:c r="F5580" s="58">
        <x:v>1435</x:v>
      </x:c>
      <x:c r="G5580" t="inlineStr">
        <x:is>
          <x:t>Forderungen aus Gewerbesteuerüberzahlungen</x:t>
        </x:is>
      </x:c>
      <x:c r="H5580" s="0" t="inlineStr">
        <x:is>
          <x:t>2023-12</x:t>
        </x:is>
      </x:c>
      <x:c r="I5580" s="0" t="inlineStr">
        <x:is>
          <x:t>2023-12</x:t>
        </x:is>
      </x:c>
      <x:c r="J5580" s="0" t="inlineStr">
        <x:is>
          <x:t>Month</x:t>
        </x:is>
      </x:c>
      <x:c r="K5580" s="58">
        <x:v>1</x:v>
      </x:c>
      <x:c r="L5580" s="12">
        <x:v>0</x:v>
      </x:c>
    </x:row>
    <x:row r="5581">
      <x:c r="A5581" s="0" t="inlineStr">
        <x:is>
          <x:t>NetDebt|net-debt.other-debt-like.B.II.4|1435|2024-01</x:t>
        </x:is>
      </x:c>
      <x:c r="B5581" s="0" t="inlineStr">
        <x:is>
          <x:t>Demo Handel GmbH</x:t>
        </x:is>
      </x:c>
      <x:c r="C5581" s="0" t="inlineStr">
        <x:is>
          <x:t>NetDebt</x:t>
        </x:is>
      </x:c>
      <x:c r="D5581" s="0" t="inlineStr">
        <x:is>
          <x:t>net-debt.other-debt-like.B.II.4</x:t>
        </x:is>
      </x:c>
      <x:c r="E5581" s="0" t="inlineStr">
        <x:is>
          <x:t>Sonstige Vermögensgegenstände (Anteil schuldähnlich)</x:t>
        </x:is>
      </x:c>
      <x:c r="F5581" s="58">
        <x:v>1435</x:v>
      </x:c>
      <x:c r="G5581" t="inlineStr">
        <x:is>
          <x:t>Forderungen aus Gewerbesteuerüberzahlungen</x:t>
        </x:is>
      </x:c>
      <x:c r="H5581" s="0" t="inlineStr">
        <x:is>
          <x:t>2024-01</x:t>
        </x:is>
      </x:c>
      <x:c r="I5581" s="0" t="inlineStr">
        <x:is>
          <x:t>2024-01</x:t>
        </x:is>
      </x:c>
      <x:c r="J5581" s="0" t="inlineStr">
        <x:is>
          <x:t>Month</x:t>
        </x:is>
      </x:c>
      <x:c r="K5581" s="58">
        <x:v>1</x:v>
      </x:c>
      <x:c r="L5581" s="12">
        <x:v>0</x:v>
      </x:c>
    </x:row>
    <x:row r="5582">
      <x:c r="A5582" s="0" t="inlineStr">
        <x:is>
          <x:t>NetDebt|net-debt.other-debt-like.B.II.4|1435|2024-02</x:t>
        </x:is>
      </x:c>
      <x:c r="B5582" s="0" t="inlineStr">
        <x:is>
          <x:t>Demo Handel GmbH</x:t>
        </x:is>
      </x:c>
      <x:c r="C5582" s="0" t="inlineStr">
        <x:is>
          <x:t>NetDebt</x:t>
        </x:is>
      </x:c>
      <x:c r="D5582" s="0" t="inlineStr">
        <x:is>
          <x:t>net-debt.other-debt-like.B.II.4</x:t>
        </x:is>
      </x:c>
      <x:c r="E5582" s="0" t="inlineStr">
        <x:is>
          <x:t>Sonstige Vermögensgegenstände (Anteil schuldähnlich)</x:t>
        </x:is>
      </x:c>
      <x:c r="F5582" s="58">
        <x:v>1435</x:v>
      </x:c>
      <x:c r="G5582" t="inlineStr">
        <x:is>
          <x:t>Forderungen aus Gewerbesteuerüberzahlungen</x:t>
        </x:is>
      </x:c>
      <x:c r="H5582" s="0" t="inlineStr">
        <x:is>
          <x:t>2024-02</x:t>
        </x:is>
      </x:c>
      <x:c r="I5582" s="0" t="inlineStr">
        <x:is>
          <x:t>2024-02</x:t>
        </x:is>
      </x:c>
      <x:c r="J5582" s="0" t="inlineStr">
        <x:is>
          <x:t>Month</x:t>
        </x:is>
      </x:c>
      <x:c r="K5582" s="58">
        <x:v>1</x:v>
      </x:c>
      <x:c r="L5582" s="12">
        <x:v>0</x:v>
      </x:c>
    </x:row>
    <x:row r="5583">
      <x:c r="A5583" s="0" t="inlineStr">
        <x:is>
          <x:t>NetDebt|net-debt.other-debt-like.B.II.4|1435|2024-03</x:t>
        </x:is>
      </x:c>
      <x:c r="B5583" s="0" t="inlineStr">
        <x:is>
          <x:t>Demo Handel GmbH</x:t>
        </x:is>
      </x:c>
      <x:c r="C5583" s="0" t="inlineStr">
        <x:is>
          <x:t>NetDebt</x:t>
        </x:is>
      </x:c>
      <x:c r="D5583" s="0" t="inlineStr">
        <x:is>
          <x:t>net-debt.other-debt-like.B.II.4</x:t>
        </x:is>
      </x:c>
      <x:c r="E5583" s="0" t="inlineStr">
        <x:is>
          <x:t>Sonstige Vermögensgegenstände (Anteil schuldähnlich)</x:t>
        </x:is>
      </x:c>
      <x:c r="F5583" s="58">
        <x:v>1435</x:v>
      </x:c>
      <x:c r="G5583" t="inlineStr">
        <x:is>
          <x:t>Forderungen aus Gewerbesteuerüberzahlungen</x:t>
        </x:is>
      </x:c>
      <x:c r="H5583" s="0" t="inlineStr">
        <x:is>
          <x:t>2024-03</x:t>
        </x:is>
      </x:c>
      <x:c r="I5583" s="0" t="inlineStr">
        <x:is>
          <x:t>2024-03</x:t>
        </x:is>
      </x:c>
      <x:c r="J5583" s="0" t="inlineStr">
        <x:is>
          <x:t>Month</x:t>
        </x:is>
      </x:c>
      <x:c r="K5583" s="58">
        <x:v>1</x:v>
      </x:c>
      <x:c r="L5583" s="12">
        <x:v>0</x:v>
      </x:c>
    </x:row>
    <x:row r="5584">
      <x:c r="A5584" s="0" t="inlineStr">
        <x:is>
          <x:t>NetDebt|net-debt.other-debt-like.B.II.4|1435|2024-04</x:t>
        </x:is>
      </x:c>
      <x:c r="B5584" s="0" t="inlineStr">
        <x:is>
          <x:t>Demo Handel GmbH</x:t>
        </x:is>
      </x:c>
      <x:c r="C5584" s="0" t="inlineStr">
        <x:is>
          <x:t>NetDebt</x:t>
        </x:is>
      </x:c>
      <x:c r="D5584" s="0" t="inlineStr">
        <x:is>
          <x:t>net-debt.other-debt-like.B.II.4</x:t>
        </x:is>
      </x:c>
      <x:c r="E5584" s="0" t="inlineStr">
        <x:is>
          <x:t>Sonstige Vermögensgegenstände (Anteil schuldähnlich)</x:t>
        </x:is>
      </x:c>
      <x:c r="F5584" s="58">
        <x:v>1435</x:v>
      </x:c>
      <x:c r="G5584" t="inlineStr">
        <x:is>
          <x:t>Forderungen aus Gewerbesteuerüberzahlungen</x:t>
        </x:is>
      </x:c>
      <x:c r="H5584" s="0" t="inlineStr">
        <x:is>
          <x:t>2024-04</x:t>
        </x:is>
      </x:c>
      <x:c r="I5584" s="0" t="inlineStr">
        <x:is>
          <x:t>2024-04</x:t>
        </x:is>
      </x:c>
      <x:c r="J5584" s="0" t="inlineStr">
        <x:is>
          <x:t>Month</x:t>
        </x:is>
      </x:c>
      <x:c r="K5584" s="58">
        <x:v>1</x:v>
      </x:c>
      <x:c r="L5584" s="12">
        <x:v>0</x:v>
      </x:c>
    </x:row>
    <x:row r="5585">
      <x:c r="A5585" s="0" t="inlineStr">
        <x:is>
          <x:t>NetDebt|net-debt.other-debt-like.B.II.4|1435|2024-05</x:t>
        </x:is>
      </x:c>
      <x:c r="B5585" s="0" t="inlineStr">
        <x:is>
          <x:t>Demo Handel GmbH</x:t>
        </x:is>
      </x:c>
      <x:c r="C5585" s="0" t="inlineStr">
        <x:is>
          <x:t>NetDebt</x:t>
        </x:is>
      </x:c>
      <x:c r="D5585" s="0" t="inlineStr">
        <x:is>
          <x:t>net-debt.other-debt-like.B.II.4</x:t>
        </x:is>
      </x:c>
      <x:c r="E5585" s="0" t="inlineStr">
        <x:is>
          <x:t>Sonstige Vermögensgegenstände (Anteil schuldähnlich)</x:t>
        </x:is>
      </x:c>
      <x:c r="F5585" s="58">
        <x:v>1435</x:v>
      </x:c>
      <x:c r="G5585" t="inlineStr">
        <x:is>
          <x:t>Forderungen aus Gewerbesteuerüberzahlungen</x:t>
        </x:is>
      </x:c>
      <x:c r="H5585" s="0" t="inlineStr">
        <x:is>
          <x:t>2024-05</x:t>
        </x:is>
      </x:c>
      <x:c r="I5585" s="0" t="inlineStr">
        <x:is>
          <x:t>2024-05</x:t>
        </x:is>
      </x:c>
      <x:c r="J5585" s="0" t="inlineStr">
        <x:is>
          <x:t>Month</x:t>
        </x:is>
      </x:c>
      <x:c r="K5585" s="58">
        <x:v>1</x:v>
      </x:c>
      <x:c r="L5585" s="12">
        <x:v>0</x:v>
      </x:c>
    </x:row>
    <x:row r="5586">
      <x:c r="A5586" s="0" t="inlineStr">
        <x:is>
          <x:t>NetDebt|net-debt.other-debt-like.B.II.4|1435|2024-06</x:t>
        </x:is>
      </x:c>
      <x:c r="B5586" s="0" t="inlineStr">
        <x:is>
          <x:t>Demo Handel GmbH</x:t>
        </x:is>
      </x:c>
      <x:c r="C5586" s="0" t="inlineStr">
        <x:is>
          <x:t>NetDebt</x:t>
        </x:is>
      </x:c>
      <x:c r="D5586" s="0" t="inlineStr">
        <x:is>
          <x:t>net-debt.other-debt-like.B.II.4</x:t>
        </x:is>
      </x:c>
      <x:c r="E5586" s="0" t="inlineStr">
        <x:is>
          <x:t>Sonstige Vermögensgegenstände (Anteil schuldähnlich)</x:t>
        </x:is>
      </x:c>
      <x:c r="F5586" s="58">
        <x:v>1435</x:v>
      </x:c>
      <x:c r="G5586" t="inlineStr">
        <x:is>
          <x:t>Forderungen aus Gewerbesteuerüberzahlungen</x:t>
        </x:is>
      </x:c>
      <x:c r="H5586" s="0" t="inlineStr">
        <x:is>
          <x:t>2024-06</x:t>
        </x:is>
      </x:c>
      <x:c r="I5586" s="0" t="inlineStr">
        <x:is>
          <x:t>2024-06</x:t>
        </x:is>
      </x:c>
      <x:c r="J5586" s="0" t="inlineStr">
        <x:is>
          <x:t>Month</x:t>
        </x:is>
      </x:c>
      <x:c r="K5586" s="58">
        <x:v>1</x:v>
      </x:c>
      <x:c r="L5586" s="12">
        <x:v>0</x:v>
      </x:c>
    </x:row>
    <x:row r="5587">
      <x:c r="A5587" s="0" t="inlineStr">
        <x:is>
          <x:t>NetDebt|net-debt.other-debt-like.B.II.4|1435|2024-07</x:t>
        </x:is>
      </x:c>
      <x:c r="B5587" s="0" t="inlineStr">
        <x:is>
          <x:t>Demo Handel GmbH</x:t>
        </x:is>
      </x:c>
      <x:c r="C5587" s="0" t="inlineStr">
        <x:is>
          <x:t>NetDebt</x:t>
        </x:is>
      </x:c>
      <x:c r="D5587" s="0" t="inlineStr">
        <x:is>
          <x:t>net-debt.other-debt-like.B.II.4</x:t>
        </x:is>
      </x:c>
      <x:c r="E5587" s="0" t="inlineStr">
        <x:is>
          <x:t>Sonstige Vermögensgegenstände (Anteil schuldähnlich)</x:t>
        </x:is>
      </x:c>
      <x:c r="F5587" s="58">
        <x:v>1435</x:v>
      </x:c>
      <x:c r="G5587" t="inlineStr">
        <x:is>
          <x:t>Forderungen aus Gewerbesteuerüberzahlungen</x:t>
        </x:is>
      </x:c>
      <x:c r="H5587" s="0" t="inlineStr">
        <x:is>
          <x:t>2024-07</x:t>
        </x:is>
      </x:c>
      <x:c r="I5587" s="0" t="inlineStr">
        <x:is>
          <x:t>2024-07</x:t>
        </x:is>
      </x:c>
      <x:c r="J5587" s="0" t="inlineStr">
        <x:is>
          <x:t>Month</x:t>
        </x:is>
      </x:c>
      <x:c r="K5587" s="58">
        <x:v>1</x:v>
      </x:c>
      <x:c r="L5587" s="12">
        <x:v>0</x:v>
      </x:c>
    </x:row>
    <x:row r="5588">
      <x:c r="A5588" s="0" t="inlineStr">
        <x:is>
          <x:t>NetDebt|net-debt.other-debt-like.B.II.4|1435|2024-08</x:t>
        </x:is>
      </x:c>
      <x:c r="B5588" s="0" t="inlineStr">
        <x:is>
          <x:t>Demo Handel GmbH</x:t>
        </x:is>
      </x:c>
      <x:c r="C5588" s="0" t="inlineStr">
        <x:is>
          <x:t>NetDebt</x:t>
        </x:is>
      </x:c>
      <x:c r="D5588" s="0" t="inlineStr">
        <x:is>
          <x:t>net-debt.other-debt-like.B.II.4</x:t>
        </x:is>
      </x:c>
      <x:c r="E5588" s="0" t="inlineStr">
        <x:is>
          <x:t>Sonstige Vermögensgegenstände (Anteil schuldähnlich)</x:t>
        </x:is>
      </x:c>
      <x:c r="F5588" s="58">
        <x:v>1435</x:v>
      </x:c>
      <x:c r="G5588" t="inlineStr">
        <x:is>
          <x:t>Forderungen aus Gewerbesteuerüberzahlungen</x:t>
        </x:is>
      </x:c>
      <x:c r="H5588" s="0" t="inlineStr">
        <x:is>
          <x:t>2024-08</x:t>
        </x:is>
      </x:c>
      <x:c r="I5588" s="0" t="inlineStr">
        <x:is>
          <x:t>2024-08</x:t>
        </x:is>
      </x:c>
      <x:c r="J5588" s="0" t="inlineStr">
        <x:is>
          <x:t>Month</x:t>
        </x:is>
      </x:c>
      <x:c r="K5588" s="58">
        <x:v>1</x:v>
      </x:c>
      <x:c r="L5588" s="12">
        <x:v>0</x:v>
      </x:c>
    </x:row>
    <x:row r="5589">
      <x:c r="A5589" s="0" t="inlineStr">
        <x:is>
          <x:t>NetDebt|net-debt.other-debt-like.B.II.4|1435|2024-09</x:t>
        </x:is>
      </x:c>
      <x:c r="B5589" s="0" t="inlineStr">
        <x:is>
          <x:t>Demo Handel GmbH</x:t>
        </x:is>
      </x:c>
      <x:c r="C5589" s="0" t="inlineStr">
        <x:is>
          <x:t>NetDebt</x:t>
        </x:is>
      </x:c>
      <x:c r="D5589" s="0" t="inlineStr">
        <x:is>
          <x:t>net-debt.other-debt-like.B.II.4</x:t>
        </x:is>
      </x:c>
      <x:c r="E5589" s="0" t="inlineStr">
        <x:is>
          <x:t>Sonstige Vermögensgegenstände (Anteil schuldähnlich)</x:t>
        </x:is>
      </x:c>
      <x:c r="F5589" s="58">
        <x:v>1435</x:v>
      </x:c>
      <x:c r="G5589" t="inlineStr">
        <x:is>
          <x:t>Forderungen aus Gewerbesteuerüberzahlungen</x:t>
        </x:is>
      </x:c>
      <x:c r="H5589" s="0" t="inlineStr">
        <x:is>
          <x:t>2024-09</x:t>
        </x:is>
      </x:c>
      <x:c r="I5589" s="0" t="inlineStr">
        <x:is>
          <x:t>2024-09</x:t>
        </x:is>
      </x:c>
      <x:c r="J5589" s="0" t="inlineStr">
        <x:is>
          <x:t>Month</x:t>
        </x:is>
      </x:c>
      <x:c r="K5589" s="58">
        <x:v>1</x:v>
      </x:c>
      <x:c r="L5589" s="12">
        <x:v>0</x:v>
      </x:c>
    </x:row>
    <x:row r="5590">
      <x:c r="A5590" s="0" t="inlineStr">
        <x:is>
          <x:t>NetDebt|net-debt.other-debt-like.B.II.4|1435|2024-10</x:t>
        </x:is>
      </x:c>
      <x:c r="B5590" s="0" t="inlineStr">
        <x:is>
          <x:t>Demo Handel GmbH</x:t>
        </x:is>
      </x:c>
      <x:c r="C5590" s="0" t="inlineStr">
        <x:is>
          <x:t>NetDebt</x:t>
        </x:is>
      </x:c>
      <x:c r="D5590" s="0" t="inlineStr">
        <x:is>
          <x:t>net-debt.other-debt-like.B.II.4</x:t>
        </x:is>
      </x:c>
      <x:c r="E5590" s="0" t="inlineStr">
        <x:is>
          <x:t>Sonstige Vermögensgegenstände (Anteil schuldähnlich)</x:t>
        </x:is>
      </x:c>
      <x:c r="F5590" s="58">
        <x:v>1435</x:v>
      </x:c>
      <x:c r="G5590" t="inlineStr">
        <x:is>
          <x:t>Forderungen aus Gewerbesteuerüberzahlungen</x:t>
        </x:is>
      </x:c>
      <x:c r="H5590" s="0" t="inlineStr">
        <x:is>
          <x:t>2024-10</x:t>
        </x:is>
      </x:c>
      <x:c r="I5590" s="0" t="inlineStr">
        <x:is>
          <x:t>2024-10</x:t>
        </x:is>
      </x:c>
      <x:c r="J5590" s="0" t="inlineStr">
        <x:is>
          <x:t>Month</x:t>
        </x:is>
      </x:c>
      <x:c r="K5590" s="58">
        <x:v>1</x:v>
      </x:c>
      <x:c r="L5590" s="12">
        <x:v>0</x:v>
      </x:c>
    </x:row>
    <x:row r="5591">
      <x:c r="A5591" s="0" t="inlineStr">
        <x:is>
          <x:t>NetDebt|net-debt.other-debt-like.B.II.4|1435|2024-11</x:t>
        </x:is>
      </x:c>
      <x:c r="B5591" s="0" t="inlineStr">
        <x:is>
          <x:t>Demo Handel GmbH</x:t>
        </x:is>
      </x:c>
      <x:c r="C5591" s="0" t="inlineStr">
        <x:is>
          <x:t>NetDebt</x:t>
        </x:is>
      </x:c>
      <x:c r="D5591" s="0" t="inlineStr">
        <x:is>
          <x:t>net-debt.other-debt-like.B.II.4</x:t>
        </x:is>
      </x:c>
      <x:c r="E5591" s="0" t="inlineStr">
        <x:is>
          <x:t>Sonstige Vermögensgegenstände (Anteil schuldähnlich)</x:t>
        </x:is>
      </x:c>
      <x:c r="F5591" s="58">
        <x:v>1435</x:v>
      </x:c>
      <x:c r="G5591" t="inlineStr">
        <x:is>
          <x:t>Forderungen aus Gewerbesteuerüberzahlungen</x:t>
        </x:is>
      </x:c>
      <x:c r="H5591" s="0" t="inlineStr">
        <x:is>
          <x:t>2024-11</x:t>
        </x:is>
      </x:c>
      <x:c r="I5591" s="0" t="inlineStr">
        <x:is>
          <x:t>2024-11</x:t>
        </x:is>
      </x:c>
      <x:c r="J5591" s="0" t="inlineStr">
        <x:is>
          <x:t>Month</x:t>
        </x:is>
      </x:c>
      <x:c r="K5591" s="58">
        <x:v>1</x:v>
      </x:c>
      <x:c r="L5591" s="12">
        <x:v>0</x:v>
      </x:c>
    </x:row>
    <x:row r="5592">
      <x:c r="A5592" s="0" t="inlineStr">
        <x:is>
          <x:t>NetDebt|net-debt.other-debt-like.B.II.4|1435|2024-12</x:t>
        </x:is>
      </x:c>
      <x:c r="B5592" s="0" t="inlineStr">
        <x:is>
          <x:t>Demo Handel GmbH</x:t>
        </x:is>
      </x:c>
      <x:c r="C5592" s="0" t="inlineStr">
        <x:is>
          <x:t>NetDebt</x:t>
        </x:is>
      </x:c>
      <x:c r="D5592" s="0" t="inlineStr">
        <x:is>
          <x:t>net-debt.other-debt-like.B.II.4</x:t>
        </x:is>
      </x:c>
      <x:c r="E5592" s="0" t="inlineStr">
        <x:is>
          <x:t>Sonstige Vermögensgegenstände (Anteil schuldähnlich)</x:t>
        </x:is>
      </x:c>
      <x:c r="F5592" s="58">
        <x:v>1435</x:v>
      </x:c>
      <x:c r="G5592" t="inlineStr">
        <x:is>
          <x:t>Forderungen aus Gewerbesteuerüberzahlungen</x:t>
        </x:is>
      </x:c>
      <x:c r="H5592" s="0" t="inlineStr">
        <x:is>
          <x:t>2024-12</x:t>
        </x:is>
      </x:c>
      <x:c r="I5592" s="0" t="inlineStr">
        <x:is>
          <x:t>2024-12</x:t>
        </x:is>
      </x:c>
      <x:c r="J5592" s="0" t="inlineStr">
        <x:is>
          <x:t>Month</x:t>
        </x:is>
      </x:c>
      <x:c r="K5592" s="58">
        <x:v>1</x:v>
      </x:c>
      <x:c r="L5592" s="12">
        <x:v>-113363.81</x:v>
      </x:c>
    </x:row>
    <x:row r="5593">
      <x:c r="A5593" s="0" t="inlineStr">
        <x:is>
          <x:t>NetDebt|net-debt.other-debt-like.B.II.4|1450|2022-01</x:t>
        </x:is>
      </x:c>
      <x:c r="B5593" s="0" t="inlineStr">
        <x:is>
          <x:t>Demo Handel GmbH</x:t>
        </x:is>
      </x:c>
      <x:c r="C5593" s="0" t="inlineStr">
        <x:is>
          <x:t>NetDebt</x:t>
        </x:is>
      </x:c>
      <x:c r="D5593" s="0" t="inlineStr">
        <x:is>
          <x:t>net-debt.other-debt-like.B.II.4</x:t>
        </x:is>
      </x:c>
      <x:c r="E5593" s="0" t="inlineStr">
        <x:is>
          <x:t>Sonstige Vermögensgegenstände (Anteil schuldähnlich)</x:t>
        </x:is>
      </x:c>
      <x:c r="F5593" s="58">
        <x:v>1450</x:v>
      </x:c>
      <x:c r="G5593" t="inlineStr">
        <x:is>
          <x:t>Körperschaftsteuerrückforderung</x:t>
        </x:is>
      </x:c>
      <x:c r="H5593" s="0" t="inlineStr">
        <x:is>
          <x:t>2022-01</x:t>
        </x:is>
      </x:c>
      <x:c r="I5593" s="0" t="inlineStr">
        <x:is>
          <x:t>2022-01</x:t>
        </x:is>
      </x:c>
      <x:c r="J5593" s="0" t="inlineStr">
        <x:is>
          <x:t>Month</x:t>
        </x:is>
      </x:c>
      <x:c r="K5593" s="58">
        <x:v>1</x:v>
      </x:c>
      <x:c r="L5593" s="12">
        <x:v>0</x:v>
      </x:c>
    </x:row>
    <x:row r="5594">
      <x:c r="A5594" s="0" t="inlineStr">
        <x:is>
          <x:t>NetDebt|net-debt.other-debt-like.B.II.4|1450|2022-02</x:t>
        </x:is>
      </x:c>
      <x:c r="B5594" s="0" t="inlineStr">
        <x:is>
          <x:t>Demo Handel GmbH</x:t>
        </x:is>
      </x:c>
      <x:c r="C5594" s="0" t="inlineStr">
        <x:is>
          <x:t>NetDebt</x:t>
        </x:is>
      </x:c>
      <x:c r="D5594" s="0" t="inlineStr">
        <x:is>
          <x:t>net-debt.other-debt-like.B.II.4</x:t>
        </x:is>
      </x:c>
      <x:c r="E5594" s="0" t="inlineStr">
        <x:is>
          <x:t>Sonstige Vermögensgegenstände (Anteil schuldähnlich)</x:t>
        </x:is>
      </x:c>
      <x:c r="F5594" s="58">
        <x:v>1450</x:v>
      </x:c>
      <x:c r="G5594" t="inlineStr">
        <x:is>
          <x:t>Körperschaftsteuerrückforderung</x:t>
        </x:is>
      </x:c>
      <x:c r="H5594" s="0" t="inlineStr">
        <x:is>
          <x:t>2022-02</x:t>
        </x:is>
      </x:c>
      <x:c r="I5594" s="0" t="inlineStr">
        <x:is>
          <x:t>2022-02</x:t>
        </x:is>
      </x:c>
      <x:c r="J5594" s="0" t="inlineStr">
        <x:is>
          <x:t>Month</x:t>
        </x:is>
      </x:c>
      <x:c r="K5594" s="58">
        <x:v>1</x:v>
      </x:c>
      <x:c r="L5594" s="12">
        <x:v>0</x:v>
      </x:c>
    </x:row>
    <x:row r="5595">
      <x:c r="A5595" s="0" t="inlineStr">
        <x:is>
          <x:t>NetDebt|net-debt.other-debt-like.B.II.4|1450|2022-03</x:t>
        </x:is>
      </x:c>
      <x:c r="B5595" s="0" t="inlineStr">
        <x:is>
          <x:t>Demo Handel GmbH</x:t>
        </x:is>
      </x:c>
      <x:c r="C5595" s="0" t="inlineStr">
        <x:is>
          <x:t>NetDebt</x:t>
        </x:is>
      </x:c>
      <x:c r="D5595" s="0" t="inlineStr">
        <x:is>
          <x:t>net-debt.other-debt-like.B.II.4</x:t>
        </x:is>
      </x:c>
      <x:c r="E5595" s="0" t="inlineStr">
        <x:is>
          <x:t>Sonstige Vermögensgegenstände (Anteil schuldähnlich)</x:t>
        </x:is>
      </x:c>
      <x:c r="F5595" s="58">
        <x:v>1450</x:v>
      </x:c>
      <x:c r="G5595" t="inlineStr">
        <x:is>
          <x:t>Körperschaftsteuerrückforderung</x:t>
        </x:is>
      </x:c>
      <x:c r="H5595" s="0" t="inlineStr">
        <x:is>
          <x:t>2022-03</x:t>
        </x:is>
      </x:c>
      <x:c r="I5595" s="0" t="inlineStr">
        <x:is>
          <x:t>2022-03</x:t>
        </x:is>
      </x:c>
      <x:c r="J5595" s="0" t="inlineStr">
        <x:is>
          <x:t>Month</x:t>
        </x:is>
      </x:c>
      <x:c r="K5595" s="58">
        <x:v>1</x:v>
      </x:c>
      <x:c r="L5595" s="12">
        <x:v>0</x:v>
      </x:c>
    </x:row>
    <x:row r="5596">
      <x:c r="A5596" s="0" t="inlineStr">
        <x:is>
          <x:t>NetDebt|net-debt.other-debt-like.B.II.4|1450|2022-04</x:t>
        </x:is>
      </x:c>
      <x:c r="B5596" s="0" t="inlineStr">
        <x:is>
          <x:t>Demo Handel GmbH</x:t>
        </x:is>
      </x:c>
      <x:c r="C5596" s="0" t="inlineStr">
        <x:is>
          <x:t>NetDebt</x:t>
        </x:is>
      </x:c>
      <x:c r="D5596" s="0" t="inlineStr">
        <x:is>
          <x:t>net-debt.other-debt-like.B.II.4</x:t>
        </x:is>
      </x:c>
      <x:c r="E5596" s="0" t="inlineStr">
        <x:is>
          <x:t>Sonstige Vermögensgegenstände (Anteil schuldähnlich)</x:t>
        </x:is>
      </x:c>
      <x:c r="F5596" s="58">
        <x:v>1450</x:v>
      </x:c>
      <x:c r="G5596" t="inlineStr">
        <x:is>
          <x:t>Körperschaftsteuerrückforderung</x:t>
        </x:is>
      </x:c>
      <x:c r="H5596" s="0" t="inlineStr">
        <x:is>
          <x:t>2022-04</x:t>
        </x:is>
      </x:c>
      <x:c r="I5596" s="0" t="inlineStr">
        <x:is>
          <x:t>2022-04</x:t>
        </x:is>
      </x:c>
      <x:c r="J5596" s="0" t="inlineStr">
        <x:is>
          <x:t>Month</x:t>
        </x:is>
      </x:c>
      <x:c r="K5596" s="58">
        <x:v>1</x:v>
      </x:c>
      <x:c r="L5596" s="12">
        <x:v>0</x:v>
      </x:c>
    </x:row>
    <x:row r="5597">
      <x:c r="A5597" s="0" t="inlineStr">
        <x:is>
          <x:t>NetDebt|net-debt.other-debt-like.B.II.4|1450|2022-05</x:t>
        </x:is>
      </x:c>
      <x:c r="B5597" s="0" t="inlineStr">
        <x:is>
          <x:t>Demo Handel GmbH</x:t>
        </x:is>
      </x:c>
      <x:c r="C5597" s="0" t="inlineStr">
        <x:is>
          <x:t>NetDebt</x:t>
        </x:is>
      </x:c>
      <x:c r="D5597" s="0" t="inlineStr">
        <x:is>
          <x:t>net-debt.other-debt-like.B.II.4</x:t>
        </x:is>
      </x:c>
      <x:c r="E5597" s="0" t="inlineStr">
        <x:is>
          <x:t>Sonstige Vermögensgegenstände (Anteil schuldähnlich)</x:t>
        </x:is>
      </x:c>
      <x:c r="F5597" s="58">
        <x:v>1450</x:v>
      </x:c>
      <x:c r="G5597" t="inlineStr">
        <x:is>
          <x:t>Körperschaftsteuerrückforderung</x:t>
        </x:is>
      </x:c>
      <x:c r="H5597" s="0" t="inlineStr">
        <x:is>
          <x:t>2022-05</x:t>
        </x:is>
      </x:c>
      <x:c r="I5597" s="0" t="inlineStr">
        <x:is>
          <x:t>2022-05</x:t>
        </x:is>
      </x:c>
      <x:c r="J5597" s="0" t="inlineStr">
        <x:is>
          <x:t>Month</x:t>
        </x:is>
      </x:c>
      <x:c r="K5597" s="58">
        <x:v>1</x:v>
      </x:c>
      <x:c r="L5597" s="12">
        <x:v>0</x:v>
      </x:c>
    </x:row>
    <x:row r="5598">
      <x:c r="A5598" s="0" t="inlineStr">
        <x:is>
          <x:t>NetDebt|net-debt.other-debt-like.B.II.4|1450|2022-06</x:t>
        </x:is>
      </x:c>
      <x:c r="B5598" s="0" t="inlineStr">
        <x:is>
          <x:t>Demo Handel GmbH</x:t>
        </x:is>
      </x:c>
      <x:c r="C5598" s="0" t="inlineStr">
        <x:is>
          <x:t>NetDebt</x:t>
        </x:is>
      </x:c>
      <x:c r="D5598" s="0" t="inlineStr">
        <x:is>
          <x:t>net-debt.other-debt-like.B.II.4</x:t>
        </x:is>
      </x:c>
      <x:c r="E5598" s="0" t="inlineStr">
        <x:is>
          <x:t>Sonstige Vermögensgegenstände (Anteil schuldähnlich)</x:t>
        </x:is>
      </x:c>
      <x:c r="F5598" s="58">
        <x:v>1450</x:v>
      </x:c>
      <x:c r="G5598" t="inlineStr">
        <x:is>
          <x:t>Körperschaftsteuerrückforderung</x:t>
        </x:is>
      </x:c>
      <x:c r="H5598" s="0" t="inlineStr">
        <x:is>
          <x:t>2022-06</x:t>
        </x:is>
      </x:c>
      <x:c r="I5598" s="0" t="inlineStr">
        <x:is>
          <x:t>2022-06</x:t>
        </x:is>
      </x:c>
      <x:c r="J5598" s="0" t="inlineStr">
        <x:is>
          <x:t>Month</x:t>
        </x:is>
      </x:c>
      <x:c r="K5598" s="58">
        <x:v>1</x:v>
      </x:c>
      <x:c r="L5598" s="12">
        <x:v>0</x:v>
      </x:c>
    </x:row>
    <x:row r="5599">
      <x:c r="A5599" s="0" t="inlineStr">
        <x:is>
          <x:t>NetDebt|net-debt.other-debt-like.B.II.4|1450|2022-07</x:t>
        </x:is>
      </x:c>
      <x:c r="B5599" s="0" t="inlineStr">
        <x:is>
          <x:t>Demo Handel GmbH</x:t>
        </x:is>
      </x:c>
      <x:c r="C5599" s="0" t="inlineStr">
        <x:is>
          <x:t>NetDebt</x:t>
        </x:is>
      </x:c>
      <x:c r="D5599" s="0" t="inlineStr">
        <x:is>
          <x:t>net-debt.other-debt-like.B.II.4</x:t>
        </x:is>
      </x:c>
      <x:c r="E5599" s="0" t="inlineStr">
        <x:is>
          <x:t>Sonstige Vermögensgegenstände (Anteil schuldähnlich)</x:t>
        </x:is>
      </x:c>
      <x:c r="F5599" s="58">
        <x:v>1450</x:v>
      </x:c>
      <x:c r="G5599" t="inlineStr">
        <x:is>
          <x:t>Körperschaftsteuerrückforderung</x:t>
        </x:is>
      </x:c>
      <x:c r="H5599" s="0" t="inlineStr">
        <x:is>
          <x:t>2022-07</x:t>
        </x:is>
      </x:c>
      <x:c r="I5599" s="0" t="inlineStr">
        <x:is>
          <x:t>2022-07</x:t>
        </x:is>
      </x:c>
      <x:c r="J5599" s="0" t="inlineStr">
        <x:is>
          <x:t>Month</x:t>
        </x:is>
      </x:c>
      <x:c r="K5599" s="58">
        <x:v>1</x:v>
      </x:c>
      <x:c r="L5599" s="12">
        <x:v>0</x:v>
      </x:c>
    </x:row>
    <x:row r="5600">
      <x:c r="A5600" s="0" t="inlineStr">
        <x:is>
          <x:t>NetDebt|net-debt.other-debt-like.B.II.4|1450|2022-08</x:t>
        </x:is>
      </x:c>
      <x:c r="B5600" s="0" t="inlineStr">
        <x:is>
          <x:t>Demo Handel GmbH</x:t>
        </x:is>
      </x:c>
      <x:c r="C5600" s="0" t="inlineStr">
        <x:is>
          <x:t>NetDebt</x:t>
        </x:is>
      </x:c>
      <x:c r="D5600" s="0" t="inlineStr">
        <x:is>
          <x:t>net-debt.other-debt-like.B.II.4</x:t>
        </x:is>
      </x:c>
      <x:c r="E5600" s="0" t="inlineStr">
        <x:is>
          <x:t>Sonstige Vermögensgegenstände (Anteil schuldähnlich)</x:t>
        </x:is>
      </x:c>
      <x:c r="F5600" s="58">
        <x:v>1450</x:v>
      </x:c>
      <x:c r="G5600" t="inlineStr">
        <x:is>
          <x:t>Körperschaftsteuerrückforderung</x:t>
        </x:is>
      </x:c>
      <x:c r="H5600" s="0" t="inlineStr">
        <x:is>
          <x:t>2022-08</x:t>
        </x:is>
      </x:c>
      <x:c r="I5600" s="0" t="inlineStr">
        <x:is>
          <x:t>2022-08</x:t>
        </x:is>
      </x:c>
      <x:c r="J5600" s="0" t="inlineStr">
        <x:is>
          <x:t>Month</x:t>
        </x:is>
      </x:c>
      <x:c r="K5600" s="58">
        <x:v>1</x:v>
      </x:c>
      <x:c r="L5600" s="12">
        <x:v>0</x:v>
      </x:c>
    </x:row>
    <x:row r="5601">
      <x:c r="A5601" s="0" t="inlineStr">
        <x:is>
          <x:t>NetDebt|net-debt.other-debt-like.B.II.4|1450|2022-09</x:t>
        </x:is>
      </x:c>
      <x:c r="B5601" s="0" t="inlineStr">
        <x:is>
          <x:t>Demo Handel GmbH</x:t>
        </x:is>
      </x:c>
      <x:c r="C5601" s="0" t="inlineStr">
        <x:is>
          <x:t>NetDebt</x:t>
        </x:is>
      </x:c>
      <x:c r="D5601" s="0" t="inlineStr">
        <x:is>
          <x:t>net-debt.other-debt-like.B.II.4</x:t>
        </x:is>
      </x:c>
      <x:c r="E5601" s="0" t="inlineStr">
        <x:is>
          <x:t>Sonstige Vermögensgegenstände (Anteil schuldähnlich)</x:t>
        </x:is>
      </x:c>
      <x:c r="F5601" s="58">
        <x:v>1450</x:v>
      </x:c>
      <x:c r="G5601" t="inlineStr">
        <x:is>
          <x:t>Körperschaftsteuerrückforderung</x:t>
        </x:is>
      </x:c>
      <x:c r="H5601" s="0" t="inlineStr">
        <x:is>
          <x:t>2022-09</x:t>
        </x:is>
      </x:c>
      <x:c r="I5601" s="0" t="inlineStr">
        <x:is>
          <x:t>2022-09</x:t>
        </x:is>
      </x:c>
      <x:c r="J5601" s="0" t="inlineStr">
        <x:is>
          <x:t>Month</x:t>
        </x:is>
      </x:c>
      <x:c r="K5601" s="58">
        <x:v>1</x:v>
      </x:c>
      <x:c r="L5601" s="12">
        <x:v>0</x:v>
      </x:c>
    </x:row>
    <x:row r="5602">
      <x:c r="A5602" s="0" t="inlineStr">
        <x:is>
          <x:t>NetDebt|net-debt.other-debt-like.B.II.4|1450|2022-10</x:t>
        </x:is>
      </x:c>
      <x:c r="B5602" s="0" t="inlineStr">
        <x:is>
          <x:t>Demo Handel GmbH</x:t>
        </x:is>
      </x:c>
      <x:c r="C5602" s="0" t="inlineStr">
        <x:is>
          <x:t>NetDebt</x:t>
        </x:is>
      </x:c>
      <x:c r="D5602" s="0" t="inlineStr">
        <x:is>
          <x:t>net-debt.other-debt-like.B.II.4</x:t>
        </x:is>
      </x:c>
      <x:c r="E5602" s="0" t="inlineStr">
        <x:is>
          <x:t>Sonstige Vermögensgegenstände (Anteil schuldähnlich)</x:t>
        </x:is>
      </x:c>
      <x:c r="F5602" s="58">
        <x:v>1450</x:v>
      </x:c>
      <x:c r="G5602" t="inlineStr">
        <x:is>
          <x:t>Körperschaftsteuerrückforderung</x:t>
        </x:is>
      </x:c>
      <x:c r="H5602" s="0" t="inlineStr">
        <x:is>
          <x:t>2022-10</x:t>
        </x:is>
      </x:c>
      <x:c r="I5602" s="0" t="inlineStr">
        <x:is>
          <x:t>2022-10</x:t>
        </x:is>
      </x:c>
      <x:c r="J5602" s="0" t="inlineStr">
        <x:is>
          <x:t>Month</x:t>
        </x:is>
      </x:c>
      <x:c r="K5602" s="58">
        <x:v>1</x:v>
      </x:c>
      <x:c r="L5602" s="12">
        <x:v>0</x:v>
      </x:c>
    </x:row>
    <x:row r="5603">
      <x:c r="A5603" s="0" t="inlineStr">
        <x:is>
          <x:t>NetDebt|net-debt.other-debt-like.B.II.4|1450|2022-11</x:t>
        </x:is>
      </x:c>
      <x:c r="B5603" s="0" t="inlineStr">
        <x:is>
          <x:t>Demo Handel GmbH</x:t>
        </x:is>
      </x:c>
      <x:c r="C5603" s="0" t="inlineStr">
        <x:is>
          <x:t>NetDebt</x:t>
        </x:is>
      </x:c>
      <x:c r="D5603" s="0" t="inlineStr">
        <x:is>
          <x:t>net-debt.other-debt-like.B.II.4</x:t>
        </x:is>
      </x:c>
      <x:c r="E5603" s="0" t="inlineStr">
        <x:is>
          <x:t>Sonstige Vermögensgegenstände (Anteil schuldähnlich)</x:t>
        </x:is>
      </x:c>
      <x:c r="F5603" s="58">
        <x:v>1450</x:v>
      </x:c>
      <x:c r="G5603" t="inlineStr">
        <x:is>
          <x:t>Körperschaftsteuerrückforderung</x:t>
        </x:is>
      </x:c>
      <x:c r="H5603" s="0" t="inlineStr">
        <x:is>
          <x:t>2022-11</x:t>
        </x:is>
      </x:c>
      <x:c r="I5603" s="0" t="inlineStr">
        <x:is>
          <x:t>2022-11</x:t>
        </x:is>
      </x:c>
      <x:c r="J5603" s="0" t="inlineStr">
        <x:is>
          <x:t>Month</x:t>
        </x:is>
      </x:c>
      <x:c r="K5603" s="58">
        <x:v>1</x:v>
      </x:c>
      <x:c r="L5603" s="12">
        <x:v>0</x:v>
      </x:c>
    </x:row>
    <x:row r="5604">
      <x:c r="A5604" s="0" t="inlineStr">
        <x:is>
          <x:t>NetDebt|net-debt.other-debt-like.B.II.4|1450|2022-12</x:t>
        </x:is>
      </x:c>
      <x:c r="B5604" s="0" t="inlineStr">
        <x:is>
          <x:t>Demo Handel GmbH</x:t>
        </x:is>
      </x:c>
      <x:c r="C5604" s="0" t="inlineStr">
        <x:is>
          <x:t>NetDebt</x:t>
        </x:is>
      </x:c>
      <x:c r="D5604" s="0" t="inlineStr">
        <x:is>
          <x:t>net-debt.other-debt-like.B.II.4</x:t>
        </x:is>
      </x:c>
      <x:c r="E5604" s="0" t="inlineStr">
        <x:is>
          <x:t>Sonstige Vermögensgegenstände (Anteil schuldähnlich)</x:t>
        </x:is>
      </x:c>
      <x:c r="F5604" s="58">
        <x:v>1450</x:v>
      </x:c>
      <x:c r="G5604" t="inlineStr">
        <x:is>
          <x:t>Körperschaftsteuerrückforderung</x:t>
        </x:is>
      </x:c>
      <x:c r="H5604" s="0" t="inlineStr">
        <x:is>
          <x:t>2022-12</x:t>
        </x:is>
      </x:c>
      <x:c r="I5604" s="0" t="inlineStr">
        <x:is>
          <x:t>2022-12</x:t>
        </x:is>
      </x:c>
      <x:c r="J5604" s="0" t="inlineStr">
        <x:is>
          <x:t>Month</x:t>
        </x:is>
      </x:c>
      <x:c r="K5604" s="58">
        <x:v>1</x:v>
      </x:c>
      <x:c r="L5604" s="12">
        <x:v>0</x:v>
      </x:c>
    </x:row>
    <x:row r="5605">
      <x:c r="A5605" s="0" t="inlineStr">
        <x:is>
          <x:t>NetDebt|net-debt.other-debt-like.B.II.4|1450|2023-01</x:t>
        </x:is>
      </x:c>
      <x:c r="B5605" s="0" t="inlineStr">
        <x:is>
          <x:t>Demo Handel GmbH</x:t>
        </x:is>
      </x:c>
      <x:c r="C5605" s="0" t="inlineStr">
        <x:is>
          <x:t>NetDebt</x:t>
        </x:is>
      </x:c>
      <x:c r="D5605" s="0" t="inlineStr">
        <x:is>
          <x:t>net-debt.other-debt-like.B.II.4</x:t>
        </x:is>
      </x:c>
      <x:c r="E5605" s="0" t="inlineStr">
        <x:is>
          <x:t>Sonstige Vermögensgegenstände (Anteil schuldähnlich)</x:t>
        </x:is>
      </x:c>
      <x:c r="F5605" s="58">
        <x:v>1450</x:v>
      </x:c>
      <x:c r="G5605" t="inlineStr">
        <x:is>
          <x:t>Körperschaftsteuerrückforderung</x:t>
        </x:is>
      </x:c>
      <x:c r="H5605" s="0" t="inlineStr">
        <x:is>
          <x:t>2023-01</x:t>
        </x:is>
      </x:c>
      <x:c r="I5605" s="0" t="inlineStr">
        <x:is>
          <x:t>2023-01</x:t>
        </x:is>
      </x:c>
      <x:c r="J5605" s="0" t="inlineStr">
        <x:is>
          <x:t>Month</x:t>
        </x:is>
      </x:c>
      <x:c r="K5605" s="58">
        <x:v>1</x:v>
      </x:c>
      <x:c r="L5605" s="12">
        <x:v>0</x:v>
      </x:c>
    </x:row>
    <x:row r="5606">
      <x:c r="A5606" s="0" t="inlineStr">
        <x:is>
          <x:t>NetDebt|net-debt.other-debt-like.B.II.4|1450|2023-02</x:t>
        </x:is>
      </x:c>
      <x:c r="B5606" s="0" t="inlineStr">
        <x:is>
          <x:t>Demo Handel GmbH</x:t>
        </x:is>
      </x:c>
      <x:c r="C5606" s="0" t="inlineStr">
        <x:is>
          <x:t>NetDebt</x:t>
        </x:is>
      </x:c>
      <x:c r="D5606" s="0" t="inlineStr">
        <x:is>
          <x:t>net-debt.other-debt-like.B.II.4</x:t>
        </x:is>
      </x:c>
      <x:c r="E5606" s="0" t="inlineStr">
        <x:is>
          <x:t>Sonstige Vermögensgegenstände (Anteil schuldähnlich)</x:t>
        </x:is>
      </x:c>
      <x:c r="F5606" s="58">
        <x:v>1450</x:v>
      </x:c>
      <x:c r="G5606" t="inlineStr">
        <x:is>
          <x:t>Körperschaftsteuerrückforderung</x:t>
        </x:is>
      </x:c>
      <x:c r="H5606" s="0" t="inlineStr">
        <x:is>
          <x:t>2023-02</x:t>
        </x:is>
      </x:c>
      <x:c r="I5606" s="0" t="inlineStr">
        <x:is>
          <x:t>2023-02</x:t>
        </x:is>
      </x:c>
      <x:c r="J5606" s="0" t="inlineStr">
        <x:is>
          <x:t>Month</x:t>
        </x:is>
      </x:c>
      <x:c r="K5606" s="58">
        <x:v>1</x:v>
      </x:c>
      <x:c r="L5606" s="12">
        <x:v>0</x:v>
      </x:c>
    </x:row>
    <x:row r="5607">
      <x:c r="A5607" s="0" t="inlineStr">
        <x:is>
          <x:t>NetDebt|net-debt.other-debt-like.B.II.4|1450|2023-03</x:t>
        </x:is>
      </x:c>
      <x:c r="B5607" s="0" t="inlineStr">
        <x:is>
          <x:t>Demo Handel GmbH</x:t>
        </x:is>
      </x:c>
      <x:c r="C5607" s="0" t="inlineStr">
        <x:is>
          <x:t>NetDebt</x:t>
        </x:is>
      </x:c>
      <x:c r="D5607" s="0" t="inlineStr">
        <x:is>
          <x:t>net-debt.other-debt-like.B.II.4</x:t>
        </x:is>
      </x:c>
      <x:c r="E5607" s="0" t="inlineStr">
        <x:is>
          <x:t>Sonstige Vermögensgegenstände (Anteil schuldähnlich)</x:t>
        </x:is>
      </x:c>
      <x:c r="F5607" s="58">
        <x:v>1450</x:v>
      </x:c>
      <x:c r="G5607" t="inlineStr">
        <x:is>
          <x:t>Körperschaftsteuerrückforderung</x:t>
        </x:is>
      </x:c>
      <x:c r="H5607" s="0" t="inlineStr">
        <x:is>
          <x:t>2023-03</x:t>
        </x:is>
      </x:c>
      <x:c r="I5607" s="0" t="inlineStr">
        <x:is>
          <x:t>2023-03</x:t>
        </x:is>
      </x:c>
      <x:c r="J5607" s="0" t="inlineStr">
        <x:is>
          <x:t>Month</x:t>
        </x:is>
      </x:c>
      <x:c r="K5607" s="58">
        <x:v>1</x:v>
      </x:c>
      <x:c r="L5607" s="12">
        <x:v>0</x:v>
      </x:c>
    </x:row>
    <x:row r="5608">
      <x:c r="A5608" s="0" t="inlineStr">
        <x:is>
          <x:t>NetDebt|net-debt.other-debt-like.B.II.4|1450|2023-04</x:t>
        </x:is>
      </x:c>
      <x:c r="B5608" s="0" t="inlineStr">
        <x:is>
          <x:t>Demo Handel GmbH</x:t>
        </x:is>
      </x:c>
      <x:c r="C5608" s="0" t="inlineStr">
        <x:is>
          <x:t>NetDebt</x:t>
        </x:is>
      </x:c>
      <x:c r="D5608" s="0" t="inlineStr">
        <x:is>
          <x:t>net-debt.other-debt-like.B.II.4</x:t>
        </x:is>
      </x:c>
      <x:c r="E5608" s="0" t="inlineStr">
        <x:is>
          <x:t>Sonstige Vermögensgegenstände (Anteil schuldähnlich)</x:t>
        </x:is>
      </x:c>
      <x:c r="F5608" s="58">
        <x:v>1450</x:v>
      </x:c>
      <x:c r="G5608" t="inlineStr">
        <x:is>
          <x:t>Körperschaftsteuerrückforderung</x:t>
        </x:is>
      </x:c>
      <x:c r="H5608" s="0" t="inlineStr">
        <x:is>
          <x:t>2023-04</x:t>
        </x:is>
      </x:c>
      <x:c r="I5608" s="0" t="inlineStr">
        <x:is>
          <x:t>2023-04</x:t>
        </x:is>
      </x:c>
      <x:c r="J5608" s="0" t="inlineStr">
        <x:is>
          <x:t>Month</x:t>
        </x:is>
      </x:c>
      <x:c r="K5608" s="58">
        <x:v>1</x:v>
      </x:c>
      <x:c r="L5608" s="12">
        <x:v>0</x:v>
      </x:c>
    </x:row>
    <x:row r="5609">
      <x:c r="A5609" s="0" t="inlineStr">
        <x:is>
          <x:t>NetDebt|net-debt.other-debt-like.B.II.4|1450|2023-05</x:t>
        </x:is>
      </x:c>
      <x:c r="B5609" s="0" t="inlineStr">
        <x:is>
          <x:t>Demo Handel GmbH</x:t>
        </x:is>
      </x:c>
      <x:c r="C5609" s="0" t="inlineStr">
        <x:is>
          <x:t>NetDebt</x:t>
        </x:is>
      </x:c>
      <x:c r="D5609" s="0" t="inlineStr">
        <x:is>
          <x:t>net-debt.other-debt-like.B.II.4</x:t>
        </x:is>
      </x:c>
      <x:c r="E5609" s="0" t="inlineStr">
        <x:is>
          <x:t>Sonstige Vermögensgegenstände (Anteil schuldähnlich)</x:t>
        </x:is>
      </x:c>
      <x:c r="F5609" s="58">
        <x:v>1450</x:v>
      </x:c>
      <x:c r="G5609" t="inlineStr">
        <x:is>
          <x:t>Körperschaftsteuerrückforderung</x:t>
        </x:is>
      </x:c>
      <x:c r="H5609" s="0" t="inlineStr">
        <x:is>
          <x:t>2023-05</x:t>
        </x:is>
      </x:c>
      <x:c r="I5609" s="0" t="inlineStr">
        <x:is>
          <x:t>2023-05</x:t>
        </x:is>
      </x:c>
      <x:c r="J5609" s="0" t="inlineStr">
        <x:is>
          <x:t>Month</x:t>
        </x:is>
      </x:c>
      <x:c r="K5609" s="58">
        <x:v>1</x:v>
      </x:c>
      <x:c r="L5609" s="12">
        <x:v>0</x:v>
      </x:c>
    </x:row>
    <x:row r="5610">
      <x:c r="A5610" s="0" t="inlineStr">
        <x:is>
          <x:t>NetDebt|net-debt.other-debt-like.B.II.4|1450|2023-06</x:t>
        </x:is>
      </x:c>
      <x:c r="B5610" s="0" t="inlineStr">
        <x:is>
          <x:t>Demo Handel GmbH</x:t>
        </x:is>
      </x:c>
      <x:c r="C5610" s="0" t="inlineStr">
        <x:is>
          <x:t>NetDebt</x:t>
        </x:is>
      </x:c>
      <x:c r="D5610" s="0" t="inlineStr">
        <x:is>
          <x:t>net-debt.other-debt-like.B.II.4</x:t>
        </x:is>
      </x:c>
      <x:c r="E5610" s="0" t="inlineStr">
        <x:is>
          <x:t>Sonstige Vermögensgegenstände (Anteil schuldähnlich)</x:t>
        </x:is>
      </x:c>
      <x:c r="F5610" s="58">
        <x:v>1450</x:v>
      </x:c>
      <x:c r="G5610" t="inlineStr">
        <x:is>
          <x:t>Körperschaftsteuerrückforderung</x:t>
        </x:is>
      </x:c>
      <x:c r="H5610" s="0" t="inlineStr">
        <x:is>
          <x:t>2023-06</x:t>
        </x:is>
      </x:c>
      <x:c r="I5610" s="0" t="inlineStr">
        <x:is>
          <x:t>2023-06</x:t>
        </x:is>
      </x:c>
      <x:c r="J5610" s="0" t="inlineStr">
        <x:is>
          <x:t>Month</x:t>
        </x:is>
      </x:c>
      <x:c r="K5610" s="58">
        <x:v>1</x:v>
      </x:c>
      <x:c r="L5610" s="12">
        <x:v>0</x:v>
      </x:c>
    </x:row>
    <x:row r="5611">
      <x:c r="A5611" s="0" t="inlineStr">
        <x:is>
          <x:t>NetDebt|net-debt.other-debt-like.B.II.4|1450|2023-07</x:t>
        </x:is>
      </x:c>
      <x:c r="B5611" s="0" t="inlineStr">
        <x:is>
          <x:t>Demo Handel GmbH</x:t>
        </x:is>
      </x:c>
      <x:c r="C5611" s="0" t="inlineStr">
        <x:is>
          <x:t>NetDebt</x:t>
        </x:is>
      </x:c>
      <x:c r="D5611" s="0" t="inlineStr">
        <x:is>
          <x:t>net-debt.other-debt-like.B.II.4</x:t>
        </x:is>
      </x:c>
      <x:c r="E5611" s="0" t="inlineStr">
        <x:is>
          <x:t>Sonstige Vermögensgegenstände (Anteil schuldähnlich)</x:t>
        </x:is>
      </x:c>
      <x:c r="F5611" s="58">
        <x:v>1450</x:v>
      </x:c>
      <x:c r="G5611" t="inlineStr">
        <x:is>
          <x:t>Körperschaftsteuerrückforderung</x:t>
        </x:is>
      </x:c>
      <x:c r="H5611" s="0" t="inlineStr">
        <x:is>
          <x:t>2023-07</x:t>
        </x:is>
      </x:c>
      <x:c r="I5611" s="0" t="inlineStr">
        <x:is>
          <x:t>2023-07</x:t>
        </x:is>
      </x:c>
      <x:c r="J5611" s="0" t="inlineStr">
        <x:is>
          <x:t>Month</x:t>
        </x:is>
      </x:c>
      <x:c r="K5611" s="58">
        <x:v>1</x:v>
      </x:c>
      <x:c r="L5611" s="12">
        <x:v>0</x:v>
      </x:c>
    </x:row>
    <x:row r="5612">
      <x:c r="A5612" s="0" t="inlineStr">
        <x:is>
          <x:t>NetDebt|net-debt.other-debt-like.B.II.4|1450|2023-08</x:t>
        </x:is>
      </x:c>
      <x:c r="B5612" s="0" t="inlineStr">
        <x:is>
          <x:t>Demo Handel GmbH</x:t>
        </x:is>
      </x:c>
      <x:c r="C5612" s="0" t="inlineStr">
        <x:is>
          <x:t>NetDebt</x:t>
        </x:is>
      </x:c>
      <x:c r="D5612" s="0" t="inlineStr">
        <x:is>
          <x:t>net-debt.other-debt-like.B.II.4</x:t>
        </x:is>
      </x:c>
      <x:c r="E5612" s="0" t="inlineStr">
        <x:is>
          <x:t>Sonstige Vermögensgegenstände (Anteil schuldähnlich)</x:t>
        </x:is>
      </x:c>
      <x:c r="F5612" s="58">
        <x:v>1450</x:v>
      </x:c>
      <x:c r="G5612" t="inlineStr">
        <x:is>
          <x:t>Körperschaftsteuerrückforderung</x:t>
        </x:is>
      </x:c>
      <x:c r="H5612" s="0" t="inlineStr">
        <x:is>
          <x:t>2023-08</x:t>
        </x:is>
      </x:c>
      <x:c r="I5612" s="0" t="inlineStr">
        <x:is>
          <x:t>2023-08</x:t>
        </x:is>
      </x:c>
      <x:c r="J5612" s="0" t="inlineStr">
        <x:is>
          <x:t>Month</x:t>
        </x:is>
      </x:c>
      <x:c r="K5612" s="58">
        <x:v>1</x:v>
      </x:c>
      <x:c r="L5612" s="12">
        <x:v>0</x:v>
      </x:c>
    </x:row>
    <x:row r="5613">
      <x:c r="A5613" s="0" t="inlineStr">
        <x:is>
          <x:t>NetDebt|net-debt.other-debt-like.B.II.4|1450|2023-09</x:t>
        </x:is>
      </x:c>
      <x:c r="B5613" s="0" t="inlineStr">
        <x:is>
          <x:t>Demo Handel GmbH</x:t>
        </x:is>
      </x:c>
      <x:c r="C5613" s="0" t="inlineStr">
        <x:is>
          <x:t>NetDebt</x:t>
        </x:is>
      </x:c>
      <x:c r="D5613" s="0" t="inlineStr">
        <x:is>
          <x:t>net-debt.other-debt-like.B.II.4</x:t>
        </x:is>
      </x:c>
      <x:c r="E5613" s="0" t="inlineStr">
        <x:is>
          <x:t>Sonstige Vermögensgegenstände (Anteil schuldähnlich)</x:t>
        </x:is>
      </x:c>
      <x:c r="F5613" s="58">
        <x:v>1450</x:v>
      </x:c>
      <x:c r="G5613" t="inlineStr">
        <x:is>
          <x:t>Körperschaftsteuerrückforderung</x:t>
        </x:is>
      </x:c>
      <x:c r="H5613" s="0" t="inlineStr">
        <x:is>
          <x:t>2023-09</x:t>
        </x:is>
      </x:c>
      <x:c r="I5613" s="0" t="inlineStr">
        <x:is>
          <x:t>2023-09</x:t>
        </x:is>
      </x:c>
      <x:c r="J5613" s="0" t="inlineStr">
        <x:is>
          <x:t>Month</x:t>
        </x:is>
      </x:c>
      <x:c r="K5613" s="58">
        <x:v>1</x:v>
      </x:c>
      <x:c r="L5613" s="12">
        <x:v>0</x:v>
      </x:c>
    </x:row>
    <x:row r="5614">
      <x:c r="A5614" s="0" t="inlineStr">
        <x:is>
          <x:t>NetDebt|net-debt.other-debt-like.B.II.4|1450|2023-10</x:t>
        </x:is>
      </x:c>
      <x:c r="B5614" s="0" t="inlineStr">
        <x:is>
          <x:t>Demo Handel GmbH</x:t>
        </x:is>
      </x:c>
      <x:c r="C5614" s="0" t="inlineStr">
        <x:is>
          <x:t>NetDebt</x:t>
        </x:is>
      </x:c>
      <x:c r="D5614" s="0" t="inlineStr">
        <x:is>
          <x:t>net-debt.other-debt-like.B.II.4</x:t>
        </x:is>
      </x:c>
      <x:c r="E5614" s="0" t="inlineStr">
        <x:is>
          <x:t>Sonstige Vermögensgegenstände (Anteil schuldähnlich)</x:t>
        </x:is>
      </x:c>
      <x:c r="F5614" s="58">
        <x:v>1450</x:v>
      </x:c>
      <x:c r="G5614" t="inlineStr">
        <x:is>
          <x:t>Körperschaftsteuerrückforderung</x:t>
        </x:is>
      </x:c>
      <x:c r="H5614" s="0" t="inlineStr">
        <x:is>
          <x:t>2023-10</x:t>
        </x:is>
      </x:c>
      <x:c r="I5614" s="0" t="inlineStr">
        <x:is>
          <x:t>2023-10</x:t>
        </x:is>
      </x:c>
      <x:c r="J5614" s="0" t="inlineStr">
        <x:is>
          <x:t>Month</x:t>
        </x:is>
      </x:c>
      <x:c r="K5614" s="58">
        <x:v>1</x:v>
      </x:c>
      <x:c r="L5614" s="12">
        <x:v>0</x:v>
      </x:c>
    </x:row>
    <x:row r="5615">
      <x:c r="A5615" s="0" t="inlineStr">
        <x:is>
          <x:t>NetDebt|net-debt.other-debt-like.B.II.4|1450|2023-11</x:t>
        </x:is>
      </x:c>
      <x:c r="B5615" s="0" t="inlineStr">
        <x:is>
          <x:t>Demo Handel GmbH</x:t>
        </x:is>
      </x:c>
      <x:c r="C5615" s="0" t="inlineStr">
        <x:is>
          <x:t>NetDebt</x:t>
        </x:is>
      </x:c>
      <x:c r="D5615" s="0" t="inlineStr">
        <x:is>
          <x:t>net-debt.other-debt-like.B.II.4</x:t>
        </x:is>
      </x:c>
      <x:c r="E5615" s="0" t="inlineStr">
        <x:is>
          <x:t>Sonstige Vermögensgegenstände (Anteil schuldähnlich)</x:t>
        </x:is>
      </x:c>
      <x:c r="F5615" s="58">
        <x:v>1450</x:v>
      </x:c>
      <x:c r="G5615" t="inlineStr">
        <x:is>
          <x:t>Körperschaftsteuerrückforderung</x:t>
        </x:is>
      </x:c>
      <x:c r="H5615" s="0" t="inlineStr">
        <x:is>
          <x:t>2023-11</x:t>
        </x:is>
      </x:c>
      <x:c r="I5615" s="0" t="inlineStr">
        <x:is>
          <x:t>2023-11</x:t>
        </x:is>
      </x:c>
      <x:c r="J5615" s="0" t="inlineStr">
        <x:is>
          <x:t>Month</x:t>
        </x:is>
      </x:c>
      <x:c r="K5615" s="58">
        <x:v>1</x:v>
      </x:c>
      <x:c r="L5615" s="12">
        <x:v>0</x:v>
      </x:c>
    </x:row>
    <x:row r="5616">
      <x:c r="A5616" s="0" t="inlineStr">
        <x:is>
          <x:t>NetDebt|net-debt.other-debt-like.B.II.4|1450|2023-12</x:t>
        </x:is>
      </x:c>
      <x:c r="B5616" s="0" t="inlineStr">
        <x:is>
          <x:t>Demo Handel GmbH</x:t>
        </x:is>
      </x:c>
      <x:c r="C5616" s="0" t="inlineStr">
        <x:is>
          <x:t>NetDebt</x:t>
        </x:is>
      </x:c>
      <x:c r="D5616" s="0" t="inlineStr">
        <x:is>
          <x:t>net-debt.other-debt-like.B.II.4</x:t>
        </x:is>
      </x:c>
      <x:c r="E5616" s="0" t="inlineStr">
        <x:is>
          <x:t>Sonstige Vermögensgegenstände (Anteil schuldähnlich)</x:t>
        </x:is>
      </x:c>
      <x:c r="F5616" s="58">
        <x:v>1450</x:v>
      </x:c>
      <x:c r="G5616" t="inlineStr">
        <x:is>
          <x:t>Körperschaftsteuerrückforderung</x:t>
        </x:is>
      </x:c>
      <x:c r="H5616" s="0" t="inlineStr">
        <x:is>
          <x:t>2023-12</x:t>
        </x:is>
      </x:c>
      <x:c r="I5616" s="0" t="inlineStr">
        <x:is>
          <x:t>2023-12</x:t>
        </x:is>
      </x:c>
      <x:c r="J5616" s="0" t="inlineStr">
        <x:is>
          <x:t>Month</x:t>
        </x:is>
      </x:c>
      <x:c r="K5616" s="58">
        <x:v>1</x:v>
      </x:c>
      <x:c r="L5616" s="12">
        <x:v>0</x:v>
      </x:c>
    </x:row>
    <x:row r="5617">
      <x:c r="A5617" s="0" t="inlineStr">
        <x:is>
          <x:t>NetDebt|net-debt.other-debt-like.B.II.4|1450|2024-01</x:t>
        </x:is>
      </x:c>
      <x:c r="B5617" s="0" t="inlineStr">
        <x:is>
          <x:t>Demo Handel GmbH</x:t>
        </x:is>
      </x:c>
      <x:c r="C5617" s="0" t="inlineStr">
        <x:is>
          <x:t>NetDebt</x:t>
        </x:is>
      </x:c>
      <x:c r="D5617" s="0" t="inlineStr">
        <x:is>
          <x:t>net-debt.other-debt-like.B.II.4</x:t>
        </x:is>
      </x:c>
      <x:c r="E5617" s="0" t="inlineStr">
        <x:is>
          <x:t>Sonstige Vermögensgegenstände (Anteil schuldähnlich)</x:t>
        </x:is>
      </x:c>
      <x:c r="F5617" s="58">
        <x:v>1450</x:v>
      </x:c>
      <x:c r="G5617" t="inlineStr">
        <x:is>
          <x:t>Körperschaftsteuerrückforderung</x:t>
        </x:is>
      </x:c>
      <x:c r="H5617" s="0" t="inlineStr">
        <x:is>
          <x:t>2024-01</x:t>
        </x:is>
      </x:c>
      <x:c r="I5617" s="0" t="inlineStr">
        <x:is>
          <x:t>2024-01</x:t>
        </x:is>
      </x:c>
      <x:c r="J5617" s="0" t="inlineStr">
        <x:is>
          <x:t>Month</x:t>
        </x:is>
      </x:c>
      <x:c r="K5617" s="58">
        <x:v>1</x:v>
      </x:c>
      <x:c r="L5617" s="12">
        <x:v>0</x:v>
      </x:c>
    </x:row>
    <x:row r="5618">
      <x:c r="A5618" s="0" t="inlineStr">
        <x:is>
          <x:t>NetDebt|net-debt.other-debt-like.B.II.4|1450|2024-02</x:t>
        </x:is>
      </x:c>
      <x:c r="B5618" s="0" t="inlineStr">
        <x:is>
          <x:t>Demo Handel GmbH</x:t>
        </x:is>
      </x:c>
      <x:c r="C5618" s="0" t="inlineStr">
        <x:is>
          <x:t>NetDebt</x:t>
        </x:is>
      </x:c>
      <x:c r="D5618" s="0" t="inlineStr">
        <x:is>
          <x:t>net-debt.other-debt-like.B.II.4</x:t>
        </x:is>
      </x:c>
      <x:c r="E5618" s="0" t="inlineStr">
        <x:is>
          <x:t>Sonstige Vermögensgegenstände (Anteil schuldähnlich)</x:t>
        </x:is>
      </x:c>
      <x:c r="F5618" s="58">
        <x:v>1450</x:v>
      </x:c>
      <x:c r="G5618" t="inlineStr">
        <x:is>
          <x:t>Körperschaftsteuerrückforderung</x:t>
        </x:is>
      </x:c>
      <x:c r="H5618" s="0" t="inlineStr">
        <x:is>
          <x:t>2024-02</x:t>
        </x:is>
      </x:c>
      <x:c r="I5618" s="0" t="inlineStr">
        <x:is>
          <x:t>2024-02</x:t>
        </x:is>
      </x:c>
      <x:c r="J5618" s="0" t="inlineStr">
        <x:is>
          <x:t>Month</x:t>
        </x:is>
      </x:c>
      <x:c r="K5618" s="58">
        <x:v>1</x:v>
      </x:c>
      <x:c r="L5618" s="12">
        <x:v>0</x:v>
      </x:c>
    </x:row>
    <x:row r="5619">
      <x:c r="A5619" s="0" t="inlineStr">
        <x:is>
          <x:t>NetDebt|net-debt.other-debt-like.B.II.4|1450|2024-03</x:t>
        </x:is>
      </x:c>
      <x:c r="B5619" s="0" t="inlineStr">
        <x:is>
          <x:t>Demo Handel GmbH</x:t>
        </x:is>
      </x:c>
      <x:c r="C5619" s="0" t="inlineStr">
        <x:is>
          <x:t>NetDebt</x:t>
        </x:is>
      </x:c>
      <x:c r="D5619" s="0" t="inlineStr">
        <x:is>
          <x:t>net-debt.other-debt-like.B.II.4</x:t>
        </x:is>
      </x:c>
      <x:c r="E5619" s="0" t="inlineStr">
        <x:is>
          <x:t>Sonstige Vermögensgegenstände (Anteil schuldähnlich)</x:t>
        </x:is>
      </x:c>
      <x:c r="F5619" s="58">
        <x:v>1450</x:v>
      </x:c>
      <x:c r="G5619" t="inlineStr">
        <x:is>
          <x:t>Körperschaftsteuerrückforderung</x:t>
        </x:is>
      </x:c>
      <x:c r="H5619" s="0" t="inlineStr">
        <x:is>
          <x:t>2024-03</x:t>
        </x:is>
      </x:c>
      <x:c r="I5619" s="0" t="inlineStr">
        <x:is>
          <x:t>2024-03</x:t>
        </x:is>
      </x:c>
      <x:c r="J5619" s="0" t="inlineStr">
        <x:is>
          <x:t>Month</x:t>
        </x:is>
      </x:c>
      <x:c r="K5619" s="58">
        <x:v>1</x:v>
      </x:c>
      <x:c r="L5619" s="12">
        <x:v>0</x:v>
      </x:c>
    </x:row>
    <x:row r="5620">
      <x:c r="A5620" s="0" t="inlineStr">
        <x:is>
          <x:t>NetDebt|net-debt.other-debt-like.B.II.4|1450|2024-04</x:t>
        </x:is>
      </x:c>
      <x:c r="B5620" s="0" t="inlineStr">
        <x:is>
          <x:t>Demo Handel GmbH</x:t>
        </x:is>
      </x:c>
      <x:c r="C5620" s="0" t="inlineStr">
        <x:is>
          <x:t>NetDebt</x:t>
        </x:is>
      </x:c>
      <x:c r="D5620" s="0" t="inlineStr">
        <x:is>
          <x:t>net-debt.other-debt-like.B.II.4</x:t>
        </x:is>
      </x:c>
      <x:c r="E5620" s="0" t="inlineStr">
        <x:is>
          <x:t>Sonstige Vermögensgegenstände (Anteil schuldähnlich)</x:t>
        </x:is>
      </x:c>
      <x:c r="F5620" s="58">
        <x:v>1450</x:v>
      </x:c>
      <x:c r="G5620" t="inlineStr">
        <x:is>
          <x:t>Körperschaftsteuerrückforderung</x:t>
        </x:is>
      </x:c>
      <x:c r="H5620" s="0" t="inlineStr">
        <x:is>
          <x:t>2024-04</x:t>
        </x:is>
      </x:c>
      <x:c r="I5620" s="0" t="inlineStr">
        <x:is>
          <x:t>2024-04</x:t>
        </x:is>
      </x:c>
      <x:c r="J5620" s="0" t="inlineStr">
        <x:is>
          <x:t>Month</x:t>
        </x:is>
      </x:c>
      <x:c r="K5620" s="58">
        <x:v>1</x:v>
      </x:c>
      <x:c r="L5620" s="12">
        <x:v>0</x:v>
      </x:c>
    </x:row>
    <x:row r="5621">
      <x:c r="A5621" s="0" t="inlineStr">
        <x:is>
          <x:t>NetDebt|net-debt.other-debt-like.B.II.4|1450|2024-05</x:t>
        </x:is>
      </x:c>
      <x:c r="B5621" s="0" t="inlineStr">
        <x:is>
          <x:t>Demo Handel GmbH</x:t>
        </x:is>
      </x:c>
      <x:c r="C5621" s="0" t="inlineStr">
        <x:is>
          <x:t>NetDebt</x:t>
        </x:is>
      </x:c>
      <x:c r="D5621" s="0" t="inlineStr">
        <x:is>
          <x:t>net-debt.other-debt-like.B.II.4</x:t>
        </x:is>
      </x:c>
      <x:c r="E5621" s="0" t="inlineStr">
        <x:is>
          <x:t>Sonstige Vermögensgegenstände (Anteil schuldähnlich)</x:t>
        </x:is>
      </x:c>
      <x:c r="F5621" s="58">
        <x:v>1450</x:v>
      </x:c>
      <x:c r="G5621" t="inlineStr">
        <x:is>
          <x:t>Körperschaftsteuerrückforderung</x:t>
        </x:is>
      </x:c>
      <x:c r="H5621" s="0" t="inlineStr">
        <x:is>
          <x:t>2024-05</x:t>
        </x:is>
      </x:c>
      <x:c r="I5621" s="0" t="inlineStr">
        <x:is>
          <x:t>2024-05</x:t>
        </x:is>
      </x:c>
      <x:c r="J5621" s="0" t="inlineStr">
        <x:is>
          <x:t>Month</x:t>
        </x:is>
      </x:c>
      <x:c r="K5621" s="58">
        <x:v>1</x:v>
      </x:c>
      <x:c r="L5621" s="12">
        <x:v>0</x:v>
      </x:c>
    </x:row>
    <x:row r="5622">
      <x:c r="A5622" s="0" t="inlineStr">
        <x:is>
          <x:t>NetDebt|net-debt.other-debt-like.B.II.4|1450|2024-06</x:t>
        </x:is>
      </x:c>
      <x:c r="B5622" s="0" t="inlineStr">
        <x:is>
          <x:t>Demo Handel GmbH</x:t>
        </x:is>
      </x:c>
      <x:c r="C5622" s="0" t="inlineStr">
        <x:is>
          <x:t>NetDebt</x:t>
        </x:is>
      </x:c>
      <x:c r="D5622" s="0" t="inlineStr">
        <x:is>
          <x:t>net-debt.other-debt-like.B.II.4</x:t>
        </x:is>
      </x:c>
      <x:c r="E5622" s="0" t="inlineStr">
        <x:is>
          <x:t>Sonstige Vermögensgegenstände (Anteil schuldähnlich)</x:t>
        </x:is>
      </x:c>
      <x:c r="F5622" s="58">
        <x:v>1450</x:v>
      </x:c>
      <x:c r="G5622" t="inlineStr">
        <x:is>
          <x:t>Körperschaftsteuerrückforderung</x:t>
        </x:is>
      </x:c>
      <x:c r="H5622" s="0" t="inlineStr">
        <x:is>
          <x:t>2024-06</x:t>
        </x:is>
      </x:c>
      <x:c r="I5622" s="0" t="inlineStr">
        <x:is>
          <x:t>2024-06</x:t>
        </x:is>
      </x:c>
      <x:c r="J5622" s="0" t="inlineStr">
        <x:is>
          <x:t>Month</x:t>
        </x:is>
      </x:c>
      <x:c r="K5622" s="58">
        <x:v>1</x:v>
      </x:c>
      <x:c r="L5622" s="12">
        <x:v>0</x:v>
      </x:c>
    </x:row>
    <x:row r="5623">
      <x:c r="A5623" s="0" t="inlineStr">
        <x:is>
          <x:t>NetDebt|net-debt.other-debt-like.B.II.4|1450|2024-07</x:t>
        </x:is>
      </x:c>
      <x:c r="B5623" s="0" t="inlineStr">
        <x:is>
          <x:t>Demo Handel GmbH</x:t>
        </x:is>
      </x:c>
      <x:c r="C5623" s="0" t="inlineStr">
        <x:is>
          <x:t>NetDebt</x:t>
        </x:is>
      </x:c>
      <x:c r="D5623" s="0" t="inlineStr">
        <x:is>
          <x:t>net-debt.other-debt-like.B.II.4</x:t>
        </x:is>
      </x:c>
      <x:c r="E5623" s="0" t="inlineStr">
        <x:is>
          <x:t>Sonstige Vermögensgegenstände (Anteil schuldähnlich)</x:t>
        </x:is>
      </x:c>
      <x:c r="F5623" s="58">
        <x:v>1450</x:v>
      </x:c>
      <x:c r="G5623" t="inlineStr">
        <x:is>
          <x:t>Körperschaftsteuerrückforderung</x:t>
        </x:is>
      </x:c>
      <x:c r="H5623" s="0" t="inlineStr">
        <x:is>
          <x:t>2024-07</x:t>
        </x:is>
      </x:c>
      <x:c r="I5623" s="0" t="inlineStr">
        <x:is>
          <x:t>2024-07</x:t>
        </x:is>
      </x:c>
      <x:c r="J5623" s="0" t="inlineStr">
        <x:is>
          <x:t>Month</x:t>
        </x:is>
      </x:c>
      <x:c r="K5623" s="58">
        <x:v>1</x:v>
      </x:c>
      <x:c r="L5623" s="12">
        <x:v>0</x:v>
      </x:c>
    </x:row>
    <x:row r="5624">
      <x:c r="A5624" s="0" t="inlineStr">
        <x:is>
          <x:t>NetDebt|net-debt.other-debt-like.B.II.4|1450|2024-08</x:t>
        </x:is>
      </x:c>
      <x:c r="B5624" s="0" t="inlineStr">
        <x:is>
          <x:t>Demo Handel GmbH</x:t>
        </x:is>
      </x:c>
      <x:c r="C5624" s="0" t="inlineStr">
        <x:is>
          <x:t>NetDebt</x:t>
        </x:is>
      </x:c>
      <x:c r="D5624" s="0" t="inlineStr">
        <x:is>
          <x:t>net-debt.other-debt-like.B.II.4</x:t>
        </x:is>
      </x:c>
      <x:c r="E5624" s="0" t="inlineStr">
        <x:is>
          <x:t>Sonstige Vermögensgegenstände (Anteil schuldähnlich)</x:t>
        </x:is>
      </x:c>
      <x:c r="F5624" s="58">
        <x:v>1450</x:v>
      </x:c>
      <x:c r="G5624" t="inlineStr">
        <x:is>
          <x:t>Körperschaftsteuerrückforderung</x:t>
        </x:is>
      </x:c>
      <x:c r="H5624" s="0" t="inlineStr">
        <x:is>
          <x:t>2024-08</x:t>
        </x:is>
      </x:c>
      <x:c r="I5624" s="0" t="inlineStr">
        <x:is>
          <x:t>2024-08</x:t>
        </x:is>
      </x:c>
      <x:c r="J5624" s="0" t="inlineStr">
        <x:is>
          <x:t>Month</x:t>
        </x:is>
      </x:c>
      <x:c r="K5624" s="58">
        <x:v>1</x:v>
      </x:c>
      <x:c r="L5624" s="12">
        <x:v>0</x:v>
      </x:c>
    </x:row>
    <x:row r="5625">
      <x:c r="A5625" s="0" t="inlineStr">
        <x:is>
          <x:t>NetDebt|net-debt.other-debt-like.B.II.4|1450|2024-09</x:t>
        </x:is>
      </x:c>
      <x:c r="B5625" s="0" t="inlineStr">
        <x:is>
          <x:t>Demo Handel GmbH</x:t>
        </x:is>
      </x:c>
      <x:c r="C5625" s="0" t="inlineStr">
        <x:is>
          <x:t>NetDebt</x:t>
        </x:is>
      </x:c>
      <x:c r="D5625" s="0" t="inlineStr">
        <x:is>
          <x:t>net-debt.other-debt-like.B.II.4</x:t>
        </x:is>
      </x:c>
      <x:c r="E5625" s="0" t="inlineStr">
        <x:is>
          <x:t>Sonstige Vermögensgegenstände (Anteil schuldähnlich)</x:t>
        </x:is>
      </x:c>
      <x:c r="F5625" s="58">
        <x:v>1450</x:v>
      </x:c>
      <x:c r="G5625" t="inlineStr">
        <x:is>
          <x:t>Körperschaftsteuerrückforderung</x:t>
        </x:is>
      </x:c>
      <x:c r="H5625" s="0" t="inlineStr">
        <x:is>
          <x:t>2024-09</x:t>
        </x:is>
      </x:c>
      <x:c r="I5625" s="0" t="inlineStr">
        <x:is>
          <x:t>2024-09</x:t>
        </x:is>
      </x:c>
      <x:c r="J5625" s="0" t="inlineStr">
        <x:is>
          <x:t>Month</x:t>
        </x:is>
      </x:c>
      <x:c r="K5625" s="58">
        <x:v>1</x:v>
      </x:c>
      <x:c r="L5625" s="12">
        <x:v>0</x:v>
      </x:c>
    </x:row>
    <x:row r="5626">
      <x:c r="A5626" s="0" t="inlineStr">
        <x:is>
          <x:t>NetDebt|net-debt.other-debt-like.B.II.4|1450|2024-10</x:t>
        </x:is>
      </x:c>
      <x:c r="B5626" s="0" t="inlineStr">
        <x:is>
          <x:t>Demo Handel GmbH</x:t>
        </x:is>
      </x:c>
      <x:c r="C5626" s="0" t="inlineStr">
        <x:is>
          <x:t>NetDebt</x:t>
        </x:is>
      </x:c>
      <x:c r="D5626" s="0" t="inlineStr">
        <x:is>
          <x:t>net-debt.other-debt-like.B.II.4</x:t>
        </x:is>
      </x:c>
      <x:c r="E5626" s="0" t="inlineStr">
        <x:is>
          <x:t>Sonstige Vermögensgegenstände (Anteil schuldähnlich)</x:t>
        </x:is>
      </x:c>
      <x:c r="F5626" s="58">
        <x:v>1450</x:v>
      </x:c>
      <x:c r="G5626" t="inlineStr">
        <x:is>
          <x:t>Körperschaftsteuerrückforderung</x:t>
        </x:is>
      </x:c>
      <x:c r="H5626" s="0" t="inlineStr">
        <x:is>
          <x:t>2024-10</x:t>
        </x:is>
      </x:c>
      <x:c r="I5626" s="0" t="inlineStr">
        <x:is>
          <x:t>2024-10</x:t>
        </x:is>
      </x:c>
      <x:c r="J5626" s="0" t="inlineStr">
        <x:is>
          <x:t>Month</x:t>
        </x:is>
      </x:c>
      <x:c r="K5626" s="58">
        <x:v>1</x:v>
      </x:c>
      <x:c r="L5626" s="12">
        <x:v>0</x:v>
      </x:c>
    </x:row>
    <x:row r="5627">
      <x:c r="A5627" s="0" t="inlineStr">
        <x:is>
          <x:t>NetDebt|net-debt.other-debt-like.B.II.4|1450|2024-11</x:t>
        </x:is>
      </x:c>
      <x:c r="B5627" s="0" t="inlineStr">
        <x:is>
          <x:t>Demo Handel GmbH</x:t>
        </x:is>
      </x:c>
      <x:c r="C5627" s="0" t="inlineStr">
        <x:is>
          <x:t>NetDebt</x:t>
        </x:is>
      </x:c>
      <x:c r="D5627" s="0" t="inlineStr">
        <x:is>
          <x:t>net-debt.other-debt-like.B.II.4</x:t>
        </x:is>
      </x:c>
      <x:c r="E5627" s="0" t="inlineStr">
        <x:is>
          <x:t>Sonstige Vermögensgegenstände (Anteil schuldähnlich)</x:t>
        </x:is>
      </x:c>
      <x:c r="F5627" s="58">
        <x:v>1450</x:v>
      </x:c>
      <x:c r="G5627" t="inlineStr">
        <x:is>
          <x:t>Körperschaftsteuerrückforderung</x:t>
        </x:is>
      </x:c>
      <x:c r="H5627" s="0" t="inlineStr">
        <x:is>
          <x:t>2024-11</x:t>
        </x:is>
      </x:c>
      <x:c r="I5627" s="0" t="inlineStr">
        <x:is>
          <x:t>2024-11</x:t>
        </x:is>
      </x:c>
      <x:c r="J5627" s="0" t="inlineStr">
        <x:is>
          <x:t>Month</x:t>
        </x:is>
      </x:c>
      <x:c r="K5627" s="58">
        <x:v>1</x:v>
      </x:c>
      <x:c r="L5627" s="12">
        <x:v>0</x:v>
      </x:c>
    </x:row>
    <x:row r="5628">
      <x:c r="A5628" s="0" t="inlineStr">
        <x:is>
          <x:t>NetDebt|net-debt.other-debt-like.B.II.4|1450|2024-12</x:t>
        </x:is>
      </x:c>
      <x:c r="B5628" s="0" t="inlineStr">
        <x:is>
          <x:t>Demo Handel GmbH</x:t>
        </x:is>
      </x:c>
      <x:c r="C5628" s="0" t="inlineStr">
        <x:is>
          <x:t>NetDebt</x:t>
        </x:is>
      </x:c>
      <x:c r="D5628" s="0" t="inlineStr">
        <x:is>
          <x:t>net-debt.other-debt-like.B.II.4</x:t>
        </x:is>
      </x:c>
      <x:c r="E5628" s="0" t="inlineStr">
        <x:is>
          <x:t>Sonstige Vermögensgegenstände (Anteil schuldähnlich)</x:t>
        </x:is>
      </x:c>
      <x:c r="F5628" s="58">
        <x:v>1450</x:v>
      </x:c>
      <x:c r="G5628" t="inlineStr">
        <x:is>
          <x:t>Körperschaftsteuerrückforderung</x:t>
        </x:is>
      </x:c>
      <x:c r="H5628" s="0" t="inlineStr">
        <x:is>
          <x:t>2024-12</x:t>
        </x:is>
      </x:c>
      <x:c r="I5628" s="0" t="inlineStr">
        <x:is>
          <x:t>2024-12</x:t>
        </x:is>
      </x:c>
      <x:c r="J5628" s="0" t="inlineStr">
        <x:is>
          <x:t>Month</x:t>
        </x:is>
      </x:c>
      <x:c r="K5628" s="58">
        <x:v>1</x:v>
      </x:c>
      <x:c r="L5628" s="12">
        <x:v>-126846.79</x:v>
      </x:c>
    </x:row>
    <x:row r="5629">
      <x:c r="A5629" s="0" t="inlineStr">
        <x:is>
          <x:t>NetDebt|net-debt.other-debt-like.P_B.2||2022-01</x:t>
        </x:is>
      </x:c>
      <x:c r="B5629" s="0" t="inlineStr">
        <x:is>
          <x:t>Demo Handel GmbH</x:t>
        </x:is>
      </x:c>
      <x:c r="C5629" s="0" t="inlineStr">
        <x:is>
          <x:t>NetDebt</x:t>
        </x:is>
      </x:c>
      <x:c r="D5629" s="0" t="inlineStr">
        <x:is>
          <x:t>net-debt.other-debt-like.P_B.2</x:t>
        </x:is>
      </x:c>
      <x:c r="E5629" s="0" t="inlineStr">
        <x:is>
          <x:t>Steuerrückstellungen</x:t>
        </x:is>
      </x:c>
      <x:c r="H5629" s="0" t="inlineStr">
        <x:is>
          <x:t>2022-01</x:t>
        </x:is>
      </x:c>
      <x:c r="I5629" s="0" t="inlineStr">
        <x:is>
          <x:t>2022-01</x:t>
        </x:is>
      </x:c>
      <x:c r="J5629" s="0" t="inlineStr">
        <x:is>
          <x:t>Month</x:t>
        </x:is>
      </x:c>
      <x:c r="K5629" s="58">
        <x:v>1</x:v>
      </x:c>
      <x:c r="L5629" s="12">
        <x:v>117883.2</x:v>
      </x:c>
    </x:row>
    <x:row r="5630">
      <x:c r="A5630" s="0" t="inlineStr">
        <x:is>
          <x:t>NetDebt|net-debt.other-debt-like.P_B.2||2022-02</x:t>
        </x:is>
      </x:c>
      <x:c r="B5630" s="0" t="inlineStr">
        <x:is>
          <x:t>Demo Handel GmbH</x:t>
        </x:is>
      </x:c>
      <x:c r="C5630" s="0" t="inlineStr">
        <x:is>
          <x:t>NetDebt</x:t>
        </x:is>
      </x:c>
      <x:c r="D5630" s="0" t="inlineStr">
        <x:is>
          <x:t>net-debt.other-debt-like.P_B.2</x:t>
        </x:is>
      </x:c>
      <x:c r="E5630" s="0" t="inlineStr">
        <x:is>
          <x:t>Steuerrückstellungen</x:t>
        </x:is>
      </x:c>
      <x:c r="H5630" s="0" t="inlineStr">
        <x:is>
          <x:t>2022-02</x:t>
        </x:is>
      </x:c>
      <x:c r="I5630" s="0" t="inlineStr">
        <x:is>
          <x:t>2022-02</x:t>
        </x:is>
      </x:c>
      <x:c r="J5630" s="0" t="inlineStr">
        <x:is>
          <x:t>Month</x:t>
        </x:is>
      </x:c>
      <x:c r="K5630" s="58">
        <x:v>1</x:v>
      </x:c>
      <x:c r="L5630" s="12">
        <x:v>117883.2</x:v>
      </x:c>
    </x:row>
    <x:row r="5631">
      <x:c r="A5631" s="0" t="inlineStr">
        <x:is>
          <x:t>NetDebt|net-debt.other-debt-like.P_B.2||2022-03</x:t>
        </x:is>
      </x:c>
      <x:c r="B5631" s="0" t="inlineStr">
        <x:is>
          <x:t>Demo Handel GmbH</x:t>
        </x:is>
      </x:c>
      <x:c r="C5631" s="0" t="inlineStr">
        <x:is>
          <x:t>NetDebt</x:t>
        </x:is>
      </x:c>
      <x:c r="D5631" s="0" t="inlineStr">
        <x:is>
          <x:t>net-debt.other-debt-like.P_B.2</x:t>
        </x:is>
      </x:c>
      <x:c r="E5631" s="0" t="inlineStr">
        <x:is>
          <x:t>Steuerrückstellungen</x:t>
        </x:is>
      </x:c>
      <x:c r="H5631" s="0" t="inlineStr">
        <x:is>
          <x:t>2022-03</x:t>
        </x:is>
      </x:c>
      <x:c r="I5631" s="0" t="inlineStr">
        <x:is>
          <x:t>2022-03</x:t>
        </x:is>
      </x:c>
      <x:c r="J5631" s="0" t="inlineStr">
        <x:is>
          <x:t>Month</x:t>
        </x:is>
      </x:c>
      <x:c r="K5631" s="58">
        <x:v>1</x:v>
      </x:c>
      <x:c r="L5631" s="12">
        <x:v>117883.2</x:v>
      </x:c>
    </x:row>
    <x:row r="5632">
      <x:c r="A5632" s="0" t="inlineStr">
        <x:is>
          <x:t>NetDebt|net-debt.other-debt-like.P_B.2||2022-04</x:t>
        </x:is>
      </x:c>
      <x:c r="B5632" s="0" t="inlineStr">
        <x:is>
          <x:t>Demo Handel GmbH</x:t>
        </x:is>
      </x:c>
      <x:c r="C5632" s="0" t="inlineStr">
        <x:is>
          <x:t>NetDebt</x:t>
        </x:is>
      </x:c>
      <x:c r="D5632" s="0" t="inlineStr">
        <x:is>
          <x:t>net-debt.other-debt-like.P_B.2</x:t>
        </x:is>
      </x:c>
      <x:c r="E5632" s="0" t="inlineStr">
        <x:is>
          <x:t>Steuerrückstellungen</x:t>
        </x:is>
      </x:c>
      <x:c r="H5632" s="0" t="inlineStr">
        <x:is>
          <x:t>2022-04</x:t>
        </x:is>
      </x:c>
      <x:c r="I5632" s="0" t="inlineStr">
        <x:is>
          <x:t>2022-04</x:t>
        </x:is>
      </x:c>
      <x:c r="J5632" s="0" t="inlineStr">
        <x:is>
          <x:t>Month</x:t>
        </x:is>
      </x:c>
      <x:c r="K5632" s="58">
        <x:v>1</x:v>
      </x:c>
      <x:c r="L5632" s="12">
        <x:v>117883.2</x:v>
      </x:c>
    </x:row>
    <x:row r="5633">
      <x:c r="A5633" s="0" t="inlineStr">
        <x:is>
          <x:t>NetDebt|net-debt.other-debt-like.P_B.2||2022-05</x:t>
        </x:is>
      </x:c>
      <x:c r="B5633" s="0" t="inlineStr">
        <x:is>
          <x:t>Demo Handel GmbH</x:t>
        </x:is>
      </x:c>
      <x:c r="C5633" s="0" t="inlineStr">
        <x:is>
          <x:t>NetDebt</x:t>
        </x:is>
      </x:c>
      <x:c r="D5633" s="0" t="inlineStr">
        <x:is>
          <x:t>net-debt.other-debt-like.P_B.2</x:t>
        </x:is>
      </x:c>
      <x:c r="E5633" s="0" t="inlineStr">
        <x:is>
          <x:t>Steuerrückstellungen</x:t>
        </x:is>
      </x:c>
      <x:c r="H5633" s="0" t="inlineStr">
        <x:is>
          <x:t>2022-05</x:t>
        </x:is>
      </x:c>
      <x:c r="I5633" s="0" t="inlineStr">
        <x:is>
          <x:t>2022-05</x:t>
        </x:is>
      </x:c>
      <x:c r="J5633" s="0" t="inlineStr">
        <x:is>
          <x:t>Month</x:t>
        </x:is>
      </x:c>
      <x:c r="K5633" s="58">
        <x:v>1</x:v>
      </x:c>
      <x:c r="L5633" s="12">
        <x:v>117883.2</x:v>
      </x:c>
    </x:row>
    <x:row r="5634">
      <x:c r="A5634" s="0" t="inlineStr">
        <x:is>
          <x:t>NetDebt|net-debt.other-debt-like.P_B.2||2022-06</x:t>
        </x:is>
      </x:c>
      <x:c r="B5634" s="0" t="inlineStr">
        <x:is>
          <x:t>Demo Handel GmbH</x:t>
        </x:is>
      </x:c>
      <x:c r="C5634" s="0" t="inlineStr">
        <x:is>
          <x:t>NetDebt</x:t>
        </x:is>
      </x:c>
      <x:c r="D5634" s="0" t="inlineStr">
        <x:is>
          <x:t>net-debt.other-debt-like.P_B.2</x:t>
        </x:is>
      </x:c>
      <x:c r="E5634" s="0" t="inlineStr">
        <x:is>
          <x:t>Steuerrückstellungen</x:t>
        </x:is>
      </x:c>
      <x:c r="H5634" s="0" t="inlineStr">
        <x:is>
          <x:t>2022-06</x:t>
        </x:is>
      </x:c>
      <x:c r="I5634" s="0" t="inlineStr">
        <x:is>
          <x:t>2022-06</x:t>
        </x:is>
      </x:c>
      <x:c r="J5634" s="0" t="inlineStr">
        <x:is>
          <x:t>Month</x:t>
        </x:is>
      </x:c>
      <x:c r="K5634" s="58">
        <x:v>1</x:v>
      </x:c>
      <x:c r="L5634" s="12">
        <x:v>117883.2</x:v>
      </x:c>
    </x:row>
    <x:row r="5635">
      <x:c r="A5635" s="0" t="inlineStr">
        <x:is>
          <x:t>NetDebt|net-debt.other-debt-like.P_B.2||2022-07</x:t>
        </x:is>
      </x:c>
      <x:c r="B5635" s="0" t="inlineStr">
        <x:is>
          <x:t>Demo Handel GmbH</x:t>
        </x:is>
      </x:c>
      <x:c r="C5635" s="0" t="inlineStr">
        <x:is>
          <x:t>NetDebt</x:t>
        </x:is>
      </x:c>
      <x:c r="D5635" s="0" t="inlineStr">
        <x:is>
          <x:t>net-debt.other-debt-like.P_B.2</x:t>
        </x:is>
      </x:c>
      <x:c r="E5635" s="0" t="inlineStr">
        <x:is>
          <x:t>Steuerrückstellungen</x:t>
        </x:is>
      </x:c>
      <x:c r="H5635" s="0" t="inlineStr">
        <x:is>
          <x:t>2022-07</x:t>
        </x:is>
      </x:c>
      <x:c r="I5635" s="0" t="inlineStr">
        <x:is>
          <x:t>2022-07</x:t>
        </x:is>
      </x:c>
      <x:c r="J5635" s="0" t="inlineStr">
        <x:is>
          <x:t>Month</x:t>
        </x:is>
      </x:c>
      <x:c r="K5635" s="58">
        <x:v>1</x:v>
      </x:c>
      <x:c r="L5635" s="12">
        <x:v>117883.2</x:v>
      </x:c>
    </x:row>
    <x:row r="5636">
      <x:c r="A5636" s="0" t="inlineStr">
        <x:is>
          <x:t>NetDebt|net-debt.other-debt-like.P_B.2||2022-08</x:t>
        </x:is>
      </x:c>
      <x:c r="B5636" s="0" t="inlineStr">
        <x:is>
          <x:t>Demo Handel GmbH</x:t>
        </x:is>
      </x:c>
      <x:c r="C5636" s="0" t="inlineStr">
        <x:is>
          <x:t>NetDebt</x:t>
        </x:is>
      </x:c>
      <x:c r="D5636" s="0" t="inlineStr">
        <x:is>
          <x:t>net-debt.other-debt-like.P_B.2</x:t>
        </x:is>
      </x:c>
      <x:c r="E5636" s="0" t="inlineStr">
        <x:is>
          <x:t>Steuerrückstellungen</x:t>
        </x:is>
      </x:c>
      <x:c r="H5636" s="0" t="inlineStr">
        <x:is>
          <x:t>2022-08</x:t>
        </x:is>
      </x:c>
      <x:c r="I5636" s="0" t="inlineStr">
        <x:is>
          <x:t>2022-08</x:t>
        </x:is>
      </x:c>
      <x:c r="J5636" s="0" t="inlineStr">
        <x:is>
          <x:t>Month</x:t>
        </x:is>
      </x:c>
      <x:c r="K5636" s="58">
        <x:v>1</x:v>
      </x:c>
      <x:c r="L5636" s="12">
        <x:v>0</x:v>
      </x:c>
    </x:row>
    <x:row r="5637">
      <x:c r="A5637" s="0" t="inlineStr">
        <x:is>
          <x:t>NetDebt|net-debt.other-debt-like.P_B.2||2022-09</x:t>
        </x:is>
      </x:c>
      <x:c r="B5637" s="0" t="inlineStr">
        <x:is>
          <x:t>Demo Handel GmbH</x:t>
        </x:is>
      </x:c>
      <x:c r="C5637" s="0" t="inlineStr">
        <x:is>
          <x:t>NetDebt</x:t>
        </x:is>
      </x:c>
      <x:c r="D5637" s="0" t="inlineStr">
        <x:is>
          <x:t>net-debt.other-debt-like.P_B.2</x:t>
        </x:is>
      </x:c>
      <x:c r="E5637" s="0" t="inlineStr">
        <x:is>
          <x:t>Steuerrückstellungen</x:t>
        </x:is>
      </x:c>
      <x:c r="H5637" s="0" t="inlineStr">
        <x:is>
          <x:t>2022-09</x:t>
        </x:is>
      </x:c>
      <x:c r="I5637" s="0" t="inlineStr">
        <x:is>
          <x:t>2022-09</x:t>
        </x:is>
      </x:c>
      <x:c r="J5637" s="0" t="inlineStr">
        <x:is>
          <x:t>Month</x:t>
        </x:is>
      </x:c>
      <x:c r="K5637" s="58">
        <x:v>1</x:v>
      </x:c>
      <x:c r="L5637" s="12">
        <x:v>0</x:v>
      </x:c>
    </x:row>
    <x:row r="5638">
      <x:c r="A5638" s="0" t="inlineStr">
        <x:is>
          <x:t>NetDebt|net-debt.other-debt-like.P_B.2||2022-10</x:t>
        </x:is>
      </x:c>
      <x:c r="B5638" s="0" t="inlineStr">
        <x:is>
          <x:t>Demo Handel GmbH</x:t>
        </x:is>
      </x:c>
      <x:c r="C5638" s="0" t="inlineStr">
        <x:is>
          <x:t>NetDebt</x:t>
        </x:is>
      </x:c>
      <x:c r="D5638" s="0" t="inlineStr">
        <x:is>
          <x:t>net-debt.other-debt-like.P_B.2</x:t>
        </x:is>
      </x:c>
      <x:c r="E5638" s="0" t="inlineStr">
        <x:is>
          <x:t>Steuerrückstellungen</x:t>
        </x:is>
      </x:c>
      <x:c r="H5638" s="0" t="inlineStr">
        <x:is>
          <x:t>2022-10</x:t>
        </x:is>
      </x:c>
      <x:c r="I5638" s="0" t="inlineStr">
        <x:is>
          <x:t>2022-10</x:t>
        </x:is>
      </x:c>
      <x:c r="J5638" s="0" t="inlineStr">
        <x:is>
          <x:t>Month</x:t>
        </x:is>
      </x:c>
      <x:c r="K5638" s="58">
        <x:v>1</x:v>
      </x:c>
      <x:c r="L5638" s="12">
        <x:v>0</x:v>
      </x:c>
    </x:row>
    <x:row r="5639">
      <x:c r="A5639" s="0" t="inlineStr">
        <x:is>
          <x:t>NetDebt|net-debt.other-debt-like.P_B.2||2022-11</x:t>
        </x:is>
      </x:c>
      <x:c r="B5639" s="0" t="inlineStr">
        <x:is>
          <x:t>Demo Handel GmbH</x:t>
        </x:is>
      </x:c>
      <x:c r="C5639" s="0" t="inlineStr">
        <x:is>
          <x:t>NetDebt</x:t>
        </x:is>
      </x:c>
      <x:c r="D5639" s="0" t="inlineStr">
        <x:is>
          <x:t>net-debt.other-debt-like.P_B.2</x:t>
        </x:is>
      </x:c>
      <x:c r="E5639" s="0" t="inlineStr">
        <x:is>
          <x:t>Steuerrückstellungen</x:t>
        </x:is>
      </x:c>
      <x:c r="H5639" s="0" t="inlineStr">
        <x:is>
          <x:t>2022-11</x:t>
        </x:is>
      </x:c>
      <x:c r="I5639" s="0" t="inlineStr">
        <x:is>
          <x:t>2022-11</x:t>
        </x:is>
      </x:c>
      <x:c r="J5639" s="0" t="inlineStr">
        <x:is>
          <x:t>Month</x:t>
        </x:is>
      </x:c>
      <x:c r="K5639" s="58">
        <x:v>1</x:v>
      </x:c>
      <x:c r="L5639" s="12">
        <x:v>0</x:v>
      </x:c>
    </x:row>
    <x:row r="5640">
      <x:c r="A5640" s="0" t="inlineStr">
        <x:is>
          <x:t>NetDebt|net-debt.other-debt-like.P_B.2||2022-12</x:t>
        </x:is>
      </x:c>
      <x:c r="B5640" s="0" t="inlineStr">
        <x:is>
          <x:t>Demo Handel GmbH</x:t>
        </x:is>
      </x:c>
      <x:c r="C5640" s="0" t="inlineStr">
        <x:is>
          <x:t>NetDebt</x:t>
        </x:is>
      </x:c>
      <x:c r="D5640" s="0" t="inlineStr">
        <x:is>
          <x:t>net-debt.other-debt-like.P_B.2</x:t>
        </x:is>
      </x:c>
      <x:c r="E5640" s="0" t="inlineStr">
        <x:is>
          <x:t>Steuerrückstellungen</x:t>
        </x:is>
      </x:c>
      <x:c r="H5640" s="0" t="inlineStr">
        <x:is>
          <x:t>2022-12</x:t>
        </x:is>
      </x:c>
      <x:c r="I5640" s="0" t="inlineStr">
        <x:is>
          <x:t>2022-12</x:t>
        </x:is>
      </x:c>
      <x:c r="J5640" s="0" t="inlineStr">
        <x:is>
          <x:t>Month</x:t>
        </x:is>
      </x:c>
      <x:c r="K5640" s="58">
        <x:v>1</x:v>
      </x:c>
      <x:c r="L5640" s="12">
        <x:v>244627.67</x:v>
      </x:c>
    </x:row>
    <x:row r="5641">
      <x:c r="A5641" s="0" t="inlineStr">
        <x:is>
          <x:t>NetDebt|net-debt.other-debt-like.P_B.2||2023-01</x:t>
        </x:is>
      </x:c>
      <x:c r="B5641" s="0" t="inlineStr">
        <x:is>
          <x:t>Demo Handel GmbH</x:t>
        </x:is>
      </x:c>
      <x:c r="C5641" s="0" t="inlineStr">
        <x:is>
          <x:t>NetDebt</x:t>
        </x:is>
      </x:c>
      <x:c r="D5641" s="0" t="inlineStr">
        <x:is>
          <x:t>net-debt.other-debt-like.P_B.2</x:t>
        </x:is>
      </x:c>
      <x:c r="E5641" s="0" t="inlineStr">
        <x:is>
          <x:t>Steuerrückstellungen</x:t>
        </x:is>
      </x:c>
      <x:c r="H5641" s="0" t="inlineStr">
        <x:is>
          <x:t>2023-01</x:t>
        </x:is>
      </x:c>
      <x:c r="I5641" s="0" t="inlineStr">
        <x:is>
          <x:t>2023-01</x:t>
        </x:is>
      </x:c>
      <x:c r="J5641" s="0" t="inlineStr">
        <x:is>
          <x:t>Month</x:t>
        </x:is>
      </x:c>
      <x:c r="K5641" s="58">
        <x:v>1</x:v>
      </x:c>
      <x:c r="L5641" s="12">
        <x:v>244627.67</x:v>
      </x:c>
    </x:row>
    <x:row r="5642">
      <x:c r="A5642" s="0" t="inlineStr">
        <x:is>
          <x:t>NetDebt|net-debt.other-debt-like.P_B.2||2023-02</x:t>
        </x:is>
      </x:c>
      <x:c r="B5642" s="0" t="inlineStr">
        <x:is>
          <x:t>Demo Handel GmbH</x:t>
        </x:is>
      </x:c>
      <x:c r="C5642" s="0" t="inlineStr">
        <x:is>
          <x:t>NetDebt</x:t>
        </x:is>
      </x:c>
      <x:c r="D5642" s="0" t="inlineStr">
        <x:is>
          <x:t>net-debt.other-debt-like.P_B.2</x:t>
        </x:is>
      </x:c>
      <x:c r="E5642" s="0" t="inlineStr">
        <x:is>
          <x:t>Steuerrückstellungen</x:t>
        </x:is>
      </x:c>
      <x:c r="H5642" s="0" t="inlineStr">
        <x:is>
          <x:t>2023-02</x:t>
        </x:is>
      </x:c>
      <x:c r="I5642" s="0" t="inlineStr">
        <x:is>
          <x:t>2023-02</x:t>
        </x:is>
      </x:c>
      <x:c r="J5642" s="0" t="inlineStr">
        <x:is>
          <x:t>Month</x:t>
        </x:is>
      </x:c>
      <x:c r="K5642" s="58">
        <x:v>1</x:v>
      </x:c>
      <x:c r="L5642" s="12">
        <x:v>244627.67</x:v>
      </x:c>
    </x:row>
    <x:row r="5643">
      <x:c r="A5643" s="0" t="inlineStr">
        <x:is>
          <x:t>NetDebt|net-debt.other-debt-like.P_B.2||2023-03</x:t>
        </x:is>
      </x:c>
      <x:c r="B5643" s="0" t="inlineStr">
        <x:is>
          <x:t>Demo Handel GmbH</x:t>
        </x:is>
      </x:c>
      <x:c r="C5643" s="0" t="inlineStr">
        <x:is>
          <x:t>NetDebt</x:t>
        </x:is>
      </x:c>
      <x:c r="D5643" s="0" t="inlineStr">
        <x:is>
          <x:t>net-debt.other-debt-like.P_B.2</x:t>
        </x:is>
      </x:c>
      <x:c r="E5643" s="0" t="inlineStr">
        <x:is>
          <x:t>Steuerrückstellungen</x:t>
        </x:is>
      </x:c>
      <x:c r="H5643" s="0" t="inlineStr">
        <x:is>
          <x:t>2023-03</x:t>
        </x:is>
      </x:c>
      <x:c r="I5643" s="0" t="inlineStr">
        <x:is>
          <x:t>2023-03</x:t>
        </x:is>
      </x:c>
      <x:c r="J5643" s="0" t="inlineStr">
        <x:is>
          <x:t>Month</x:t>
        </x:is>
      </x:c>
      <x:c r="K5643" s="58">
        <x:v>1</x:v>
      </x:c>
      <x:c r="L5643" s="12">
        <x:v>244627.67</x:v>
      </x:c>
    </x:row>
    <x:row r="5644">
      <x:c r="A5644" s="0" t="inlineStr">
        <x:is>
          <x:t>NetDebt|net-debt.other-debt-like.P_B.2||2023-04</x:t>
        </x:is>
      </x:c>
      <x:c r="B5644" s="0" t="inlineStr">
        <x:is>
          <x:t>Demo Handel GmbH</x:t>
        </x:is>
      </x:c>
      <x:c r="C5644" s="0" t="inlineStr">
        <x:is>
          <x:t>NetDebt</x:t>
        </x:is>
      </x:c>
      <x:c r="D5644" s="0" t="inlineStr">
        <x:is>
          <x:t>net-debt.other-debt-like.P_B.2</x:t>
        </x:is>
      </x:c>
      <x:c r="E5644" s="0" t="inlineStr">
        <x:is>
          <x:t>Steuerrückstellungen</x:t>
        </x:is>
      </x:c>
      <x:c r="H5644" s="0" t="inlineStr">
        <x:is>
          <x:t>2023-04</x:t>
        </x:is>
      </x:c>
      <x:c r="I5644" s="0" t="inlineStr">
        <x:is>
          <x:t>2023-04</x:t>
        </x:is>
      </x:c>
      <x:c r="J5644" s="0" t="inlineStr">
        <x:is>
          <x:t>Month</x:t>
        </x:is>
      </x:c>
      <x:c r="K5644" s="58">
        <x:v>1</x:v>
      </x:c>
      <x:c r="L5644" s="12">
        <x:v>244627.67</x:v>
      </x:c>
    </x:row>
    <x:row r="5645">
      <x:c r="A5645" s="0" t="inlineStr">
        <x:is>
          <x:t>NetDebt|net-debt.other-debt-like.P_B.2||2023-05</x:t>
        </x:is>
      </x:c>
      <x:c r="B5645" s="0" t="inlineStr">
        <x:is>
          <x:t>Demo Handel GmbH</x:t>
        </x:is>
      </x:c>
      <x:c r="C5645" s="0" t="inlineStr">
        <x:is>
          <x:t>NetDebt</x:t>
        </x:is>
      </x:c>
      <x:c r="D5645" s="0" t="inlineStr">
        <x:is>
          <x:t>net-debt.other-debt-like.P_B.2</x:t>
        </x:is>
      </x:c>
      <x:c r="E5645" s="0" t="inlineStr">
        <x:is>
          <x:t>Steuerrückstellungen</x:t>
        </x:is>
      </x:c>
      <x:c r="H5645" s="0" t="inlineStr">
        <x:is>
          <x:t>2023-05</x:t>
        </x:is>
      </x:c>
      <x:c r="I5645" s="0" t="inlineStr">
        <x:is>
          <x:t>2023-05</x:t>
        </x:is>
      </x:c>
      <x:c r="J5645" s="0" t="inlineStr">
        <x:is>
          <x:t>Month</x:t>
        </x:is>
      </x:c>
      <x:c r="K5645" s="58">
        <x:v>1</x:v>
      </x:c>
      <x:c r="L5645" s="12">
        <x:v>244627.67</x:v>
      </x:c>
    </x:row>
    <x:row r="5646">
      <x:c r="A5646" s="0" t="inlineStr">
        <x:is>
          <x:t>NetDebt|net-debt.other-debt-like.P_B.2||2023-06</x:t>
        </x:is>
      </x:c>
      <x:c r="B5646" s="0" t="inlineStr">
        <x:is>
          <x:t>Demo Handel GmbH</x:t>
        </x:is>
      </x:c>
      <x:c r="C5646" s="0" t="inlineStr">
        <x:is>
          <x:t>NetDebt</x:t>
        </x:is>
      </x:c>
      <x:c r="D5646" s="0" t="inlineStr">
        <x:is>
          <x:t>net-debt.other-debt-like.P_B.2</x:t>
        </x:is>
      </x:c>
      <x:c r="E5646" s="0" t="inlineStr">
        <x:is>
          <x:t>Steuerrückstellungen</x:t>
        </x:is>
      </x:c>
      <x:c r="H5646" s="0" t="inlineStr">
        <x:is>
          <x:t>2023-06</x:t>
        </x:is>
      </x:c>
      <x:c r="I5646" s="0" t="inlineStr">
        <x:is>
          <x:t>2023-06</x:t>
        </x:is>
      </x:c>
      <x:c r="J5646" s="0" t="inlineStr">
        <x:is>
          <x:t>Month</x:t>
        </x:is>
      </x:c>
      <x:c r="K5646" s="58">
        <x:v>1</x:v>
      </x:c>
      <x:c r="L5646" s="12">
        <x:v>244627.67</x:v>
      </x:c>
    </x:row>
    <x:row r="5647">
      <x:c r="A5647" s="0" t="inlineStr">
        <x:is>
          <x:t>NetDebt|net-debt.other-debt-like.P_B.2||2023-07</x:t>
        </x:is>
      </x:c>
      <x:c r="B5647" s="0" t="inlineStr">
        <x:is>
          <x:t>Demo Handel GmbH</x:t>
        </x:is>
      </x:c>
      <x:c r="C5647" s="0" t="inlineStr">
        <x:is>
          <x:t>NetDebt</x:t>
        </x:is>
      </x:c>
      <x:c r="D5647" s="0" t="inlineStr">
        <x:is>
          <x:t>net-debt.other-debt-like.P_B.2</x:t>
        </x:is>
      </x:c>
      <x:c r="E5647" s="0" t="inlineStr">
        <x:is>
          <x:t>Steuerrückstellungen</x:t>
        </x:is>
      </x:c>
      <x:c r="H5647" s="0" t="inlineStr">
        <x:is>
          <x:t>2023-07</x:t>
        </x:is>
      </x:c>
      <x:c r="I5647" s="0" t="inlineStr">
        <x:is>
          <x:t>2023-07</x:t>
        </x:is>
      </x:c>
      <x:c r="J5647" s="0" t="inlineStr">
        <x:is>
          <x:t>Month</x:t>
        </x:is>
      </x:c>
      <x:c r="K5647" s="58">
        <x:v>1</x:v>
      </x:c>
      <x:c r="L5647" s="12">
        <x:v>244627.67</x:v>
      </x:c>
    </x:row>
    <x:row r="5648">
      <x:c r="A5648" s="0" t="inlineStr">
        <x:is>
          <x:t>NetDebt|net-debt.other-debt-like.P_B.2||2023-08</x:t>
        </x:is>
      </x:c>
      <x:c r="B5648" s="0" t="inlineStr">
        <x:is>
          <x:t>Demo Handel GmbH</x:t>
        </x:is>
      </x:c>
      <x:c r="C5648" s="0" t="inlineStr">
        <x:is>
          <x:t>NetDebt</x:t>
        </x:is>
      </x:c>
      <x:c r="D5648" s="0" t="inlineStr">
        <x:is>
          <x:t>net-debt.other-debt-like.P_B.2</x:t>
        </x:is>
      </x:c>
      <x:c r="E5648" s="0" t="inlineStr">
        <x:is>
          <x:t>Steuerrückstellungen</x:t>
        </x:is>
      </x:c>
      <x:c r="H5648" s="0" t="inlineStr">
        <x:is>
          <x:t>2023-08</x:t>
        </x:is>
      </x:c>
      <x:c r="I5648" s="0" t="inlineStr">
        <x:is>
          <x:t>2023-08</x:t>
        </x:is>
      </x:c>
      <x:c r="J5648" s="0" t="inlineStr">
        <x:is>
          <x:t>Month</x:t>
        </x:is>
      </x:c>
      <x:c r="K5648" s="58">
        <x:v>1</x:v>
      </x:c>
      <x:c r="L5648" s="12">
        <x:v>0</x:v>
      </x:c>
    </x:row>
    <x:row r="5649">
      <x:c r="A5649" s="0" t="inlineStr">
        <x:is>
          <x:t>NetDebt|net-debt.other-debt-like.P_B.2||2023-09</x:t>
        </x:is>
      </x:c>
      <x:c r="B5649" s="0" t="inlineStr">
        <x:is>
          <x:t>Demo Handel GmbH</x:t>
        </x:is>
      </x:c>
      <x:c r="C5649" s="0" t="inlineStr">
        <x:is>
          <x:t>NetDebt</x:t>
        </x:is>
      </x:c>
      <x:c r="D5649" s="0" t="inlineStr">
        <x:is>
          <x:t>net-debt.other-debt-like.P_B.2</x:t>
        </x:is>
      </x:c>
      <x:c r="E5649" s="0" t="inlineStr">
        <x:is>
          <x:t>Steuerrückstellungen</x:t>
        </x:is>
      </x:c>
      <x:c r="H5649" s="0" t="inlineStr">
        <x:is>
          <x:t>2023-09</x:t>
        </x:is>
      </x:c>
      <x:c r="I5649" s="0" t="inlineStr">
        <x:is>
          <x:t>2023-09</x:t>
        </x:is>
      </x:c>
      <x:c r="J5649" s="0" t="inlineStr">
        <x:is>
          <x:t>Month</x:t>
        </x:is>
      </x:c>
      <x:c r="K5649" s="58">
        <x:v>1</x:v>
      </x:c>
      <x:c r="L5649" s="12">
        <x:v>0</x:v>
      </x:c>
    </x:row>
    <x:row r="5650">
      <x:c r="A5650" s="0" t="inlineStr">
        <x:is>
          <x:t>NetDebt|net-debt.other-debt-like.P_B.2||2023-10</x:t>
        </x:is>
      </x:c>
      <x:c r="B5650" s="0" t="inlineStr">
        <x:is>
          <x:t>Demo Handel GmbH</x:t>
        </x:is>
      </x:c>
      <x:c r="C5650" s="0" t="inlineStr">
        <x:is>
          <x:t>NetDebt</x:t>
        </x:is>
      </x:c>
      <x:c r="D5650" s="0" t="inlineStr">
        <x:is>
          <x:t>net-debt.other-debt-like.P_B.2</x:t>
        </x:is>
      </x:c>
      <x:c r="E5650" s="0" t="inlineStr">
        <x:is>
          <x:t>Steuerrückstellungen</x:t>
        </x:is>
      </x:c>
      <x:c r="H5650" s="0" t="inlineStr">
        <x:is>
          <x:t>2023-10</x:t>
        </x:is>
      </x:c>
      <x:c r="I5650" s="0" t="inlineStr">
        <x:is>
          <x:t>2023-10</x:t>
        </x:is>
      </x:c>
      <x:c r="J5650" s="0" t="inlineStr">
        <x:is>
          <x:t>Month</x:t>
        </x:is>
      </x:c>
      <x:c r="K5650" s="58">
        <x:v>1</x:v>
      </x:c>
      <x:c r="L5650" s="12">
        <x:v>0</x:v>
      </x:c>
    </x:row>
    <x:row r="5651">
      <x:c r="A5651" s="0" t="inlineStr">
        <x:is>
          <x:t>NetDebt|net-debt.other-debt-like.P_B.2||2023-11</x:t>
        </x:is>
      </x:c>
      <x:c r="B5651" s="0" t="inlineStr">
        <x:is>
          <x:t>Demo Handel GmbH</x:t>
        </x:is>
      </x:c>
      <x:c r="C5651" s="0" t="inlineStr">
        <x:is>
          <x:t>NetDebt</x:t>
        </x:is>
      </x:c>
      <x:c r="D5651" s="0" t="inlineStr">
        <x:is>
          <x:t>net-debt.other-debt-like.P_B.2</x:t>
        </x:is>
      </x:c>
      <x:c r="E5651" s="0" t="inlineStr">
        <x:is>
          <x:t>Steuerrückstellungen</x:t>
        </x:is>
      </x:c>
      <x:c r="H5651" s="0" t="inlineStr">
        <x:is>
          <x:t>2023-11</x:t>
        </x:is>
      </x:c>
      <x:c r="I5651" s="0" t="inlineStr">
        <x:is>
          <x:t>2023-11</x:t>
        </x:is>
      </x:c>
      <x:c r="J5651" s="0" t="inlineStr">
        <x:is>
          <x:t>Month</x:t>
        </x:is>
      </x:c>
      <x:c r="K5651" s="58">
        <x:v>1</x:v>
      </x:c>
      <x:c r="L5651" s="12">
        <x:v>0</x:v>
      </x:c>
    </x:row>
    <x:row r="5652">
      <x:c r="A5652" s="0" t="inlineStr">
        <x:is>
          <x:t>NetDebt|net-debt.other-debt-like.P_B.2||2023-12</x:t>
        </x:is>
      </x:c>
      <x:c r="B5652" s="0" t="inlineStr">
        <x:is>
          <x:t>Demo Handel GmbH</x:t>
        </x:is>
      </x:c>
      <x:c r="C5652" s="0" t="inlineStr">
        <x:is>
          <x:t>NetDebt</x:t>
        </x:is>
      </x:c>
      <x:c r="D5652" s="0" t="inlineStr">
        <x:is>
          <x:t>net-debt.other-debt-like.P_B.2</x:t>
        </x:is>
      </x:c>
      <x:c r="E5652" s="0" t="inlineStr">
        <x:is>
          <x:t>Steuerrückstellungen</x:t>
        </x:is>
      </x:c>
      <x:c r="H5652" s="0" t="inlineStr">
        <x:is>
          <x:t>2023-12</x:t>
        </x:is>
      </x:c>
      <x:c r="I5652" s="0" t="inlineStr">
        <x:is>
          <x:t>2023-12</x:t>
        </x:is>
      </x:c>
      <x:c r="J5652" s="0" t="inlineStr">
        <x:is>
          <x:t>Month</x:t>
        </x:is>
      </x:c>
      <x:c r="K5652" s="58">
        <x:v>1</x:v>
      </x:c>
      <x:c r="L5652" s="12">
        <x:v>90776.22</x:v>
      </x:c>
    </x:row>
    <x:row r="5653">
      <x:c r="A5653" s="0" t="inlineStr">
        <x:is>
          <x:t>NetDebt|net-debt.other-debt-like.P_B.2||2024-01</x:t>
        </x:is>
      </x:c>
      <x:c r="B5653" s="0" t="inlineStr">
        <x:is>
          <x:t>Demo Handel GmbH</x:t>
        </x:is>
      </x:c>
      <x:c r="C5653" s="0" t="inlineStr">
        <x:is>
          <x:t>NetDebt</x:t>
        </x:is>
      </x:c>
      <x:c r="D5653" s="0" t="inlineStr">
        <x:is>
          <x:t>net-debt.other-debt-like.P_B.2</x:t>
        </x:is>
      </x:c>
      <x:c r="E5653" s="0" t="inlineStr">
        <x:is>
          <x:t>Steuerrückstellungen</x:t>
        </x:is>
      </x:c>
      <x:c r="H5653" s="0" t="inlineStr">
        <x:is>
          <x:t>2024-01</x:t>
        </x:is>
      </x:c>
      <x:c r="I5653" s="0" t="inlineStr">
        <x:is>
          <x:t>2024-01</x:t>
        </x:is>
      </x:c>
      <x:c r="J5653" s="0" t="inlineStr">
        <x:is>
          <x:t>Month</x:t>
        </x:is>
      </x:c>
      <x:c r="K5653" s="58">
        <x:v>1</x:v>
      </x:c>
      <x:c r="L5653" s="12">
        <x:v>90776.22</x:v>
      </x:c>
    </x:row>
    <x:row r="5654">
      <x:c r="A5654" s="0" t="inlineStr">
        <x:is>
          <x:t>NetDebt|net-debt.other-debt-like.P_B.2||2024-02</x:t>
        </x:is>
      </x:c>
      <x:c r="B5654" s="0" t="inlineStr">
        <x:is>
          <x:t>Demo Handel GmbH</x:t>
        </x:is>
      </x:c>
      <x:c r="C5654" s="0" t="inlineStr">
        <x:is>
          <x:t>NetDebt</x:t>
        </x:is>
      </x:c>
      <x:c r="D5654" s="0" t="inlineStr">
        <x:is>
          <x:t>net-debt.other-debt-like.P_B.2</x:t>
        </x:is>
      </x:c>
      <x:c r="E5654" s="0" t="inlineStr">
        <x:is>
          <x:t>Steuerrückstellungen</x:t>
        </x:is>
      </x:c>
      <x:c r="H5654" s="0" t="inlineStr">
        <x:is>
          <x:t>2024-02</x:t>
        </x:is>
      </x:c>
      <x:c r="I5654" s="0" t="inlineStr">
        <x:is>
          <x:t>2024-02</x:t>
        </x:is>
      </x:c>
      <x:c r="J5654" s="0" t="inlineStr">
        <x:is>
          <x:t>Month</x:t>
        </x:is>
      </x:c>
      <x:c r="K5654" s="58">
        <x:v>1</x:v>
      </x:c>
      <x:c r="L5654" s="12">
        <x:v>90776.22</x:v>
      </x:c>
    </x:row>
    <x:row r="5655">
      <x:c r="A5655" s="0" t="inlineStr">
        <x:is>
          <x:t>NetDebt|net-debt.other-debt-like.P_B.2||2024-03</x:t>
        </x:is>
      </x:c>
      <x:c r="B5655" s="0" t="inlineStr">
        <x:is>
          <x:t>Demo Handel GmbH</x:t>
        </x:is>
      </x:c>
      <x:c r="C5655" s="0" t="inlineStr">
        <x:is>
          <x:t>NetDebt</x:t>
        </x:is>
      </x:c>
      <x:c r="D5655" s="0" t="inlineStr">
        <x:is>
          <x:t>net-debt.other-debt-like.P_B.2</x:t>
        </x:is>
      </x:c>
      <x:c r="E5655" s="0" t="inlineStr">
        <x:is>
          <x:t>Steuerrückstellungen</x:t>
        </x:is>
      </x:c>
      <x:c r="H5655" s="0" t="inlineStr">
        <x:is>
          <x:t>2024-03</x:t>
        </x:is>
      </x:c>
      <x:c r="I5655" s="0" t="inlineStr">
        <x:is>
          <x:t>2024-03</x:t>
        </x:is>
      </x:c>
      <x:c r="J5655" s="0" t="inlineStr">
        <x:is>
          <x:t>Month</x:t>
        </x:is>
      </x:c>
      <x:c r="K5655" s="58">
        <x:v>1</x:v>
      </x:c>
      <x:c r="L5655" s="12">
        <x:v>90776.22</x:v>
      </x:c>
    </x:row>
    <x:row r="5656">
      <x:c r="A5656" s="0" t="inlineStr">
        <x:is>
          <x:t>NetDebt|net-debt.other-debt-like.P_B.2||2024-04</x:t>
        </x:is>
      </x:c>
      <x:c r="B5656" s="0" t="inlineStr">
        <x:is>
          <x:t>Demo Handel GmbH</x:t>
        </x:is>
      </x:c>
      <x:c r="C5656" s="0" t="inlineStr">
        <x:is>
          <x:t>NetDebt</x:t>
        </x:is>
      </x:c>
      <x:c r="D5656" s="0" t="inlineStr">
        <x:is>
          <x:t>net-debt.other-debt-like.P_B.2</x:t>
        </x:is>
      </x:c>
      <x:c r="E5656" s="0" t="inlineStr">
        <x:is>
          <x:t>Steuerrückstellungen</x:t>
        </x:is>
      </x:c>
      <x:c r="H5656" s="0" t="inlineStr">
        <x:is>
          <x:t>2024-04</x:t>
        </x:is>
      </x:c>
      <x:c r="I5656" s="0" t="inlineStr">
        <x:is>
          <x:t>2024-04</x:t>
        </x:is>
      </x:c>
      <x:c r="J5656" s="0" t="inlineStr">
        <x:is>
          <x:t>Month</x:t>
        </x:is>
      </x:c>
      <x:c r="K5656" s="58">
        <x:v>1</x:v>
      </x:c>
      <x:c r="L5656" s="12">
        <x:v>90776.22</x:v>
      </x:c>
    </x:row>
    <x:row r="5657">
      <x:c r="A5657" s="0" t="inlineStr">
        <x:is>
          <x:t>NetDebt|net-debt.other-debt-like.P_B.2||2024-05</x:t>
        </x:is>
      </x:c>
      <x:c r="B5657" s="0" t="inlineStr">
        <x:is>
          <x:t>Demo Handel GmbH</x:t>
        </x:is>
      </x:c>
      <x:c r="C5657" s="0" t="inlineStr">
        <x:is>
          <x:t>NetDebt</x:t>
        </x:is>
      </x:c>
      <x:c r="D5657" s="0" t="inlineStr">
        <x:is>
          <x:t>net-debt.other-debt-like.P_B.2</x:t>
        </x:is>
      </x:c>
      <x:c r="E5657" s="0" t="inlineStr">
        <x:is>
          <x:t>Steuerrückstellungen</x:t>
        </x:is>
      </x:c>
      <x:c r="H5657" s="0" t="inlineStr">
        <x:is>
          <x:t>2024-05</x:t>
        </x:is>
      </x:c>
      <x:c r="I5657" s="0" t="inlineStr">
        <x:is>
          <x:t>2024-05</x:t>
        </x:is>
      </x:c>
      <x:c r="J5657" s="0" t="inlineStr">
        <x:is>
          <x:t>Month</x:t>
        </x:is>
      </x:c>
      <x:c r="K5657" s="58">
        <x:v>1</x:v>
      </x:c>
      <x:c r="L5657" s="12">
        <x:v>90776.22</x:v>
      </x:c>
    </x:row>
    <x:row r="5658">
      <x:c r="A5658" s="0" t="inlineStr">
        <x:is>
          <x:t>NetDebt|net-debt.other-debt-like.P_B.2||2024-06</x:t>
        </x:is>
      </x:c>
      <x:c r="B5658" s="0" t="inlineStr">
        <x:is>
          <x:t>Demo Handel GmbH</x:t>
        </x:is>
      </x:c>
      <x:c r="C5658" s="0" t="inlineStr">
        <x:is>
          <x:t>NetDebt</x:t>
        </x:is>
      </x:c>
      <x:c r="D5658" s="0" t="inlineStr">
        <x:is>
          <x:t>net-debt.other-debt-like.P_B.2</x:t>
        </x:is>
      </x:c>
      <x:c r="E5658" s="0" t="inlineStr">
        <x:is>
          <x:t>Steuerrückstellungen</x:t>
        </x:is>
      </x:c>
      <x:c r="H5658" s="0" t="inlineStr">
        <x:is>
          <x:t>2024-06</x:t>
        </x:is>
      </x:c>
      <x:c r="I5658" s="0" t="inlineStr">
        <x:is>
          <x:t>2024-06</x:t>
        </x:is>
      </x:c>
      <x:c r="J5658" s="0" t="inlineStr">
        <x:is>
          <x:t>Month</x:t>
        </x:is>
      </x:c>
      <x:c r="K5658" s="58">
        <x:v>1</x:v>
      </x:c>
      <x:c r="L5658" s="12">
        <x:v>90776.22</x:v>
      </x:c>
    </x:row>
    <x:row r="5659">
      <x:c r="A5659" s="0" t="inlineStr">
        <x:is>
          <x:t>NetDebt|net-debt.other-debt-like.P_B.2||2024-07</x:t>
        </x:is>
      </x:c>
      <x:c r="B5659" s="0" t="inlineStr">
        <x:is>
          <x:t>Demo Handel GmbH</x:t>
        </x:is>
      </x:c>
      <x:c r="C5659" s="0" t="inlineStr">
        <x:is>
          <x:t>NetDebt</x:t>
        </x:is>
      </x:c>
      <x:c r="D5659" s="0" t="inlineStr">
        <x:is>
          <x:t>net-debt.other-debt-like.P_B.2</x:t>
        </x:is>
      </x:c>
      <x:c r="E5659" s="0" t="inlineStr">
        <x:is>
          <x:t>Steuerrückstellungen</x:t>
        </x:is>
      </x:c>
      <x:c r="H5659" s="0" t="inlineStr">
        <x:is>
          <x:t>2024-07</x:t>
        </x:is>
      </x:c>
      <x:c r="I5659" s="0" t="inlineStr">
        <x:is>
          <x:t>2024-07</x:t>
        </x:is>
      </x:c>
      <x:c r="J5659" s="0" t="inlineStr">
        <x:is>
          <x:t>Month</x:t>
        </x:is>
      </x:c>
      <x:c r="K5659" s="58">
        <x:v>1</x:v>
      </x:c>
      <x:c r="L5659" s="12">
        <x:v>90776.22</x:v>
      </x:c>
    </x:row>
    <x:row r="5660">
      <x:c r="A5660" s="0" t="inlineStr">
        <x:is>
          <x:t>NetDebt|net-debt.other-debt-like.P_B.2||2024-08</x:t>
        </x:is>
      </x:c>
      <x:c r="B5660" s="0" t="inlineStr">
        <x:is>
          <x:t>Demo Handel GmbH</x:t>
        </x:is>
      </x:c>
      <x:c r="C5660" s="0" t="inlineStr">
        <x:is>
          <x:t>NetDebt</x:t>
        </x:is>
      </x:c>
      <x:c r="D5660" s="0" t="inlineStr">
        <x:is>
          <x:t>net-debt.other-debt-like.P_B.2</x:t>
        </x:is>
      </x:c>
      <x:c r="E5660" s="0" t="inlineStr">
        <x:is>
          <x:t>Steuerrückstellungen</x:t>
        </x:is>
      </x:c>
      <x:c r="H5660" s="0" t="inlineStr">
        <x:is>
          <x:t>2024-08</x:t>
        </x:is>
      </x:c>
      <x:c r="I5660" s="0" t="inlineStr">
        <x:is>
          <x:t>2024-08</x:t>
        </x:is>
      </x:c>
      <x:c r="J5660" s="0" t="inlineStr">
        <x:is>
          <x:t>Month</x:t>
        </x:is>
      </x:c>
      <x:c r="K5660" s="58">
        <x:v>1</x:v>
      </x:c>
      <x:c r="L5660" s="12">
        <x:v>0</x:v>
      </x:c>
    </x:row>
    <x:row r="5661">
      <x:c r="A5661" s="0" t="inlineStr">
        <x:is>
          <x:t>NetDebt|net-debt.other-debt-like.P_B.2||2024-09</x:t>
        </x:is>
      </x:c>
      <x:c r="B5661" s="0" t="inlineStr">
        <x:is>
          <x:t>Demo Handel GmbH</x:t>
        </x:is>
      </x:c>
      <x:c r="C5661" s="0" t="inlineStr">
        <x:is>
          <x:t>NetDebt</x:t>
        </x:is>
      </x:c>
      <x:c r="D5661" s="0" t="inlineStr">
        <x:is>
          <x:t>net-debt.other-debt-like.P_B.2</x:t>
        </x:is>
      </x:c>
      <x:c r="E5661" s="0" t="inlineStr">
        <x:is>
          <x:t>Steuerrückstellungen</x:t>
        </x:is>
      </x:c>
      <x:c r="H5661" s="0" t="inlineStr">
        <x:is>
          <x:t>2024-09</x:t>
        </x:is>
      </x:c>
      <x:c r="I5661" s="0" t="inlineStr">
        <x:is>
          <x:t>2024-09</x:t>
        </x:is>
      </x:c>
      <x:c r="J5661" s="0" t="inlineStr">
        <x:is>
          <x:t>Month</x:t>
        </x:is>
      </x:c>
      <x:c r="K5661" s="58">
        <x:v>1</x:v>
      </x:c>
      <x:c r="L5661" s="12">
        <x:v>0</x:v>
      </x:c>
    </x:row>
    <x:row r="5662">
      <x:c r="A5662" s="0" t="inlineStr">
        <x:is>
          <x:t>NetDebt|net-debt.other-debt-like.P_B.2||2024-10</x:t>
        </x:is>
      </x:c>
      <x:c r="B5662" s="0" t="inlineStr">
        <x:is>
          <x:t>Demo Handel GmbH</x:t>
        </x:is>
      </x:c>
      <x:c r="C5662" s="0" t="inlineStr">
        <x:is>
          <x:t>NetDebt</x:t>
        </x:is>
      </x:c>
      <x:c r="D5662" s="0" t="inlineStr">
        <x:is>
          <x:t>net-debt.other-debt-like.P_B.2</x:t>
        </x:is>
      </x:c>
      <x:c r="E5662" s="0" t="inlineStr">
        <x:is>
          <x:t>Steuerrückstellungen</x:t>
        </x:is>
      </x:c>
      <x:c r="H5662" s="0" t="inlineStr">
        <x:is>
          <x:t>2024-10</x:t>
        </x:is>
      </x:c>
      <x:c r="I5662" s="0" t="inlineStr">
        <x:is>
          <x:t>2024-10</x:t>
        </x:is>
      </x:c>
      <x:c r="J5662" s="0" t="inlineStr">
        <x:is>
          <x:t>Month</x:t>
        </x:is>
      </x:c>
      <x:c r="K5662" s="58">
        <x:v>1</x:v>
      </x:c>
      <x:c r="L5662" s="12">
        <x:v>0</x:v>
      </x:c>
    </x:row>
    <x:row r="5663">
      <x:c r="A5663" s="0" t="inlineStr">
        <x:is>
          <x:t>NetDebt|net-debt.other-debt-like.P_B.2||2024-11</x:t>
        </x:is>
      </x:c>
      <x:c r="B5663" s="0" t="inlineStr">
        <x:is>
          <x:t>Demo Handel GmbH</x:t>
        </x:is>
      </x:c>
      <x:c r="C5663" s="0" t="inlineStr">
        <x:is>
          <x:t>NetDebt</x:t>
        </x:is>
      </x:c>
      <x:c r="D5663" s="0" t="inlineStr">
        <x:is>
          <x:t>net-debt.other-debt-like.P_B.2</x:t>
        </x:is>
      </x:c>
      <x:c r="E5663" s="0" t="inlineStr">
        <x:is>
          <x:t>Steuerrückstellungen</x:t>
        </x:is>
      </x:c>
      <x:c r="H5663" s="0" t="inlineStr">
        <x:is>
          <x:t>2024-11</x:t>
        </x:is>
      </x:c>
      <x:c r="I5663" s="0" t="inlineStr">
        <x:is>
          <x:t>2024-11</x:t>
        </x:is>
      </x:c>
      <x:c r="J5663" s="0" t="inlineStr">
        <x:is>
          <x:t>Month</x:t>
        </x:is>
      </x:c>
      <x:c r="K5663" s="58">
        <x:v>1</x:v>
      </x:c>
      <x:c r="L5663" s="12">
        <x:v>0</x:v>
      </x:c>
    </x:row>
    <x:row r="5664">
      <x:c r="A5664" s="0" t="inlineStr">
        <x:is>
          <x:t>NetDebt|net-debt.other-debt-like.P_B.2||2024-12</x:t>
        </x:is>
      </x:c>
      <x:c r="B5664" s="0" t="inlineStr">
        <x:is>
          <x:t>Demo Handel GmbH</x:t>
        </x:is>
      </x:c>
      <x:c r="C5664" s="0" t="inlineStr">
        <x:is>
          <x:t>NetDebt</x:t>
        </x:is>
      </x:c>
      <x:c r="D5664" s="0" t="inlineStr">
        <x:is>
          <x:t>net-debt.other-debt-like.P_B.2</x:t>
        </x:is>
      </x:c>
      <x:c r="E5664" s="0" t="inlineStr">
        <x:is>
          <x:t>Steuerrückstellungen</x:t>
        </x:is>
      </x:c>
      <x:c r="H5664" s="0" t="inlineStr">
        <x:is>
          <x:t>2024-12</x:t>
        </x:is>
      </x:c>
      <x:c r="I5664" s="0" t="inlineStr">
        <x:is>
          <x:t>2024-12</x:t>
        </x:is>
      </x:c>
      <x:c r="J5664" s="0" t="inlineStr">
        <x:is>
          <x:t>Month</x:t>
        </x:is>
      </x:c>
      <x:c r="K5664" s="58">
        <x:v>1</x:v>
      </x:c>
      <x:c r="L5664" s="12">
        <x:v>0</x:v>
      </x:c>
    </x:row>
    <x:row r="5665">
      <x:c r="A5665" s="0" t="inlineStr">
        <x:is>
          <x:t>NetDebt|net-debt.other-debt-like.P_B.2|3020|2022-01</x:t>
        </x:is>
      </x:c>
      <x:c r="B5665" s="0" t="inlineStr">
        <x:is>
          <x:t>Demo Handel GmbH</x:t>
        </x:is>
      </x:c>
      <x:c r="C5665" s="0" t="inlineStr">
        <x:is>
          <x:t>NetDebt</x:t>
        </x:is>
      </x:c>
      <x:c r="D5665" s="0" t="inlineStr">
        <x:is>
          <x:t>net-debt.other-debt-like.P_B.2</x:t>
        </x:is>
      </x:c>
      <x:c r="E5665" s="0" t="inlineStr">
        <x:is>
          <x:t>Steuerrückstellungen</x:t>
        </x:is>
      </x:c>
      <x:c r="F5665" s="58">
        <x:v>3020</x:v>
      </x:c>
      <x:c r="G5665" t="inlineStr">
        <x:is>
          <x:t>Gewerbesteuerrückstellung</x:t>
        </x:is>
      </x:c>
      <x:c r="H5665" s="0" t="inlineStr">
        <x:is>
          <x:t>2022-01</x:t>
        </x:is>
      </x:c>
      <x:c r="I5665" s="0" t="inlineStr">
        <x:is>
          <x:t>2022-01</x:t>
        </x:is>
      </x:c>
      <x:c r="J5665" s="0" t="inlineStr">
        <x:is>
          <x:t>Month</x:t>
        </x:is>
      </x:c>
      <x:c r="K5665" s="58">
        <x:v>1</x:v>
      </x:c>
      <x:c r="L5665" s="12">
        <x:v>54560</x:v>
      </x:c>
    </x:row>
    <x:row r="5666">
      <x:c r="A5666" s="0" t="inlineStr">
        <x:is>
          <x:t>NetDebt|net-debt.other-debt-like.P_B.2|3020|2022-02</x:t>
        </x:is>
      </x:c>
      <x:c r="B5666" s="0" t="inlineStr">
        <x:is>
          <x:t>Demo Handel GmbH</x:t>
        </x:is>
      </x:c>
      <x:c r="C5666" s="0" t="inlineStr">
        <x:is>
          <x:t>NetDebt</x:t>
        </x:is>
      </x:c>
      <x:c r="D5666" s="0" t="inlineStr">
        <x:is>
          <x:t>net-debt.other-debt-like.P_B.2</x:t>
        </x:is>
      </x:c>
      <x:c r="E5666" s="0" t="inlineStr">
        <x:is>
          <x:t>Steuerrückstellungen</x:t>
        </x:is>
      </x:c>
      <x:c r="F5666" s="58">
        <x:v>3020</x:v>
      </x:c>
      <x:c r="G5666" t="inlineStr">
        <x:is>
          <x:t>Gewerbesteuerrückstellung</x:t>
        </x:is>
      </x:c>
      <x:c r="H5666" s="0" t="inlineStr">
        <x:is>
          <x:t>2022-02</x:t>
        </x:is>
      </x:c>
      <x:c r="I5666" s="0" t="inlineStr">
        <x:is>
          <x:t>2022-02</x:t>
        </x:is>
      </x:c>
      <x:c r="J5666" s="0" t="inlineStr">
        <x:is>
          <x:t>Month</x:t>
        </x:is>
      </x:c>
      <x:c r="K5666" s="58">
        <x:v>1</x:v>
      </x:c>
      <x:c r="L5666" s="12">
        <x:v>54560</x:v>
      </x:c>
    </x:row>
    <x:row r="5667">
      <x:c r="A5667" s="0" t="inlineStr">
        <x:is>
          <x:t>NetDebt|net-debt.other-debt-like.P_B.2|3020|2022-03</x:t>
        </x:is>
      </x:c>
      <x:c r="B5667" s="0" t="inlineStr">
        <x:is>
          <x:t>Demo Handel GmbH</x:t>
        </x:is>
      </x:c>
      <x:c r="C5667" s="0" t="inlineStr">
        <x:is>
          <x:t>NetDebt</x:t>
        </x:is>
      </x:c>
      <x:c r="D5667" s="0" t="inlineStr">
        <x:is>
          <x:t>net-debt.other-debt-like.P_B.2</x:t>
        </x:is>
      </x:c>
      <x:c r="E5667" s="0" t="inlineStr">
        <x:is>
          <x:t>Steuerrückstellungen</x:t>
        </x:is>
      </x:c>
      <x:c r="F5667" s="58">
        <x:v>3020</x:v>
      </x:c>
      <x:c r="G5667" t="inlineStr">
        <x:is>
          <x:t>Gewerbesteuerrückstellung</x:t>
        </x:is>
      </x:c>
      <x:c r="H5667" s="0" t="inlineStr">
        <x:is>
          <x:t>2022-03</x:t>
        </x:is>
      </x:c>
      <x:c r="I5667" s="0" t="inlineStr">
        <x:is>
          <x:t>2022-03</x:t>
        </x:is>
      </x:c>
      <x:c r="J5667" s="0" t="inlineStr">
        <x:is>
          <x:t>Month</x:t>
        </x:is>
      </x:c>
      <x:c r="K5667" s="58">
        <x:v>1</x:v>
      </x:c>
      <x:c r="L5667" s="12">
        <x:v>54560</x:v>
      </x:c>
    </x:row>
    <x:row r="5668">
      <x:c r="A5668" s="0" t="inlineStr">
        <x:is>
          <x:t>NetDebt|net-debt.other-debt-like.P_B.2|3020|2022-04</x:t>
        </x:is>
      </x:c>
      <x:c r="B5668" s="0" t="inlineStr">
        <x:is>
          <x:t>Demo Handel GmbH</x:t>
        </x:is>
      </x:c>
      <x:c r="C5668" s="0" t="inlineStr">
        <x:is>
          <x:t>NetDebt</x:t>
        </x:is>
      </x:c>
      <x:c r="D5668" s="0" t="inlineStr">
        <x:is>
          <x:t>net-debt.other-debt-like.P_B.2</x:t>
        </x:is>
      </x:c>
      <x:c r="E5668" s="0" t="inlineStr">
        <x:is>
          <x:t>Steuerrückstellungen</x:t>
        </x:is>
      </x:c>
      <x:c r="F5668" s="58">
        <x:v>3020</x:v>
      </x:c>
      <x:c r="G5668" t="inlineStr">
        <x:is>
          <x:t>Gewerbesteuerrückstellung</x:t>
        </x:is>
      </x:c>
      <x:c r="H5668" s="0" t="inlineStr">
        <x:is>
          <x:t>2022-04</x:t>
        </x:is>
      </x:c>
      <x:c r="I5668" s="0" t="inlineStr">
        <x:is>
          <x:t>2022-04</x:t>
        </x:is>
      </x:c>
      <x:c r="J5668" s="0" t="inlineStr">
        <x:is>
          <x:t>Month</x:t>
        </x:is>
      </x:c>
      <x:c r="K5668" s="58">
        <x:v>1</x:v>
      </x:c>
      <x:c r="L5668" s="12">
        <x:v>54560</x:v>
      </x:c>
    </x:row>
    <x:row r="5669">
      <x:c r="A5669" s="0" t="inlineStr">
        <x:is>
          <x:t>NetDebt|net-debt.other-debt-like.P_B.2|3020|2022-05</x:t>
        </x:is>
      </x:c>
      <x:c r="B5669" s="0" t="inlineStr">
        <x:is>
          <x:t>Demo Handel GmbH</x:t>
        </x:is>
      </x:c>
      <x:c r="C5669" s="0" t="inlineStr">
        <x:is>
          <x:t>NetDebt</x:t>
        </x:is>
      </x:c>
      <x:c r="D5669" s="0" t="inlineStr">
        <x:is>
          <x:t>net-debt.other-debt-like.P_B.2</x:t>
        </x:is>
      </x:c>
      <x:c r="E5669" s="0" t="inlineStr">
        <x:is>
          <x:t>Steuerrückstellungen</x:t>
        </x:is>
      </x:c>
      <x:c r="F5669" s="58">
        <x:v>3020</x:v>
      </x:c>
      <x:c r="G5669" t="inlineStr">
        <x:is>
          <x:t>Gewerbesteuerrückstellung</x:t>
        </x:is>
      </x:c>
      <x:c r="H5669" s="0" t="inlineStr">
        <x:is>
          <x:t>2022-05</x:t>
        </x:is>
      </x:c>
      <x:c r="I5669" s="0" t="inlineStr">
        <x:is>
          <x:t>2022-05</x:t>
        </x:is>
      </x:c>
      <x:c r="J5669" s="0" t="inlineStr">
        <x:is>
          <x:t>Month</x:t>
        </x:is>
      </x:c>
      <x:c r="K5669" s="58">
        <x:v>1</x:v>
      </x:c>
      <x:c r="L5669" s="12">
        <x:v>54560</x:v>
      </x:c>
    </x:row>
    <x:row r="5670">
      <x:c r="A5670" s="0" t="inlineStr">
        <x:is>
          <x:t>NetDebt|net-debt.other-debt-like.P_B.2|3020|2022-06</x:t>
        </x:is>
      </x:c>
      <x:c r="B5670" s="0" t="inlineStr">
        <x:is>
          <x:t>Demo Handel GmbH</x:t>
        </x:is>
      </x:c>
      <x:c r="C5670" s="0" t="inlineStr">
        <x:is>
          <x:t>NetDebt</x:t>
        </x:is>
      </x:c>
      <x:c r="D5670" s="0" t="inlineStr">
        <x:is>
          <x:t>net-debt.other-debt-like.P_B.2</x:t>
        </x:is>
      </x:c>
      <x:c r="E5670" s="0" t="inlineStr">
        <x:is>
          <x:t>Steuerrückstellungen</x:t>
        </x:is>
      </x:c>
      <x:c r="F5670" s="58">
        <x:v>3020</x:v>
      </x:c>
      <x:c r="G5670" t="inlineStr">
        <x:is>
          <x:t>Gewerbesteuerrückstellung</x:t>
        </x:is>
      </x:c>
      <x:c r="H5670" s="0" t="inlineStr">
        <x:is>
          <x:t>2022-06</x:t>
        </x:is>
      </x:c>
      <x:c r="I5670" s="0" t="inlineStr">
        <x:is>
          <x:t>2022-06</x:t>
        </x:is>
      </x:c>
      <x:c r="J5670" s="0" t="inlineStr">
        <x:is>
          <x:t>Month</x:t>
        </x:is>
      </x:c>
      <x:c r="K5670" s="58">
        <x:v>1</x:v>
      </x:c>
      <x:c r="L5670" s="12">
        <x:v>54560</x:v>
      </x:c>
    </x:row>
    <x:row r="5671">
      <x:c r="A5671" s="0" t="inlineStr">
        <x:is>
          <x:t>NetDebt|net-debt.other-debt-like.P_B.2|3020|2022-07</x:t>
        </x:is>
      </x:c>
      <x:c r="B5671" s="0" t="inlineStr">
        <x:is>
          <x:t>Demo Handel GmbH</x:t>
        </x:is>
      </x:c>
      <x:c r="C5671" s="0" t="inlineStr">
        <x:is>
          <x:t>NetDebt</x:t>
        </x:is>
      </x:c>
      <x:c r="D5671" s="0" t="inlineStr">
        <x:is>
          <x:t>net-debt.other-debt-like.P_B.2</x:t>
        </x:is>
      </x:c>
      <x:c r="E5671" s="0" t="inlineStr">
        <x:is>
          <x:t>Steuerrückstellungen</x:t>
        </x:is>
      </x:c>
      <x:c r="F5671" s="58">
        <x:v>3020</x:v>
      </x:c>
      <x:c r="G5671" t="inlineStr">
        <x:is>
          <x:t>Gewerbesteuerrückstellung</x:t>
        </x:is>
      </x:c>
      <x:c r="H5671" s="0" t="inlineStr">
        <x:is>
          <x:t>2022-07</x:t>
        </x:is>
      </x:c>
      <x:c r="I5671" s="0" t="inlineStr">
        <x:is>
          <x:t>2022-07</x:t>
        </x:is>
      </x:c>
      <x:c r="J5671" s="0" t="inlineStr">
        <x:is>
          <x:t>Month</x:t>
        </x:is>
      </x:c>
      <x:c r="K5671" s="58">
        <x:v>1</x:v>
      </x:c>
      <x:c r="L5671" s="12">
        <x:v>54560</x:v>
      </x:c>
    </x:row>
    <x:row r="5672">
      <x:c r="A5672" s="0" t="inlineStr">
        <x:is>
          <x:t>NetDebt|net-debt.other-debt-like.P_B.2|3020|2022-08</x:t>
        </x:is>
      </x:c>
      <x:c r="B5672" s="0" t="inlineStr">
        <x:is>
          <x:t>Demo Handel GmbH</x:t>
        </x:is>
      </x:c>
      <x:c r="C5672" s="0" t="inlineStr">
        <x:is>
          <x:t>NetDebt</x:t>
        </x:is>
      </x:c>
      <x:c r="D5672" s="0" t="inlineStr">
        <x:is>
          <x:t>net-debt.other-debt-like.P_B.2</x:t>
        </x:is>
      </x:c>
      <x:c r="E5672" s="0" t="inlineStr">
        <x:is>
          <x:t>Steuerrückstellungen</x:t>
        </x:is>
      </x:c>
      <x:c r="F5672" s="58">
        <x:v>3020</x:v>
      </x:c>
      <x:c r="G5672" t="inlineStr">
        <x:is>
          <x:t>Gewerbesteuerrückstellung</x:t>
        </x:is>
      </x:c>
      <x:c r="H5672" s="0" t="inlineStr">
        <x:is>
          <x:t>2022-08</x:t>
        </x:is>
      </x:c>
      <x:c r="I5672" s="0" t="inlineStr">
        <x:is>
          <x:t>2022-08</x:t>
        </x:is>
      </x:c>
      <x:c r="J5672" s="0" t="inlineStr">
        <x:is>
          <x:t>Month</x:t>
        </x:is>
      </x:c>
      <x:c r="K5672" s="58">
        <x:v>1</x:v>
      </x:c>
      <x:c r="L5672" s="12">
        <x:v>0</x:v>
      </x:c>
    </x:row>
    <x:row r="5673">
      <x:c r="A5673" s="0" t="inlineStr">
        <x:is>
          <x:t>NetDebt|net-debt.other-debt-like.P_B.2|3020|2022-09</x:t>
        </x:is>
      </x:c>
      <x:c r="B5673" s="0" t="inlineStr">
        <x:is>
          <x:t>Demo Handel GmbH</x:t>
        </x:is>
      </x:c>
      <x:c r="C5673" s="0" t="inlineStr">
        <x:is>
          <x:t>NetDebt</x:t>
        </x:is>
      </x:c>
      <x:c r="D5673" s="0" t="inlineStr">
        <x:is>
          <x:t>net-debt.other-debt-like.P_B.2</x:t>
        </x:is>
      </x:c>
      <x:c r="E5673" s="0" t="inlineStr">
        <x:is>
          <x:t>Steuerrückstellungen</x:t>
        </x:is>
      </x:c>
      <x:c r="F5673" s="58">
        <x:v>3020</x:v>
      </x:c>
      <x:c r="G5673" t="inlineStr">
        <x:is>
          <x:t>Gewerbesteuerrückstellung</x:t>
        </x:is>
      </x:c>
      <x:c r="H5673" s="0" t="inlineStr">
        <x:is>
          <x:t>2022-09</x:t>
        </x:is>
      </x:c>
      <x:c r="I5673" s="0" t="inlineStr">
        <x:is>
          <x:t>2022-09</x:t>
        </x:is>
      </x:c>
      <x:c r="J5673" s="0" t="inlineStr">
        <x:is>
          <x:t>Month</x:t>
        </x:is>
      </x:c>
      <x:c r="K5673" s="58">
        <x:v>1</x:v>
      </x:c>
      <x:c r="L5673" s="12">
        <x:v>0</x:v>
      </x:c>
    </x:row>
    <x:row r="5674">
      <x:c r="A5674" s="0" t="inlineStr">
        <x:is>
          <x:t>NetDebt|net-debt.other-debt-like.P_B.2|3020|2022-10</x:t>
        </x:is>
      </x:c>
      <x:c r="B5674" s="0" t="inlineStr">
        <x:is>
          <x:t>Demo Handel GmbH</x:t>
        </x:is>
      </x:c>
      <x:c r="C5674" s="0" t="inlineStr">
        <x:is>
          <x:t>NetDebt</x:t>
        </x:is>
      </x:c>
      <x:c r="D5674" s="0" t="inlineStr">
        <x:is>
          <x:t>net-debt.other-debt-like.P_B.2</x:t>
        </x:is>
      </x:c>
      <x:c r="E5674" s="0" t="inlineStr">
        <x:is>
          <x:t>Steuerrückstellungen</x:t>
        </x:is>
      </x:c>
      <x:c r="F5674" s="58">
        <x:v>3020</x:v>
      </x:c>
      <x:c r="G5674" t="inlineStr">
        <x:is>
          <x:t>Gewerbesteuerrückstellung</x:t>
        </x:is>
      </x:c>
      <x:c r="H5674" s="0" t="inlineStr">
        <x:is>
          <x:t>2022-10</x:t>
        </x:is>
      </x:c>
      <x:c r="I5674" s="0" t="inlineStr">
        <x:is>
          <x:t>2022-10</x:t>
        </x:is>
      </x:c>
      <x:c r="J5674" s="0" t="inlineStr">
        <x:is>
          <x:t>Month</x:t>
        </x:is>
      </x:c>
      <x:c r="K5674" s="58">
        <x:v>1</x:v>
      </x:c>
      <x:c r="L5674" s="12">
        <x:v>0</x:v>
      </x:c>
    </x:row>
    <x:row r="5675">
      <x:c r="A5675" s="0" t="inlineStr">
        <x:is>
          <x:t>NetDebt|net-debt.other-debt-like.P_B.2|3020|2022-11</x:t>
        </x:is>
      </x:c>
      <x:c r="B5675" s="0" t="inlineStr">
        <x:is>
          <x:t>Demo Handel GmbH</x:t>
        </x:is>
      </x:c>
      <x:c r="C5675" s="0" t="inlineStr">
        <x:is>
          <x:t>NetDebt</x:t>
        </x:is>
      </x:c>
      <x:c r="D5675" s="0" t="inlineStr">
        <x:is>
          <x:t>net-debt.other-debt-like.P_B.2</x:t>
        </x:is>
      </x:c>
      <x:c r="E5675" s="0" t="inlineStr">
        <x:is>
          <x:t>Steuerrückstellungen</x:t>
        </x:is>
      </x:c>
      <x:c r="F5675" s="58">
        <x:v>3020</x:v>
      </x:c>
      <x:c r="G5675" t="inlineStr">
        <x:is>
          <x:t>Gewerbesteuerrückstellung</x:t>
        </x:is>
      </x:c>
      <x:c r="H5675" s="0" t="inlineStr">
        <x:is>
          <x:t>2022-11</x:t>
        </x:is>
      </x:c>
      <x:c r="I5675" s="0" t="inlineStr">
        <x:is>
          <x:t>2022-11</x:t>
        </x:is>
      </x:c>
      <x:c r="J5675" s="0" t="inlineStr">
        <x:is>
          <x:t>Month</x:t>
        </x:is>
      </x:c>
      <x:c r="K5675" s="58">
        <x:v>1</x:v>
      </x:c>
      <x:c r="L5675" s="12">
        <x:v>0</x:v>
      </x:c>
    </x:row>
    <x:row r="5676">
      <x:c r="A5676" s="0" t="inlineStr">
        <x:is>
          <x:t>NetDebt|net-debt.other-debt-like.P_B.2|3020|2022-12</x:t>
        </x:is>
      </x:c>
      <x:c r="B5676" s="0" t="inlineStr">
        <x:is>
          <x:t>Demo Handel GmbH</x:t>
        </x:is>
      </x:c>
      <x:c r="C5676" s="0" t="inlineStr">
        <x:is>
          <x:t>NetDebt</x:t>
        </x:is>
      </x:c>
      <x:c r="D5676" s="0" t="inlineStr">
        <x:is>
          <x:t>net-debt.other-debt-like.P_B.2</x:t>
        </x:is>
      </x:c>
      <x:c r="E5676" s="0" t="inlineStr">
        <x:is>
          <x:t>Steuerrückstellungen</x:t>
        </x:is>
      </x:c>
      <x:c r="F5676" s="58">
        <x:v>3020</x:v>
      </x:c>
      <x:c r="G5676" t="inlineStr">
        <x:is>
          <x:t>Gewerbesteuerrückstellung</x:t>
        </x:is>
      </x:c>
      <x:c r="H5676" s="0" t="inlineStr">
        <x:is>
          <x:t>2022-12</x:t>
        </x:is>
      </x:c>
      <x:c r="I5676" s="0" t="inlineStr">
        <x:is>
          <x:t>2022-12</x:t>
        </x:is>
      </x:c>
      <x:c r="J5676" s="0" t="inlineStr">
        <x:is>
          <x:t>Month</x:t>
        </x:is>
      </x:c>
      <x:c r="K5676" s="58">
        <x:v>1</x:v>
      </x:c>
      <x:c r="L5676" s="12">
        <x:v>117655.73</x:v>
      </x:c>
    </x:row>
    <x:row r="5677">
      <x:c r="A5677" s="0" t="inlineStr">
        <x:is>
          <x:t>NetDebt|net-debt.other-debt-like.P_B.2|3020|2023-01</x:t>
        </x:is>
      </x:c>
      <x:c r="B5677" s="0" t="inlineStr">
        <x:is>
          <x:t>Demo Handel GmbH</x:t>
        </x:is>
      </x:c>
      <x:c r="C5677" s="0" t="inlineStr">
        <x:is>
          <x:t>NetDebt</x:t>
        </x:is>
      </x:c>
      <x:c r="D5677" s="0" t="inlineStr">
        <x:is>
          <x:t>net-debt.other-debt-like.P_B.2</x:t>
        </x:is>
      </x:c>
      <x:c r="E5677" s="0" t="inlineStr">
        <x:is>
          <x:t>Steuerrückstellungen</x:t>
        </x:is>
      </x:c>
      <x:c r="F5677" s="58">
        <x:v>3020</x:v>
      </x:c>
      <x:c r="G5677" t="inlineStr">
        <x:is>
          <x:t>Gewerbesteuerrückstellung</x:t>
        </x:is>
      </x:c>
      <x:c r="H5677" s="0" t="inlineStr">
        <x:is>
          <x:t>2023-01</x:t>
        </x:is>
      </x:c>
      <x:c r="I5677" s="0" t="inlineStr">
        <x:is>
          <x:t>2023-01</x:t>
        </x:is>
      </x:c>
      <x:c r="J5677" s="0" t="inlineStr">
        <x:is>
          <x:t>Month</x:t>
        </x:is>
      </x:c>
      <x:c r="K5677" s="58">
        <x:v>1</x:v>
      </x:c>
      <x:c r="L5677" s="12">
        <x:v>117655.73</x:v>
      </x:c>
    </x:row>
    <x:row r="5678">
      <x:c r="A5678" s="0" t="inlineStr">
        <x:is>
          <x:t>NetDebt|net-debt.other-debt-like.P_B.2|3020|2023-02</x:t>
        </x:is>
      </x:c>
      <x:c r="B5678" s="0" t="inlineStr">
        <x:is>
          <x:t>Demo Handel GmbH</x:t>
        </x:is>
      </x:c>
      <x:c r="C5678" s="0" t="inlineStr">
        <x:is>
          <x:t>NetDebt</x:t>
        </x:is>
      </x:c>
      <x:c r="D5678" s="0" t="inlineStr">
        <x:is>
          <x:t>net-debt.other-debt-like.P_B.2</x:t>
        </x:is>
      </x:c>
      <x:c r="E5678" s="0" t="inlineStr">
        <x:is>
          <x:t>Steuerrückstellungen</x:t>
        </x:is>
      </x:c>
      <x:c r="F5678" s="58">
        <x:v>3020</x:v>
      </x:c>
      <x:c r="G5678" t="inlineStr">
        <x:is>
          <x:t>Gewerbesteuerrückstellung</x:t>
        </x:is>
      </x:c>
      <x:c r="H5678" s="0" t="inlineStr">
        <x:is>
          <x:t>2023-02</x:t>
        </x:is>
      </x:c>
      <x:c r="I5678" s="0" t="inlineStr">
        <x:is>
          <x:t>2023-02</x:t>
        </x:is>
      </x:c>
      <x:c r="J5678" s="0" t="inlineStr">
        <x:is>
          <x:t>Month</x:t>
        </x:is>
      </x:c>
      <x:c r="K5678" s="58">
        <x:v>1</x:v>
      </x:c>
      <x:c r="L5678" s="12">
        <x:v>117655.73</x:v>
      </x:c>
    </x:row>
    <x:row r="5679">
      <x:c r="A5679" s="0" t="inlineStr">
        <x:is>
          <x:t>NetDebt|net-debt.other-debt-like.P_B.2|3020|2023-03</x:t>
        </x:is>
      </x:c>
      <x:c r="B5679" s="0" t="inlineStr">
        <x:is>
          <x:t>Demo Handel GmbH</x:t>
        </x:is>
      </x:c>
      <x:c r="C5679" s="0" t="inlineStr">
        <x:is>
          <x:t>NetDebt</x:t>
        </x:is>
      </x:c>
      <x:c r="D5679" s="0" t="inlineStr">
        <x:is>
          <x:t>net-debt.other-debt-like.P_B.2</x:t>
        </x:is>
      </x:c>
      <x:c r="E5679" s="0" t="inlineStr">
        <x:is>
          <x:t>Steuerrückstellungen</x:t>
        </x:is>
      </x:c>
      <x:c r="F5679" s="58">
        <x:v>3020</x:v>
      </x:c>
      <x:c r="G5679" t="inlineStr">
        <x:is>
          <x:t>Gewerbesteuerrückstellung</x:t>
        </x:is>
      </x:c>
      <x:c r="H5679" s="0" t="inlineStr">
        <x:is>
          <x:t>2023-03</x:t>
        </x:is>
      </x:c>
      <x:c r="I5679" s="0" t="inlineStr">
        <x:is>
          <x:t>2023-03</x:t>
        </x:is>
      </x:c>
      <x:c r="J5679" s="0" t="inlineStr">
        <x:is>
          <x:t>Month</x:t>
        </x:is>
      </x:c>
      <x:c r="K5679" s="58">
        <x:v>1</x:v>
      </x:c>
      <x:c r="L5679" s="12">
        <x:v>117655.73</x:v>
      </x:c>
    </x:row>
    <x:row r="5680">
      <x:c r="A5680" s="0" t="inlineStr">
        <x:is>
          <x:t>NetDebt|net-debt.other-debt-like.P_B.2|3020|2023-04</x:t>
        </x:is>
      </x:c>
      <x:c r="B5680" s="0" t="inlineStr">
        <x:is>
          <x:t>Demo Handel GmbH</x:t>
        </x:is>
      </x:c>
      <x:c r="C5680" s="0" t="inlineStr">
        <x:is>
          <x:t>NetDebt</x:t>
        </x:is>
      </x:c>
      <x:c r="D5680" s="0" t="inlineStr">
        <x:is>
          <x:t>net-debt.other-debt-like.P_B.2</x:t>
        </x:is>
      </x:c>
      <x:c r="E5680" s="0" t="inlineStr">
        <x:is>
          <x:t>Steuerrückstellungen</x:t>
        </x:is>
      </x:c>
      <x:c r="F5680" s="58">
        <x:v>3020</x:v>
      </x:c>
      <x:c r="G5680" t="inlineStr">
        <x:is>
          <x:t>Gewerbesteuerrückstellung</x:t>
        </x:is>
      </x:c>
      <x:c r="H5680" s="0" t="inlineStr">
        <x:is>
          <x:t>2023-04</x:t>
        </x:is>
      </x:c>
      <x:c r="I5680" s="0" t="inlineStr">
        <x:is>
          <x:t>2023-04</x:t>
        </x:is>
      </x:c>
      <x:c r="J5680" s="0" t="inlineStr">
        <x:is>
          <x:t>Month</x:t>
        </x:is>
      </x:c>
      <x:c r="K5680" s="58">
        <x:v>1</x:v>
      </x:c>
      <x:c r="L5680" s="12">
        <x:v>117655.73</x:v>
      </x:c>
    </x:row>
    <x:row r="5681">
      <x:c r="A5681" s="0" t="inlineStr">
        <x:is>
          <x:t>NetDebt|net-debt.other-debt-like.P_B.2|3020|2023-05</x:t>
        </x:is>
      </x:c>
      <x:c r="B5681" s="0" t="inlineStr">
        <x:is>
          <x:t>Demo Handel GmbH</x:t>
        </x:is>
      </x:c>
      <x:c r="C5681" s="0" t="inlineStr">
        <x:is>
          <x:t>NetDebt</x:t>
        </x:is>
      </x:c>
      <x:c r="D5681" s="0" t="inlineStr">
        <x:is>
          <x:t>net-debt.other-debt-like.P_B.2</x:t>
        </x:is>
      </x:c>
      <x:c r="E5681" s="0" t="inlineStr">
        <x:is>
          <x:t>Steuerrückstellungen</x:t>
        </x:is>
      </x:c>
      <x:c r="F5681" s="58">
        <x:v>3020</x:v>
      </x:c>
      <x:c r="G5681" t="inlineStr">
        <x:is>
          <x:t>Gewerbesteuerrückstellung</x:t>
        </x:is>
      </x:c>
      <x:c r="H5681" s="0" t="inlineStr">
        <x:is>
          <x:t>2023-05</x:t>
        </x:is>
      </x:c>
      <x:c r="I5681" s="0" t="inlineStr">
        <x:is>
          <x:t>2023-05</x:t>
        </x:is>
      </x:c>
      <x:c r="J5681" s="0" t="inlineStr">
        <x:is>
          <x:t>Month</x:t>
        </x:is>
      </x:c>
      <x:c r="K5681" s="58">
        <x:v>1</x:v>
      </x:c>
      <x:c r="L5681" s="12">
        <x:v>117655.73</x:v>
      </x:c>
    </x:row>
    <x:row r="5682">
      <x:c r="A5682" s="0" t="inlineStr">
        <x:is>
          <x:t>NetDebt|net-debt.other-debt-like.P_B.2|3020|2023-06</x:t>
        </x:is>
      </x:c>
      <x:c r="B5682" s="0" t="inlineStr">
        <x:is>
          <x:t>Demo Handel GmbH</x:t>
        </x:is>
      </x:c>
      <x:c r="C5682" s="0" t="inlineStr">
        <x:is>
          <x:t>NetDebt</x:t>
        </x:is>
      </x:c>
      <x:c r="D5682" s="0" t="inlineStr">
        <x:is>
          <x:t>net-debt.other-debt-like.P_B.2</x:t>
        </x:is>
      </x:c>
      <x:c r="E5682" s="0" t="inlineStr">
        <x:is>
          <x:t>Steuerrückstellungen</x:t>
        </x:is>
      </x:c>
      <x:c r="F5682" s="58">
        <x:v>3020</x:v>
      </x:c>
      <x:c r="G5682" t="inlineStr">
        <x:is>
          <x:t>Gewerbesteuerrückstellung</x:t>
        </x:is>
      </x:c>
      <x:c r="H5682" s="0" t="inlineStr">
        <x:is>
          <x:t>2023-06</x:t>
        </x:is>
      </x:c>
      <x:c r="I5682" s="0" t="inlineStr">
        <x:is>
          <x:t>2023-06</x:t>
        </x:is>
      </x:c>
      <x:c r="J5682" s="0" t="inlineStr">
        <x:is>
          <x:t>Month</x:t>
        </x:is>
      </x:c>
      <x:c r="K5682" s="58">
        <x:v>1</x:v>
      </x:c>
      <x:c r="L5682" s="12">
        <x:v>117655.73</x:v>
      </x:c>
    </x:row>
    <x:row r="5683">
      <x:c r="A5683" s="0" t="inlineStr">
        <x:is>
          <x:t>NetDebt|net-debt.other-debt-like.P_B.2|3020|2023-07</x:t>
        </x:is>
      </x:c>
      <x:c r="B5683" s="0" t="inlineStr">
        <x:is>
          <x:t>Demo Handel GmbH</x:t>
        </x:is>
      </x:c>
      <x:c r="C5683" s="0" t="inlineStr">
        <x:is>
          <x:t>NetDebt</x:t>
        </x:is>
      </x:c>
      <x:c r="D5683" s="0" t="inlineStr">
        <x:is>
          <x:t>net-debt.other-debt-like.P_B.2</x:t>
        </x:is>
      </x:c>
      <x:c r="E5683" s="0" t="inlineStr">
        <x:is>
          <x:t>Steuerrückstellungen</x:t>
        </x:is>
      </x:c>
      <x:c r="F5683" s="58">
        <x:v>3020</x:v>
      </x:c>
      <x:c r="G5683" t="inlineStr">
        <x:is>
          <x:t>Gewerbesteuerrückstellung</x:t>
        </x:is>
      </x:c>
      <x:c r="H5683" s="0" t="inlineStr">
        <x:is>
          <x:t>2023-07</x:t>
        </x:is>
      </x:c>
      <x:c r="I5683" s="0" t="inlineStr">
        <x:is>
          <x:t>2023-07</x:t>
        </x:is>
      </x:c>
      <x:c r="J5683" s="0" t="inlineStr">
        <x:is>
          <x:t>Month</x:t>
        </x:is>
      </x:c>
      <x:c r="K5683" s="58">
        <x:v>1</x:v>
      </x:c>
      <x:c r="L5683" s="12">
        <x:v>117655.73</x:v>
      </x:c>
    </x:row>
    <x:row r="5684">
      <x:c r="A5684" s="0" t="inlineStr">
        <x:is>
          <x:t>NetDebt|net-debt.other-debt-like.P_B.2|3020|2023-08</x:t>
        </x:is>
      </x:c>
      <x:c r="B5684" s="0" t="inlineStr">
        <x:is>
          <x:t>Demo Handel GmbH</x:t>
        </x:is>
      </x:c>
      <x:c r="C5684" s="0" t="inlineStr">
        <x:is>
          <x:t>NetDebt</x:t>
        </x:is>
      </x:c>
      <x:c r="D5684" s="0" t="inlineStr">
        <x:is>
          <x:t>net-debt.other-debt-like.P_B.2</x:t>
        </x:is>
      </x:c>
      <x:c r="E5684" s="0" t="inlineStr">
        <x:is>
          <x:t>Steuerrückstellungen</x:t>
        </x:is>
      </x:c>
      <x:c r="F5684" s="58">
        <x:v>3020</x:v>
      </x:c>
      <x:c r="G5684" t="inlineStr">
        <x:is>
          <x:t>Gewerbesteuerrückstellung</x:t>
        </x:is>
      </x:c>
      <x:c r="H5684" s="0" t="inlineStr">
        <x:is>
          <x:t>2023-08</x:t>
        </x:is>
      </x:c>
      <x:c r="I5684" s="0" t="inlineStr">
        <x:is>
          <x:t>2023-08</x:t>
        </x:is>
      </x:c>
      <x:c r="J5684" s="0" t="inlineStr">
        <x:is>
          <x:t>Month</x:t>
        </x:is>
      </x:c>
      <x:c r="K5684" s="58">
        <x:v>1</x:v>
      </x:c>
      <x:c r="L5684" s="12">
        <x:v>0</x:v>
      </x:c>
    </x:row>
    <x:row r="5685">
      <x:c r="A5685" s="0" t="inlineStr">
        <x:is>
          <x:t>NetDebt|net-debt.other-debt-like.P_B.2|3020|2023-09</x:t>
        </x:is>
      </x:c>
      <x:c r="B5685" s="0" t="inlineStr">
        <x:is>
          <x:t>Demo Handel GmbH</x:t>
        </x:is>
      </x:c>
      <x:c r="C5685" s="0" t="inlineStr">
        <x:is>
          <x:t>NetDebt</x:t>
        </x:is>
      </x:c>
      <x:c r="D5685" s="0" t="inlineStr">
        <x:is>
          <x:t>net-debt.other-debt-like.P_B.2</x:t>
        </x:is>
      </x:c>
      <x:c r="E5685" s="0" t="inlineStr">
        <x:is>
          <x:t>Steuerrückstellungen</x:t>
        </x:is>
      </x:c>
      <x:c r="F5685" s="58">
        <x:v>3020</x:v>
      </x:c>
      <x:c r="G5685" t="inlineStr">
        <x:is>
          <x:t>Gewerbesteuerrückstellung</x:t>
        </x:is>
      </x:c>
      <x:c r="H5685" s="0" t="inlineStr">
        <x:is>
          <x:t>2023-09</x:t>
        </x:is>
      </x:c>
      <x:c r="I5685" s="0" t="inlineStr">
        <x:is>
          <x:t>2023-09</x:t>
        </x:is>
      </x:c>
      <x:c r="J5685" s="0" t="inlineStr">
        <x:is>
          <x:t>Month</x:t>
        </x:is>
      </x:c>
      <x:c r="K5685" s="58">
        <x:v>1</x:v>
      </x:c>
      <x:c r="L5685" s="12">
        <x:v>0</x:v>
      </x:c>
    </x:row>
    <x:row r="5686">
      <x:c r="A5686" s="0" t="inlineStr">
        <x:is>
          <x:t>NetDebt|net-debt.other-debt-like.P_B.2|3020|2023-10</x:t>
        </x:is>
      </x:c>
      <x:c r="B5686" s="0" t="inlineStr">
        <x:is>
          <x:t>Demo Handel GmbH</x:t>
        </x:is>
      </x:c>
      <x:c r="C5686" s="0" t="inlineStr">
        <x:is>
          <x:t>NetDebt</x:t>
        </x:is>
      </x:c>
      <x:c r="D5686" s="0" t="inlineStr">
        <x:is>
          <x:t>net-debt.other-debt-like.P_B.2</x:t>
        </x:is>
      </x:c>
      <x:c r="E5686" s="0" t="inlineStr">
        <x:is>
          <x:t>Steuerrückstellungen</x:t>
        </x:is>
      </x:c>
      <x:c r="F5686" s="58">
        <x:v>3020</x:v>
      </x:c>
      <x:c r="G5686" t="inlineStr">
        <x:is>
          <x:t>Gewerbesteuerrückstellung</x:t>
        </x:is>
      </x:c>
      <x:c r="H5686" s="0" t="inlineStr">
        <x:is>
          <x:t>2023-10</x:t>
        </x:is>
      </x:c>
      <x:c r="I5686" s="0" t="inlineStr">
        <x:is>
          <x:t>2023-10</x:t>
        </x:is>
      </x:c>
      <x:c r="J5686" s="0" t="inlineStr">
        <x:is>
          <x:t>Month</x:t>
        </x:is>
      </x:c>
      <x:c r="K5686" s="58">
        <x:v>1</x:v>
      </x:c>
      <x:c r="L5686" s="12">
        <x:v>0</x:v>
      </x:c>
    </x:row>
    <x:row r="5687">
      <x:c r="A5687" s="0" t="inlineStr">
        <x:is>
          <x:t>NetDebt|net-debt.other-debt-like.P_B.2|3020|2023-11</x:t>
        </x:is>
      </x:c>
      <x:c r="B5687" s="0" t="inlineStr">
        <x:is>
          <x:t>Demo Handel GmbH</x:t>
        </x:is>
      </x:c>
      <x:c r="C5687" s="0" t="inlineStr">
        <x:is>
          <x:t>NetDebt</x:t>
        </x:is>
      </x:c>
      <x:c r="D5687" s="0" t="inlineStr">
        <x:is>
          <x:t>net-debt.other-debt-like.P_B.2</x:t>
        </x:is>
      </x:c>
      <x:c r="E5687" s="0" t="inlineStr">
        <x:is>
          <x:t>Steuerrückstellungen</x:t>
        </x:is>
      </x:c>
      <x:c r="F5687" s="58">
        <x:v>3020</x:v>
      </x:c>
      <x:c r="G5687" t="inlineStr">
        <x:is>
          <x:t>Gewerbesteuerrückstellung</x:t>
        </x:is>
      </x:c>
      <x:c r="H5687" s="0" t="inlineStr">
        <x:is>
          <x:t>2023-11</x:t>
        </x:is>
      </x:c>
      <x:c r="I5687" s="0" t="inlineStr">
        <x:is>
          <x:t>2023-11</x:t>
        </x:is>
      </x:c>
      <x:c r="J5687" s="0" t="inlineStr">
        <x:is>
          <x:t>Month</x:t>
        </x:is>
      </x:c>
      <x:c r="K5687" s="58">
        <x:v>1</x:v>
      </x:c>
      <x:c r="L5687" s="12">
        <x:v>0</x:v>
      </x:c>
    </x:row>
    <x:row r="5688">
      <x:c r="A5688" s="0" t="inlineStr">
        <x:is>
          <x:t>NetDebt|net-debt.other-debt-like.P_B.2|3020|2023-12</x:t>
        </x:is>
      </x:c>
      <x:c r="B5688" s="0" t="inlineStr">
        <x:is>
          <x:t>Demo Handel GmbH</x:t>
        </x:is>
      </x:c>
      <x:c r="C5688" s="0" t="inlineStr">
        <x:is>
          <x:t>NetDebt</x:t>
        </x:is>
      </x:c>
      <x:c r="D5688" s="0" t="inlineStr">
        <x:is>
          <x:t>net-debt.other-debt-like.P_B.2</x:t>
        </x:is>
      </x:c>
      <x:c r="E5688" s="0" t="inlineStr">
        <x:is>
          <x:t>Steuerrückstellungen</x:t>
        </x:is>
      </x:c>
      <x:c r="F5688" s="58">
        <x:v>3020</x:v>
      </x:c>
      <x:c r="G5688" t="inlineStr">
        <x:is>
          <x:t>Gewerbesteuerrückstellung</x:t>
        </x:is>
      </x:c>
      <x:c r="H5688" s="0" t="inlineStr">
        <x:is>
          <x:t>2023-12</x:t>
        </x:is>
      </x:c>
      <x:c r="I5688" s="0" t="inlineStr">
        <x:is>
          <x:t>2023-12</x:t>
        </x:is>
      </x:c>
      <x:c r="J5688" s="0" t="inlineStr">
        <x:is>
          <x:t>Month</x:t>
        </x:is>
      </x:c>
      <x:c r="K5688" s="58">
        <x:v>1</x:v>
      </x:c>
      <x:c r="L5688" s="12">
        <x:v>44252.51</x:v>
      </x:c>
    </x:row>
    <x:row r="5689">
      <x:c r="A5689" s="0" t="inlineStr">
        <x:is>
          <x:t>NetDebt|net-debt.other-debt-like.P_B.2|3020|2024-01</x:t>
        </x:is>
      </x:c>
      <x:c r="B5689" s="0" t="inlineStr">
        <x:is>
          <x:t>Demo Handel GmbH</x:t>
        </x:is>
      </x:c>
      <x:c r="C5689" s="0" t="inlineStr">
        <x:is>
          <x:t>NetDebt</x:t>
        </x:is>
      </x:c>
      <x:c r="D5689" s="0" t="inlineStr">
        <x:is>
          <x:t>net-debt.other-debt-like.P_B.2</x:t>
        </x:is>
      </x:c>
      <x:c r="E5689" s="0" t="inlineStr">
        <x:is>
          <x:t>Steuerrückstellungen</x:t>
        </x:is>
      </x:c>
      <x:c r="F5689" s="58">
        <x:v>3020</x:v>
      </x:c>
      <x:c r="G5689" t="inlineStr">
        <x:is>
          <x:t>Gewerbesteuerrückstellung</x:t>
        </x:is>
      </x:c>
      <x:c r="H5689" s="0" t="inlineStr">
        <x:is>
          <x:t>2024-01</x:t>
        </x:is>
      </x:c>
      <x:c r="I5689" s="0" t="inlineStr">
        <x:is>
          <x:t>2024-01</x:t>
        </x:is>
      </x:c>
      <x:c r="J5689" s="0" t="inlineStr">
        <x:is>
          <x:t>Month</x:t>
        </x:is>
      </x:c>
      <x:c r="K5689" s="58">
        <x:v>1</x:v>
      </x:c>
      <x:c r="L5689" s="12">
        <x:v>44252.51</x:v>
      </x:c>
    </x:row>
    <x:row r="5690">
      <x:c r="A5690" s="0" t="inlineStr">
        <x:is>
          <x:t>NetDebt|net-debt.other-debt-like.P_B.2|3020|2024-02</x:t>
        </x:is>
      </x:c>
      <x:c r="B5690" s="0" t="inlineStr">
        <x:is>
          <x:t>Demo Handel GmbH</x:t>
        </x:is>
      </x:c>
      <x:c r="C5690" s="0" t="inlineStr">
        <x:is>
          <x:t>NetDebt</x:t>
        </x:is>
      </x:c>
      <x:c r="D5690" s="0" t="inlineStr">
        <x:is>
          <x:t>net-debt.other-debt-like.P_B.2</x:t>
        </x:is>
      </x:c>
      <x:c r="E5690" s="0" t="inlineStr">
        <x:is>
          <x:t>Steuerrückstellungen</x:t>
        </x:is>
      </x:c>
      <x:c r="F5690" s="58">
        <x:v>3020</x:v>
      </x:c>
      <x:c r="G5690" t="inlineStr">
        <x:is>
          <x:t>Gewerbesteuerrückstellung</x:t>
        </x:is>
      </x:c>
      <x:c r="H5690" s="0" t="inlineStr">
        <x:is>
          <x:t>2024-02</x:t>
        </x:is>
      </x:c>
      <x:c r="I5690" s="0" t="inlineStr">
        <x:is>
          <x:t>2024-02</x:t>
        </x:is>
      </x:c>
      <x:c r="J5690" s="0" t="inlineStr">
        <x:is>
          <x:t>Month</x:t>
        </x:is>
      </x:c>
      <x:c r="K5690" s="58">
        <x:v>1</x:v>
      </x:c>
      <x:c r="L5690" s="12">
        <x:v>44252.51</x:v>
      </x:c>
    </x:row>
    <x:row r="5691">
      <x:c r="A5691" s="0" t="inlineStr">
        <x:is>
          <x:t>NetDebt|net-debt.other-debt-like.P_B.2|3020|2024-03</x:t>
        </x:is>
      </x:c>
      <x:c r="B5691" s="0" t="inlineStr">
        <x:is>
          <x:t>Demo Handel GmbH</x:t>
        </x:is>
      </x:c>
      <x:c r="C5691" s="0" t="inlineStr">
        <x:is>
          <x:t>NetDebt</x:t>
        </x:is>
      </x:c>
      <x:c r="D5691" s="0" t="inlineStr">
        <x:is>
          <x:t>net-debt.other-debt-like.P_B.2</x:t>
        </x:is>
      </x:c>
      <x:c r="E5691" s="0" t="inlineStr">
        <x:is>
          <x:t>Steuerrückstellungen</x:t>
        </x:is>
      </x:c>
      <x:c r="F5691" s="58">
        <x:v>3020</x:v>
      </x:c>
      <x:c r="G5691" t="inlineStr">
        <x:is>
          <x:t>Gewerbesteuerrückstellung</x:t>
        </x:is>
      </x:c>
      <x:c r="H5691" s="0" t="inlineStr">
        <x:is>
          <x:t>2024-03</x:t>
        </x:is>
      </x:c>
      <x:c r="I5691" s="0" t="inlineStr">
        <x:is>
          <x:t>2024-03</x:t>
        </x:is>
      </x:c>
      <x:c r="J5691" s="0" t="inlineStr">
        <x:is>
          <x:t>Month</x:t>
        </x:is>
      </x:c>
      <x:c r="K5691" s="58">
        <x:v>1</x:v>
      </x:c>
      <x:c r="L5691" s="12">
        <x:v>44252.51</x:v>
      </x:c>
    </x:row>
    <x:row r="5692">
      <x:c r="A5692" s="0" t="inlineStr">
        <x:is>
          <x:t>NetDebt|net-debt.other-debt-like.P_B.2|3020|2024-04</x:t>
        </x:is>
      </x:c>
      <x:c r="B5692" s="0" t="inlineStr">
        <x:is>
          <x:t>Demo Handel GmbH</x:t>
        </x:is>
      </x:c>
      <x:c r="C5692" s="0" t="inlineStr">
        <x:is>
          <x:t>NetDebt</x:t>
        </x:is>
      </x:c>
      <x:c r="D5692" s="0" t="inlineStr">
        <x:is>
          <x:t>net-debt.other-debt-like.P_B.2</x:t>
        </x:is>
      </x:c>
      <x:c r="E5692" s="0" t="inlineStr">
        <x:is>
          <x:t>Steuerrückstellungen</x:t>
        </x:is>
      </x:c>
      <x:c r="F5692" s="58">
        <x:v>3020</x:v>
      </x:c>
      <x:c r="G5692" t="inlineStr">
        <x:is>
          <x:t>Gewerbesteuerrückstellung</x:t>
        </x:is>
      </x:c>
      <x:c r="H5692" s="0" t="inlineStr">
        <x:is>
          <x:t>2024-04</x:t>
        </x:is>
      </x:c>
      <x:c r="I5692" s="0" t="inlineStr">
        <x:is>
          <x:t>2024-04</x:t>
        </x:is>
      </x:c>
      <x:c r="J5692" s="0" t="inlineStr">
        <x:is>
          <x:t>Month</x:t>
        </x:is>
      </x:c>
      <x:c r="K5692" s="58">
        <x:v>1</x:v>
      </x:c>
      <x:c r="L5692" s="12">
        <x:v>44252.51</x:v>
      </x:c>
    </x:row>
    <x:row r="5693">
      <x:c r="A5693" s="0" t="inlineStr">
        <x:is>
          <x:t>NetDebt|net-debt.other-debt-like.P_B.2|3020|2024-05</x:t>
        </x:is>
      </x:c>
      <x:c r="B5693" s="0" t="inlineStr">
        <x:is>
          <x:t>Demo Handel GmbH</x:t>
        </x:is>
      </x:c>
      <x:c r="C5693" s="0" t="inlineStr">
        <x:is>
          <x:t>NetDebt</x:t>
        </x:is>
      </x:c>
      <x:c r="D5693" s="0" t="inlineStr">
        <x:is>
          <x:t>net-debt.other-debt-like.P_B.2</x:t>
        </x:is>
      </x:c>
      <x:c r="E5693" s="0" t="inlineStr">
        <x:is>
          <x:t>Steuerrückstellungen</x:t>
        </x:is>
      </x:c>
      <x:c r="F5693" s="58">
        <x:v>3020</x:v>
      </x:c>
      <x:c r="G5693" t="inlineStr">
        <x:is>
          <x:t>Gewerbesteuerrückstellung</x:t>
        </x:is>
      </x:c>
      <x:c r="H5693" s="0" t="inlineStr">
        <x:is>
          <x:t>2024-05</x:t>
        </x:is>
      </x:c>
      <x:c r="I5693" s="0" t="inlineStr">
        <x:is>
          <x:t>2024-05</x:t>
        </x:is>
      </x:c>
      <x:c r="J5693" s="0" t="inlineStr">
        <x:is>
          <x:t>Month</x:t>
        </x:is>
      </x:c>
      <x:c r="K5693" s="58">
        <x:v>1</x:v>
      </x:c>
      <x:c r="L5693" s="12">
        <x:v>44252.51</x:v>
      </x:c>
    </x:row>
    <x:row r="5694">
      <x:c r="A5694" s="0" t="inlineStr">
        <x:is>
          <x:t>NetDebt|net-debt.other-debt-like.P_B.2|3020|2024-06</x:t>
        </x:is>
      </x:c>
      <x:c r="B5694" s="0" t="inlineStr">
        <x:is>
          <x:t>Demo Handel GmbH</x:t>
        </x:is>
      </x:c>
      <x:c r="C5694" s="0" t="inlineStr">
        <x:is>
          <x:t>NetDebt</x:t>
        </x:is>
      </x:c>
      <x:c r="D5694" s="0" t="inlineStr">
        <x:is>
          <x:t>net-debt.other-debt-like.P_B.2</x:t>
        </x:is>
      </x:c>
      <x:c r="E5694" s="0" t="inlineStr">
        <x:is>
          <x:t>Steuerrückstellungen</x:t>
        </x:is>
      </x:c>
      <x:c r="F5694" s="58">
        <x:v>3020</x:v>
      </x:c>
      <x:c r="G5694" t="inlineStr">
        <x:is>
          <x:t>Gewerbesteuerrückstellung</x:t>
        </x:is>
      </x:c>
      <x:c r="H5694" s="0" t="inlineStr">
        <x:is>
          <x:t>2024-06</x:t>
        </x:is>
      </x:c>
      <x:c r="I5694" s="0" t="inlineStr">
        <x:is>
          <x:t>2024-06</x:t>
        </x:is>
      </x:c>
      <x:c r="J5694" s="0" t="inlineStr">
        <x:is>
          <x:t>Month</x:t>
        </x:is>
      </x:c>
      <x:c r="K5694" s="58">
        <x:v>1</x:v>
      </x:c>
      <x:c r="L5694" s="12">
        <x:v>44252.51</x:v>
      </x:c>
    </x:row>
    <x:row r="5695">
      <x:c r="A5695" s="0" t="inlineStr">
        <x:is>
          <x:t>NetDebt|net-debt.other-debt-like.P_B.2|3020|2024-07</x:t>
        </x:is>
      </x:c>
      <x:c r="B5695" s="0" t="inlineStr">
        <x:is>
          <x:t>Demo Handel GmbH</x:t>
        </x:is>
      </x:c>
      <x:c r="C5695" s="0" t="inlineStr">
        <x:is>
          <x:t>NetDebt</x:t>
        </x:is>
      </x:c>
      <x:c r="D5695" s="0" t="inlineStr">
        <x:is>
          <x:t>net-debt.other-debt-like.P_B.2</x:t>
        </x:is>
      </x:c>
      <x:c r="E5695" s="0" t="inlineStr">
        <x:is>
          <x:t>Steuerrückstellungen</x:t>
        </x:is>
      </x:c>
      <x:c r="F5695" s="58">
        <x:v>3020</x:v>
      </x:c>
      <x:c r="G5695" t="inlineStr">
        <x:is>
          <x:t>Gewerbesteuerrückstellung</x:t>
        </x:is>
      </x:c>
      <x:c r="H5695" s="0" t="inlineStr">
        <x:is>
          <x:t>2024-07</x:t>
        </x:is>
      </x:c>
      <x:c r="I5695" s="0" t="inlineStr">
        <x:is>
          <x:t>2024-07</x:t>
        </x:is>
      </x:c>
      <x:c r="J5695" s="0" t="inlineStr">
        <x:is>
          <x:t>Month</x:t>
        </x:is>
      </x:c>
      <x:c r="K5695" s="58">
        <x:v>1</x:v>
      </x:c>
      <x:c r="L5695" s="12">
        <x:v>44252.51</x:v>
      </x:c>
    </x:row>
    <x:row r="5696">
      <x:c r="A5696" s="0" t="inlineStr">
        <x:is>
          <x:t>NetDebt|net-debt.other-debt-like.P_B.2|3020|2024-08</x:t>
        </x:is>
      </x:c>
      <x:c r="B5696" s="0" t="inlineStr">
        <x:is>
          <x:t>Demo Handel GmbH</x:t>
        </x:is>
      </x:c>
      <x:c r="C5696" s="0" t="inlineStr">
        <x:is>
          <x:t>NetDebt</x:t>
        </x:is>
      </x:c>
      <x:c r="D5696" s="0" t="inlineStr">
        <x:is>
          <x:t>net-debt.other-debt-like.P_B.2</x:t>
        </x:is>
      </x:c>
      <x:c r="E5696" s="0" t="inlineStr">
        <x:is>
          <x:t>Steuerrückstellungen</x:t>
        </x:is>
      </x:c>
      <x:c r="F5696" s="58">
        <x:v>3020</x:v>
      </x:c>
      <x:c r="G5696" t="inlineStr">
        <x:is>
          <x:t>Gewerbesteuerrückstellung</x:t>
        </x:is>
      </x:c>
      <x:c r="H5696" s="0" t="inlineStr">
        <x:is>
          <x:t>2024-08</x:t>
        </x:is>
      </x:c>
      <x:c r="I5696" s="0" t="inlineStr">
        <x:is>
          <x:t>2024-08</x:t>
        </x:is>
      </x:c>
      <x:c r="J5696" s="0" t="inlineStr">
        <x:is>
          <x:t>Month</x:t>
        </x:is>
      </x:c>
      <x:c r="K5696" s="58">
        <x:v>1</x:v>
      </x:c>
      <x:c r="L5696" s="12">
        <x:v>0</x:v>
      </x:c>
    </x:row>
    <x:row r="5697">
      <x:c r="A5697" s="0" t="inlineStr">
        <x:is>
          <x:t>NetDebt|net-debt.other-debt-like.P_B.2|3020|2024-09</x:t>
        </x:is>
      </x:c>
      <x:c r="B5697" s="0" t="inlineStr">
        <x:is>
          <x:t>Demo Handel GmbH</x:t>
        </x:is>
      </x:c>
      <x:c r="C5697" s="0" t="inlineStr">
        <x:is>
          <x:t>NetDebt</x:t>
        </x:is>
      </x:c>
      <x:c r="D5697" s="0" t="inlineStr">
        <x:is>
          <x:t>net-debt.other-debt-like.P_B.2</x:t>
        </x:is>
      </x:c>
      <x:c r="E5697" s="0" t="inlineStr">
        <x:is>
          <x:t>Steuerrückstellungen</x:t>
        </x:is>
      </x:c>
      <x:c r="F5697" s="58">
        <x:v>3020</x:v>
      </x:c>
      <x:c r="G5697" t="inlineStr">
        <x:is>
          <x:t>Gewerbesteuerrückstellung</x:t>
        </x:is>
      </x:c>
      <x:c r="H5697" s="0" t="inlineStr">
        <x:is>
          <x:t>2024-09</x:t>
        </x:is>
      </x:c>
      <x:c r="I5697" s="0" t="inlineStr">
        <x:is>
          <x:t>2024-09</x:t>
        </x:is>
      </x:c>
      <x:c r="J5697" s="0" t="inlineStr">
        <x:is>
          <x:t>Month</x:t>
        </x:is>
      </x:c>
      <x:c r="K5697" s="58">
        <x:v>1</x:v>
      </x:c>
      <x:c r="L5697" s="12">
        <x:v>0</x:v>
      </x:c>
    </x:row>
    <x:row r="5698">
      <x:c r="A5698" s="0" t="inlineStr">
        <x:is>
          <x:t>NetDebt|net-debt.other-debt-like.P_B.2|3020|2024-10</x:t>
        </x:is>
      </x:c>
      <x:c r="B5698" s="0" t="inlineStr">
        <x:is>
          <x:t>Demo Handel GmbH</x:t>
        </x:is>
      </x:c>
      <x:c r="C5698" s="0" t="inlineStr">
        <x:is>
          <x:t>NetDebt</x:t>
        </x:is>
      </x:c>
      <x:c r="D5698" s="0" t="inlineStr">
        <x:is>
          <x:t>net-debt.other-debt-like.P_B.2</x:t>
        </x:is>
      </x:c>
      <x:c r="E5698" s="0" t="inlineStr">
        <x:is>
          <x:t>Steuerrückstellungen</x:t>
        </x:is>
      </x:c>
      <x:c r="F5698" s="58">
        <x:v>3020</x:v>
      </x:c>
      <x:c r="G5698" t="inlineStr">
        <x:is>
          <x:t>Gewerbesteuerrückstellung</x:t>
        </x:is>
      </x:c>
      <x:c r="H5698" s="0" t="inlineStr">
        <x:is>
          <x:t>2024-10</x:t>
        </x:is>
      </x:c>
      <x:c r="I5698" s="0" t="inlineStr">
        <x:is>
          <x:t>2024-10</x:t>
        </x:is>
      </x:c>
      <x:c r="J5698" s="0" t="inlineStr">
        <x:is>
          <x:t>Month</x:t>
        </x:is>
      </x:c>
      <x:c r="K5698" s="58">
        <x:v>1</x:v>
      </x:c>
      <x:c r="L5698" s="12">
        <x:v>0</x:v>
      </x:c>
    </x:row>
    <x:row r="5699">
      <x:c r="A5699" s="0" t="inlineStr">
        <x:is>
          <x:t>NetDebt|net-debt.other-debt-like.P_B.2|3020|2024-11</x:t>
        </x:is>
      </x:c>
      <x:c r="B5699" s="0" t="inlineStr">
        <x:is>
          <x:t>Demo Handel GmbH</x:t>
        </x:is>
      </x:c>
      <x:c r="C5699" s="0" t="inlineStr">
        <x:is>
          <x:t>NetDebt</x:t>
        </x:is>
      </x:c>
      <x:c r="D5699" s="0" t="inlineStr">
        <x:is>
          <x:t>net-debt.other-debt-like.P_B.2</x:t>
        </x:is>
      </x:c>
      <x:c r="E5699" s="0" t="inlineStr">
        <x:is>
          <x:t>Steuerrückstellungen</x:t>
        </x:is>
      </x:c>
      <x:c r="F5699" s="58">
        <x:v>3020</x:v>
      </x:c>
      <x:c r="G5699" t="inlineStr">
        <x:is>
          <x:t>Gewerbesteuerrückstellung</x:t>
        </x:is>
      </x:c>
      <x:c r="H5699" s="0" t="inlineStr">
        <x:is>
          <x:t>2024-11</x:t>
        </x:is>
      </x:c>
      <x:c r="I5699" s="0" t="inlineStr">
        <x:is>
          <x:t>2024-11</x:t>
        </x:is>
      </x:c>
      <x:c r="J5699" s="0" t="inlineStr">
        <x:is>
          <x:t>Month</x:t>
        </x:is>
      </x:c>
      <x:c r="K5699" s="58">
        <x:v>1</x:v>
      </x:c>
      <x:c r="L5699" s="12">
        <x:v>0</x:v>
      </x:c>
    </x:row>
    <x:row r="5700">
      <x:c r="A5700" s="0" t="inlineStr">
        <x:is>
          <x:t>NetDebt|net-debt.other-debt-like.P_B.2|3020|2024-12</x:t>
        </x:is>
      </x:c>
      <x:c r="B5700" s="0" t="inlineStr">
        <x:is>
          <x:t>Demo Handel GmbH</x:t>
        </x:is>
      </x:c>
      <x:c r="C5700" s="0" t="inlineStr">
        <x:is>
          <x:t>NetDebt</x:t>
        </x:is>
      </x:c>
      <x:c r="D5700" s="0" t="inlineStr">
        <x:is>
          <x:t>net-debt.other-debt-like.P_B.2</x:t>
        </x:is>
      </x:c>
      <x:c r="E5700" s="0" t="inlineStr">
        <x:is>
          <x:t>Steuerrückstellungen</x:t>
        </x:is>
      </x:c>
      <x:c r="F5700" s="58">
        <x:v>3020</x:v>
      </x:c>
      <x:c r="G5700" t="inlineStr">
        <x:is>
          <x:t>Gewerbesteuerrückstellung</x:t>
        </x:is>
      </x:c>
      <x:c r="H5700" s="0" t="inlineStr">
        <x:is>
          <x:t>2024-12</x:t>
        </x:is>
      </x:c>
      <x:c r="I5700" s="0" t="inlineStr">
        <x:is>
          <x:t>2024-12</x:t>
        </x:is>
      </x:c>
      <x:c r="J5700" s="0" t="inlineStr">
        <x:is>
          <x:t>Month</x:t>
        </x:is>
      </x:c>
      <x:c r="K5700" s="58">
        <x:v>1</x:v>
      </x:c>
      <x:c r="L5700" s="12">
        <x:v>0</x:v>
      </x:c>
    </x:row>
    <x:row r="5701">
      <x:c r="A5701" s="0" t="inlineStr">
        <x:is>
          <x:t>NetDebt|net-debt.other-debt-like.P_B.2|3040|2022-01</x:t>
        </x:is>
      </x:c>
      <x:c r="B5701" s="0" t="inlineStr">
        <x:is>
          <x:t>Demo Handel GmbH</x:t>
        </x:is>
      </x:c>
      <x:c r="C5701" s="0" t="inlineStr">
        <x:is>
          <x:t>NetDebt</x:t>
        </x:is>
      </x:c>
      <x:c r="D5701" s="0" t="inlineStr">
        <x:is>
          <x:t>net-debt.other-debt-like.P_B.2</x:t>
        </x:is>
      </x:c>
      <x:c r="E5701" s="0" t="inlineStr">
        <x:is>
          <x:t>Steuerrückstellungen</x:t>
        </x:is>
      </x:c>
      <x:c r="F5701" s="58">
        <x:v>3040</x:v>
      </x:c>
      <x:c r="G5701" t="inlineStr">
        <x:is>
          <x:t>Körperschaftsteuerrückstellung</x:t>
        </x:is>
      </x:c>
      <x:c r="H5701" s="0" t="inlineStr">
        <x:is>
          <x:t>2022-01</x:t>
        </x:is>
      </x:c>
      <x:c r="I5701" s="0" t="inlineStr">
        <x:is>
          <x:t>2022-01</x:t>
        </x:is>
      </x:c>
      <x:c r="J5701" s="0" t="inlineStr">
        <x:is>
          <x:t>Month</x:t>
        </x:is>
      </x:c>
      <x:c r="K5701" s="58">
        <x:v>1</x:v>
      </x:c>
      <x:c r="L5701" s="12">
        <x:v>63323.2</x:v>
      </x:c>
    </x:row>
    <x:row r="5702">
      <x:c r="A5702" s="0" t="inlineStr">
        <x:is>
          <x:t>NetDebt|net-debt.other-debt-like.P_B.2|3040|2022-02</x:t>
        </x:is>
      </x:c>
      <x:c r="B5702" s="0" t="inlineStr">
        <x:is>
          <x:t>Demo Handel GmbH</x:t>
        </x:is>
      </x:c>
      <x:c r="C5702" s="0" t="inlineStr">
        <x:is>
          <x:t>NetDebt</x:t>
        </x:is>
      </x:c>
      <x:c r="D5702" s="0" t="inlineStr">
        <x:is>
          <x:t>net-debt.other-debt-like.P_B.2</x:t>
        </x:is>
      </x:c>
      <x:c r="E5702" s="0" t="inlineStr">
        <x:is>
          <x:t>Steuerrückstellungen</x:t>
        </x:is>
      </x:c>
      <x:c r="F5702" s="58">
        <x:v>3040</x:v>
      </x:c>
      <x:c r="G5702" t="inlineStr">
        <x:is>
          <x:t>Körperschaftsteuerrückstellung</x:t>
        </x:is>
      </x:c>
      <x:c r="H5702" s="0" t="inlineStr">
        <x:is>
          <x:t>2022-02</x:t>
        </x:is>
      </x:c>
      <x:c r="I5702" s="0" t="inlineStr">
        <x:is>
          <x:t>2022-02</x:t>
        </x:is>
      </x:c>
      <x:c r="J5702" s="0" t="inlineStr">
        <x:is>
          <x:t>Month</x:t>
        </x:is>
      </x:c>
      <x:c r="K5702" s="58">
        <x:v>1</x:v>
      </x:c>
      <x:c r="L5702" s="12">
        <x:v>63323.2</x:v>
      </x:c>
    </x:row>
    <x:row r="5703">
      <x:c r="A5703" s="0" t="inlineStr">
        <x:is>
          <x:t>NetDebt|net-debt.other-debt-like.P_B.2|3040|2022-03</x:t>
        </x:is>
      </x:c>
      <x:c r="B5703" s="0" t="inlineStr">
        <x:is>
          <x:t>Demo Handel GmbH</x:t>
        </x:is>
      </x:c>
      <x:c r="C5703" s="0" t="inlineStr">
        <x:is>
          <x:t>NetDebt</x:t>
        </x:is>
      </x:c>
      <x:c r="D5703" s="0" t="inlineStr">
        <x:is>
          <x:t>net-debt.other-debt-like.P_B.2</x:t>
        </x:is>
      </x:c>
      <x:c r="E5703" s="0" t="inlineStr">
        <x:is>
          <x:t>Steuerrückstellungen</x:t>
        </x:is>
      </x:c>
      <x:c r="F5703" s="58">
        <x:v>3040</x:v>
      </x:c>
      <x:c r="G5703" t="inlineStr">
        <x:is>
          <x:t>Körperschaftsteuerrückstellung</x:t>
        </x:is>
      </x:c>
      <x:c r="H5703" s="0" t="inlineStr">
        <x:is>
          <x:t>2022-03</x:t>
        </x:is>
      </x:c>
      <x:c r="I5703" s="0" t="inlineStr">
        <x:is>
          <x:t>2022-03</x:t>
        </x:is>
      </x:c>
      <x:c r="J5703" s="0" t="inlineStr">
        <x:is>
          <x:t>Month</x:t>
        </x:is>
      </x:c>
      <x:c r="K5703" s="58">
        <x:v>1</x:v>
      </x:c>
      <x:c r="L5703" s="12">
        <x:v>63323.2</x:v>
      </x:c>
    </x:row>
    <x:row r="5704">
      <x:c r="A5704" s="0" t="inlineStr">
        <x:is>
          <x:t>NetDebt|net-debt.other-debt-like.P_B.2|3040|2022-04</x:t>
        </x:is>
      </x:c>
      <x:c r="B5704" s="0" t="inlineStr">
        <x:is>
          <x:t>Demo Handel GmbH</x:t>
        </x:is>
      </x:c>
      <x:c r="C5704" s="0" t="inlineStr">
        <x:is>
          <x:t>NetDebt</x:t>
        </x:is>
      </x:c>
      <x:c r="D5704" s="0" t="inlineStr">
        <x:is>
          <x:t>net-debt.other-debt-like.P_B.2</x:t>
        </x:is>
      </x:c>
      <x:c r="E5704" s="0" t="inlineStr">
        <x:is>
          <x:t>Steuerrückstellungen</x:t>
        </x:is>
      </x:c>
      <x:c r="F5704" s="58">
        <x:v>3040</x:v>
      </x:c>
      <x:c r="G5704" t="inlineStr">
        <x:is>
          <x:t>Körperschaftsteuerrückstellung</x:t>
        </x:is>
      </x:c>
      <x:c r="H5704" s="0" t="inlineStr">
        <x:is>
          <x:t>2022-04</x:t>
        </x:is>
      </x:c>
      <x:c r="I5704" s="0" t="inlineStr">
        <x:is>
          <x:t>2022-04</x:t>
        </x:is>
      </x:c>
      <x:c r="J5704" s="0" t="inlineStr">
        <x:is>
          <x:t>Month</x:t>
        </x:is>
      </x:c>
      <x:c r="K5704" s="58">
        <x:v>1</x:v>
      </x:c>
      <x:c r="L5704" s="12">
        <x:v>63323.2</x:v>
      </x:c>
    </x:row>
    <x:row r="5705">
      <x:c r="A5705" s="0" t="inlineStr">
        <x:is>
          <x:t>NetDebt|net-debt.other-debt-like.P_B.2|3040|2022-05</x:t>
        </x:is>
      </x:c>
      <x:c r="B5705" s="0" t="inlineStr">
        <x:is>
          <x:t>Demo Handel GmbH</x:t>
        </x:is>
      </x:c>
      <x:c r="C5705" s="0" t="inlineStr">
        <x:is>
          <x:t>NetDebt</x:t>
        </x:is>
      </x:c>
      <x:c r="D5705" s="0" t="inlineStr">
        <x:is>
          <x:t>net-debt.other-debt-like.P_B.2</x:t>
        </x:is>
      </x:c>
      <x:c r="E5705" s="0" t="inlineStr">
        <x:is>
          <x:t>Steuerrückstellungen</x:t>
        </x:is>
      </x:c>
      <x:c r="F5705" s="58">
        <x:v>3040</x:v>
      </x:c>
      <x:c r="G5705" t="inlineStr">
        <x:is>
          <x:t>Körperschaftsteuerrückstellung</x:t>
        </x:is>
      </x:c>
      <x:c r="H5705" s="0" t="inlineStr">
        <x:is>
          <x:t>2022-05</x:t>
        </x:is>
      </x:c>
      <x:c r="I5705" s="0" t="inlineStr">
        <x:is>
          <x:t>2022-05</x:t>
        </x:is>
      </x:c>
      <x:c r="J5705" s="0" t="inlineStr">
        <x:is>
          <x:t>Month</x:t>
        </x:is>
      </x:c>
      <x:c r="K5705" s="58">
        <x:v>1</x:v>
      </x:c>
      <x:c r="L5705" s="12">
        <x:v>63323.2</x:v>
      </x:c>
    </x:row>
    <x:row r="5706">
      <x:c r="A5706" s="0" t="inlineStr">
        <x:is>
          <x:t>NetDebt|net-debt.other-debt-like.P_B.2|3040|2022-06</x:t>
        </x:is>
      </x:c>
      <x:c r="B5706" s="0" t="inlineStr">
        <x:is>
          <x:t>Demo Handel GmbH</x:t>
        </x:is>
      </x:c>
      <x:c r="C5706" s="0" t="inlineStr">
        <x:is>
          <x:t>NetDebt</x:t>
        </x:is>
      </x:c>
      <x:c r="D5706" s="0" t="inlineStr">
        <x:is>
          <x:t>net-debt.other-debt-like.P_B.2</x:t>
        </x:is>
      </x:c>
      <x:c r="E5706" s="0" t="inlineStr">
        <x:is>
          <x:t>Steuerrückstellungen</x:t>
        </x:is>
      </x:c>
      <x:c r="F5706" s="58">
        <x:v>3040</x:v>
      </x:c>
      <x:c r="G5706" t="inlineStr">
        <x:is>
          <x:t>Körperschaftsteuerrückstellung</x:t>
        </x:is>
      </x:c>
      <x:c r="H5706" s="0" t="inlineStr">
        <x:is>
          <x:t>2022-06</x:t>
        </x:is>
      </x:c>
      <x:c r="I5706" s="0" t="inlineStr">
        <x:is>
          <x:t>2022-06</x:t>
        </x:is>
      </x:c>
      <x:c r="J5706" s="0" t="inlineStr">
        <x:is>
          <x:t>Month</x:t>
        </x:is>
      </x:c>
      <x:c r="K5706" s="58">
        <x:v>1</x:v>
      </x:c>
      <x:c r="L5706" s="12">
        <x:v>63323.2</x:v>
      </x:c>
    </x:row>
    <x:row r="5707">
      <x:c r="A5707" s="0" t="inlineStr">
        <x:is>
          <x:t>NetDebt|net-debt.other-debt-like.P_B.2|3040|2022-07</x:t>
        </x:is>
      </x:c>
      <x:c r="B5707" s="0" t="inlineStr">
        <x:is>
          <x:t>Demo Handel GmbH</x:t>
        </x:is>
      </x:c>
      <x:c r="C5707" s="0" t="inlineStr">
        <x:is>
          <x:t>NetDebt</x:t>
        </x:is>
      </x:c>
      <x:c r="D5707" s="0" t="inlineStr">
        <x:is>
          <x:t>net-debt.other-debt-like.P_B.2</x:t>
        </x:is>
      </x:c>
      <x:c r="E5707" s="0" t="inlineStr">
        <x:is>
          <x:t>Steuerrückstellungen</x:t>
        </x:is>
      </x:c>
      <x:c r="F5707" s="58">
        <x:v>3040</x:v>
      </x:c>
      <x:c r="G5707" t="inlineStr">
        <x:is>
          <x:t>Körperschaftsteuerrückstellung</x:t>
        </x:is>
      </x:c>
      <x:c r="H5707" s="0" t="inlineStr">
        <x:is>
          <x:t>2022-07</x:t>
        </x:is>
      </x:c>
      <x:c r="I5707" s="0" t="inlineStr">
        <x:is>
          <x:t>2022-07</x:t>
        </x:is>
      </x:c>
      <x:c r="J5707" s="0" t="inlineStr">
        <x:is>
          <x:t>Month</x:t>
        </x:is>
      </x:c>
      <x:c r="K5707" s="58">
        <x:v>1</x:v>
      </x:c>
      <x:c r="L5707" s="12">
        <x:v>63323.2</x:v>
      </x:c>
    </x:row>
    <x:row r="5708">
      <x:c r="A5708" s="0" t="inlineStr">
        <x:is>
          <x:t>NetDebt|net-debt.other-debt-like.P_B.2|3040|2022-08</x:t>
        </x:is>
      </x:c>
      <x:c r="B5708" s="0" t="inlineStr">
        <x:is>
          <x:t>Demo Handel GmbH</x:t>
        </x:is>
      </x:c>
      <x:c r="C5708" s="0" t="inlineStr">
        <x:is>
          <x:t>NetDebt</x:t>
        </x:is>
      </x:c>
      <x:c r="D5708" s="0" t="inlineStr">
        <x:is>
          <x:t>net-debt.other-debt-like.P_B.2</x:t>
        </x:is>
      </x:c>
      <x:c r="E5708" s="0" t="inlineStr">
        <x:is>
          <x:t>Steuerrückstellungen</x:t>
        </x:is>
      </x:c>
      <x:c r="F5708" s="58">
        <x:v>3040</x:v>
      </x:c>
      <x:c r="G5708" t="inlineStr">
        <x:is>
          <x:t>Körperschaftsteuerrückstellung</x:t>
        </x:is>
      </x:c>
      <x:c r="H5708" s="0" t="inlineStr">
        <x:is>
          <x:t>2022-08</x:t>
        </x:is>
      </x:c>
      <x:c r="I5708" s="0" t="inlineStr">
        <x:is>
          <x:t>2022-08</x:t>
        </x:is>
      </x:c>
      <x:c r="J5708" s="0" t="inlineStr">
        <x:is>
          <x:t>Month</x:t>
        </x:is>
      </x:c>
      <x:c r="K5708" s="58">
        <x:v>1</x:v>
      </x:c>
      <x:c r="L5708" s="12">
        <x:v>0</x:v>
      </x:c>
    </x:row>
    <x:row r="5709">
      <x:c r="A5709" s="0" t="inlineStr">
        <x:is>
          <x:t>NetDebt|net-debt.other-debt-like.P_B.2|3040|2022-09</x:t>
        </x:is>
      </x:c>
      <x:c r="B5709" s="0" t="inlineStr">
        <x:is>
          <x:t>Demo Handel GmbH</x:t>
        </x:is>
      </x:c>
      <x:c r="C5709" s="0" t="inlineStr">
        <x:is>
          <x:t>NetDebt</x:t>
        </x:is>
      </x:c>
      <x:c r="D5709" s="0" t="inlineStr">
        <x:is>
          <x:t>net-debt.other-debt-like.P_B.2</x:t>
        </x:is>
      </x:c>
      <x:c r="E5709" s="0" t="inlineStr">
        <x:is>
          <x:t>Steuerrückstellungen</x:t>
        </x:is>
      </x:c>
      <x:c r="F5709" s="58">
        <x:v>3040</x:v>
      </x:c>
      <x:c r="G5709" t="inlineStr">
        <x:is>
          <x:t>Körperschaftsteuerrückstellung</x:t>
        </x:is>
      </x:c>
      <x:c r="H5709" s="0" t="inlineStr">
        <x:is>
          <x:t>2022-09</x:t>
        </x:is>
      </x:c>
      <x:c r="I5709" s="0" t="inlineStr">
        <x:is>
          <x:t>2022-09</x:t>
        </x:is>
      </x:c>
      <x:c r="J5709" s="0" t="inlineStr">
        <x:is>
          <x:t>Month</x:t>
        </x:is>
      </x:c>
      <x:c r="K5709" s="58">
        <x:v>1</x:v>
      </x:c>
      <x:c r="L5709" s="12">
        <x:v>0</x:v>
      </x:c>
    </x:row>
    <x:row r="5710">
      <x:c r="A5710" s="0" t="inlineStr">
        <x:is>
          <x:t>NetDebt|net-debt.other-debt-like.P_B.2|3040|2022-10</x:t>
        </x:is>
      </x:c>
      <x:c r="B5710" s="0" t="inlineStr">
        <x:is>
          <x:t>Demo Handel GmbH</x:t>
        </x:is>
      </x:c>
      <x:c r="C5710" s="0" t="inlineStr">
        <x:is>
          <x:t>NetDebt</x:t>
        </x:is>
      </x:c>
      <x:c r="D5710" s="0" t="inlineStr">
        <x:is>
          <x:t>net-debt.other-debt-like.P_B.2</x:t>
        </x:is>
      </x:c>
      <x:c r="E5710" s="0" t="inlineStr">
        <x:is>
          <x:t>Steuerrückstellungen</x:t>
        </x:is>
      </x:c>
      <x:c r="F5710" s="58">
        <x:v>3040</x:v>
      </x:c>
      <x:c r="G5710" t="inlineStr">
        <x:is>
          <x:t>Körperschaftsteuerrückstellung</x:t>
        </x:is>
      </x:c>
      <x:c r="H5710" s="0" t="inlineStr">
        <x:is>
          <x:t>2022-10</x:t>
        </x:is>
      </x:c>
      <x:c r="I5710" s="0" t="inlineStr">
        <x:is>
          <x:t>2022-10</x:t>
        </x:is>
      </x:c>
      <x:c r="J5710" s="0" t="inlineStr">
        <x:is>
          <x:t>Month</x:t>
        </x:is>
      </x:c>
      <x:c r="K5710" s="58">
        <x:v>1</x:v>
      </x:c>
      <x:c r="L5710" s="12">
        <x:v>0</x:v>
      </x:c>
    </x:row>
    <x:row r="5711">
      <x:c r="A5711" s="0" t="inlineStr">
        <x:is>
          <x:t>NetDebt|net-debt.other-debt-like.P_B.2|3040|2022-11</x:t>
        </x:is>
      </x:c>
      <x:c r="B5711" s="0" t="inlineStr">
        <x:is>
          <x:t>Demo Handel GmbH</x:t>
        </x:is>
      </x:c>
      <x:c r="C5711" s="0" t="inlineStr">
        <x:is>
          <x:t>NetDebt</x:t>
        </x:is>
      </x:c>
      <x:c r="D5711" s="0" t="inlineStr">
        <x:is>
          <x:t>net-debt.other-debt-like.P_B.2</x:t>
        </x:is>
      </x:c>
      <x:c r="E5711" s="0" t="inlineStr">
        <x:is>
          <x:t>Steuerrückstellungen</x:t>
        </x:is>
      </x:c>
      <x:c r="F5711" s="58">
        <x:v>3040</x:v>
      </x:c>
      <x:c r="G5711" t="inlineStr">
        <x:is>
          <x:t>Körperschaftsteuerrückstellung</x:t>
        </x:is>
      </x:c>
      <x:c r="H5711" s="0" t="inlineStr">
        <x:is>
          <x:t>2022-11</x:t>
        </x:is>
      </x:c>
      <x:c r="I5711" s="0" t="inlineStr">
        <x:is>
          <x:t>2022-11</x:t>
        </x:is>
      </x:c>
      <x:c r="J5711" s="0" t="inlineStr">
        <x:is>
          <x:t>Month</x:t>
        </x:is>
      </x:c>
      <x:c r="K5711" s="58">
        <x:v>1</x:v>
      </x:c>
      <x:c r="L5711" s="12">
        <x:v>0</x:v>
      </x:c>
    </x:row>
    <x:row r="5712">
      <x:c r="A5712" s="0" t="inlineStr">
        <x:is>
          <x:t>NetDebt|net-debt.other-debt-like.P_B.2|3040|2022-12</x:t>
        </x:is>
      </x:c>
      <x:c r="B5712" s="0" t="inlineStr">
        <x:is>
          <x:t>Demo Handel GmbH</x:t>
        </x:is>
      </x:c>
      <x:c r="C5712" s="0" t="inlineStr">
        <x:is>
          <x:t>NetDebt</x:t>
        </x:is>
      </x:c>
      <x:c r="D5712" s="0" t="inlineStr">
        <x:is>
          <x:t>net-debt.other-debt-like.P_B.2</x:t>
        </x:is>
      </x:c>
      <x:c r="E5712" s="0" t="inlineStr">
        <x:is>
          <x:t>Steuerrückstellungen</x:t>
        </x:is>
      </x:c>
      <x:c r="F5712" s="58">
        <x:v>3040</x:v>
      </x:c>
      <x:c r="G5712" t="inlineStr">
        <x:is>
          <x:t>Körperschaftsteuerrückstellung</x:t>
        </x:is>
      </x:c>
      <x:c r="H5712" s="0" t="inlineStr">
        <x:is>
          <x:t>2022-12</x:t>
        </x:is>
      </x:c>
      <x:c r="I5712" s="0" t="inlineStr">
        <x:is>
          <x:t>2022-12</x:t>
        </x:is>
      </x:c>
      <x:c r="J5712" s="0" t="inlineStr">
        <x:is>
          <x:t>Month</x:t>
        </x:is>
      </x:c>
      <x:c r="K5712" s="58">
        <x:v>1</x:v>
      </x:c>
      <x:c r="L5712" s="12">
        <x:v>126971.94</x:v>
      </x:c>
    </x:row>
    <x:row r="5713">
      <x:c r="A5713" s="0" t="inlineStr">
        <x:is>
          <x:t>NetDebt|net-debt.other-debt-like.P_B.2|3040|2023-01</x:t>
        </x:is>
      </x:c>
      <x:c r="B5713" s="0" t="inlineStr">
        <x:is>
          <x:t>Demo Handel GmbH</x:t>
        </x:is>
      </x:c>
      <x:c r="C5713" s="0" t="inlineStr">
        <x:is>
          <x:t>NetDebt</x:t>
        </x:is>
      </x:c>
      <x:c r="D5713" s="0" t="inlineStr">
        <x:is>
          <x:t>net-debt.other-debt-like.P_B.2</x:t>
        </x:is>
      </x:c>
      <x:c r="E5713" s="0" t="inlineStr">
        <x:is>
          <x:t>Steuerrückstellungen</x:t>
        </x:is>
      </x:c>
      <x:c r="F5713" s="58">
        <x:v>3040</x:v>
      </x:c>
      <x:c r="G5713" t="inlineStr">
        <x:is>
          <x:t>Körperschaftsteuerrückstellung</x:t>
        </x:is>
      </x:c>
      <x:c r="H5713" s="0" t="inlineStr">
        <x:is>
          <x:t>2023-01</x:t>
        </x:is>
      </x:c>
      <x:c r="I5713" s="0" t="inlineStr">
        <x:is>
          <x:t>2023-01</x:t>
        </x:is>
      </x:c>
      <x:c r="J5713" s="0" t="inlineStr">
        <x:is>
          <x:t>Month</x:t>
        </x:is>
      </x:c>
      <x:c r="K5713" s="58">
        <x:v>1</x:v>
      </x:c>
      <x:c r="L5713" s="12">
        <x:v>126971.94</x:v>
      </x:c>
    </x:row>
    <x:row r="5714">
      <x:c r="A5714" s="0" t="inlineStr">
        <x:is>
          <x:t>NetDebt|net-debt.other-debt-like.P_B.2|3040|2023-02</x:t>
        </x:is>
      </x:c>
      <x:c r="B5714" s="0" t="inlineStr">
        <x:is>
          <x:t>Demo Handel GmbH</x:t>
        </x:is>
      </x:c>
      <x:c r="C5714" s="0" t="inlineStr">
        <x:is>
          <x:t>NetDebt</x:t>
        </x:is>
      </x:c>
      <x:c r="D5714" s="0" t="inlineStr">
        <x:is>
          <x:t>net-debt.other-debt-like.P_B.2</x:t>
        </x:is>
      </x:c>
      <x:c r="E5714" s="0" t="inlineStr">
        <x:is>
          <x:t>Steuerrückstellungen</x:t>
        </x:is>
      </x:c>
      <x:c r="F5714" s="58">
        <x:v>3040</x:v>
      </x:c>
      <x:c r="G5714" t="inlineStr">
        <x:is>
          <x:t>Körperschaftsteuerrückstellung</x:t>
        </x:is>
      </x:c>
      <x:c r="H5714" s="0" t="inlineStr">
        <x:is>
          <x:t>2023-02</x:t>
        </x:is>
      </x:c>
      <x:c r="I5714" s="0" t="inlineStr">
        <x:is>
          <x:t>2023-02</x:t>
        </x:is>
      </x:c>
      <x:c r="J5714" s="0" t="inlineStr">
        <x:is>
          <x:t>Month</x:t>
        </x:is>
      </x:c>
      <x:c r="K5714" s="58">
        <x:v>1</x:v>
      </x:c>
      <x:c r="L5714" s="12">
        <x:v>126971.94</x:v>
      </x:c>
    </x:row>
    <x:row r="5715">
      <x:c r="A5715" s="0" t="inlineStr">
        <x:is>
          <x:t>NetDebt|net-debt.other-debt-like.P_B.2|3040|2023-03</x:t>
        </x:is>
      </x:c>
      <x:c r="B5715" s="0" t="inlineStr">
        <x:is>
          <x:t>Demo Handel GmbH</x:t>
        </x:is>
      </x:c>
      <x:c r="C5715" s="0" t="inlineStr">
        <x:is>
          <x:t>NetDebt</x:t>
        </x:is>
      </x:c>
      <x:c r="D5715" s="0" t="inlineStr">
        <x:is>
          <x:t>net-debt.other-debt-like.P_B.2</x:t>
        </x:is>
      </x:c>
      <x:c r="E5715" s="0" t="inlineStr">
        <x:is>
          <x:t>Steuerrückstellungen</x:t>
        </x:is>
      </x:c>
      <x:c r="F5715" s="58">
        <x:v>3040</x:v>
      </x:c>
      <x:c r="G5715" t="inlineStr">
        <x:is>
          <x:t>Körperschaftsteuerrückstellung</x:t>
        </x:is>
      </x:c>
      <x:c r="H5715" s="0" t="inlineStr">
        <x:is>
          <x:t>2023-03</x:t>
        </x:is>
      </x:c>
      <x:c r="I5715" s="0" t="inlineStr">
        <x:is>
          <x:t>2023-03</x:t>
        </x:is>
      </x:c>
      <x:c r="J5715" s="0" t="inlineStr">
        <x:is>
          <x:t>Month</x:t>
        </x:is>
      </x:c>
      <x:c r="K5715" s="58">
        <x:v>1</x:v>
      </x:c>
      <x:c r="L5715" s="12">
        <x:v>126971.94</x:v>
      </x:c>
    </x:row>
    <x:row r="5716">
      <x:c r="A5716" s="0" t="inlineStr">
        <x:is>
          <x:t>NetDebt|net-debt.other-debt-like.P_B.2|3040|2023-04</x:t>
        </x:is>
      </x:c>
      <x:c r="B5716" s="0" t="inlineStr">
        <x:is>
          <x:t>Demo Handel GmbH</x:t>
        </x:is>
      </x:c>
      <x:c r="C5716" s="0" t="inlineStr">
        <x:is>
          <x:t>NetDebt</x:t>
        </x:is>
      </x:c>
      <x:c r="D5716" s="0" t="inlineStr">
        <x:is>
          <x:t>net-debt.other-debt-like.P_B.2</x:t>
        </x:is>
      </x:c>
      <x:c r="E5716" s="0" t="inlineStr">
        <x:is>
          <x:t>Steuerrückstellungen</x:t>
        </x:is>
      </x:c>
      <x:c r="F5716" s="58">
        <x:v>3040</x:v>
      </x:c>
      <x:c r="G5716" t="inlineStr">
        <x:is>
          <x:t>Körperschaftsteuerrückstellung</x:t>
        </x:is>
      </x:c>
      <x:c r="H5716" s="0" t="inlineStr">
        <x:is>
          <x:t>2023-04</x:t>
        </x:is>
      </x:c>
      <x:c r="I5716" s="0" t="inlineStr">
        <x:is>
          <x:t>2023-04</x:t>
        </x:is>
      </x:c>
      <x:c r="J5716" s="0" t="inlineStr">
        <x:is>
          <x:t>Month</x:t>
        </x:is>
      </x:c>
      <x:c r="K5716" s="58">
        <x:v>1</x:v>
      </x:c>
      <x:c r="L5716" s="12">
        <x:v>126971.94</x:v>
      </x:c>
    </x:row>
    <x:row r="5717">
      <x:c r="A5717" s="0" t="inlineStr">
        <x:is>
          <x:t>NetDebt|net-debt.other-debt-like.P_B.2|3040|2023-05</x:t>
        </x:is>
      </x:c>
      <x:c r="B5717" s="0" t="inlineStr">
        <x:is>
          <x:t>Demo Handel GmbH</x:t>
        </x:is>
      </x:c>
      <x:c r="C5717" s="0" t="inlineStr">
        <x:is>
          <x:t>NetDebt</x:t>
        </x:is>
      </x:c>
      <x:c r="D5717" s="0" t="inlineStr">
        <x:is>
          <x:t>net-debt.other-debt-like.P_B.2</x:t>
        </x:is>
      </x:c>
      <x:c r="E5717" s="0" t="inlineStr">
        <x:is>
          <x:t>Steuerrückstellungen</x:t>
        </x:is>
      </x:c>
      <x:c r="F5717" s="58">
        <x:v>3040</x:v>
      </x:c>
      <x:c r="G5717" t="inlineStr">
        <x:is>
          <x:t>Körperschaftsteuerrückstellung</x:t>
        </x:is>
      </x:c>
      <x:c r="H5717" s="0" t="inlineStr">
        <x:is>
          <x:t>2023-05</x:t>
        </x:is>
      </x:c>
      <x:c r="I5717" s="0" t="inlineStr">
        <x:is>
          <x:t>2023-05</x:t>
        </x:is>
      </x:c>
      <x:c r="J5717" s="0" t="inlineStr">
        <x:is>
          <x:t>Month</x:t>
        </x:is>
      </x:c>
      <x:c r="K5717" s="58">
        <x:v>1</x:v>
      </x:c>
      <x:c r="L5717" s="12">
        <x:v>126971.94</x:v>
      </x:c>
    </x:row>
    <x:row r="5718">
      <x:c r="A5718" s="0" t="inlineStr">
        <x:is>
          <x:t>NetDebt|net-debt.other-debt-like.P_B.2|3040|2023-06</x:t>
        </x:is>
      </x:c>
      <x:c r="B5718" s="0" t="inlineStr">
        <x:is>
          <x:t>Demo Handel GmbH</x:t>
        </x:is>
      </x:c>
      <x:c r="C5718" s="0" t="inlineStr">
        <x:is>
          <x:t>NetDebt</x:t>
        </x:is>
      </x:c>
      <x:c r="D5718" s="0" t="inlineStr">
        <x:is>
          <x:t>net-debt.other-debt-like.P_B.2</x:t>
        </x:is>
      </x:c>
      <x:c r="E5718" s="0" t="inlineStr">
        <x:is>
          <x:t>Steuerrückstellungen</x:t>
        </x:is>
      </x:c>
      <x:c r="F5718" s="58">
        <x:v>3040</x:v>
      </x:c>
      <x:c r="G5718" t="inlineStr">
        <x:is>
          <x:t>Körperschaftsteuerrückstellung</x:t>
        </x:is>
      </x:c>
      <x:c r="H5718" s="0" t="inlineStr">
        <x:is>
          <x:t>2023-06</x:t>
        </x:is>
      </x:c>
      <x:c r="I5718" s="0" t="inlineStr">
        <x:is>
          <x:t>2023-06</x:t>
        </x:is>
      </x:c>
      <x:c r="J5718" s="0" t="inlineStr">
        <x:is>
          <x:t>Month</x:t>
        </x:is>
      </x:c>
      <x:c r="K5718" s="58">
        <x:v>1</x:v>
      </x:c>
      <x:c r="L5718" s="12">
        <x:v>126971.94</x:v>
      </x:c>
    </x:row>
    <x:row r="5719">
      <x:c r="A5719" s="0" t="inlineStr">
        <x:is>
          <x:t>NetDebt|net-debt.other-debt-like.P_B.2|3040|2023-07</x:t>
        </x:is>
      </x:c>
      <x:c r="B5719" s="0" t="inlineStr">
        <x:is>
          <x:t>Demo Handel GmbH</x:t>
        </x:is>
      </x:c>
      <x:c r="C5719" s="0" t="inlineStr">
        <x:is>
          <x:t>NetDebt</x:t>
        </x:is>
      </x:c>
      <x:c r="D5719" s="0" t="inlineStr">
        <x:is>
          <x:t>net-debt.other-debt-like.P_B.2</x:t>
        </x:is>
      </x:c>
      <x:c r="E5719" s="0" t="inlineStr">
        <x:is>
          <x:t>Steuerrückstellungen</x:t>
        </x:is>
      </x:c>
      <x:c r="F5719" s="58">
        <x:v>3040</x:v>
      </x:c>
      <x:c r="G5719" t="inlineStr">
        <x:is>
          <x:t>Körperschaftsteuerrückstellung</x:t>
        </x:is>
      </x:c>
      <x:c r="H5719" s="0" t="inlineStr">
        <x:is>
          <x:t>2023-07</x:t>
        </x:is>
      </x:c>
      <x:c r="I5719" s="0" t="inlineStr">
        <x:is>
          <x:t>2023-07</x:t>
        </x:is>
      </x:c>
      <x:c r="J5719" s="0" t="inlineStr">
        <x:is>
          <x:t>Month</x:t>
        </x:is>
      </x:c>
      <x:c r="K5719" s="58">
        <x:v>1</x:v>
      </x:c>
      <x:c r="L5719" s="12">
        <x:v>126971.94</x:v>
      </x:c>
    </x:row>
    <x:row r="5720">
      <x:c r="A5720" s="0" t="inlineStr">
        <x:is>
          <x:t>NetDebt|net-debt.other-debt-like.P_B.2|3040|2023-08</x:t>
        </x:is>
      </x:c>
      <x:c r="B5720" s="0" t="inlineStr">
        <x:is>
          <x:t>Demo Handel GmbH</x:t>
        </x:is>
      </x:c>
      <x:c r="C5720" s="0" t="inlineStr">
        <x:is>
          <x:t>NetDebt</x:t>
        </x:is>
      </x:c>
      <x:c r="D5720" s="0" t="inlineStr">
        <x:is>
          <x:t>net-debt.other-debt-like.P_B.2</x:t>
        </x:is>
      </x:c>
      <x:c r="E5720" s="0" t="inlineStr">
        <x:is>
          <x:t>Steuerrückstellungen</x:t>
        </x:is>
      </x:c>
      <x:c r="F5720" s="58">
        <x:v>3040</x:v>
      </x:c>
      <x:c r="G5720" t="inlineStr">
        <x:is>
          <x:t>Körperschaftsteuerrückstellung</x:t>
        </x:is>
      </x:c>
      <x:c r="H5720" s="0" t="inlineStr">
        <x:is>
          <x:t>2023-08</x:t>
        </x:is>
      </x:c>
      <x:c r="I5720" s="0" t="inlineStr">
        <x:is>
          <x:t>2023-08</x:t>
        </x:is>
      </x:c>
      <x:c r="J5720" s="0" t="inlineStr">
        <x:is>
          <x:t>Month</x:t>
        </x:is>
      </x:c>
      <x:c r="K5720" s="58">
        <x:v>1</x:v>
      </x:c>
      <x:c r="L5720" s="12">
        <x:v>0</x:v>
      </x:c>
    </x:row>
    <x:row r="5721">
      <x:c r="A5721" s="0" t="inlineStr">
        <x:is>
          <x:t>NetDebt|net-debt.other-debt-like.P_B.2|3040|2023-09</x:t>
        </x:is>
      </x:c>
      <x:c r="B5721" s="0" t="inlineStr">
        <x:is>
          <x:t>Demo Handel GmbH</x:t>
        </x:is>
      </x:c>
      <x:c r="C5721" s="0" t="inlineStr">
        <x:is>
          <x:t>NetDebt</x:t>
        </x:is>
      </x:c>
      <x:c r="D5721" s="0" t="inlineStr">
        <x:is>
          <x:t>net-debt.other-debt-like.P_B.2</x:t>
        </x:is>
      </x:c>
      <x:c r="E5721" s="0" t="inlineStr">
        <x:is>
          <x:t>Steuerrückstellungen</x:t>
        </x:is>
      </x:c>
      <x:c r="F5721" s="58">
        <x:v>3040</x:v>
      </x:c>
      <x:c r="G5721" t="inlineStr">
        <x:is>
          <x:t>Körperschaftsteuerrückstellung</x:t>
        </x:is>
      </x:c>
      <x:c r="H5721" s="0" t="inlineStr">
        <x:is>
          <x:t>2023-09</x:t>
        </x:is>
      </x:c>
      <x:c r="I5721" s="0" t="inlineStr">
        <x:is>
          <x:t>2023-09</x:t>
        </x:is>
      </x:c>
      <x:c r="J5721" s="0" t="inlineStr">
        <x:is>
          <x:t>Month</x:t>
        </x:is>
      </x:c>
      <x:c r="K5721" s="58">
        <x:v>1</x:v>
      </x:c>
      <x:c r="L5721" s="12">
        <x:v>0</x:v>
      </x:c>
    </x:row>
    <x:row r="5722">
      <x:c r="A5722" s="0" t="inlineStr">
        <x:is>
          <x:t>NetDebt|net-debt.other-debt-like.P_B.2|3040|2023-10</x:t>
        </x:is>
      </x:c>
      <x:c r="B5722" s="0" t="inlineStr">
        <x:is>
          <x:t>Demo Handel GmbH</x:t>
        </x:is>
      </x:c>
      <x:c r="C5722" s="0" t="inlineStr">
        <x:is>
          <x:t>NetDebt</x:t>
        </x:is>
      </x:c>
      <x:c r="D5722" s="0" t="inlineStr">
        <x:is>
          <x:t>net-debt.other-debt-like.P_B.2</x:t>
        </x:is>
      </x:c>
      <x:c r="E5722" s="0" t="inlineStr">
        <x:is>
          <x:t>Steuerrückstellungen</x:t>
        </x:is>
      </x:c>
      <x:c r="F5722" s="58">
        <x:v>3040</x:v>
      </x:c>
      <x:c r="G5722" t="inlineStr">
        <x:is>
          <x:t>Körperschaftsteuerrückstellung</x:t>
        </x:is>
      </x:c>
      <x:c r="H5722" s="0" t="inlineStr">
        <x:is>
          <x:t>2023-10</x:t>
        </x:is>
      </x:c>
      <x:c r="I5722" s="0" t="inlineStr">
        <x:is>
          <x:t>2023-10</x:t>
        </x:is>
      </x:c>
      <x:c r="J5722" s="0" t="inlineStr">
        <x:is>
          <x:t>Month</x:t>
        </x:is>
      </x:c>
      <x:c r="K5722" s="58">
        <x:v>1</x:v>
      </x:c>
      <x:c r="L5722" s="12">
        <x:v>0</x:v>
      </x:c>
    </x:row>
    <x:row r="5723">
      <x:c r="A5723" s="0" t="inlineStr">
        <x:is>
          <x:t>NetDebt|net-debt.other-debt-like.P_B.2|3040|2023-11</x:t>
        </x:is>
      </x:c>
      <x:c r="B5723" s="0" t="inlineStr">
        <x:is>
          <x:t>Demo Handel GmbH</x:t>
        </x:is>
      </x:c>
      <x:c r="C5723" s="0" t="inlineStr">
        <x:is>
          <x:t>NetDebt</x:t>
        </x:is>
      </x:c>
      <x:c r="D5723" s="0" t="inlineStr">
        <x:is>
          <x:t>net-debt.other-debt-like.P_B.2</x:t>
        </x:is>
      </x:c>
      <x:c r="E5723" s="0" t="inlineStr">
        <x:is>
          <x:t>Steuerrückstellungen</x:t>
        </x:is>
      </x:c>
      <x:c r="F5723" s="58">
        <x:v>3040</x:v>
      </x:c>
      <x:c r="G5723" t="inlineStr">
        <x:is>
          <x:t>Körperschaftsteuerrückstellung</x:t>
        </x:is>
      </x:c>
      <x:c r="H5723" s="0" t="inlineStr">
        <x:is>
          <x:t>2023-11</x:t>
        </x:is>
      </x:c>
      <x:c r="I5723" s="0" t="inlineStr">
        <x:is>
          <x:t>2023-11</x:t>
        </x:is>
      </x:c>
      <x:c r="J5723" s="0" t="inlineStr">
        <x:is>
          <x:t>Month</x:t>
        </x:is>
      </x:c>
      <x:c r="K5723" s="58">
        <x:v>1</x:v>
      </x:c>
      <x:c r="L5723" s="12">
        <x:v>0</x:v>
      </x:c>
    </x:row>
    <x:row r="5724">
      <x:c r="A5724" s="0" t="inlineStr">
        <x:is>
          <x:t>NetDebt|net-debt.other-debt-like.P_B.2|3040|2023-12</x:t>
        </x:is>
      </x:c>
      <x:c r="B5724" s="0" t="inlineStr">
        <x:is>
          <x:t>Demo Handel GmbH</x:t>
        </x:is>
      </x:c>
      <x:c r="C5724" s="0" t="inlineStr">
        <x:is>
          <x:t>NetDebt</x:t>
        </x:is>
      </x:c>
      <x:c r="D5724" s="0" t="inlineStr">
        <x:is>
          <x:t>net-debt.other-debt-like.P_B.2</x:t>
        </x:is>
      </x:c>
      <x:c r="E5724" s="0" t="inlineStr">
        <x:is>
          <x:t>Steuerrückstellungen</x:t>
        </x:is>
      </x:c>
      <x:c r="F5724" s="58">
        <x:v>3040</x:v>
      </x:c>
      <x:c r="G5724" t="inlineStr">
        <x:is>
          <x:t>Körperschaftsteuerrückstellung</x:t>
        </x:is>
      </x:c>
      <x:c r="H5724" s="0" t="inlineStr">
        <x:is>
          <x:t>2023-12</x:t>
        </x:is>
      </x:c>
      <x:c r="I5724" s="0" t="inlineStr">
        <x:is>
          <x:t>2023-12</x:t>
        </x:is>
      </x:c>
      <x:c r="J5724" s="0" t="inlineStr">
        <x:is>
          <x:t>Month</x:t>
        </x:is>
      </x:c>
      <x:c r="K5724" s="58">
        <x:v>1</x:v>
      </x:c>
      <x:c r="L5724" s="12">
        <x:v>46523.71</x:v>
      </x:c>
    </x:row>
    <x:row r="5725">
      <x:c r="A5725" s="0" t="inlineStr">
        <x:is>
          <x:t>NetDebt|net-debt.other-debt-like.P_B.2|3040|2024-01</x:t>
        </x:is>
      </x:c>
      <x:c r="B5725" s="0" t="inlineStr">
        <x:is>
          <x:t>Demo Handel GmbH</x:t>
        </x:is>
      </x:c>
      <x:c r="C5725" s="0" t="inlineStr">
        <x:is>
          <x:t>NetDebt</x:t>
        </x:is>
      </x:c>
      <x:c r="D5725" s="0" t="inlineStr">
        <x:is>
          <x:t>net-debt.other-debt-like.P_B.2</x:t>
        </x:is>
      </x:c>
      <x:c r="E5725" s="0" t="inlineStr">
        <x:is>
          <x:t>Steuerrückstellungen</x:t>
        </x:is>
      </x:c>
      <x:c r="F5725" s="58">
        <x:v>3040</x:v>
      </x:c>
      <x:c r="G5725" t="inlineStr">
        <x:is>
          <x:t>Körperschaftsteuerrückstellung</x:t>
        </x:is>
      </x:c>
      <x:c r="H5725" s="0" t="inlineStr">
        <x:is>
          <x:t>2024-01</x:t>
        </x:is>
      </x:c>
      <x:c r="I5725" s="0" t="inlineStr">
        <x:is>
          <x:t>2024-01</x:t>
        </x:is>
      </x:c>
      <x:c r="J5725" s="0" t="inlineStr">
        <x:is>
          <x:t>Month</x:t>
        </x:is>
      </x:c>
      <x:c r="K5725" s="58">
        <x:v>1</x:v>
      </x:c>
      <x:c r="L5725" s="12">
        <x:v>46523.71</x:v>
      </x:c>
    </x:row>
    <x:row r="5726">
      <x:c r="A5726" s="0" t="inlineStr">
        <x:is>
          <x:t>NetDebt|net-debt.other-debt-like.P_B.2|3040|2024-02</x:t>
        </x:is>
      </x:c>
      <x:c r="B5726" s="0" t="inlineStr">
        <x:is>
          <x:t>Demo Handel GmbH</x:t>
        </x:is>
      </x:c>
      <x:c r="C5726" s="0" t="inlineStr">
        <x:is>
          <x:t>NetDebt</x:t>
        </x:is>
      </x:c>
      <x:c r="D5726" s="0" t="inlineStr">
        <x:is>
          <x:t>net-debt.other-debt-like.P_B.2</x:t>
        </x:is>
      </x:c>
      <x:c r="E5726" s="0" t="inlineStr">
        <x:is>
          <x:t>Steuerrückstellungen</x:t>
        </x:is>
      </x:c>
      <x:c r="F5726" s="58">
        <x:v>3040</x:v>
      </x:c>
      <x:c r="G5726" t="inlineStr">
        <x:is>
          <x:t>Körperschaftsteuerrückstellung</x:t>
        </x:is>
      </x:c>
      <x:c r="H5726" s="0" t="inlineStr">
        <x:is>
          <x:t>2024-02</x:t>
        </x:is>
      </x:c>
      <x:c r="I5726" s="0" t="inlineStr">
        <x:is>
          <x:t>2024-02</x:t>
        </x:is>
      </x:c>
      <x:c r="J5726" s="0" t="inlineStr">
        <x:is>
          <x:t>Month</x:t>
        </x:is>
      </x:c>
      <x:c r="K5726" s="58">
        <x:v>1</x:v>
      </x:c>
      <x:c r="L5726" s="12">
        <x:v>46523.71</x:v>
      </x:c>
    </x:row>
    <x:row r="5727">
      <x:c r="A5727" s="0" t="inlineStr">
        <x:is>
          <x:t>NetDebt|net-debt.other-debt-like.P_B.2|3040|2024-03</x:t>
        </x:is>
      </x:c>
      <x:c r="B5727" s="0" t="inlineStr">
        <x:is>
          <x:t>Demo Handel GmbH</x:t>
        </x:is>
      </x:c>
      <x:c r="C5727" s="0" t="inlineStr">
        <x:is>
          <x:t>NetDebt</x:t>
        </x:is>
      </x:c>
      <x:c r="D5727" s="0" t="inlineStr">
        <x:is>
          <x:t>net-debt.other-debt-like.P_B.2</x:t>
        </x:is>
      </x:c>
      <x:c r="E5727" s="0" t="inlineStr">
        <x:is>
          <x:t>Steuerrückstellungen</x:t>
        </x:is>
      </x:c>
      <x:c r="F5727" s="58">
        <x:v>3040</x:v>
      </x:c>
      <x:c r="G5727" t="inlineStr">
        <x:is>
          <x:t>Körperschaftsteuerrückstellung</x:t>
        </x:is>
      </x:c>
      <x:c r="H5727" s="0" t="inlineStr">
        <x:is>
          <x:t>2024-03</x:t>
        </x:is>
      </x:c>
      <x:c r="I5727" s="0" t="inlineStr">
        <x:is>
          <x:t>2024-03</x:t>
        </x:is>
      </x:c>
      <x:c r="J5727" s="0" t="inlineStr">
        <x:is>
          <x:t>Month</x:t>
        </x:is>
      </x:c>
      <x:c r="K5727" s="58">
        <x:v>1</x:v>
      </x:c>
      <x:c r="L5727" s="12">
        <x:v>46523.71</x:v>
      </x:c>
    </x:row>
    <x:row r="5728">
      <x:c r="A5728" s="0" t="inlineStr">
        <x:is>
          <x:t>NetDebt|net-debt.other-debt-like.P_B.2|3040|2024-04</x:t>
        </x:is>
      </x:c>
      <x:c r="B5728" s="0" t="inlineStr">
        <x:is>
          <x:t>Demo Handel GmbH</x:t>
        </x:is>
      </x:c>
      <x:c r="C5728" s="0" t="inlineStr">
        <x:is>
          <x:t>NetDebt</x:t>
        </x:is>
      </x:c>
      <x:c r="D5728" s="0" t="inlineStr">
        <x:is>
          <x:t>net-debt.other-debt-like.P_B.2</x:t>
        </x:is>
      </x:c>
      <x:c r="E5728" s="0" t="inlineStr">
        <x:is>
          <x:t>Steuerrückstellungen</x:t>
        </x:is>
      </x:c>
      <x:c r="F5728" s="58">
        <x:v>3040</x:v>
      </x:c>
      <x:c r="G5728" t="inlineStr">
        <x:is>
          <x:t>Körperschaftsteuerrückstellung</x:t>
        </x:is>
      </x:c>
      <x:c r="H5728" s="0" t="inlineStr">
        <x:is>
          <x:t>2024-04</x:t>
        </x:is>
      </x:c>
      <x:c r="I5728" s="0" t="inlineStr">
        <x:is>
          <x:t>2024-04</x:t>
        </x:is>
      </x:c>
      <x:c r="J5728" s="0" t="inlineStr">
        <x:is>
          <x:t>Month</x:t>
        </x:is>
      </x:c>
      <x:c r="K5728" s="58">
        <x:v>1</x:v>
      </x:c>
      <x:c r="L5728" s="12">
        <x:v>46523.71</x:v>
      </x:c>
    </x:row>
    <x:row r="5729">
      <x:c r="A5729" s="0" t="inlineStr">
        <x:is>
          <x:t>NetDebt|net-debt.other-debt-like.P_B.2|3040|2024-05</x:t>
        </x:is>
      </x:c>
      <x:c r="B5729" s="0" t="inlineStr">
        <x:is>
          <x:t>Demo Handel GmbH</x:t>
        </x:is>
      </x:c>
      <x:c r="C5729" s="0" t="inlineStr">
        <x:is>
          <x:t>NetDebt</x:t>
        </x:is>
      </x:c>
      <x:c r="D5729" s="0" t="inlineStr">
        <x:is>
          <x:t>net-debt.other-debt-like.P_B.2</x:t>
        </x:is>
      </x:c>
      <x:c r="E5729" s="0" t="inlineStr">
        <x:is>
          <x:t>Steuerrückstellungen</x:t>
        </x:is>
      </x:c>
      <x:c r="F5729" s="58">
        <x:v>3040</x:v>
      </x:c>
      <x:c r="G5729" t="inlineStr">
        <x:is>
          <x:t>Körperschaftsteuerrückstellung</x:t>
        </x:is>
      </x:c>
      <x:c r="H5729" s="0" t="inlineStr">
        <x:is>
          <x:t>2024-05</x:t>
        </x:is>
      </x:c>
      <x:c r="I5729" s="0" t="inlineStr">
        <x:is>
          <x:t>2024-05</x:t>
        </x:is>
      </x:c>
      <x:c r="J5729" s="0" t="inlineStr">
        <x:is>
          <x:t>Month</x:t>
        </x:is>
      </x:c>
      <x:c r="K5729" s="58">
        <x:v>1</x:v>
      </x:c>
      <x:c r="L5729" s="12">
        <x:v>46523.71</x:v>
      </x:c>
    </x:row>
    <x:row r="5730">
      <x:c r="A5730" s="0" t="inlineStr">
        <x:is>
          <x:t>NetDebt|net-debt.other-debt-like.P_B.2|3040|2024-06</x:t>
        </x:is>
      </x:c>
      <x:c r="B5730" s="0" t="inlineStr">
        <x:is>
          <x:t>Demo Handel GmbH</x:t>
        </x:is>
      </x:c>
      <x:c r="C5730" s="0" t="inlineStr">
        <x:is>
          <x:t>NetDebt</x:t>
        </x:is>
      </x:c>
      <x:c r="D5730" s="0" t="inlineStr">
        <x:is>
          <x:t>net-debt.other-debt-like.P_B.2</x:t>
        </x:is>
      </x:c>
      <x:c r="E5730" s="0" t="inlineStr">
        <x:is>
          <x:t>Steuerrückstellungen</x:t>
        </x:is>
      </x:c>
      <x:c r="F5730" s="58">
        <x:v>3040</x:v>
      </x:c>
      <x:c r="G5730" t="inlineStr">
        <x:is>
          <x:t>Körperschaftsteuerrückstellung</x:t>
        </x:is>
      </x:c>
      <x:c r="H5730" s="0" t="inlineStr">
        <x:is>
          <x:t>2024-06</x:t>
        </x:is>
      </x:c>
      <x:c r="I5730" s="0" t="inlineStr">
        <x:is>
          <x:t>2024-06</x:t>
        </x:is>
      </x:c>
      <x:c r="J5730" s="0" t="inlineStr">
        <x:is>
          <x:t>Month</x:t>
        </x:is>
      </x:c>
      <x:c r="K5730" s="58">
        <x:v>1</x:v>
      </x:c>
      <x:c r="L5730" s="12">
        <x:v>46523.71</x:v>
      </x:c>
    </x:row>
    <x:row r="5731">
      <x:c r="A5731" s="0" t="inlineStr">
        <x:is>
          <x:t>NetDebt|net-debt.other-debt-like.P_B.2|3040|2024-07</x:t>
        </x:is>
      </x:c>
      <x:c r="B5731" s="0" t="inlineStr">
        <x:is>
          <x:t>Demo Handel GmbH</x:t>
        </x:is>
      </x:c>
      <x:c r="C5731" s="0" t="inlineStr">
        <x:is>
          <x:t>NetDebt</x:t>
        </x:is>
      </x:c>
      <x:c r="D5731" s="0" t="inlineStr">
        <x:is>
          <x:t>net-debt.other-debt-like.P_B.2</x:t>
        </x:is>
      </x:c>
      <x:c r="E5731" s="0" t="inlineStr">
        <x:is>
          <x:t>Steuerrückstellungen</x:t>
        </x:is>
      </x:c>
      <x:c r="F5731" s="58">
        <x:v>3040</x:v>
      </x:c>
      <x:c r="G5731" t="inlineStr">
        <x:is>
          <x:t>Körperschaftsteuerrückstellung</x:t>
        </x:is>
      </x:c>
      <x:c r="H5731" s="0" t="inlineStr">
        <x:is>
          <x:t>2024-07</x:t>
        </x:is>
      </x:c>
      <x:c r="I5731" s="0" t="inlineStr">
        <x:is>
          <x:t>2024-07</x:t>
        </x:is>
      </x:c>
      <x:c r="J5731" s="0" t="inlineStr">
        <x:is>
          <x:t>Month</x:t>
        </x:is>
      </x:c>
      <x:c r="K5731" s="58">
        <x:v>1</x:v>
      </x:c>
      <x:c r="L5731" s="12">
        <x:v>46523.71</x:v>
      </x:c>
    </x:row>
    <x:row r="5732">
      <x:c r="A5732" s="0" t="inlineStr">
        <x:is>
          <x:t>NetDebt|net-debt.other-debt-like.P_B.2|3040|2024-08</x:t>
        </x:is>
      </x:c>
      <x:c r="B5732" s="0" t="inlineStr">
        <x:is>
          <x:t>Demo Handel GmbH</x:t>
        </x:is>
      </x:c>
      <x:c r="C5732" s="0" t="inlineStr">
        <x:is>
          <x:t>NetDebt</x:t>
        </x:is>
      </x:c>
      <x:c r="D5732" s="0" t="inlineStr">
        <x:is>
          <x:t>net-debt.other-debt-like.P_B.2</x:t>
        </x:is>
      </x:c>
      <x:c r="E5732" s="0" t="inlineStr">
        <x:is>
          <x:t>Steuerrückstellungen</x:t>
        </x:is>
      </x:c>
      <x:c r="F5732" s="58">
        <x:v>3040</x:v>
      </x:c>
      <x:c r="G5732" t="inlineStr">
        <x:is>
          <x:t>Körperschaftsteuerrückstellung</x:t>
        </x:is>
      </x:c>
      <x:c r="H5732" s="0" t="inlineStr">
        <x:is>
          <x:t>2024-08</x:t>
        </x:is>
      </x:c>
      <x:c r="I5732" s="0" t="inlineStr">
        <x:is>
          <x:t>2024-08</x:t>
        </x:is>
      </x:c>
      <x:c r="J5732" s="0" t="inlineStr">
        <x:is>
          <x:t>Month</x:t>
        </x:is>
      </x:c>
      <x:c r="K5732" s="58">
        <x:v>1</x:v>
      </x:c>
      <x:c r="L5732" s="12">
        <x:v>0</x:v>
      </x:c>
    </x:row>
    <x:row r="5733">
      <x:c r="A5733" s="0" t="inlineStr">
        <x:is>
          <x:t>NetDebt|net-debt.other-debt-like.P_B.2|3040|2024-09</x:t>
        </x:is>
      </x:c>
      <x:c r="B5733" s="0" t="inlineStr">
        <x:is>
          <x:t>Demo Handel GmbH</x:t>
        </x:is>
      </x:c>
      <x:c r="C5733" s="0" t="inlineStr">
        <x:is>
          <x:t>NetDebt</x:t>
        </x:is>
      </x:c>
      <x:c r="D5733" s="0" t="inlineStr">
        <x:is>
          <x:t>net-debt.other-debt-like.P_B.2</x:t>
        </x:is>
      </x:c>
      <x:c r="E5733" s="0" t="inlineStr">
        <x:is>
          <x:t>Steuerrückstellungen</x:t>
        </x:is>
      </x:c>
      <x:c r="F5733" s="58">
        <x:v>3040</x:v>
      </x:c>
      <x:c r="G5733" t="inlineStr">
        <x:is>
          <x:t>Körperschaftsteuerrückstellung</x:t>
        </x:is>
      </x:c>
      <x:c r="H5733" s="0" t="inlineStr">
        <x:is>
          <x:t>2024-09</x:t>
        </x:is>
      </x:c>
      <x:c r="I5733" s="0" t="inlineStr">
        <x:is>
          <x:t>2024-09</x:t>
        </x:is>
      </x:c>
      <x:c r="J5733" s="0" t="inlineStr">
        <x:is>
          <x:t>Month</x:t>
        </x:is>
      </x:c>
      <x:c r="K5733" s="58">
        <x:v>1</x:v>
      </x:c>
      <x:c r="L5733" s="12">
        <x:v>0</x:v>
      </x:c>
    </x:row>
    <x:row r="5734">
      <x:c r="A5734" s="0" t="inlineStr">
        <x:is>
          <x:t>NetDebt|net-debt.other-debt-like.P_B.2|3040|2024-10</x:t>
        </x:is>
      </x:c>
      <x:c r="B5734" s="0" t="inlineStr">
        <x:is>
          <x:t>Demo Handel GmbH</x:t>
        </x:is>
      </x:c>
      <x:c r="C5734" s="0" t="inlineStr">
        <x:is>
          <x:t>NetDebt</x:t>
        </x:is>
      </x:c>
      <x:c r="D5734" s="0" t="inlineStr">
        <x:is>
          <x:t>net-debt.other-debt-like.P_B.2</x:t>
        </x:is>
      </x:c>
      <x:c r="E5734" s="0" t="inlineStr">
        <x:is>
          <x:t>Steuerrückstellungen</x:t>
        </x:is>
      </x:c>
      <x:c r="F5734" s="58">
        <x:v>3040</x:v>
      </x:c>
      <x:c r="G5734" t="inlineStr">
        <x:is>
          <x:t>Körperschaftsteuerrückstellung</x:t>
        </x:is>
      </x:c>
      <x:c r="H5734" s="0" t="inlineStr">
        <x:is>
          <x:t>2024-10</x:t>
        </x:is>
      </x:c>
      <x:c r="I5734" s="0" t="inlineStr">
        <x:is>
          <x:t>2024-10</x:t>
        </x:is>
      </x:c>
      <x:c r="J5734" s="0" t="inlineStr">
        <x:is>
          <x:t>Month</x:t>
        </x:is>
      </x:c>
      <x:c r="K5734" s="58">
        <x:v>1</x:v>
      </x:c>
      <x:c r="L5734" s="12">
        <x:v>0</x:v>
      </x:c>
    </x:row>
    <x:row r="5735">
      <x:c r="A5735" s="0" t="inlineStr">
        <x:is>
          <x:t>NetDebt|net-debt.other-debt-like.P_B.2|3040|2024-11</x:t>
        </x:is>
      </x:c>
      <x:c r="B5735" s="0" t="inlineStr">
        <x:is>
          <x:t>Demo Handel GmbH</x:t>
        </x:is>
      </x:c>
      <x:c r="C5735" s="0" t="inlineStr">
        <x:is>
          <x:t>NetDebt</x:t>
        </x:is>
      </x:c>
      <x:c r="D5735" s="0" t="inlineStr">
        <x:is>
          <x:t>net-debt.other-debt-like.P_B.2</x:t>
        </x:is>
      </x:c>
      <x:c r="E5735" s="0" t="inlineStr">
        <x:is>
          <x:t>Steuerrückstellungen</x:t>
        </x:is>
      </x:c>
      <x:c r="F5735" s="58">
        <x:v>3040</x:v>
      </x:c>
      <x:c r="G5735" t="inlineStr">
        <x:is>
          <x:t>Körperschaftsteuerrückstellung</x:t>
        </x:is>
      </x:c>
      <x:c r="H5735" s="0" t="inlineStr">
        <x:is>
          <x:t>2024-11</x:t>
        </x:is>
      </x:c>
      <x:c r="I5735" s="0" t="inlineStr">
        <x:is>
          <x:t>2024-11</x:t>
        </x:is>
      </x:c>
      <x:c r="J5735" s="0" t="inlineStr">
        <x:is>
          <x:t>Month</x:t>
        </x:is>
      </x:c>
      <x:c r="K5735" s="58">
        <x:v>1</x:v>
      </x:c>
      <x:c r="L5735" s="12">
        <x:v>0</x:v>
      </x:c>
    </x:row>
    <x:row r="5736">
      <x:c r="A5736" s="0" t="inlineStr">
        <x:is>
          <x:t>NetDebt|net-debt.other-debt-like.P_B.2|3040|2024-12</x:t>
        </x:is>
      </x:c>
      <x:c r="B5736" s="0" t="inlineStr">
        <x:is>
          <x:t>Demo Handel GmbH</x:t>
        </x:is>
      </x:c>
      <x:c r="C5736" s="0" t="inlineStr">
        <x:is>
          <x:t>NetDebt</x:t>
        </x:is>
      </x:c>
      <x:c r="D5736" s="0" t="inlineStr">
        <x:is>
          <x:t>net-debt.other-debt-like.P_B.2</x:t>
        </x:is>
      </x:c>
      <x:c r="E5736" s="0" t="inlineStr">
        <x:is>
          <x:t>Steuerrückstellungen</x:t>
        </x:is>
      </x:c>
      <x:c r="F5736" s="58">
        <x:v>3040</x:v>
      </x:c>
      <x:c r="G5736" t="inlineStr">
        <x:is>
          <x:t>Körperschaftsteuerrückstellung</x:t>
        </x:is>
      </x:c>
      <x:c r="H5736" s="0" t="inlineStr">
        <x:is>
          <x:t>2024-12</x:t>
        </x:is>
      </x:c>
      <x:c r="I5736" s="0" t="inlineStr">
        <x:is>
          <x:t>2024-12</x:t>
        </x:is>
      </x:c>
      <x:c r="J5736" s="0" t="inlineStr">
        <x:is>
          <x:t>Month</x:t>
        </x:is>
      </x:c>
      <x:c r="K5736" s="58">
        <x:v>1</x:v>
      </x:c>
      <x:c r="L5736" s="12">
        <x:v>0</x:v>
      </x:c>
    </x:row>
    <x:row r="5737">
      <x:c r="A5737" s="0" t="inlineStr">
        <x:is>
          <x:t>NetDebt|net-debt.other-debt-like.P_C.8||2022-01</x:t>
        </x:is>
      </x:c>
      <x:c r="B5737" s="0" t="inlineStr">
        <x:is>
          <x:t>Demo Handel GmbH</x:t>
        </x:is>
      </x:c>
      <x:c r="C5737" s="0" t="inlineStr">
        <x:is>
          <x:t>NetDebt</x:t>
        </x:is>
      </x:c>
      <x:c r="D5737" s="0" t="inlineStr">
        <x:is>
          <x:t>net-debt.other-debt-like.P_C.8</x:t>
        </x:is>
      </x:c>
      <x:c r="E5737" s="0" t="inlineStr">
        <x:is>
          <x:t>Sonstige Verbindlichkeiten (Anteil schuldähnlich)</x:t>
        </x:is>
      </x:c>
      <x:c r="H5737" s="0" t="inlineStr">
        <x:is>
          <x:t>2022-01</x:t>
        </x:is>
      </x:c>
      <x:c r="I5737" s="0" t="inlineStr">
        <x:is>
          <x:t>2022-01</x:t>
        </x:is>
      </x:c>
      <x:c r="J5737" s="0" t="inlineStr">
        <x:is>
          <x:t>Month</x:t>
        </x:is>
      </x:c>
      <x:c r="K5737" s="58">
        <x:v>1</x:v>
      </x:c>
      <x:c r="L5737" s="12">
        <x:v>500000</x:v>
      </x:c>
    </x:row>
    <x:row r="5738">
      <x:c r="A5738" s="0" t="inlineStr">
        <x:is>
          <x:t>NetDebt|net-debt.other-debt-like.P_C.8||2022-02</x:t>
        </x:is>
      </x:c>
      <x:c r="B5738" s="0" t="inlineStr">
        <x:is>
          <x:t>Demo Handel GmbH</x:t>
        </x:is>
      </x:c>
      <x:c r="C5738" s="0" t="inlineStr">
        <x:is>
          <x:t>NetDebt</x:t>
        </x:is>
      </x:c>
      <x:c r="D5738" s="0" t="inlineStr">
        <x:is>
          <x:t>net-debt.other-debt-like.P_C.8</x:t>
        </x:is>
      </x:c>
      <x:c r="E5738" s="0" t="inlineStr">
        <x:is>
          <x:t>Sonstige Verbindlichkeiten (Anteil schuldähnlich)</x:t>
        </x:is>
      </x:c>
      <x:c r="H5738" s="0" t="inlineStr">
        <x:is>
          <x:t>2022-02</x:t>
        </x:is>
      </x:c>
      <x:c r="I5738" s="0" t="inlineStr">
        <x:is>
          <x:t>2022-02</x:t>
        </x:is>
      </x:c>
      <x:c r="J5738" s="0" t="inlineStr">
        <x:is>
          <x:t>Month</x:t>
        </x:is>
      </x:c>
      <x:c r="K5738" s="58">
        <x:v>1</x:v>
      </x:c>
      <x:c r="L5738" s="12">
        <x:v>500000</x:v>
      </x:c>
    </x:row>
    <x:row r="5739">
      <x:c r="A5739" s="0" t="inlineStr">
        <x:is>
          <x:t>NetDebt|net-debt.other-debt-like.P_C.8||2022-03</x:t>
        </x:is>
      </x:c>
      <x:c r="B5739" s="0" t="inlineStr">
        <x:is>
          <x:t>Demo Handel GmbH</x:t>
        </x:is>
      </x:c>
      <x:c r="C5739" s="0" t="inlineStr">
        <x:is>
          <x:t>NetDebt</x:t>
        </x:is>
      </x:c>
      <x:c r="D5739" s="0" t="inlineStr">
        <x:is>
          <x:t>net-debt.other-debt-like.P_C.8</x:t>
        </x:is>
      </x:c>
      <x:c r="E5739" s="0" t="inlineStr">
        <x:is>
          <x:t>Sonstige Verbindlichkeiten (Anteil schuldähnlich)</x:t>
        </x:is>
      </x:c>
      <x:c r="H5739" s="0" t="inlineStr">
        <x:is>
          <x:t>2022-03</x:t>
        </x:is>
      </x:c>
      <x:c r="I5739" s="0" t="inlineStr">
        <x:is>
          <x:t>2022-03</x:t>
        </x:is>
      </x:c>
      <x:c r="J5739" s="0" t="inlineStr">
        <x:is>
          <x:t>Month</x:t>
        </x:is>
      </x:c>
      <x:c r="K5739" s="58">
        <x:v>1</x:v>
      </x:c>
      <x:c r="L5739" s="12">
        <x:v>500000</x:v>
      </x:c>
    </x:row>
    <x:row r="5740">
      <x:c r="A5740" s="0" t="inlineStr">
        <x:is>
          <x:t>NetDebt|net-debt.other-debt-like.P_C.8||2022-04</x:t>
        </x:is>
      </x:c>
      <x:c r="B5740" s="0" t="inlineStr">
        <x:is>
          <x:t>Demo Handel GmbH</x:t>
        </x:is>
      </x:c>
      <x:c r="C5740" s="0" t="inlineStr">
        <x:is>
          <x:t>NetDebt</x:t>
        </x:is>
      </x:c>
      <x:c r="D5740" s="0" t="inlineStr">
        <x:is>
          <x:t>net-debt.other-debt-like.P_C.8</x:t>
        </x:is>
      </x:c>
      <x:c r="E5740" s="0" t="inlineStr">
        <x:is>
          <x:t>Sonstige Verbindlichkeiten (Anteil schuldähnlich)</x:t>
        </x:is>
      </x:c>
      <x:c r="H5740" s="0" t="inlineStr">
        <x:is>
          <x:t>2022-04</x:t>
        </x:is>
      </x:c>
      <x:c r="I5740" s="0" t="inlineStr">
        <x:is>
          <x:t>2022-04</x:t>
        </x:is>
      </x:c>
      <x:c r="J5740" s="0" t="inlineStr">
        <x:is>
          <x:t>Month</x:t>
        </x:is>
      </x:c>
      <x:c r="K5740" s="58">
        <x:v>1</x:v>
      </x:c>
      <x:c r="L5740" s="12">
        <x:v>500000</x:v>
      </x:c>
    </x:row>
    <x:row r="5741">
      <x:c r="A5741" s="0" t="inlineStr">
        <x:is>
          <x:t>NetDebt|net-debt.other-debt-like.P_C.8||2022-05</x:t>
        </x:is>
      </x:c>
      <x:c r="B5741" s="0" t="inlineStr">
        <x:is>
          <x:t>Demo Handel GmbH</x:t>
        </x:is>
      </x:c>
      <x:c r="C5741" s="0" t="inlineStr">
        <x:is>
          <x:t>NetDebt</x:t>
        </x:is>
      </x:c>
      <x:c r="D5741" s="0" t="inlineStr">
        <x:is>
          <x:t>net-debt.other-debt-like.P_C.8</x:t>
        </x:is>
      </x:c>
      <x:c r="E5741" s="0" t="inlineStr">
        <x:is>
          <x:t>Sonstige Verbindlichkeiten (Anteil schuldähnlich)</x:t>
        </x:is>
      </x:c>
      <x:c r="H5741" s="0" t="inlineStr">
        <x:is>
          <x:t>2022-05</x:t>
        </x:is>
      </x:c>
      <x:c r="I5741" s="0" t="inlineStr">
        <x:is>
          <x:t>2022-05</x:t>
        </x:is>
      </x:c>
      <x:c r="J5741" s="0" t="inlineStr">
        <x:is>
          <x:t>Month</x:t>
        </x:is>
      </x:c>
      <x:c r="K5741" s="58">
        <x:v>1</x:v>
      </x:c>
      <x:c r="L5741" s="12">
        <x:v>500000</x:v>
      </x:c>
    </x:row>
    <x:row r="5742">
      <x:c r="A5742" s="0" t="inlineStr">
        <x:is>
          <x:t>NetDebt|net-debt.other-debt-like.P_C.8||2022-06</x:t>
        </x:is>
      </x:c>
      <x:c r="B5742" s="0" t="inlineStr">
        <x:is>
          <x:t>Demo Handel GmbH</x:t>
        </x:is>
      </x:c>
      <x:c r="C5742" s="0" t="inlineStr">
        <x:is>
          <x:t>NetDebt</x:t>
        </x:is>
      </x:c>
      <x:c r="D5742" s="0" t="inlineStr">
        <x:is>
          <x:t>net-debt.other-debt-like.P_C.8</x:t>
        </x:is>
      </x:c>
      <x:c r="E5742" s="0" t="inlineStr">
        <x:is>
          <x:t>Sonstige Verbindlichkeiten (Anteil schuldähnlich)</x:t>
        </x:is>
      </x:c>
      <x:c r="H5742" s="0" t="inlineStr">
        <x:is>
          <x:t>2022-06</x:t>
        </x:is>
      </x:c>
      <x:c r="I5742" s="0" t="inlineStr">
        <x:is>
          <x:t>2022-06</x:t>
        </x:is>
      </x:c>
      <x:c r="J5742" s="0" t="inlineStr">
        <x:is>
          <x:t>Month</x:t>
        </x:is>
      </x:c>
      <x:c r="K5742" s="58">
        <x:v>1</x:v>
      </x:c>
      <x:c r="L5742" s="12">
        <x:v>500000</x:v>
      </x:c>
    </x:row>
    <x:row r="5743">
      <x:c r="A5743" s="0" t="inlineStr">
        <x:is>
          <x:t>NetDebt|net-debt.other-debt-like.P_C.8||2022-07</x:t>
        </x:is>
      </x:c>
      <x:c r="B5743" s="0" t="inlineStr">
        <x:is>
          <x:t>Demo Handel GmbH</x:t>
        </x:is>
      </x:c>
      <x:c r="C5743" s="0" t="inlineStr">
        <x:is>
          <x:t>NetDebt</x:t>
        </x:is>
      </x:c>
      <x:c r="D5743" s="0" t="inlineStr">
        <x:is>
          <x:t>net-debt.other-debt-like.P_C.8</x:t>
        </x:is>
      </x:c>
      <x:c r="E5743" s="0" t="inlineStr">
        <x:is>
          <x:t>Sonstige Verbindlichkeiten (Anteil schuldähnlich)</x:t>
        </x:is>
      </x:c>
      <x:c r="H5743" s="0" t="inlineStr">
        <x:is>
          <x:t>2022-07</x:t>
        </x:is>
      </x:c>
      <x:c r="I5743" s="0" t="inlineStr">
        <x:is>
          <x:t>2022-07</x:t>
        </x:is>
      </x:c>
      <x:c r="J5743" s="0" t="inlineStr">
        <x:is>
          <x:t>Month</x:t>
        </x:is>
      </x:c>
      <x:c r="K5743" s="58">
        <x:v>1</x:v>
      </x:c>
      <x:c r="L5743" s="12">
        <x:v>500000</x:v>
      </x:c>
    </x:row>
    <x:row r="5744">
      <x:c r="A5744" s="0" t="inlineStr">
        <x:is>
          <x:t>NetDebt|net-debt.other-debt-like.P_C.8||2022-08</x:t>
        </x:is>
      </x:c>
      <x:c r="B5744" s="0" t="inlineStr">
        <x:is>
          <x:t>Demo Handel GmbH</x:t>
        </x:is>
      </x:c>
      <x:c r="C5744" s="0" t="inlineStr">
        <x:is>
          <x:t>NetDebt</x:t>
        </x:is>
      </x:c>
      <x:c r="D5744" s="0" t="inlineStr">
        <x:is>
          <x:t>net-debt.other-debt-like.P_C.8</x:t>
        </x:is>
      </x:c>
      <x:c r="E5744" s="0" t="inlineStr">
        <x:is>
          <x:t>Sonstige Verbindlichkeiten (Anteil schuldähnlich)</x:t>
        </x:is>
      </x:c>
      <x:c r="H5744" s="0" t="inlineStr">
        <x:is>
          <x:t>2022-08</x:t>
        </x:is>
      </x:c>
      <x:c r="I5744" s="0" t="inlineStr">
        <x:is>
          <x:t>2022-08</x:t>
        </x:is>
      </x:c>
      <x:c r="J5744" s="0" t="inlineStr">
        <x:is>
          <x:t>Month</x:t>
        </x:is>
      </x:c>
      <x:c r="K5744" s="58">
        <x:v>1</x:v>
      </x:c>
      <x:c r="L5744" s="12">
        <x:v>500000</x:v>
      </x:c>
    </x:row>
    <x:row r="5745">
      <x:c r="A5745" s="0" t="inlineStr">
        <x:is>
          <x:t>NetDebt|net-debt.other-debt-like.P_C.8||2022-09</x:t>
        </x:is>
      </x:c>
      <x:c r="B5745" s="0" t="inlineStr">
        <x:is>
          <x:t>Demo Handel GmbH</x:t>
        </x:is>
      </x:c>
      <x:c r="C5745" s="0" t="inlineStr">
        <x:is>
          <x:t>NetDebt</x:t>
        </x:is>
      </x:c>
      <x:c r="D5745" s="0" t="inlineStr">
        <x:is>
          <x:t>net-debt.other-debt-like.P_C.8</x:t>
        </x:is>
      </x:c>
      <x:c r="E5745" s="0" t="inlineStr">
        <x:is>
          <x:t>Sonstige Verbindlichkeiten (Anteil schuldähnlich)</x:t>
        </x:is>
      </x:c>
      <x:c r="H5745" s="0" t="inlineStr">
        <x:is>
          <x:t>2022-09</x:t>
        </x:is>
      </x:c>
      <x:c r="I5745" s="0" t="inlineStr">
        <x:is>
          <x:t>2022-09</x:t>
        </x:is>
      </x:c>
      <x:c r="J5745" s="0" t="inlineStr">
        <x:is>
          <x:t>Month</x:t>
        </x:is>
      </x:c>
      <x:c r="K5745" s="58">
        <x:v>1</x:v>
      </x:c>
      <x:c r="L5745" s="12">
        <x:v>500000</x:v>
      </x:c>
    </x:row>
    <x:row r="5746">
      <x:c r="A5746" s="0" t="inlineStr">
        <x:is>
          <x:t>NetDebt|net-debt.other-debt-like.P_C.8||2022-10</x:t>
        </x:is>
      </x:c>
      <x:c r="B5746" s="0" t="inlineStr">
        <x:is>
          <x:t>Demo Handel GmbH</x:t>
        </x:is>
      </x:c>
      <x:c r="C5746" s="0" t="inlineStr">
        <x:is>
          <x:t>NetDebt</x:t>
        </x:is>
      </x:c>
      <x:c r="D5746" s="0" t="inlineStr">
        <x:is>
          <x:t>net-debt.other-debt-like.P_C.8</x:t>
        </x:is>
      </x:c>
      <x:c r="E5746" s="0" t="inlineStr">
        <x:is>
          <x:t>Sonstige Verbindlichkeiten (Anteil schuldähnlich)</x:t>
        </x:is>
      </x:c>
      <x:c r="H5746" s="0" t="inlineStr">
        <x:is>
          <x:t>2022-10</x:t>
        </x:is>
      </x:c>
      <x:c r="I5746" s="0" t="inlineStr">
        <x:is>
          <x:t>2022-10</x:t>
        </x:is>
      </x:c>
      <x:c r="J5746" s="0" t="inlineStr">
        <x:is>
          <x:t>Month</x:t>
        </x:is>
      </x:c>
      <x:c r="K5746" s="58">
        <x:v>1</x:v>
      </x:c>
      <x:c r="L5746" s="12">
        <x:v>500000</x:v>
      </x:c>
    </x:row>
    <x:row r="5747">
      <x:c r="A5747" s="0" t="inlineStr">
        <x:is>
          <x:t>NetDebt|net-debt.other-debt-like.P_C.8||2022-11</x:t>
        </x:is>
      </x:c>
      <x:c r="B5747" s="0" t="inlineStr">
        <x:is>
          <x:t>Demo Handel GmbH</x:t>
        </x:is>
      </x:c>
      <x:c r="C5747" s="0" t="inlineStr">
        <x:is>
          <x:t>NetDebt</x:t>
        </x:is>
      </x:c>
      <x:c r="D5747" s="0" t="inlineStr">
        <x:is>
          <x:t>net-debt.other-debt-like.P_C.8</x:t>
        </x:is>
      </x:c>
      <x:c r="E5747" s="0" t="inlineStr">
        <x:is>
          <x:t>Sonstige Verbindlichkeiten (Anteil schuldähnlich)</x:t>
        </x:is>
      </x:c>
      <x:c r="H5747" s="0" t="inlineStr">
        <x:is>
          <x:t>2022-11</x:t>
        </x:is>
      </x:c>
      <x:c r="I5747" s="0" t="inlineStr">
        <x:is>
          <x:t>2022-11</x:t>
        </x:is>
      </x:c>
      <x:c r="J5747" s="0" t="inlineStr">
        <x:is>
          <x:t>Month</x:t>
        </x:is>
      </x:c>
      <x:c r="K5747" s="58">
        <x:v>1</x:v>
      </x:c>
      <x:c r="L5747" s="12">
        <x:v>500000</x:v>
      </x:c>
    </x:row>
    <x:row r="5748">
      <x:c r="A5748" s="0" t="inlineStr">
        <x:is>
          <x:t>NetDebt|net-debt.other-debt-like.P_C.8||2022-12</x:t>
        </x:is>
      </x:c>
      <x:c r="B5748" s="0" t="inlineStr">
        <x:is>
          <x:t>Demo Handel GmbH</x:t>
        </x:is>
      </x:c>
      <x:c r="C5748" s="0" t="inlineStr">
        <x:is>
          <x:t>NetDebt</x:t>
        </x:is>
      </x:c>
      <x:c r="D5748" s="0" t="inlineStr">
        <x:is>
          <x:t>net-debt.other-debt-like.P_C.8</x:t>
        </x:is>
      </x:c>
      <x:c r="E5748" s="0" t="inlineStr">
        <x:is>
          <x:t>Sonstige Verbindlichkeiten (Anteil schuldähnlich)</x:t>
        </x:is>
      </x:c>
      <x:c r="H5748" s="0" t="inlineStr">
        <x:is>
          <x:t>2022-12</x:t>
        </x:is>
      </x:c>
      <x:c r="I5748" s="0" t="inlineStr">
        <x:is>
          <x:t>2022-12</x:t>
        </x:is>
      </x:c>
      <x:c r="J5748" s="0" t="inlineStr">
        <x:is>
          <x:t>Month</x:t>
        </x:is>
      </x:c>
      <x:c r="K5748" s="58">
        <x:v>1</x:v>
      </x:c>
      <x:c r="L5748" s="12">
        <x:v>500000</x:v>
      </x:c>
    </x:row>
    <x:row r="5749">
      <x:c r="A5749" s="0" t="inlineStr">
        <x:is>
          <x:t>NetDebt|net-debt.other-debt-like.P_C.8||2023-01</x:t>
        </x:is>
      </x:c>
      <x:c r="B5749" s="0" t="inlineStr">
        <x:is>
          <x:t>Demo Handel GmbH</x:t>
        </x:is>
      </x:c>
      <x:c r="C5749" s="0" t="inlineStr">
        <x:is>
          <x:t>NetDebt</x:t>
        </x:is>
      </x:c>
      <x:c r="D5749" s="0" t="inlineStr">
        <x:is>
          <x:t>net-debt.other-debt-like.P_C.8</x:t>
        </x:is>
      </x:c>
      <x:c r="E5749" s="0" t="inlineStr">
        <x:is>
          <x:t>Sonstige Verbindlichkeiten (Anteil schuldähnlich)</x:t>
        </x:is>
      </x:c>
      <x:c r="H5749" s="0" t="inlineStr">
        <x:is>
          <x:t>2023-01</x:t>
        </x:is>
      </x:c>
      <x:c r="I5749" s="0" t="inlineStr">
        <x:is>
          <x:t>2023-01</x:t>
        </x:is>
      </x:c>
      <x:c r="J5749" s="0" t="inlineStr">
        <x:is>
          <x:t>Month</x:t>
        </x:is>
      </x:c>
      <x:c r="K5749" s="58">
        <x:v>1</x:v>
      </x:c>
      <x:c r="L5749" s="12">
        <x:v>500000</x:v>
      </x:c>
    </x:row>
    <x:row r="5750">
      <x:c r="A5750" s="0" t="inlineStr">
        <x:is>
          <x:t>NetDebt|net-debt.other-debt-like.P_C.8||2023-02</x:t>
        </x:is>
      </x:c>
      <x:c r="B5750" s="0" t="inlineStr">
        <x:is>
          <x:t>Demo Handel GmbH</x:t>
        </x:is>
      </x:c>
      <x:c r="C5750" s="0" t="inlineStr">
        <x:is>
          <x:t>NetDebt</x:t>
        </x:is>
      </x:c>
      <x:c r="D5750" s="0" t="inlineStr">
        <x:is>
          <x:t>net-debt.other-debt-like.P_C.8</x:t>
        </x:is>
      </x:c>
      <x:c r="E5750" s="0" t="inlineStr">
        <x:is>
          <x:t>Sonstige Verbindlichkeiten (Anteil schuldähnlich)</x:t>
        </x:is>
      </x:c>
      <x:c r="H5750" s="0" t="inlineStr">
        <x:is>
          <x:t>2023-02</x:t>
        </x:is>
      </x:c>
      <x:c r="I5750" s="0" t="inlineStr">
        <x:is>
          <x:t>2023-02</x:t>
        </x:is>
      </x:c>
      <x:c r="J5750" s="0" t="inlineStr">
        <x:is>
          <x:t>Month</x:t>
        </x:is>
      </x:c>
      <x:c r="K5750" s="58">
        <x:v>1</x:v>
      </x:c>
      <x:c r="L5750" s="12">
        <x:v>500000</x:v>
      </x:c>
    </x:row>
    <x:row r="5751">
      <x:c r="A5751" s="0" t="inlineStr">
        <x:is>
          <x:t>NetDebt|net-debt.other-debt-like.P_C.8||2023-03</x:t>
        </x:is>
      </x:c>
      <x:c r="B5751" s="0" t="inlineStr">
        <x:is>
          <x:t>Demo Handel GmbH</x:t>
        </x:is>
      </x:c>
      <x:c r="C5751" s="0" t="inlineStr">
        <x:is>
          <x:t>NetDebt</x:t>
        </x:is>
      </x:c>
      <x:c r="D5751" s="0" t="inlineStr">
        <x:is>
          <x:t>net-debt.other-debt-like.P_C.8</x:t>
        </x:is>
      </x:c>
      <x:c r="E5751" s="0" t="inlineStr">
        <x:is>
          <x:t>Sonstige Verbindlichkeiten (Anteil schuldähnlich)</x:t>
        </x:is>
      </x:c>
      <x:c r="H5751" s="0" t="inlineStr">
        <x:is>
          <x:t>2023-03</x:t>
        </x:is>
      </x:c>
      <x:c r="I5751" s="0" t="inlineStr">
        <x:is>
          <x:t>2023-03</x:t>
        </x:is>
      </x:c>
      <x:c r="J5751" s="0" t="inlineStr">
        <x:is>
          <x:t>Month</x:t>
        </x:is>
      </x:c>
      <x:c r="K5751" s="58">
        <x:v>1</x:v>
      </x:c>
      <x:c r="L5751" s="12">
        <x:v>500000</x:v>
      </x:c>
    </x:row>
    <x:row r="5752">
      <x:c r="A5752" s="0" t="inlineStr">
        <x:is>
          <x:t>NetDebt|net-debt.other-debt-like.P_C.8||2023-04</x:t>
        </x:is>
      </x:c>
      <x:c r="B5752" s="0" t="inlineStr">
        <x:is>
          <x:t>Demo Handel GmbH</x:t>
        </x:is>
      </x:c>
      <x:c r="C5752" s="0" t="inlineStr">
        <x:is>
          <x:t>NetDebt</x:t>
        </x:is>
      </x:c>
      <x:c r="D5752" s="0" t="inlineStr">
        <x:is>
          <x:t>net-debt.other-debt-like.P_C.8</x:t>
        </x:is>
      </x:c>
      <x:c r="E5752" s="0" t="inlineStr">
        <x:is>
          <x:t>Sonstige Verbindlichkeiten (Anteil schuldähnlich)</x:t>
        </x:is>
      </x:c>
      <x:c r="H5752" s="0" t="inlineStr">
        <x:is>
          <x:t>2023-04</x:t>
        </x:is>
      </x:c>
      <x:c r="I5752" s="0" t="inlineStr">
        <x:is>
          <x:t>2023-04</x:t>
        </x:is>
      </x:c>
      <x:c r="J5752" s="0" t="inlineStr">
        <x:is>
          <x:t>Month</x:t>
        </x:is>
      </x:c>
      <x:c r="K5752" s="58">
        <x:v>1</x:v>
      </x:c>
      <x:c r="L5752" s="12">
        <x:v>500000</x:v>
      </x:c>
    </x:row>
    <x:row r="5753">
      <x:c r="A5753" s="0" t="inlineStr">
        <x:is>
          <x:t>NetDebt|net-debt.other-debt-like.P_C.8||2023-05</x:t>
        </x:is>
      </x:c>
      <x:c r="B5753" s="0" t="inlineStr">
        <x:is>
          <x:t>Demo Handel GmbH</x:t>
        </x:is>
      </x:c>
      <x:c r="C5753" s="0" t="inlineStr">
        <x:is>
          <x:t>NetDebt</x:t>
        </x:is>
      </x:c>
      <x:c r="D5753" s="0" t="inlineStr">
        <x:is>
          <x:t>net-debt.other-debt-like.P_C.8</x:t>
        </x:is>
      </x:c>
      <x:c r="E5753" s="0" t="inlineStr">
        <x:is>
          <x:t>Sonstige Verbindlichkeiten (Anteil schuldähnlich)</x:t>
        </x:is>
      </x:c>
      <x:c r="H5753" s="0" t="inlineStr">
        <x:is>
          <x:t>2023-05</x:t>
        </x:is>
      </x:c>
      <x:c r="I5753" s="0" t="inlineStr">
        <x:is>
          <x:t>2023-05</x:t>
        </x:is>
      </x:c>
      <x:c r="J5753" s="0" t="inlineStr">
        <x:is>
          <x:t>Month</x:t>
        </x:is>
      </x:c>
      <x:c r="K5753" s="58">
        <x:v>1</x:v>
      </x:c>
      <x:c r="L5753" s="12">
        <x:v>500000</x:v>
      </x:c>
    </x:row>
    <x:row r="5754">
      <x:c r="A5754" s="0" t="inlineStr">
        <x:is>
          <x:t>NetDebt|net-debt.other-debt-like.P_C.8||2023-06</x:t>
        </x:is>
      </x:c>
      <x:c r="B5754" s="0" t="inlineStr">
        <x:is>
          <x:t>Demo Handel GmbH</x:t>
        </x:is>
      </x:c>
      <x:c r="C5754" s="0" t="inlineStr">
        <x:is>
          <x:t>NetDebt</x:t>
        </x:is>
      </x:c>
      <x:c r="D5754" s="0" t="inlineStr">
        <x:is>
          <x:t>net-debt.other-debt-like.P_C.8</x:t>
        </x:is>
      </x:c>
      <x:c r="E5754" s="0" t="inlineStr">
        <x:is>
          <x:t>Sonstige Verbindlichkeiten (Anteil schuldähnlich)</x:t>
        </x:is>
      </x:c>
      <x:c r="H5754" s="0" t="inlineStr">
        <x:is>
          <x:t>2023-06</x:t>
        </x:is>
      </x:c>
      <x:c r="I5754" s="0" t="inlineStr">
        <x:is>
          <x:t>2023-06</x:t>
        </x:is>
      </x:c>
      <x:c r="J5754" s="0" t="inlineStr">
        <x:is>
          <x:t>Month</x:t>
        </x:is>
      </x:c>
      <x:c r="K5754" s="58">
        <x:v>1</x:v>
      </x:c>
      <x:c r="L5754" s="12">
        <x:v>500000</x:v>
      </x:c>
    </x:row>
    <x:row r="5755">
      <x:c r="A5755" s="0" t="inlineStr">
        <x:is>
          <x:t>NetDebt|net-debt.other-debt-like.P_C.8||2023-07</x:t>
        </x:is>
      </x:c>
      <x:c r="B5755" s="0" t="inlineStr">
        <x:is>
          <x:t>Demo Handel GmbH</x:t>
        </x:is>
      </x:c>
      <x:c r="C5755" s="0" t="inlineStr">
        <x:is>
          <x:t>NetDebt</x:t>
        </x:is>
      </x:c>
      <x:c r="D5755" s="0" t="inlineStr">
        <x:is>
          <x:t>net-debt.other-debt-like.P_C.8</x:t>
        </x:is>
      </x:c>
      <x:c r="E5755" s="0" t="inlineStr">
        <x:is>
          <x:t>Sonstige Verbindlichkeiten (Anteil schuldähnlich)</x:t>
        </x:is>
      </x:c>
      <x:c r="H5755" s="0" t="inlineStr">
        <x:is>
          <x:t>2023-07</x:t>
        </x:is>
      </x:c>
      <x:c r="I5755" s="0" t="inlineStr">
        <x:is>
          <x:t>2023-07</x:t>
        </x:is>
      </x:c>
      <x:c r="J5755" s="0" t="inlineStr">
        <x:is>
          <x:t>Month</x:t>
        </x:is>
      </x:c>
      <x:c r="K5755" s="58">
        <x:v>1</x:v>
      </x:c>
      <x:c r="L5755" s="12">
        <x:v>500000</x:v>
      </x:c>
    </x:row>
    <x:row r="5756">
      <x:c r="A5756" s="0" t="inlineStr">
        <x:is>
          <x:t>NetDebt|net-debt.other-debt-like.P_C.8||2023-08</x:t>
        </x:is>
      </x:c>
      <x:c r="B5756" s="0" t="inlineStr">
        <x:is>
          <x:t>Demo Handel GmbH</x:t>
        </x:is>
      </x:c>
      <x:c r="C5756" s="0" t="inlineStr">
        <x:is>
          <x:t>NetDebt</x:t>
        </x:is>
      </x:c>
      <x:c r="D5756" s="0" t="inlineStr">
        <x:is>
          <x:t>net-debt.other-debt-like.P_C.8</x:t>
        </x:is>
      </x:c>
      <x:c r="E5756" s="0" t="inlineStr">
        <x:is>
          <x:t>Sonstige Verbindlichkeiten (Anteil schuldähnlich)</x:t>
        </x:is>
      </x:c>
      <x:c r="H5756" s="0" t="inlineStr">
        <x:is>
          <x:t>2023-08</x:t>
        </x:is>
      </x:c>
      <x:c r="I5756" s="0" t="inlineStr">
        <x:is>
          <x:t>2023-08</x:t>
        </x:is>
      </x:c>
      <x:c r="J5756" s="0" t="inlineStr">
        <x:is>
          <x:t>Month</x:t>
        </x:is>
      </x:c>
      <x:c r="K5756" s="58">
        <x:v>1</x:v>
      </x:c>
      <x:c r="L5756" s="12">
        <x:v>500000</x:v>
      </x:c>
    </x:row>
    <x:row r="5757">
      <x:c r="A5757" s="0" t="inlineStr">
        <x:is>
          <x:t>NetDebt|net-debt.other-debt-like.P_C.8||2023-09</x:t>
        </x:is>
      </x:c>
      <x:c r="B5757" s="0" t="inlineStr">
        <x:is>
          <x:t>Demo Handel GmbH</x:t>
        </x:is>
      </x:c>
      <x:c r="C5757" s="0" t="inlineStr">
        <x:is>
          <x:t>NetDebt</x:t>
        </x:is>
      </x:c>
      <x:c r="D5757" s="0" t="inlineStr">
        <x:is>
          <x:t>net-debt.other-debt-like.P_C.8</x:t>
        </x:is>
      </x:c>
      <x:c r="E5757" s="0" t="inlineStr">
        <x:is>
          <x:t>Sonstige Verbindlichkeiten (Anteil schuldähnlich)</x:t>
        </x:is>
      </x:c>
      <x:c r="H5757" s="0" t="inlineStr">
        <x:is>
          <x:t>2023-09</x:t>
        </x:is>
      </x:c>
      <x:c r="I5757" s="0" t="inlineStr">
        <x:is>
          <x:t>2023-09</x:t>
        </x:is>
      </x:c>
      <x:c r="J5757" s="0" t="inlineStr">
        <x:is>
          <x:t>Month</x:t>
        </x:is>
      </x:c>
      <x:c r="K5757" s="58">
        <x:v>1</x:v>
      </x:c>
      <x:c r="L5757" s="12">
        <x:v>500000</x:v>
      </x:c>
    </x:row>
    <x:row r="5758">
      <x:c r="A5758" s="0" t="inlineStr">
        <x:is>
          <x:t>NetDebt|net-debt.other-debt-like.P_C.8||2023-10</x:t>
        </x:is>
      </x:c>
      <x:c r="B5758" s="0" t="inlineStr">
        <x:is>
          <x:t>Demo Handel GmbH</x:t>
        </x:is>
      </x:c>
      <x:c r="C5758" s="0" t="inlineStr">
        <x:is>
          <x:t>NetDebt</x:t>
        </x:is>
      </x:c>
      <x:c r="D5758" s="0" t="inlineStr">
        <x:is>
          <x:t>net-debt.other-debt-like.P_C.8</x:t>
        </x:is>
      </x:c>
      <x:c r="E5758" s="0" t="inlineStr">
        <x:is>
          <x:t>Sonstige Verbindlichkeiten (Anteil schuldähnlich)</x:t>
        </x:is>
      </x:c>
      <x:c r="H5758" s="0" t="inlineStr">
        <x:is>
          <x:t>2023-10</x:t>
        </x:is>
      </x:c>
      <x:c r="I5758" s="0" t="inlineStr">
        <x:is>
          <x:t>2023-10</x:t>
        </x:is>
      </x:c>
      <x:c r="J5758" s="0" t="inlineStr">
        <x:is>
          <x:t>Month</x:t>
        </x:is>
      </x:c>
      <x:c r="K5758" s="58">
        <x:v>1</x:v>
      </x:c>
      <x:c r="L5758" s="12">
        <x:v>500000</x:v>
      </x:c>
    </x:row>
    <x:row r="5759">
      <x:c r="A5759" s="0" t="inlineStr">
        <x:is>
          <x:t>NetDebt|net-debt.other-debt-like.P_C.8||2023-11</x:t>
        </x:is>
      </x:c>
      <x:c r="B5759" s="0" t="inlineStr">
        <x:is>
          <x:t>Demo Handel GmbH</x:t>
        </x:is>
      </x:c>
      <x:c r="C5759" s="0" t="inlineStr">
        <x:is>
          <x:t>NetDebt</x:t>
        </x:is>
      </x:c>
      <x:c r="D5759" s="0" t="inlineStr">
        <x:is>
          <x:t>net-debt.other-debt-like.P_C.8</x:t>
        </x:is>
      </x:c>
      <x:c r="E5759" s="0" t="inlineStr">
        <x:is>
          <x:t>Sonstige Verbindlichkeiten (Anteil schuldähnlich)</x:t>
        </x:is>
      </x:c>
      <x:c r="H5759" s="0" t="inlineStr">
        <x:is>
          <x:t>2023-11</x:t>
        </x:is>
      </x:c>
      <x:c r="I5759" s="0" t="inlineStr">
        <x:is>
          <x:t>2023-11</x:t>
        </x:is>
      </x:c>
      <x:c r="J5759" s="0" t="inlineStr">
        <x:is>
          <x:t>Month</x:t>
        </x:is>
      </x:c>
      <x:c r="K5759" s="58">
        <x:v>1</x:v>
      </x:c>
      <x:c r="L5759" s="12">
        <x:v>500000</x:v>
      </x:c>
    </x:row>
    <x:row r="5760">
      <x:c r="A5760" s="0" t="inlineStr">
        <x:is>
          <x:t>NetDebt|net-debt.other-debt-like.P_C.8||2023-12</x:t>
        </x:is>
      </x:c>
      <x:c r="B5760" s="0" t="inlineStr">
        <x:is>
          <x:t>Demo Handel GmbH</x:t>
        </x:is>
      </x:c>
      <x:c r="C5760" s="0" t="inlineStr">
        <x:is>
          <x:t>NetDebt</x:t>
        </x:is>
      </x:c>
      <x:c r="D5760" s="0" t="inlineStr">
        <x:is>
          <x:t>net-debt.other-debt-like.P_C.8</x:t>
        </x:is>
      </x:c>
      <x:c r="E5760" s="0" t="inlineStr">
        <x:is>
          <x:t>Sonstige Verbindlichkeiten (Anteil schuldähnlich)</x:t>
        </x:is>
      </x:c>
      <x:c r="H5760" s="0" t="inlineStr">
        <x:is>
          <x:t>2023-12</x:t>
        </x:is>
      </x:c>
      <x:c r="I5760" s="0" t="inlineStr">
        <x:is>
          <x:t>2023-12</x:t>
        </x:is>
      </x:c>
      <x:c r="J5760" s="0" t="inlineStr">
        <x:is>
          <x:t>Month</x:t>
        </x:is>
      </x:c>
      <x:c r="K5760" s="58">
        <x:v>1</x:v>
      </x:c>
      <x:c r="L5760" s="12">
        <x:v>500000</x:v>
      </x:c>
    </x:row>
    <x:row r="5761">
      <x:c r="A5761" s="0" t="inlineStr">
        <x:is>
          <x:t>NetDebt|net-debt.other-debt-like.P_C.8||2024-01</x:t>
        </x:is>
      </x:c>
      <x:c r="B5761" s="0" t="inlineStr">
        <x:is>
          <x:t>Demo Handel GmbH</x:t>
        </x:is>
      </x:c>
      <x:c r="C5761" s="0" t="inlineStr">
        <x:is>
          <x:t>NetDebt</x:t>
        </x:is>
      </x:c>
      <x:c r="D5761" s="0" t="inlineStr">
        <x:is>
          <x:t>net-debt.other-debt-like.P_C.8</x:t>
        </x:is>
      </x:c>
      <x:c r="E5761" s="0" t="inlineStr">
        <x:is>
          <x:t>Sonstige Verbindlichkeiten (Anteil schuldähnlich)</x:t>
        </x:is>
      </x:c>
      <x:c r="H5761" s="0" t="inlineStr">
        <x:is>
          <x:t>2024-01</x:t>
        </x:is>
      </x:c>
      <x:c r="I5761" s="0" t="inlineStr">
        <x:is>
          <x:t>2024-01</x:t>
        </x:is>
      </x:c>
      <x:c r="J5761" s="0" t="inlineStr">
        <x:is>
          <x:t>Month</x:t>
        </x:is>
      </x:c>
      <x:c r="K5761" s="58">
        <x:v>1</x:v>
      </x:c>
      <x:c r="L5761" s="12">
        <x:v>500000</x:v>
      </x:c>
    </x:row>
    <x:row r="5762">
      <x:c r="A5762" s="0" t="inlineStr">
        <x:is>
          <x:t>NetDebt|net-debt.other-debt-like.P_C.8||2024-02</x:t>
        </x:is>
      </x:c>
      <x:c r="B5762" s="0" t="inlineStr">
        <x:is>
          <x:t>Demo Handel GmbH</x:t>
        </x:is>
      </x:c>
      <x:c r="C5762" s="0" t="inlineStr">
        <x:is>
          <x:t>NetDebt</x:t>
        </x:is>
      </x:c>
      <x:c r="D5762" s="0" t="inlineStr">
        <x:is>
          <x:t>net-debt.other-debt-like.P_C.8</x:t>
        </x:is>
      </x:c>
      <x:c r="E5762" s="0" t="inlineStr">
        <x:is>
          <x:t>Sonstige Verbindlichkeiten (Anteil schuldähnlich)</x:t>
        </x:is>
      </x:c>
      <x:c r="H5762" s="0" t="inlineStr">
        <x:is>
          <x:t>2024-02</x:t>
        </x:is>
      </x:c>
      <x:c r="I5762" s="0" t="inlineStr">
        <x:is>
          <x:t>2024-02</x:t>
        </x:is>
      </x:c>
      <x:c r="J5762" s="0" t="inlineStr">
        <x:is>
          <x:t>Month</x:t>
        </x:is>
      </x:c>
      <x:c r="K5762" s="58">
        <x:v>1</x:v>
      </x:c>
      <x:c r="L5762" s="12">
        <x:v>500000</x:v>
      </x:c>
    </x:row>
    <x:row r="5763">
      <x:c r="A5763" s="0" t="inlineStr">
        <x:is>
          <x:t>NetDebt|net-debt.other-debt-like.P_C.8||2024-03</x:t>
        </x:is>
      </x:c>
      <x:c r="B5763" s="0" t="inlineStr">
        <x:is>
          <x:t>Demo Handel GmbH</x:t>
        </x:is>
      </x:c>
      <x:c r="C5763" s="0" t="inlineStr">
        <x:is>
          <x:t>NetDebt</x:t>
        </x:is>
      </x:c>
      <x:c r="D5763" s="0" t="inlineStr">
        <x:is>
          <x:t>net-debt.other-debt-like.P_C.8</x:t>
        </x:is>
      </x:c>
      <x:c r="E5763" s="0" t="inlineStr">
        <x:is>
          <x:t>Sonstige Verbindlichkeiten (Anteil schuldähnlich)</x:t>
        </x:is>
      </x:c>
      <x:c r="H5763" s="0" t="inlineStr">
        <x:is>
          <x:t>2024-03</x:t>
        </x:is>
      </x:c>
      <x:c r="I5763" s="0" t="inlineStr">
        <x:is>
          <x:t>2024-03</x:t>
        </x:is>
      </x:c>
      <x:c r="J5763" s="0" t="inlineStr">
        <x:is>
          <x:t>Month</x:t>
        </x:is>
      </x:c>
      <x:c r="K5763" s="58">
        <x:v>1</x:v>
      </x:c>
      <x:c r="L5763" s="12">
        <x:v>500000</x:v>
      </x:c>
    </x:row>
    <x:row r="5764">
      <x:c r="A5764" s="0" t="inlineStr">
        <x:is>
          <x:t>NetDebt|net-debt.other-debt-like.P_C.8||2024-04</x:t>
        </x:is>
      </x:c>
      <x:c r="B5764" s="0" t="inlineStr">
        <x:is>
          <x:t>Demo Handel GmbH</x:t>
        </x:is>
      </x:c>
      <x:c r="C5764" s="0" t="inlineStr">
        <x:is>
          <x:t>NetDebt</x:t>
        </x:is>
      </x:c>
      <x:c r="D5764" s="0" t="inlineStr">
        <x:is>
          <x:t>net-debt.other-debt-like.P_C.8</x:t>
        </x:is>
      </x:c>
      <x:c r="E5764" s="0" t="inlineStr">
        <x:is>
          <x:t>Sonstige Verbindlichkeiten (Anteil schuldähnlich)</x:t>
        </x:is>
      </x:c>
      <x:c r="H5764" s="0" t="inlineStr">
        <x:is>
          <x:t>2024-04</x:t>
        </x:is>
      </x:c>
      <x:c r="I5764" s="0" t="inlineStr">
        <x:is>
          <x:t>2024-04</x:t>
        </x:is>
      </x:c>
      <x:c r="J5764" s="0" t="inlineStr">
        <x:is>
          <x:t>Month</x:t>
        </x:is>
      </x:c>
      <x:c r="K5764" s="58">
        <x:v>1</x:v>
      </x:c>
      <x:c r="L5764" s="12">
        <x:v>500000</x:v>
      </x:c>
    </x:row>
    <x:row r="5765">
      <x:c r="A5765" s="0" t="inlineStr">
        <x:is>
          <x:t>NetDebt|net-debt.other-debt-like.P_C.8||2024-05</x:t>
        </x:is>
      </x:c>
      <x:c r="B5765" s="0" t="inlineStr">
        <x:is>
          <x:t>Demo Handel GmbH</x:t>
        </x:is>
      </x:c>
      <x:c r="C5765" s="0" t="inlineStr">
        <x:is>
          <x:t>NetDebt</x:t>
        </x:is>
      </x:c>
      <x:c r="D5765" s="0" t="inlineStr">
        <x:is>
          <x:t>net-debt.other-debt-like.P_C.8</x:t>
        </x:is>
      </x:c>
      <x:c r="E5765" s="0" t="inlineStr">
        <x:is>
          <x:t>Sonstige Verbindlichkeiten (Anteil schuldähnlich)</x:t>
        </x:is>
      </x:c>
      <x:c r="H5765" s="0" t="inlineStr">
        <x:is>
          <x:t>2024-05</x:t>
        </x:is>
      </x:c>
      <x:c r="I5765" s="0" t="inlineStr">
        <x:is>
          <x:t>2024-05</x:t>
        </x:is>
      </x:c>
      <x:c r="J5765" s="0" t="inlineStr">
        <x:is>
          <x:t>Month</x:t>
        </x:is>
      </x:c>
      <x:c r="K5765" s="58">
        <x:v>1</x:v>
      </x:c>
      <x:c r="L5765" s="12">
        <x:v>500000</x:v>
      </x:c>
    </x:row>
    <x:row r="5766">
      <x:c r="A5766" s="0" t="inlineStr">
        <x:is>
          <x:t>NetDebt|net-debt.other-debt-like.P_C.8||2024-06</x:t>
        </x:is>
      </x:c>
      <x:c r="B5766" s="0" t="inlineStr">
        <x:is>
          <x:t>Demo Handel GmbH</x:t>
        </x:is>
      </x:c>
      <x:c r="C5766" s="0" t="inlineStr">
        <x:is>
          <x:t>NetDebt</x:t>
        </x:is>
      </x:c>
      <x:c r="D5766" s="0" t="inlineStr">
        <x:is>
          <x:t>net-debt.other-debt-like.P_C.8</x:t>
        </x:is>
      </x:c>
      <x:c r="E5766" s="0" t="inlineStr">
        <x:is>
          <x:t>Sonstige Verbindlichkeiten (Anteil schuldähnlich)</x:t>
        </x:is>
      </x:c>
      <x:c r="H5766" s="0" t="inlineStr">
        <x:is>
          <x:t>2024-06</x:t>
        </x:is>
      </x:c>
      <x:c r="I5766" s="0" t="inlineStr">
        <x:is>
          <x:t>2024-06</x:t>
        </x:is>
      </x:c>
      <x:c r="J5766" s="0" t="inlineStr">
        <x:is>
          <x:t>Month</x:t>
        </x:is>
      </x:c>
      <x:c r="K5766" s="58">
        <x:v>1</x:v>
      </x:c>
      <x:c r="L5766" s="12">
        <x:v>500000</x:v>
      </x:c>
    </x:row>
    <x:row r="5767">
      <x:c r="A5767" s="0" t="inlineStr">
        <x:is>
          <x:t>NetDebt|net-debt.other-debt-like.P_C.8||2024-07</x:t>
        </x:is>
      </x:c>
      <x:c r="B5767" s="0" t="inlineStr">
        <x:is>
          <x:t>Demo Handel GmbH</x:t>
        </x:is>
      </x:c>
      <x:c r="C5767" s="0" t="inlineStr">
        <x:is>
          <x:t>NetDebt</x:t>
        </x:is>
      </x:c>
      <x:c r="D5767" s="0" t="inlineStr">
        <x:is>
          <x:t>net-debt.other-debt-like.P_C.8</x:t>
        </x:is>
      </x:c>
      <x:c r="E5767" s="0" t="inlineStr">
        <x:is>
          <x:t>Sonstige Verbindlichkeiten (Anteil schuldähnlich)</x:t>
        </x:is>
      </x:c>
      <x:c r="H5767" s="0" t="inlineStr">
        <x:is>
          <x:t>2024-07</x:t>
        </x:is>
      </x:c>
      <x:c r="I5767" s="0" t="inlineStr">
        <x:is>
          <x:t>2024-07</x:t>
        </x:is>
      </x:c>
      <x:c r="J5767" s="0" t="inlineStr">
        <x:is>
          <x:t>Month</x:t>
        </x:is>
      </x:c>
      <x:c r="K5767" s="58">
        <x:v>1</x:v>
      </x:c>
      <x:c r="L5767" s="12">
        <x:v>1291250</x:v>
      </x:c>
    </x:row>
    <x:row r="5768">
      <x:c r="A5768" s="0" t="inlineStr">
        <x:is>
          <x:t>NetDebt|net-debt.other-debt-like.P_C.8||2024-08</x:t>
        </x:is>
      </x:c>
      <x:c r="B5768" s="0" t="inlineStr">
        <x:is>
          <x:t>Demo Handel GmbH</x:t>
        </x:is>
      </x:c>
      <x:c r="C5768" s="0" t="inlineStr">
        <x:is>
          <x:t>NetDebt</x:t>
        </x:is>
      </x:c>
      <x:c r="D5768" s="0" t="inlineStr">
        <x:is>
          <x:t>net-debt.other-debt-like.P_C.8</x:t>
        </x:is>
      </x:c>
      <x:c r="E5768" s="0" t="inlineStr">
        <x:is>
          <x:t>Sonstige Verbindlichkeiten (Anteil schuldähnlich)</x:t>
        </x:is>
      </x:c>
      <x:c r="H5768" s="0" t="inlineStr">
        <x:is>
          <x:t>2024-08</x:t>
        </x:is>
      </x:c>
      <x:c r="I5768" s="0" t="inlineStr">
        <x:is>
          <x:t>2024-08</x:t>
        </x:is>
      </x:c>
      <x:c r="J5768" s="0" t="inlineStr">
        <x:is>
          <x:t>Month</x:t>
        </x:is>
      </x:c>
      <x:c r="K5768" s="58">
        <x:v>1</x:v>
      </x:c>
      <x:c r="L5768" s="12">
        <x:v>500000</x:v>
      </x:c>
    </x:row>
    <x:row r="5769">
      <x:c r="A5769" s="0" t="inlineStr">
        <x:is>
          <x:t>NetDebt|net-debt.other-debt-like.P_C.8||2024-09</x:t>
        </x:is>
      </x:c>
      <x:c r="B5769" s="0" t="inlineStr">
        <x:is>
          <x:t>Demo Handel GmbH</x:t>
        </x:is>
      </x:c>
      <x:c r="C5769" s="0" t="inlineStr">
        <x:is>
          <x:t>NetDebt</x:t>
        </x:is>
      </x:c>
      <x:c r="D5769" s="0" t="inlineStr">
        <x:is>
          <x:t>net-debt.other-debt-like.P_C.8</x:t>
        </x:is>
      </x:c>
      <x:c r="E5769" s="0" t="inlineStr">
        <x:is>
          <x:t>Sonstige Verbindlichkeiten (Anteil schuldähnlich)</x:t>
        </x:is>
      </x:c>
      <x:c r="H5769" s="0" t="inlineStr">
        <x:is>
          <x:t>2024-09</x:t>
        </x:is>
      </x:c>
      <x:c r="I5769" s="0" t="inlineStr">
        <x:is>
          <x:t>2024-09</x:t>
        </x:is>
      </x:c>
      <x:c r="J5769" s="0" t="inlineStr">
        <x:is>
          <x:t>Month</x:t>
        </x:is>
      </x:c>
      <x:c r="K5769" s="58">
        <x:v>1</x:v>
      </x:c>
      <x:c r="L5769" s="12">
        <x:v>500000</x:v>
      </x:c>
    </x:row>
    <x:row r="5770">
      <x:c r="A5770" s="0" t="inlineStr">
        <x:is>
          <x:t>NetDebt|net-debt.other-debt-like.P_C.8||2024-10</x:t>
        </x:is>
      </x:c>
      <x:c r="B5770" s="0" t="inlineStr">
        <x:is>
          <x:t>Demo Handel GmbH</x:t>
        </x:is>
      </x:c>
      <x:c r="C5770" s="0" t="inlineStr">
        <x:is>
          <x:t>NetDebt</x:t>
        </x:is>
      </x:c>
      <x:c r="D5770" s="0" t="inlineStr">
        <x:is>
          <x:t>net-debt.other-debt-like.P_C.8</x:t>
        </x:is>
      </x:c>
      <x:c r="E5770" s="0" t="inlineStr">
        <x:is>
          <x:t>Sonstige Verbindlichkeiten (Anteil schuldähnlich)</x:t>
        </x:is>
      </x:c>
      <x:c r="H5770" s="0" t="inlineStr">
        <x:is>
          <x:t>2024-10</x:t>
        </x:is>
      </x:c>
      <x:c r="I5770" s="0" t="inlineStr">
        <x:is>
          <x:t>2024-10</x:t>
        </x:is>
      </x:c>
      <x:c r="J5770" s="0" t="inlineStr">
        <x:is>
          <x:t>Month</x:t>
        </x:is>
      </x:c>
      <x:c r="K5770" s="58">
        <x:v>1</x:v>
      </x:c>
      <x:c r="L5770" s="12">
        <x:v>500000</x:v>
      </x:c>
    </x:row>
    <x:row r="5771">
      <x:c r="A5771" s="0" t="inlineStr">
        <x:is>
          <x:t>NetDebt|net-debt.other-debt-like.P_C.8||2024-11</x:t>
        </x:is>
      </x:c>
      <x:c r="B5771" s="0" t="inlineStr">
        <x:is>
          <x:t>Demo Handel GmbH</x:t>
        </x:is>
      </x:c>
      <x:c r="C5771" s="0" t="inlineStr">
        <x:is>
          <x:t>NetDebt</x:t>
        </x:is>
      </x:c>
      <x:c r="D5771" s="0" t="inlineStr">
        <x:is>
          <x:t>net-debt.other-debt-like.P_C.8</x:t>
        </x:is>
      </x:c>
      <x:c r="E5771" s="0" t="inlineStr">
        <x:is>
          <x:t>Sonstige Verbindlichkeiten (Anteil schuldähnlich)</x:t>
        </x:is>
      </x:c>
      <x:c r="H5771" s="0" t="inlineStr">
        <x:is>
          <x:t>2024-11</x:t>
        </x:is>
      </x:c>
      <x:c r="I5771" s="0" t="inlineStr">
        <x:is>
          <x:t>2024-11</x:t>
        </x:is>
      </x:c>
      <x:c r="J5771" s="0" t="inlineStr">
        <x:is>
          <x:t>Month</x:t>
        </x:is>
      </x:c>
      <x:c r="K5771" s="58">
        <x:v>1</x:v>
      </x:c>
      <x:c r="L5771" s="12">
        <x:v>500000</x:v>
      </x:c>
    </x:row>
    <x:row r="5772">
      <x:c r="A5772" s="0" t="inlineStr">
        <x:is>
          <x:t>NetDebt|net-debt.other-debt-like.P_C.8||2024-12</x:t>
        </x:is>
      </x:c>
      <x:c r="B5772" s="0" t="inlineStr">
        <x:is>
          <x:t>Demo Handel GmbH</x:t>
        </x:is>
      </x:c>
      <x:c r="C5772" s="0" t="inlineStr">
        <x:is>
          <x:t>NetDebt</x:t>
        </x:is>
      </x:c>
      <x:c r="D5772" s="0" t="inlineStr">
        <x:is>
          <x:t>net-debt.other-debt-like.P_C.8</x:t>
        </x:is>
      </x:c>
      <x:c r="E5772" s="0" t="inlineStr">
        <x:is>
          <x:t>Sonstige Verbindlichkeiten (Anteil schuldähnlich)</x:t>
        </x:is>
      </x:c>
      <x:c r="H5772" s="0" t="inlineStr">
        <x:is>
          <x:t>2024-12</x:t>
        </x:is>
      </x:c>
      <x:c r="I5772" s="0" t="inlineStr">
        <x:is>
          <x:t>2024-12</x:t>
        </x:is>
      </x:c>
      <x:c r="J5772" s="0" t="inlineStr">
        <x:is>
          <x:t>Month</x:t>
        </x:is>
      </x:c>
      <x:c r="K5772" s="58">
        <x:v>1</x:v>
      </x:c>
      <x:c r="L5772" s="12">
        <x:v>500000</x:v>
      </x:c>
    </x:row>
    <x:row r="5773">
      <x:c r="A5773" s="0" t="inlineStr">
        <x:is>
          <x:t>NetDebt|net-debt.other-debt-like.P_C.8|3510|2022-01</x:t>
        </x:is>
      </x:c>
      <x:c r="B5773" s="0" t="inlineStr">
        <x:is>
          <x:t>Demo Handel GmbH</x:t>
        </x:is>
      </x:c>
      <x:c r="C5773" s="0" t="inlineStr">
        <x:is>
          <x:t>NetDebt</x:t>
        </x:is>
      </x:c>
      <x:c r="D5773" s="0" t="inlineStr">
        <x:is>
          <x:t>net-debt.other-debt-like.P_C.8</x:t>
        </x:is>
      </x:c>
      <x:c r="E5773" s="0" t="inlineStr">
        <x:is>
          <x:t>Sonstige Verbindlichkeiten (Anteil schuldähnlich)</x:t>
        </x:is>
      </x:c>
      <x:c r="F5773" s="58">
        <x:v>3510</x:v>
      </x:c>
      <x:c r="G5773" t="inlineStr">
        <x:is>
          <x:t>Verbindlichkeiten gegenüber Gesellschaftern</x:t>
        </x:is>
      </x:c>
      <x:c r="H5773" s="0" t="inlineStr">
        <x:is>
          <x:t>2022-01</x:t>
        </x:is>
      </x:c>
      <x:c r="I5773" s="0" t="inlineStr">
        <x:is>
          <x:t>2022-01</x:t>
        </x:is>
      </x:c>
      <x:c r="J5773" s="0" t="inlineStr">
        <x:is>
          <x:t>Month</x:t>
        </x:is>
      </x:c>
      <x:c r="K5773" s="58">
        <x:v>1</x:v>
      </x:c>
      <x:c r="L5773" s="12">
        <x:v>500000</x:v>
      </x:c>
    </x:row>
    <x:row r="5774">
      <x:c r="A5774" s="0" t="inlineStr">
        <x:is>
          <x:t>NetDebt|net-debt.other-debt-like.P_C.8|3510|2022-02</x:t>
        </x:is>
      </x:c>
      <x:c r="B5774" s="0" t="inlineStr">
        <x:is>
          <x:t>Demo Handel GmbH</x:t>
        </x:is>
      </x:c>
      <x:c r="C5774" s="0" t="inlineStr">
        <x:is>
          <x:t>NetDebt</x:t>
        </x:is>
      </x:c>
      <x:c r="D5774" s="0" t="inlineStr">
        <x:is>
          <x:t>net-debt.other-debt-like.P_C.8</x:t>
        </x:is>
      </x:c>
      <x:c r="E5774" s="0" t="inlineStr">
        <x:is>
          <x:t>Sonstige Verbindlichkeiten (Anteil schuldähnlich)</x:t>
        </x:is>
      </x:c>
      <x:c r="F5774" s="58">
        <x:v>3510</x:v>
      </x:c>
      <x:c r="G5774" t="inlineStr">
        <x:is>
          <x:t>Verbindlichkeiten gegenüber Gesellschaftern</x:t>
        </x:is>
      </x:c>
      <x:c r="H5774" s="0" t="inlineStr">
        <x:is>
          <x:t>2022-02</x:t>
        </x:is>
      </x:c>
      <x:c r="I5774" s="0" t="inlineStr">
        <x:is>
          <x:t>2022-02</x:t>
        </x:is>
      </x:c>
      <x:c r="J5774" s="0" t="inlineStr">
        <x:is>
          <x:t>Month</x:t>
        </x:is>
      </x:c>
      <x:c r="K5774" s="58">
        <x:v>1</x:v>
      </x:c>
      <x:c r="L5774" s="12">
        <x:v>500000</x:v>
      </x:c>
    </x:row>
    <x:row r="5775">
      <x:c r="A5775" s="0" t="inlineStr">
        <x:is>
          <x:t>NetDebt|net-debt.other-debt-like.P_C.8|3510|2022-03</x:t>
        </x:is>
      </x:c>
      <x:c r="B5775" s="0" t="inlineStr">
        <x:is>
          <x:t>Demo Handel GmbH</x:t>
        </x:is>
      </x:c>
      <x:c r="C5775" s="0" t="inlineStr">
        <x:is>
          <x:t>NetDebt</x:t>
        </x:is>
      </x:c>
      <x:c r="D5775" s="0" t="inlineStr">
        <x:is>
          <x:t>net-debt.other-debt-like.P_C.8</x:t>
        </x:is>
      </x:c>
      <x:c r="E5775" s="0" t="inlineStr">
        <x:is>
          <x:t>Sonstige Verbindlichkeiten (Anteil schuldähnlich)</x:t>
        </x:is>
      </x:c>
      <x:c r="F5775" s="58">
        <x:v>3510</x:v>
      </x:c>
      <x:c r="G5775" t="inlineStr">
        <x:is>
          <x:t>Verbindlichkeiten gegenüber Gesellschaftern</x:t>
        </x:is>
      </x:c>
      <x:c r="H5775" s="0" t="inlineStr">
        <x:is>
          <x:t>2022-03</x:t>
        </x:is>
      </x:c>
      <x:c r="I5775" s="0" t="inlineStr">
        <x:is>
          <x:t>2022-03</x:t>
        </x:is>
      </x:c>
      <x:c r="J5775" s="0" t="inlineStr">
        <x:is>
          <x:t>Month</x:t>
        </x:is>
      </x:c>
      <x:c r="K5775" s="58">
        <x:v>1</x:v>
      </x:c>
      <x:c r="L5775" s="12">
        <x:v>500000</x:v>
      </x:c>
    </x:row>
    <x:row r="5776">
      <x:c r="A5776" s="0" t="inlineStr">
        <x:is>
          <x:t>NetDebt|net-debt.other-debt-like.P_C.8|3510|2022-04</x:t>
        </x:is>
      </x:c>
      <x:c r="B5776" s="0" t="inlineStr">
        <x:is>
          <x:t>Demo Handel GmbH</x:t>
        </x:is>
      </x:c>
      <x:c r="C5776" s="0" t="inlineStr">
        <x:is>
          <x:t>NetDebt</x:t>
        </x:is>
      </x:c>
      <x:c r="D5776" s="0" t="inlineStr">
        <x:is>
          <x:t>net-debt.other-debt-like.P_C.8</x:t>
        </x:is>
      </x:c>
      <x:c r="E5776" s="0" t="inlineStr">
        <x:is>
          <x:t>Sonstige Verbindlichkeiten (Anteil schuldähnlich)</x:t>
        </x:is>
      </x:c>
      <x:c r="F5776" s="58">
        <x:v>3510</x:v>
      </x:c>
      <x:c r="G5776" t="inlineStr">
        <x:is>
          <x:t>Verbindlichkeiten gegenüber Gesellschaftern</x:t>
        </x:is>
      </x:c>
      <x:c r="H5776" s="0" t="inlineStr">
        <x:is>
          <x:t>2022-04</x:t>
        </x:is>
      </x:c>
      <x:c r="I5776" s="0" t="inlineStr">
        <x:is>
          <x:t>2022-04</x:t>
        </x:is>
      </x:c>
      <x:c r="J5776" s="0" t="inlineStr">
        <x:is>
          <x:t>Month</x:t>
        </x:is>
      </x:c>
      <x:c r="K5776" s="58">
        <x:v>1</x:v>
      </x:c>
      <x:c r="L5776" s="12">
        <x:v>500000</x:v>
      </x:c>
    </x:row>
    <x:row r="5777">
      <x:c r="A5777" s="0" t="inlineStr">
        <x:is>
          <x:t>NetDebt|net-debt.other-debt-like.P_C.8|3510|2022-05</x:t>
        </x:is>
      </x:c>
      <x:c r="B5777" s="0" t="inlineStr">
        <x:is>
          <x:t>Demo Handel GmbH</x:t>
        </x:is>
      </x:c>
      <x:c r="C5777" s="0" t="inlineStr">
        <x:is>
          <x:t>NetDebt</x:t>
        </x:is>
      </x:c>
      <x:c r="D5777" s="0" t="inlineStr">
        <x:is>
          <x:t>net-debt.other-debt-like.P_C.8</x:t>
        </x:is>
      </x:c>
      <x:c r="E5777" s="0" t="inlineStr">
        <x:is>
          <x:t>Sonstige Verbindlichkeiten (Anteil schuldähnlich)</x:t>
        </x:is>
      </x:c>
      <x:c r="F5777" s="58">
        <x:v>3510</x:v>
      </x:c>
      <x:c r="G5777" t="inlineStr">
        <x:is>
          <x:t>Verbindlichkeiten gegenüber Gesellschaftern</x:t>
        </x:is>
      </x:c>
      <x:c r="H5777" s="0" t="inlineStr">
        <x:is>
          <x:t>2022-05</x:t>
        </x:is>
      </x:c>
      <x:c r="I5777" s="0" t="inlineStr">
        <x:is>
          <x:t>2022-05</x:t>
        </x:is>
      </x:c>
      <x:c r="J5777" s="0" t="inlineStr">
        <x:is>
          <x:t>Month</x:t>
        </x:is>
      </x:c>
      <x:c r="K5777" s="58">
        <x:v>1</x:v>
      </x:c>
      <x:c r="L5777" s="12">
        <x:v>500000</x:v>
      </x:c>
    </x:row>
    <x:row r="5778">
      <x:c r="A5778" s="0" t="inlineStr">
        <x:is>
          <x:t>NetDebt|net-debt.other-debt-like.P_C.8|3510|2022-06</x:t>
        </x:is>
      </x:c>
      <x:c r="B5778" s="0" t="inlineStr">
        <x:is>
          <x:t>Demo Handel GmbH</x:t>
        </x:is>
      </x:c>
      <x:c r="C5778" s="0" t="inlineStr">
        <x:is>
          <x:t>NetDebt</x:t>
        </x:is>
      </x:c>
      <x:c r="D5778" s="0" t="inlineStr">
        <x:is>
          <x:t>net-debt.other-debt-like.P_C.8</x:t>
        </x:is>
      </x:c>
      <x:c r="E5778" s="0" t="inlineStr">
        <x:is>
          <x:t>Sonstige Verbindlichkeiten (Anteil schuldähnlich)</x:t>
        </x:is>
      </x:c>
      <x:c r="F5778" s="58">
        <x:v>3510</x:v>
      </x:c>
      <x:c r="G5778" t="inlineStr">
        <x:is>
          <x:t>Verbindlichkeiten gegenüber Gesellschaftern</x:t>
        </x:is>
      </x:c>
      <x:c r="H5778" s="0" t="inlineStr">
        <x:is>
          <x:t>2022-06</x:t>
        </x:is>
      </x:c>
      <x:c r="I5778" s="0" t="inlineStr">
        <x:is>
          <x:t>2022-06</x:t>
        </x:is>
      </x:c>
      <x:c r="J5778" s="0" t="inlineStr">
        <x:is>
          <x:t>Month</x:t>
        </x:is>
      </x:c>
      <x:c r="K5778" s="58">
        <x:v>1</x:v>
      </x:c>
      <x:c r="L5778" s="12">
        <x:v>500000</x:v>
      </x:c>
    </x:row>
    <x:row r="5779">
      <x:c r="A5779" s="0" t="inlineStr">
        <x:is>
          <x:t>NetDebt|net-debt.other-debt-like.P_C.8|3510|2022-07</x:t>
        </x:is>
      </x:c>
      <x:c r="B5779" s="0" t="inlineStr">
        <x:is>
          <x:t>Demo Handel GmbH</x:t>
        </x:is>
      </x:c>
      <x:c r="C5779" s="0" t="inlineStr">
        <x:is>
          <x:t>NetDebt</x:t>
        </x:is>
      </x:c>
      <x:c r="D5779" s="0" t="inlineStr">
        <x:is>
          <x:t>net-debt.other-debt-like.P_C.8</x:t>
        </x:is>
      </x:c>
      <x:c r="E5779" s="0" t="inlineStr">
        <x:is>
          <x:t>Sonstige Verbindlichkeiten (Anteil schuldähnlich)</x:t>
        </x:is>
      </x:c>
      <x:c r="F5779" s="58">
        <x:v>3510</x:v>
      </x:c>
      <x:c r="G5779" t="inlineStr">
        <x:is>
          <x:t>Verbindlichkeiten gegenüber Gesellschaftern</x:t>
        </x:is>
      </x:c>
      <x:c r="H5779" s="0" t="inlineStr">
        <x:is>
          <x:t>2022-07</x:t>
        </x:is>
      </x:c>
      <x:c r="I5779" s="0" t="inlineStr">
        <x:is>
          <x:t>2022-07</x:t>
        </x:is>
      </x:c>
      <x:c r="J5779" s="0" t="inlineStr">
        <x:is>
          <x:t>Month</x:t>
        </x:is>
      </x:c>
      <x:c r="K5779" s="58">
        <x:v>1</x:v>
      </x:c>
      <x:c r="L5779" s="12">
        <x:v>500000</x:v>
      </x:c>
    </x:row>
    <x:row r="5780">
      <x:c r="A5780" s="0" t="inlineStr">
        <x:is>
          <x:t>NetDebt|net-debt.other-debt-like.P_C.8|3510|2022-08</x:t>
        </x:is>
      </x:c>
      <x:c r="B5780" s="0" t="inlineStr">
        <x:is>
          <x:t>Demo Handel GmbH</x:t>
        </x:is>
      </x:c>
      <x:c r="C5780" s="0" t="inlineStr">
        <x:is>
          <x:t>NetDebt</x:t>
        </x:is>
      </x:c>
      <x:c r="D5780" s="0" t="inlineStr">
        <x:is>
          <x:t>net-debt.other-debt-like.P_C.8</x:t>
        </x:is>
      </x:c>
      <x:c r="E5780" s="0" t="inlineStr">
        <x:is>
          <x:t>Sonstige Verbindlichkeiten (Anteil schuldähnlich)</x:t>
        </x:is>
      </x:c>
      <x:c r="F5780" s="58">
        <x:v>3510</x:v>
      </x:c>
      <x:c r="G5780" t="inlineStr">
        <x:is>
          <x:t>Verbindlichkeiten gegenüber Gesellschaftern</x:t>
        </x:is>
      </x:c>
      <x:c r="H5780" s="0" t="inlineStr">
        <x:is>
          <x:t>2022-08</x:t>
        </x:is>
      </x:c>
      <x:c r="I5780" s="0" t="inlineStr">
        <x:is>
          <x:t>2022-08</x:t>
        </x:is>
      </x:c>
      <x:c r="J5780" s="0" t="inlineStr">
        <x:is>
          <x:t>Month</x:t>
        </x:is>
      </x:c>
      <x:c r="K5780" s="58">
        <x:v>1</x:v>
      </x:c>
      <x:c r="L5780" s="12">
        <x:v>500000</x:v>
      </x:c>
    </x:row>
    <x:row r="5781">
      <x:c r="A5781" s="0" t="inlineStr">
        <x:is>
          <x:t>NetDebt|net-debt.other-debt-like.P_C.8|3510|2022-09</x:t>
        </x:is>
      </x:c>
      <x:c r="B5781" s="0" t="inlineStr">
        <x:is>
          <x:t>Demo Handel GmbH</x:t>
        </x:is>
      </x:c>
      <x:c r="C5781" s="0" t="inlineStr">
        <x:is>
          <x:t>NetDebt</x:t>
        </x:is>
      </x:c>
      <x:c r="D5781" s="0" t="inlineStr">
        <x:is>
          <x:t>net-debt.other-debt-like.P_C.8</x:t>
        </x:is>
      </x:c>
      <x:c r="E5781" s="0" t="inlineStr">
        <x:is>
          <x:t>Sonstige Verbindlichkeiten (Anteil schuldähnlich)</x:t>
        </x:is>
      </x:c>
      <x:c r="F5781" s="58">
        <x:v>3510</x:v>
      </x:c>
      <x:c r="G5781" t="inlineStr">
        <x:is>
          <x:t>Verbindlichkeiten gegenüber Gesellschaftern</x:t>
        </x:is>
      </x:c>
      <x:c r="H5781" s="0" t="inlineStr">
        <x:is>
          <x:t>2022-09</x:t>
        </x:is>
      </x:c>
      <x:c r="I5781" s="0" t="inlineStr">
        <x:is>
          <x:t>2022-09</x:t>
        </x:is>
      </x:c>
      <x:c r="J5781" s="0" t="inlineStr">
        <x:is>
          <x:t>Month</x:t>
        </x:is>
      </x:c>
      <x:c r="K5781" s="58">
        <x:v>1</x:v>
      </x:c>
      <x:c r="L5781" s="12">
        <x:v>500000</x:v>
      </x:c>
    </x:row>
    <x:row r="5782">
      <x:c r="A5782" s="0" t="inlineStr">
        <x:is>
          <x:t>NetDebt|net-debt.other-debt-like.P_C.8|3510|2022-10</x:t>
        </x:is>
      </x:c>
      <x:c r="B5782" s="0" t="inlineStr">
        <x:is>
          <x:t>Demo Handel GmbH</x:t>
        </x:is>
      </x:c>
      <x:c r="C5782" s="0" t="inlineStr">
        <x:is>
          <x:t>NetDebt</x:t>
        </x:is>
      </x:c>
      <x:c r="D5782" s="0" t="inlineStr">
        <x:is>
          <x:t>net-debt.other-debt-like.P_C.8</x:t>
        </x:is>
      </x:c>
      <x:c r="E5782" s="0" t="inlineStr">
        <x:is>
          <x:t>Sonstige Verbindlichkeiten (Anteil schuldähnlich)</x:t>
        </x:is>
      </x:c>
      <x:c r="F5782" s="58">
        <x:v>3510</x:v>
      </x:c>
      <x:c r="G5782" t="inlineStr">
        <x:is>
          <x:t>Verbindlichkeiten gegenüber Gesellschaftern</x:t>
        </x:is>
      </x:c>
      <x:c r="H5782" s="0" t="inlineStr">
        <x:is>
          <x:t>2022-10</x:t>
        </x:is>
      </x:c>
      <x:c r="I5782" s="0" t="inlineStr">
        <x:is>
          <x:t>2022-10</x:t>
        </x:is>
      </x:c>
      <x:c r="J5782" s="0" t="inlineStr">
        <x:is>
          <x:t>Month</x:t>
        </x:is>
      </x:c>
      <x:c r="K5782" s="58">
        <x:v>1</x:v>
      </x:c>
      <x:c r="L5782" s="12">
        <x:v>500000</x:v>
      </x:c>
    </x:row>
    <x:row r="5783">
      <x:c r="A5783" s="0" t="inlineStr">
        <x:is>
          <x:t>NetDebt|net-debt.other-debt-like.P_C.8|3510|2022-11</x:t>
        </x:is>
      </x:c>
      <x:c r="B5783" s="0" t="inlineStr">
        <x:is>
          <x:t>Demo Handel GmbH</x:t>
        </x:is>
      </x:c>
      <x:c r="C5783" s="0" t="inlineStr">
        <x:is>
          <x:t>NetDebt</x:t>
        </x:is>
      </x:c>
      <x:c r="D5783" s="0" t="inlineStr">
        <x:is>
          <x:t>net-debt.other-debt-like.P_C.8</x:t>
        </x:is>
      </x:c>
      <x:c r="E5783" s="0" t="inlineStr">
        <x:is>
          <x:t>Sonstige Verbindlichkeiten (Anteil schuldähnlich)</x:t>
        </x:is>
      </x:c>
      <x:c r="F5783" s="58">
        <x:v>3510</x:v>
      </x:c>
      <x:c r="G5783" t="inlineStr">
        <x:is>
          <x:t>Verbindlichkeiten gegenüber Gesellschaftern</x:t>
        </x:is>
      </x:c>
      <x:c r="H5783" s="0" t="inlineStr">
        <x:is>
          <x:t>2022-11</x:t>
        </x:is>
      </x:c>
      <x:c r="I5783" s="0" t="inlineStr">
        <x:is>
          <x:t>2022-11</x:t>
        </x:is>
      </x:c>
      <x:c r="J5783" s="0" t="inlineStr">
        <x:is>
          <x:t>Month</x:t>
        </x:is>
      </x:c>
      <x:c r="K5783" s="58">
        <x:v>1</x:v>
      </x:c>
      <x:c r="L5783" s="12">
        <x:v>500000</x:v>
      </x:c>
    </x:row>
    <x:row r="5784">
      <x:c r="A5784" s="0" t="inlineStr">
        <x:is>
          <x:t>NetDebt|net-debt.other-debt-like.P_C.8|3510|2022-12</x:t>
        </x:is>
      </x:c>
      <x:c r="B5784" s="0" t="inlineStr">
        <x:is>
          <x:t>Demo Handel GmbH</x:t>
        </x:is>
      </x:c>
      <x:c r="C5784" s="0" t="inlineStr">
        <x:is>
          <x:t>NetDebt</x:t>
        </x:is>
      </x:c>
      <x:c r="D5784" s="0" t="inlineStr">
        <x:is>
          <x:t>net-debt.other-debt-like.P_C.8</x:t>
        </x:is>
      </x:c>
      <x:c r="E5784" s="0" t="inlineStr">
        <x:is>
          <x:t>Sonstige Verbindlichkeiten (Anteil schuldähnlich)</x:t>
        </x:is>
      </x:c>
      <x:c r="F5784" s="58">
        <x:v>3510</x:v>
      </x:c>
      <x:c r="G5784" t="inlineStr">
        <x:is>
          <x:t>Verbindlichkeiten gegenüber Gesellschaftern</x:t>
        </x:is>
      </x:c>
      <x:c r="H5784" s="0" t="inlineStr">
        <x:is>
          <x:t>2022-12</x:t>
        </x:is>
      </x:c>
      <x:c r="I5784" s="0" t="inlineStr">
        <x:is>
          <x:t>2022-12</x:t>
        </x:is>
      </x:c>
      <x:c r="J5784" s="0" t="inlineStr">
        <x:is>
          <x:t>Month</x:t>
        </x:is>
      </x:c>
      <x:c r="K5784" s="58">
        <x:v>1</x:v>
      </x:c>
      <x:c r="L5784" s="12">
        <x:v>500000</x:v>
      </x:c>
    </x:row>
    <x:row r="5785">
      <x:c r="A5785" s="0" t="inlineStr">
        <x:is>
          <x:t>NetDebt|net-debt.other-debt-like.P_C.8|3510|2023-01</x:t>
        </x:is>
      </x:c>
      <x:c r="B5785" s="0" t="inlineStr">
        <x:is>
          <x:t>Demo Handel GmbH</x:t>
        </x:is>
      </x:c>
      <x:c r="C5785" s="0" t="inlineStr">
        <x:is>
          <x:t>NetDebt</x:t>
        </x:is>
      </x:c>
      <x:c r="D5785" s="0" t="inlineStr">
        <x:is>
          <x:t>net-debt.other-debt-like.P_C.8</x:t>
        </x:is>
      </x:c>
      <x:c r="E5785" s="0" t="inlineStr">
        <x:is>
          <x:t>Sonstige Verbindlichkeiten (Anteil schuldähnlich)</x:t>
        </x:is>
      </x:c>
      <x:c r="F5785" s="58">
        <x:v>3510</x:v>
      </x:c>
      <x:c r="G5785" t="inlineStr">
        <x:is>
          <x:t>Verbindlichkeiten gegenüber Gesellschaftern</x:t>
        </x:is>
      </x:c>
      <x:c r="H5785" s="0" t="inlineStr">
        <x:is>
          <x:t>2023-01</x:t>
        </x:is>
      </x:c>
      <x:c r="I5785" s="0" t="inlineStr">
        <x:is>
          <x:t>2023-01</x:t>
        </x:is>
      </x:c>
      <x:c r="J5785" s="0" t="inlineStr">
        <x:is>
          <x:t>Month</x:t>
        </x:is>
      </x:c>
      <x:c r="K5785" s="58">
        <x:v>1</x:v>
      </x:c>
      <x:c r="L5785" s="12">
        <x:v>500000</x:v>
      </x:c>
    </x:row>
    <x:row r="5786">
      <x:c r="A5786" s="0" t="inlineStr">
        <x:is>
          <x:t>NetDebt|net-debt.other-debt-like.P_C.8|3510|2023-02</x:t>
        </x:is>
      </x:c>
      <x:c r="B5786" s="0" t="inlineStr">
        <x:is>
          <x:t>Demo Handel GmbH</x:t>
        </x:is>
      </x:c>
      <x:c r="C5786" s="0" t="inlineStr">
        <x:is>
          <x:t>NetDebt</x:t>
        </x:is>
      </x:c>
      <x:c r="D5786" s="0" t="inlineStr">
        <x:is>
          <x:t>net-debt.other-debt-like.P_C.8</x:t>
        </x:is>
      </x:c>
      <x:c r="E5786" s="0" t="inlineStr">
        <x:is>
          <x:t>Sonstige Verbindlichkeiten (Anteil schuldähnlich)</x:t>
        </x:is>
      </x:c>
      <x:c r="F5786" s="58">
        <x:v>3510</x:v>
      </x:c>
      <x:c r="G5786" t="inlineStr">
        <x:is>
          <x:t>Verbindlichkeiten gegenüber Gesellschaftern</x:t>
        </x:is>
      </x:c>
      <x:c r="H5786" s="0" t="inlineStr">
        <x:is>
          <x:t>2023-02</x:t>
        </x:is>
      </x:c>
      <x:c r="I5786" s="0" t="inlineStr">
        <x:is>
          <x:t>2023-02</x:t>
        </x:is>
      </x:c>
      <x:c r="J5786" s="0" t="inlineStr">
        <x:is>
          <x:t>Month</x:t>
        </x:is>
      </x:c>
      <x:c r="K5786" s="58">
        <x:v>1</x:v>
      </x:c>
      <x:c r="L5786" s="12">
        <x:v>500000</x:v>
      </x:c>
    </x:row>
    <x:row r="5787">
      <x:c r="A5787" s="0" t="inlineStr">
        <x:is>
          <x:t>NetDebt|net-debt.other-debt-like.P_C.8|3510|2023-03</x:t>
        </x:is>
      </x:c>
      <x:c r="B5787" s="0" t="inlineStr">
        <x:is>
          <x:t>Demo Handel GmbH</x:t>
        </x:is>
      </x:c>
      <x:c r="C5787" s="0" t="inlineStr">
        <x:is>
          <x:t>NetDebt</x:t>
        </x:is>
      </x:c>
      <x:c r="D5787" s="0" t="inlineStr">
        <x:is>
          <x:t>net-debt.other-debt-like.P_C.8</x:t>
        </x:is>
      </x:c>
      <x:c r="E5787" s="0" t="inlineStr">
        <x:is>
          <x:t>Sonstige Verbindlichkeiten (Anteil schuldähnlich)</x:t>
        </x:is>
      </x:c>
      <x:c r="F5787" s="58">
        <x:v>3510</x:v>
      </x:c>
      <x:c r="G5787" t="inlineStr">
        <x:is>
          <x:t>Verbindlichkeiten gegenüber Gesellschaftern</x:t>
        </x:is>
      </x:c>
      <x:c r="H5787" s="0" t="inlineStr">
        <x:is>
          <x:t>2023-03</x:t>
        </x:is>
      </x:c>
      <x:c r="I5787" s="0" t="inlineStr">
        <x:is>
          <x:t>2023-03</x:t>
        </x:is>
      </x:c>
      <x:c r="J5787" s="0" t="inlineStr">
        <x:is>
          <x:t>Month</x:t>
        </x:is>
      </x:c>
      <x:c r="K5787" s="58">
        <x:v>1</x:v>
      </x:c>
      <x:c r="L5787" s="12">
        <x:v>500000</x:v>
      </x:c>
    </x:row>
    <x:row r="5788">
      <x:c r="A5788" s="0" t="inlineStr">
        <x:is>
          <x:t>NetDebt|net-debt.other-debt-like.P_C.8|3510|2023-04</x:t>
        </x:is>
      </x:c>
      <x:c r="B5788" s="0" t="inlineStr">
        <x:is>
          <x:t>Demo Handel GmbH</x:t>
        </x:is>
      </x:c>
      <x:c r="C5788" s="0" t="inlineStr">
        <x:is>
          <x:t>NetDebt</x:t>
        </x:is>
      </x:c>
      <x:c r="D5788" s="0" t="inlineStr">
        <x:is>
          <x:t>net-debt.other-debt-like.P_C.8</x:t>
        </x:is>
      </x:c>
      <x:c r="E5788" s="0" t="inlineStr">
        <x:is>
          <x:t>Sonstige Verbindlichkeiten (Anteil schuldähnlich)</x:t>
        </x:is>
      </x:c>
      <x:c r="F5788" s="58">
        <x:v>3510</x:v>
      </x:c>
      <x:c r="G5788" t="inlineStr">
        <x:is>
          <x:t>Verbindlichkeiten gegenüber Gesellschaftern</x:t>
        </x:is>
      </x:c>
      <x:c r="H5788" s="0" t="inlineStr">
        <x:is>
          <x:t>2023-04</x:t>
        </x:is>
      </x:c>
      <x:c r="I5788" s="0" t="inlineStr">
        <x:is>
          <x:t>2023-04</x:t>
        </x:is>
      </x:c>
      <x:c r="J5788" s="0" t="inlineStr">
        <x:is>
          <x:t>Month</x:t>
        </x:is>
      </x:c>
      <x:c r="K5788" s="58">
        <x:v>1</x:v>
      </x:c>
      <x:c r="L5788" s="12">
        <x:v>500000</x:v>
      </x:c>
    </x:row>
    <x:row r="5789">
      <x:c r="A5789" s="0" t="inlineStr">
        <x:is>
          <x:t>NetDebt|net-debt.other-debt-like.P_C.8|3510|2023-05</x:t>
        </x:is>
      </x:c>
      <x:c r="B5789" s="0" t="inlineStr">
        <x:is>
          <x:t>Demo Handel GmbH</x:t>
        </x:is>
      </x:c>
      <x:c r="C5789" s="0" t="inlineStr">
        <x:is>
          <x:t>NetDebt</x:t>
        </x:is>
      </x:c>
      <x:c r="D5789" s="0" t="inlineStr">
        <x:is>
          <x:t>net-debt.other-debt-like.P_C.8</x:t>
        </x:is>
      </x:c>
      <x:c r="E5789" s="0" t="inlineStr">
        <x:is>
          <x:t>Sonstige Verbindlichkeiten (Anteil schuldähnlich)</x:t>
        </x:is>
      </x:c>
      <x:c r="F5789" s="58">
        <x:v>3510</x:v>
      </x:c>
      <x:c r="G5789" t="inlineStr">
        <x:is>
          <x:t>Verbindlichkeiten gegenüber Gesellschaftern</x:t>
        </x:is>
      </x:c>
      <x:c r="H5789" s="0" t="inlineStr">
        <x:is>
          <x:t>2023-05</x:t>
        </x:is>
      </x:c>
      <x:c r="I5789" s="0" t="inlineStr">
        <x:is>
          <x:t>2023-05</x:t>
        </x:is>
      </x:c>
      <x:c r="J5789" s="0" t="inlineStr">
        <x:is>
          <x:t>Month</x:t>
        </x:is>
      </x:c>
      <x:c r="K5789" s="58">
        <x:v>1</x:v>
      </x:c>
      <x:c r="L5789" s="12">
        <x:v>500000</x:v>
      </x:c>
    </x:row>
    <x:row r="5790">
      <x:c r="A5790" s="0" t="inlineStr">
        <x:is>
          <x:t>NetDebt|net-debt.other-debt-like.P_C.8|3510|2023-06</x:t>
        </x:is>
      </x:c>
      <x:c r="B5790" s="0" t="inlineStr">
        <x:is>
          <x:t>Demo Handel GmbH</x:t>
        </x:is>
      </x:c>
      <x:c r="C5790" s="0" t="inlineStr">
        <x:is>
          <x:t>NetDebt</x:t>
        </x:is>
      </x:c>
      <x:c r="D5790" s="0" t="inlineStr">
        <x:is>
          <x:t>net-debt.other-debt-like.P_C.8</x:t>
        </x:is>
      </x:c>
      <x:c r="E5790" s="0" t="inlineStr">
        <x:is>
          <x:t>Sonstige Verbindlichkeiten (Anteil schuldähnlich)</x:t>
        </x:is>
      </x:c>
      <x:c r="F5790" s="58">
        <x:v>3510</x:v>
      </x:c>
      <x:c r="G5790" t="inlineStr">
        <x:is>
          <x:t>Verbindlichkeiten gegenüber Gesellschaftern</x:t>
        </x:is>
      </x:c>
      <x:c r="H5790" s="0" t="inlineStr">
        <x:is>
          <x:t>2023-06</x:t>
        </x:is>
      </x:c>
      <x:c r="I5790" s="0" t="inlineStr">
        <x:is>
          <x:t>2023-06</x:t>
        </x:is>
      </x:c>
      <x:c r="J5790" s="0" t="inlineStr">
        <x:is>
          <x:t>Month</x:t>
        </x:is>
      </x:c>
      <x:c r="K5790" s="58">
        <x:v>1</x:v>
      </x:c>
      <x:c r="L5790" s="12">
        <x:v>500000</x:v>
      </x:c>
    </x:row>
    <x:row r="5791">
      <x:c r="A5791" s="0" t="inlineStr">
        <x:is>
          <x:t>NetDebt|net-debt.other-debt-like.P_C.8|3510|2023-07</x:t>
        </x:is>
      </x:c>
      <x:c r="B5791" s="0" t="inlineStr">
        <x:is>
          <x:t>Demo Handel GmbH</x:t>
        </x:is>
      </x:c>
      <x:c r="C5791" s="0" t="inlineStr">
        <x:is>
          <x:t>NetDebt</x:t>
        </x:is>
      </x:c>
      <x:c r="D5791" s="0" t="inlineStr">
        <x:is>
          <x:t>net-debt.other-debt-like.P_C.8</x:t>
        </x:is>
      </x:c>
      <x:c r="E5791" s="0" t="inlineStr">
        <x:is>
          <x:t>Sonstige Verbindlichkeiten (Anteil schuldähnlich)</x:t>
        </x:is>
      </x:c>
      <x:c r="F5791" s="58">
        <x:v>3510</x:v>
      </x:c>
      <x:c r="G5791" t="inlineStr">
        <x:is>
          <x:t>Verbindlichkeiten gegenüber Gesellschaftern</x:t>
        </x:is>
      </x:c>
      <x:c r="H5791" s="0" t="inlineStr">
        <x:is>
          <x:t>2023-07</x:t>
        </x:is>
      </x:c>
      <x:c r="I5791" s="0" t="inlineStr">
        <x:is>
          <x:t>2023-07</x:t>
        </x:is>
      </x:c>
      <x:c r="J5791" s="0" t="inlineStr">
        <x:is>
          <x:t>Month</x:t>
        </x:is>
      </x:c>
      <x:c r="K5791" s="58">
        <x:v>1</x:v>
      </x:c>
      <x:c r="L5791" s="12">
        <x:v>500000</x:v>
      </x:c>
    </x:row>
    <x:row r="5792">
      <x:c r="A5792" s="0" t="inlineStr">
        <x:is>
          <x:t>NetDebt|net-debt.other-debt-like.P_C.8|3510|2023-08</x:t>
        </x:is>
      </x:c>
      <x:c r="B5792" s="0" t="inlineStr">
        <x:is>
          <x:t>Demo Handel GmbH</x:t>
        </x:is>
      </x:c>
      <x:c r="C5792" s="0" t="inlineStr">
        <x:is>
          <x:t>NetDebt</x:t>
        </x:is>
      </x:c>
      <x:c r="D5792" s="0" t="inlineStr">
        <x:is>
          <x:t>net-debt.other-debt-like.P_C.8</x:t>
        </x:is>
      </x:c>
      <x:c r="E5792" s="0" t="inlineStr">
        <x:is>
          <x:t>Sonstige Verbindlichkeiten (Anteil schuldähnlich)</x:t>
        </x:is>
      </x:c>
      <x:c r="F5792" s="58">
        <x:v>3510</x:v>
      </x:c>
      <x:c r="G5792" t="inlineStr">
        <x:is>
          <x:t>Verbindlichkeiten gegenüber Gesellschaftern</x:t>
        </x:is>
      </x:c>
      <x:c r="H5792" s="0" t="inlineStr">
        <x:is>
          <x:t>2023-08</x:t>
        </x:is>
      </x:c>
      <x:c r="I5792" s="0" t="inlineStr">
        <x:is>
          <x:t>2023-08</x:t>
        </x:is>
      </x:c>
      <x:c r="J5792" s="0" t="inlineStr">
        <x:is>
          <x:t>Month</x:t>
        </x:is>
      </x:c>
      <x:c r="K5792" s="58">
        <x:v>1</x:v>
      </x:c>
      <x:c r="L5792" s="12">
        <x:v>500000</x:v>
      </x:c>
    </x:row>
    <x:row r="5793">
      <x:c r="A5793" s="0" t="inlineStr">
        <x:is>
          <x:t>NetDebt|net-debt.other-debt-like.P_C.8|3510|2023-09</x:t>
        </x:is>
      </x:c>
      <x:c r="B5793" s="0" t="inlineStr">
        <x:is>
          <x:t>Demo Handel GmbH</x:t>
        </x:is>
      </x:c>
      <x:c r="C5793" s="0" t="inlineStr">
        <x:is>
          <x:t>NetDebt</x:t>
        </x:is>
      </x:c>
      <x:c r="D5793" s="0" t="inlineStr">
        <x:is>
          <x:t>net-debt.other-debt-like.P_C.8</x:t>
        </x:is>
      </x:c>
      <x:c r="E5793" s="0" t="inlineStr">
        <x:is>
          <x:t>Sonstige Verbindlichkeiten (Anteil schuldähnlich)</x:t>
        </x:is>
      </x:c>
      <x:c r="F5793" s="58">
        <x:v>3510</x:v>
      </x:c>
      <x:c r="G5793" t="inlineStr">
        <x:is>
          <x:t>Verbindlichkeiten gegenüber Gesellschaftern</x:t>
        </x:is>
      </x:c>
      <x:c r="H5793" s="0" t="inlineStr">
        <x:is>
          <x:t>2023-09</x:t>
        </x:is>
      </x:c>
      <x:c r="I5793" s="0" t="inlineStr">
        <x:is>
          <x:t>2023-09</x:t>
        </x:is>
      </x:c>
      <x:c r="J5793" s="0" t="inlineStr">
        <x:is>
          <x:t>Month</x:t>
        </x:is>
      </x:c>
      <x:c r="K5793" s="58">
        <x:v>1</x:v>
      </x:c>
      <x:c r="L5793" s="12">
        <x:v>500000</x:v>
      </x:c>
    </x:row>
    <x:row r="5794">
      <x:c r="A5794" s="0" t="inlineStr">
        <x:is>
          <x:t>NetDebt|net-debt.other-debt-like.P_C.8|3510|2023-10</x:t>
        </x:is>
      </x:c>
      <x:c r="B5794" s="0" t="inlineStr">
        <x:is>
          <x:t>Demo Handel GmbH</x:t>
        </x:is>
      </x:c>
      <x:c r="C5794" s="0" t="inlineStr">
        <x:is>
          <x:t>NetDebt</x:t>
        </x:is>
      </x:c>
      <x:c r="D5794" s="0" t="inlineStr">
        <x:is>
          <x:t>net-debt.other-debt-like.P_C.8</x:t>
        </x:is>
      </x:c>
      <x:c r="E5794" s="0" t="inlineStr">
        <x:is>
          <x:t>Sonstige Verbindlichkeiten (Anteil schuldähnlich)</x:t>
        </x:is>
      </x:c>
      <x:c r="F5794" s="58">
        <x:v>3510</x:v>
      </x:c>
      <x:c r="G5794" t="inlineStr">
        <x:is>
          <x:t>Verbindlichkeiten gegenüber Gesellschaftern</x:t>
        </x:is>
      </x:c>
      <x:c r="H5794" s="0" t="inlineStr">
        <x:is>
          <x:t>2023-10</x:t>
        </x:is>
      </x:c>
      <x:c r="I5794" s="0" t="inlineStr">
        <x:is>
          <x:t>2023-10</x:t>
        </x:is>
      </x:c>
      <x:c r="J5794" s="0" t="inlineStr">
        <x:is>
          <x:t>Month</x:t>
        </x:is>
      </x:c>
      <x:c r="K5794" s="58">
        <x:v>1</x:v>
      </x:c>
      <x:c r="L5794" s="12">
        <x:v>500000</x:v>
      </x:c>
    </x:row>
    <x:row r="5795">
      <x:c r="A5795" s="0" t="inlineStr">
        <x:is>
          <x:t>NetDebt|net-debt.other-debt-like.P_C.8|3510|2023-11</x:t>
        </x:is>
      </x:c>
      <x:c r="B5795" s="0" t="inlineStr">
        <x:is>
          <x:t>Demo Handel GmbH</x:t>
        </x:is>
      </x:c>
      <x:c r="C5795" s="0" t="inlineStr">
        <x:is>
          <x:t>NetDebt</x:t>
        </x:is>
      </x:c>
      <x:c r="D5795" s="0" t="inlineStr">
        <x:is>
          <x:t>net-debt.other-debt-like.P_C.8</x:t>
        </x:is>
      </x:c>
      <x:c r="E5795" s="0" t="inlineStr">
        <x:is>
          <x:t>Sonstige Verbindlichkeiten (Anteil schuldähnlich)</x:t>
        </x:is>
      </x:c>
      <x:c r="F5795" s="58">
        <x:v>3510</x:v>
      </x:c>
      <x:c r="G5795" t="inlineStr">
        <x:is>
          <x:t>Verbindlichkeiten gegenüber Gesellschaftern</x:t>
        </x:is>
      </x:c>
      <x:c r="H5795" s="0" t="inlineStr">
        <x:is>
          <x:t>2023-11</x:t>
        </x:is>
      </x:c>
      <x:c r="I5795" s="0" t="inlineStr">
        <x:is>
          <x:t>2023-11</x:t>
        </x:is>
      </x:c>
      <x:c r="J5795" s="0" t="inlineStr">
        <x:is>
          <x:t>Month</x:t>
        </x:is>
      </x:c>
      <x:c r="K5795" s="58">
        <x:v>1</x:v>
      </x:c>
      <x:c r="L5795" s="12">
        <x:v>500000</x:v>
      </x:c>
    </x:row>
    <x:row r="5796">
      <x:c r="A5796" s="0" t="inlineStr">
        <x:is>
          <x:t>NetDebt|net-debt.other-debt-like.P_C.8|3510|2023-12</x:t>
        </x:is>
      </x:c>
      <x:c r="B5796" s="0" t="inlineStr">
        <x:is>
          <x:t>Demo Handel GmbH</x:t>
        </x:is>
      </x:c>
      <x:c r="C5796" s="0" t="inlineStr">
        <x:is>
          <x:t>NetDebt</x:t>
        </x:is>
      </x:c>
      <x:c r="D5796" s="0" t="inlineStr">
        <x:is>
          <x:t>net-debt.other-debt-like.P_C.8</x:t>
        </x:is>
      </x:c>
      <x:c r="E5796" s="0" t="inlineStr">
        <x:is>
          <x:t>Sonstige Verbindlichkeiten (Anteil schuldähnlich)</x:t>
        </x:is>
      </x:c>
      <x:c r="F5796" s="58">
        <x:v>3510</x:v>
      </x:c>
      <x:c r="G5796" t="inlineStr">
        <x:is>
          <x:t>Verbindlichkeiten gegenüber Gesellschaftern</x:t>
        </x:is>
      </x:c>
      <x:c r="H5796" s="0" t="inlineStr">
        <x:is>
          <x:t>2023-12</x:t>
        </x:is>
      </x:c>
      <x:c r="I5796" s="0" t="inlineStr">
        <x:is>
          <x:t>2023-12</x:t>
        </x:is>
      </x:c>
      <x:c r="J5796" s="0" t="inlineStr">
        <x:is>
          <x:t>Month</x:t>
        </x:is>
      </x:c>
      <x:c r="K5796" s="58">
        <x:v>1</x:v>
      </x:c>
      <x:c r="L5796" s="12">
        <x:v>500000</x:v>
      </x:c>
    </x:row>
    <x:row r="5797">
      <x:c r="A5797" s="0" t="inlineStr">
        <x:is>
          <x:t>NetDebt|net-debt.other-debt-like.P_C.8|3510|2024-01</x:t>
        </x:is>
      </x:c>
      <x:c r="B5797" s="0" t="inlineStr">
        <x:is>
          <x:t>Demo Handel GmbH</x:t>
        </x:is>
      </x:c>
      <x:c r="C5797" s="0" t="inlineStr">
        <x:is>
          <x:t>NetDebt</x:t>
        </x:is>
      </x:c>
      <x:c r="D5797" s="0" t="inlineStr">
        <x:is>
          <x:t>net-debt.other-debt-like.P_C.8</x:t>
        </x:is>
      </x:c>
      <x:c r="E5797" s="0" t="inlineStr">
        <x:is>
          <x:t>Sonstige Verbindlichkeiten (Anteil schuldähnlich)</x:t>
        </x:is>
      </x:c>
      <x:c r="F5797" s="58">
        <x:v>3510</x:v>
      </x:c>
      <x:c r="G5797" t="inlineStr">
        <x:is>
          <x:t>Verbindlichkeiten gegenüber Gesellschaftern</x:t>
        </x:is>
      </x:c>
      <x:c r="H5797" s="0" t="inlineStr">
        <x:is>
          <x:t>2024-01</x:t>
        </x:is>
      </x:c>
      <x:c r="I5797" s="0" t="inlineStr">
        <x:is>
          <x:t>2024-01</x:t>
        </x:is>
      </x:c>
      <x:c r="J5797" s="0" t="inlineStr">
        <x:is>
          <x:t>Month</x:t>
        </x:is>
      </x:c>
      <x:c r="K5797" s="58">
        <x:v>1</x:v>
      </x:c>
      <x:c r="L5797" s="12">
        <x:v>500000</x:v>
      </x:c>
    </x:row>
    <x:row r="5798">
      <x:c r="A5798" s="0" t="inlineStr">
        <x:is>
          <x:t>NetDebt|net-debt.other-debt-like.P_C.8|3510|2024-02</x:t>
        </x:is>
      </x:c>
      <x:c r="B5798" s="0" t="inlineStr">
        <x:is>
          <x:t>Demo Handel GmbH</x:t>
        </x:is>
      </x:c>
      <x:c r="C5798" s="0" t="inlineStr">
        <x:is>
          <x:t>NetDebt</x:t>
        </x:is>
      </x:c>
      <x:c r="D5798" s="0" t="inlineStr">
        <x:is>
          <x:t>net-debt.other-debt-like.P_C.8</x:t>
        </x:is>
      </x:c>
      <x:c r="E5798" s="0" t="inlineStr">
        <x:is>
          <x:t>Sonstige Verbindlichkeiten (Anteil schuldähnlich)</x:t>
        </x:is>
      </x:c>
      <x:c r="F5798" s="58">
        <x:v>3510</x:v>
      </x:c>
      <x:c r="G5798" t="inlineStr">
        <x:is>
          <x:t>Verbindlichkeiten gegenüber Gesellschaftern</x:t>
        </x:is>
      </x:c>
      <x:c r="H5798" s="0" t="inlineStr">
        <x:is>
          <x:t>2024-02</x:t>
        </x:is>
      </x:c>
      <x:c r="I5798" s="0" t="inlineStr">
        <x:is>
          <x:t>2024-02</x:t>
        </x:is>
      </x:c>
      <x:c r="J5798" s="0" t="inlineStr">
        <x:is>
          <x:t>Month</x:t>
        </x:is>
      </x:c>
      <x:c r="K5798" s="58">
        <x:v>1</x:v>
      </x:c>
      <x:c r="L5798" s="12">
        <x:v>500000</x:v>
      </x:c>
    </x:row>
    <x:row r="5799">
      <x:c r="A5799" s="0" t="inlineStr">
        <x:is>
          <x:t>NetDebt|net-debt.other-debt-like.P_C.8|3510|2024-03</x:t>
        </x:is>
      </x:c>
      <x:c r="B5799" s="0" t="inlineStr">
        <x:is>
          <x:t>Demo Handel GmbH</x:t>
        </x:is>
      </x:c>
      <x:c r="C5799" s="0" t="inlineStr">
        <x:is>
          <x:t>NetDebt</x:t>
        </x:is>
      </x:c>
      <x:c r="D5799" s="0" t="inlineStr">
        <x:is>
          <x:t>net-debt.other-debt-like.P_C.8</x:t>
        </x:is>
      </x:c>
      <x:c r="E5799" s="0" t="inlineStr">
        <x:is>
          <x:t>Sonstige Verbindlichkeiten (Anteil schuldähnlich)</x:t>
        </x:is>
      </x:c>
      <x:c r="F5799" s="58">
        <x:v>3510</x:v>
      </x:c>
      <x:c r="G5799" t="inlineStr">
        <x:is>
          <x:t>Verbindlichkeiten gegenüber Gesellschaftern</x:t>
        </x:is>
      </x:c>
      <x:c r="H5799" s="0" t="inlineStr">
        <x:is>
          <x:t>2024-03</x:t>
        </x:is>
      </x:c>
      <x:c r="I5799" s="0" t="inlineStr">
        <x:is>
          <x:t>2024-03</x:t>
        </x:is>
      </x:c>
      <x:c r="J5799" s="0" t="inlineStr">
        <x:is>
          <x:t>Month</x:t>
        </x:is>
      </x:c>
      <x:c r="K5799" s="58">
        <x:v>1</x:v>
      </x:c>
      <x:c r="L5799" s="12">
        <x:v>500000</x:v>
      </x:c>
    </x:row>
    <x:row r="5800">
      <x:c r="A5800" s="0" t="inlineStr">
        <x:is>
          <x:t>NetDebt|net-debt.other-debt-like.P_C.8|3510|2024-04</x:t>
        </x:is>
      </x:c>
      <x:c r="B5800" s="0" t="inlineStr">
        <x:is>
          <x:t>Demo Handel GmbH</x:t>
        </x:is>
      </x:c>
      <x:c r="C5800" s="0" t="inlineStr">
        <x:is>
          <x:t>NetDebt</x:t>
        </x:is>
      </x:c>
      <x:c r="D5800" s="0" t="inlineStr">
        <x:is>
          <x:t>net-debt.other-debt-like.P_C.8</x:t>
        </x:is>
      </x:c>
      <x:c r="E5800" s="0" t="inlineStr">
        <x:is>
          <x:t>Sonstige Verbindlichkeiten (Anteil schuldähnlich)</x:t>
        </x:is>
      </x:c>
      <x:c r="F5800" s="58">
        <x:v>3510</x:v>
      </x:c>
      <x:c r="G5800" t="inlineStr">
        <x:is>
          <x:t>Verbindlichkeiten gegenüber Gesellschaftern</x:t>
        </x:is>
      </x:c>
      <x:c r="H5800" s="0" t="inlineStr">
        <x:is>
          <x:t>2024-04</x:t>
        </x:is>
      </x:c>
      <x:c r="I5800" s="0" t="inlineStr">
        <x:is>
          <x:t>2024-04</x:t>
        </x:is>
      </x:c>
      <x:c r="J5800" s="0" t="inlineStr">
        <x:is>
          <x:t>Month</x:t>
        </x:is>
      </x:c>
      <x:c r="K5800" s="58">
        <x:v>1</x:v>
      </x:c>
      <x:c r="L5800" s="12">
        <x:v>500000</x:v>
      </x:c>
    </x:row>
    <x:row r="5801">
      <x:c r="A5801" s="0" t="inlineStr">
        <x:is>
          <x:t>NetDebt|net-debt.other-debt-like.P_C.8|3510|2024-05</x:t>
        </x:is>
      </x:c>
      <x:c r="B5801" s="0" t="inlineStr">
        <x:is>
          <x:t>Demo Handel GmbH</x:t>
        </x:is>
      </x:c>
      <x:c r="C5801" s="0" t="inlineStr">
        <x:is>
          <x:t>NetDebt</x:t>
        </x:is>
      </x:c>
      <x:c r="D5801" s="0" t="inlineStr">
        <x:is>
          <x:t>net-debt.other-debt-like.P_C.8</x:t>
        </x:is>
      </x:c>
      <x:c r="E5801" s="0" t="inlineStr">
        <x:is>
          <x:t>Sonstige Verbindlichkeiten (Anteil schuldähnlich)</x:t>
        </x:is>
      </x:c>
      <x:c r="F5801" s="58">
        <x:v>3510</x:v>
      </x:c>
      <x:c r="G5801" t="inlineStr">
        <x:is>
          <x:t>Verbindlichkeiten gegenüber Gesellschaftern</x:t>
        </x:is>
      </x:c>
      <x:c r="H5801" s="0" t="inlineStr">
        <x:is>
          <x:t>2024-05</x:t>
        </x:is>
      </x:c>
      <x:c r="I5801" s="0" t="inlineStr">
        <x:is>
          <x:t>2024-05</x:t>
        </x:is>
      </x:c>
      <x:c r="J5801" s="0" t="inlineStr">
        <x:is>
          <x:t>Month</x:t>
        </x:is>
      </x:c>
      <x:c r="K5801" s="58">
        <x:v>1</x:v>
      </x:c>
      <x:c r="L5801" s="12">
        <x:v>500000</x:v>
      </x:c>
    </x:row>
    <x:row r="5802">
      <x:c r="A5802" s="0" t="inlineStr">
        <x:is>
          <x:t>NetDebt|net-debt.other-debt-like.P_C.8|3510|2024-06</x:t>
        </x:is>
      </x:c>
      <x:c r="B5802" s="0" t="inlineStr">
        <x:is>
          <x:t>Demo Handel GmbH</x:t>
        </x:is>
      </x:c>
      <x:c r="C5802" s="0" t="inlineStr">
        <x:is>
          <x:t>NetDebt</x:t>
        </x:is>
      </x:c>
      <x:c r="D5802" s="0" t="inlineStr">
        <x:is>
          <x:t>net-debt.other-debt-like.P_C.8</x:t>
        </x:is>
      </x:c>
      <x:c r="E5802" s="0" t="inlineStr">
        <x:is>
          <x:t>Sonstige Verbindlichkeiten (Anteil schuldähnlich)</x:t>
        </x:is>
      </x:c>
      <x:c r="F5802" s="58">
        <x:v>3510</x:v>
      </x:c>
      <x:c r="G5802" t="inlineStr">
        <x:is>
          <x:t>Verbindlichkeiten gegenüber Gesellschaftern</x:t>
        </x:is>
      </x:c>
      <x:c r="H5802" s="0" t="inlineStr">
        <x:is>
          <x:t>2024-06</x:t>
        </x:is>
      </x:c>
      <x:c r="I5802" s="0" t="inlineStr">
        <x:is>
          <x:t>2024-06</x:t>
        </x:is>
      </x:c>
      <x:c r="J5802" s="0" t="inlineStr">
        <x:is>
          <x:t>Month</x:t>
        </x:is>
      </x:c>
      <x:c r="K5802" s="58">
        <x:v>1</x:v>
      </x:c>
      <x:c r="L5802" s="12">
        <x:v>500000</x:v>
      </x:c>
    </x:row>
    <x:row r="5803">
      <x:c r="A5803" s="0" t="inlineStr">
        <x:is>
          <x:t>NetDebt|net-debt.other-debt-like.P_C.8|3510|2024-07</x:t>
        </x:is>
      </x:c>
      <x:c r="B5803" s="0" t="inlineStr">
        <x:is>
          <x:t>Demo Handel GmbH</x:t>
        </x:is>
      </x:c>
      <x:c r="C5803" s="0" t="inlineStr">
        <x:is>
          <x:t>NetDebt</x:t>
        </x:is>
      </x:c>
      <x:c r="D5803" s="0" t="inlineStr">
        <x:is>
          <x:t>net-debt.other-debt-like.P_C.8</x:t>
        </x:is>
      </x:c>
      <x:c r="E5803" s="0" t="inlineStr">
        <x:is>
          <x:t>Sonstige Verbindlichkeiten (Anteil schuldähnlich)</x:t>
        </x:is>
      </x:c>
      <x:c r="F5803" s="58">
        <x:v>3510</x:v>
      </x:c>
      <x:c r="G5803" t="inlineStr">
        <x:is>
          <x:t>Verbindlichkeiten gegenüber Gesellschaftern</x:t>
        </x:is>
      </x:c>
      <x:c r="H5803" s="0" t="inlineStr">
        <x:is>
          <x:t>2024-07</x:t>
        </x:is>
      </x:c>
      <x:c r="I5803" s="0" t="inlineStr">
        <x:is>
          <x:t>2024-07</x:t>
        </x:is>
      </x:c>
      <x:c r="J5803" s="0" t="inlineStr">
        <x:is>
          <x:t>Month</x:t>
        </x:is>
      </x:c>
      <x:c r="K5803" s="58">
        <x:v>1</x:v>
      </x:c>
      <x:c r="L5803" s="12">
        <x:v>500000</x:v>
      </x:c>
    </x:row>
    <x:row r="5804">
      <x:c r="A5804" s="0" t="inlineStr">
        <x:is>
          <x:t>NetDebt|net-debt.other-debt-like.P_C.8|3510|2024-08</x:t>
        </x:is>
      </x:c>
      <x:c r="B5804" s="0" t="inlineStr">
        <x:is>
          <x:t>Demo Handel GmbH</x:t>
        </x:is>
      </x:c>
      <x:c r="C5804" s="0" t="inlineStr">
        <x:is>
          <x:t>NetDebt</x:t>
        </x:is>
      </x:c>
      <x:c r="D5804" s="0" t="inlineStr">
        <x:is>
          <x:t>net-debt.other-debt-like.P_C.8</x:t>
        </x:is>
      </x:c>
      <x:c r="E5804" s="0" t="inlineStr">
        <x:is>
          <x:t>Sonstige Verbindlichkeiten (Anteil schuldähnlich)</x:t>
        </x:is>
      </x:c>
      <x:c r="F5804" s="58">
        <x:v>3510</x:v>
      </x:c>
      <x:c r="G5804" t="inlineStr">
        <x:is>
          <x:t>Verbindlichkeiten gegenüber Gesellschaftern</x:t>
        </x:is>
      </x:c>
      <x:c r="H5804" s="0" t="inlineStr">
        <x:is>
          <x:t>2024-08</x:t>
        </x:is>
      </x:c>
      <x:c r="I5804" s="0" t="inlineStr">
        <x:is>
          <x:t>2024-08</x:t>
        </x:is>
      </x:c>
      <x:c r="J5804" s="0" t="inlineStr">
        <x:is>
          <x:t>Month</x:t>
        </x:is>
      </x:c>
      <x:c r="K5804" s="58">
        <x:v>1</x:v>
      </x:c>
      <x:c r="L5804" s="12">
        <x:v>500000</x:v>
      </x:c>
    </x:row>
    <x:row r="5805">
      <x:c r="A5805" s="0" t="inlineStr">
        <x:is>
          <x:t>NetDebt|net-debt.other-debt-like.P_C.8|3510|2024-09</x:t>
        </x:is>
      </x:c>
      <x:c r="B5805" s="0" t="inlineStr">
        <x:is>
          <x:t>Demo Handel GmbH</x:t>
        </x:is>
      </x:c>
      <x:c r="C5805" s="0" t="inlineStr">
        <x:is>
          <x:t>NetDebt</x:t>
        </x:is>
      </x:c>
      <x:c r="D5805" s="0" t="inlineStr">
        <x:is>
          <x:t>net-debt.other-debt-like.P_C.8</x:t>
        </x:is>
      </x:c>
      <x:c r="E5805" s="0" t="inlineStr">
        <x:is>
          <x:t>Sonstige Verbindlichkeiten (Anteil schuldähnlich)</x:t>
        </x:is>
      </x:c>
      <x:c r="F5805" s="58">
        <x:v>3510</x:v>
      </x:c>
      <x:c r="G5805" t="inlineStr">
        <x:is>
          <x:t>Verbindlichkeiten gegenüber Gesellschaftern</x:t>
        </x:is>
      </x:c>
      <x:c r="H5805" s="0" t="inlineStr">
        <x:is>
          <x:t>2024-09</x:t>
        </x:is>
      </x:c>
      <x:c r="I5805" s="0" t="inlineStr">
        <x:is>
          <x:t>2024-09</x:t>
        </x:is>
      </x:c>
      <x:c r="J5805" s="0" t="inlineStr">
        <x:is>
          <x:t>Month</x:t>
        </x:is>
      </x:c>
      <x:c r="K5805" s="58">
        <x:v>1</x:v>
      </x:c>
      <x:c r="L5805" s="12">
        <x:v>500000</x:v>
      </x:c>
    </x:row>
    <x:row r="5806">
      <x:c r="A5806" s="0" t="inlineStr">
        <x:is>
          <x:t>NetDebt|net-debt.other-debt-like.P_C.8|3510|2024-10</x:t>
        </x:is>
      </x:c>
      <x:c r="B5806" s="0" t="inlineStr">
        <x:is>
          <x:t>Demo Handel GmbH</x:t>
        </x:is>
      </x:c>
      <x:c r="C5806" s="0" t="inlineStr">
        <x:is>
          <x:t>NetDebt</x:t>
        </x:is>
      </x:c>
      <x:c r="D5806" s="0" t="inlineStr">
        <x:is>
          <x:t>net-debt.other-debt-like.P_C.8</x:t>
        </x:is>
      </x:c>
      <x:c r="E5806" s="0" t="inlineStr">
        <x:is>
          <x:t>Sonstige Verbindlichkeiten (Anteil schuldähnlich)</x:t>
        </x:is>
      </x:c>
      <x:c r="F5806" s="58">
        <x:v>3510</x:v>
      </x:c>
      <x:c r="G5806" t="inlineStr">
        <x:is>
          <x:t>Verbindlichkeiten gegenüber Gesellschaftern</x:t>
        </x:is>
      </x:c>
      <x:c r="H5806" s="0" t="inlineStr">
        <x:is>
          <x:t>2024-10</x:t>
        </x:is>
      </x:c>
      <x:c r="I5806" s="0" t="inlineStr">
        <x:is>
          <x:t>2024-10</x:t>
        </x:is>
      </x:c>
      <x:c r="J5806" s="0" t="inlineStr">
        <x:is>
          <x:t>Month</x:t>
        </x:is>
      </x:c>
      <x:c r="K5806" s="58">
        <x:v>1</x:v>
      </x:c>
      <x:c r="L5806" s="12">
        <x:v>500000</x:v>
      </x:c>
    </x:row>
    <x:row r="5807">
      <x:c r="A5807" s="0" t="inlineStr">
        <x:is>
          <x:t>NetDebt|net-debt.other-debt-like.P_C.8|3510|2024-11</x:t>
        </x:is>
      </x:c>
      <x:c r="B5807" s="0" t="inlineStr">
        <x:is>
          <x:t>Demo Handel GmbH</x:t>
        </x:is>
      </x:c>
      <x:c r="C5807" s="0" t="inlineStr">
        <x:is>
          <x:t>NetDebt</x:t>
        </x:is>
      </x:c>
      <x:c r="D5807" s="0" t="inlineStr">
        <x:is>
          <x:t>net-debt.other-debt-like.P_C.8</x:t>
        </x:is>
      </x:c>
      <x:c r="E5807" s="0" t="inlineStr">
        <x:is>
          <x:t>Sonstige Verbindlichkeiten (Anteil schuldähnlich)</x:t>
        </x:is>
      </x:c>
      <x:c r="F5807" s="58">
        <x:v>3510</x:v>
      </x:c>
      <x:c r="G5807" t="inlineStr">
        <x:is>
          <x:t>Verbindlichkeiten gegenüber Gesellschaftern</x:t>
        </x:is>
      </x:c>
      <x:c r="H5807" s="0" t="inlineStr">
        <x:is>
          <x:t>2024-11</x:t>
        </x:is>
      </x:c>
      <x:c r="I5807" s="0" t="inlineStr">
        <x:is>
          <x:t>2024-11</x:t>
        </x:is>
      </x:c>
      <x:c r="J5807" s="0" t="inlineStr">
        <x:is>
          <x:t>Month</x:t>
        </x:is>
      </x:c>
      <x:c r="K5807" s="58">
        <x:v>1</x:v>
      </x:c>
      <x:c r="L5807" s="12">
        <x:v>500000</x:v>
      </x:c>
    </x:row>
    <x:row r="5808">
      <x:c r="A5808" s="0" t="inlineStr">
        <x:is>
          <x:t>NetDebt|net-debt.other-debt-like.P_C.8|3510|2024-12</x:t>
        </x:is>
      </x:c>
      <x:c r="B5808" s="0" t="inlineStr">
        <x:is>
          <x:t>Demo Handel GmbH</x:t>
        </x:is>
      </x:c>
      <x:c r="C5808" s="0" t="inlineStr">
        <x:is>
          <x:t>NetDebt</x:t>
        </x:is>
      </x:c>
      <x:c r="D5808" s="0" t="inlineStr">
        <x:is>
          <x:t>net-debt.other-debt-like.P_C.8</x:t>
        </x:is>
      </x:c>
      <x:c r="E5808" s="0" t="inlineStr">
        <x:is>
          <x:t>Sonstige Verbindlichkeiten (Anteil schuldähnlich)</x:t>
        </x:is>
      </x:c>
      <x:c r="F5808" s="58">
        <x:v>3510</x:v>
      </x:c>
      <x:c r="G5808" t="inlineStr">
        <x:is>
          <x:t>Verbindlichkeiten gegenüber Gesellschaftern</x:t>
        </x:is>
      </x:c>
      <x:c r="H5808" s="0" t="inlineStr">
        <x:is>
          <x:t>2024-12</x:t>
        </x:is>
      </x:c>
      <x:c r="I5808" s="0" t="inlineStr">
        <x:is>
          <x:t>2024-12</x:t>
        </x:is>
      </x:c>
      <x:c r="J5808" s="0" t="inlineStr">
        <x:is>
          <x:t>Month</x:t>
        </x:is>
      </x:c>
      <x:c r="K5808" s="58">
        <x:v>1</x:v>
      </x:c>
      <x:c r="L5808" s="12">
        <x:v>500000</x:v>
      </x:c>
    </x:row>
    <x:row r="5809">
      <x:c r="A5809" s="0" t="inlineStr">
        <x:is>
          <x:t>NetDebt|net-debt.other-debt-like.P_C.8|3760|2022-01</x:t>
        </x:is>
      </x:c>
      <x:c r="B5809" s="0" t="inlineStr">
        <x:is>
          <x:t>Demo Handel GmbH</x:t>
        </x:is>
      </x:c>
      <x:c r="C5809" s="0" t="inlineStr">
        <x:is>
          <x:t>NetDebt</x:t>
        </x:is>
      </x:c>
      <x:c r="D5809" s="0" t="inlineStr">
        <x:is>
          <x:t>net-debt.other-debt-like.P_C.8</x:t>
        </x:is>
      </x:c>
      <x:c r="E5809" s="0" t="inlineStr">
        <x:is>
          <x:t>Sonstige Verbindlichkeiten (Anteil schuldähnlich)</x:t>
        </x:is>
      </x:c>
      <x:c r="F5809" s="58">
        <x:v>3760</x:v>
      </x:c>
      <x:c r="G5809" t="inlineStr">
        <x:is>
          <x:t>Verbindlichkeiten aus Einbehaltungen (KapESt und Soli)</x:t>
        </x:is>
      </x:c>
      <x:c r="H5809" s="0" t="inlineStr">
        <x:is>
          <x:t>2022-01</x:t>
        </x:is>
      </x:c>
      <x:c r="I5809" s="0" t="inlineStr">
        <x:is>
          <x:t>2022-01</x:t>
        </x:is>
      </x:c>
      <x:c r="J5809" s="0" t="inlineStr">
        <x:is>
          <x:t>Month</x:t>
        </x:is>
      </x:c>
      <x:c r="K5809" s="58">
        <x:v>1</x:v>
      </x:c>
      <x:c r="L5809" s="12">
        <x:v>0</x:v>
      </x:c>
    </x:row>
    <x:row r="5810">
      <x:c r="A5810" s="0" t="inlineStr">
        <x:is>
          <x:t>NetDebt|net-debt.other-debt-like.P_C.8|3760|2022-02</x:t>
        </x:is>
      </x:c>
      <x:c r="B5810" s="0" t="inlineStr">
        <x:is>
          <x:t>Demo Handel GmbH</x:t>
        </x:is>
      </x:c>
      <x:c r="C5810" s="0" t="inlineStr">
        <x:is>
          <x:t>NetDebt</x:t>
        </x:is>
      </x:c>
      <x:c r="D5810" s="0" t="inlineStr">
        <x:is>
          <x:t>net-debt.other-debt-like.P_C.8</x:t>
        </x:is>
      </x:c>
      <x:c r="E5810" s="0" t="inlineStr">
        <x:is>
          <x:t>Sonstige Verbindlichkeiten (Anteil schuldähnlich)</x:t>
        </x:is>
      </x:c>
      <x:c r="F5810" s="58">
        <x:v>3760</x:v>
      </x:c>
      <x:c r="G5810" t="inlineStr">
        <x:is>
          <x:t>Verbindlichkeiten aus Einbehaltungen (KapESt und Soli)</x:t>
        </x:is>
      </x:c>
      <x:c r="H5810" s="0" t="inlineStr">
        <x:is>
          <x:t>2022-02</x:t>
        </x:is>
      </x:c>
      <x:c r="I5810" s="0" t="inlineStr">
        <x:is>
          <x:t>2022-02</x:t>
        </x:is>
      </x:c>
      <x:c r="J5810" s="0" t="inlineStr">
        <x:is>
          <x:t>Month</x:t>
        </x:is>
      </x:c>
      <x:c r="K5810" s="58">
        <x:v>1</x:v>
      </x:c>
      <x:c r="L5810" s="12">
        <x:v>0</x:v>
      </x:c>
    </x:row>
    <x:row r="5811">
      <x:c r="A5811" s="0" t="inlineStr">
        <x:is>
          <x:t>NetDebt|net-debt.other-debt-like.P_C.8|3760|2022-03</x:t>
        </x:is>
      </x:c>
      <x:c r="B5811" s="0" t="inlineStr">
        <x:is>
          <x:t>Demo Handel GmbH</x:t>
        </x:is>
      </x:c>
      <x:c r="C5811" s="0" t="inlineStr">
        <x:is>
          <x:t>NetDebt</x:t>
        </x:is>
      </x:c>
      <x:c r="D5811" s="0" t="inlineStr">
        <x:is>
          <x:t>net-debt.other-debt-like.P_C.8</x:t>
        </x:is>
      </x:c>
      <x:c r="E5811" s="0" t="inlineStr">
        <x:is>
          <x:t>Sonstige Verbindlichkeiten (Anteil schuldähnlich)</x:t>
        </x:is>
      </x:c>
      <x:c r="F5811" s="58">
        <x:v>3760</x:v>
      </x:c>
      <x:c r="G5811" t="inlineStr">
        <x:is>
          <x:t>Verbindlichkeiten aus Einbehaltungen (KapESt und Soli)</x:t>
        </x:is>
      </x:c>
      <x:c r="H5811" s="0" t="inlineStr">
        <x:is>
          <x:t>2022-03</x:t>
        </x:is>
      </x:c>
      <x:c r="I5811" s="0" t="inlineStr">
        <x:is>
          <x:t>2022-03</x:t>
        </x:is>
      </x:c>
      <x:c r="J5811" s="0" t="inlineStr">
        <x:is>
          <x:t>Month</x:t>
        </x:is>
      </x:c>
      <x:c r="K5811" s="58">
        <x:v>1</x:v>
      </x:c>
      <x:c r="L5811" s="12">
        <x:v>0</x:v>
      </x:c>
    </x:row>
    <x:row r="5812">
      <x:c r="A5812" s="0" t="inlineStr">
        <x:is>
          <x:t>NetDebt|net-debt.other-debt-like.P_C.8|3760|2022-04</x:t>
        </x:is>
      </x:c>
      <x:c r="B5812" s="0" t="inlineStr">
        <x:is>
          <x:t>Demo Handel GmbH</x:t>
        </x:is>
      </x:c>
      <x:c r="C5812" s="0" t="inlineStr">
        <x:is>
          <x:t>NetDebt</x:t>
        </x:is>
      </x:c>
      <x:c r="D5812" s="0" t="inlineStr">
        <x:is>
          <x:t>net-debt.other-debt-like.P_C.8</x:t>
        </x:is>
      </x:c>
      <x:c r="E5812" s="0" t="inlineStr">
        <x:is>
          <x:t>Sonstige Verbindlichkeiten (Anteil schuldähnlich)</x:t>
        </x:is>
      </x:c>
      <x:c r="F5812" s="58">
        <x:v>3760</x:v>
      </x:c>
      <x:c r="G5812" t="inlineStr">
        <x:is>
          <x:t>Verbindlichkeiten aus Einbehaltungen (KapESt und Soli)</x:t>
        </x:is>
      </x:c>
      <x:c r="H5812" s="0" t="inlineStr">
        <x:is>
          <x:t>2022-04</x:t>
        </x:is>
      </x:c>
      <x:c r="I5812" s="0" t="inlineStr">
        <x:is>
          <x:t>2022-04</x:t>
        </x:is>
      </x:c>
      <x:c r="J5812" s="0" t="inlineStr">
        <x:is>
          <x:t>Month</x:t>
        </x:is>
      </x:c>
      <x:c r="K5812" s="58">
        <x:v>1</x:v>
      </x:c>
      <x:c r="L5812" s="12">
        <x:v>0</x:v>
      </x:c>
    </x:row>
    <x:row r="5813">
      <x:c r="A5813" s="0" t="inlineStr">
        <x:is>
          <x:t>NetDebt|net-debt.other-debt-like.P_C.8|3760|2022-05</x:t>
        </x:is>
      </x:c>
      <x:c r="B5813" s="0" t="inlineStr">
        <x:is>
          <x:t>Demo Handel GmbH</x:t>
        </x:is>
      </x:c>
      <x:c r="C5813" s="0" t="inlineStr">
        <x:is>
          <x:t>NetDebt</x:t>
        </x:is>
      </x:c>
      <x:c r="D5813" s="0" t="inlineStr">
        <x:is>
          <x:t>net-debt.other-debt-like.P_C.8</x:t>
        </x:is>
      </x:c>
      <x:c r="E5813" s="0" t="inlineStr">
        <x:is>
          <x:t>Sonstige Verbindlichkeiten (Anteil schuldähnlich)</x:t>
        </x:is>
      </x:c>
      <x:c r="F5813" s="58">
        <x:v>3760</x:v>
      </x:c>
      <x:c r="G5813" t="inlineStr">
        <x:is>
          <x:t>Verbindlichkeiten aus Einbehaltungen (KapESt und Soli)</x:t>
        </x:is>
      </x:c>
      <x:c r="H5813" s="0" t="inlineStr">
        <x:is>
          <x:t>2022-05</x:t>
        </x:is>
      </x:c>
      <x:c r="I5813" s="0" t="inlineStr">
        <x:is>
          <x:t>2022-05</x:t>
        </x:is>
      </x:c>
      <x:c r="J5813" s="0" t="inlineStr">
        <x:is>
          <x:t>Month</x:t>
        </x:is>
      </x:c>
      <x:c r="K5813" s="58">
        <x:v>1</x:v>
      </x:c>
      <x:c r="L5813" s="12">
        <x:v>0</x:v>
      </x:c>
    </x:row>
    <x:row r="5814">
      <x:c r="A5814" s="0" t="inlineStr">
        <x:is>
          <x:t>NetDebt|net-debt.other-debt-like.P_C.8|3760|2022-06</x:t>
        </x:is>
      </x:c>
      <x:c r="B5814" s="0" t="inlineStr">
        <x:is>
          <x:t>Demo Handel GmbH</x:t>
        </x:is>
      </x:c>
      <x:c r="C5814" s="0" t="inlineStr">
        <x:is>
          <x:t>NetDebt</x:t>
        </x:is>
      </x:c>
      <x:c r="D5814" s="0" t="inlineStr">
        <x:is>
          <x:t>net-debt.other-debt-like.P_C.8</x:t>
        </x:is>
      </x:c>
      <x:c r="E5814" s="0" t="inlineStr">
        <x:is>
          <x:t>Sonstige Verbindlichkeiten (Anteil schuldähnlich)</x:t>
        </x:is>
      </x:c>
      <x:c r="F5814" s="58">
        <x:v>3760</x:v>
      </x:c>
      <x:c r="G5814" t="inlineStr">
        <x:is>
          <x:t>Verbindlichkeiten aus Einbehaltungen (KapESt und Soli)</x:t>
        </x:is>
      </x:c>
      <x:c r="H5814" s="0" t="inlineStr">
        <x:is>
          <x:t>2022-06</x:t>
        </x:is>
      </x:c>
      <x:c r="I5814" s="0" t="inlineStr">
        <x:is>
          <x:t>2022-06</x:t>
        </x:is>
      </x:c>
      <x:c r="J5814" s="0" t="inlineStr">
        <x:is>
          <x:t>Month</x:t>
        </x:is>
      </x:c>
      <x:c r="K5814" s="58">
        <x:v>1</x:v>
      </x:c>
      <x:c r="L5814" s="12">
        <x:v>0</x:v>
      </x:c>
    </x:row>
    <x:row r="5815">
      <x:c r="A5815" s="0" t="inlineStr">
        <x:is>
          <x:t>NetDebt|net-debt.other-debt-like.P_C.8|3760|2022-07</x:t>
        </x:is>
      </x:c>
      <x:c r="B5815" s="0" t="inlineStr">
        <x:is>
          <x:t>Demo Handel GmbH</x:t>
        </x:is>
      </x:c>
      <x:c r="C5815" s="0" t="inlineStr">
        <x:is>
          <x:t>NetDebt</x:t>
        </x:is>
      </x:c>
      <x:c r="D5815" s="0" t="inlineStr">
        <x:is>
          <x:t>net-debt.other-debt-like.P_C.8</x:t>
        </x:is>
      </x:c>
      <x:c r="E5815" s="0" t="inlineStr">
        <x:is>
          <x:t>Sonstige Verbindlichkeiten (Anteil schuldähnlich)</x:t>
        </x:is>
      </x:c>
      <x:c r="F5815" s="58">
        <x:v>3760</x:v>
      </x:c>
      <x:c r="G5815" t="inlineStr">
        <x:is>
          <x:t>Verbindlichkeiten aus Einbehaltungen (KapESt und Soli)</x:t>
        </x:is>
      </x:c>
      <x:c r="H5815" s="0" t="inlineStr">
        <x:is>
          <x:t>2022-07</x:t>
        </x:is>
      </x:c>
      <x:c r="I5815" s="0" t="inlineStr">
        <x:is>
          <x:t>2022-07</x:t>
        </x:is>
      </x:c>
      <x:c r="J5815" s="0" t="inlineStr">
        <x:is>
          <x:t>Month</x:t>
        </x:is>
      </x:c>
      <x:c r="K5815" s="58">
        <x:v>1</x:v>
      </x:c>
      <x:c r="L5815" s="12">
        <x:v>0</x:v>
      </x:c>
    </x:row>
    <x:row r="5816">
      <x:c r="A5816" s="0" t="inlineStr">
        <x:is>
          <x:t>NetDebt|net-debt.other-debt-like.P_C.8|3760|2022-08</x:t>
        </x:is>
      </x:c>
      <x:c r="B5816" s="0" t="inlineStr">
        <x:is>
          <x:t>Demo Handel GmbH</x:t>
        </x:is>
      </x:c>
      <x:c r="C5816" s="0" t="inlineStr">
        <x:is>
          <x:t>NetDebt</x:t>
        </x:is>
      </x:c>
      <x:c r="D5816" s="0" t="inlineStr">
        <x:is>
          <x:t>net-debt.other-debt-like.P_C.8</x:t>
        </x:is>
      </x:c>
      <x:c r="E5816" s="0" t="inlineStr">
        <x:is>
          <x:t>Sonstige Verbindlichkeiten (Anteil schuldähnlich)</x:t>
        </x:is>
      </x:c>
      <x:c r="F5816" s="58">
        <x:v>3760</x:v>
      </x:c>
      <x:c r="G5816" t="inlineStr">
        <x:is>
          <x:t>Verbindlichkeiten aus Einbehaltungen (KapESt und Soli)</x:t>
        </x:is>
      </x:c>
      <x:c r="H5816" s="0" t="inlineStr">
        <x:is>
          <x:t>2022-08</x:t>
        </x:is>
      </x:c>
      <x:c r="I5816" s="0" t="inlineStr">
        <x:is>
          <x:t>2022-08</x:t>
        </x:is>
      </x:c>
      <x:c r="J5816" s="0" t="inlineStr">
        <x:is>
          <x:t>Month</x:t>
        </x:is>
      </x:c>
      <x:c r="K5816" s="58">
        <x:v>1</x:v>
      </x:c>
      <x:c r="L5816" s="12">
        <x:v>0</x:v>
      </x:c>
    </x:row>
    <x:row r="5817">
      <x:c r="A5817" s="0" t="inlineStr">
        <x:is>
          <x:t>NetDebt|net-debt.other-debt-like.P_C.8|3760|2022-09</x:t>
        </x:is>
      </x:c>
      <x:c r="B5817" s="0" t="inlineStr">
        <x:is>
          <x:t>Demo Handel GmbH</x:t>
        </x:is>
      </x:c>
      <x:c r="C5817" s="0" t="inlineStr">
        <x:is>
          <x:t>NetDebt</x:t>
        </x:is>
      </x:c>
      <x:c r="D5817" s="0" t="inlineStr">
        <x:is>
          <x:t>net-debt.other-debt-like.P_C.8</x:t>
        </x:is>
      </x:c>
      <x:c r="E5817" s="0" t="inlineStr">
        <x:is>
          <x:t>Sonstige Verbindlichkeiten (Anteil schuldähnlich)</x:t>
        </x:is>
      </x:c>
      <x:c r="F5817" s="58">
        <x:v>3760</x:v>
      </x:c>
      <x:c r="G5817" t="inlineStr">
        <x:is>
          <x:t>Verbindlichkeiten aus Einbehaltungen (KapESt und Soli)</x:t>
        </x:is>
      </x:c>
      <x:c r="H5817" s="0" t="inlineStr">
        <x:is>
          <x:t>2022-09</x:t>
        </x:is>
      </x:c>
      <x:c r="I5817" s="0" t="inlineStr">
        <x:is>
          <x:t>2022-09</x:t>
        </x:is>
      </x:c>
      <x:c r="J5817" s="0" t="inlineStr">
        <x:is>
          <x:t>Month</x:t>
        </x:is>
      </x:c>
      <x:c r="K5817" s="58">
        <x:v>1</x:v>
      </x:c>
      <x:c r="L5817" s="12">
        <x:v>0</x:v>
      </x:c>
    </x:row>
    <x:row r="5818">
      <x:c r="A5818" s="0" t="inlineStr">
        <x:is>
          <x:t>NetDebt|net-debt.other-debt-like.P_C.8|3760|2022-10</x:t>
        </x:is>
      </x:c>
      <x:c r="B5818" s="0" t="inlineStr">
        <x:is>
          <x:t>Demo Handel GmbH</x:t>
        </x:is>
      </x:c>
      <x:c r="C5818" s="0" t="inlineStr">
        <x:is>
          <x:t>NetDebt</x:t>
        </x:is>
      </x:c>
      <x:c r="D5818" s="0" t="inlineStr">
        <x:is>
          <x:t>net-debt.other-debt-like.P_C.8</x:t>
        </x:is>
      </x:c>
      <x:c r="E5818" s="0" t="inlineStr">
        <x:is>
          <x:t>Sonstige Verbindlichkeiten (Anteil schuldähnlich)</x:t>
        </x:is>
      </x:c>
      <x:c r="F5818" s="58">
        <x:v>3760</x:v>
      </x:c>
      <x:c r="G5818" t="inlineStr">
        <x:is>
          <x:t>Verbindlichkeiten aus Einbehaltungen (KapESt und Soli)</x:t>
        </x:is>
      </x:c>
      <x:c r="H5818" s="0" t="inlineStr">
        <x:is>
          <x:t>2022-10</x:t>
        </x:is>
      </x:c>
      <x:c r="I5818" s="0" t="inlineStr">
        <x:is>
          <x:t>2022-10</x:t>
        </x:is>
      </x:c>
      <x:c r="J5818" s="0" t="inlineStr">
        <x:is>
          <x:t>Month</x:t>
        </x:is>
      </x:c>
      <x:c r="K5818" s="58">
        <x:v>1</x:v>
      </x:c>
      <x:c r="L5818" s="12">
        <x:v>0</x:v>
      </x:c>
    </x:row>
    <x:row r="5819">
      <x:c r="A5819" s="0" t="inlineStr">
        <x:is>
          <x:t>NetDebt|net-debt.other-debt-like.P_C.8|3760|2022-11</x:t>
        </x:is>
      </x:c>
      <x:c r="B5819" s="0" t="inlineStr">
        <x:is>
          <x:t>Demo Handel GmbH</x:t>
        </x:is>
      </x:c>
      <x:c r="C5819" s="0" t="inlineStr">
        <x:is>
          <x:t>NetDebt</x:t>
        </x:is>
      </x:c>
      <x:c r="D5819" s="0" t="inlineStr">
        <x:is>
          <x:t>net-debt.other-debt-like.P_C.8</x:t>
        </x:is>
      </x:c>
      <x:c r="E5819" s="0" t="inlineStr">
        <x:is>
          <x:t>Sonstige Verbindlichkeiten (Anteil schuldähnlich)</x:t>
        </x:is>
      </x:c>
      <x:c r="F5819" s="58">
        <x:v>3760</x:v>
      </x:c>
      <x:c r="G5819" t="inlineStr">
        <x:is>
          <x:t>Verbindlichkeiten aus Einbehaltungen (KapESt und Soli)</x:t>
        </x:is>
      </x:c>
      <x:c r="H5819" s="0" t="inlineStr">
        <x:is>
          <x:t>2022-11</x:t>
        </x:is>
      </x:c>
      <x:c r="I5819" s="0" t="inlineStr">
        <x:is>
          <x:t>2022-11</x:t>
        </x:is>
      </x:c>
      <x:c r="J5819" s="0" t="inlineStr">
        <x:is>
          <x:t>Month</x:t>
        </x:is>
      </x:c>
      <x:c r="K5819" s="58">
        <x:v>1</x:v>
      </x:c>
      <x:c r="L5819" s="12">
        <x:v>0</x:v>
      </x:c>
    </x:row>
    <x:row r="5820">
      <x:c r="A5820" s="0" t="inlineStr">
        <x:is>
          <x:t>NetDebt|net-debt.other-debt-like.P_C.8|3760|2022-12</x:t>
        </x:is>
      </x:c>
      <x:c r="B5820" s="0" t="inlineStr">
        <x:is>
          <x:t>Demo Handel GmbH</x:t>
        </x:is>
      </x:c>
      <x:c r="C5820" s="0" t="inlineStr">
        <x:is>
          <x:t>NetDebt</x:t>
        </x:is>
      </x:c>
      <x:c r="D5820" s="0" t="inlineStr">
        <x:is>
          <x:t>net-debt.other-debt-like.P_C.8</x:t>
        </x:is>
      </x:c>
      <x:c r="E5820" s="0" t="inlineStr">
        <x:is>
          <x:t>Sonstige Verbindlichkeiten (Anteil schuldähnlich)</x:t>
        </x:is>
      </x:c>
      <x:c r="F5820" s="58">
        <x:v>3760</x:v>
      </x:c>
      <x:c r="G5820" t="inlineStr">
        <x:is>
          <x:t>Verbindlichkeiten aus Einbehaltungen (KapESt und Soli)</x:t>
        </x:is>
      </x:c>
      <x:c r="H5820" s="0" t="inlineStr">
        <x:is>
          <x:t>2022-12</x:t>
        </x:is>
      </x:c>
      <x:c r="I5820" s="0" t="inlineStr">
        <x:is>
          <x:t>2022-12</x:t>
        </x:is>
      </x:c>
      <x:c r="J5820" s="0" t="inlineStr">
        <x:is>
          <x:t>Month</x:t>
        </x:is>
      </x:c>
      <x:c r="K5820" s="58">
        <x:v>1</x:v>
      </x:c>
      <x:c r="L5820" s="12">
        <x:v>0</x:v>
      </x:c>
    </x:row>
    <x:row r="5821">
      <x:c r="A5821" s="0" t="inlineStr">
        <x:is>
          <x:t>NetDebt|net-debt.other-debt-like.P_C.8|3760|2023-01</x:t>
        </x:is>
      </x:c>
      <x:c r="B5821" s="0" t="inlineStr">
        <x:is>
          <x:t>Demo Handel GmbH</x:t>
        </x:is>
      </x:c>
      <x:c r="C5821" s="0" t="inlineStr">
        <x:is>
          <x:t>NetDebt</x:t>
        </x:is>
      </x:c>
      <x:c r="D5821" s="0" t="inlineStr">
        <x:is>
          <x:t>net-debt.other-debt-like.P_C.8</x:t>
        </x:is>
      </x:c>
      <x:c r="E5821" s="0" t="inlineStr">
        <x:is>
          <x:t>Sonstige Verbindlichkeiten (Anteil schuldähnlich)</x:t>
        </x:is>
      </x:c>
      <x:c r="F5821" s="58">
        <x:v>3760</x:v>
      </x:c>
      <x:c r="G5821" t="inlineStr">
        <x:is>
          <x:t>Verbindlichkeiten aus Einbehaltungen (KapESt und Soli)</x:t>
        </x:is>
      </x:c>
      <x:c r="H5821" s="0" t="inlineStr">
        <x:is>
          <x:t>2023-01</x:t>
        </x:is>
      </x:c>
      <x:c r="I5821" s="0" t="inlineStr">
        <x:is>
          <x:t>2023-01</x:t>
        </x:is>
      </x:c>
      <x:c r="J5821" s="0" t="inlineStr">
        <x:is>
          <x:t>Month</x:t>
        </x:is>
      </x:c>
      <x:c r="K5821" s="58">
        <x:v>1</x:v>
      </x:c>
      <x:c r="L5821" s="12">
        <x:v>0</x:v>
      </x:c>
    </x:row>
    <x:row r="5822">
      <x:c r="A5822" s="0" t="inlineStr">
        <x:is>
          <x:t>NetDebt|net-debt.other-debt-like.P_C.8|3760|2023-02</x:t>
        </x:is>
      </x:c>
      <x:c r="B5822" s="0" t="inlineStr">
        <x:is>
          <x:t>Demo Handel GmbH</x:t>
        </x:is>
      </x:c>
      <x:c r="C5822" s="0" t="inlineStr">
        <x:is>
          <x:t>NetDebt</x:t>
        </x:is>
      </x:c>
      <x:c r="D5822" s="0" t="inlineStr">
        <x:is>
          <x:t>net-debt.other-debt-like.P_C.8</x:t>
        </x:is>
      </x:c>
      <x:c r="E5822" s="0" t="inlineStr">
        <x:is>
          <x:t>Sonstige Verbindlichkeiten (Anteil schuldähnlich)</x:t>
        </x:is>
      </x:c>
      <x:c r="F5822" s="58">
        <x:v>3760</x:v>
      </x:c>
      <x:c r="G5822" t="inlineStr">
        <x:is>
          <x:t>Verbindlichkeiten aus Einbehaltungen (KapESt und Soli)</x:t>
        </x:is>
      </x:c>
      <x:c r="H5822" s="0" t="inlineStr">
        <x:is>
          <x:t>2023-02</x:t>
        </x:is>
      </x:c>
      <x:c r="I5822" s="0" t="inlineStr">
        <x:is>
          <x:t>2023-02</x:t>
        </x:is>
      </x:c>
      <x:c r="J5822" s="0" t="inlineStr">
        <x:is>
          <x:t>Month</x:t>
        </x:is>
      </x:c>
      <x:c r="K5822" s="58">
        <x:v>1</x:v>
      </x:c>
      <x:c r="L5822" s="12">
        <x:v>0</x:v>
      </x:c>
    </x:row>
    <x:row r="5823">
      <x:c r="A5823" s="0" t="inlineStr">
        <x:is>
          <x:t>NetDebt|net-debt.other-debt-like.P_C.8|3760|2023-03</x:t>
        </x:is>
      </x:c>
      <x:c r="B5823" s="0" t="inlineStr">
        <x:is>
          <x:t>Demo Handel GmbH</x:t>
        </x:is>
      </x:c>
      <x:c r="C5823" s="0" t="inlineStr">
        <x:is>
          <x:t>NetDebt</x:t>
        </x:is>
      </x:c>
      <x:c r="D5823" s="0" t="inlineStr">
        <x:is>
          <x:t>net-debt.other-debt-like.P_C.8</x:t>
        </x:is>
      </x:c>
      <x:c r="E5823" s="0" t="inlineStr">
        <x:is>
          <x:t>Sonstige Verbindlichkeiten (Anteil schuldähnlich)</x:t>
        </x:is>
      </x:c>
      <x:c r="F5823" s="58">
        <x:v>3760</x:v>
      </x:c>
      <x:c r="G5823" t="inlineStr">
        <x:is>
          <x:t>Verbindlichkeiten aus Einbehaltungen (KapESt und Soli)</x:t>
        </x:is>
      </x:c>
      <x:c r="H5823" s="0" t="inlineStr">
        <x:is>
          <x:t>2023-03</x:t>
        </x:is>
      </x:c>
      <x:c r="I5823" s="0" t="inlineStr">
        <x:is>
          <x:t>2023-03</x:t>
        </x:is>
      </x:c>
      <x:c r="J5823" s="0" t="inlineStr">
        <x:is>
          <x:t>Month</x:t>
        </x:is>
      </x:c>
      <x:c r="K5823" s="58">
        <x:v>1</x:v>
      </x:c>
      <x:c r="L5823" s="12">
        <x:v>0</x:v>
      </x:c>
    </x:row>
    <x:row r="5824">
      <x:c r="A5824" s="0" t="inlineStr">
        <x:is>
          <x:t>NetDebt|net-debt.other-debt-like.P_C.8|3760|2023-04</x:t>
        </x:is>
      </x:c>
      <x:c r="B5824" s="0" t="inlineStr">
        <x:is>
          <x:t>Demo Handel GmbH</x:t>
        </x:is>
      </x:c>
      <x:c r="C5824" s="0" t="inlineStr">
        <x:is>
          <x:t>NetDebt</x:t>
        </x:is>
      </x:c>
      <x:c r="D5824" s="0" t="inlineStr">
        <x:is>
          <x:t>net-debt.other-debt-like.P_C.8</x:t>
        </x:is>
      </x:c>
      <x:c r="E5824" s="0" t="inlineStr">
        <x:is>
          <x:t>Sonstige Verbindlichkeiten (Anteil schuldähnlich)</x:t>
        </x:is>
      </x:c>
      <x:c r="F5824" s="58">
        <x:v>3760</x:v>
      </x:c>
      <x:c r="G5824" t="inlineStr">
        <x:is>
          <x:t>Verbindlichkeiten aus Einbehaltungen (KapESt und Soli)</x:t>
        </x:is>
      </x:c>
      <x:c r="H5824" s="0" t="inlineStr">
        <x:is>
          <x:t>2023-04</x:t>
        </x:is>
      </x:c>
      <x:c r="I5824" s="0" t="inlineStr">
        <x:is>
          <x:t>2023-04</x:t>
        </x:is>
      </x:c>
      <x:c r="J5824" s="0" t="inlineStr">
        <x:is>
          <x:t>Month</x:t>
        </x:is>
      </x:c>
      <x:c r="K5824" s="58">
        <x:v>1</x:v>
      </x:c>
      <x:c r="L5824" s="12">
        <x:v>0</x:v>
      </x:c>
    </x:row>
    <x:row r="5825">
      <x:c r="A5825" s="0" t="inlineStr">
        <x:is>
          <x:t>NetDebt|net-debt.other-debt-like.P_C.8|3760|2023-05</x:t>
        </x:is>
      </x:c>
      <x:c r="B5825" s="0" t="inlineStr">
        <x:is>
          <x:t>Demo Handel GmbH</x:t>
        </x:is>
      </x:c>
      <x:c r="C5825" s="0" t="inlineStr">
        <x:is>
          <x:t>NetDebt</x:t>
        </x:is>
      </x:c>
      <x:c r="D5825" s="0" t="inlineStr">
        <x:is>
          <x:t>net-debt.other-debt-like.P_C.8</x:t>
        </x:is>
      </x:c>
      <x:c r="E5825" s="0" t="inlineStr">
        <x:is>
          <x:t>Sonstige Verbindlichkeiten (Anteil schuldähnlich)</x:t>
        </x:is>
      </x:c>
      <x:c r="F5825" s="58">
        <x:v>3760</x:v>
      </x:c>
      <x:c r="G5825" t="inlineStr">
        <x:is>
          <x:t>Verbindlichkeiten aus Einbehaltungen (KapESt und Soli)</x:t>
        </x:is>
      </x:c>
      <x:c r="H5825" s="0" t="inlineStr">
        <x:is>
          <x:t>2023-05</x:t>
        </x:is>
      </x:c>
      <x:c r="I5825" s="0" t="inlineStr">
        <x:is>
          <x:t>2023-05</x:t>
        </x:is>
      </x:c>
      <x:c r="J5825" s="0" t="inlineStr">
        <x:is>
          <x:t>Month</x:t>
        </x:is>
      </x:c>
      <x:c r="K5825" s="58">
        <x:v>1</x:v>
      </x:c>
      <x:c r="L5825" s="12">
        <x:v>0</x:v>
      </x:c>
    </x:row>
    <x:row r="5826">
      <x:c r="A5826" s="0" t="inlineStr">
        <x:is>
          <x:t>NetDebt|net-debt.other-debt-like.P_C.8|3760|2023-06</x:t>
        </x:is>
      </x:c>
      <x:c r="B5826" s="0" t="inlineStr">
        <x:is>
          <x:t>Demo Handel GmbH</x:t>
        </x:is>
      </x:c>
      <x:c r="C5826" s="0" t="inlineStr">
        <x:is>
          <x:t>NetDebt</x:t>
        </x:is>
      </x:c>
      <x:c r="D5826" s="0" t="inlineStr">
        <x:is>
          <x:t>net-debt.other-debt-like.P_C.8</x:t>
        </x:is>
      </x:c>
      <x:c r="E5826" s="0" t="inlineStr">
        <x:is>
          <x:t>Sonstige Verbindlichkeiten (Anteil schuldähnlich)</x:t>
        </x:is>
      </x:c>
      <x:c r="F5826" s="58">
        <x:v>3760</x:v>
      </x:c>
      <x:c r="G5826" t="inlineStr">
        <x:is>
          <x:t>Verbindlichkeiten aus Einbehaltungen (KapESt und Soli)</x:t>
        </x:is>
      </x:c>
      <x:c r="H5826" s="0" t="inlineStr">
        <x:is>
          <x:t>2023-06</x:t>
        </x:is>
      </x:c>
      <x:c r="I5826" s="0" t="inlineStr">
        <x:is>
          <x:t>2023-06</x:t>
        </x:is>
      </x:c>
      <x:c r="J5826" s="0" t="inlineStr">
        <x:is>
          <x:t>Month</x:t>
        </x:is>
      </x:c>
      <x:c r="K5826" s="58">
        <x:v>1</x:v>
      </x:c>
      <x:c r="L5826" s="12">
        <x:v>0</x:v>
      </x:c>
    </x:row>
    <x:row r="5827">
      <x:c r="A5827" s="0" t="inlineStr">
        <x:is>
          <x:t>NetDebt|net-debt.other-debt-like.P_C.8|3760|2023-07</x:t>
        </x:is>
      </x:c>
      <x:c r="B5827" s="0" t="inlineStr">
        <x:is>
          <x:t>Demo Handel GmbH</x:t>
        </x:is>
      </x:c>
      <x:c r="C5827" s="0" t="inlineStr">
        <x:is>
          <x:t>NetDebt</x:t>
        </x:is>
      </x:c>
      <x:c r="D5827" s="0" t="inlineStr">
        <x:is>
          <x:t>net-debt.other-debt-like.P_C.8</x:t>
        </x:is>
      </x:c>
      <x:c r="E5827" s="0" t="inlineStr">
        <x:is>
          <x:t>Sonstige Verbindlichkeiten (Anteil schuldähnlich)</x:t>
        </x:is>
      </x:c>
      <x:c r="F5827" s="58">
        <x:v>3760</x:v>
      </x:c>
      <x:c r="G5827" t="inlineStr">
        <x:is>
          <x:t>Verbindlichkeiten aus Einbehaltungen (KapESt und Soli)</x:t>
        </x:is>
      </x:c>
      <x:c r="H5827" s="0" t="inlineStr">
        <x:is>
          <x:t>2023-07</x:t>
        </x:is>
      </x:c>
      <x:c r="I5827" s="0" t="inlineStr">
        <x:is>
          <x:t>2023-07</x:t>
        </x:is>
      </x:c>
      <x:c r="J5827" s="0" t="inlineStr">
        <x:is>
          <x:t>Month</x:t>
        </x:is>
      </x:c>
      <x:c r="K5827" s="58">
        <x:v>1</x:v>
      </x:c>
      <x:c r="L5827" s="12">
        <x:v>0</x:v>
      </x:c>
    </x:row>
    <x:row r="5828">
      <x:c r="A5828" s="0" t="inlineStr">
        <x:is>
          <x:t>NetDebt|net-debt.other-debt-like.P_C.8|3760|2023-08</x:t>
        </x:is>
      </x:c>
      <x:c r="B5828" s="0" t="inlineStr">
        <x:is>
          <x:t>Demo Handel GmbH</x:t>
        </x:is>
      </x:c>
      <x:c r="C5828" s="0" t="inlineStr">
        <x:is>
          <x:t>NetDebt</x:t>
        </x:is>
      </x:c>
      <x:c r="D5828" s="0" t="inlineStr">
        <x:is>
          <x:t>net-debt.other-debt-like.P_C.8</x:t>
        </x:is>
      </x:c>
      <x:c r="E5828" s="0" t="inlineStr">
        <x:is>
          <x:t>Sonstige Verbindlichkeiten (Anteil schuldähnlich)</x:t>
        </x:is>
      </x:c>
      <x:c r="F5828" s="58">
        <x:v>3760</x:v>
      </x:c>
      <x:c r="G5828" t="inlineStr">
        <x:is>
          <x:t>Verbindlichkeiten aus Einbehaltungen (KapESt und Soli)</x:t>
        </x:is>
      </x:c>
      <x:c r="H5828" s="0" t="inlineStr">
        <x:is>
          <x:t>2023-08</x:t>
        </x:is>
      </x:c>
      <x:c r="I5828" s="0" t="inlineStr">
        <x:is>
          <x:t>2023-08</x:t>
        </x:is>
      </x:c>
      <x:c r="J5828" s="0" t="inlineStr">
        <x:is>
          <x:t>Month</x:t>
        </x:is>
      </x:c>
      <x:c r="K5828" s="58">
        <x:v>1</x:v>
      </x:c>
      <x:c r="L5828" s="12">
        <x:v>0</x:v>
      </x:c>
    </x:row>
    <x:row r="5829">
      <x:c r="A5829" s="0" t="inlineStr">
        <x:is>
          <x:t>NetDebt|net-debt.other-debt-like.P_C.8|3760|2023-09</x:t>
        </x:is>
      </x:c>
      <x:c r="B5829" s="0" t="inlineStr">
        <x:is>
          <x:t>Demo Handel GmbH</x:t>
        </x:is>
      </x:c>
      <x:c r="C5829" s="0" t="inlineStr">
        <x:is>
          <x:t>NetDebt</x:t>
        </x:is>
      </x:c>
      <x:c r="D5829" s="0" t="inlineStr">
        <x:is>
          <x:t>net-debt.other-debt-like.P_C.8</x:t>
        </x:is>
      </x:c>
      <x:c r="E5829" s="0" t="inlineStr">
        <x:is>
          <x:t>Sonstige Verbindlichkeiten (Anteil schuldähnlich)</x:t>
        </x:is>
      </x:c>
      <x:c r="F5829" s="58">
        <x:v>3760</x:v>
      </x:c>
      <x:c r="G5829" t="inlineStr">
        <x:is>
          <x:t>Verbindlichkeiten aus Einbehaltungen (KapESt und Soli)</x:t>
        </x:is>
      </x:c>
      <x:c r="H5829" s="0" t="inlineStr">
        <x:is>
          <x:t>2023-09</x:t>
        </x:is>
      </x:c>
      <x:c r="I5829" s="0" t="inlineStr">
        <x:is>
          <x:t>2023-09</x:t>
        </x:is>
      </x:c>
      <x:c r="J5829" s="0" t="inlineStr">
        <x:is>
          <x:t>Month</x:t>
        </x:is>
      </x:c>
      <x:c r="K5829" s="58">
        <x:v>1</x:v>
      </x:c>
      <x:c r="L5829" s="12">
        <x:v>0</x:v>
      </x:c>
    </x:row>
    <x:row r="5830">
      <x:c r="A5830" s="0" t="inlineStr">
        <x:is>
          <x:t>NetDebt|net-debt.other-debt-like.P_C.8|3760|2023-10</x:t>
        </x:is>
      </x:c>
      <x:c r="B5830" s="0" t="inlineStr">
        <x:is>
          <x:t>Demo Handel GmbH</x:t>
        </x:is>
      </x:c>
      <x:c r="C5830" s="0" t="inlineStr">
        <x:is>
          <x:t>NetDebt</x:t>
        </x:is>
      </x:c>
      <x:c r="D5830" s="0" t="inlineStr">
        <x:is>
          <x:t>net-debt.other-debt-like.P_C.8</x:t>
        </x:is>
      </x:c>
      <x:c r="E5830" s="0" t="inlineStr">
        <x:is>
          <x:t>Sonstige Verbindlichkeiten (Anteil schuldähnlich)</x:t>
        </x:is>
      </x:c>
      <x:c r="F5830" s="58">
        <x:v>3760</x:v>
      </x:c>
      <x:c r="G5830" t="inlineStr">
        <x:is>
          <x:t>Verbindlichkeiten aus Einbehaltungen (KapESt und Soli)</x:t>
        </x:is>
      </x:c>
      <x:c r="H5830" s="0" t="inlineStr">
        <x:is>
          <x:t>2023-10</x:t>
        </x:is>
      </x:c>
      <x:c r="I5830" s="0" t="inlineStr">
        <x:is>
          <x:t>2023-10</x:t>
        </x:is>
      </x:c>
      <x:c r="J5830" s="0" t="inlineStr">
        <x:is>
          <x:t>Month</x:t>
        </x:is>
      </x:c>
      <x:c r="K5830" s="58">
        <x:v>1</x:v>
      </x:c>
      <x:c r="L5830" s="12">
        <x:v>0</x:v>
      </x:c>
    </x:row>
    <x:row r="5831">
      <x:c r="A5831" s="0" t="inlineStr">
        <x:is>
          <x:t>NetDebt|net-debt.other-debt-like.P_C.8|3760|2023-11</x:t>
        </x:is>
      </x:c>
      <x:c r="B5831" s="0" t="inlineStr">
        <x:is>
          <x:t>Demo Handel GmbH</x:t>
        </x:is>
      </x:c>
      <x:c r="C5831" s="0" t="inlineStr">
        <x:is>
          <x:t>NetDebt</x:t>
        </x:is>
      </x:c>
      <x:c r="D5831" s="0" t="inlineStr">
        <x:is>
          <x:t>net-debt.other-debt-like.P_C.8</x:t>
        </x:is>
      </x:c>
      <x:c r="E5831" s="0" t="inlineStr">
        <x:is>
          <x:t>Sonstige Verbindlichkeiten (Anteil schuldähnlich)</x:t>
        </x:is>
      </x:c>
      <x:c r="F5831" s="58">
        <x:v>3760</x:v>
      </x:c>
      <x:c r="G5831" t="inlineStr">
        <x:is>
          <x:t>Verbindlichkeiten aus Einbehaltungen (KapESt und Soli)</x:t>
        </x:is>
      </x:c>
      <x:c r="H5831" s="0" t="inlineStr">
        <x:is>
          <x:t>2023-11</x:t>
        </x:is>
      </x:c>
      <x:c r="I5831" s="0" t="inlineStr">
        <x:is>
          <x:t>2023-11</x:t>
        </x:is>
      </x:c>
      <x:c r="J5831" s="0" t="inlineStr">
        <x:is>
          <x:t>Month</x:t>
        </x:is>
      </x:c>
      <x:c r="K5831" s="58">
        <x:v>1</x:v>
      </x:c>
      <x:c r="L5831" s="12">
        <x:v>0</x:v>
      </x:c>
    </x:row>
    <x:row r="5832">
      <x:c r="A5832" s="0" t="inlineStr">
        <x:is>
          <x:t>NetDebt|net-debt.other-debt-like.P_C.8|3760|2023-12</x:t>
        </x:is>
      </x:c>
      <x:c r="B5832" s="0" t="inlineStr">
        <x:is>
          <x:t>Demo Handel GmbH</x:t>
        </x:is>
      </x:c>
      <x:c r="C5832" s="0" t="inlineStr">
        <x:is>
          <x:t>NetDebt</x:t>
        </x:is>
      </x:c>
      <x:c r="D5832" s="0" t="inlineStr">
        <x:is>
          <x:t>net-debt.other-debt-like.P_C.8</x:t>
        </x:is>
      </x:c>
      <x:c r="E5832" s="0" t="inlineStr">
        <x:is>
          <x:t>Sonstige Verbindlichkeiten (Anteil schuldähnlich)</x:t>
        </x:is>
      </x:c>
      <x:c r="F5832" s="58">
        <x:v>3760</x:v>
      </x:c>
      <x:c r="G5832" t="inlineStr">
        <x:is>
          <x:t>Verbindlichkeiten aus Einbehaltungen (KapESt und Soli)</x:t>
        </x:is>
      </x:c>
      <x:c r="H5832" s="0" t="inlineStr">
        <x:is>
          <x:t>2023-12</x:t>
        </x:is>
      </x:c>
      <x:c r="I5832" s="0" t="inlineStr">
        <x:is>
          <x:t>2023-12</x:t>
        </x:is>
      </x:c>
      <x:c r="J5832" s="0" t="inlineStr">
        <x:is>
          <x:t>Month</x:t>
        </x:is>
      </x:c>
      <x:c r="K5832" s="58">
        <x:v>1</x:v>
      </x:c>
      <x:c r="L5832" s="12">
        <x:v>0</x:v>
      </x:c>
    </x:row>
    <x:row r="5833">
      <x:c r="A5833" s="0" t="inlineStr">
        <x:is>
          <x:t>NetDebt|net-debt.other-debt-like.P_C.8|3760|2024-01</x:t>
        </x:is>
      </x:c>
      <x:c r="B5833" s="0" t="inlineStr">
        <x:is>
          <x:t>Demo Handel GmbH</x:t>
        </x:is>
      </x:c>
      <x:c r="C5833" s="0" t="inlineStr">
        <x:is>
          <x:t>NetDebt</x:t>
        </x:is>
      </x:c>
      <x:c r="D5833" s="0" t="inlineStr">
        <x:is>
          <x:t>net-debt.other-debt-like.P_C.8</x:t>
        </x:is>
      </x:c>
      <x:c r="E5833" s="0" t="inlineStr">
        <x:is>
          <x:t>Sonstige Verbindlichkeiten (Anteil schuldähnlich)</x:t>
        </x:is>
      </x:c>
      <x:c r="F5833" s="58">
        <x:v>3760</x:v>
      </x:c>
      <x:c r="G5833" t="inlineStr">
        <x:is>
          <x:t>Verbindlichkeiten aus Einbehaltungen (KapESt und Soli)</x:t>
        </x:is>
      </x:c>
      <x:c r="H5833" s="0" t="inlineStr">
        <x:is>
          <x:t>2024-01</x:t>
        </x:is>
      </x:c>
      <x:c r="I5833" s="0" t="inlineStr">
        <x:is>
          <x:t>2024-01</x:t>
        </x:is>
      </x:c>
      <x:c r="J5833" s="0" t="inlineStr">
        <x:is>
          <x:t>Month</x:t>
        </x:is>
      </x:c>
      <x:c r="K5833" s="58">
        <x:v>1</x:v>
      </x:c>
      <x:c r="L5833" s="12">
        <x:v>0</x:v>
      </x:c>
    </x:row>
    <x:row r="5834">
      <x:c r="A5834" s="0" t="inlineStr">
        <x:is>
          <x:t>NetDebt|net-debt.other-debt-like.P_C.8|3760|2024-02</x:t>
        </x:is>
      </x:c>
      <x:c r="B5834" s="0" t="inlineStr">
        <x:is>
          <x:t>Demo Handel GmbH</x:t>
        </x:is>
      </x:c>
      <x:c r="C5834" s="0" t="inlineStr">
        <x:is>
          <x:t>NetDebt</x:t>
        </x:is>
      </x:c>
      <x:c r="D5834" s="0" t="inlineStr">
        <x:is>
          <x:t>net-debt.other-debt-like.P_C.8</x:t>
        </x:is>
      </x:c>
      <x:c r="E5834" s="0" t="inlineStr">
        <x:is>
          <x:t>Sonstige Verbindlichkeiten (Anteil schuldähnlich)</x:t>
        </x:is>
      </x:c>
      <x:c r="F5834" s="58">
        <x:v>3760</x:v>
      </x:c>
      <x:c r="G5834" t="inlineStr">
        <x:is>
          <x:t>Verbindlichkeiten aus Einbehaltungen (KapESt und Soli)</x:t>
        </x:is>
      </x:c>
      <x:c r="H5834" s="0" t="inlineStr">
        <x:is>
          <x:t>2024-02</x:t>
        </x:is>
      </x:c>
      <x:c r="I5834" s="0" t="inlineStr">
        <x:is>
          <x:t>2024-02</x:t>
        </x:is>
      </x:c>
      <x:c r="J5834" s="0" t="inlineStr">
        <x:is>
          <x:t>Month</x:t>
        </x:is>
      </x:c>
      <x:c r="K5834" s="58">
        <x:v>1</x:v>
      </x:c>
      <x:c r="L5834" s="12">
        <x:v>0</x:v>
      </x:c>
    </x:row>
    <x:row r="5835">
      <x:c r="A5835" s="0" t="inlineStr">
        <x:is>
          <x:t>NetDebt|net-debt.other-debt-like.P_C.8|3760|2024-03</x:t>
        </x:is>
      </x:c>
      <x:c r="B5835" s="0" t="inlineStr">
        <x:is>
          <x:t>Demo Handel GmbH</x:t>
        </x:is>
      </x:c>
      <x:c r="C5835" s="0" t="inlineStr">
        <x:is>
          <x:t>NetDebt</x:t>
        </x:is>
      </x:c>
      <x:c r="D5835" s="0" t="inlineStr">
        <x:is>
          <x:t>net-debt.other-debt-like.P_C.8</x:t>
        </x:is>
      </x:c>
      <x:c r="E5835" s="0" t="inlineStr">
        <x:is>
          <x:t>Sonstige Verbindlichkeiten (Anteil schuldähnlich)</x:t>
        </x:is>
      </x:c>
      <x:c r="F5835" s="58">
        <x:v>3760</x:v>
      </x:c>
      <x:c r="G5835" t="inlineStr">
        <x:is>
          <x:t>Verbindlichkeiten aus Einbehaltungen (KapESt und Soli)</x:t>
        </x:is>
      </x:c>
      <x:c r="H5835" s="0" t="inlineStr">
        <x:is>
          <x:t>2024-03</x:t>
        </x:is>
      </x:c>
      <x:c r="I5835" s="0" t="inlineStr">
        <x:is>
          <x:t>2024-03</x:t>
        </x:is>
      </x:c>
      <x:c r="J5835" s="0" t="inlineStr">
        <x:is>
          <x:t>Month</x:t>
        </x:is>
      </x:c>
      <x:c r="K5835" s="58">
        <x:v>1</x:v>
      </x:c>
      <x:c r="L5835" s="12">
        <x:v>0</x:v>
      </x:c>
    </x:row>
    <x:row r="5836">
      <x:c r="A5836" s="0" t="inlineStr">
        <x:is>
          <x:t>NetDebt|net-debt.other-debt-like.P_C.8|3760|2024-04</x:t>
        </x:is>
      </x:c>
      <x:c r="B5836" s="0" t="inlineStr">
        <x:is>
          <x:t>Demo Handel GmbH</x:t>
        </x:is>
      </x:c>
      <x:c r="C5836" s="0" t="inlineStr">
        <x:is>
          <x:t>NetDebt</x:t>
        </x:is>
      </x:c>
      <x:c r="D5836" s="0" t="inlineStr">
        <x:is>
          <x:t>net-debt.other-debt-like.P_C.8</x:t>
        </x:is>
      </x:c>
      <x:c r="E5836" s="0" t="inlineStr">
        <x:is>
          <x:t>Sonstige Verbindlichkeiten (Anteil schuldähnlich)</x:t>
        </x:is>
      </x:c>
      <x:c r="F5836" s="58">
        <x:v>3760</x:v>
      </x:c>
      <x:c r="G5836" t="inlineStr">
        <x:is>
          <x:t>Verbindlichkeiten aus Einbehaltungen (KapESt und Soli)</x:t>
        </x:is>
      </x:c>
      <x:c r="H5836" s="0" t="inlineStr">
        <x:is>
          <x:t>2024-04</x:t>
        </x:is>
      </x:c>
      <x:c r="I5836" s="0" t="inlineStr">
        <x:is>
          <x:t>2024-04</x:t>
        </x:is>
      </x:c>
      <x:c r="J5836" s="0" t="inlineStr">
        <x:is>
          <x:t>Month</x:t>
        </x:is>
      </x:c>
      <x:c r="K5836" s="58">
        <x:v>1</x:v>
      </x:c>
      <x:c r="L5836" s="12">
        <x:v>0</x:v>
      </x:c>
    </x:row>
    <x:row r="5837">
      <x:c r="A5837" s="0" t="inlineStr">
        <x:is>
          <x:t>NetDebt|net-debt.other-debt-like.P_C.8|3760|2024-05</x:t>
        </x:is>
      </x:c>
      <x:c r="B5837" s="0" t="inlineStr">
        <x:is>
          <x:t>Demo Handel GmbH</x:t>
        </x:is>
      </x:c>
      <x:c r="C5837" s="0" t="inlineStr">
        <x:is>
          <x:t>NetDebt</x:t>
        </x:is>
      </x:c>
      <x:c r="D5837" s="0" t="inlineStr">
        <x:is>
          <x:t>net-debt.other-debt-like.P_C.8</x:t>
        </x:is>
      </x:c>
      <x:c r="E5837" s="0" t="inlineStr">
        <x:is>
          <x:t>Sonstige Verbindlichkeiten (Anteil schuldähnlich)</x:t>
        </x:is>
      </x:c>
      <x:c r="F5837" s="58">
        <x:v>3760</x:v>
      </x:c>
      <x:c r="G5837" t="inlineStr">
        <x:is>
          <x:t>Verbindlichkeiten aus Einbehaltungen (KapESt und Soli)</x:t>
        </x:is>
      </x:c>
      <x:c r="H5837" s="0" t="inlineStr">
        <x:is>
          <x:t>2024-05</x:t>
        </x:is>
      </x:c>
      <x:c r="I5837" s="0" t="inlineStr">
        <x:is>
          <x:t>2024-05</x:t>
        </x:is>
      </x:c>
      <x:c r="J5837" s="0" t="inlineStr">
        <x:is>
          <x:t>Month</x:t>
        </x:is>
      </x:c>
      <x:c r="K5837" s="58">
        <x:v>1</x:v>
      </x:c>
      <x:c r="L5837" s="12">
        <x:v>0</x:v>
      </x:c>
    </x:row>
    <x:row r="5838">
      <x:c r="A5838" s="0" t="inlineStr">
        <x:is>
          <x:t>NetDebt|net-debt.other-debt-like.P_C.8|3760|2024-06</x:t>
        </x:is>
      </x:c>
      <x:c r="B5838" s="0" t="inlineStr">
        <x:is>
          <x:t>Demo Handel GmbH</x:t>
        </x:is>
      </x:c>
      <x:c r="C5838" s="0" t="inlineStr">
        <x:is>
          <x:t>NetDebt</x:t>
        </x:is>
      </x:c>
      <x:c r="D5838" s="0" t="inlineStr">
        <x:is>
          <x:t>net-debt.other-debt-like.P_C.8</x:t>
        </x:is>
      </x:c>
      <x:c r="E5838" s="0" t="inlineStr">
        <x:is>
          <x:t>Sonstige Verbindlichkeiten (Anteil schuldähnlich)</x:t>
        </x:is>
      </x:c>
      <x:c r="F5838" s="58">
        <x:v>3760</x:v>
      </x:c>
      <x:c r="G5838" t="inlineStr">
        <x:is>
          <x:t>Verbindlichkeiten aus Einbehaltungen (KapESt und Soli)</x:t>
        </x:is>
      </x:c>
      <x:c r="H5838" s="0" t="inlineStr">
        <x:is>
          <x:t>2024-06</x:t>
        </x:is>
      </x:c>
      <x:c r="I5838" s="0" t="inlineStr">
        <x:is>
          <x:t>2024-06</x:t>
        </x:is>
      </x:c>
      <x:c r="J5838" s="0" t="inlineStr">
        <x:is>
          <x:t>Month</x:t>
        </x:is>
      </x:c>
      <x:c r="K5838" s="58">
        <x:v>1</x:v>
      </x:c>
      <x:c r="L5838" s="12">
        <x:v>0</x:v>
      </x:c>
    </x:row>
    <x:row r="5839">
      <x:c r="A5839" s="0" t="inlineStr">
        <x:is>
          <x:t>NetDebt|net-debt.other-debt-like.P_C.8|3760|2024-07</x:t>
        </x:is>
      </x:c>
      <x:c r="B5839" s="0" t="inlineStr">
        <x:is>
          <x:t>Demo Handel GmbH</x:t>
        </x:is>
      </x:c>
      <x:c r="C5839" s="0" t="inlineStr">
        <x:is>
          <x:t>NetDebt</x:t>
        </x:is>
      </x:c>
      <x:c r="D5839" s="0" t="inlineStr">
        <x:is>
          <x:t>net-debt.other-debt-like.P_C.8</x:t>
        </x:is>
      </x:c>
      <x:c r="E5839" s="0" t="inlineStr">
        <x:is>
          <x:t>Sonstige Verbindlichkeiten (Anteil schuldähnlich)</x:t>
        </x:is>
      </x:c>
      <x:c r="F5839" s="58">
        <x:v>3760</x:v>
      </x:c>
      <x:c r="G5839" t="inlineStr">
        <x:is>
          <x:t>Verbindlichkeiten aus Einbehaltungen (KapESt und Soli)</x:t>
        </x:is>
      </x:c>
      <x:c r="H5839" s="0" t="inlineStr">
        <x:is>
          <x:t>2024-07</x:t>
        </x:is>
      </x:c>
      <x:c r="I5839" s="0" t="inlineStr">
        <x:is>
          <x:t>2024-07</x:t>
        </x:is>
      </x:c>
      <x:c r="J5839" s="0" t="inlineStr">
        <x:is>
          <x:t>Month</x:t>
        </x:is>
      </x:c>
      <x:c r="K5839" s="58">
        <x:v>1</x:v>
      </x:c>
      <x:c r="L5839" s="12">
        <x:v>791250</x:v>
      </x:c>
    </x:row>
    <x:row r="5840">
      <x:c r="A5840" s="0" t="inlineStr">
        <x:is>
          <x:t>NetDebt|net-debt.other-debt-like.P_C.8|3760|2024-08</x:t>
        </x:is>
      </x:c>
      <x:c r="B5840" s="0" t="inlineStr">
        <x:is>
          <x:t>Demo Handel GmbH</x:t>
        </x:is>
      </x:c>
      <x:c r="C5840" s="0" t="inlineStr">
        <x:is>
          <x:t>NetDebt</x:t>
        </x:is>
      </x:c>
      <x:c r="D5840" s="0" t="inlineStr">
        <x:is>
          <x:t>net-debt.other-debt-like.P_C.8</x:t>
        </x:is>
      </x:c>
      <x:c r="E5840" s="0" t="inlineStr">
        <x:is>
          <x:t>Sonstige Verbindlichkeiten (Anteil schuldähnlich)</x:t>
        </x:is>
      </x:c>
      <x:c r="F5840" s="58">
        <x:v>3760</x:v>
      </x:c>
      <x:c r="G5840" t="inlineStr">
        <x:is>
          <x:t>Verbindlichkeiten aus Einbehaltungen (KapESt und Soli)</x:t>
        </x:is>
      </x:c>
      <x:c r="H5840" s="0" t="inlineStr">
        <x:is>
          <x:t>2024-08</x:t>
        </x:is>
      </x:c>
      <x:c r="I5840" s="0" t="inlineStr">
        <x:is>
          <x:t>2024-08</x:t>
        </x:is>
      </x:c>
      <x:c r="J5840" s="0" t="inlineStr">
        <x:is>
          <x:t>Month</x:t>
        </x:is>
      </x:c>
      <x:c r="K5840" s="58">
        <x:v>1</x:v>
      </x:c>
      <x:c r="L5840" s="12">
        <x:v>0</x:v>
      </x:c>
    </x:row>
    <x:row r="5841">
      <x:c r="A5841" s="0" t="inlineStr">
        <x:is>
          <x:t>NetDebt|net-debt.other-debt-like.P_C.8|3760|2024-09</x:t>
        </x:is>
      </x:c>
      <x:c r="B5841" s="0" t="inlineStr">
        <x:is>
          <x:t>Demo Handel GmbH</x:t>
        </x:is>
      </x:c>
      <x:c r="C5841" s="0" t="inlineStr">
        <x:is>
          <x:t>NetDebt</x:t>
        </x:is>
      </x:c>
      <x:c r="D5841" s="0" t="inlineStr">
        <x:is>
          <x:t>net-debt.other-debt-like.P_C.8</x:t>
        </x:is>
      </x:c>
      <x:c r="E5841" s="0" t="inlineStr">
        <x:is>
          <x:t>Sonstige Verbindlichkeiten (Anteil schuldähnlich)</x:t>
        </x:is>
      </x:c>
      <x:c r="F5841" s="58">
        <x:v>3760</x:v>
      </x:c>
      <x:c r="G5841" t="inlineStr">
        <x:is>
          <x:t>Verbindlichkeiten aus Einbehaltungen (KapESt und Soli)</x:t>
        </x:is>
      </x:c>
      <x:c r="H5841" s="0" t="inlineStr">
        <x:is>
          <x:t>2024-09</x:t>
        </x:is>
      </x:c>
      <x:c r="I5841" s="0" t="inlineStr">
        <x:is>
          <x:t>2024-09</x:t>
        </x:is>
      </x:c>
      <x:c r="J5841" s="0" t="inlineStr">
        <x:is>
          <x:t>Month</x:t>
        </x:is>
      </x:c>
      <x:c r="K5841" s="58">
        <x:v>1</x:v>
      </x:c>
      <x:c r="L5841" s="12">
        <x:v>0</x:v>
      </x:c>
    </x:row>
    <x:row r="5842">
      <x:c r="A5842" s="0" t="inlineStr">
        <x:is>
          <x:t>NetDebt|net-debt.other-debt-like.P_C.8|3760|2024-10</x:t>
        </x:is>
      </x:c>
      <x:c r="B5842" s="0" t="inlineStr">
        <x:is>
          <x:t>Demo Handel GmbH</x:t>
        </x:is>
      </x:c>
      <x:c r="C5842" s="0" t="inlineStr">
        <x:is>
          <x:t>NetDebt</x:t>
        </x:is>
      </x:c>
      <x:c r="D5842" s="0" t="inlineStr">
        <x:is>
          <x:t>net-debt.other-debt-like.P_C.8</x:t>
        </x:is>
      </x:c>
      <x:c r="E5842" s="0" t="inlineStr">
        <x:is>
          <x:t>Sonstige Verbindlichkeiten (Anteil schuldähnlich)</x:t>
        </x:is>
      </x:c>
      <x:c r="F5842" s="58">
        <x:v>3760</x:v>
      </x:c>
      <x:c r="G5842" t="inlineStr">
        <x:is>
          <x:t>Verbindlichkeiten aus Einbehaltungen (KapESt und Soli)</x:t>
        </x:is>
      </x:c>
      <x:c r="H5842" s="0" t="inlineStr">
        <x:is>
          <x:t>2024-10</x:t>
        </x:is>
      </x:c>
      <x:c r="I5842" s="0" t="inlineStr">
        <x:is>
          <x:t>2024-10</x:t>
        </x:is>
      </x:c>
      <x:c r="J5842" s="0" t="inlineStr">
        <x:is>
          <x:t>Month</x:t>
        </x:is>
      </x:c>
      <x:c r="K5842" s="58">
        <x:v>1</x:v>
      </x:c>
      <x:c r="L5842" s="12">
        <x:v>0</x:v>
      </x:c>
    </x:row>
    <x:row r="5843">
      <x:c r="A5843" s="0" t="inlineStr">
        <x:is>
          <x:t>NetDebt|net-debt.other-debt-like.P_C.8|3760|2024-11</x:t>
        </x:is>
      </x:c>
      <x:c r="B5843" s="0" t="inlineStr">
        <x:is>
          <x:t>Demo Handel GmbH</x:t>
        </x:is>
      </x:c>
      <x:c r="C5843" s="0" t="inlineStr">
        <x:is>
          <x:t>NetDebt</x:t>
        </x:is>
      </x:c>
      <x:c r="D5843" s="0" t="inlineStr">
        <x:is>
          <x:t>net-debt.other-debt-like.P_C.8</x:t>
        </x:is>
      </x:c>
      <x:c r="E5843" s="0" t="inlineStr">
        <x:is>
          <x:t>Sonstige Verbindlichkeiten (Anteil schuldähnlich)</x:t>
        </x:is>
      </x:c>
      <x:c r="F5843" s="58">
        <x:v>3760</x:v>
      </x:c>
      <x:c r="G5843" t="inlineStr">
        <x:is>
          <x:t>Verbindlichkeiten aus Einbehaltungen (KapESt und Soli)</x:t>
        </x:is>
      </x:c>
      <x:c r="H5843" s="0" t="inlineStr">
        <x:is>
          <x:t>2024-11</x:t>
        </x:is>
      </x:c>
      <x:c r="I5843" s="0" t="inlineStr">
        <x:is>
          <x:t>2024-11</x:t>
        </x:is>
      </x:c>
      <x:c r="J5843" s="0" t="inlineStr">
        <x:is>
          <x:t>Month</x:t>
        </x:is>
      </x:c>
      <x:c r="K5843" s="58">
        <x:v>1</x:v>
      </x:c>
      <x:c r="L5843" s="12">
        <x:v>0</x:v>
      </x:c>
    </x:row>
    <x:row r="5844">
      <x:c r="A5844" s="0" t="inlineStr">
        <x:is>
          <x:t>NetDebt|net-debt.other-debt-like.P_C.8|3760|2024-12</x:t>
        </x:is>
      </x:c>
      <x:c r="B5844" s="0" t="inlineStr">
        <x:is>
          <x:t>Demo Handel GmbH</x:t>
        </x:is>
      </x:c>
      <x:c r="C5844" s="0" t="inlineStr">
        <x:is>
          <x:t>NetDebt</x:t>
        </x:is>
      </x:c>
      <x:c r="D5844" s="0" t="inlineStr">
        <x:is>
          <x:t>net-debt.other-debt-like.P_C.8</x:t>
        </x:is>
      </x:c>
      <x:c r="E5844" s="0" t="inlineStr">
        <x:is>
          <x:t>Sonstige Verbindlichkeiten (Anteil schuldähnlich)</x:t>
        </x:is>
      </x:c>
      <x:c r="F5844" s="58">
        <x:v>3760</x:v>
      </x:c>
      <x:c r="G5844" t="inlineStr">
        <x:is>
          <x:t>Verbindlichkeiten aus Einbehaltungen (KapESt und Soli)</x:t>
        </x:is>
      </x:c>
      <x:c r="H5844" s="0" t="inlineStr">
        <x:is>
          <x:t>2024-12</x:t>
        </x:is>
      </x:c>
      <x:c r="I5844" s="0" t="inlineStr">
        <x:is>
          <x:t>2024-12</x:t>
        </x:is>
      </x:c>
      <x:c r="J5844" s="0" t="inlineStr">
        <x:is>
          <x:t>Month</x:t>
        </x:is>
      </x:c>
      <x:c r="K5844" s="58">
        <x:v>1</x:v>
      </x:c>
      <x:c r="L5844" s="12">
        <x:v>0</x:v>
      </x:c>
    </x:row>
    <x:row r="5845">
      <x:c r="A5845" s="0" t="inlineStr">
        <x:is>
          <x:t>NetDebt|net-debt.other-debt-like||2022-01</x:t>
        </x:is>
      </x:c>
      <x:c r="B5845" s="0" t="inlineStr">
        <x:is>
          <x:t>Demo Handel GmbH</x:t>
        </x:is>
      </x:c>
      <x:c r="C5845" s="0" t="inlineStr">
        <x:is>
          <x:t>NetDebt</x:t>
        </x:is>
      </x:c>
      <x:c r="D5845" s="0" t="inlineStr">
        <x:is>
          <x:t>net-debt.other-debt-like</x:t>
        </x:is>
      </x:c>
      <x:c r="E5845" s="0" t="inlineStr">
        <x:is>
          <x:t>Übrige schuldähnliche Posten</x:t>
        </x:is>
      </x:c>
      <x:c r="H5845" s="0" t="inlineStr">
        <x:is>
          <x:t>2022-01</x:t>
        </x:is>
      </x:c>
      <x:c r="I5845" s="0" t="inlineStr">
        <x:is>
          <x:t>2022-01</x:t>
        </x:is>
      </x:c>
      <x:c r="J5845" s="0" t="inlineStr">
        <x:is>
          <x:t>Month</x:t>
        </x:is>
      </x:c>
      <x:c r="K5845" s="58">
        <x:v>1</x:v>
      </x:c>
      <x:c r="L5845" s="12">
        <x:v>617883.2</x:v>
      </x:c>
    </x:row>
    <x:row r="5846">
      <x:c r="A5846" s="0" t="inlineStr">
        <x:is>
          <x:t>NetDebt|net-debt.other-debt-like||2022-02</x:t>
        </x:is>
      </x:c>
      <x:c r="B5846" s="0" t="inlineStr">
        <x:is>
          <x:t>Demo Handel GmbH</x:t>
        </x:is>
      </x:c>
      <x:c r="C5846" s="0" t="inlineStr">
        <x:is>
          <x:t>NetDebt</x:t>
        </x:is>
      </x:c>
      <x:c r="D5846" s="0" t="inlineStr">
        <x:is>
          <x:t>net-debt.other-debt-like</x:t>
        </x:is>
      </x:c>
      <x:c r="E5846" s="0" t="inlineStr">
        <x:is>
          <x:t>Übrige schuldähnliche Posten</x:t>
        </x:is>
      </x:c>
      <x:c r="H5846" s="0" t="inlineStr">
        <x:is>
          <x:t>2022-02</x:t>
        </x:is>
      </x:c>
      <x:c r="I5846" s="0" t="inlineStr">
        <x:is>
          <x:t>2022-02</x:t>
        </x:is>
      </x:c>
      <x:c r="J5846" s="0" t="inlineStr">
        <x:is>
          <x:t>Month</x:t>
        </x:is>
      </x:c>
      <x:c r="K5846" s="58">
        <x:v>1</x:v>
      </x:c>
      <x:c r="L5846" s="12">
        <x:v>617883.2</x:v>
      </x:c>
    </x:row>
    <x:row r="5847">
      <x:c r="A5847" s="0" t="inlineStr">
        <x:is>
          <x:t>NetDebt|net-debt.other-debt-like||2022-03</x:t>
        </x:is>
      </x:c>
      <x:c r="B5847" s="0" t="inlineStr">
        <x:is>
          <x:t>Demo Handel GmbH</x:t>
        </x:is>
      </x:c>
      <x:c r="C5847" s="0" t="inlineStr">
        <x:is>
          <x:t>NetDebt</x:t>
        </x:is>
      </x:c>
      <x:c r="D5847" s="0" t="inlineStr">
        <x:is>
          <x:t>net-debt.other-debt-like</x:t>
        </x:is>
      </x:c>
      <x:c r="E5847" s="0" t="inlineStr">
        <x:is>
          <x:t>Übrige schuldähnliche Posten</x:t>
        </x:is>
      </x:c>
      <x:c r="H5847" s="0" t="inlineStr">
        <x:is>
          <x:t>2022-03</x:t>
        </x:is>
      </x:c>
      <x:c r="I5847" s="0" t="inlineStr">
        <x:is>
          <x:t>2022-03</x:t>
        </x:is>
      </x:c>
      <x:c r="J5847" s="0" t="inlineStr">
        <x:is>
          <x:t>Month</x:t>
        </x:is>
      </x:c>
      <x:c r="K5847" s="58">
        <x:v>1</x:v>
      </x:c>
      <x:c r="L5847" s="12">
        <x:v>617883.2</x:v>
      </x:c>
    </x:row>
    <x:row r="5848">
      <x:c r="A5848" s="0" t="inlineStr">
        <x:is>
          <x:t>NetDebt|net-debt.other-debt-like||2022-04</x:t>
        </x:is>
      </x:c>
      <x:c r="B5848" s="0" t="inlineStr">
        <x:is>
          <x:t>Demo Handel GmbH</x:t>
        </x:is>
      </x:c>
      <x:c r="C5848" s="0" t="inlineStr">
        <x:is>
          <x:t>NetDebt</x:t>
        </x:is>
      </x:c>
      <x:c r="D5848" s="0" t="inlineStr">
        <x:is>
          <x:t>net-debt.other-debt-like</x:t>
        </x:is>
      </x:c>
      <x:c r="E5848" s="0" t="inlineStr">
        <x:is>
          <x:t>Übrige schuldähnliche Posten</x:t>
        </x:is>
      </x:c>
      <x:c r="H5848" s="0" t="inlineStr">
        <x:is>
          <x:t>2022-04</x:t>
        </x:is>
      </x:c>
      <x:c r="I5848" s="0" t="inlineStr">
        <x:is>
          <x:t>2022-04</x:t>
        </x:is>
      </x:c>
      <x:c r="J5848" s="0" t="inlineStr">
        <x:is>
          <x:t>Month</x:t>
        </x:is>
      </x:c>
      <x:c r="K5848" s="58">
        <x:v>1</x:v>
      </x:c>
      <x:c r="L5848" s="12">
        <x:v>617883.2</x:v>
      </x:c>
    </x:row>
    <x:row r="5849">
      <x:c r="A5849" s="0" t="inlineStr">
        <x:is>
          <x:t>NetDebt|net-debt.other-debt-like||2022-05</x:t>
        </x:is>
      </x:c>
      <x:c r="B5849" s="0" t="inlineStr">
        <x:is>
          <x:t>Demo Handel GmbH</x:t>
        </x:is>
      </x:c>
      <x:c r="C5849" s="0" t="inlineStr">
        <x:is>
          <x:t>NetDebt</x:t>
        </x:is>
      </x:c>
      <x:c r="D5849" s="0" t="inlineStr">
        <x:is>
          <x:t>net-debt.other-debt-like</x:t>
        </x:is>
      </x:c>
      <x:c r="E5849" s="0" t="inlineStr">
        <x:is>
          <x:t>Übrige schuldähnliche Posten</x:t>
        </x:is>
      </x:c>
      <x:c r="H5849" s="0" t="inlineStr">
        <x:is>
          <x:t>2022-05</x:t>
        </x:is>
      </x:c>
      <x:c r="I5849" s="0" t="inlineStr">
        <x:is>
          <x:t>2022-05</x:t>
        </x:is>
      </x:c>
      <x:c r="J5849" s="0" t="inlineStr">
        <x:is>
          <x:t>Month</x:t>
        </x:is>
      </x:c>
      <x:c r="K5849" s="58">
        <x:v>1</x:v>
      </x:c>
      <x:c r="L5849" s="12">
        <x:v>617883.2</x:v>
      </x:c>
    </x:row>
    <x:row r="5850">
      <x:c r="A5850" s="0" t="inlineStr">
        <x:is>
          <x:t>NetDebt|net-debt.other-debt-like||2022-06</x:t>
        </x:is>
      </x:c>
      <x:c r="B5850" s="0" t="inlineStr">
        <x:is>
          <x:t>Demo Handel GmbH</x:t>
        </x:is>
      </x:c>
      <x:c r="C5850" s="0" t="inlineStr">
        <x:is>
          <x:t>NetDebt</x:t>
        </x:is>
      </x:c>
      <x:c r="D5850" s="0" t="inlineStr">
        <x:is>
          <x:t>net-debt.other-debt-like</x:t>
        </x:is>
      </x:c>
      <x:c r="E5850" s="0" t="inlineStr">
        <x:is>
          <x:t>Übrige schuldähnliche Posten</x:t>
        </x:is>
      </x:c>
      <x:c r="H5850" s="0" t="inlineStr">
        <x:is>
          <x:t>2022-06</x:t>
        </x:is>
      </x:c>
      <x:c r="I5850" s="0" t="inlineStr">
        <x:is>
          <x:t>2022-06</x:t>
        </x:is>
      </x:c>
      <x:c r="J5850" s="0" t="inlineStr">
        <x:is>
          <x:t>Month</x:t>
        </x:is>
      </x:c>
      <x:c r="K5850" s="58">
        <x:v>1</x:v>
      </x:c>
      <x:c r="L5850" s="12">
        <x:v>617883.2</x:v>
      </x:c>
    </x:row>
    <x:row r="5851">
      <x:c r="A5851" s="0" t="inlineStr">
        <x:is>
          <x:t>NetDebt|net-debt.other-debt-like||2022-07</x:t>
        </x:is>
      </x:c>
      <x:c r="B5851" s="0" t="inlineStr">
        <x:is>
          <x:t>Demo Handel GmbH</x:t>
        </x:is>
      </x:c>
      <x:c r="C5851" s="0" t="inlineStr">
        <x:is>
          <x:t>NetDebt</x:t>
        </x:is>
      </x:c>
      <x:c r="D5851" s="0" t="inlineStr">
        <x:is>
          <x:t>net-debt.other-debt-like</x:t>
        </x:is>
      </x:c>
      <x:c r="E5851" s="0" t="inlineStr">
        <x:is>
          <x:t>Übrige schuldähnliche Posten</x:t>
        </x:is>
      </x:c>
      <x:c r="H5851" s="0" t="inlineStr">
        <x:is>
          <x:t>2022-07</x:t>
        </x:is>
      </x:c>
      <x:c r="I5851" s="0" t="inlineStr">
        <x:is>
          <x:t>2022-07</x:t>
        </x:is>
      </x:c>
      <x:c r="J5851" s="0" t="inlineStr">
        <x:is>
          <x:t>Month</x:t>
        </x:is>
      </x:c>
      <x:c r="K5851" s="58">
        <x:v>1</x:v>
      </x:c>
      <x:c r="L5851" s="12">
        <x:v>617883.2</x:v>
      </x:c>
    </x:row>
    <x:row r="5852">
      <x:c r="A5852" s="0" t="inlineStr">
        <x:is>
          <x:t>NetDebt|net-debt.other-debt-like||2022-08</x:t>
        </x:is>
      </x:c>
      <x:c r="B5852" s="0" t="inlineStr">
        <x:is>
          <x:t>Demo Handel GmbH</x:t>
        </x:is>
      </x:c>
      <x:c r="C5852" s="0" t="inlineStr">
        <x:is>
          <x:t>NetDebt</x:t>
        </x:is>
      </x:c>
      <x:c r="D5852" s="0" t="inlineStr">
        <x:is>
          <x:t>net-debt.other-debt-like</x:t>
        </x:is>
      </x:c>
      <x:c r="E5852" s="0" t="inlineStr">
        <x:is>
          <x:t>Übrige schuldähnliche Posten</x:t>
        </x:is>
      </x:c>
      <x:c r="H5852" s="0" t="inlineStr">
        <x:is>
          <x:t>2022-08</x:t>
        </x:is>
      </x:c>
      <x:c r="I5852" s="0" t="inlineStr">
        <x:is>
          <x:t>2022-08</x:t>
        </x:is>
      </x:c>
      <x:c r="J5852" s="0" t="inlineStr">
        <x:is>
          <x:t>Month</x:t>
        </x:is>
      </x:c>
      <x:c r="K5852" s="58">
        <x:v>1</x:v>
      </x:c>
      <x:c r="L5852" s="12">
        <x:v>500000</x:v>
      </x:c>
    </x:row>
    <x:row r="5853">
      <x:c r="A5853" s="0" t="inlineStr">
        <x:is>
          <x:t>NetDebt|net-debt.other-debt-like||2022-09</x:t>
        </x:is>
      </x:c>
      <x:c r="B5853" s="0" t="inlineStr">
        <x:is>
          <x:t>Demo Handel GmbH</x:t>
        </x:is>
      </x:c>
      <x:c r="C5853" s="0" t="inlineStr">
        <x:is>
          <x:t>NetDebt</x:t>
        </x:is>
      </x:c>
      <x:c r="D5853" s="0" t="inlineStr">
        <x:is>
          <x:t>net-debt.other-debt-like</x:t>
        </x:is>
      </x:c>
      <x:c r="E5853" s="0" t="inlineStr">
        <x:is>
          <x:t>Übrige schuldähnliche Posten</x:t>
        </x:is>
      </x:c>
      <x:c r="H5853" s="0" t="inlineStr">
        <x:is>
          <x:t>2022-09</x:t>
        </x:is>
      </x:c>
      <x:c r="I5853" s="0" t="inlineStr">
        <x:is>
          <x:t>2022-09</x:t>
        </x:is>
      </x:c>
      <x:c r="J5853" s="0" t="inlineStr">
        <x:is>
          <x:t>Month</x:t>
        </x:is>
      </x:c>
      <x:c r="K5853" s="58">
        <x:v>1</x:v>
      </x:c>
      <x:c r="L5853" s="12">
        <x:v>500000</x:v>
      </x:c>
    </x:row>
    <x:row r="5854">
      <x:c r="A5854" s="0" t="inlineStr">
        <x:is>
          <x:t>NetDebt|net-debt.other-debt-like||2022-10</x:t>
        </x:is>
      </x:c>
      <x:c r="B5854" s="0" t="inlineStr">
        <x:is>
          <x:t>Demo Handel GmbH</x:t>
        </x:is>
      </x:c>
      <x:c r="C5854" s="0" t="inlineStr">
        <x:is>
          <x:t>NetDebt</x:t>
        </x:is>
      </x:c>
      <x:c r="D5854" s="0" t="inlineStr">
        <x:is>
          <x:t>net-debt.other-debt-like</x:t>
        </x:is>
      </x:c>
      <x:c r="E5854" s="0" t="inlineStr">
        <x:is>
          <x:t>Übrige schuldähnliche Posten</x:t>
        </x:is>
      </x:c>
      <x:c r="H5854" s="0" t="inlineStr">
        <x:is>
          <x:t>2022-10</x:t>
        </x:is>
      </x:c>
      <x:c r="I5854" s="0" t="inlineStr">
        <x:is>
          <x:t>2022-10</x:t>
        </x:is>
      </x:c>
      <x:c r="J5854" s="0" t="inlineStr">
        <x:is>
          <x:t>Month</x:t>
        </x:is>
      </x:c>
      <x:c r="K5854" s="58">
        <x:v>1</x:v>
      </x:c>
      <x:c r="L5854" s="12">
        <x:v>500000</x:v>
      </x:c>
    </x:row>
    <x:row r="5855">
      <x:c r="A5855" s="0" t="inlineStr">
        <x:is>
          <x:t>NetDebt|net-debt.other-debt-like||2022-11</x:t>
        </x:is>
      </x:c>
      <x:c r="B5855" s="0" t="inlineStr">
        <x:is>
          <x:t>Demo Handel GmbH</x:t>
        </x:is>
      </x:c>
      <x:c r="C5855" s="0" t="inlineStr">
        <x:is>
          <x:t>NetDebt</x:t>
        </x:is>
      </x:c>
      <x:c r="D5855" s="0" t="inlineStr">
        <x:is>
          <x:t>net-debt.other-debt-like</x:t>
        </x:is>
      </x:c>
      <x:c r="E5855" s="0" t="inlineStr">
        <x:is>
          <x:t>Übrige schuldähnliche Posten</x:t>
        </x:is>
      </x:c>
      <x:c r="H5855" s="0" t="inlineStr">
        <x:is>
          <x:t>2022-11</x:t>
        </x:is>
      </x:c>
      <x:c r="I5855" s="0" t="inlineStr">
        <x:is>
          <x:t>2022-11</x:t>
        </x:is>
      </x:c>
      <x:c r="J5855" s="0" t="inlineStr">
        <x:is>
          <x:t>Month</x:t>
        </x:is>
      </x:c>
      <x:c r="K5855" s="58">
        <x:v>1</x:v>
      </x:c>
      <x:c r="L5855" s="12">
        <x:v>500000</x:v>
      </x:c>
    </x:row>
    <x:row r="5856">
      <x:c r="A5856" s="0" t="inlineStr">
        <x:is>
          <x:t>NetDebt|net-debt.other-debt-like||2022-12</x:t>
        </x:is>
      </x:c>
      <x:c r="B5856" s="0" t="inlineStr">
        <x:is>
          <x:t>Demo Handel GmbH</x:t>
        </x:is>
      </x:c>
      <x:c r="C5856" s="0" t="inlineStr">
        <x:is>
          <x:t>NetDebt</x:t>
        </x:is>
      </x:c>
      <x:c r="D5856" s="0" t="inlineStr">
        <x:is>
          <x:t>net-debt.other-debt-like</x:t>
        </x:is>
      </x:c>
      <x:c r="E5856" s="0" t="inlineStr">
        <x:is>
          <x:t>Übrige schuldähnliche Posten</x:t>
        </x:is>
      </x:c>
      <x:c r="H5856" s="0" t="inlineStr">
        <x:is>
          <x:t>2022-12</x:t>
        </x:is>
      </x:c>
      <x:c r="I5856" s="0" t="inlineStr">
        <x:is>
          <x:t>2022-12</x:t>
        </x:is>
      </x:c>
      <x:c r="J5856" s="0" t="inlineStr">
        <x:is>
          <x:t>Month</x:t>
        </x:is>
      </x:c>
      <x:c r="K5856" s="58">
        <x:v>1</x:v>
      </x:c>
      <x:c r="L5856" s="12">
        <x:v>744627.67</x:v>
      </x:c>
    </x:row>
    <x:row r="5857">
      <x:c r="A5857" s="0" t="inlineStr">
        <x:is>
          <x:t>NetDebt|net-debt.other-debt-like||2023-01</x:t>
        </x:is>
      </x:c>
      <x:c r="B5857" s="0" t="inlineStr">
        <x:is>
          <x:t>Demo Handel GmbH</x:t>
        </x:is>
      </x:c>
      <x:c r="C5857" s="0" t="inlineStr">
        <x:is>
          <x:t>NetDebt</x:t>
        </x:is>
      </x:c>
      <x:c r="D5857" s="0" t="inlineStr">
        <x:is>
          <x:t>net-debt.other-debt-like</x:t>
        </x:is>
      </x:c>
      <x:c r="E5857" s="0" t="inlineStr">
        <x:is>
          <x:t>Übrige schuldähnliche Posten</x:t>
        </x:is>
      </x:c>
      <x:c r="H5857" s="0" t="inlineStr">
        <x:is>
          <x:t>2023-01</x:t>
        </x:is>
      </x:c>
      <x:c r="I5857" s="0" t="inlineStr">
        <x:is>
          <x:t>2023-01</x:t>
        </x:is>
      </x:c>
      <x:c r="J5857" s="0" t="inlineStr">
        <x:is>
          <x:t>Month</x:t>
        </x:is>
      </x:c>
      <x:c r="K5857" s="58">
        <x:v>1</x:v>
      </x:c>
      <x:c r="L5857" s="12">
        <x:v>744627.67</x:v>
      </x:c>
    </x:row>
    <x:row r="5858">
      <x:c r="A5858" s="0" t="inlineStr">
        <x:is>
          <x:t>NetDebt|net-debt.other-debt-like||2023-02</x:t>
        </x:is>
      </x:c>
      <x:c r="B5858" s="0" t="inlineStr">
        <x:is>
          <x:t>Demo Handel GmbH</x:t>
        </x:is>
      </x:c>
      <x:c r="C5858" s="0" t="inlineStr">
        <x:is>
          <x:t>NetDebt</x:t>
        </x:is>
      </x:c>
      <x:c r="D5858" s="0" t="inlineStr">
        <x:is>
          <x:t>net-debt.other-debt-like</x:t>
        </x:is>
      </x:c>
      <x:c r="E5858" s="0" t="inlineStr">
        <x:is>
          <x:t>Übrige schuldähnliche Posten</x:t>
        </x:is>
      </x:c>
      <x:c r="H5858" s="0" t="inlineStr">
        <x:is>
          <x:t>2023-02</x:t>
        </x:is>
      </x:c>
      <x:c r="I5858" s="0" t="inlineStr">
        <x:is>
          <x:t>2023-02</x:t>
        </x:is>
      </x:c>
      <x:c r="J5858" s="0" t="inlineStr">
        <x:is>
          <x:t>Month</x:t>
        </x:is>
      </x:c>
      <x:c r="K5858" s="58">
        <x:v>1</x:v>
      </x:c>
      <x:c r="L5858" s="12">
        <x:v>744627.67</x:v>
      </x:c>
    </x:row>
    <x:row r="5859">
      <x:c r="A5859" s="0" t="inlineStr">
        <x:is>
          <x:t>NetDebt|net-debt.other-debt-like||2023-03</x:t>
        </x:is>
      </x:c>
      <x:c r="B5859" s="0" t="inlineStr">
        <x:is>
          <x:t>Demo Handel GmbH</x:t>
        </x:is>
      </x:c>
      <x:c r="C5859" s="0" t="inlineStr">
        <x:is>
          <x:t>NetDebt</x:t>
        </x:is>
      </x:c>
      <x:c r="D5859" s="0" t="inlineStr">
        <x:is>
          <x:t>net-debt.other-debt-like</x:t>
        </x:is>
      </x:c>
      <x:c r="E5859" s="0" t="inlineStr">
        <x:is>
          <x:t>Übrige schuldähnliche Posten</x:t>
        </x:is>
      </x:c>
      <x:c r="H5859" s="0" t="inlineStr">
        <x:is>
          <x:t>2023-03</x:t>
        </x:is>
      </x:c>
      <x:c r="I5859" s="0" t="inlineStr">
        <x:is>
          <x:t>2023-03</x:t>
        </x:is>
      </x:c>
      <x:c r="J5859" s="0" t="inlineStr">
        <x:is>
          <x:t>Month</x:t>
        </x:is>
      </x:c>
      <x:c r="K5859" s="58">
        <x:v>1</x:v>
      </x:c>
      <x:c r="L5859" s="12">
        <x:v>744627.67</x:v>
      </x:c>
    </x:row>
    <x:row r="5860">
      <x:c r="A5860" s="0" t="inlineStr">
        <x:is>
          <x:t>NetDebt|net-debt.other-debt-like||2023-04</x:t>
        </x:is>
      </x:c>
      <x:c r="B5860" s="0" t="inlineStr">
        <x:is>
          <x:t>Demo Handel GmbH</x:t>
        </x:is>
      </x:c>
      <x:c r="C5860" s="0" t="inlineStr">
        <x:is>
          <x:t>NetDebt</x:t>
        </x:is>
      </x:c>
      <x:c r="D5860" s="0" t="inlineStr">
        <x:is>
          <x:t>net-debt.other-debt-like</x:t>
        </x:is>
      </x:c>
      <x:c r="E5860" s="0" t="inlineStr">
        <x:is>
          <x:t>Übrige schuldähnliche Posten</x:t>
        </x:is>
      </x:c>
      <x:c r="H5860" s="0" t="inlineStr">
        <x:is>
          <x:t>2023-04</x:t>
        </x:is>
      </x:c>
      <x:c r="I5860" s="0" t="inlineStr">
        <x:is>
          <x:t>2023-04</x:t>
        </x:is>
      </x:c>
      <x:c r="J5860" s="0" t="inlineStr">
        <x:is>
          <x:t>Month</x:t>
        </x:is>
      </x:c>
      <x:c r="K5860" s="58">
        <x:v>1</x:v>
      </x:c>
      <x:c r="L5860" s="12">
        <x:v>744627.67</x:v>
      </x:c>
    </x:row>
    <x:row r="5861">
      <x:c r="A5861" s="0" t="inlineStr">
        <x:is>
          <x:t>NetDebt|net-debt.other-debt-like||2023-05</x:t>
        </x:is>
      </x:c>
      <x:c r="B5861" s="0" t="inlineStr">
        <x:is>
          <x:t>Demo Handel GmbH</x:t>
        </x:is>
      </x:c>
      <x:c r="C5861" s="0" t="inlineStr">
        <x:is>
          <x:t>NetDebt</x:t>
        </x:is>
      </x:c>
      <x:c r="D5861" s="0" t="inlineStr">
        <x:is>
          <x:t>net-debt.other-debt-like</x:t>
        </x:is>
      </x:c>
      <x:c r="E5861" s="0" t="inlineStr">
        <x:is>
          <x:t>Übrige schuldähnliche Posten</x:t>
        </x:is>
      </x:c>
      <x:c r="H5861" s="0" t="inlineStr">
        <x:is>
          <x:t>2023-05</x:t>
        </x:is>
      </x:c>
      <x:c r="I5861" s="0" t="inlineStr">
        <x:is>
          <x:t>2023-05</x:t>
        </x:is>
      </x:c>
      <x:c r="J5861" s="0" t="inlineStr">
        <x:is>
          <x:t>Month</x:t>
        </x:is>
      </x:c>
      <x:c r="K5861" s="58">
        <x:v>1</x:v>
      </x:c>
      <x:c r="L5861" s="12">
        <x:v>744627.67</x:v>
      </x:c>
    </x:row>
    <x:row r="5862">
      <x:c r="A5862" s="0" t="inlineStr">
        <x:is>
          <x:t>NetDebt|net-debt.other-debt-like||2023-06</x:t>
        </x:is>
      </x:c>
      <x:c r="B5862" s="0" t="inlineStr">
        <x:is>
          <x:t>Demo Handel GmbH</x:t>
        </x:is>
      </x:c>
      <x:c r="C5862" s="0" t="inlineStr">
        <x:is>
          <x:t>NetDebt</x:t>
        </x:is>
      </x:c>
      <x:c r="D5862" s="0" t="inlineStr">
        <x:is>
          <x:t>net-debt.other-debt-like</x:t>
        </x:is>
      </x:c>
      <x:c r="E5862" s="0" t="inlineStr">
        <x:is>
          <x:t>Übrige schuldähnliche Posten</x:t>
        </x:is>
      </x:c>
      <x:c r="H5862" s="0" t="inlineStr">
        <x:is>
          <x:t>2023-06</x:t>
        </x:is>
      </x:c>
      <x:c r="I5862" s="0" t="inlineStr">
        <x:is>
          <x:t>2023-06</x:t>
        </x:is>
      </x:c>
      <x:c r="J5862" s="0" t="inlineStr">
        <x:is>
          <x:t>Month</x:t>
        </x:is>
      </x:c>
      <x:c r="K5862" s="58">
        <x:v>1</x:v>
      </x:c>
      <x:c r="L5862" s="12">
        <x:v>744627.67</x:v>
      </x:c>
    </x:row>
    <x:row r="5863">
      <x:c r="A5863" s="0" t="inlineStr">
        <x:is>
          <x:t>NetDebt|net-debt.other-debt-like||2023-07</x:t>
        </x:is>
      </x:c>
      <x:c r="B5863" s="0" t="inlineStr">
        <x:is>
          <x:t>Demo Handel GmbH</x:t>
        </x:is>
      </x:c>
      <x:c r="C5863" s="0" t="inlineStr">
        <x:is>
          <x:t>NetDebt</x:t>
        </x:is>
      </x:c>
      <x:c r="D5863" s="0" t="inlineStr">
        <x:is>
          <x:t>net-debt.other-debt-like</x:t>
        </x:is>
      </x:c>
      <x:c r="E5863" s="0" t="inlineStr">
        <x:is>
          <x:t>Übrige schuldähnliche Posten</x:t>
        </x:is>
      </x:c>
      <x:c r="H5863" s="0" t="inlineStr">
        <x:is>
          <x:t>2023-07</x:t>
        </x:is>
      </x:c>
      <x:c r="I5863" s="0" t="inlineStr">
        <x:is>
          <x:t>2023-07</x:t>
        </x:is>
      </x:c>
      <x:c r="J5863" s="0" t="inlineStr">
        <x:is>
          <x:t>Month</x:t>
        </x:is>
      </x:c>
      <x:c r="K5863" s="58">
        <x:v>1</x:v>
      </x:c>
      <x:c r="L5863" s="12">
        <x:v>744627.67</x:v>
      </x:c>
    </x:row>
    <x:row r="5864">
      <x:c r="A5864" s="0" t="inlineStr">
        <x:is>
          <x:t>NetDebt|net-debt.other-debt-like||2023-08</x:t>
        </x:is>
      </x:c>
      <x:c r="B5864" s="0" t="inlineStr">
        <x:is>
          <x:t>Demo Handel GmbH</x:t>
        </x:is>
      </x:c>
      <x:c r="C5864" s="0" t="inlineStr">
        <x:is>
          <x:t>NetDebt</x:t>
        </x:is>
      </x:c>
      <x:c r="D5864" s="0" t="inlineStr">
        <x:is>
          <x:t>net-debt.other-debt-like</x:t>
        </x:is>
      </x:c>
      <x:c r="E5864" s="0" t="inlineStr">
        <x:is>
          <x:t>Übrige schuldähnliche Posten</x:t>
        </x:is>
      </x:c>
      <x:c r="H5864" s="0" t="inlineStr">
        <x:is>
          <x:t>2023-08</x:t>
        </x:is>
      </x:c>
      <x:c r="I5864" s="0" t="inlineStr">
        <x:is>
          <x:t>2023-08</x:t>
        </x:is>
      </x:c>
      <x:c r="J5864" s="0" t="inlineStr">
        <x:is>
          <x:t>Month</x:t>
        </x:is>
      </x:c>
      <x:c r="K5864" s="58">
        <x:v>1</x:v>
      </x:c>
      <x:c r="L5864" s="12">
        <x:v>500000</x:v>
      </x:c>
    </x:row>
    <x:row r="5865">
      <x:c r="A5865" s="0" t="inlineStr">
        <x:is>
          <x:t>NetDebt|net-debt.other-debt-like||2023-09</x:t>
        </x:is>
      </x:c>
      <x:c r="B5865" s="0" t="inlineStr">
        <x:is>
          <x:t>Demo Handel GmbH</x:t>
        </x:is>
      </x:c>
      <x:c r="C5865" s="0" t="inlineStr">
        <x:is>
          <x:t>NetDebt</x:t>
        </x:is>
      </x:c>
      <x:c r="D5865" s="0" t="inlineStr">
        <x:is>
          <x:t>net-debt.other-debt-like</x:t>
        </x:is>
      </x:c>
      <x:c r="E5865" s="0" t="inlineStr">
        <x:is>
          <x:t>Übrige schuldähnliche Posten</x:t>
        </x:is>
      </x:c>
      <x:c r="H5865" s="0" t="inlineStr">
        <x:is>
          <x:t>2023-09</x:t>
        </x:is>
      </x:c>
      <x:c r="I5865" s="0" t="inlineStr">
        <x:is>
          <x:t>2023-09</x:t>
        </x:is>
      </x:c>
      <x:c r="J5865" s="0" t="inlineStr">
        <x:is>
          <x:t>Month</x:t>
        </x:is>
      </x:c>
      <x:c r="K5865" s="58">
        <x:v>1</x:v>
      </x:c>
      <x:c r="L5865" s="12">
        <x:v>500000</x:v>
      </x:c>
    </x:row>
    <x:row r="5866">
      <x:c r="A5866" s="0" t="inlineStr">
        <x:is>
          <x:t>NetDebt|net-debt.other-debt-like||2023-10</x:t>
        </x:is>
      </x:c>
      <x:c r="B5866" s="0" t="inlineStr">
        <x:is>
          <x:t>Demo Handel GmbH</x:t>
        </x:is>
      </x:c>
      <x:c r="C5866" s="0" t="inlineStr">
        <x:is>
          <x:t>NetDebt</x:t>
        </x:is>
      </x:c>
      <x:c r="D5866" s="0" t="inlineStr">
        <x:is>
          <x:t>net-debt.other-debt-like</x:t>
        </x:is>
      </x:c>
      <x:c r="E5866" s="0" t="inlineStr">
        <x:is>
          <x:t>Übrige schuldähnliche Posten</x:t>
        </x:is>
      </x:c>
      <x:c r="H5866" s="0" t="inlineStr">
        <x:is>
          <x:t>2023-10</x:t>
        </x:is>
      </x:c>
      <x:c r="I5866" s="0" t="inlineStr">
        <x:is>
          <x:t>2023-10</x:t>
        </x:is>
      </x:c>
      <x:c r="J5866" s="0" t="inlineStr">
        <x:is>
          <x:t>Month</x:t>
        </x:is>
      </x:c>
      <x:c r="K5866" s="58">
        <x:v>1</x:v>
      </x:c>
      <x:c r="L5866" s="12">
        <x:v>500000</x:v>
      </x:c>
    </x:row>
    <x:row r="5867">
      <x:c r="A5867" s="0" t="inlineStr">
        <x:is>
          <x:t>NetDebt|net-debt.other-debt-like||2023-11</x:t>
        </x:is>
      </x:c>
      <x:c r="B5867" s="0" t="inlineStr">
        <x:is>
          <x:t>Demo Handel GmbH</x:t>
        </x:is>
      </x:c>
      <x:c r="C5867" s="0" t="inlineStr">
        <x:is>
          <x:t>NetDebt</x:t>
        </x:is>
      </x:c>
      <x:c r="D5867" s="0" t="inlineStr">
        <x:is>
          <x:t>net-debt.other-debt-like</x:t>
        </x:is>
      </x:c>
      <x:c r="E5867" s="0" t="inlineStr">
        <x:is>
          <x:t>Übrige schuldähnliche Posten</x:t>
        </x:is>
      </x:c>
      <x:c r="H5867" s="0" t="inlineStr">
        <x:is>
          <x:t>2023-11</x:t>
        </x:is>
      </x:c>
      <x:c r="I5867" s="0" t="inlineStr">
        <x:is>
          <x:t>2023-11</x:t>
        </x:is>
      </x:c>
      <x:c r="J5867" s="0" t="inlineStr">
        <x:is>
          <x:t>Month</x:t>
        </x:is>
      </x:c>
      <x:c r="K5867" s="58">
        <x:v>1</x:v>
      </x:c>
      <x:c r="L5867" s="12">
        <x:v>500000</x:v>
      </x:c>
    </x:row>
    <x:row r="5868">
      <x:c r="A5868" s="0" t="inlineStr">
        <x:is>
          <x:t>NetDebt|net-debt.other-debt-like||2023-12</x:t>
        </x:is>
      </x:c>
      <x:c r="B5868" s="0" t="inlineStr">
        <x:is>
          <x:t>Demo Handel GmbH</x:t>
        </x:is>
      </x:c>
      <x:c r="C5868" s="0" t="inlineStr">
        <x:is>
          <x:t>NetDebt</x:t>
        </x:is>
      </x:c>
      <x:c r="D5868" s="0" t="inlineStr">
        <x:is>
          <x:t>net-debt.other-debt-like</x:t>
        </x:is>
      </x:c>
      <x:c r="E5868" s="0" t="inlineStr">
        <x:is>
          <x:t>Übrige schuldähnliche Posten</x:t>
        </x:is>
      </x:c>
      <x:c r="H5868" s="0" t="inlineStr">
        <x:is>
          <x:t>2023-12</x:t>
        </x:is>
      </x:c>
      <x:c r="I5868" s="0" t="inlineStr">
        <x:is>
          <x:t>2023-12</x:t>
        </x:is>
      </x:c>
      <x:c r="J5868" s="0" t="inlineStr">
        <x:is>
          <x:t>Month</x:t>
        </x:is>
      </x:c>
      <x:c r="K5868" s="58">
        <x:v>1</x:v>
      </x:c>
      <x:c r="L5868" s="12">
        <x:v>590776.22</x:v>
      </x:c>
    </x:row>
    <x:row r="5869">
      <x:c r="A5869" s="0" t="inlineStr">
        <x:is>
          <x:t>NetDebt|net-debt.other-debt-like||2024-01</x:t>
        </x:is>
      </x:c>
      <x:c r="B5869" s="0" t="inlineStr">
        <x:is>
          <x:t>Demo Handel GmbH</x:t>
        </x:is>
      </x:c>
      <x:c r="C5869" s="0" t="inlineStr">
        <x:is>
          <x:t>NetDebt</x:t>
        </x:is>
      </x:c>
      <x:c r="D5869" s="0" t="inlineStr">
        <x:is>
          <x:t>net-debt.other-debt-like</x:t>
        </x:is>
      </x:c>
      <x:c r="E5869" s="0" t="inlineStr">
        <x:is>
          <x:t>Übrige schuldähnliche Posten</x:t>
        </x:is>
      </x:c>
      <x:c r="H5869" s="0" t="inlineStr">
        <x:is>
          <x:t>2024-01</x:t>
        </x:is>
      </x:c>
      <x:c r="I5869" s="0" t="inlineStr">
        <x:is>
          <x:t>2024-01</x:t>
        </x:is>
      </x:c>
      <x:c r="J5869" s="0" t="inlineStr">
        <x:is>
          <x:t>Month</x:t>
        </x:is>
      </x:c>
      <x:c r="K5869" s="58">
        <x:v>1</x:v>
      </x:c>
      <x:c r="L5869" s="12">
        <x:v>590776.22</x:v>
      </x:c>
    </x:row>
    <x:row r="5870">
      <x:c r="A5870" s="0" t="inlineStr">
        <x:is>
          <x:t>NetDebt|net-debt.other-debt-like||2024-02</x:t>
        </x:is>
      </x:c>
      <x:c r="B5870" s="0" t="inlineStr">
        <x:is>
          <x:t>Demo Handel GmbH</x:t>
        </x:is>
      </x:c>
      <x:c r="C5870" s="0" t="inlineStr">
        <x:is>
          <x:t>NetDebt</x:t>
        </x:is>
      </x:c>
      <x:c r="D5870" s="0" t="inlineStr">
        <x:is>
          <x:t>net-debt.other-debt-like</x:t>
        </x:is>
      </x:c>
      <x:c r="E5870" s="0" t="inlineStr">
        <x:is>
          <x:t>Übrige schuldähnliche Posten</x:t>
        </x:is>
      </x:c>
      <x:c r="H5870" s="0" t="inlineStr">
        <x:is>
          <x:t>2024-02</x:t>
        </x:is>
      </x:c>
      <x:c r="I5870" s="0" t="inlineStr">
        <x:is>
          <x:t>2024-02</x:t>
        </x:is>
      </x:c>
      <x:c r="J5870" s="0" t="inlineStr">
        <x:is>
          <x:t>Month</x:t>
        </x:is>
      </x:c>
      <x:c r="K5870" s="58">
        <x:v>1</x:v>
      </x:c>
      <x:c r="L5870" s="12">
        <x:v>590776.22</x:v>
      </x:c>
    </x:row>
    <x:row r="5871">
      <x:c r="A5871" s="0" t="inlineStr">
        <x:is>
          <x:t>NetDebt|net-debt.other-debt-like||2024-03</x:t>
        </x:is>
      </x:c>
      <x:c r="B5871" s="0" t="inlineStr">
        <x:is>
          <x:t>Demo Handel GmbH</x:t>
        </x:is>
      </x:c>
      <x:c r="C5871" s="0" t="inlineStr">
        <x:is>
          <x:t>NetDebt</x:t>
        </x:is>
      </x:c>
      <x:c r="D5871" s="0" t="inlineStr">
        <x:is>
          <x:t>net-debt.other-debt-like</x:t>
        </x:is>
      </x:c>
      <x:c r="E5871" s="0" t="inlineStr">
        <x:is>
          <x:t>Übrige schuldähnliche Posten</x:t>
        </x:is>
      </x:c>
      <x:c r="H5871" s="0" t="inlineStr">
        <x:is>
          <x:t>2024-03</x:t>
        </x:is>
      </x:c>
      <x:c r="I5871" s="0" t="inlineStr">
        <x:is>
          <x:t>2024-03</x:t>
        </x:is>
      </x:c>
      <x:c r="J5871" s="0" t="inlineStr">
        <x:is>
          <x:t>Month</x:t>
        </x:is>
      </x:c>
      <x:c r="K5871" s="58">
        <x:v>1</x:v>
      </x:c>
      <x:c r="L5871" s="12">
        <x:v>590776.22</x:v>
      </x:c>
    </x:row>
    <x:row r="5872">
      <x:c r="A5872" s="0" t="inlineStr">
        <x:is>
          <x:t>NetDebt|net-debt.other-debt-like||2024-04</x:t>
        </x:is>
      </x:c>
      <x:c r="B5872" s="0" t="inlineStr">
        <x:is>
          <x:t>Demo Handel GmbH</x:t>
        </x:is>
      </x:c>
      <x:c r="C5872" s="0" t="inlineStr">
        <x:is>
          <x:t>NetDebt</x:t>
        </x:is>
      </x:c>
      <x:c r="D5872" s="0" t="inlineStr">
        <x:is>
          <x:t>net-debt.other-debt-like</x:t>
        </x:is>
      </x:c>
      <x:c r="E5872" s="0" t="inlineStr">
        <x:is>
          <x:t>Übrige schuldähnliche Posten</x:t>
        </x:is>
      </x:c>
      <x:c r="H5872" s="0" t="inlineStr">
        <x:is>
          <x:t>2024-04</x:t>
        </x:is>
      </x:c>
      <x:c r="I5872" s="0" t="inlineStr">
        <x:is>
          <x:t>2024-04</x:t>
        </x:is>
      </x:c>
      <x:c r="J5872" s="0" t="inlineStr">
        <x:is>
          <x:t>Month</x:t>
        </x:is>
      </x:c>
      <x:c r="K5872" s="58">
        <x:v>1</x:v>
      </x:c>
      <x:c r="L5872" s="12">
        <x:v>590776.22</x:v>
      </x:c>
    </x:row>
    <x:row r="5873">
      <x:c r="A5873" s="0" t="inlineStr">
        <x:is>
          <x:t>NetDebt|net-debt.other-debt-like||2024-05</x:t>
        </x:is>
      </x:c>
      <x:c r="B5873" s="0" t="inlineStr">
        <x:is>
          <x:t>Demo Handel GmbH</x:t>
        </x:is>
      </x:c>
      <x:c r="C5873" s="0" t="inlineStr">
        <x:is>
          <x:t>NetDebt</x:t>
        </x:is>
      </x:c>
      <x:c r="D5873" s="0" t="inlineStr">
        <x:is>
          <x:t>net-debt.other-debt-like</x:t>
        </x:is>
      </x:c>
      <x:c r="E5873" s="0" t="inlineStr">
        <x:is>
          <x:t>Übrige schuldähnliche Posten</x:t>
        </x:is>
      </x:c>
      <x:c r="H5873" s="0" t="inlineStr">
        <x:is>
          <x:t>2024-05</x:t>
        </x:is>
      </x:c>
      <x:c r="I5873" s="0" t="inlineStr">
        <x:is>
          <x:t>2024-05</x:t>
        </x:is>
      </x:c>
      <x:c r="J5873" s="0" t="inlineStr">
        <x:is>
          <x:t>Month</x:t>
        </x:is>
      </x:c>
      <x:c r="K5873" s="58">
        <x:v>1</x:v>
      </x:c>
      <x:c r="L5873" s="12">
        <x:v>590776.22</x:v>
      </x:c>
    </x:row>
    <x:row r="5874">
      <x:c r="A5874" s="0" t="inlineStr">
        <x:is>
          <x:t>NetDebt|net-debt.other-debt-like||2024-06</x:t>
        </x:is>
      </x:c>
      <x:c r="B5874" s="0" t="inlineStr">
        <x:is>
          <x:t>Demo Handel GmbH</x:t>
        </x:is>
      </x:c>
      <x:c r="C5874" s="0" t="inlineStr">
        <x:is>
          <x:t>NetDebt</x:t>
        </x:is>
      </x:c>
      <x:c r="D5874" s="0" t="inlineStr">
        <x:is>
          <x:t>net-debt.other-debt-like</x:t>
        </x:is>
      </x:c>
      <x:c r="E5874" s="0" t="inlineStr">
        <x:is>
          <x:t>Übrige schuldähnliche Posten</x:t>
        </x:is>
      </x:c>
      <x:c r="H5874" s="0" t="inlineStr">
        <x:is>
          <x:t>2024-06</x:t>
        </x:is>
      </x:c>
      <x:c r="I5874" s="0" t="inlineStr">
        <x:is>
          <x:t>2024-06</x:t>
        </x:is>
      </x:c>
      <x:c r="J5874" s="0" t="inlineStr">
        <x:is>
          <x:t>Month</x:t>
        </x:is>
      </x:c>
      <x:c r="K5874" s="58">
        <x:v>1</x:v>
      </x:c>
      <x:c r="L5874" s="12">
        <x:v>590776.22</x:v>
      </x:c>
    </x:row>
    <x:row r="5875">
      <x:c r="A5875" s="0" t="inlineStr">
        <x:is>
          <x:t>NetDebt|net-debt.other-debt-like||2024-07</x:t>
        </x:is>
      </x:c>
      <x:c r="B5875" s="0" t="inlineStr">
        <x:is>
          <x:t>Demo Handel GmbH</x:t>
        </x:is>
      </x:c>
      <x:c r="C5875" s="0" t="inlineStr">
        <x:is>
          <x:t>NetDebt</x:t>
        </x:is>
      </x:c>
      <x:c r="D5875" s="0" t="inlineStr">
        <x:is>
          <x:t>net-debt.other-debt-like</x:t>
        </x:is>
      </x:c>
      <x:c r="E5875" s="0" t="inlineStr">
        <x:is>
          <x:t>Übrige schuldähnliche Posten</x:t>
        </x:is>
      </x:c>
      <x:c r="H5875" s="0" t="inlineStr">
        <x:is>
          <x:t>2024-07</x:t>
        </x:is>
      </x:c>
      <x:c r="I5875" s="0" t="inlineStr">
        <x:is>
          <x:t>2024-07</x:t>
        </x:is>
      </x:c>
      <x:c r="J5875" s="0" t="inlineStr">
        <x:is>
          <x:t>Month</x:t>
        </x:is>
      </x:c>
      <x:c r="K5875" s="58">
        <x:v>1</x:v>
      </x:c>
      <x:c r="L5875" s="12">
        <x:v>1382026.22</x:v>
      </x:c>
    </x:row>
    <x:row r="5876">
      <x:c r="A5876" s="0" t="inlineStr">
        <x:is>
          <x:t>NetDebt|net-debt.other-debt-like||2024-08</x:t>
        </x:is>
      </x:c>
      <x:c r="B5876" s="0" t="inlineStr">
        <x:is>
          <x:t>Demo Handel GmbH</x:t>
        </x:is>
      </x:c>
      <x:c r="C5876" s="0" t="inlineStr">
        <x:is>
          <x:t>NetDebt</x:t>
        </x:is>
      </x:c>
      <x:c r="D5876" s="0" t="inlineStr">
        <x:is>
          <x:t>net-debt.other-debt-like</x:t>
        </x:is>
      </x:c>
      <x:c r="E5876" s="0" t="inlineStr">
        <x:is>
          <x:t>Übrige schuldähnliche Posten</x:t>
        </x:is>
      </x:c>
      <x:c r="H5876" s="0" t="inlineStr">
        <x:is>
          <x:t>2024-08</x:t>
        </x:is>
      </x:c>
      <x:c r="I5876" s="0" t="inlineStr">
        <x:is>
          <x:t>2024-08</x:t>
        </x:is>
      </x:c>
      <x:c r="J5876" s="0" t="inlineStr">
        <x:is>
          <x:t>Month</x:t>
        </x:is>
      </x:c>
      <x:c r="K5876" s="58">
        <x:v>1</x:v>
      </x:c>
      <x:c r="L5876" s="12">
        <x:v>500000</x:v>
      </x:c>
    </x:row>
    <x:row r="5877">
      <x:c r="A5877" s="0" t="inlineStr">
        <x:is>
          <x:t>NetDebt|net-debt.other-debt-like||2024-09</x:t>
        </x:is>
      </x:c>
      <x:c r="B5877" s="0" t="inlineStr">
        <x:is>
          <x:t>Demo Handel GmbH</x:t>
        </x:is>
      </x:c>
      <x:c r="C5877" s="0" t="inlineStr">
        <x:is>
          <x:t>NetDebt</x:t>
        </x:is>
      </x:c>
      <x:c r="D5877" s="0" t="inlineStr">
        <x:is>
          <x:t>net-debt.other-debt-like</x:t>
        </x:is>
      </x:c>
      <x:c r="E5877" s="0" t="inlineStr">
        <x:is>
          <x:t>Übrige schuldähnliche Posten</x:t>
        </x:is>
      </x:c>
      <x:c r="H5877" s="0" t="inlineStr">
        <x:is>
          <x:t>2024-09</x:t>
        </x:is>
      </x:c>
      <x:c r="I5877" s="0" t="inlineStr">
        <x:is>
          <x:t>2024-09</x:t>
        </x:is>
      </x:c>
      <x:c r="J5877" s="0" t="inlineStr">
        <x:is>
          <x:t>Month</x:t>
        </x:is>
      </x:c>
      <x:c r="K5877" s="58">
        <x:v>1</x:v>
      </x:c>
      <x:c r="L5877" s="12">
        <x:v>500000</x:v>
      </x:c>
    </x:row>
    <x:row r="5878">
      <x:c r="A5878" s="0" t="inlineStr">
        <x:is>
          <x:t>NetDebt|net-debt.other-debt-like||2024-10</x:t>
        </x:is>
      </x:c>
      <x:c r="B5878" s="0" t="inlineStr">
        <x:is>
          <x:t>Demo Handel GmbH</x:t>
        </x:is>
      </x:c>
      <x:c r="C5878" s="0" t="inlineStr">
        <x:is>
          <x:t>NetDebt</x:t>
        </x:is>
      </x:c>
      <x:c r="D5878" s="0" t="inlineStr">
        <x:is>
          <x:t>net-debt.other-debt-like</x:t>
        </x:is>
      </x:c>
      <x:c r="E5878" s="0" t="inlineStr">
        <x:is>
          <x:t>Übrige schuldähnliche Posten</x:t>
        </x:is>
      </x:c>
      <x:c r="H5878" s="0" t="inlineStr">
        <x:is>
          <x:t>2024-10</x:t>
        </x:is>
      </x:c>
      <x:c r="I5878" s="0" t="inlineStr">
        <x:is>
          <x:t>2024-10</x:t>
        </x:is>
      </x:c>
      <x:c r="J5878" s="0" t="inlineStr">
        <x:is>
          <x:t>Month</x:t>
        </x:is>
      </x:c>
      <x:c r="K5878" s="58">
        <x:v>1</x:v>
      </x:c>
      <x:c r="L5878" s="12">
        <x:v>500000</x:v>
      </x:c>
    </x:row>
    <x:row r="5879">
      <x:c r="A5879" s="0" t="inlineStr">
        <x:is>
          <x:t>NetDebt|net-debt.other-debt-like||2024-11</x:t>
        </x:is>
      </x:c>
      <x:c r="B5879" s="0" t="inlineStr">
        <x:is>
          <x:t>Demo Handel GmbH</x:t>
        </x:is>
      </x:c>
      <x:c r="C5879" s="0" t="inlineStr">
        <x:is>
          <x:t>NetDebt</x:t>
        </x:is>
      </x:c>
      <x:c r="D5879" s="0" t="inlineStr">
        <x:is>
          <x:t>net-debt.other-debt-like</x:t>
        </x:is>
      </x:c>
      <x:c r="E5879" s="0" t="inlineStr">
        <x:is>
          <x:t>Übrige schuldähnliche Posten</x:t>
        </x:is>
      </x:c>
      <x:c r="H5879" s="0" t="inlineStr">
        <x:is>
          <x:t>2024-11</x:t>
        </x:is>
      </x:c>
      <x:c r="I5879" s="0" t="inlineStr">
        <x:is>
          <x:t>2024-11</x:t>
        </x:is>
      </x:c>
      <x:c r="J5879" s="0" t="inlineStr">
        <x:is>
          <x:t>Month</x:t>
        </x:is>
      </x:c>
      <x:c r="K5879" s="58">
        <x:v>1</x:v>
      </x:c>
      <x:c r="L5879" s="12">
        <x:v>500000</x:v>
      </x:c>
    </x:row>
    <x:row r="5880">
      <x:c r="A5880" s="0" t="inlineStr">
        <x:is>
          <x:t>NetDebt|net-debt.other-debt-like||2024-12</x:t>
        </x:is>
      </x:c>
      <x:c r="B5880" s="0" t="inlineStr">
        <x:is>
          <x:t>Demo Handel GmbH</x:t>
        </x:is>
      </x:c>
      <x:c r="C5880" s="0" t="inlineStr">
        <x:is>
          <x:t>NetDebt</x:t>
        </x:is>
      </x:c>
      <x:c r="D5880" s="0" t="inlineStr">
        <x:is>
          <x:t>net-debt.other-debt-like</x:t>
        </x:is>
      </x:c>
      <x:c r="E5880" s="0" t="inlineStr">
        <x:is>
          <x:t>Übrige schuldähnliche Posten</x:t>
        </x:is>
      </x:c>
      <x:c r="H5880" s="0" t="inlineStr">
        <x:is>
          <x:t>2024-12</x:t>
        </x:is>
      </x:c>
      <x:c r="I5880" s="0" t="inlineStr">
        <x:is>
          <x:t>2024-12</x:t>
        </x:is>
      </x:c>
      <x:c r="J5880" s="0" t="inlineStr">
        <x:is>
          <x:t>Month</x:t>
        </x:is>
      </x:c>
      <x:c r="K5880" s="58">
        <x:v>1</x:v>
      </x:c>
      <x:c r="L5880" s="12">
        <x:v>259789.4</x:v>
      </x:c>
    </x:row>
    <x:row r="5881">
      <x:c r="A5881" s="0" t="inlineStr">
        <x:is>
          <x:t>NetDebt|net-debt.total||2022-01</x:t>
        </x:is>
      </x:c>
      <x:c r="B5881" s="0" t="inlineStr">
        <x:is>
          <x:t>Demo Handel GmbH</x:t>
        </x:is>
      </x:c>
      <x:c r="C5881" s="0" t="inlineStr">
        <x:is>
          <x:t>NetDebt</x:t>
        </x:is>
      </x:c>
      <x:c r="D5881" s="0" t="inlineStr">
        <x:is>
          <x:t>net-debt.total</x:t>
        </x:is>
      </x:c>
      <x:c r="E5881" s="0" t="inlineStr">
        <x:is>
          <x:t>Nettoverschuldung</x:t>
        </x:is>
      </x:c>
      <x:c r="H5881" s="0" t="inlineStr">
        <x:is>
          <x:t>2022-01</x:t>
        </x:is>
      </x:c>
      <x:c r="I5881" s="0" t="inlineStr">
        <x:is>
          <x:t>2022-01</x:t>
        </x:is>
      </x:c>
      <x:c r="J5881" s="0" t="inlineStr">
        <x:is>
          <x:t>Month</x:t>
        </x:is>
      </x:c>
      <x:c r="K5881" s="58">
        <x:v>1</x:v>
      </x:c>
      <x:c r="L5881" s="12">
        <x:v>1188936</x:v>
      </x:c>
    </x:row>
    <x:row r="5882">
      <x:c r="A5882" s="0" t="inlineStr">
        <x:is>
          <x:t>NetDebt|net-debt.total||2022-02</x:t>
        </x:is>
      </x:c>
      <x:c r="B5882" s="0" t="inlineStr">
        <x:is>
          <x:t>Demo Handel GmbH</x:t>
        </x:is>
      </x:c>
      <x:c r="C5882" s="0" t="inlineStr">
        <x:is>
          <x:t>NetDebt</x:t>
        </x:is>
      </x:c>
      <x:c r="D5882" s="0" t="inlineStr">
        <x:is>
          <x:t>net-debt.total</x:t>
        </x:is>
      </x:c>
      <x:c r="E5882" s="0" t="inlineStr">
        <x:is>
          <x:t>Nettoverschuldung</x:t>
        </x:is>
      </x:c>
      <x:c r="H5882" s="0" t="inlineStr">
        <x:is>
          <x:t>2022-02</x:t>
        </x:is>
      </x:c>
      <x:c r="I5882" s="0" t="inlineStr">
        <x:is>
          <x:t>2022-02</x:t>
        </x:is>
      </x:c>
      <x:c r="J5882" s="0" t="inlineStr">
        <x:is>
          <x:t>Month</x:t>
        </x:is>
      </x:c>
      <x:c r="K5882" s="58">
        <x:v>1</x:v>
      </x:c>
      <x:c r="L5882" s="12">
        <x:v>1212693.57</x:v>
      </x:c>
    </x:row>
    <x:row r="5883">
      <x:c r="A5883" s="0" t="inlineStr">
        <x:is>
          <x:t>NetDebt|net-debt.total||2022-03</x:t>
        </x:is>
      </x:c>
      <x:c r="B5883" s="0" t="inlineStr">
        <x:is>
          <x:t>Demo Handel GmbH</x:t>
        </x:is>
      </x:c>
      <x:c r="C5883" s="0" t="inlineStr">
        <x:is>
          <x:t>NetDebt</x:t>
        </x:is>
      </x:c>
      <x:c r="D5883" s="0" t="inlineStr">
        <x:is>
          <x:t>net-debt.total</x:t>
        </x:is>
      </x:c>
      <x:c r="E5883" s="0" t="inlineStr">
        <x:is>
          <x:t>Nettoverschuldung</x:t>
        </x:is>
      </x:c>
      <x:c r="H5883" s="0" t="inlineStr">
        <x:is>
          <x:t>2022-03</x:t>
        </x:is>
      </x:c>
      <x:c r="I5883" s="0" t="inlineStr">
        <x:is>
          <x:t>2022-03</x:t>
        </x:is>
      </x:c>
      <x:c r="J5883" s="0" t="inlineStr">
        <x:is>
          <x:t>Month</x:t>
        </x:is>
      </x:c>
      <x:c r="K5883" s="58">
        <x:v>1</x:v>
      </x:c>
      <x:c r="L5883" s="12">
        <x:v>1839138.5</x:v>
      </x:c>
    </x:row>
    <x:row r="5884">
      <x:c r="A5884" s="0" t="inlineStr">
        <x:is>
          <x:t>NetDebt|net-debt.total||2022-04</x:t>
        </x:is>
      </x:c>
      <x:c r="B5884" s="0" t="inlineStr">
        <x:is>
          <x:t>Demo Handel GmbH</x:t>
        </x:is>
      </x:c>
      <x:c r="C5884" s="0" t="inlineStr">
        <x:is>
          <x:t>NetDebt</x:t>
        </x:is>
      </x:c>
      <x:c r="D5884" s="0" t="inlineStr">
        <x:is>
          <x:t>net-debt.total</x:t>
        </x:is>
      </x:c>
      <x:c r="E5884" s="0" t="inlineStr">
        <x:is>
          <x:t>Nettoverschuldung</x:t>
        </x:is>
      </x:c>
      <x:c r="H5884" s="0" t="inlineStr">
        <x:is>
          <x:t>2022-04</x:t>
        </x:is>
      </x:c>
      <x:c r="I5884" s="0" t="inlineStr">
        <x:is>
          <x:t>2022-04</x:t>
        </x:is>
      </x:c>
      <x:c r="J5884" s="0" t="inlineStr">
        <x:is>
          <x:t>Month</x:t>
        </x:is>
      </x:c>
      <x:c r="K5884" s="58">
        <x:v>1</x:v>
      </x:c>
      <x:c r="L5884" s="12">
        <x:v>1132743.83</x:v>
      </x:c>
    </x:row>
    <x:row r="5885">
      <x:c r="A5885" s="0" t="inlineStr">
        <x:is>
          <x:t>NetDebt|net-debt.total||2022-05</x:t>
        </x:is>
      </x:c>
      <x:c r="B5885" s="0" t="inlineStr">
        <x:is>
          <x:t>Demo Handel GmbH</x:t>
        </x:is>
      </x:c>
      <x:c r="C5885" s="0" t="inlineStr">
        <x:is>
          <x:t>NetDebt</x:t>
        </x:is>
      </x:c>
      <x:c r="D5885" s="0" t="inlineStr">
        <x:is>
          <x:t>net-debt.total</x:t>
        </x:is>
      </x:c>
      <x:c r="E5885" s="0" t="inlineStr">
        <x:is>
          <x:t>Nettoverschuldung</x:t>
        </x:is>
      </x:c>
      <x:c r="H5885" s="0" t="inlineStr">
        <x:is>
          <x:t>2022-05</x:t>
        </x:is>
      </x:c>
      <x:c r="I5885" s="0" t="inlineStr">
        <x:is>
          <x:t>2022-05</x:t>
        </x:is>
      </x:c>
      <x:c r="J5885" s="0" t="inlineStr">
        <x:is>
          <x:t>Month</x:t>
        </x:is>
      </x:c>
      <x:c r="K5885" s="58">
        <x:v>1</x:v>
      </x:c>
      <x:c r="L5885" s="12">
        <x:v>1552027.69</x:v>
      </x:c>
    </x:row>
    <x:row r="5886">
      <x:c r="A5886" s="0" t="inlineStr">
        <x:is>
          <x:t>NetDebt|net-debt.total||2022-06</x:t>
        </x:is>
      </x:c>
      <x:c r="B5886" s="0" t="inlineStr">
        <x:is>
          <x:t>Demo Handel GmbH</x:t>
        </x:is>
      </x:c>
      <x:c r="C5886" s="0" t="inlineStr">
        <x:is>
          <x:t>NetDebt</x:t>
        </x:is>
      </x:c>
      <x:c r="D5886" s="0" t="inlineStr">
        <x:is>
          <x:t>net-debt.total</x:t>
        </x:is>
      </x:c>
      <x:c r="E5886" s="0" t="inlineStr">
        <x:is>
          <x:t>Nettoverschuldung</x:t>
        </x:is>
      </x:c>
      <x:c r="H5886" s="0" t="inlineStr">
        <x:is>
          <x:t>2022-06</x:t>
        </x:is>
      </x:c>
      <x:c r="I5886" s="0" t="inlineStr">
        <x:is>
          <x:t>2022-06</x:t>
        </x:is>
      </x:c>
      <x:c r="J5886" s="0" t="inlineStr">
        <x:is>
          <x:t>Month</x:t>
        </x:is>
      </x:c>
      <x:c r="K5886" s="58">
        <x:v>1</x:v>
      </x:c>
      <x:c r="L5886" s="12">
        <x:v>670397.47</x:v>
      </x:c>
    </x:row>
    <x:row r="5887">
      <x:c r="A5887" s="0" t="inlineStr">
        <x:is>
          <x:t>NetDebt|net-debt.total||2022-07</x:t>
        </x:is>
      </x:c>
      <x:c r="B5887" s="0" t="inlineStr">
        <x:is>
          <x:t>Demo Handel GmbH</x:t>
        </x:is>
      </x:c>
      <x:c r="C5887" s="0" t="inlineStr">
        <x:is>
          <x:t>NetDebt</x:t>
        </x:is>
      </x:c>
      <x:c r="D5887" s="0" t="inlineStr">
        <x:is>
          <x:t>net-debt.total</x:t>
        </x:is>
      </x:c>
      <x:c r="E5887" s="0" t="inlineStr">
        <x:is>
          <x:t>Nettoverschuldung</x:t>
        </x:is>
      </x:c>
      <x:c r="H5887" s="0" t="inlineStr">
        <x:is>
          <x:t>2022-07</x:t>
        </x:is>
      </x:c>
      <x:c r="I5887" s="0" t="inlineStr">
        <x:is>
          <x:t>2022-07</x:t>
        </x:is>
      </x:c>
      <x:c r="J5887" s="0" t="inlineStr">
        <x:is>
          <x:t>Month</x:t>
        </x:is>
      </x:c>
      <x:c r="K5887" s="58">
        <x:v>1</x:v>
      </x:c>
      <x:c r="L5887" s="12">
        <x:v>230158.1</x:v>
      </x:c>
    </x:row>
    <x:row r="5888">
      <x:c r="A5888" s="0" t="inlineStr">
        <x:is>
          <x:t>NetDebt|net-debt.total||2022-08</x:t>
        </x:is>
      </x:c>
      <x:c r="B5888" s="0" t="inlineStr">
        <x:is>
          <x:t>Demo Handel GmbH</x:t>
        </x:is>
      </x:c>
      <x:c r="C5888" s="0" t="inlineStr">
        <x:is>
          <x:t>NetDebt</x:t>
        </x:is>
      </x:c>
      <x:c r="D5888" s="0" t="inlineStr">
        <x:is>
          <x:t>net-debt.total</x:t>
        </x:is>
      </x:c>
      <x:c r="E5888" s="0" t="inlineStr">
        <x:is>
          <x:t>Nettoverschuldung</x:t>
        </x:is>
      </x:c>
      <x:c r="H5888" s="0" t="inlineStr">
        <x:is>
          <x:t>2022-08</x:t>
        </x:is>
      </x:c>
      <x:c r="I5888" s="0" t="inlineStr">
        <x:is>
          <x:t>2022-08</x:t>
        </x:is>
      </x:c>
      <x:c r="J5888" s="0" t="inlineStr">
        <x:is>
          <x:t>Month</x:t>
        </x:is>
      </x:c>
      <x:c r="K5888" s="58">
        <x:v>1</x:v>
      </x:c>
      <x:c r="L5888" s="12">
        <x:v>989460.91</x:v>
      </x:c>
    </x:row>
    <x:row r="5889">
      <x:c r="A5889" s="0" t="inlineStr">
        <x:is>
          <x:t>NetDebt|net-debt.total||2022-09</x:t>
        </x:is>
      </x:c>
      <x:c r="B5889" s="0" t="inlineStr">
        <x:is>
          <x:t>Demo Handel GmbH</x:t>
        </x:is>
      </x:c>
      <x:c r="C5889" s="0" t="inlineStr">
        <x:is>
          <x:t>NetDebt</x:t>
        </x:is>
      </x:c>
      <x:c r="D5889" s="0" t="inlineStr">
        <x:is>
          <x:t>net-debt.total</x:t>
        </x:is>
      </x:c>
      <x:c r="E5889" s="0" t="inlineStr">
        <x:is>
          <x:t>Nettoverschuldung</x:t>
        </x:is>
      </x:c>
      <x:c r="H5889" s="0" t="inlineStr">
        <x:is>
          <x:t>2022-09</x:t>
        </x:is>
      </x:c>
      <x:c r="I5889" s="0" t="inlineStr">
        <x:is>
          <x:t>2022-09</x:t>
        </x:is>
      </x:c>
      <x:c r="J5889" s="0" t="inlineStr">
        <x:is>
          <x:t>Month</x:t>
        </x:is>
      </x:c>
      <x:c r="K5889" s="58">
        <x:v>1</x:v>
      </x:c>
      <x:c r="L5889" s="12">
        <x:v>227452.59</x:v>
      </x:c>
    </x:row>
    <x:row r="5890">
      <x:c r="A5890" s="0" t="inlineStr">
        <x:is>
          <x:t>NetDebt|net-debt.total||2022-10</x:t>
        </x:is>
      </x:c>
      <x:c r="B5890" s="0" t="inlineStr">
        <x:is>
          <x:t>Demo Handel GmbH</x:t>
        </x:is>
      </x:c>
      <x:c r="C5890" s="0" t="inlineStr">
        <x:is>
          <x:t>NetDebt</x:t>
        </x:is>
      </x:c>
      <x:c r="D5890" s="0" t="inlineStr">
        <x:is>
          <x:t>net-debt.total</x:t>
        </x:is>
      </x:c>
      <x:c r="E5890" s="0" t="inlineStr">
        <x:is>
          <x:t>Nettoverschuldung</x:t>
        </x:is>
      </x:c>
      <x:c r="H5890" s="0" t="inlineStr">
        <x:is>
          <x:t>2022-10</x:t>
        </x:is>
      </x:c>
      <x:c r="I5890" s="0" t="inlineStr">
        <x:is>
          <x:t>2022-10</x:t>
        </x:is>
      </x:c>
      <x:c r="J5890" s="0" t="inlineStr">
        <x:is>
          <x:t>Month</x:t>
        </x:is>
      </x:c>
      <x:c r="K5890" s="58">
        <x:v>1</x:v>
      </x:c>
      <x:c r="L5890" s="12">
        <x:v>-88834.98</x:v>
      </x:c>
    </x:row>
    <x:row r="5891">
      <x:c r="A5891" s="0" t="inlineStr">
        <x:is>
          <x:t>NetDebt|net-debt.total||2022-11</x:t>
        </x:is>
      </x:c>
      <x:c r="B5891" s="0" t="inlineStr">
        <x:is>
          <x:t>Demo Handel GmbH</x:t>
        </x:is>
      </x:c>
      <x:c r="C5891" s="0" t="inlineStr">
        <x:is>
          <x:t>NetDebt</x:t>
        </x:is>
      </x:c>
      <x:c r="D5891" s="0" t="inlineStr">
        <x:is>
          <x:t>net-debt.total</x:t>
        </x:is>
      </x:c>
      <x:c r="E5891" s="0" t="inlineStr">
        <x:is>
          <x:t>Nettoverschuldung</x:t>
        </x:is>
      </x:c>
      <x:c r="H5891" s="0" t="inlineStr">
        <x:is>
          <x:t>2022-11</x:t>
        </x:is>
      </x:c>
      <x:c r="I5891" s="0" t="inlineStr">
        <x:is>
          <x:t>2022-11</x:t>
        </x:is>
      </x:c>
      <x:c r="J5891" s="0" t="inlineStr">
        <x:is>
          <x:t>Month</x:t>
        </x:is>
      </x:c>
      <x:c r="K5891" s="58">
        <x:v>1</x:v>
      </x:c>
      <x:c r="L5891" s="12">
        <x:v>144411.31</x:v>
      </x:c>
    </x:row>
    <x:row r="5892">
      <x:c r="A5892" s="0" t="inlineStr">
        <x:is>
          <x:t>NetDebt|net-debt.total||2022-12</x:t>
        </x:is>
      </x:c>
      <x:c r="B5892" s="0" t="inlineStr">
        <x:is>
          <x:t>Demo Handel GmbH</x:t>
        </x:is>
      </x:c>
      <x:c r="C5892" s="0" t="inlineStr">
        <x:is>
          <x:t>NetDebt</x:t>
        </x:is>
      </x:c>
      <x:c r="D5892" s="0" t="inlineStr">
        <x:is>
          <x:t>net-debt.total</x:t>
        </x:is>
      </x:c>
      <x:c r="E5892" s="0" t="inlineStr">
        <x:is>
          <x:t>Nettoverschuldung</x:t>
        </x:is>
      </x:c>
      <x:c r="H5892" s="0" t="inlineStr">
        <x:is>
          <x:t>2022-12</x:t>
        </x:is>
      </x:c>
      <x:c r="I5892" s="0" t="inlineStr">
        <x:is>
          <x:t>2022-12</x:t>
        </x:is>
      </x:c>
      <x:c r="J5892" s="0" t="inlineStr">
        <x:is>
          <x:t>Month</x:t>
        </x:is>
      </x:c>
      <x:c r="K5892" s="58">
        <x:v>1</x:v>
      </x:c>
      <x:c r="L5892" s="12">
        <x:v>1285060.93</x:v>
      </x:c>
    </x:row>
    <x:row r="5893">
      <x:c r="A5893" s="0" t="inlineStr">
        <x:is>
          <x:t>NetDebt|net-debt.total||2023-01</x:t>
        </x:is>
      </x:c>
      <x:c r="B5893" s="0" t="inlineStr">
        <x:is>
          <x:t>Demo Handel GmbH</x:t>
        </x:is>
      </x:c>
      <x:c r="C5893" s="0" t="inlineStr">
        <x:is>
          <x:t>NetDebt</x:t>
        </x:is>
      </x:c>
      <x:c r="D5893" s="0" t="inlineStr">
        <x:is>
          <x:t>net-debt.total</x:t>
        </x:is>
      </x:c>
      <x:c r="E5893" s="0" t="inlineStr">
        <x:is>
          <x:t>Nettoverschuldung</x:t>
        </x:is>
      </x:c>
      <x:c r="H5893" s="0" t="inlineStr">
        <x:is>
          <x:t>2023-01</x:t>
        </x:is>
      </x:c>
      <x:c r="I5893" s="0" t="inlineStr">
        <x:is>
          <x:t>2023-01</x:t>
        </x:is>
      </x:c>
      <x:c r="J5893" s="0" t="inlineStr">
        <x:is>
          <x:t>Month</x:t>
        </x:is>
      </x:c>
      <x:c r="K5893" s="58">
        <x:v>1</x:v>
      </x:c>
      <x:c r="L5893" s="12">
        <x:v>-6251.87</x:v>
      </x:c>
    </x:row>
    <x:row r="5894">
      <x:c r="A5894" s="0" t="inlineStr">
        <x:is>
          <x:t>NetDebt|net-debt.total||2023-02</x:t>
        </x:is>
      </x:c>
      <x:c r="B5894" s="0" t="inlineStr">
        <x:is>
          <x:t>Demo Handel GmbH</x:t>
        </x:is>
      </x:c>
      <x:c r="C5894" s="0" t="inlineStr">
        <x:is>
          <x:t>NetDebt</x:t>
        </x:is>
      </x:c>
      <x:c r="D5894" s="0" t="inlineStr">
        <x:is>
          <x:t>net-debt.total</x:t>
        </x:is>
      </x:c>
      <x:c r="E5894" s="0" t="inlineStr">
        <x:is>
          <x:t>Nettoverschuldung</x:t>
        </x:is>
      </x:c>
      <x:c r="H5894" s="0" t="inlineStr">
        <x:is>
          <x:t>2023-02</x:t>
        </x:is>
      </x:c>
      <x:c r="I5894" s="0" t="inlineStr">
        <x:is>
          <x:t>2023-02</x:t>
        </x:is>
      </x:c>
      <x:c r="J5894" s="0" t="inlineStr">
        <x:is>
          <x:t>Month</x:t>
        </x:is>
      </x:c>
      <x:c r="K5894" s="58">
        <x:v>1</x:v>
      </x:c>
      <x:c r="L5894" s="12">
        <x:v>1251488.79</x:v>
      </x:c>
    </x:row>
    <x:row r="5895">
      <x:c r="A5895" s="0" t="inlineStr">
        <x:is>
          <x:t>NetDebt|net-debt.total||2023-03</x:t>
        </x:is>
      </x:c>
      <x:c r="B5895" s="0" t="inlineStr">
        <x:is>
          <x:t>Demo Handel GmbH</x:t>
        </x:is>
      </x:c>
      <x:c r="C5895" s="0" t="inlineStr">
        <x:is>
          <x:t>NetDebt</x:t>
        </x:is>
      </x:c>
      <x:c r="D5895" s="0" t="inlineStr">
        <x:is>
          <x:t>net-debt.total</x:t>
        </x:is>
      </x:c>
      <x:c r="E5895" s="0" t="inlineStr">
        <x:is>
          <x:t>Nettoverschuldung</x:t>
        </x:is>
      </x:c>
      <x:c r="H5895" s="0" t="inlineStr">
        <x:is>
          <x:t>2023-03</x:t>
        </x:is>
      </x:c>
      <x:c r="I5895" s="0" t="inlineStr">
        <x:is>
          <x:t>2023-03</x:t>
        </x:is>
      </x:c>
      <x:c r="J5895" s="0" t="inlineStr">
        <x:is>
          <x:t>Month</x:t>
        </x:is>
      </x:c>
      <x:c r="K5895" s="58">
        <x:v>1</x:v>
      </x:c>
      <x:c r="L5895" s="12">
        <x:v>102942.72</x:v>
      </x:c>
    </x:row>
    <x:row r="5896">
      <x:c r="A5896" s="0" t="inlineStr">
        <x:is>
          <x:t>NetDebt|net-debt.total||2023-04</x:t>
        </x:is>
      </x:c>
      <x:c r="B5896" s="0" t="inlineStr">
        <x:is>
          <x:t>Demo Handel GmbH</x:t>
        </x:is>
      </x:c>
      <x:c r="C5896" s="0" t="inlineStr">
        <x:is>
          <x:t>NetDebt</x:t>
        </x:is>
      </x:c>
      <x:c r="D5896" s="0" t="inlineStr">
        <x:is>
          <x:t>net-debt.total</x:t>
        </x:is>
      </x:c>
      <x:c r="E5896" s="0" t="inlineStr">
        <x:is>
          <x:t>Nettoverschuldung</x:t>
        </x:is>
      </x:c>
      <x:c r="H5896" s="0" t="inlineStr">
        <x:is>
          <x:t>2023-04</x:t>
        </x:is>
      </x:c>
      <x:c r="I5896" s="0" t="inlineStr">
        <x:is>
          <x:t>2023-04</x:t>
        </x:is>
      </x:c>
      <x:c r="J5896" s="0" t="inlineStr">
        <x:is>
          <x:t>Month</x:t>
        </x:is>
      </x:c>
      <x:c r="K5896" s="58">
        <x:v>1</x:v>
      </x:c>
      <x:c r="L5896" s="12">
        <x:v>-145620.07</x:v>
      </x:c>
    </x:row>
    <x:row r="5897">
      <x:c r="A5897" s="0" t="inlineStr">
        <x:is>
          <x:t>NetDebt|net-debt.total||2023-05</x:t>
        </x:is>
      </x:c>
      <x:c r="B5897" s="0" t="inlineStr">
        <x:is>
          <x:t>Demo Handel GmbH</x:t>
        </x:is>
      </x:c>
      <x:c r="C5897" s="0" t="inlineStr">
        <x:is>
          <x:t>NetDebt</x:t>
        </x:is>
      </x:c>
      <x:c r="D5897" s="0" t="inlineStr">
        <x:is>
          <x:t>net-debt.total</x:t>
        </x:is>
      </x:c>
      <x:c r="E5897" s="0" t="inlineStr">
        <x:is>
          <x:t>Nettoverschuldung</x:t>
        </x:is>
      </x:c>
      <x:c r="H5897" s="0" t="inlineStr">
        <x:is>
          <x:t>2023-05</x:t>
        </x:is>
      </x:c>
      <x:c r="I5897" s="0" t="inlineStr">
        <x:is>
          <x:t>2023-05</x:t>
        </x:is>
      </x:c>
      <x:c r="J5897" s="0" t="inlineStr">
        <x:is>
          <x:t>Month</x:t>
        </x:is>
      </x:c>
      <x:c r="K5897" s="58">
        <x:v>1</x:v>
      </x:c>
      <x:c r="L5897" s="12">
        <x:v>532648.73</x:v>
      </x:c>
    </x:row>
    <x:row r="5898">
      <x:c r="A5898" s="0" t="inlineStr">
        <x:is>
          <x:t>NetDebt|net-debt.total||2023-06</x:t>
        </x:is>
      </x:c>
      <x:c r="B5898" s="0" t="inlineStr">
        <x:is>
          <x:t>Demo Handel GmbH</x:t>
        </x:is>
      </x:c>
      <x:c r="C5898" s="0" t="inlineStr">
        <x:is>
          <x:t>NetDebt</x:t>
        </x:is>
      </x:c>
      <x:c r="D5898" s="0" t="inlineStr">
        <x:is>
          <x:t>net-debt.total</x:t>
        </x:is>
      </x:c>
      <x:c r="E5898" s="0" t="inlineStr">
        <x:is>
          <x:t>Nettoverschuldung</x:t>
        </x:is>
      </x:c>
      <x:c r="H5898" s="0" t="inlineStr">
        <x:is>
          <x:t>2023-06</x:t>
        </x:is>
      </x:c>
      <x:c r="I5898" s="0" t="inlineStr">
        <x:is>
          <x:t>2023-06</x:t>
        </x:is>
      </x:c>
      <x:c r="J5898" s="0" t="inlineStr">
        <x:is>
          <x:t>Month</x:t>
        </x:is>
      </x:c>
      <x:c r="K5898" s="58">
        <x:v>1</x:v>
      </x:c>
      <x:c r="L5898" s="12">
        <x:v>-275659.43</x:v>
      </x:c>
    </x:row>
    <x:row r="5899">
      <x:c r="A5899" s="0" t="inlineStr">
        <x:is>
          <x:t>NetDebt|net-debt.total||2023-07</x:t>
        </x:is>
      </x:c>
      <x:c r="B5899" s="0" t="inlineStr">
        <x:is>
          <x:t>Demo Handel GmbH</x:t>
        </x:is>
      </x:c>
      <x:c r="C5899" s="0" t="inlineStr">
        <x:is>
          <x:t>NetDebt</x:t>
        </x:is>
      </x:c>
      <x:c r="D5899" s="0" t="inlineStr">
        <x:is>
          <x:t>net-debt.total</x:t>
        </x:is>
      </x:c>
      <x:c r="E5899" s="0" t="inlineStr">
        <x:is>
          <x:t>Nettoverschuldung</x:t>
        </x:is>
      </x:c>
      <x:c r="H5899" s="0" t="inlineStr">
        <x:is>
          <x:t>2023-07</x:t>
        </x:is>
      </x:c>
      <x:c r="I5899" s="0" t="inlineStr">
        <x:is>
          <x:t>2023-07</x:t>
        </x:is>
      </x:c>
      <x:c r="J5899" s="0" t="inlineStr">
        <x:is>
          <x:t>Month</x:t>
        </x:is>
      </x:c>
      <x:c r="K5899" s="58">
        <x:v>1</x:v>
      </x:c>
      <x:c r="L5899" s="12">
        <x:v>2142840.03</x:v>
      </x:c>
    </x:row>
    <x:row r="5900">
      <x:c r="A5900" s="0" t="inlineStr">
        <x:is>
          <x:t>NetDebt|net-debt.total||2023-08</x:t>
        </x:is>
      </x:c>
      <x:c r="B5900" s="0" t="inlineStr">
        <x:is>
          <x:t>Demo Handel GmbH</x:t>
        </x:is>
      </x:c>
      <x:c r="C5900" s="0" t="inlineStr">
        <x:is>
          <x:t>NetDebt</x:t>
        </x:is>
      </x:c>
      <x:c r="D5900" s="0" t="inlineStr">
        <x:is>
          <x:t>net-debt.total</x:t>
        </x:is>
      </x:c>
      <x:c r="E5900" s="0" t="inlineStr">
        <x:is>
          <x:t>Nettoverschuldung</x:t>
        </x:is>
      </x:c>
      <x:c r="H5900" s="0" t="inlineStr">
        <x:is>
          <x:t>2023-08</x:t>
        </x:is>
      </x:c>
      <x:c r="I5900" s="0" t="inlineStr">
        <x:is>
          <x:t>2023-08</x:t>
        </x:is>
      </x:c>
      <x:c r="J5900" s="0" t="inlineStr">
        <x:is>
          <x:t>Month</x:t>
        </x:is>
      </x:c>
      <x:c r="K5900" s="58">
        <x:v>1</x:v>
      </x:c>
      <x:c r="L5900" s="12">
        <x:v>1275521.88</x:v>
      </x:c>
    </x:row>
    <x:row r="5901">
      <x:c r="A5901" s="0" t="inlineStr">
        <x:is>
          <x:t>NetDebt|net-debt.total||2023-09</x:t>
        </x:is>
      </x:c>
      <x:c r="B5901" s="0" t="inlineStr">
        <x:is>
          <x:t>Demo Handel GmbH</x:t>
        </x:is>
      </x:c>
      <x:c r="C5901" s="0" t="inlineStr">
        <x:is>
          <x:t>NetDebt</x:t>
        </x:is>
      </x:c>
      <x:c r="D5901" s="0" t="inlineStr">
        <x:is>
          <x:t>net-debt.total</x:t>
        </x:is>
      </x:c>
      <x:c r="E5901" s="0" t="inlineStr">
        <x:is>
          <x:t>Nettoverschuldung</x:t>
        </x:is>
      </x:c>
      <x:c r="H5901" s="0" t="inlineStr">
        <x:is>
          <x:t>2023-09</x:t>
        </x:is>
      </x:c>
      <x:c r="I5901" s="0" t="inlineStr">
        <x:is>
          <x:t>2023-09</x:t>
        </x:is>
      </x:c>
      <x:c r="J5901" s="0" t="inlineStr">
        <x:is>
          <x:t>Month</x:t>
        </x:is>
      </x:c>
      <x:c r="K5901" s="58">
        <x:v>1</x:v>
      </x:c>
      <x:c r="L5901" s="12">
        <x:v>1394061.14</x:v>
      </x:c>
    </x:row>
    <x:row r="5902">
      <x:c r="A5902" s="0" t="inlineStr">
        <x:is>
          <x:t>NetDebt|net-debt.total||2023-10</x:t>
        </x:is>
      </x:c>
      <x:c r="B5902" s="0" t="inlineStr">
        <x:is>
          <x:t>Demo Handel GmbH</x:t>
        </x:is>
      </x:c>
      <x:c r="C5902" s="0" t="inlineStr">
        <x:is>
          <x:t>NetDebt</x:t>
        </x:is>
      </x:c>
      <x:c r="D5902" s="0" t="inlineStr">
        <x:is>
          <x:t>net-debt.total</x:t>
        </x:is>
      </x:c>
      <x:c r="E5902" s="0" t="inlineStr">
        <x:is>
          <x:t>Nettoverschuldung</x:t>
        </x:is>
      </x:c>
      <x:c r="H5902" s="0" t="inlineStr">
        <x:is>
          <x:t>2023-10</x:t>
        </x:is>
      </x:c>
      <x:c r="I5902" s="0" t="inlineStr">
        <x:is>
          <x:t>2023-10</x:t>
        </x:is>
      </x:c>
      <x:c r="J5902" s="0" t="inlineStr">
        <x:is>
          <x:t>Month</x:t>
        </x:is>
      </x:c>
      <x:c r="K5902" s="58">
        <x:v>1</x:v>
      </x:c>
      <x:c r="L5902" s="12">
        <x:v>1584411.72</x:v>
      </x:c>
    </x:row>
    <x:row r="5903">
      <x:c r="A5903" s="0" t="inlineStr">
        <x:is>
          <x:t>NetDebt|net-debt.total||2023-11</x:t>
        </x:is>
      </x:c>
      <x:c r="B5903" s="0" t="inlineStr">
        <x:is>
          <x:t>Demo Handel GmbH</x:t>
        </x:is>
      </x:c>
      <x:c r="C5903" s="0" t="inlineStr">
        <x:is>
          <x:t>NetDebt</x:t>
        </x:is>
      </x:c>
      <x:c r="D5903" s="0" t="inlineStr">
        <x:is>
          <x:t>net-debt.total</x:t>
        </x:is>
      </x:c>
      <x:c r="E5903" s="0" t="inlineStr">
        <x:is>
          <x:t>Nettoverschuldung</x:t>
        </x:is>
      </x:c>
      <x:c r="H5903" s="0" t="inlineStr">
        <x:is>
          <x:t>2023-11</x:t>
        </x:is>
      </x:c>
      <x:c r="I5903" s="0" t="inlineStr">
        <x:is>
          <x:t>2023-11</x:t>
        </x:is>
      </x:c>
      <x:c r="J5903" s="0" t="inlineStr">
        <x:is>
          <x:t>Month</x:t>
        </x:is>
      </x:c>
      <x:c r="K5903" s="58">
        <x:v>1</x:v>
      </x:c>
      <x:c r="L5903" s="12">
        <x:v>1356077.94</x:v>
      </x:c>
    </x:row>
    <x:row r="5904">
      <x:c r="A5904" s="0" t="inlineStr">
        <x:is>
          <x:t>NetDebt|net-debt.total||2023-12</x:t>
        </x:is>
      </x:c>
      <x:c r="B5904" s="0" t="inlineStr">
        <x:is>
          <x:t>Demo Handel GmbH</x:t>
        </x:is>
      </x:c>
      <x:c r="C5904" s="0" t="inlineStr">
        <x:is>
          <x:t>NetDebt</x:t>
        </x:is>
      </x:c>
      <x:c r="D5904" s="0" t="inlineStr">
        <x:is>
          <x:t>net-debt.total</x:t>
        </x:is>
      </x:c>
      <x:c r="E5904" s="0" t="inlineStr">
        <x:is>
          <x:t>Nettoverschuldung</x:t>
        </x:is>
      </x:c>
      <x:c r="H5904" s="0" t="inlineStr">
        <x:is>
          <x:t>2023-12</x:t>
        </x:is>
      </x:c>
      <x:c r="I5904" s="0" t="inlineStr">
        <x:is>
          <x:t>2023-12</x:t>
        </x:is>
      </x:c>
      <x:c r="J5904" s="0" t="inlineStr">
        <x:is>
          <x:t>Month</x:t>
        </x:is>
      </x:c>
      <x:c r="K5904" s="58">
        <x:v>1</x:v>
      </x:c>
      <x:c r="L5904" s="12">
        <x:v>1566776.74</x:v>
      </x:c>
    </x:row>
    <x:row r="5905">
      <x:c r="A5905" s="0" t="inlineStr">
        <x:is>
          <x:t>NetDebt|net-debt.total||2024-01</x:t>
        </x:is>
      </x:c>
      <x:c r="B5905" s="0" t="inlineStr">
        <x:is>
          <x:t>Demo Handel GmbH</x:t>
        </x:is>
      </x:c>
      <x:c r="C5905" s="0" t="inlineStr">
        <x:is>
          <x:t>NetDebt</x:t>
        </x:is>
      </x:c>
      <x:c r="D5905" s="0" t="inlineStr">
        <x:is>
          <x:t>net-debt.total</x:t>
        </x:is>
      </x:c>
      <x:c r="E5905" s="0" t="inlineStr">
        <x:is>
          <x:t>Nettoverschuldung</x:t>
        </x:is>
      </x:c>
      <x:c r="H5905" s="0" t="inlineStr">
        <x:is>
          <x:t>2024-01</x:t>
        </x:is>
      </x:c>
      <x:c r="I5905" s="0" t="inlineStr">
        <x:is>
          <x:t>2024-01</x:t>
        </x:is>
      </x:c>
      <x:c r="J5905" s="0" t="inlineStr">
        <x:is>
          <x:t>Month</x:t>
        </x:is>
      </x:c>
      <x:c r="K5905" s="58">
        <x:v>1</x:v>
      </x:c>
      <x:c r="L5905" s="12">
        <x:v>1248486.9</x:v>
      </x:c>
    </x:row>
    <x:row r="5906">
      <x:c r="A5906" s="0" t="inlineStr">
        <x:is>
          <x:t>NetDebt|net-debt.total||2024-02</x:t>
        </x:is>
      </x:c>
      <x:c r="B5906" s="0" t="inlineStr">
        <x:is>
          <x:t>Demo Handel GmbH</x:t>
        </x:is>
      </x:c>
      <x:c r="C5906" s="0" t="inlineStr">
        <x:is>
          <x:t>NetDebt</x:t>
        </x:is>
      </x:c>
      <x:c r="D5906" s="0" t="inlineStr">
        <x:is>
          <x:t>net-debt.total</x:t>
        </x:is>
      </x:c>
      <x:c r="E5906" s="0" t="inlineStr">
        <x:is>
          <x:t>Nettoverschuldung</x:t>
        </x:is>
      </x:c>
      <x:c r="H5906" s="0" t="inlineStr">
        <x:is>
          <x:t>2024-02</x:t>
        </x:is>
      </x:c>
      <x:c r="I5906" s="0" t="inlineStr">
        <x:is>
          <x:t>2024-02</x:t>
        </x:is>
      </x:c>
      <x:c r="J5906" s="0" t="inlineStr">
        <x:is>
          <x:t>Month</x:t>
        </x:is>
      </x:c>
      <x:c r="K5906" s="58">
        <x:v>1</x:v>
      </x:c>
      <x:c r="L5906" s="12">
        <x:v>1055104.76</x:v>
      </x:c>
    </x:row>
    <x:row r="5907">
      <x:c r="A5907" s="0" t="inlineStr">
        <x:is>
          <x:t>NetDebt|net-debt.total||2024-03</x:t>
        </x:is>
      </x:c>
      <x:c r="B5907" s="0" t="inlineStr">
        <x:is>
          <x:t>Demo Handel GmbH</x:t>
        </x:is>
      </x:c>
      <x:c r="C5907" s="0" t="inlineStr">
        <x:is>
          <x:t>NetDebt</x:t>
        </x:is>
      </x:c>
      <x:c r="D5907" s="0" t="inlineStr">
        <x:is>
          <x:t>net-debt.total</x:t>
        </x:is>
      </x:c>
      <x:c r="E5907" s="0" t="inlineStr">
        <x:is>
          <x:t>Nettoverschuldung</x:t>
        </x:is>
      </x:c>
      <x:c r="H5907" s="0" t="inlineStr">
        <x:is>
          <x:t>2024-03</x:t>
        </x:is>
      </x:c>
      <x:c r="I5907" s="0" t="inlineStr">
        <x:is>
          <x:t>2024-03</x:t>
        </x:is>
      </x:c>
      <x:c r="J5907" s="0" t="inlineStr">
        <x:is>
          <x:t>Month</x:t>
        </x:is>
      </x:c>
      <x:c r="K5907" s="58">
        <x:v>1</x:v>
      </x:c>
      <x:c r="L5907" s="12">
        <x:v>1185331.41</x:v>
      </x:c>
    </x:row>
    <x:row r="5908">
      <x:c r="A5908" s="0" t="inlineStr">
        <x:is>
          <x:t>NetDebt|net-debt.total||2024-04</x:t>
        </x:is>
      </x:c>
      <x:c r="B5908" s="0" t="inlineStr">
        <x:is>
          <x:t>Demo Handel GmbH</x:t>
        </x:is>
      </x:c>
      <x:c r="C5908" s="0" t="inlineStr">
        <x:is>
          <x:t>NetDebt</x:t>
        </x:is>
      </x:c>
      <x:c r="D5908" s="0" t="inlineStr">
        <x:is>
          <x:t>net-debt.total</x:t>
        </x:is>
      </x:c>
      <x:c r="E5908" s="0" t="inlineStr">
        <x:is>
          <x:t>Nettoverschuldung</x:t>
        </x:is>
      </x:c>
      <x:c r="H5908" s="0" t="inlineStr">
        <x:is>
          <x:t>2024-04</x:t>
        </x:is>
      </x:c>
      <x:c r="I5908" s="0" t="inlineStr">
        <x:is>
          <x:t>2024-04</x:t>
        </x:is>
      </x:c>
      <x:c r="J5908" s="0" t="inlineStr">
        <x:is>
          <x:t>Month</x:t>
        </x:is>
      </x:c>
      <x:c r="K5908" s="58">
        <x:v>1</x:v>
      </x:c>
      <x:c r="L5908" s="12">
        <x:v>934390.74</x:v>
      </x:c>
    </x:row>
    <x:row r="5909">
      <x:c r="A5909" s="0" t="inlineStr">
        <x:is>
          <x:t>NetDebt|net-debt.total||2024-05</x:t>
        </x:is>
      </x:c>
      <x:c r="B5909" s="0" t="inlineStr">
        <x:is>
          <x:t>Demo Handel GmbH</x:t>
        </x:is>
      </x:c>
      <x:c r="C5909" s="0" t="inlineStr">
        <x:is>
          <x:t>NetDebt</x:t>
        </x:is>
      </x:c>
      <x:c r="D5909" s="0" t="inlineStr">
        <x:is>
          <x:t>net-debt.total</x:t>
        </x:is>
      </x:c>
      <x:c r="E5909" s="0" t="inlineStr">
        <x:is>
          <x:t>Nettoverschuldung</x:t>
        </x:is>
      </x:c>
      <x:c r="H5909" s="0" t="inlineStr">
        <x:is>
          <x:t>2024-05</x:t>
        </x:is>
      </x:c>
      <x:c r="I5909" s="0" t="inlineStr">
        <x:is>
          <x:t>2024-05</x:t>
        </x:is>
      </x:c>
      <x:c r="J5909" s="0" t="inlineStr">
        <x:is>
          <x:t>Month</x:t>
        </x:is>
      </x:c>
      <x:c r="K5909" s="58">
        <x:v>1</x:v>
      </x:c>
      <x:c r="L5909" s="12">
        <x:v>1146232.07</x:v>
      </x:c>
    </x:row>
    <x:row r="5910">
      <x:c r="A5910" s="0" t="inlineStr">
        <x:is>
          <x:t>NetDebt|net-debt.total||2024-06</x:t>
        </x:is>
      </x:c>
      <x:c r="B5910" s="0" t="inlineStr">
        <x:is>
          <x:t>Demo Handel GmbH</x:t>
        </x:is>
      </x:c>
      <x:c r="C5910" s="0" t="inlineStr">
        <x:is>
          <x:t>NetDebt</x:t>
        </x:is>
      </x:c>
      <x:c r="D5910" s="0" t="inlineStr">
        <x:is>
          <x:t>net-debt.total</x:t>
        </x:is>
      </x:c>
      <x:c r="E5910" s="0" t="inlineStr">
        <x:is>
          <x:t>Nettoverschuldung</x:t>
        </x:is>
      </x:c>
      <x:c r="H5910" s="0" t="inlineStr">
        <x:is>
          <x:t>2024-06</x:t>
        </x:is>
      </x:c>
      <x:c r="I5910" s="0" t="inlineStr">
        <x:is>
          <x:t>2024-06</x:t>
        </x:is>
      </x:c>
      <x:c r="J5910" s="0" t="inlineStr">
        <x:is>
          <x:t>Month</x:t>
        </x:is>
      </x:c>
      <x:c r="K5910" s="58">
        <x:v>1</x:v>
      </x:c>
      <x:c r="L5910" s="12">
        <x:v>1855323.74</x:v>
      </x:c>
    </x:row>
    <x:row r="5911">
      <x:c r="A5911" s="0" t="inlineStr">
        <x:is>
          <x:t>NetDebt|net-debt.total||2024-07</x:t>
        </x:is>
      </x:c>
      <x:c r="B5911" s="0" t="inlineStr">
        <x:is>
          <x:t>Demo Handel GmbH</x:t>
        </x:is>
      </x:c>
      <x:c r="C5911" s="0" t="inlineStr">
        <x:is>
          <x:t>NetDebt</x:t>
        </x:is>
      </x:c>
      <x:c r="D5911" s="0" t="inlineStr">
        <x:is>
          <x:t>net-debt.total</x:t>
        </x:is>
      </x:c>
      <x:c r="E5911" s="0" t="inlineStr">
        <x:is>
          <x:t>Nettoverschuldung</x:t>
        </x:is>
      </x:c>
      <x:c r="H5911" s="0" t="inlineStr">
        <x:is>
          <x:t>2024-07</x:t>
        </x:is>
      </x:c>
      <x:c r="I5911" s="0" t="inlineStr">
        <x:is>
          <x:t>2024-07</x:t>
        </x:is>
      </x:c>
      <x:c r="J5911" s="0" t="inlineStr">
        <x:is>
          <x:t>Month</x:t>
        </x:is>
      </x:c>
      <x:c r="K5911" s="58">
        <x:v>1</x:v>
      </x:c>
      <x:c r="L5911" s="12">
        <x:v>3599972.05</x:v>
      </x:c>
    </x:row>
    <x:row r="5912">
      <x:c r="A5912" s="0" t="inlineStr">
        <x:is>
          <x:t>NetDebt|net-debt.total||2024-08</x:t>
        </x:is>
      </x:c>
      <x:c r="B5912" s="0" t="inlineStr">
        <x:is>
          <x:t>Demo Handel GmbH</x:t>
        </x:is>
      </x:c>
      <x:c r="C5912" s="0" t="inlineStr">
        <x:is>
          <x:t>NetDebt</x:t>
        </x:is>
      </x:c>
      <x:c r="D5912" s="0" t="inlineStr">
        <x:is>
          <x:t>net-debt.total</x:t>
        </x:is>
      </x:c>
      <x:c r="E5912" s="0" t="inlineStr">
        <x:is>
          <x:t>Nettoverschuldung</x:t>
        </x:is>
      </x:c>
      <x:c r="H5912" s="0" t="inlineStr">
        <x:is>
          <x:t>2024-08</x:t>
        </x:is>
      </x:c>
      <x:c r="I5912" s="0" t="inlineStr">
        <x:is>
          <x:t>2024-08</x:t>
        </x:is>
      </x:c>
      <x:c r="J5912" s="0" t="inlineStr">
        <x:is>
          <x:t>Month</x:t>
        </x:is>
      </x:c>
      <x:c r="K5912" s="58">
        <x:v>1</x:v>
      </x:c>
      <x:c r="L5912" s="12">
        <x:v>4125596.97</x:v>
      </x:c>
    </x:row>
    <x:row r="5913">
      <x:c r="A5913" s="0" t="inlineStr">
        <x:is>
          <x:t>NetDebt|net-debt.total||2024-09</x:t>
        </x:is>
      </x:c>
      <x:c r="B5913" s="0" t="inlineStr">
        <x:is>
          <x:t>Demo Handel GmbH</x:t>
        </x:is>
      </x:c>
      <x:c r="C5913" s="0" t="inlineStr">
        <x:is>
          <x:t>NetDebt</x:t>
        </x:is>
      </x:c>
      <x:c r="D5913" s="0" t="inlineStr">
        <x:is>
          <x:t>net-debt.total</x:t>
        </x:is>
      </x:c>
      <x:c r="E5913" s="0" t="inlineStr">
        <x:is>
          <x:t>Nettoverschuldung</x:t>
        </x:is>
      </x:c>
      <x:c r="H5913" s="0" t="inlineStr">
        <x:is>
          <x:t>2024-09</x:t>
        </x:is>
      </x:c>
      <x:c r="I5913" s="0" t="inlineStr">
        <x:is>
          <x:t>2024-09</x:t>
        </x:is>
      </x:c>
      <x:c r="J5913" s="0" t="inlineStr">
        <x:is>
          <x:t>Month</x:t>
        </x:is>
      </x:c>
      <x:c r="K5913" s="58">
        <x:v>1</x:v>
      </x:c>
      <x:c r="L5913" s="12">
        <x:v>3714929.44</x:v>
      </x:c>
    </x:row>
    <x:row r="5914">
      <x:c r="A5914" s="0" t="inlineStr">
        <x:is>
          <x:t>NetDebt|net-debt.total||2024-10</x:t>
        </x:is>
      </x:c>
      <x:c r="B5914" s="0" t="inlineStr">
        <x:is>
          <x:t>Demo Handel GmbH</x:t>
        </x:is>
      </x:c>
      <x:c r="C5914" s="0" t="inlineStr">
        <x:is>
          <x:t>NetDebt</x:t>
        </x:is>
      </x:c>
      <x:c r="D5914" s="0" t="inlineStr">
        <x:is>
          <x:t>net-debt.total</x:t>
        </x:is>
      </x:c>
      <x:c r="E5914" s="0" t="inlineStr">
        <x:is>
          <x:t>Nettoverschuldung</x:t>
        </x:is>
      </x:c>
      <x:c r="H5914" s="0" t="inlineStr">
        <x:is>
          <x:t>2024-10</x:t>
        </x:is>
      </x:c>
      <x:c r="I5914" s="0" t="inlineStr">
        <x:is>
          <x:t>2024-10</x:t>
        </x:is>
      </x:c>
      <x:c r="J5914" s="0" t="inlineStr">
        <x:is>
          <x:t>Month</x:t>
        </x:is>
      </x:c>
      <x:c r="K5914" s="58">
        <x:v>1</x:v>
      </x:c>
      <x:c r="L5914" s="12">
        <x:v>3412232.01</x:v>
      </x:c>
    </x:row>
    <x:row r="5915">
      <x:c r="A5915" s="0" t="inlineStr">
        <x:is>
          <x:t>NetDebt|net-debt.total||2024-11</x:t>
        </x:is>
      </x:c>
      <x:c r="B5915" s="0" t="inlineStr">
        <x:is>
          <x:t>Demo Handel GmbH</x:t>
        </x:is>
      </x:c>
      <x:c r="C5915" s="0" t="inlineStr">
        <x:is>
          <x:t>NetDebt</x:t>
        </x:is>
      </x:c>
      <x:c r="D5915" s="0" t="inlineStr">
        <x:is>
          <x:t>net-debt.total</x:t>
        </x:is>
      </x:c>
      <x:c r="E5915" s="0" t="inlineStr">
        <x:is>
          <x:t>Nettoverschuldung</x:t>
        </x:is>
      </x:c>
      <x:c r="H5915" s="0" t="inlineStr">
        <x:is>
          <x:t>2024-11</x:t>
        </x:is>
      </x:c>
      <x:c r="I5915" s="0" t="inlineStr">
        <x:is>
          <x:t>2024-11</x:t>
        </x:is>
      </x:c>
      <x:c r="J5915" s="0" t="inlineStr">
        <x:is>
          <x:t>Month</x:t>
        </x:is>
      </x:c>
      <x:c r="K5915" s="58">
        <x:v>1</x:v>
      </x:c>
      <x:c r="L5915" s="12">
        <x:v>3947773.69</x:v>
      </x:c>
    </x:row>
    <x:row r="5916">
      <x:c r="A5916" s="0" t="inlineStr">
        <x:is>
          <x:t>NetDebt|net-debt.total||2024-12</x:t>
        </x:is>
      </x:c>
      <x:c r="B5916" s="0" t="inlineStr">
        <x:is>
          <x:t>Demo Handel GmbH</x:t>
        </x:is>
      </x:c>
      <x:c r="C5916" s="0" t="inlineStr">
        <x:is>
          <x:t>NetDebt</x:t>
        </x:is>
      </x:c>
      <x:c r="D5916" s="0" t="inlineStr">
        <x:is>
          <x:t>net-debt.total</x:t>
        </x:is>
      </x:c>
      <x:c r="E5916" s="0" t="inlineStr">
        <x:is>
          <x:t>Nettoverschuldung</x:t>
        </x:is>
      </x:c>
      <x:c r="H5916" s="0" t="inlineStr">
        <x:is>
          <x:t>2024-12</x:t>
        </x:is>
      </x:c>
      <x:c r="I5916" s="0" t="inlineStr">
        <x:is>
          <x:t>2024-12</x:t>
        </x:is>
      </x:c>
      <x:c r="J5916" s="0" t="inlineStr">
        <x:is>
          <x:t>Month</x:t>
        </x:is>
      </x:c>
      <x:c r="K5916" s="58">
        <x:v>1</x:v>
      </x:c>
      <x:c r="L5916" s="12">
        <x:v>3338553.05</x:v>
      </x:c>
    </x:row>
  </x:sheetData>
  <x:mergeCells count="2">
    <x:mergeCell ref="A2:L2"/>
    <x:mergeCell ref="A3:L3"/>
  </x:mergeCells>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1">
    <x:tablePart r:id="rId33"/>
  </x:tableParts>
</x:worksheet>
</file>

<file path=xl/worksheets/sheet2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D258"/>
  <x:sheetViews>
    <x:sheetView showGridLines="0" workbookViewId="0">
      <x:pane xSplit="0" ySplit="4" topLeftCell="A5" activePane="bottomLeft" state="frozenSplit"/>
    </x:sheetView>
  </x:sheetViews>
  <x:sheetFormatPr defaultRowHeight="15"/>
  <x:cols>
    <x:col min="1" max="1" width="91.139196" style="0" customWidth="1"/>
    <x:col min="2" max="2" width="7.853482" style="0" customWidth="1"/>
    <x:col min="3" max="3" width="31.282054" style="0" customWidth="1"/>
    <x:col min="4" max="4" width="120.710625" style="0" customWidth="1"/>
  </x:cols>
  <x:sheetData>
    <x:row r="1" spans="1:4">
      <x:c r="A1" s="6" t="s">
        <x:v>331</x:v>
      </x:c>
    </x:row>
    <x:row r="2" spans="1:4">
      <x:c r="A2" s="7" t="s">
        <x:v>332</x:v>
      </x:c>
    </x:row>
    <x:row r="4" spans="1:4" s="5" customFormat="1">
      <x:c r="A4" s="8" t="s">
        <x:v>333</x:v>
      </x:c>
      <x:c r="B4" s="8" t="s">
        <x:v>334</x:v>
      </x:c>
      <x:c r="C4" s="8" t="s">
        <x:v>335</x:v>
      </x:c>
      <x:c r="D4" s="8" t="s">
        <x:v>336</x:v>
      </x:c>
    </x:row>
    <x:row r="5" spans="1:4">
      <x:c r="A5" s="10" t="s">
        <x:v>337</x:v>
      </x:c>
      <x:c r="B5" s="10"/>
      <x:c r="C5" s="10"/>
      <x:c r="D5" s="10"/>
    </x:row>
    <x:row r="6" spans="1:4">
      <x:c r="A6" s="0" t="s">
        <x:v>338</x:v>
      </x:c>
      <x:c r="B6" s="0" t="s">
        <x:v>339</x:v>
      </x:c>
      <x:c r="C6" s="12">
        <x:v>709566.74</x:v>
      </x:c>
      <x:c r="D6" s="0" t="s">
        <x:v>340</x:v>
      </x:c>
    </x:row>
    <x:row r="7" spans="1:4">
      <x:c r="A7" s="0" t="s">
        <x:v>338</x:v>
      </x:c>
      <x:c r="B7" s="0" t="s">
        <x:v>341</x:v>
      </x:c>
      <x:c r="C7" s="12">
        <x:v>2901456.93</x:v>
      </x:c>
      <x:c r="D7" s="0" t="s">
        <x:v>342</x:v>
      </x:c>
    </x:row>
    <x:row r="8" spans="1:4">
      <x:c r="A8" s="0" t="s">
        <x:v>338</x:v>
      </x:c>
      <x:c r="B8" s="0" t="s">
        <x:v>343</x:v>
      </x:c>
      <x:c r="C8" s="12">
        <x:v>295955.28</x:v>
      </x:c>
      <x:c r="D8" s="0" t="s">
        <x:v>344</x:v>
      </x:c>
    </x:row>
    <x:row r="9" spans="1:4" ht="30" customHeight="1">
      <x:c r="A9" s="0" t="s">
        <x:v>345</x:v>
      </x:c>
      <x:c r="B9" s="0" t="s">
        <x:v>339</x:v>
      </x:c>
      <x:c r="C9" s="0" t="s">
        <x:v>346</x:v>
      </x:c>
      <x:c r="D9" s="1" t="s">
        <x:v>347</x:v>
      </x:c>
    </x:row>
    <x:row r="10" spans="1:4" ht="30" customHeight="1">
      <x:c r="A10" s="0" t="s">
        <x:v>345</x:v>
      </x:c>
      <x:c r="B10" s="0" t="s">
        <x:v>341</x:v>
      </x:c>
      <x:c r="C10" s="24">
        <x:v>3.08905430093863</x:v>
      </x:c>
      <x:c r="D10" s="1" t="s">
        <x:v>348</x:v>
      </x:c>
    </x:row>
    <x:row r="11" spans="1:4" ht="30" customHeight="1">
      <x:c r="A11" s="0" t="s">
        <x:v>345</x:v>
      </x:c>
      <x:c r="B11" s="0" t="s">
        <x:v>343</x:v>
      </x:c>
      <x:c r="C11" s="24">
        <x:v>-0.897997700072701</x:v>
      </x:c>
      <x:c r="D11" s="1" t="s">
        <x:v>349</x:v>
      </x:c>
    </x:row>
    <x:row r="12" spans="1:4" ht="45" customHeight="1">
      <x:c r="A12" s="0" t="s">
        <x:v>350</x:v>
      </x:c>
      <x:c r="B12" s="0" t="s">
        <x:v>339</x:v>
      </x:c>
      <x:c r="C12" s="0" t="s">
        <x:v>351</x:v>
      </x:c>
      <x:c r="D12" s="1" t="s">
        <x:v>352</x:v>
      </x:c>
    </x:row>
    <x:row r="13" spans="1:4" ht="45" customHeight="1">
      <x:c r="A13" s="0" t="s">
        <x:v>350</x:v>
      </x:c>
      <x:c r="B13" s="0" t="s">
        <x:v>341</x:v>
      </x:c>
      <x:c r="C13" s="12">
        <x:v>-296824.58</x:v>
      </x:c>
      <x:c r="D13" s="1" t="s">
        <x:v>353</x:v>
      </x:c>
    </x:row>
    <x:row r="14" spans="1:4" ht="45" customHeight="1">
      <x:c r="A14" s="0" t="s">
        <x:v>350</x:v>
      </x:c>
      <x:c r="B14" s="0" t="s">
        <x:v>343</x:v>
      </x:c>
      <x:c r="C14" s="12">
        <x:v>1072304.21</x:v>
      </x:c>
      <x:c r="D14" s="1" t="s">
        <x:v>354</x:v>
      </x:c>
    </x:row>
    <x:row r="15" spans="1:4">
      <x:c r="A15" s="0" t="s">
        <x:v>355</x:v>
      </x:c>
      <x:c r="B15" s="0" t="s">
        <x:v>339</x:v>
      </x:c>
      <x:c r="C15" s="12">
        <x:v>0</x:v>
      </x:c>
      <x:c r="D15" s="0" t="s">
        <x:v>356</x:v>
      </x:c>
    </x:row>
    <x:row r="16" spans="1:4">
      <x:c r="A16" s="0" t="s">
        <x:v>355</x:v>
      </x:c>
      <x:c r="B16" s="0" t="s">
        <x:v>341</x:v>
      </x:c>
      <x:c r="C16" s="12">
        <x:v>0</x:v>
      </x:c>
      <x:c r="D16" s="0" t="s">
        <x:v>356</x:v>
      </x:c>
    </x:row>
    <x:row r="17" spans="1:4">
      <x:c r="A17" s="0" t="s">
        <x:v>355</x:v>
      </x:c>
      <x:c r="B17" s="0" t="s">
        <x:v>343</x:v>
      </x:c>
      <x:c r="C17" s="12">
        <x:v>0</x:v>
      </x:c>
      <x:c r="D17" s="0" t="s">
        <x:v>356</x:v>
      </x:c>
    </x:row>
    <x:row r="18" spans="1:4" ht="45" customHeight="1">
      <x:c r="A18" s="0" t="s">
        <x:v>357</x:v>
      </x:c>
      <x:c r="B18" s="0" t="s">
        <x:v>339</x:v>
      </x:c>
      <x:c r="C18" s="0" t="s">
        <x:v>351</x:v>
      </x:c>
      <x:c r="D18" s="1" t="s">
        <x:v>358</x:v>
      </x:c>
    </x:row>
    <x:row r="19" spans="1:4">
      <x:c r="A19" s="0" t="s">
        <x:v>357</x:v>
      </x:c>
      <x:c r="B19" s="0" t="s">
        <x:v>341</x:v>
      </x:c>
      <x:c r="C19" s="12">
        <x:v>-24735.3816666667</x:v>
      </x:c>
      <x:c r="D19" s="0" t="s">
        <x:v>359</x:v>
      </x:c>
    </x:row>
    <x:row r="20" spans="1:4">
      <x:c r="A20" s="0" t="s">
        <x:v>357</x:v>
      </x:c>
      <x:c r="B20" s="0" t="s">
        <x:v>343</x:v>
      </x:c>
      <x:c r="C20" s="12">
        <x:v>89358.6841666667</x:v>
      </x:c>
      <x:c r="D20" s="0" t="s">
        <x:v>360</x:v>
      </x:c>
    </x:row>
    <x:row r="21" spans="1:4" ht="30" customHeight="1">
      <x:c r="A21" s="0" t="s">
        <x:v>361</x:v>
      </x:c>
      <x:c r="B21" s="0" t="s">
        <x:v>339</x:v>
      </x:c>
      <x:c r="C21" s="0" t="s">
        <x:v>362</x:v>
      </x:c>
      <x:c r="D21" s="1" t="s">
        <x:v>363</x:v>
      </x:c>
    </x:row>
    <x:row r="22" spans="1:4">
      <x:c r="A22" s="0" t="s">
        <x:v>361</x:v>
      </x:c>
      <x:c r="B22" s="0" t="s">
        <x:v>341</x:v>
      </x:c>
      <x:c r="C22" s="25">
        <x:v>117.299864990965</x:v>
      </x:c>
      <x:c r="D22" s="0" t="s">
        <x:v>364</x:v>
      </x:c>
    </x:row>
    <x:row r="23" spans="1:4" ht="30" customHeight="1">
      <x:c r="A23" s="0" t="s">
        <x:v>361</x:v>
      </x:c>
      <x:c r="B23" s="0" t="s">
        <x:v>343</x:v>
      </x:c>
      <x:c r="C23" s="0" t="s">
        <x:v>362</x:v>
      </x:c>
      <x:c r="D23" s="1" t="s">
        <x:v>365</x:v>
      </x:c>
    </x:row>
    <x:row r="24" spans="1:4">
      <x:c r="A24" s="0" t="s">
        <x:v>314</x:v>
      </x:c>
      <x:c r="B24" s="0" t="s">
        <x:v>339</x:v>
      </x:c>
      <x:c r="C24" s="12">
        <x:v>1285060.93</x:v>
      </x:c>
      <x:c r="D24" s="0" t="s">
        <x:v>366</x:v>
      </x:c>
    </x:row>
    <x:row r="25" spans="1:4">
      <x:c r="A25" s="0" t="s">
        <x:v>314</x:v>
      </x:c>
      <x:c r="B25" s="0" t="s">
        <x:v>341</x:v>
      </x:c>
      <x:c r="C25" s="12">
        <x:v>1566776.74</x:v>
      </x:c>
      <x:c r="D25" s="0" t="s">
        <x:v>367</x:v>
      </x:c>
    </x:row>
    <x:row r="26" spans="1:4">
      <x:c r="A26" s="0" t="s">
        <x:v>314</x:v>
      </x:c>
      <x:c r="B26" s="0" t="s">
        <x:v>343</x:v>
      </x:c>
      <x:c r="C26" s="12">
        <x:v>3338553.05</x:v>
      </x:c>
      <x:c r="D26" s="0" t="s">
        <x:v>368</x:v>
      </x:c>
    </x:row>
    <x:row r="27" spans="1:4">
      <x:c r="A27" s="0" t="s">
        <x:v>302</x:v>
      </x:c>
      <x:c r="B27" s="0" t="s">
        <x:v>339</x:v>
      </x:c>
      <x:c r="C27" s="12">
        <x:v>1250000</x:v>
      </x:c>
      <x:c r="D27" s="0" t="s">
        <x:v>369</x:v>
      </x:c>
    </x:row>
    <x:row r="28" spans="1:4">
      <x:c r="A28" s="0" t="s">
        <x:v>302</x:v>
      </x:c>
      <x:c r="B28" s="0" t="s">
        <x:v>341</x:v>
      </x:c>
      <x:c r="C28" s="12">
        <x:v>3877457.45</x:v>
      </x:c>
      <x:c r="D28" s="0" t="s">
        <x:v>370</x:v>
      </x:c>
    </x:row>
    <x:row r="29" spans="1:4">
      <x:c r="A29" s="0" t="s">
        <x:v>302</x:v>
      </x:c>
      <x:c r="B29" s="0" t="s">
        <x:v>343</x:v>
      </x:c>
      <x:c r="C29" s="12">
        <x:v>3374718.93</x:v>
      </x:c>
      <x:c r="D29" s="0" t="s">
        <x:v>371</x:v>
      </x:c>
    </x:row>
    <x:row r="30" spans="1:4">
      <x:c r="A30" s="0" t="s">
        <x:v>372</x:v>
      </x:c>
      <x:c r="B30" s="0" t="s">
        <x:v>339</x:v>
      </x:c>
      <x:c r="C30" s="12">
        <x:v>3672967.52</x:v>
      </x:c>
      <x:c r="D30" s="0" t="s">
        <x:v>373</x:v>
      </x:c>
    </x:row>
    <x:row r="31" spans="1:4">
      <x:c r="A31" s="0" t="s">
        <x:v>372</x:v>
      </x:c>
      <x:c r="B31" s="0" t="s">
        <x:v>341</x:v>
      </x:c>
      <x:c r="C31" s="12">
        <x:v>4153966.34</x:v>
      </x:c>
      <x:c r="D31" s="0" t="s">
        <x:v>374</x:v>
      </x:c>
    </x:row>
    <x:row r="32" spans="1:4">
      <x:c r="A32" s="0" t="s">
        <x:v>372</x:v>
      </x:c>
      <x:c r="B32" s="0" t="s">
        <x:v>343</x:v>
      </x:c>
      <x:c r="C32" s="12">
        <x:v>4115181.56</x:v>
      </x:c>
      <x:c r="D32" s="0" t="s">
        <x:v>375</x:v>
      </x:c>
    </x:row>
    <x:row r="33" spans="1:4">
      <x:c r="A33" s="0" t="s">
        <x:v>376</x:v>
      </x:c>
      <x:c r="B33" s="0" t="s">
        <x:v>339</x:v>
      </x:c>
      <x:c r="C33" s="12">
        <x:v>1501759.15</x:v>
      </x:c>
      <x:c r="D33" s="0" t="s">
        <x:v>377</x:v>
      </x:c>
    </x:row>
    <x:row r="34" spans="1:4">
      <x:c r="A34" s="0" t="s">
        <x:v>376</x:v>
      </x:c>
      <x:c r="B34" s="0" t="s">
        <x:v>341</x:v>
      </x:c>
      <x:c r="C34" s="12">
        <x:v>1578275.64</x:v>
      </x:c>
      <x:c r="D34" s="0" t="s">
        <x:v>378</x:v>
      </x:c>
    </x:row>
    <x:row r="35" spans="1:4">
      <x:c r="A35" s="0" t="s">
        <x:v>376</x:v>
      </x:c>
      <x:c r="B35" s="0" t="s">
        <x:v>343</x:v>
      </x:c>
      <x:c r="C35" s="12">
        <x:v>1802641.5</x:v>
      </x:c>
      <x:c r="D35" s="0" t="s">
        <x:v>379</x:v>
      </x:c>
    </x:row>
    <x:row r="36" spans="1:4">
      <x:c r="A36" s="0" t="s">
        <x:v>380</x:v>
      </x:c>
      <x:c r="B36" s="0" t="s">
        <x:v>339</x:v>
      </x:c>
      <x:c r="C36" s="12">
        <x:v>1553219.02</x:v>
      </x:c>
      <x:c r="D36" s="0" t="s">
        <x:v>381</x:v>
      </x:c>
    </x:row>
    <x:row r="37" spans="1:4">
      <x:c r="A37" s="0" t="s">
        <x:v>380</x:v>
      </x:c>
      <x:c r="B37" s="0" t="s">
        <x:v>341</x:v>
      </x:c>
      <x:c r="C37" s="12">
        <x:v>1751374.66</x:v>
      </x:c>
      <x:c r="D37" s="0" t="s">
        <x:v>382</x:v>
      </x:c>
    </x:row>
    <x:row r="38" spans="1:4">
      <x:c r="A38" s="0" t="s">
        <x:v>380</x:v>
      </x:c>
      <x:c r="B38" s="0" t="s">
        <x:v>343</x:v>
      </x:c>
      <x:c r="C38" s="12">
        <x:v>1796236.88</x:v>
      </x:c>
      <x:c r="D38" s="0" t="s">
        <x:v>383</x:v>
      </x:c>
    </x:row>
    <x:row r="39" spans="1:4">
      <x:c r="A39" s="0" t="s">
        <x:v>194</x:v>
      </x:c>
      <x:c r="B39" s="0" t="s">
        <x:v>339</x:v>
      </x:c>
      <x:c r="C39" s="12">
        <x:v>368400</x:v>
      </x:c>
      <x:c r="D39" s="0" t="s">
        <x:v>384</x:v>
      </x:c>
    </x:row>
    <x:row r="40" spans="1:4">
      <x:c r="A40" s="0" t="s">
        <x:v>194</x:v>
      </x:c>
      <x:c r="B40" s="0" t="s">
        <x:v>341</x:v>
      </x:c>
      <x:c r="C40" s="12">
        <x:v>458020</x:v>
      </x:c>
      <x:c r="D40" s="0" t="s">
        <x:v>385</x:v>
      </x:c>
    </x:row>
    <x:row r="41" spans="1:4">
      <x:c r="A41" s="0" t="s">
        <x:v>194</x:v>
      </x:c>
      <x:c r="B41" s="0" t="s">
        <x:v>343</x:v>
      </x:c>
      <x:c r="C41" s="12">
        <x:v>408307</x:v>
      </x:c>
      <x:c r="D41" s="0" t="s">
        <x:v>386</x:v>
      </x:c>
    </x:row>
    <x:row r="42" spans="1:4" ht="30" customHeight="1">
      <x:c r="A42" s="0" t="s">
        <x:v>264</x:v>
      </x:c>
      <x:c r="B42" s="0" t="s">
        <x:v>339</x:v>
      </x:c>
      <x:c r="C42" s="12">
        <x:v>3621507.65</x:v>
      </x:c>
      <x:c r="D42" s="1" t="s">
        <x:v>387</x:v>
      </x:c>
    </x:row>
    <x:row r="43" spans="1:4" ht="30" customHeight="1">
      <x:c r="A43" s="0" t="s">
        <x:v>264</x:v>
      </x:c>
      <x:c r="B43" s="0" t="s">
        <x:v>341</x:v>
      </x:c>
      <x:c r="C43" s="12">
        <x:v>3980867.32</x:v>
      </x:c>
      <x:c r="D43" s="1" t="s">
        <x:v>388</x:v>
      </x:c>
    </x:row>
    <x:row r="44" spans="1:4" ht="30" customHeight="1">
      <x:c r="A44" s="0" t="s">
        <x:v>264</x:v>
      </x:c>
      <x:c r="B44" s="0" t="s">
        <x:v>343</x:v>
      </x:c>
      <x:c r="C44" s="12">
        <x:v>4121586.18</x:v>
      </x:c>
      <x:c r="D44" s="1" t="s">
        <x:v>389</x:v>
      </x:c>
    </x:row>
    <x:row r="45" spans="1:4">
      <x:c r="A45" s="0" t="s">
        <x:v>390</x:v>
      </x:c>
      <x:c r="B45" s="0" t="s">
        <x:v>339</x:v>
      </x:c>
      <x:c r="C45" s="0" t="s">
        <x:v>346</x:v>
      </x:c>
      <x:c r="D45" s="0" t="s">
        <x:v>391</x:v>
      </x:c>
    </x:row>
    <x:row r="46" spans="1:4">
      <x:c r="A46" s="0" t="s">
        <x:v>390</x:v>
      </x:c>
      <x:c r="B46" s="0" t="s">
        <x:v>341</x:v>
      </x:c>
      <x:c r="C46" s="12">
        <x:v>359359.67</x:v>
      </x:c>
      <x:c r="D46" s="0" t="s">
        <x:v>392</x:v>
      </x:c>
    </x:row>
    <x:row r="47" spans="1:4">
      <x:c r="A47" s="0" t="s">
        <x:v>390</x:v>
      </x:c>
      <x:c r="B47" s="0" t="s">
        <x:v>343</x:v>
      </x:c>
      <x:c r="C47" s="12">
        <x:v>140718.86</x:v>
      </x:c>
      <x:c r="D47" s="0" t="s">
        <x:v>393</x:v>
      </x:c>
    </x:row>
    <x:row r="48" spans="1:4">
      <x:c r="A48" s="0" t="s">
        <x:v>394</x:v>
      </x:c>
      <x:c r="B48" s="0" t="s">
        <x:v>339</x:v>
      </x:c>
      <x:c r="C48" s="25">
        <x:v>46.8109108605226</x:v>
      </x:c>
      <x:c r="D48" s="0" t="s">
        <x:v>395</x:v>
      </x:c>
    </x:row>
    <x:row r="49" spans="1:4">
      <x:c r="A49" s="0" t="s">
        <x:v>394</x:v>
      </x:c>
      <x:c r="B49" s="0" t="s">
        <x:v>341</x:v>
      </x:c>
      <x:c r="C49" s="25">
        <x:v>47.8523445184395</x:v>
      </x:c>
      <x:c r="D49" s="0" t="s">
        <x:v>396</x:v>
      </x:c>
    </x:row>
    <x:row r="50" spans="1:4">
      <x:c r="A50" s="0" t="s">
        <x:v>394</x:v>
      </x:c>
      <x:c r="B50" s="0" t="s">
        <x:v>343</x:v>
      </x:c>
      <x:c r="C50" s="25">
        <x:v>46.7326296224272</x:v>
      </x:c>
      <x:c r="D50" s="0" t="s">
        <x:v>397</x:v>
      </x:c>
    </x:row>
    <x:row r="51" spans="1:4">
      <x:c r="A51" s="0" t="s">
        <x:v>398</x:v>
      </x:c>
      <x:c r="B51" s="0" t="s">
        <x:v>339</x:v>
      </x:c>
      <x:c r="C51" s="25">
        <x:v>28.9964425488198</x:v>
      </x:c>
      <x:c r="D51" s="0" t="s">
        <x:v>399</x:v>
      </x:c>
    </x:row>
    <x:row r="52" spans="1:4">
      <x:c r="A52" s="0" t="s">
        <x:v>398</x:v>
      </x:c>
      <x:c r="B52" s="0" t="s">
        <x:v>341</x:v>
      </x:c>
      <x:c r="C52" s="25">
        <x:v>27.6820429119457</x:v>
      </x:c>
      <x:c r="D52" s="0" t="s">
        <x:v>400</x:v>
      </x:c>
    </x:row>
    <x:row r="53" spans="1:4">
      <x:c r="A53" s="0" t="s">
        <x:v>398</x:v>
      </x:c>
      <x:c r="B53" s="0" t="s">
        <x:v>343</x:v>
      </x:c>
      <x:c r="C53" s="25">
        <x:v>30.4427092396687</x:v>
      </x:c>
      <x:c r="D53" s="0" t="s">
        <x:v>401</x:v>
      </x:c>
    </x:row>
    <x:row r="54" spans="1:4">
      <x:c r="A54" s="0" t="s">
        <x:v>402</x:v>
      </x:c>
      <x:c r="B54" s="0" t="s">
        <x:v>339</x:v>
      </x:c>
      <x:c r="C54" s="25">
        <x:v>29.9900460597588</x:v>
      </x:c>
      <x:c r="D54" s="0" t="s">
        <x:v>403</x:v>
      </x:c>
    </x:row>
    <x:row r="55" spans="1:4">
      <x:c r="A55" s="0" t="s">
        <x:v>402</x:v>
      </x:c>
      <x:c r="B55" s="0" t="s">
        <x:v>341</x:v>
      </x:c>
      <x:c r="C55" s="25">
        <x:v>30.7180997186362</x:v>
      </x:c>
      <x:c r="D55" s="0" t="s">
        <x:v>404</x:v>
      </x:c>
    </x:row>
    <x:row r="56" spans="1:4">
      <x:c r="A56" s="0" t="s">
        <x:v>402</x:v>
      </x:c>
      <x:c r="B56" s="0" t="s">
        <x:v>343</x:v>
      </x:c>
      <x:c r="C56" s="25">
        <x:v>30.3345490844462</x:v>
      </x:c>
      <x:c r="D56" s="0" t="s">
        <x:v>405</x:v>
      </x:c>
    </x:row>
    <x:row r="57" spans="1:4">
      <x:c r="A57" s="0" t="s">
        <x:v>406</x:v>
      </x:c>
      <x:c r="B57" s="0" t="s">
        <x:v>339</x:v>
      </x:c>
      <x:c r="C57" s="25">
        <x:v>45.8173073495836</x:v>
      </x:c>
      <x:c r="D57" s="0" t="s">
        <x:v>407</x:v>
      </x:c>
    </x:row>
    <x:row r="58" spans="1:4">
      <x:c r="A58" s="0" t="s">
        <x:v>406</x:v>
      </x:c>
      <x:c r="B58" s="0" t="s">
        <x:v>341</x:v>
      </x:c>
      <x:c r="C58" s="25">
        <x:v>44.8162877117491</x:v>
      </x:c>
      <x:c r="D58" s="0" t="s">
        <x:v>408</x:v>
      </x:c>
    </x:row>
    <x:row r="59" spans="1:4">
      <x:c r="A59" s="0" t="s">
        <x:v>406</x:v>
      </x:c>
      <x:c r="B59" s="0" t="s">
        <x:v>343</x:v>
      </x:c>
      <x:c r="C59" s="25">
        <x:v>46.8407897776497</x:v>
      </x:c>
      <x:c r="D59" s="0" t="s">
        <x:v>409</x:v>
      </x:c>
    </x:row>
    <x:row r="60" spans="1:4">
      <x:c r="A60" s="0" t="s">
        <x:v>410</x:v>
      </x:c>
      <x:c r="B60" s="0" t="s">
        <x:v>339</x:v>
      </x:c>
      <x:c r="C60" s="25">
        <x:v>4.69515166336579</x:v>
      </x:c>
      <x:c r="D60" s="0" t="s">
        <x:v>411</x:v>
      </x:c>
    </x:row>
    <x:row r="61" spans="1:4">
      <x:c r="A61" s="0" t="s">
        <x:v>410</x:v>
      </x:c>
      <x:c r="B61" s="0" t="s">
        <x:v>341</x:v>
      </x:c>
      <x:c r="C61" s="25">
        <x:v>5.27624179938244</x:v>
      </x:c>
      <x:c r="D61" s="0" t="s">
        <x:v>412</x:v>
      </x:c>
    </x:row>
    <x:row r="62" spans="1:4">
      <x:c r="A62" s="0" t="s">
        <x:v>410</x:v>
      </x:c>
      <x:c r="B62" s="0" t="s">
        <x:v>343</x:v>
      </x:c>
      <x:c r="C62" s="25">
        <x:v>4.63679658480108</x:v>
      </x:c>
      <x:c r="D62" s="0" t="s">
        <x:v>413</x:v>
      </x:c>
    </x:row>
    <x:row r="63" spans="1:4">
      <x:c r="A63" s="0" t="s">
        <x:v>290</x:v>
      </x:c>
      <x:c r="B63" s="0" t="s">
        <x:v>339</x:v>
      </x:c>
      <x:c r="C63" s="25">
        <x:v>40.4169792062231</x:v>
      </x:c>
      <x:c r="D63" s="0" t="s">
        <x:v>414</x:v>
      </x:c>
    </x:row>
    <x:row r="64" spans="1:4">
      <x:c r="A64" s="0" t="s">
        <x:v>290</x:v>
      </x:c>
      <x:c r="B64" s="0" t="s">
        <x:v>341</x:v>
      </x:c>
      <x:c r="C64" s="25">
        <x:v>41.3482554026836</x:v>
      </x:c>
      <x:c r="D64" s="0" t="s">
        <x:v>415</x:v>
      </x:c>
    </x:row>
    <x:row r="65" spans="1:4">
      <x:c r="A65" s="0" t="s">
        <x:v>290</x:v>
      </x:c>
      <x:c r="B65" s="0" t="s">
        <x:v>343</x:v>
      </x:c>
      <x:c r="C65" s="25">
        <x:v>40.3234835131362</x:v>
      </x:c>
      <x:c r="D65" s="0" t="s">
        <x:v>416</x:v>
      </x:c>
    </x:row>
    <x:row r="66" spans="1:4">
      <x:c r="A66" s="0" t="s">
        <x:v>289</x:v>
      </x:c>
      <x:c r="B66" s="0" t="s">
        <x:v>339</x:v>
      </x:c>
      <x:c r="C66" s="24">
        <x:v>0.158199147483911</x:v>
      </x:c>
      <x:c r="D66" s="0" t="s">
        <x:v>417</x:v>
      </x:c>
    </x:row>
    <x:row r="67" spans="1:4">
      <x:c r="A67" s="0" t="s">
        <x:v>289</x:v>
      </x:c>
      <x:c r="B67" s="0" t="s">
        <x:v>341</x:v>
      </x:c>
      <x:c r="C67" s="24">
        <x:v>0.157300206560439</x:v>
      </x:c>
      <x:c r="D67" s="0" t="s">
        <x:v>418</x:v>
      </x:c>
    </x:row>
    <x:row r="68" spans="1:4">
      <x:c r="A68" s="0" t="s">
        <x:v>289</x:v>
      </x:c>
      <x:c r="B68" s="0" t="s">
        <x:v>343</x:v>
      </x:c>
      <x:c r="C68" s="24">
        <x:v>0.158943264591788</x:v>
      </x:c>
      <x:c r="D68" s="0" t="s">
        <x:v>419</x:v>
      </x:c>
    </x:row>
    <x:row r="69" spans="1:4">
      <x:c r="A69" s="0" t="s">
        <x:v>292</x:v>
      </x:c>
      <x:c r="B69" s="0" t="s">
        <x:v>339</x:v>
      </x:c>
      <x:c r="C69" s="25">
        <x:v>26.1447109894554</x:v>
      </x:c>
      <x:c r="D69" s="0" t="s">
        <x:v>420</x:v>
      </x:c>
    </x:row>
    <x:row r="70" spans="1:4">
      <x:c r="A70" s="0" t="s">
        <x:v>292</x:v>
      </x:c>
      <x:c r="B70" s="0" t="s">
        <x:v>341</x:v>
      </x:c>
      <x:c r="C70" s="25">
        <x:v>26.7814367128378</x:v>
      </x:c>
      <x:c r="D70" s="0" t="s">
        <x:v>421</x:v>
      </x:c>
    </x:row>
    <x:row r="71" spans="1:4">
      <x:c r="A71" s="0" t="s">
        <x:v>292</x:v>
      </x:c>
      <x:c r="B71" s="0" t="s">
        <x:v>343</x:v>
      </x:c>
      <x:c r="C71" s="25">
        <x:v>26.4557293508186</x:v>
      </x:c>
      <x:c r="D71" s="0" t="s">
        <x:v>422</x:v>
      </x:c>
    </x:row>
    <x:row r="72" spans="1:4">
      <x:c r="A72" s="0" t="s">
        <x:v>291</x:v>
      </x:c>
      <x:c r="B72" s="0" t="s">
        <x:v>339</x:v>
      </x:c>
      <x:c r="C72" s="24">
        <x:v>0.147078889946584</x:v>
      </x:c>
      <x:c r="D72" s="0" t="s">
        <x:v>423</x:v>
      </x:c>
    </x:row>
    <x:row r="73" spans="1:4">
      <x:c r="A73" s="0" t="s">
        <x:v>291</x:v>
      </x:c>
      <x:c r="B73" s="0" t="s">
        <x:v>341</x:v>
      </x:c>
      <x:c r="C73" s="24">
        <x:v>0.146992226294991</x:v>
      </x:c>
      <x:c r="D73" s="0" t="s">
        <x:v>423</x:v>
      </x:c>
    </x:row>
    <x:row r="74" spans="1:4">
      <x:c r="A74" s="0" t="s">
        <x:v>291</x:v>
      </x:c>
      <x:c r="B74" s="0" t="s">
        <x:v>343</x:v>
      </x:c>
      <x:c r="C74" s="24">
        <x:v>0.146615490436577</x:v>
      </x:c>
      <x:c r="D74" s="0" t="s">
        <x:v>423</x:v>
      </x:c>
    </x:row>
    <x:row r="75" spans="1:4">
      <x:c r="A75" s="0" t="s">
        <x:v>40</x:v>
      </x:c>
      <x:c r="B75" s="0" t="s">
        <x:v>339</x:v>
      </x:c>
      <x:c r="C75" s="12">
        <x:v>28639330.45</x:v>
      </x:c>
      <x:c r="D75" s="0" t="s">
        <x:v>424</x:v>
      </x:c>
    </x:row>
    <x:row r="76" spans="1:4">
      <x:c r="A76" s="0" t="s">
        <x:v>40</x:v>
      </x:c>
      <x:c r="B76" s="0" t="s">
        <x:v>341</x:v>
      </x:c>
      <x:c r="C76" s="12">
        <x:v>31684920.13</x:v>
      </x:c>
      <x:c r="D76" s="0" t="s">
        <x:v>425</x:v>
      </x:c>
    </x:row>
    <x:row r="77" spans="1:4">
      <x:c r="A77" s="0" t="s">
        <x:v>40</x:v>
      </x:c>
      <x:c r="B77" s="0" t="s">
        <x:v>343</x:v>
      </x:c>
      <x:c r="C77" s="12">
        <x:v>32141167.35</x:v>
      </x:c>
      <x:c r="D77" s="0" t="s">
        <x:v>426</x:v>
      </x:c>
    </x:row>
    <x:row r="78" spans="1:4" ht="30" customHeight="1">
      <x:c r="A78" s="0" t="s">
        <x:v>427</x:v>
      </x:c>
      <x:c r="B78" s="0" t="s">
        <x:v>339</x:v>
      </x:c>
      <x:c r="C78" s="0" t="s">
        <x:v>346</x:v>
      </x:c>
      <x:c r="D78" s="1" t="s">
        <x:v>428</x:v>
      </x:c>
    </x:row>
    <x:row r="79" spans="1:4" ht="30" customHeight="1">
      <x:c r="A79" s="0" t="s">
        <x:v>427</x:v>
      </x:c>
      <x:c r="B79" s="0" t="s">
        <x:v>341</x:v>
      </x:c>
      <x:c r="C79" s="24">
        <x:v>0.106342907887359</x:v>
      </x:c>
      <x:c r="D79" s="1" t="s">
        <x:v>429</x:v>
      </x:c>
    </x:row>
    <x:row r="80" spans="1:4" ht="30" customHeight="1">
      <x:c r="A80" s="0" t="s">
        <x:v>427</x:v>
      </x:c>
      <x:c r="B80" s="0" t="s">
        <x:v>343</x:v>
      </x:c>
      <x:c r="C80" s="24">
        <x:v>0.0143995067094398</x:v>
      </x:c>
      <x:c r="D80" s="1" t="s">
        <x:v>430</x:v>
      </x:c>
    </x:row>
    <x:row r="81" spans="1:4">
      <x:c r="A81" s="0" t="s">
        <x:v>431</x:v>
      </x:c>
      <x:c r="B81" s="0" t="s">
        <x:v>341</x:v>
      </x:c>
      <x:c r="C81" s="12">
        <x:v>28639330.45</x:v>
      </x:c>
      <x:c r="D81" s="0" t="s">
        <x:v>432</x:v>
      </x:c>
    </x:row>
    <x:row r="82" spans="1:4">
      <x:c r="A82" s="0" t="s">
        <x:v>431</x:v>
      </x:c>
      <x:c r="B82" s="0" t="s">
        <x:v>343</x:v>
      </x:c>
      <x:c r="C82" s="12">
        <x:v>31684920.13</x:v>
      </x:c>
      <x:c r="D82" s="0" t="s">
        <x:v>433</x:v>
      </x:c>
    </x:row>
    <x:row r="83" spans="1:4">
      <x:c r="A83" s="0" t="s">
        <x:v>58</x:v>
      </x:c>
      <x:c r="B83" s="0" t="s">
        <x:v>339</x:v>
      </x:c>
      <x:c r="C83" s="12">
        <x:v>9735560.14</x:v>
      </x:c>
      <x:c r="D83" s="0" t="s">
        <x:v>434</x:v>
      </x:c>
    </x:row>
    <x:row r="84" spans="1:4">
      <x:c r="A84" s="0" t="s">
        <x:v>58</x:v>
      </x:c>
      <x:c r="B84" s="0" t="s">
        <x:v>341</x:v>
      </x:c>
      <x:c r="C84" s="12">
        <x:v>10874656.58</x:v>
      </x:c>
      <x:c r="D84" s="0" t="s">
        <x:v>435</x:v>
      </x:c>
    </x:row>
    <x:row r="85" spans="1:4">
      <x:c r="A85" s="0" t="s">
        <x:v>58</x:v>
      </x:c>
      <x:c r="B85" s="0" t="s">
        <x:v>343</x:v>
      </x:c>
      <x:c r="C85" s="12">
        <x:v>10527974.44</x:v>
      </x:c>
      <x:c r="D85" s="0" t="s">
        <x:v>436</x:v>
      </x:c>
    </x:row>
    <x:row r="86" spans="1:4">
      <x:c r="A86" s="0" t="s">
        <x:v>437</x:v>
      </x:c>
      <x:c r="B86" s="0" t="s">
        <x:v>339</x:v>
      </x:c>
      <x:c r="C86" s="24">
        <x:v>0.339936722927124</x:v>
      </x:c>
      <x:c r="D86" s="0" t="s">
        <x:v>438</x:v>
      </x:c>
    </x:row>
    <x:row r="87" spans="1:4">
      <x:c r="A87" s="0" t="s">
        <x:v>437</x:v>
      </x:c>
      <x:c r="B87" s="0" t="s">
        <x:v>341</x:v>
      </x:c>
      <x:c r="C87" s="24">
        <x:v>0.343212371544015</x:v>
      </x:c>
      <x:c r="D87" s="0" t="s">
        <x:v>439</x:v>
      </x:c>
    </x:row>
    <x:row r="88" spans="1:4">
      <x:c r="A88" s="0" t="s">
        <x:v>437</x:v>
      </x:c>
      <x:c r="B88" s="0" t="s">
        <x:v>343</x:v>
      </x:c>
      <x:c r="C88" s="24">
        <x:v>0.327554202538944</x:v>
      </x:c>
      <x:c r="D88" s="0" t="s">
        <x:v>440</x:v>
      </x:c>
    </x:row>
    <x:row r="89" spans="1:4" ht="30" customHeight="1">
      <x:c r="A89" s="0" t="s">
        <x:v>115</x:v>
      </x:c>
      <x:c r="B89" s="0" t="s">
        <x:v>339</x:v>
      </x:c>
      <x:c r="C89" s="12">
        <x:v>2374525.7</x:v>
      </x:c>
      <x:c r="D89" s="1" t="s">
        <x:v>441</x:v>
      </x:c>
    </x:row>
    <x:row r="90" spans="1:4" ht="30" customHeight="1">
      <x:c r="A90" s="0" t="s">
        <x:v>115</x:v>
      </x:c>
      <x:c r="B90" s="0" t="s">
        <x:v>341</x:v>
      </x:c>
      <x:c r="C90" s="12">
        <x:v>2887866.33</x:v>
      </x:c>
      <x:c r="D90" s="1" t="s">
        <x:v>442</x:v>
      </x:c>
    </x:row>
    <x:row r="91" spans="1:4" ht="30" customHeight="1">
      <x:c r="A91" s="0" t="s">
        <x:v>115</x:v>
      </x:c>
      <x:c r="B91" s="0" t="s">
        <x:v>343</x:v>
      </x:c>
      <x:c r="C91" s="12">
        <x:v>2368515.32</x:v>
      </x:c>
      <x:c r="D91" s="1" t="s">
        <x:v>443</x:v>
      </x:c>
    </x:row>
    <x:row r="92" spans="1:4">
      <x:c r="A92" s="0" t="s">
        <x:v>444</x:v>
      </x:c>
      <x:c r="B92" s="0" t="s">
        <x:v>339</x:v>
      </x:c>
      <x:c r="C92" s="24">
        <x:v>0.0829113552129149</x:v>
      </x:c>
      <x:c r="D92" s="0" t="s">
        <x:v>445</x:v>
      </x:c>
    </x:row>
    <x:row r="93" spans="1:4">
      <x:c r="A93" s="0" t="s">
        <x:v>444</x:v>
      </x:c>
      <x:c r="B93" s="0" t="s">
        <x:v>341</x:v>
      </x:c>
      <x:c r="C93" s="24">
        <x:v>0.0911432415846838</x:v>
      </x:c>
      <x:c r="D93" s="0" t="s">
        <x:v>446</x:v>
      </x:c>
    </x:row>
    <x:row r="94" spans="1:4">
      <x:c r="A94" s="0" t="s">
        <x:v>444</x:v>
      </x:c>
      <x:c r="B94" s="0" t="s">
        <x:v>343</x:v>
      </x:c>
      <x:c r="C94" s="24">
        <x:v>0.0736910173239243</x:v>
      </x:c>
      <x:c r="D94" s="0" t="s">
        <x:v>447</x:v>
      </x:c>
    </x:row>
    <x:row r="95" spans="1:4">
      <x:c r="A95" s="0" t="s">
        <x:v>448</x:v>
      </x:c>
      <x:c r="B95" s="0" t="s">
        <x:v>341</x:v>
      </x:c>
      <x:c r="C95" s="12">
        <x:v>2374525.7</x:v>
      </x:c>
      <x:c r="D95" s="0" t="s">
        <x:v>449</x:v>
      </x:c>
    </x:row>
    <x:row r="96" spans="1:4">
      <x:c r="A96" s="0" t="s">
        <x:v>448</x:v>
      </x:c>
      <x:c r="B96" s="0" t="s">
        <x:v>343</x:v>
      </x:c>
      <x:c r="C96" s="12">
        <x:v>2887866.33</x:v>
      </x:c>
      <x:c r="D96" s="0" t="s">
        <x:v>450</x:v>
      </x:c>
    </x:row>
    <x:row r="97" spans="1:4">
      <x:c r="A97" s="0" t="s">
        <x:v>135</x:v>
      </x:c>
      <x:c r="B97" s="0" t="s">
        <x:v>339</x:v>
      </x:c>
      <x:c r="C97" s="12">
        <x:v>1443358.69</x:v>
      </x:c>
      <x:c r="D97" s="0" t="s">
        <x:v>451</x:v>
      </x:c>
    </x:row>
    <x:row r="98" spans="1:4">
      <x:c r="A98" s="0" t="s">
        <x:v>135</x:v>
      </x:c>
      <x:c r="B98" s="0" t="s">
        <x:v>341</x:v>
      </x:c>
      <x:c r="C98" s="12">
        <x:v>1661964.16</x:v>
      </x:c>
      <x:c r="D98" s="0" t="s">
        <x:v>452</x:v>
      </x:c>
    </x:row>
    <x:row r="99" spans="1:4">
      <x:c r="A99" s="0" t="s">
        <x:v>135</x:v>
      </x:c>
      <x:c r="B99" s="0" t="s">
        <x:v>343</x:v>
      </x:c>
      <x:c r="C99" s="12">
        <x:v>1114696.05</x:v>
      </x:c>
      <x:c r="D99" s="0" t="s">
        <x:v>453</x:v>
      </x:c>
    </x:row>
    <x:row r="100" spans="1:4">
      <x:c r="A100" s="0" t="s">
        <x:v>454</x:v>
      </x:c>
      <x:c r="B100" s="0" t="s">
        <x:v>339</x:v>
      </x:c>
      <x:c r="C100" s="24">
        <x:v>0.0503977805109616</x:v>
      </x:c>
      <x:c r="D100" s="0" t="s">
        <x:v>455</x:v>
      </x:c>
    </x:row>
    <x:row r="101" spans="1:4">
      <x:c r="A101" s="0" t="s">
        <x:v>454</x:v>
      </x:c>
      <x:c r="B101" s="0" t="s">
        <x:v>341</x:v>
      </x:c>
      <x:c r="C101" s="24">
        <x:v>0.052452843598189</x:v>
      </x:c>
      <x:c r="D101" s="0" t="s">
        <x:v>456</x:v>
      </x:c>
    </x:row>
    <x:row r="102" spans="1:4">
      <x:c r="A102" s="0" t="s">
        <x:v>454</x:v>
      </x:c>
      <x:c r="B102" s="0" t="s">
        <x:v>343</x:v>
      </x:c>
      <x:c r="C102" s="24">
        <x:v>0.0346812559065313</x:v>
      </x:c>
      <x:c r="D102" s="0" t="s">
        <x:v>457</x:v>
      </x:c>
    </x:row>
    <x:row r="103" spans="1:4" ht="30" customHeight="1">
      <x:c r="A103" s="0" t="s">
        <x:v>458</x:v>
      </x:c>
      <x:c r="B103" s="0" t="s">
        <x:v>339</x:v>
      </x:c>
      <x:c r="C103" s="0" t="s">
        <x:v>346</x:v>
      </x:c>
      <x:c r="D103" s="1" t="s">
        <x:v>459</x:v>
      </x:c>
    </x:row>
    <x:row r="104" spans="1:4" ht="30" customHeight="1">
      <x:c r="A104" s="0" t="s">
        <x:v>458</x:v>
      </x:c>
      <x:c r="B104" s="0" t="s">
        <x:v>341</x:v>
      </x:c>
      <x:c r="C104" s="24">
        <x:v>0.168552130765035</x:v>
      </x:c>
      <x:c r="D104" s="1" t="s">
        <x:v>460</x:v>
      </x:c>
    </x:row>
    <x:row r="105" spans="1:4" ht="30" customHeight="1">
      <x:c r="A105" s="0" t="s">
        <x:v>458</x:v>
      </x:c>
      <x:c r="B105" s="0" t="s">
        <x:v>343</x:v>
      </x:c>
      <x:c r="C105" s="24">
        <x:v>-1.13831051945917</x:v>
      </x:c>
      <x:c r="D105" s="1" t="s">
        <x:v>461</x:v>
      </x:c>
    </x:row>
    <x:row r="106" spans="1:4">
      <x:c r="A106" s="0" t="s">
        <x:v>462</x:v>
      </x:c>
      <x:c r="B106" s="0" t="s">
        <x:v>339</x:v>
      </x:c>
      <x:c r="C106" s="12">
        <x:v>8120975.47</x:v>
      </x:c>
      <x:c r="D106" s="0" t="s">
        <x:v>463</x:v>
      </x:c>
    </x:row>
    <x:row r="107" spans="1:4">
      <x:c r="A107" s="0" t="s">
        <x:v>462</x:v>
      </x:c>
      <x:c r="B107" s="0" t="s">
        <x:v>341</x:v>
      </x:c>
      <x:c r="C107" s="12">
        <x:v>8771698.91</x:v>
      </x:c>
      <x:c r="D107" s="0" t="s">
        <x:v>464</x:v>
      </x:c>
    </x:row>
    <x:row r="108" spans="1:4">
      <x:c r="A108" s="0" t="s">
        <x:v>462</x:v>
      </x:c>
      <x:c r="B108" s="0" t="s">
        <x:v>343</x:v>
      </x:c>
      <x:c r="C108" s="12">
        <x:v>7154148.91</x:v>
      </x:c>
      <x:c r="D108" s="0" t="s">
        <x:v>465</x:v>
      </x:c>
    </x:row>
    <x:row r="109" spans="1:4">
      <x:c r="A109" s="0" t="s">
        <x:v>466</x:v>
      </x:c>
      <x:c r="B109" s="0" t="s">
        <x:v>339</x:v>
      </x:c>
      <x:c r="C109" s="12">
        <x:v>4093331.14</x:v>
      </x:c>
      <x:c r="D109" s="0" t="s">
        <x:v>467</x:v>
      </x:c>
    </x:row>
    <x:row r="110" spans="1:4">
      <x:c r="A110" s="0" t="s">
        <x:v>466</x:v>
      </x:c>
      <x:c r="B110" s="0" t="s">
        <x:v>341</x:v>
      </x:c>
      <x:c r="C110" s="12">
        <x:v>3071544.11</x:v>
      </x:c>
      <x:c r="D110" s="0" t="s">
        <x:v>468</x:v>
      </x:c>
    </x:row>
    <x:row r="111" spans="1:4">
      <x:c r="A111" s="0" t="s">
        <x:v>466</x:v>
      </x:c>
      <x:c r="B111" s="0" t="s">
        <x:v>343</x:v>
      </x:c>
      <x:c r="C111" s="12">
        <x:v>3635236.62</x:v>
      </x:c>
      <x:c r="D111" s="0" t="s">
        <x:v>469</x:v>
      </x:c>
    </x:row>
    <x:row r="112" spans="1:4">
      <x:c r="A112" s="0" t="s">
        <x:v>470</x:v>
      </x:c>
      <x:c r="B112" s="0" t="s">
        <x:v>339</x:v>
      </x:c>
      <x:c r="C112" s="12">
        <x:v>3770368.41</x:v>
      </x:c>
      <x:c r="D112" s="0" t="s">
        <x:v>471</x:v>
      </x:c>
    </x:row>
    <x:row r="113" spans="1:4">
      <x:c r="A113" s="0" t="s">
        <x:v>470</x:v>
      </x:c>
      <x:c r="B113" s="0" t="s">
        <x:v>341</x:v>
      </x:c>
      <x:c r="C113" s="12">
        <x:v>5432332.57</x:v>
      </x:c>
      <x:c r="D113" s="0" t="s">
        <x:v>472</x:v>
      </x:c>
    </x:row>
    <x:row r="114" spans="1:4">
      <x:c r="A114" s="0" t="s">
        <x:v>470</x:v>
      </x:c>
      <x:c r="B114" s="0" t="s">
        <x:v>343</x:v>
      </x:c>
      <x:c r="C114" s="12">
        <x:v>3547028.62</x:v>
      </x:c>
      <x:c r="D114" s="0" t="s">
        <x:v>473</x:v>
      </x:c>
    </x:row>
    <x:row r="115" spans="1:4">
      <x:c r="A115" s="0" t="s">
        <x:v>474</x:v>
      </x:c>
      <x:c r="B115" s="0" t="s">
        <x:v>339</x:v>
      </x:c>
      <x:c r="C115" s="26">
        <x:v>1.98395272511473</x:v>
      </x:c>
      <x:c r="D115" s="0" t="s">
        <x:v>475</x:v>
      </x:c>
    </x:row>
    <x:row r="116" spans="1:4">
      <x:c r="A116" s="0" t="s">
        <x:v>474</x:v>
      </x:c>
      <x:c r="B116" s="0" t="s">
        <x:v>341</x:v>
      </x:c>
      <x:c r="C116" s="26">
        <x:v>2.8557945436766</x:v>
      </x:c>
      <x:c r="D116" s="0" t="s">
        <x:v>476</x:v>
      </x:c>
    </x:row>
    <x:row r="117" spans="1:4">
      <x:c r="A117" s="0" t="s">
        <x:v>474</x:v>
      </x:c>
      <x:c r="B117" s="0" t="s">
        <x:v>343</x:v>
      </x:c>
      <x:c r="C117" s="26">
        <x:v>1.96800089178239</x:v>
      </x:c>
      <x:c r="D117" s="0" t="s">
        <x:v>477</x:v>
      </x:c>
    </x:row>
    <x:row r="118" spans="1:4">
      <x:c r="A118" s="0" t="s">
        <x:v>478</x:v>
      </x:c>
      <x:c r="B118" s="0" t="s">
        <x:v>339</x:v>
      </x:c>
      <x:c r="C118" s="26">
        <x:v>1.61707325735684</x:v>
      </x:c>
      <x:c r="D118" s="0" t="s">
        <x:v>479</x:v>
      </x:c>
    </x:row>
    <x:row r="119" spans="1:4">
      <x:c r="A119" s="0" t="s">
        <x:v>478</x:v>
      </x:c>
      <x:c r="B119" s="0" t="s">
        <x:v>341</x:v>
      </x:c>
      <x:c r="C119" s="26">
        <x:v>2.3419566877065</x:v>
      </x:c>
      <x:c r="D119" s="0" t="s">
        <x:v>480</x:v>
      </x:c>
    </x:row>
    <x:row r="120" spans="1:4">
      <x:c r="A120" s="0" t="s">
        <x:v>478</x:v>
      </x:c>
      <x:c r="B120" s="0" t="s">
        <x:v>343</x:v>
      </x:c>
      <x:c r="C120" s="26">
        <x:v>1.47212079141082</x:v>
      </x:c>
      <x:c r="D120" s="0" t="s">
        <x:v>481</x:v>
      </x:c>
    </x:row>
    <x:row r="121" spans="1:4">
      <x:c r="A121" s="0" t="s">
        <x:v>482</x:v>
      </x:c>
      <x:c r="B121" s="0" t="s">
        <x:v>339</x:v>
      </x:c>
      <x:c r="C121" s="26">
        <x:v>0.431494237722482</x:v>
      </x:c>
      <x:c r="D121" s="0" t="s">
        <x:v>483</x:v>
      </x:c>
    </x:row>
    <x:row r="122" spans="1:4">
      <x:c r="A122" s="0" t="s">
        <x:v>482</x:v>
      </x:c>
      <x:c r="B122" s="0" t="s">
        <x:v>341</x:v>
      </x:c>
      <x:c r="C122" s="26">
        <x:v>0.94462486166282</x:v>
      </x:c>
      <x:c r="D122" s="0" t="s">
        <x:v>484</x:v>
      </x:c>
    </x:row>
    <x:row r="123" spans="1:4">
      <x:c r="A123" s="0" t="s">
        <x:v>482</x:v>
      </x:c>
      <x:c r="B123" s="0" t="s">
        <x:v>343</x:v>
      </x:c>
      <x:c r="C123" s="26">
        <x:v>0.236054854112908</x:v>
      </x:c>
      <x:c r="D123" s="0" t="s">
        <x:v>485</x:v>
      </x:c>
    </x:row>
    <x:row r="124" spans="1:4">
      <x:c r="A124" s="0" t="s">
        <x:v>244</x:v>
      </x:c>
      <x:c r="B124" s="0" t="s">
        <x:v>339</x:v>
      </x:c>
      <x:c r="C124" s="12">
        <x:v>1766248.8</x:v>
      </x:c>
      <x:c r="D124" s="0" t="s">
        <x:v>486</x:v>
      </x:c>
    </x:row>
    <x:row r="125" spans="1:4">
      <x:c r="A125" s="0" t="s">
        <x:v>244</x:v>
      </x:c>
      <x:c r="B125" s="0" t="s">
        <x:v>341</x:v>
      </x:c>
      <x:c r="C125" s="12">
        <x:v>2901456.93</x:v>
      </x:c>
      <x:c r="D125" s="0" t="s">
        <x:v>487</x:v>
      </x:c>
    </x:row>
    <x:row r="126" spans="1:4">
      <x:c r="A126" s="0" t="s">
        <x:v>244</x:v>
      </x:c>
      <x:c r="B126" s="0" t="s">
        <x:v>343</x:v>
      </x:c>
      <x:c r="C126" s="12">
        <x:v>858115.25</x:v>
      </x:c>
      <x:c r="D126" s="0" t="s">
        <x:v>488</x:v>
      </x:c>
    </x:row>
    <x:row r="127" spans="1:4">
      <x:c r="A127" s="0" t="s">
        <x:v>489</x:v>
      </x:c>
      <x:c r="B127" s="0" t="s">
        <x:v>339</x:v>
      </x:c>
      <x:c r="C127" s="27">
        <x:v>0.541186364081046</x:v>
      </x:c>
      <x:c r="D127" s="0" t="s">
        <x:v>490</x:v>
      </x:c>
    </x:row>
    <x:row r="128" spans="1:4">
      <x:c r="A128" s="0" t="s">
        <x:v>489</x:v>
      </x:c>
      <x:c r="B128" s="0" t="s">
        <x:v>341</x:v>
      </x:c>
      <x:c r="C128" s="27">
        <x:v>0.54253783276735</x:v>
      </x:c>
      <x:c r="D128" s="0" t="s">
        <x:v>491</x:v>
      </x:c>
    </x:row>
    <x:row r="129" spans="1:4">
      <x:c r="A129" s="0" t="s">
        <x:v>489</x:v>
      </x:c>
      <x:c r="B129" s="0" t="s">
        <x:v>343</x:v>
      </x:c>
      <x:c r="C129" s="27">
        <x:v>1.40955518497554</x:v>
      </x:c>
      <x:c r="D129" s="0" t="s">
        <x:v>492</x:v>
      </x:c>
    </x:row>
    <x:row r="130" spans="1:4" ht="30" customHeight="1">
      <x:c r="A130" s="0" t="s">
        <x:v>493</x:v>
      </x:c>
      <x:c r="B130" s="0" t="s">
        <x:v>339</x:v>
      </x:c>
      <x:c r="C130" s="12">
        <x:v>2374525.7</x:v>
      </x:c>
      <x:c r="D130" s="1" t="s">
        <x:v>441</x:v>
      </x:c>
    </x:row>
    <x:row r="131" spans="1:4" ht="30" customHeight="1">
      <x:c r="A131" s="0" t="s">
        <x:v>493</x:v>
      </x:c>
      <x:c r="B131" s="0" t="s">
        <x:v>341</x:v>
      </x:c>
      <x:c r="C131" s="12">
        <x:v>2887866.33</x:v>
      </x:c>
      <x:c r="D131" s="1" t="s">
        <x:v>442</x:v>
      </x:c>
    </x:row>
    <x:row r="132" spans="1:4" ht="30" customHeight="1">
      <x:c r="A132" s="0" t="s">
        <x:v>493</x:v>
      </x:c>
      <x:c r="B132" s="0" t="s">
        <x:v>343</x:v>
      </x:c>
      <x:c r="C132" s="12">
        <x:v>2368515.32</x:v>
      </x:c>
      <x:c r="D132" s="1" t="s">
        <x:v>443</x:v>
      </x:c>
    </x:row>
    <x:row r="133" spans="1:4">
      <x:c r="A133" s="0" t="s">
        <x:v>494</x:v>
      </x:c>
      <x:c r="B133" s="0" t="s">
        <x:v>339</x:v>
      </x:c>
      <x:c r="C133" s="26">
        <x:v>1.41719072487137</x:v>
      </x:c>
      <x:c r="D133" s="0" t="s">
        <x:v>495</x:v>
      </x:c>
    </x:row>
    <x:row r="134" spans="1:4">
      <x:c r="A134" s="0" t="s">
        <x:v>494</x:v>
      </x:c>
      <x:c r="B134" s="0" t="s">
        <x:v>341</x:v>
      </x:c>
      <x:c r="C134" s="26">
        <x:v>1.27919295633257</x:v>
      </x:c>
      <x:c r="D134" s="0" t="s">
        <x:v>496</x:v>
      </x:c>
    </x:row>
    <x:row r="135" spans="1:4">
      <x:c r="A135" s="0" t="s">
        <x:v>494</x:v>
      </x:c>
      <x:c r="B135" s="0" t="s">
        <x:v>343</x:v>
      </x:c>
      <x:c r="C135" s="26">
        <x:v>1.97628953724089</x:v>
      </x:c>
      <x:c r="D135" s="0" t="s">
        <x:v>497</x:v>
      </x:c>
    </x:row>
    <x:row r="136" spans="1:4">
      <x:c r="A136" s="0" t="s">
        <x:v>498</x:v>
      </x:c>
      <x:c r="B136" s="0" t="s">
        <x:v>339</x:v>
      </x:c>
      <x:c r="C136" s="27">
        <x:v>36.5850064880099</x:v>
      </x:c>
      <x:c r="D136" s="0" t="s">
        <x:v>499</x:v>
      </x:c>
    </x:row>
    <x:row r="137" spans="1:4">
      <x:c r="A137" s="0" t="s">
        <x:v>498</x:v>
      </x:c>
      <x:c r="B137" s="0" t="s">
        <x:v>341</x:v>
      </x:c>
      <x:c r="C137" s="27">
        <x:v>20.8145491351328</x:v>
      </x:c>
      <x:c r="D137" s="0" t="s">
        <x:v>500</x:v>
      </x:c>
    </x:row>
    <x:row r="138" spans="1:4">
      <x:c r="A138" s="0" t="s">
        <x:v>498</x:v>
      </x:c>
      <x:c r="B138" s="0" t="s">
        <x:v>343</x:v>
      </x:c>
      <x:c r="C138" s="27">
        <x:v>13.5291672335914</x:v>
      </x:c>
      <x:c r="D138" s="0" t="s">
        <x:v>501</x:v>
      </x:c>
    </x:row>
    <x:row r="139" spans="1:4">
      <x:c r="A139" s="0" t="s">
        <x:v>502</x:v>
      </x:c>
      <x:c r="B139" s="0" t="s">
        <x:v>339</x:v>
      </x:c>
      <x:c r="C139" s="12">
        <x:v>64904.34</x:v>
      </x:c>
      <x:c r="D139" s="0" t="s">
        <x:v>503</x:v>
      </x:c>
    </x:row>
    <x:row r="140" spans="1:4">
      <x:c r="A140" s="0" t="s">
        <x:v>502</x:v>
      </x:c>
      <x:c r="B140" s="0" t="s">
        <x:v>341</x:v>
      </x:c>
      <x:c r="C140" s="12">
        <x:v>138742.68</x:v>
      </x:c>
      <x:c r="D140" s="0" t="s">
        <x:v>504</x:v>
      </x:c>
    </x:row>
    <x:row r="141" spans="1:4">
      <x:c r="A141" s="0" t="s">
        <x:v>502</x:v>
      </x:c>
      <x:c r="B141" s="0" t="s">
        <x:v>343</x:v>
      </x:c>
      <x:c r="C141" s="12">
        <x:v>175067.34</x:v>
      </x:c>
      <x:c r="D141" s="0" t="s">
        <x:v>505</x:v>
      </x:c>
    </x:row>
    <x:row r="142" spans="1:4">
      <x:c r="A142" s="0" t="s">
        <x:v>506</x:v>
      </x:c>
      <x:c r="B142" s="0" t="s">
        <x:v>339</x:v>
      </x:c>
      <x:c r="C142" s="12">
        <x:v>28720253.7</x:v>
      </x:c>
      <x:c r="D142" s="0" t="s">
        <x:v>507</x:v>
      </x:c>
    </x:row>
    <x:row r="143" spans="1:4">
      <x:c r="A143" s="0" t="s">
        <x:v>506</x:v>
      </x:c>
      <x:c r="B143" s="0" t="s">
        <x:v>341</x:v>
      </x:c>
      <x:c r="C143" s="12">
        <x:v>31773438.8</x:v>
      </x:c>
      <x:c r="D143" s="0" t="s">
        <x:v>508</x:v>
      </x:c>
    </x:row>
    <x:row r="144" spans="1:4">
      <x:c r="A144" s="0" t="s">
        <x:v>506</x:v>
      </x:c>
      <x:c r="B144" s="0" t="s">
        <x:v>343</x:v>
      </x:c>
      <x:c r="C144" s="12">
        <x:v>32232029.27</x:v>
      </x:c>
      <x:c r="D144" s="0" t="s">
        <x:v>509</x:v>
      </x:c>
    </x:row>
    <x:row r="145" spans="1:4">
      <x:c r="A145" s="0" t="s">
        <x:v>40</x:v>
      </x:c>
      <x:c r="B145" s="0" t="s">
        <x:v>339</x:v>
      </x:c>
      <x:c r="C145" s="12">
        <x:v>28639330.45</x:v>
      </x:c>
      <x:c r="D145" s="0" t="s">
        <x:v>424</x:v>
      </x:c>
    </x:row>
    <x:row r="146" spans="1:4">
      <x:c r="A146" s="0" t="s">
        <x:v>40</x:v>
      </x:c>
      <x:c r="B146" s="0" t="s">
        <x:v>341</x:v>
      </x:c>
      <x:c r="C146" s="12">
        <x:v>31684920.13</x:v>
      </x:c>
      <x:c r="D146" s="0" t="s">
        <x:v>425</x:v>
      </x:c>
    </x:row>
    <x:row r="147" spans="1:4">
      <x:c r="A147" s="0" t="s">
        <x:v>40</x:v>
      </x:c>
      <x:c r="B147" s="0" t="s">
        <x:v>343</x:v>
      </x:c>
      <x:c r="C147" s="12">
        <x:v>32141167.35</x:v>
      </x:c>
      <x:c r="D147" s="0" t="s">
        <x:v>426</x:v>
      </x:c>
    </x:row>
    <x:row r="148" spans="1:4">
      <x:c r="A148" s="0" t="s">
        <x:v>510</x:v>
      </x:c>
      <x:c r="B148" s="0" t="s">
        <x:v>339</x:v>
      </x:c>
      <x:c r="C148" s="24">
        <x:v>0.00281763701829695</x:v>
      </x:c>
      <x:c r="D148" s="0" t="s">
        <x:v>511</x:v>
      </x:c>
    </x:row>
    <x:row r="149" spans="1:4">
      <x:c r="A149" s="0" t="s">
        <x:v>510</x:v>
      </x:c>
      <x:c r="B149" s="0" t="s">
        <x:v>341</x:v>
      </x:c>
      <x:c r="C149" s="24">
        <x:v>0.00278593294723894</x:v>
      </x:c>
      <x:c r="D149" s="0" t="s">
        <x:v>512</x:v>
      </x:c>
    </x:row>
    <x:row r="150" spans="1:4">
      <x:c r="A150" s="0" t="s">
        <x:v>510</x:v>
      </x:c>
      <x:c r="B150" s="0" t="s">
        <x:v>343</x:v>
      </x:c>
      <x:c r="C150" s="24">
        <x:v>0.00281899470985433</x:v>
      </x:c>
      <x:c r="D150" s="0" t="s">
        <x:v>513</x:v>
      </x:c>
    </x:row>
    <x:row r="151" spans="1:4">
      <x:c r="A151" s="0" t="s">
        <x:v>296</x:v>
      </x:c>
      <x:c r="B151" s="0" t="s">
        <x:v>339</x:v>
      </x:c>
      <x:c r="C151" s="12">
        <x:v>-0</x:v>
      </x:c>
      <x:c r="D151" s="0" t="s">
        <x:v>514</x:v>
      </x:c>
    </x:row>
    <x:row r="152" spans="1:4">
      <x:c r="A152" s="0" t="s">
        <x:v>296</x:v>
      </x:c>
      <x:c r="B152" s="0" t="s">
        <x:v>341</x:v>
      </x:c>
      <x:c r="C152" s="12">
        <x:v>96000</x:v>
      </x:c>
      <x:c r="D152" s="0" t="s">
        <x:v>515</x:v>
      </x:c>
    </x:row>
    <x:row r="153" spans="1:4">
      <x:c r="A153" s="0" t="s">
        <x:v>296</x:v>
      </x:c>
      <x:c r="B153" s="0" t="s">
        <x:v>343</x:v>
      </x:c>
      <x:c r="C153" s="12">
        <x:v>-0</x:v>
      </x:c>
      <x:c r="D153" s="0" t="s">
        <x:v>514</x:v>
      </x:c>
    </x:row>
    <x:row r="154" spans="1:4">
      <x:c r="A154" s="0" t="s">
        <x:v>295</x:v>
      </x:c>
      <x:c r="B154" s="0" t="s">
        <x:v>339</x:v>
      </x:c>
      <x:c r="C154" s="12">
        <x:v>3672967.52</x:v>
      </x:c>
      <x:c r="D154" s="0" t="s">
        <x:v>516</x:v>
      </x:c>
    </x:row>
    <x:row r="155" spans="1:4">
      <x:c r="A155" s="0" t="s">
        <x:v>295</x:v>
      </x:c>
      <x:c r="B155" s="0" t="s">
        <x:v>341</x:v>
      </x:c>
      <x:c r="C155" s="12">
        <x:v>4249966.34</x:v>
      </x:c>
      <x:c r="D155" s="0" t="s">
        <x:v>517</x:v>
      </x:c>
    </x:row>
    <x:row r="156" spans="1:4">
      <x:c r="A156" s="0" t="s">
        <x:v>295</x:v>
      </x:c>
      <x:c r="B156" s="0" t="s">
        <x:v>343</x:v>
      </x:c>
      <x:c r="C156" s="12">
        <x:v>4115181.56</x:v>
      </x:c>
      <x:c r="D156" s="0" t="s">
        <x:v>518</x:v>
      </x:c>
    </x:row>
    <x:row r="157" spans="1:4">
      <x:c r="A157" s="0" t="s">
        <x:v>297</x:v>
      </x:c>
      <x:c r="B157" s="0" t="s">
        <x:v>339</x:v>
      </x:c>
      <x:c r="C157" s="24">
        <x:v>-0</x:v>
      </x:c>
      <x:c r="D157" s="0" t="s">
        <x:v>519</x:v>
      </x:c>
    </x:row>
    <x:row r="158" spans="1:4">
      <x:c r="A158" s="0" t="s">
        <x:v>297</x:v>
      </x:c>
      <x:c r="B158" s="0" t="s">
        <x:v>341</x:v>
      </x:c>
      <x:c r="C158" s="24">
        <x:v>0.0225884141943581</x:v>
      </x:c>
      <x:c r="D158" s="0" t="s">
        <x:v>520</x:v>
      </x:c>
    </x:row>
    <x:row r="159" spans="1:4">
      <x:c r="A159" s="0" t="s">
        <x:v>297</x:v>
      </x:c>
      <x:c r="B159" s="0" t="s">
        <x:v>343</x:v>
      </x:c>
      <x:c r="C159" s="24">
        <x:v>-0</x:v>
      </x:c>
      <x:c r="D159" s="0" t="s">
        <x:v>521</x:v>
      </x:c>
    </x:row>
    <x:row r="160" spans="1:4">
      <x:c r="A160" s="0" t="s">
        <x:v>522</x:v>
      </x:c>
      <x:c r="B160" s="0" t="s">
        <x:v>339</x:v>
      </x:c>
      <x:c r="C160" s="12">
        <x:v>-0</x:v>
      </x:c>
      <x:c r="D160" s="0" t="s">
        <x:v>523</x:v>
      </x:c>
    </x:row>
    <x:row r="161" spans="1:4">
      <x:c r="A161" s="0" t="s">
        <x:v>522</x:v>
      </x:c>
      <x:c r="B161" s="0" t="s">
        <x:v>341</x:v>
      </x:c>
      <x:c r="C161" s="12">
        <x:v>-0</x:v>
      </x:c>
      <x:c r="D161" s="0" t="s">
        <x:v>523</x:v>
      </x:c>
    </x:row>
    <x:row r="162" spans="1:4">
      <x:c r="A162" s="0" t="s">
        <x:v>522</x:v>
      </x:c>
      <x:c r="B162" s="0" t="s">
        <x:v>343</x:v>
      </x:c>
      <x:c r="C162" s="12">
        <x:v>-0</x:v>
      </x:c>
      <x:c r="D162" s="0" t="s">
        <x:v>523</x:v>
      </x:c>
    </x:row>
    <x:row r="163" spans="1:4">
      <x:c r="A163" s="0" t="s">
        <x:v>524</x:v>
      </x:c>
      <x:c r="B163" s="0" t="s">
        <x:v>339</x:v>
      </x:c>
      <x:c r="C163" s="12">
        <x:v>1501759.15</x:v>
      </x:c>
      <x:c r="D163" s="0" t="s">
        <x:v>525</x:v>
      </x:c>
    </x:row>
    <x:row r="164" spans="1:4">
      <x:c r="A164" s="0" t="s">
        <x:v>524</x:v>
      </x:c>
      <x:c r="B164" s="0" t="s">
        <x:v>341</x:v>
      </x:c>
      <x:c r="C164" s="12">
        <x:v>1578275.64</x:v>
      </x:c>
      <x:c r="D164" s="0" t="s">
        <x:v>526</x:v>
      </x:c>
    </x:row>
    <x:row r="165" spans="1:4">
      <x:c r="A165" s="0" t="s">
        <x:v>524</x:v>
      </x:c>
      <x:c r="B165" s="0" t="s">
        <x:v>343</x:v>
      </x:c>
      <x:c r="C165" s="12">
        <x:v>1802641.5</x:v>
      </x:c>
      <x:c r="D165" s="0" t="s">
        <x:v>527</x:v>
      </x:c>
    </x:row>
    <x:row r="166" spans="1:4" ht="30" customHeight="1">
      <x:c r="A166" s="0" t="s">
        <x:v>528</x:v>
      </x:c>
      <x:c r="B166" s="0" t="s">
        <x:v>339</x:v>
      </x:c>
      <x:c r="C166" s="0" t="s">
        <x:v>529</x:v>
      </x:c>
      <x:c r="D166" s="1" t="s">
        <x:v>530</x:v>
      </x:c>
    </x:row>
    <x:row r="167" spans="1:4" ht="30" customHeight="1">
      <x:c r="A167" s="0" t="s">
        <x:v>528</x:v>
      </x:c>
      <x:c r="B167" s="0" t="s">
        <x:v>341</x:v>
      </x:c>
      <x:c r="C167" s="0" t="s">
        <x:v>529</x:v>
      </x:c>
      <x:c r="D167" s="1" t="s">
        <x:v>531</x:v>
      </x:c>
    </x:row>
    <x:row r="168" spans="1:4" ht="30" customHeight="1">
      <x:c r="A168" s="0" t="s">
        <x:v>528</x:v>
      </x:c>
      <x:c r="B168" s="0" t="s">
        <x:v>343</x:v>
      </x:c>
      <x:c r="C168" s="0" t="s">
        <x:v>529</x:v>
      </x:c>
      <x:c r="D168" s="1" t="s">
        <x:v>532</x:v>
      </x:c>
    </x:row>
    <x:row r="169" spans="1:4">
      <x:c r="A169" s="0" t="s">
        <x:v>533</x:v>
      </x:c>
      <x:c r="B169" s="0" t="s">
        <x:v>339</x:v>
      </x:c>
      <x:c r="C169" s="12">
        <x:v>-0</x:v>
      </x:c>
      <x:c r="D169" s="0" t="s">
        <x:v>523</x:v>
      </x:c>
    </x:row>
    <x:row r="170" spans="1:4">
      <x:c r="A170" s="0" t="s">
        <x:v>533</x:v>
      </x:c>
      <x:c r="B170" s="0" t="s">
        <x:v>341</x:v>
      </x:c>
      <x:c r="C170" s="12">
        <x:v>-0</x:v>
      </x:c>
      <x:c r="D170" s="0" t="s">
        <x:v>523</x:v>
      </x:c>
    </x:row>
    <x:row r="171" spans="1:4">
      <x:c r="A171" s="0" t="s">
        <x:v>533</x:v>
      </x:c>
      <x:c r="B171" s="0" t="s">
        <x:v>343</x:v>
      </x:c>
      <x:c r="C171" s="12">
        <x:v>-0</x:v>
      </x:c>
      <x:c r="D171" s="0" t="s">
        <x:v>523</x:v>
      </x:c>
    </x:row>
    <x:row r="172" spans="1:4" ht="30" customHeight="1">
      <x:c r="A172" s="0" t="s">
        <x:v>534</x:v>
      </x:c>
      <x:c r="B172" s="0" t="s">
        <x:v>339</x:v>
      </x:c>
      <x:c r="C172" s="12">
        <x:v>974724.08</x:v>
      </x:c>
      <x:c r="D172" s="1" t="s">
        <x:v>535</x:v>
      </x:c>
    </x:row>
    <x:row r="173" spans="1:4" ht="30" customHeight="1">
      <x:c r="A173" s="0" t="s">
        <x:v>534</x:v>
      </x:c>
      <x:c r="B173" s="0" t="s">
        <x:v>341</x:v>
      </x:c>
      <x:c r="C173" s="12">
        <x:v>3609635.22</x:v>
      </x:c>
      <x:c r="D173" s="1" t="s">
        <x:v>536</x:v>
      </x:c>
    </x:row>
    <x:row r="174" spans="1:4" ht="30" customHeight="1">
      <x:c r="A174" s="0" t="s">
        <x:v>534</x:v>
      </x:c>
      <x:c r="B174" s="0" t="s">
        <x:v>343</x:v>
      </x:c>
      <x:c r="C174" s="12">
        <x:v>3124779.66</x:v>
      </x:c>
      <x:c r="D174" s="1" t="s">
        <x:v>537</x:v>
      </x:c>
    </x:row>
    <x:row r="175" spans="1:4" ht="30" customHeight="1">
      <x:c r="A175" s="0" t="s">
        <x:v>538</x:v>
      </x:c>
      <x:c r="B175" s="0" t="s">
        <x:v>339</x:v>
      </x:c>
      <x:c r="C175" s="0" t="s">
        <x:v>529</x:v>
      </x:c>
      <x:c r="D175" s="1" t="s">
        <x:v>539</x:v>
      </x:c>
    </x:row>
    <x:row r="176" spans="1:4" ht="30" customHeight="1">
      <x:c r="A176" s="0" t="s">
        <x:v>538</x:v>
      </x:c>
      <x:c r="B176" s="0" t="s">
        <x:v>341</x:v>
      </x:c>
      <x:c r="C176" s="0" t="s">
        <x:v>529</x:v>
      </x:c>
      <x:c r="D176" s="1" t="s">
        <x:v>540</x:v>
      </x:c>
    </x:row>
    <x:row r="177" spans="1:4" ht="30" customHeight="1">
      <x:c r="A177" s="0" t="s">
        <x:v>538</x:v>
      </x:c>
      <x:c r="B177" s="0" t="s">
        <x:v>343</x:v>
      </x:c>
      <x:c r="C177" s="0" t="s">
        <x:v>529</x:v>
      </x:c>
      <x:c r="D177" s="1" t="s">
        <x:v>541</x:v>
      </x:c>
    </x:row>
    <x:row r="178" spans="1:4">
      <x:c r="A178" s="10" t="s">
        <x:v>542</x:v>
      </x:c>
      <x:c r="B178" s="10"/>
      <x:c r="C178" s="10"/>
      <x:c r="D178" s="10"/>
    </x:row>
    <x:row r="179" spans="1:4">
      <x:c r="A179" s="0" t="s">
        <x:v>40</x:v>
      </x:c>
      <x:c r="B179" s="0" t="s">
        <x:v>339</x:v>
      </x:c>
      <x:c r="C179" s="12">
        <x:v>28639330.45</x:v>
      </x:c>
      <x:c r="D179" s="0" t="s">
        <x:v>424</x:v>
      </x:c>
    </x:row>
    <x:row r="180" spans="1:4">
      <x:c r="A180" s="0" t="s">
        <x:v>40</x:v>
      </x:c>
      <x:c r="B180" s="0" t="s">
        <x:v>341</x:v>
      </x:c>
      <x:c r="C180" s="12">
        <x:v>31684920.13</x:v>
      </x:c>
      <x:c r="D180" s="0" t="s">
        <x:v>425</x:v>
      </x:c>
    </x:row>
    <x:row r="181" spans="1:4">
      <x:c r="A181" s="0" t="s">
        <x:v>40</x:v>
      </x:c>
      <x:c r="B181" s="0" t="s">
        <x:v>343</x:v>
      </x:c>
      <x:c r="C181" s="12">
        <x:v>32141167.35</x:v>
      </x:c>
      <x:c r="D181" s="0" t="s">
        <x:v>426</x:v>
      </x:c>
    </x:row>
    <x:row r="182" spans="1:4">
      <x:c r="A182" s="0" t="s">
        <x:v>543</x:v>
      </x:c>
      <x:c r="B182" s="0" t="s">
        <x:v>339</x:v>
      </x:c>
      <x:c r="C182" s="12">
        <x:v>0</x:v>
      </x:c>
      <x:c r="D182" s="0" t="s">
        <x:v>523</x:v>
      </x:c>
    </x:row>
    <x:row r="183" spans="1:4">
      <x:c r="A183" s="0" t="s">
        <x:v>543</x:v>
      </x:c>
      <x:c r="B183" s="0" t="s">
        <x:v>341</x:v>
      </x:c>
      <x:c r="C183" s="12">
        <x:v>0</x:v>
      </x:c>
      <x:c r="D183" s="0" t="s">
        <x:v>523</x:v>
      </x:c>
    </x:row>
    <x:row r="184" spans="1:4">
      <x:c r="A184" s="0" t="s">
        <x:v>543</x:v>
      </x:c>
      <x:c r="B184" s="0" t="s">
        <x:v>343</x:v>
      </x:c>
      <x:c r="C184" s="12">
        <x:v>0</x:v>
      </x:c>
      <x:c r="D184" s="0" t="s">
        <x:v>523</x:v>
      </x:c>
    </x:row>
    <x:row r="185" spans="1:4">
      <x:c r="A185" s="0" t="s">
        <x:v>49</x:v>
      </x:c>
      <x:c r="B185" s="0" t="s">
        <x:v>339</x:v>
      </x:c>
      <x:c r="C185" s="12">
        <x:v>-18903770.31</x:v>
      </x:c>
      <x:c r="D185" s="0" t="s">
        <x:v>544</x:v>
      </x:c>
    </x:row>
    <x:row r="186" spans="1:4">
      <x:c r="A186" s="0" t="s">
        <x:v>49</x:v>
      </x:c>
      <x:c r="B186" s="0" t="s">
        <x:v>341</x:v>
      </x:c>
      <x:c r="C186" s="12">
        <x:v>-20810263.55</x:v>
      </x:c>
      <x:c r="D186" s="0" t="s">
        <x:v>545</x:v>
      </x:c>
    </x:row>
    <x:row r="187" spans="1:4">
      <x:c r="A187" s="0" t="s">
        <x:v>49</x:v>
      </x:c>
      <x:c r="B187" s="0" t="s">
        <x:v>343</x:v>
      </x:c>
      <x:c r="C187" s="12">
        <x:v>-21613192.91</x:v>
      </x:c>
      <x:c r="D187" s="0" t="s">
        <x:v>546</x:v>
      </x:c>
    </x:row>
    <x:row r="188" spans="1:4">
      <x:c r="A188" s="0" t="s">
        <x:v>59</x:v>
      </x:c>
      <x:c r="B188" s="0" t="s">
        <x:v>339</x:v>
      </x:c>
      <x:c r="C188" s="12">
        <x:v>-4045300.5</x:v>
      </x:c>
      <x:c r="D188" s="0" t="s">
        <x:v>547</x:v>
      </x:c>
    </x:row>
    <x:row r="189" spans="1:4">
      <x:c r="A189" s="0" t="s">
        <x:v>59</x:v>
      </x:c>
      <x:c r="B189" s="0" t="s">
        <x:v>341</x:v>
      </x:c>
      <x:c r="C189" s="12">
        <x:v>-4395588.47</x:v>
      </x:c>
      <x:c r="D189" s="0" t="s">
        <x:v>548</x:v>
      </x:c>
    </x:row>
    <x:row r="190" spans="1:4">
      <x:c r="A190" s="0" t="s">
        <x:v>59</x:v>
      </x:c>
      <x:c r="B190" s="0" t="s">
        <x:v>343</x:v>
      </x:c>
      <x:c r="C190" s="12">
        <x:v>-4718386.83</x:v>
      </x:c>
      <x:c r="D190" s="0" t="s">
        <x:v>549</x:v>
      </x:c>
    </x:row>
    <x:row r="191" spans="1:4">
      <x:c r="A191" s="0" t="s">
        <x:v>69</x:v>
      </x:c>
      <x:c r="B191" s="0" t="s">
        <x:v>339</x:v>
      </x:c>
      <x:c r="C191" s="12">
        <x:v>4900.8</x:v>
      </x:c>
      <x:c r="D191" s="0" t="s">
        <x:v>550</x:v>
      </x:c>
    </x:row>
    <x:row r="192" spans="1:4">
      <x:c r="A192" s="0" t="s">
        <x:v>69</x:v>
      </x:c>
      <x:c r="B192" s="0" t="s">
        <x:v>341</x:v>
      </x:c>
      <x:c r="C192" s="12">
        <x:v>261980.8</x:v>
      </x:c>
      <x:c r="D192" s="0" t="s">
        <x:v>551</x:v>
      </x:c>
    </x:row>
    <x:row r="193" spans="1:4">
      <x:c r="A193" s="0" t="s">
        <x:v>69</x:v>
      </x:c>
      <x:c r="B193" s="0" t="s">
        <x:v>343</x:v>
      </x:c>
      <x:c r="C193" s="12">
        <x:v>100900.8</x:v>
      </x:c>
      <x:c r="D193" s="0" t="s">
        <x:v>552</x:v>
      </x:c>
    </x:row>
    <x:row r="194" spans="1:4">
      <x:c r="A194" s="0" t="s">
        <x:v>75</x:v>
      </x:c>
      <x:c r="B194" s="0" t="s">
        <x:v>339</x:v>
      </x:c>
      <x:c r="C194" s="12">
        <x:v>-3320634.74</x:v>
      </x:c>
      <x:c r="D194" s="0" t="s">
        <x:v>553</x:v>
      </x:c>
    </x:row>
    <x:row r="195" spans="1:4">
      <x:c r="A195" s="0" t="s">
        <x:v>75</x:v>
      </x:c>
      <x:c r="B195" s="0" t="s">
        <x:v>341</x:v>
      </x:c>
      <x:c r="C195" s="12">
        <x:v>-3853182.58</x:v>
      </x:c>
      <x:c r="D195" s="0" t="s">
        <x:v>554</x:v>
      </x:c>
    </x:row>
    <x:row r="196" spans="1:4">
      <x:c r="A196" s="0" t="s">
        <x:v>75</x:v>
      </x:c>
      <x:c r="B196" s="0" t="s">
        <x:v>343</x:v>
      </x:c>
      <x:c r="C196" s="12">
        <x:v>-3541973.09</x:v>
      </x:c>
      <x:c r="D196" s="0" t="s">
        <x:v>555</x:v>
      </x:c>
    </x:row>
    <x:row r="197" spans="1:4">
      <x:c r="A197" s="0" t="s">
        <x:v>116</x:v>
      </x:c>
      <x:c r="B197" s="0" t="s">
        <x:v>339</x:v>
      </x:c>
      <x:c r="C197" s="12">
        <x:v>-239374.83</x:v>
      </x:c>
      <x:c r="D197" s="0" t="s">
        <x:v>556</x:v>
      </x:c>
    </x:row>
    <x:row r="198" spans="1:4">
      <x:c r="A198" s="0" t="s">
        <x:v>116</x:v>
      </x:c>
      <x:c r="B198" s="0" t="s">
        <x:v>341</x:v>
      </x:c>
      <x:c r="C198" s="12">
        <x:v>-384321.78</x:v>
      </x:c>
      <x:c r="D198" s="0" t="s">
        <x:v>557</x:v>
      </x:c>
    </x:row>
    <x:row r="199" spans="1:4">
      <x:c r="A199" s="0" t="s">
        <x:v>116</x:v>
      </x:c>
      <x:c r="B199" s="0" t="s">
        <x:v>343</x:v>
      </x:c>
      <x:c r="C199" s="12">
        <x:v>-603845.07</x:v>
      </x:c>
      <x:c r="D199" s="0" t="s">
        <x:v>558</x:v>
      </x:c>
    </x:row>
    <x:row r="200" spans="1:4">
      <x:c r="A200" s="0" t="s">
        <x:v>123</x:v>
      </x:c>
      <x:c r="B200" s="0" t="s">
        <x:v>339</x:v>
      </x:c>
      <x:c r="C200" s="12">
        <x:v>-64904.34</x:v>
      </x:c>
      <x:c r="D200" s="0" t="s">
        <x:v>559</x:v>
      </x:c>
    </x:row>
    <x:row r="201" spans="1:4">
      <x:c r="A201" s="0" t="s">
        <x:v>123</x:v>
      </x:c>
      <x:c r="B201" s="0" t="s">
        <x:v>341</x:v>
      </x:c>
      <x:c r="C201" s="12">
        <x:v>-109115.22</x:v>
      </x:c>
      <x:c r="D201" s="0" t="s">
        <x:v>560</x:v>
      </x:c>
    </x:row>
    <x:row r="202" spans="1:4">
      <x:c r="A202" s="0" t="s">
        <x:v>123</x:v>
      </x:c>
      <x:c r="B202" s="0" t="s">
        <x:v>343</x:v>
      </x:c>
      <x:c r="C202" s="12">
        <x:v>-159157.98</x:v>
      </x:c>
      <x:c r="D202" s="0" t="s">
        <x:v>561</x:v>
      </x:c>
    </x:row>
    <x:row r="203" spans="1:4">
      <x:c r="A203" s="0" t="s">
        <x:v>129</x:v>
      </x:c>
      <x:c r="B203" s="0" t="s">
        <x:v>339</x:v>
      </x:c>
      <x:c r="C203" s="12">
        <x:v>-626887.84</x:v>
      </x:c>
      <x:c r="D203" s="0" t="s">
        <x:v>562</x:v>
      </x:c>
    </x:row>
    <x:row r="204" spans="1:4">
      <x:c r="A204" s="0" t="s">
        <x:v>129</x:v>
      </x:c>
      <x:c r="B204" s="0" t="s">
        <x:v>341</x:v>
      </x:c>
      <x:c r="C204" s="12">
        <x:v>-732465.17</x:v>
      </x:c>
      <x:c r="D204" s="0" t="s">
        <x:v>563</x:v>
      </x:c>
    </x:row>
    <x:row r="205" spans="1:4">
      <x:c r="A205" s="0" t="s">
        <x:v>129</x:v>
      </x:c>
      <x:c r="B205" s="0" t="s">
        <x:v>343</x:v>
      </x:c>
      <x:c r="C205" s="12">
        <x:v>-490816.22</x:v>
      </x:c>
      <x:c r="D205" s="0" t="s">
        <x:v>564</x:v>
      </x:c>
    </x:row>
    <x:row r="206" spans="1:4">
      <x:c r="A206" s="0" t="s">
        <x:v>58</x:v>
      </x:c>
      <x:c r="B206" s="0" t="s">
        <x:v>339</x:v>
      </x:c>
      <x:c r="C206" s="12">
        <x:v>9735560.14</x:v>
      </x:c>
      <x:c r="D206" s="0" t="s">
        <x:v>434</x:v>
      </x:c>
    </x:row>
    <x:row r="207" spans="1:4">
      <x:c r="A207" s="0" t="s">
        <x:v>58</x:v>
      </x:c>
      <x:c r="B207" s="0" t="s">
        <x:v>341</x:v>
      </x:c>
      <x:c r="C207" s="12">
        <x:v>10874656.58</x:v>
      </x:c>
      <x:c r="D207" s="0" t="s">
        <x:v>435</x:v>
      </x:c>
    </x:row>
    <x:row r="208" spans="1:4">
      <x:c r="A208" s="0" t="s">
        <x:v>58</x:v>
      </x:c>
      <x:c r="B208" s="0" t="s">
        <x:v>343</x:v>
      </x:c>
      <x:c r="C208" s="12">
        <x:v>10527974.44</x:v>
      </x:c>
      <x:c r="D208" s="0" t="s">
        <x:v>436</x:v>
      </x:c>
    </x:row>
    <x:row r="209" spans="1:4" ht="30" customHeight="1">
      <x:c r="A209" s="0" t="s">
        <x:v>115</x:v>
      </x:c>
      <x:c r="B209" s="0" t="s">
        <x:v>339</x:v>
      </x:c>
      <x:c r="C209" s="12">
        <x:v>2374525.7</x:v>
      </x:c>
      <x:c r="D209" s="1" t="s">
        <x:v>441</x:v>
      </x:c>
    </x:row>
    <x:row r="210" spans="1:4" ht="30" customHeight="1">
      <x:c r="A210" s="0" t="s">
        <x:v>115</x:v>
      </x:c>
      <x:c r="B210" s="0" t="s">
        <x:v>341</x:v>
      </x:c>
      <x:c r="C210" s="12">
        <x:v>2887866.33</x:v>
      </x:c>
      <x:c r="D210" s="1" t="s">
        <x:v>442</x:v>
      </x:c>
    </x:row>
    <x:row r="211" spans="1:4" ht="30" customHeight="1">
      <x:c r="A211" s="0" t="s">
        <x:v>115</x:v>
      </x:c>
      <x:c r="B211" s="0" t="s">
        <x:v>343</x:v>
      </x:c>
      <x:c r="C211" s="12">
        <x:v>2368515.32</x:v>
      </x:c>
      <x:c r="D211" s="1" t="s">
        <x:v>443</x:v>
      </x:c>
    </x:row>
    <x:row r="212" spans="1:4">
      <x:c r="A212" s="0" t="s">
        <x:v>122</x:v>
      </x:c>
      <x:c r="B212" s="0" t="s">
        <x:v>339</x:v>
      </x:c>
      <x:c r="C212" s="12">
        <x:v>2135150.87</x:v>
      </x:c>
      <x:c r="D212" s="0" t="s">
        <x:v>565</x:v>
      </x:c>
    </x:row>
    <x:row r="213" spans="1:4">
      <x:c r="A213" s="0" t="s">
        <x:v>122</x:v>
      </x:c>
      <x:c r="B213" s="0" t="s">
        <x:v>341</x:v>
      </x:c>
      <x:c r="C213" s="12">
        <x:v>2503544.55</x:v>
      </x:c>
      <x:c r="D213" s="0" t="s">
        <x:v>566</x:v>
      </x:c>
    </x:row>
    <x:row r="214" spans="1:4">
      <x:c r="A214" s="0" t="s">
        <x:v>122</x:v>
      </x:c>
      <x:c r="B214" s="0" t="s">
        <x:v>343</x:v>
      </x:c>
      <x:c r="C214" s="12">
        <x:v>1764670.25</x:v>
      </x:c>
      <x:c r="D214" s="0" t="s">
        <x:v>567</x:v>
      </x:c>
    </x:row>
    <x:row r="215" spans="1:4">
      <x:c r="A215" s="0" t="s">
        <x:v>128</x:v>
      </x:c>
      <x:c r="B215" s="0" t="s">
        <x:v>339</x:v>
      </x:c>
      <x:c r="C215" s="12">
        <x:v>2070246.53</x:v>
      </x:c>
      <x:c r="D215" s="0" t="s">
        <x:v>568</x:v>
      </x:c>
    </x:row>
    <x:row r="216" spans="1:4">
      <x:c r="A216" s="0" t="s">
        <x:v>128</x:v>
      </x:c>
      <x:c r="B216" s="0" t="s">
        <x:v>341</x:v>
      </x:c>
      <x:c r="C216" s="12">
        <x:v>2394429.33</x:v>
      </x:c>
      <x:c r="D216" s="0" t="s">
        <x:v>569</x:v>
      </x:c>
    </x:row>
    <x:row r="217" spans="1:4">
      <x:c r="A217" s="0" t="s">
        <x:v>128</x:v>
      </x:c>
      <x:c r="B217" s="0" t="s">
        <x:v>343</x:v>
      </x:c>
      <x:c r="C217" s="12">
        <x:v>1605512.27</x:v>
      </x:c>
      <x:c r="D217" s="0" t="s">
        <x:v>570</x:v>
      </x:c>
    </x:row>
    <x:row r="218" spans="1:4">
      <x:c r="A218" s="0" t="s">
        <x:v>135</x:v>
      </x:c>
      <x:c r="B218" s="0" t="s">
        <x:v>339</x:v>
      </x:c>
      <x:c r="C218" s="12">
        <x:v>1443358.69</x:v>
      </x:c>
      <x:c r="D218" s="0" t="s">
        <x:v>451</x:v>
      </x:c>
    </x:row>
    <x:row r="219" spans="1:4">
      <x:c r="A219" s="0" t="s">
        <x:v>135</x:v>
      </x:c>
      <x:c r="B219" s="0" t="s">
        <x:v>341</x:v>
      </x:c>
      <x:c r="C219" s="12">
        <x:v>1661964.16</x:v>
      </x:c>
      <x:c r="D219" s="0" t="s">
        <x:v>452</x:v>
      </x:c>
    </x:row>
    <x:row r="220" spans="1:4">
      <x:c r="A220" s="0" t="s">
        <x:v>135</x:v>
      </x:c>
      <x:c r="B220" s="0" t="s">
        <x:v>343</x:v>
      </x:c>
      <x:c r="C220" s="12">
        <x:v>1114696.05</x:v>
      </x:c>
      <x:c r="D220" s="0" t="s">
        <x:v>453</x:v>
      </x:c>
    </x:row>
    <x:row r="221" spans="1:4">
      <x:c r="A221" s="10" t="s">
        <x:v>571</x:v>
      </x:c>
      <x:c r="B221" s="10"/>
      <x:c r="C221" s="10"/>
      <x:c r="D221" s="10"/>
    </x:row>
    <x:row r="222" spans="1:4">
      <x:c r="A222" s="0" t="s">
        <x:v>169</x:v>
      </x:c>
      <x:c r="B222" s="0" t="s">
        <x:v>339</x:v>
      </x:c>
      <x:c r="C222" s="12">
        <x:v>9113699.55</x:v>
      </x:c>
      <x:c r="D222" s="0" t="s">
        <x:v>572</x:v>
      </x:c>
    </x:row>
    <x:row r="223" spans="1:4">
      <x:c r="A223" s="0" t="s">
        <x:v>169</x:v>
      </x:c>
      <x:c r="B223" s="0" t="s">
        <x:v>341</x:v>
      </x:c>
      <x:c r="C223" s="12">
        <x:v>12381334.13</x:v>
      </x:c>
      <x:c r="D223" s="0" t="s">
        <x:v>573</x:v>
      </x:c>
    </x:row>
    <x:row r="224" spans="1:4">
      <x:c r="A224" s="0" t="s">
        <x:v>169</x:v>
      </x:c>
      <x:c r="B224" s="0" t="s">
        <x:v>343</x:v>
      </x:c>
      <x:c r="C224" s="12">
        <x:v>10556984.17</x:v>
      </x:c>
      <x:c r="D224" s="0" t="s">
        <x:v>574</x:v>
      </x:c>
    </x:row>
    <x:row r="225" spans="1:4">
      <x:c r="A225" s="0" t="s">
        <x:v>201</x:v>
      </x:c>
      <x:c r="B225" s="0" t="s">
        <x:v>339</x:v>
      </x:c>
      <x:c r="C225" s="12">
        <x:v>9113699.55</x:v>
      </x:c>
      <x:c r="D225" s="0" t="s">
        <x:v>575</x:v>
      </x:c>
    </x:row>
    <x:row r="226" spans="1:4">
      <x:c r="A226" s="0" t="s">
        <x:v>201</x:v>
      </x:c>
      <x:c r="B226" s="0" t="s">
        <x:v>341</x:v>
      </x:c>
      <x:c r="C226" s="12">
        <x:v>12381334.13</x:v>
      </x:c>
      <x:c r="D226" s="0" t="s">
        <x:v>576</x:v>
      </x:c>
    </x:row>
    <x:row r="227" spans="1:4">
      <x:c r="A227" s="0" t="s">
        <x:v>201</x:v>
      </x:c>
      <x:c r="B227" s="0" t="s">
        <x:v>343</x:v>
      </x:c>
      <x:c r="C227" s="12">
        <x:v>10556984.17</x:v>
      </x:c>
      <x:c r="D227" s="0" t="s">
        <x:v>577</x:v>
      </x:c>
    </x:row>
    <x:row r="228" spans="1:4">
      <x:c r="A228" s="0" t="s">
        <x:v>462</x:v>
      </x:c>
      <x:c r="B228" s="0" t="s">
        <x:v>339</x:v>
      </x:c>
      <x:c r="C228" s="12">
        <x:v>8120975.47</x:v>
      </x:c>
      <x:c r="D228" s="0" t="s">
        <x:v>578</x:v>
      </x:c>
    </x:row>
    <x:row r="229" spans="1:4">
      <x:c r="A229" s="0" t="s">
        <x:v>462</x:v>
      </x:c>
      <x:c r="B229" s="0" t="s">
        <x:v>341</x:v>
      </x:c>
      <x:c r="C229" s="12">
        <x:v>8771698.91</x:v>
      </x:c>
      <x:c r="D229" s="0" t="s">
        <x:v>579</x:v>
      </x:c>
    </x:row>
    <x:row r="230" spans="1:4">
      <x:c r="A230" s="0" t="s">
        <x:v>462</x:v>
      </x:c>
      <x:c r="B230" s="0" t="s">
        <x:v>343</x:v>
      </x:c>
      <x:c r="C230" s="12">
        <x:v>7154148.91</x:v>
      </x:c>
      <x:c r="D230" s="0" t="s">
        <x:v>580</x:v>
      </x:c>
    </x:row>
    <x:row r="231" spans="1:4">
      <x:c r="A231" s="0" t="s">
        <x:v>466</x:v>
      </x:c>
      <x:c r="B231" s="0" t="s">
        <x:v>339</x:v>
      </x:c>
      <x:c r="C231" s="12">
        <x:v>4093331.14</x:v>
      </x:c>
      <x:c r="D231" s="0" t="s">
        <x:v>467</x:v>
      </x:c>
    </x:row>
    <x:row r="232" spans="1:4">
      <x:c r="A232" s="0" t="s">
        <x:v>466</x:v>
      </x:c>
      <x:c r="B232" s="0" t="s">
        <x:v>341</x:v>
      </x:c>
      <x:c r="C232" s="12">
        <x:v>3071544.11</x:v>
      </x:c>
      <x:c r="D232" s="0" t="s">
        <x:v>468</x:v>
      </x:c>
    </x:row>
    <x:row r="233" spans="1:4">
      <x:c r="A233" s="0" t="s">
        <x:v>466</x:v>
      </x:c>
      <x:c r="B233" s="0" t="s">
        <x:v>343</x:v>
      </x:c>
      <x:c r="C233" s="12">
        <x:v>3635236.62</x:v>
      </x:c>
      <x:c r="D233" s="0" t="s">
        <x:v>469</x:v>
      </x:c>
    </x:row>
    <x:row r="234" spans="1:4">
      <x:c r="A234" s="0" t="s">
        <x:v>581</x:v>
      </x:c>
      <x:c r="B234" s="0" t="s">
        <x:v>339</x:v>
      </x:c>
      <x:c r="C234" s="12">
        <x:v>5343331.14</x:v>
      </x:c>
      <x:c r="D234" s="0" t="s">
        <x:v>582</x:v>
      </x:c>
    </x:row>
    <x:row r="235" spans="1:4">
      <x:c r="A235" s="0" t="s">
        <x:v>581</x:v>
      </x:c>
      <x:c r="B235" s="0" t="s">
        <x:v>341</x:v>
      </x:c>
      <x:c r="C235" s="12">
        <x:v>6949001.56</x:v>
      </x:c>
      <x:c r="D235" s="0" t="s">
        <x:v>583</x:v>
      </x:c>
    </x:row>
    <x:row r="236" spans="1:4">
      <x:c r="A236" s="0" t="s">
        <x:v>581</x:v>
      </x:c>
      <x:c r="B236" s="0" t="s">
        <x:v>343</x:v>
      </x:c>
      <x:c r="C236" s="12">
        <x:v>7009955.55</x:v>
      </x:c>
      <x:c r="D236" s="0" t="s">
        <x:v>584</x:v>
      </x:c>
    </x:row>
    <x:row r="237" spans="1:4">
      <x:c r="A237" s="0" t="s">
        <x:v>244</x:v>
      </x:c>
      <x:c r="B237" s="0" t="s">
        <x:v>339</x:v>
      </x:c>
      <x:c r="C237" s="12">
        <x:v>1766248.8</x:v>
      </x:c>
      <x:c r="D237" s="0" t="s">
        <x:v>585</x:v>
      </x:c>
    </x:row>
    <x:row r="238" spans="1:4">
      <x:c r="A238" s="0" t="s">
        <x:v>244</x:v>
      </x:c>
      <x:c r="B238" s="0" t="s">
        <x:v>341</x:v>
      </x:c>
      <x:c r="C238" s="12">
        <x:v>2901456.93</x:v>
      </x:c>
      <x:c r="D238" s="0" t="s">
        <x:v>586</x:v>
      </x:c>
    </x:row>
    <x:row r="239" spans="1:4">
      <x:c r="A239" s="0" t="s">
        <x:v>244</x:v>
      </x:c>
      <x:c r="B239" s="0" t="s">
        <x:v>343</x:v>
      </x:c>
      <x:c r="C239" s="12">
        <x:v>858115.25</x:v>
      </x:c>
      <x:c r="D239" s="0" t="s">
        <x:v>587</x:v>
      </x:c>
    </x:row>
    <x:row r="240" spans="1:4">
      <x:c r="A240" s="0" t="s">
        <x:v>338</x:v>
      </x:c>
      <x:c r="B240" s="0" t="s">
        <x:v>339</x:v>
      </x:c>
      <x:c r="C240" s="12">
        <x:v>709566.74</x:v>
      </x:c>
      <x:c r="D240" s="0" t="s">
        <x:v>340</x:v>
      </x:c>
    </x:row>
    <x:row r="241" spans="1:4">
      <x:c r="A241" s="0" t="s">
        <x:v>338</x:v>
      </x:c>
      <x:c r="B241" s="0" t="s">
        <x:v>341</x:v>
      </x:c>
      <x:c r="C241" s="12">
        <x:v>2901456.93</x:v>
      </x:c>
      <x:c r="D241" s="0" t="s">
        <x:v>342</x:v>
      </x:c>
    </x:row>
    <x:row r="242" spans="1:4">
      <x:c r="A242" s="0" t="s">
        <x:v>338</x:v>
      </x:c>
      <x:c r="B242" s="0" t="s">
        <x:v>343</x:v>
      </x:c>
      <x:c r="C242" s="12">
        <x:v>295955.28</x:v>
      </x:c>
      <x:c r="D242" s="0" t="s">
        <x:v>344</x:v>
      </x:c>
    </x:row>
    <x:row r="243" spans="1:4">
      <x:c r="A243" s="10" t="s">
        <x:v>588</x:v>
      </x:c>
      <x:c r="B243" s="10"/>
      <x:c r="C243" s="10"/>
      <x:c r="D243" s="10"/>
    </x:row>
    <x:row r="244" spans="1:4" ht="30" customHeight="1">
      <x:c r="A244" s="0" t="s">
        <x:v>264</x:v>
      </x:c>
      <x:c r="B244" s="0" t="s">
        <x:v>339</x:v>
      </x:c>
      <x:c r="C244" s="12">
        <x:v>3621507.65</x:v>
      </x:c>
      <x:c r="D244" s="1" t="s">
        <x:v>387</x:v>
      </x:c>
    </x:row>
    <x:row r="245" spans="1:4" ht="30" customHeight="1">
      <x:c r="A245" s="0" t="s">
        <x:v>264</x:v>
      </x:c>
      <x:c r="B245" s="0" t="s">
        <x:v>341</x:v>
      </x:c>
      <x:c r="C245" s="12">
        <x:v>3980867.32</x:v>
      </x:c>
      <x:c r="D245" s="1" t="s">
        <x:v>388</x:v>
      </x:c>
    </x:row>
    <x:row r="246" spans="1:4" ht="30" customHeight="1">
      <x:c r="A246" s="0" t="s">
        <x:v>264</x:v>
      </x:c>
      <x:c r="B246" s="0" t="s">
        <x:v>343</x:v>
      </x:c>
      <x:c r="C246" s="12">
        <x:v>4121586.18</x:v>
      </x:c>
      <x:c r="D246" s="1" t="s">
        <x:v>389</x:v>
      </x:c>
    </x:row>
    <x:row r="247" spans="1:4">
      <x:c r="A247" s="0" t="s">
        <x:v>277</x:v>
      </x:c>
      <x:c r="B247" s="0" t="s">
        <x:v>339</x:v>
      </x:c>
      <x:c r="C247" s="12">
        <x:v>4062705.26</x:v>
      </x:c>
      <x:c r="D247" s="0" t="s">
        <x:v>589</x:v>
      </x:c>
    </x:row>
    <x:row r="248" spans="1:4">
      <x:c r="A248" s="0" t="s">
        <x:v>277</x:v>
      </x:c>
      <x:c r="B248" s="0" t="s">
        <x:v>341</x:v>
      </x:c>
      <x:c r="C248" s="12">
        <x:v>3389474.09</x:v>
      </x:c>
      <x:c r="D248" s="0" t="s">
        <x:v>590</x:v>
      </x:c>
    </x:row>
    <x:row r="249" spans="1:4">
      <x:c r="A249" s="0" t="s">
        <x:v>277</x:v>
      </x:c>
      <x:c r="B249" s="0" t="s">
        <x:v>343</x:v>
      </x:c>
      <x:c r="C249" s="12">
        <x:v>3482746.41</x:v>
      </x:c>
      <x:c r="D249" s="0" t="s">
        <x:v>591</x:v>
      </x:c>
    </x:row>
    <x:row r="250" spans="1:4">
      <x:c r="A250" s="0" t="s">
        <x:v>314</x:v>
      </x:c>
      <x:c r="B250" s="0" t="s">
        <x:v>339</x:v>
      </x:c>
      <x:c r="C250" s="12">
        <x:v>1285060.93</x:v>
      </x:c>
      <x:c r="D250" s="0" t="s">
        <x:v>366</x:v>
      </x:c>
    </x:row>
    <x:row r="251" spans="1:4">
      <x:c r="A251" s="0" t="s">
        <x:v>314</x:v>
      </x:c>
      <x:c r="B251" s="0" t="s">
        <x:v>341</x:v>
      </x:c>
      <x:c r="C251" s="12">
        <x:v>1566776.74</x:v>
      </x:c>
      <x:c r="D251" s="0" t="s">
        <x:v>367</x:v>
      </x:c>
    </x:row>
    <x:row r="252" spans="1:4">
      <x:c r="A252" s="0" t="s">
        <x:v>314</x:v>
      </x:c>
      <x:c r="B252" s="0" t="s">
        <x:v>343</x:v>
      </x:c>
      <x:c r="C252" s="12">
        <x:v>3338553.05</x:v>
      </x:c>
      <x:c r="D252" s="0" t="s">
        <x:v>368</x:v>
      </x:c>
    </x:row>
    <x:row r="253" spans="1:4">
      <x:c r="A253" s="0" t="s">
        <x:v>470</x:v>
      </x:c>
      <x:c r="B253" s="0" t="s">
        <x:v>339</x:v>
      </x:c>
      <x:c r="C253" s="12">
        <x:v>3770368.41</x:v>
      </x:c>
      <x:c r="D253" s="0" t="s">
        <x:v>471</x:v>
      </x:c>
    </x:row>
    <x:row r="254" spans="1:4">
      <x:c r="A254" s="0" t="s">
        <x:v>470</x:v>
      </x:c>
      <x:c r="B254" s="0" t="s">
        <x:v>341</x:v>
      </x:c>
      <x:c r="C254" s="12">
        <x:v>5432332.57</x:v>
      </x:c>
      <x:c r="D254" s="0" t="s">
        <x:v>472</x:v>
      </x:c>
    </x:row>
    <x:row r="255" spans="1:4">
      <x:c r="A255" s="0" t="s">
        <x:v>470</x:v>
      </x:c>
      <x:c r="B255" s="0" t="s">
        <x:v>343</x:v>
      </x:c>
      <x:c r="C255" s="12">
        <x:v>3547028.62</x:v>
      </x:c>
      <x:c r="D255" s="0" t="s">
        <x:v>473</x:v>
      </x:c>
    </x:row>
    <x:row r="256" spans="1:4">
      <x:c r="A256" s="10" t="s">
        <x:v>592</x:v>
      </x:c>
      <x:c r="B256" s="10"/>
      <x:c r="C256" s="10"/>
      <x:c r="D256" s="10"/>
    </x:row>
    <x:row r="257" spans="1:4" ht="45" customHeight="1">
      <x:c r="A257" s="0" t="s">
        <x:v>350</x:v>
      </x:c>
      <x:c r="B257" s="0" t="s">
        <x:v>341</x:v>
      </x:c>
      <x:c r="C257" s="12">
        <x:v>-296824.58</x:v>
      </x:c>
      <x:c r="D257" s="1" t="s">
        <x:v>353</x:v>
      </x:c>
    </x:row>
    <x:row r="258" spans="1:4" ht="45" customHeight="1">
      <x:c r="A258" s="0" t="s">
        <x:v>350</x:v>
      </x:c>
      <x:c r="B258" s="0" t="s">
        <x:v>343</x:v>
      </x:c>
      <x:c r="C258" s="12">
        <x:v>1072304.21</x:v>
      </x:c>
      <x:c r="D258" s="1" t="s">
        <x:v>354</x:v>
      </x:c>
    </x:row>
  </x:sheetData>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2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G59"/>
  <x:sheetViews>
    <x:sheetView showGridLines="0" workbookViewId="0">
      <x:pane xSplit="0" ySplit="4" topLeftCell="A5" activePane="bottomLeft" state="frozenSplit"/>
    </x:sheetView>
  </x:sheetViews>
  <x:sheetFormatPr defaultRowHeight="15"/>
  <x:cols>
    <x:col min="1" max="1" width="50.996339" style="0" customWidth="1"/>
    <x:col min="2" max="2" width="16.567768" style="0" customWidth="1"/>
    <x:col min="3" max="3" width="11.853482" style="0" customWidth="1"/>
    <x:col min="4" max="4" width="16.424911" style="0" customWidth="1"/>
    <x:col min="5" max="5" width="25.139196" style="0" customWidth="1"/>
    <x:col min="6" max="6" width="19.710625" style="0" customWidth="1"/>
    <x:col min="7" max="7" width="50.710625" style="0" customWidth="1"/>
  </x:cols>
  <x:sheetData>
    <x:row r="1" spans="1:7">
      <x:c r="A1" s="6" t="s">
        <x:v>593</x:v>
      </x:c>
    </x:row>
    <x:row r="2" spans="1:7">
      <x:c r="A2" s="5" t="s">
        <x:v>594</x:v>
      </x:c>
    </x:row>
    <x:row r="3" spans="1:7">
      <x:c r="A3" s="7" t="s">
        <x:v>595</x:v>
      </x:c>
    </x:row>
    <x:row r="4" spans="1:7" s="5" customFormat="1">
      <x:c r="A4" s="8" t="s">
        <x:v>596</x:v>
      </x:c>
      <x:c r="B4" s="8" t="s">
        <x:v>334</x:v>
      </x:c>
      <x:c r="C4" s="8" t="s">
        <x:v>597</x:v>
      </x:c>
      <x:c r="D4" s="8" t="s">
        <x:v>598</x:v>
      </x:c>
      <x:c r="E4" s="8" t="s">
        <x:v>599</x:v>
      </x:c>
      <x:c r="F4" s="8" t="s">
        <x:v>600</x:v>
      </x:c>
      <x:c r="G4" s="8" t="s">
        <x:v>601</x:v>
      </x:c>
    </x:row>
    <x:row r="5" spans="1:7">
      <x:c r="A5" s="28" t="s">
        <x:v>602</x:v>
      </x:c>
      <x:c r="B5" s="28" t="s">
        <x:v>339</x:v>
      </x:c>
      <x:c r="C5" s="29" t="s">
        <x:v>603</x:v>
      </x:c>
      <x:c r="D5" s="30">
        <x:v>0</x:v>
      </x:c>
      <x:c r="E5" s="30">
        <x:v>0.2582</x:v>
      </x:c>
      <x:c r="F5" s="31" t="s">
        <x:v>571</x:v>
      </x:c>
      <x:c r="G5" s="1" t="s">
        <x:v>178</x:v>
      </x:c>
    </x:row>
    <x:row r="6" spans="1:7">
      <x:c r="A6" s="28" t="s">
        <x:v>602</x:v>
      </x:c>
      <x:c r="B6" s="28" t="s">
        <x:v>341</x:v>
      </x:c>
      <x:c r="C6" s="29" t="s">
        <x:v>603</x:v>
      </x:c>
      <x:c r="D6" s="30">
        <x:v>0</x:v>
      </x:c>
      <x:c r="E6" s="30">
        <x:v>0.2624</x:v>
      </x:c>
      <x:c r="F6" s="31" t="s">
        <x:v>571</x:v>
      </x:c>
      <x:c r="G6" s="1" t="s">
        <x:v>178</x:v>
      </x:c>
    </x:row>
    <x:row r="7" spans="1:7">
      <x:c r="A7" s="28" t="s">
        <x:v>602</x:v>
      </x:c>
      <x:c r="B7" s="28" t="s">
        <x:v>343</x:v>
      </x:c>
      <x:c r="C7" s="29" t="s">
        <x:v>603</x:v>
      </x:c>
      <x:c r="D7" s="30">
        <x:v>0</x:v>
      </x:c>
      <x:c r="E7" s="30">
        <x:v>0.2627</x:v>
      </x:c>
      <x:c r="F7" s="31" t="s">
        <x:v>571</x:v>
      </x:c>
      <x:c r="G7" s="1" t="s">
        <x:v>178</x:v>
      </x:c>
    </x:row>
    <x:row r="8" spans="1:7">
      <x:c r="A8" s="28" t="s">
        <x:v>604</x:v>
      </x:c>
      <x:c r="B8" s="28" t="s">
        <x:v>339</x:v>
      </x:c>
      <x:c r="C8" s="29" t="s">
        <x:v>603</x:v>
      </x:c>
      <x:c r="D8" s="30">
        <x:v>0</x:v>
      </x:c>
      <x:c r="E8" s="30">
        <x:v>0.2582</x:v>
      </x:c>
      <x:c r="F8" s="31" t="s">
        <x:v>605</x:v>
      </x:c>
      <x:c r="G8" s="1" t="s">
        <x:v>178</x:v>
      </x:c>
    </x:row>
    <x:row r="9" spans="1:7">
      <x:c r="A9" s="28" t="s">
        <x:v>604</x:v>
      </x:c>
      <x:c r="B9" s="28" t="s">
        <x:v>341</x:v>
      </x:c>
      <x:c r="C9" s="29" t="s">
        <x:v>603</x:v>
      </x:c>
      <x:c r="D9" s="30">
        <x:v>0</x:v>
      </x:c>
      <x:c r="E9" s="30">
        <x:v>0.2624</x:v>
      </x:c>
      <x:c r="F9" s="31" t="s">
        <x:v>605</x:v>
      </x:c>
      <x:c r="G9" s="1" t="s">
        <x:v>178</x:v>
      </x:c>
    </x:row>
    <x:row r="10" spans="1:7">
      <x:c r="A10" s="28" t="s">
        <x:v>604</x:v>
      </x:c>
      <x:c r="B10" s="28" t="s">
        <x:v>343</x:v>
      </x:c>
      <x:c r="C10" s="29" t="s">
        <x:v>603</x:v>
      </x:c>
      <x:c r="D10" s="30">
        <x:v>0</x:v>
      </x:c>
      <x:c r="E10" s="30">
        <x:v>0.2627</x:v>
      </x:c>
      <x:c r="F10" s="31" t="s">
        <x:v>605</x:v>
      </x:c>
      <x:c r="G10" s="1" t="s">
        <x:v>178</x:v>
      </x:c>
    </x:row>
    <x:row r="11" spans="1:7">
      <x:c r="A11" s="28" t="s">
        <x:v>606</x:v>
      </x:c>
      <x:c r="B11" s="28" t="s">
        <x:v>341</x:v>
      </x:c>
      <x:c r="C11" s="29" t="s">
        <x:v>603</x:v>
      </x:c>
      <x:c r="D11" s="30">
        <x:v>0</x:v>
      </x:c>
      <x:c r="E11" s="30">
        <x:v>0</x:v>
      </x:c>
      <x:c r="F11" s="31" t="s">
        <x:v>605</x:v>
      </x:c>
      <x:c r="G11" s="1" t="s">
        <x:v>178</x:v>
      </x:c>
    </x:row>
    <x:row r="12" spans="1:7">
      <x:c r="A12" s="28" t="s">
        <x:v>606</x:v>
      </x:c>
      <x:c r="B12" s="28" t="s">
        <x:v>343</x:v>
      </x:c>
      <x:c r="C12" s="29" t="s">
        <x:v>603</x:v>
      </x:c>
      <x:c r="D12" s="30">
        <x:v>0</x:v>
      </x:c>
      <x:c r="E12" s="30">
        <x:v>0</x:v>
      </x:c>
      <x:c r="F12" s="31" t="s">
        <x:v>605</x:v>
      </x:c>
      <x:c r="G12" s="1" t="s">
        <x:v>178</x:v>
      </x:c>
    </x:row>
    <x:row r="13" spans="1:7">
      <x:c r="A13" s="28" t="s">
        <x:v>607</x:v>
      </x:c>
      <x:c r="B13" s="28" t="s">
        <x:v>205</x:v>
      </x:c>
      <x:c r="C13" s="29" t="s">
        <x:v>603</x:v>
      </x:c>
      <x:c r="D13" s="30">
        <x:v>-0</x:v>
      </x:c>
      <x:c r="E13" s="30">
        <x:v>0.5164</x:v>
      </x:c>
      <x:c r="F13" s="31" t="s">
        <x:v>592</x:v>
      </x:c>
      <x:c r="G13" s="1" t="s">
        <x:v>178</x:v>
      </x:c>
    </x:row>
    <x:row r="14" spans="1:7">
      <x:c r="A14" s="28" t="s">
        <x:v>607</x:v>
      </x:c>
      <x:c r="B14" s="28" t="s">
        <x:v>341</x:v>
      </x:c>
      <x:c r="C14" s="29" t="s">
        <x:v>603</x:v>
      </x:c>
      <x:c r="D14" s="30">
        <x:v>0</x:v>
      </x:c>
      <x:c r="E14" s="30">
        <x:v>0.5206</x:v>
      </x:c>
      <x:c r="F14" s="31" t="s">
        <x:v>592</x:v>
      </x:c>
      <x:c r="G14" s="1" t="s">
        <x:v>178</x:v>
      </x:c>
    </x:row>
    <x:row r="15" spans="1:7">
      <x:c r="A15" s="28" t="s">
        <x:v>607</x:v>
      </x:c>
      <x:c r="B15" s="28" t="s">
        <x:v>343</x:v>
      </x:c>
      <x:c r="C15" s="29" t="s">
        <x:v>603</x:v>
      </x:c>
      <x:c r="D15" s="30">
        <x:v>-0</x:v>
      </x:c>
      <x:c r="E15" s="30">
        <x:v>0.5251</x:v>
      </x:c>
      <x:c r="F15" s="31" t="s">
        <x:v>592</x:v>
      </x:c>
      <x:c r="G15" s="1" t="s">
        <x:v>178</x:v>
      </x:c>
    </x:row>
    <x:row r="16" spans="1:7">
      <x:c r="A16" s="28" t="s">
        <x:v>608</x:v>
      </x:c>
      <x:c r="B16" s="28" t="s">
        <x:v>339</x:v>
      </x:c>
      <x:c r="C16" s="29" t="s">
        <x:v>603</x:v>
      </x:c>
      <x:c r="D16" s="30">
        <x:v>0</x:v>
      </x:c>
      <x:c r="E16" s="30">
        <x:v>0.2582</x:v>
      </x:c>
      <x:c r="F16" s="31" t="s">
        <x:v>609</x:v>
      </x:c>
      <x:c r="G16" s="1" t="s">
        <x:v>178</x:v>
      </x:c>
    </x:row>
    <x:row r="17" spans="1:7">
      <x:c r="A17" s="28" t="s">
        <x:v>610</x:v>
      </x:c>
      <x:c r="B17" s="28" t="s">
        <x:v>339</x:v>
      </x:c>
      <x:c r="C17" s="29" t="s">
        <x:v>603</x:v>
      </x:c>
      <x:c r="D17" s="30">
        <x:v>0</x:v>
      </x:c>
      <x:c r="E17" s="30">
        <x:v>0.2582</x:v>
      </x:c>
      <x:c r="F17" s="31" t="s">
        <x:v>611</x:v>
      </x:c>
      <x:c r="G17" s="1" t="s">
        <x:v>178</x:v>
      </x:c>
    </x:row>
    <x:row r="18" spans="1:7">
      <x:c r="A18" s="28" t="s">
        <x:v>608</x:v>
      </x:c>
      <x:c r="B18" s="28" t="s">
        <x:v>341</x:v>
      </x:c>
      <x:c r="C18" s="29" t="s">
        <x:v>603</x:v>
      </x:c>
      <x:c r="D18" s="30">
        <x:v>0</x:v>
      </x:c>
      <x:c r="E18" s="30">
        <x:v>0.2624</x:v>
      </x:c>
      <x:c r="F18" s="31" t="s">
        <x:v>609</x:v>
      </x:c>
      <x:c r="G18" s="1" t="s">
        <x:v>178</x:v>
      </x:c>
    </x:row>
    <x:row r="19" spans="1:7">
      <x:c r="A19" s="28" t="s">
        <x:v>610</x:v>
      </x:c>
      <x:c r="B19" s="28" t="s">
        <x:v>341</x:v>
      </x:c>
      <x:c r="C19" s="29" t="s">
        <x:v>603</x:v>
      </x:c>
      <x:c r="D19" s="30">
        <x:v>0</x:v>
      </x:c>
      <x:c r="E19" s="30">
        <x:v>0.2624</x:v>
      </x:c>
      <x:c r="F19" s="31" t="s">
        <x:v>611</x:v>
      </x:c>
      <x:c r="G19" s="1" t="s">
        <x:v>178</x:v>
      </x:c>
    </x:row>
    <x:row r="20" spans="1:7">
      <x:c r="A20" s="28" t="s">
        <x:v>608</x:v>
      </x:c>
      <x:c r="B20" s="28" t="s">
        <x:v>343</x:v>
      </x:c>
      <x:c r="C20" s="29" t="s">
        <x:v>603</x:v>
      </x:c>
      <x:c r="D20" s="30">
        <x:v>0</x:v>
      </x:c>
      <x:c r="E20" s="30">
        <x:v>0.2627</x:v>
      </x:c>
      <x:c r="F20" s="31" t="s">
        <x:v>609</x:v>
      </x:c>
      <x:c r="G20" s="1" t="s">
        <x:v>178</x:v>
      </x:c>
    </x:row>
    <x:row r="21" spans="1:7">
      <x:c r="A21" s="28" t="s">
        <x:v>610</x:v>
      </x:c>
      <x:c r="B21" s="28" t="s">
        <x:v>343</x:v>
      </x:c>
      <x:c r="C21" s="29" t="s">
        <x:v>603</x:v>
      </x:c>
      <x:c r="D21" s="30">
        <x:v>0</x:v>
      </x:c>
      <x:c r="E21" s="30">
        <x:v>0.2627</x:v>
      </x:c>
      <x:c r="F21" s="31" t="s">
        <x:v>611</x:v>
      </x:c>
      <x:c r="G21" s="1" t="s">
        <x:v>178</x:v>
      </x:c>
    </x:row>
    <x:row r="22" spans="1:7">
      <x:c r="A22" s="28" t="s">
        <x:v>612</x:v>
      </x:c>
      <x:c r="B22" s="28" t="s">
        <x:v>339</x:v>
      </x:c>
      <x:c r="C22" s="29" t="s">
        <x:v>603</x:v>
      </x:c>
      <x:c r="D22" s="30">
        <x:v>0</x:v>
      </x:c>
      <x:c r="E22" s="30">
        <x:v>0.2582</x:v>
      </x:c>
      <x:c r="F22" s="31" t="s">
        <x:v>613</x:v>
      </x:c>
      <x:c r="G22" s="1" t="s">
        <x:v>178</x:v>
      </x:c>
    </x:row>
    <x:row r="23" spans="1:7">
      <x:c r="A23" s="28" t="s">
        <x:v>612</x:v>
      </x:c>
      <x:c r="B23" s="28" t="s">
        <x:v>341</x:v>
      </x:c>
      <x:c r="C23" s="29" t="s">
        <x:v>603</x:v>
      </x:c>
      <x:c r="D23" s="30">
        <x:v>0</x:v>
      </x:c>
      <x:c r="E23" s="30">
        <x:v>0.2624</x:v>
      </x:c>
      <x:c r="F23" s="31" t="s">
        <x:v>613</x:v>
      </x:c>
      <x:c r="G23" s="1" t="s">
        <x:v>178</x:v>
      </x:c>
    </x:row>
    <x:row r="24" spans="1:7">
      <x:c r="A24" s="28" t="s">
        <x:v>612</x:v>
      </x:c>
      <x:c r="B24" s="28" t="s">
        <x:v>343</x:v>
      </x:c>
      <x:c r="C24" s="29" t="s">
        <x:v>603</x:v>
      </x:c>
      <x:c r="D24" s="30">
        <x:v>0</x:v>
      </x:c>
      <x:c r="E24" s="30">
        <x:v>0.2627</x:v>
      </x:c>
      <x:c r="F24" s="31" t="s">
        <x:v>613</x:v>
      </x:c>
      <x:c r="G24" s="1" t="s">
        <x:v>178</x:v>
      </x:c>
    </x:row>
    <x:row r="25" spans="1:7">
      <x:c r="A25" s="28" t="s">
        <x:v>614</x:v>
      </x:c>
      <x:c r="B25" s="28" t="s">
        <x:v>339</x:v>
      </x:c>
      <x:c r="C25" s="29" t="s">
        <x:v>603</x:v>
      </x:c>
      <x:c r="D25" s="30">
        <x:v>0</x:v>
      </x:c>
      <x:c r="E25" s="30">
        <x:v>0.2582</x:v>
      </x:c>
      <x:c r="F25" s="31" t="s">
        <x:v>314</x:v>
      </x:c>
      <x:c r="G25" s="1" t="s">
        <x:v>178</x:v>
      </x:c>
    </x:row>
    <x:row r="26" spans="1:7">
      <x:c r="A26" s="28" t="s">
        <x:v>614</x:v>
      </x:c>
      <x:c r="B26" s="28" t="s">
        <x:v>341</x:v>
      </x:c>
      <x:c r="C26" s="29" t="s">
        <x:v>603</x:v>
      </x:c>
      <x:c r="D26" s="30">
        <x:v>0</x:v>
      </x:c>
      <x:c r="E26" s="30">
        <x:v>0.2624</x:v>
      </x:c>
      <x:c r="F26" s="31" t="s">
        <x:v>314</x:v>
      </x:c>
      <x:c r="G26" s="1" t="s">
        <x:v>178</x:v>
      </x:c>
    </x:row>
    <x:row r="27" spans="1:7">
      <x:c r="A27" s="28" t="s">
        <x:v>614</x:v>
      </x:c>
      <x:c r="B27" s="28" t="s">
        <x:v>343</x:v>
      </x:c>
      <x:c r="C27" s="29" t="s">
        <x:v>603</x:v>
      </x:c>
      <x:c r="D27" s="30">
        <x:v>0</x:v>
      </x:c>
      <x:c r="E27" s="30">
        <x:v>0.2627</x:v>
      </x:c>
      <x:c r="F27" s="31" t="s">
        <x:v>314</x:v>
      </x:c>
      <x:c r="G27" s="1" t="s">
        <x:v>178</x:v>
      </x:c>
    </x:row>
    <x:row r="28" spans="1:7">
      <x:c r="A28" s="28" t="s">
        <x:v>615</x:v>
      </x:c>
      <x:c r="B28" s="28" t="s">
        <x:v>341</x:v>
      </x:c>
      <x:c r="C28" s="29" t="s">
        <x:v>603</x:v>
      </x:c>
      <x:c r="D28" s="30">
        <x:v>0</x:v>
      </x:c>
      <x:c r="E28" s="30">
        <x:v>0.2411</x:v>
      </x:c>
      <x:c r="F28" s="31" t="s">
        <x:v>571</x:v>
      </x:c>
      <x:c r="G28" s="1" t="s">
        <x:v>616</x:v>
      </x:c>
    </x:row>
    <x:row r="29" spans="1:7">
      <x:c r="A29" s="28" t="s">
        <x:v>615</x:v>
      </x:c>
      <x:c r="B29" s="28" t="s">
        <x:v>343</x:v>
      </x:c>
      <x:c r="C29" s="32" t="s">
        <x:v>617</x:v>
      </x:c>
      <x:c r="D29" s="30">
        <x:v>-3000000</x:v>
      </x:c>
      <x:c r="E29" s="30">
        <x:v>0.2484</x:v>
      </x:c>
      <x:c r="F29" s="31" t="s">
        <x:v>571</x:v>
      </x:c>
      <x:c r="G29" s="1" t="s">
        <x:v>618</x:v>
      </x:c>
    </x:row>
    <x:row r="31" spans="1:7">
      <x:c r="A31" s="10" t="s">
        <x:v>1137</x:v>
      </x:c>
      <x:c r="B31" s="10"/>
      <x:c r="C31" s="10"/>
      <x:c r="D31" s="10"/>
    </x:row>
    <x:row r="32" spans="1:7" s="5" customFormat="1">
      <x:c r="A32" s="8" t="s">
        <x:v>596</x:v>
      </x:c>
      <x:c r="B32" s="8" t="s">
        <x:v>1128</x:v>
      </x:c>
      <x:c r="C32" s="8" t="s">
        <x:v>598</x:v>
      </x:c>
      <x:c r="D32" s="8" t="s">
        <x:v>600</x:v>
      </x:c>
    </x:row>
    <x:row r="33" spans="1:7">
      <x:c r="A33" s="1" t="s">
        <x:v>1138</x:v>
      </x:c>
      <x:c r="B33" s="28" t="s">
        <x:v>1135</x:v>
      </x:c>
      <x:c r="C33" s="30">
        <x:f>ROUND(SUMIFS('Modelldaten'!$L$5:$L$5916,'Modelldaten'!$A$5:$A$5916,"PL|pl.revenue||FY2022")-'GuV'!C13,2)</x:f>
        <x:v>0</x:v>
      </x:c>
      <x:c r="D33" s="31" t="s">
        <x:v>639</x:v>
      </x:c>
    </x:row>
    <x:row r="34" spans="1:7">
      <x:c r="A34" s="1" t="s">
        <x:v>1138</x:v>
      </x:c>
      <x:c r="B34" s="28" t="s">
        <x:v>1139</x:v>
      </x:c>
      <x:c r="C34" s="30">
        <x:f>ROUND(SUMIFS('Modelldaten'!$L$5:$L$5916,'Modelldaten'!$A$5:$A$5916,"PL|pl.revenue||FY2023")-'GuV'!D13,2)</x:f>
        <x:v>0</x:v>
      </x:c>
      <x:c r="D34" s="31" t="s">
        <x:v>639</x:v>
      </x:c>
    </x:row>
    <x:row r="35" spans="1:7">
      <x:c r="A35" s="1" t="s">
        <x:v>1138</x:v>
      </x:c>
      <x:c r="B35" s="28" t="s">
        <x:v>1140</x:v>
      </x:c>
      <x:c r="C35" s="30">
        <x:f>ROUND(SUMIFS('Modelldaten'!$L$5:$L$5916,'Modelldaten'!$A$5:$A$5916,"PL|pl.revenue||FY2024")-'GuV'!E13,2)</x:f>
        <x:v>0</x:v>
      </x:c>
      <x:c r="D35" s="31" t="s">
        <x:v>639</x:v>
      </x:c>
    </x:row>
    <x:row r="36" spans="1:7">
      <x:c r="A36" s="1" t="s">
        <x:v>1138</x:v>
      </x:c>
      <x:c r="B36" s="28" t="s">
        <x:v>1141</x:v>
      </x:c>
      <x:c r="C36" s="30">
        <x:f>ROUND(SUMIFS('Modelldaten'!$L$5:$L$5916,'Modelldaten'!$A$5:$A$5916,"PL|pl.revenue||LTM")-'GuV'!F13,2)</x:f>
        <x:v>0</x:v>
      </x:c>
      <x:c r="D36" s="31" t="s">
        <x:v>639</x:v>
      </x:c>
    </x:row>
    <x:row r="37" spans="1:7">
      <x:c r="A37" s="1" t="s">
        <x:v>1142</x:v>
      </x:c>
      <x:c r="B37" s="28" t="s">
        <x:v>1135</x:v>
      </x:c>
      <x:c r="C37" s="30">
        <x:f>ROUND(SUMIFS('Modelldaten'!$L$5:$L$5916,'Modelldaten'!$A$5:$A$5916,"PL|pl.ebitda||FY2022")-'GuV'!C81,2)</x:f>
        <x:v>0</x:v>
      </x:c>
      <x:c r="D37" s="31" t="s">
        <x:v>639</x:v>
      </x:c>
    </x:row>
    <x:row r="38" spans="1:7">
      <x:c r="A38" s="1" t="s">
        <x:v>1142</x:v>
      </x:c>
      <x:c r="B38" s="28" t="s">
        <x:v>1139</x:v>
      </x:c>
      <x:c r="C38" s="30">
        <x:f>ROUND(SUMIFS('Modelldaten'!$L$5:$L$5916,'Modelldaten'!$A$5:$A$5916,"PL|pl.ebitda||FY2023")-'GuV'!D81,2)</x:f>
        <x:v>0</x:v>
      </x:c>
      <x:c r="D38" s="31" t="s">
        <x:v>639</x:v>
      </x:c>
    </x:row>
    <x:row r="39" spans="1:7">
      <x:c r="A39" s="1" t="s">
        <x:v>1142</x:v>
      </x:c>
      <x:c r="B39" s="28" t="s">
        <x:v>1140</x:v>
      </x:c>
      <x:c r="C39" s="30">
        <x:f>ROUND(SUMIFS('Modelldaten'!$L$5:$L$5916,'Modelldaten'!$A$5:$A$5916,"PL|pl.ebitda||FY2024")-'GuV'!E81,2)</x:f>
        <x:v>0</x:v>
      </x:c>
      <x:c r="D39" s="31" t="s">
        <x:v>639</x:v>
      </x:c>
    </x:row>
    <x:row r="40" spans="1:7">
      <x:c r="A40" s="1" t="s">
        <x:v>1142</x:v>
      </x:c>
      <x:c r="B40" s="28" t="s">
        <x:v>1141</x:v>
      </x:c>
      <x:c r="C40" s="30">
        <x:f>ROUND(SUMIFS('Modelldaten'!$L$5:$L$5916,'Modelldaten'!$A$5:$A$5916,"PL|pl.ebitda||LTM")-'GuV'!F81,2)</x:f>
        <x:v>0</x:v>
      </x:c>
      <x:c r="D40" s="31" t="s">
        <x:v>639</x:v>
      </x:c>
    </x:row>
    <x:row r="41" spans="1:7">
      <x:c r="A41" s="1" t="s">
        <x:v>1143</x:v>
      </x:c>
      <x:c r="B41" s="28" t="s">
        <x:v>1135</x:v>
      </x:c>
      <x:c r="C41" s="30">
        <x:f>ROUND(SUMIFS('Modelldaten'!$L$5:$L$5916,'Modelldaten'!$A$5:$A$5916,"PL|pl.net-profit||FY2022")-'GuV'!C101,2)</x:f>
        <x:v>0</x:v>
      </x:c>
      <x:c r="D41" s="31" t="s">
        <x:v>639</x:v>
      </x:c>
    </x:row>
    <x:row r="42" spans="1:7">
      <x:c r="A42" s="1" t="s">
        <x:v>1143</x:v>
      </x:c>
      <x:c r="B42" s="28" t="s">
        <x:v>1139</x:v>
      </x:c>
      <x:c r="C42" s="30">
        <x:f>ROUND(SUMIFS('Modelldaten'!$L$5:$L$5916,'Modelldaten'!$A$5:$A$5916,"PL|pl.net-profit||FY2023")-'GuV'!D101,2)</x:f>
        <x:v>0</x:v>
      </x:c>
      <x:c r="D42" s="31" t="s">
        <x:v>639</x:v>
      </x:c>
    </x:row>
    <x:row r="43" spans="1:7">
      <x:c r="A43" s="1" t="s">
        <x:v>1143</x:v>
      </x:c>
      <x:c r="B43" s="28" t="s">
        <x:v>1140</x:v>
      </x:c>
      <x:c r="C43" s="30">
        <x:f>ROUND(SUMIFS('Modelldaten'!$L$5:$L$5916,'Modelldaten'!$A$5:$A$5916,"PL|pl.net-profit||FY2024")-'GuV'!E101,2)</x:f>
        <x:v>0</x:v>
      </x:c>
      <x:c r="D43" s="31" t="s">
        <x:v>639</x:v>
      </x:c>
    </x:row>
    <x:row r="44" spans="1:7">
      <x:c r="A44" s="1" t="s">
        <x:v>1143</x:v>
      </x:c>
      <x:c r="B44" s="28" t="s">
        <x:v>1141</x:v>
      </x:c>
      <x:c r="C44" s="30">
        <x:f>ROUND(SUMIFS('Modelldaten'!$L$5:$L$5916,'Modelldaten'!$A$5:$A$5916,"PL|pl.net-profit||LTM")-'GuV'!F101,2)</x:f>
        <x:v>0</x:v>
      </x:c>
      <x:c r="D44" s="31" t="s">
        <x:v>639</x:v>
      </x:c>
    </x:row>
    <x:row r="45" spans="1:7">
      <x:c r="A45" s="1" t="s">
        <x:v>1144</x:v>
      </x:c>
      <x:c r="B45" s="28" t="s">
        <x:v>1135</x:v>
      </x:c>
      <x:c r="C45" s="30">
        <x:f>ROUND(SUMIFS('Modelldaten'!$L$5:$L$5916,'Modelldaten'!$A$5:$A$5916,"BS|bs.total-assets||FY2022")-'Bilanz'!C33,2)</x:f>
        <x:v>0</x:v>
      </x:c>
      <x:c r="D45" s="31" t="s">
        <x:v>571</x:v>
      </x:c>
    </x:row>
    <x:row r="46" spans="1:7">
      <x:c r="A46" s="1" t="s">
        <x:v>1145</x:v>
      </x:c>
      <x:c r="B46" s="28" t="s">
        <x:v>1135</x:v>
      </x:c>
      <x:c r="C46" s="30">
        <x:f>ROUND(SUMIFS('Modelldaten'!$L$5:$L$5916,'Modelldaten'!$A$5:$A$5916,"BS|bs.total-equity-and-liabilities||FY2022")-'Bilanz'!C67,2)</x:f>
        <x:v>0</x:v>
      </x:c>
      <x:c r="D46" s="31" t="s">
        <x:v>571</x:v>
      </x:c>
    </x:row>
    <x:row r="47" spans="1:7">
      <x:c r="A47" s="1" t="s">
        <x:v>1144</x:v>
      </x:c>
      <x:c r="B47" s="28" t="s">
        <x:v>1139</x:v>
      </x:c>
      <x:c r="C47" s="30">
        <x:f>ROUND(SUMIFS('Modelldaten'!$L$5:$L$5916,'Modelldaten'!$A$5:$A$5916,"BS|bs.total-assets||FY2023")-'Bilanz'!D33,2)</x:f>
        <x:v>0</x:v>
      </x:c>
      <x:c r="D47" s="31" t="s">
        <x:v>571</x:v>
      </x:c>
    </x:row>
    <x:row r="48" spans="1:7">
      <x:c r="A48" s="1" t="s">
        <x:v>1145</x:v>
      </x:c>
      <x:c r="B48" s="28" t="s">
        <x:v>1139</x:v>
      </x:c>
      <x:c r="C48" s="30">
        <x:f>ROUND(SUMIFS('Modelldaten'!$L$5:$L$5916,'Modelldaten'!$A$5:$A$5916,"BS|bs.total-equity-and-liabilities||FY2023")-'Bilanz'!D67,2)</x:f>
        <x:v>0</x:v>
      </x:c>
      <x:c r="D48" s="31" t="s">
        <x:v>571</x:v>
      </x:c>
    </x:row>
    <x:row r="49" spans="1:7">
      <x:c r="A49" s="1" t="s">
        <x:v>1144</x:v>
      </x:c>
      <x:c r="B49" s="28" t="s">
        <x:v>1140</x:v>
      </x:c>
      <x:c r="C49" s="30">
        <x:f>ROUND(SUMIFS('Modelldaten'!$L$5:$L$5916,'Modelldaten'!$A$5:$A$5916,"BS|bs.total-assets||FY2024")-'Bilanz'!E33,2)</x:f>
        <x:v>0</x:v>
      </x:c>
      <x:c r="D49" s="31" t="s">
        <x:v>571</x:v>
      </x:c>
    </x:row>
    <x:row r="50" spans="1:7">
      <x:c r="A50" s="1" t="s">
        <x:v>1145</x:v>
      </x:c>
      <x:c r="B50" s="28" t="s">
        <x:v>1140</x:v>
      </x:c>
      <x:c r="C50" s="30">
        <x:f>ROUND(SUMIFS('Modelldaten'!$L$5:$L$5916,'Modelldaten'!$A$5:$A$5916,"BS|bs.total-equity-and-liabilities||FY2024")-'Bilanz'!E67,2)</x:f>
        <x:v>0</x:v>
      </x:c>
      <x:c r="D50" s="31" t="s">
        <x:v>571</x:v>
      </x:c>
    </x:row>
    <x:row r="51" spans="1:7">
      <x:c r="A51" s="1" t="s">
        <x:v>1146</x:v>
      </x:c>
      <x:c r="B51" s="28" t="s">
        <x:v>1135</x:v>
      </x:c>
      <x:c r="C51" s="30">
        <x:f>ROUND(SUMIFS('Modelldaten'!$L$5:$L$5916,'Modelldaten'!$A$5:$A$5916,"CF|cf.net-change||FY2022")-'Kapitalflussrechnung'!C86,2)</x:f>
        <x:v>0</x:v>
      </x:c>
      <x:c r="D51" s="31" t="s">
        <x:v>592</x:v>
      </x:c>
    </x:row>
    <x:row r="52" spans="1:7">
      <x:c r="A52" s="1" t="s">
        <x:v>1146</x:v>
      </x:c>
      <x:c r="B52" s="28" t="s">
        <x:v>1139</x:v>
      </x:c>
      <x:c r="C52" s="30">
        <x:f>ROUND(SUMIFS('Modelldaten'!$L$5:$L$5916,'Modelldaten'!$A$5:$A$5916,"CF|cf.net-change||FY2023")-'Kapitalflussrechnung'!D86,2)</x:f>
        <x:v>0</x:v>
      </x:c>
      <x:c r="D52" s="31" t="s">
        <x:v>592</x:v>
      </x:c>
    </x:row>
    <x:row r="53" spans="1:7">
      <x:c r="A53" s="1" t="s">
        <x:v>1146</x:v>
      </x:c>
      <x:c r="B53" s="28" t="s">
        <x:v>1140</x:v>
      </x:c>
      <x:c r="C53" s="30">
        <x:f>ROUND(SUMIFS('Modelldaten'!$L$5:$L$5916,'Modelldaten'!$A$5:$A$5916,"CF|cf.net-change||FY2024")-'Kapitalflussrechnung'!E86,2)</x:f>
        <x:v>0</x:v>
      </x:c>
      <x:c r="D53" s="31" t="s">
        <x:v>592</x:v>
      </x:c>
    </x:row>
    <x:row r="54" spans="1:7">
      <x:c r="A54" s="1" t="s">
        <x:v>1147</x:v>
      </x:c>
      <x:c r="B54" s="28" t="s">
        <x:v>1135</x:v>
      </x:c>
      <x:c r="C54" s="30">
        <x:f>ROUND(SUMIFS('Modelldaten'!$L$5:$L$5916,'Modelldaten'!$A$5:$A$5916,"NWC|nwc.total||FY2022")-'NWC'!C30,2)</x:f>
        <x:v>0</x:v>
      </x:c>
      <x:c r="D54" s="31" t="s">
        <x:v>613</x:v>
      </x:c>
    </x:row>
    <x:row r="55" spans="1:7">
      <x:c r="A55" s="1" t="s">
        <x:v>1148</x:v>
      </x:c>
      <x:c r="B55" s="28" t="s">
        <x:v>1135</x:v>
      </x:c>
      <x:c r="C55" s="30">
        <x:f>ROUND(SUMIFS('Modelldaten'!$L$5:$L$5916,'Modelldaten'!$A$5:$A$5916,"NetDebt|net-debt.total||FY2022")-'Nettoverschuldung'!C26,2)</x:f>
        <x:v>0</x:v>
      </x:c>
      <x:c r="D55" s="31" t="s">
        <x:v>314</x:v>
      </x:c>
    </x:row>
    <x:row r="56" spans="1:7">
      <x:c r="A56" s="1" t="s">
        <x:v>1147</x:v>
      </x:c>
      <x:c r="B56" s="28" t="s">
        <x:v>1139</x:v>
      </x:c>
      <x:c r="C56" s="30">
        <x:f>ROUND(SUMIFS('Modelldaten'!$L$5:$L$5916,'Modelldaten'!$A$5:$A$5916,"NWC|nwc.total||FY2023")-'NWC'!D30,2)</x:f>
        <x:v>0</x:v>
      </x:c>
      <x:c r="D56" s="31" t="s">
        <x:v>613</x:v>
      </x:c>
    </x:row>
    <x:row r="57" spans="1:7">
      <x:c r="A57" s="1" t="s">
        <x:v>1148</x:v>
      </x:c>
      <x:c r="B57" s="28" t="s">
        <x:v>1139</x:v>
      </x:c>
      <x:c r="C57" s="30">
        <x:f>ROUND(SUMIFS('Modelldaten'!$L$5:$L$5916,'Modelldaten'!$A$5:$A$5916,"NetDebt|net-debt.total||FY2023")-'Nettoverschuldung'!D26,2)</x:f>
        <x:v>0</x:v>
      </x:c>
      <x:c r="D57" s="31" t="s">
        <x:v>314</x:v>
      </x:c>
    </x:row>
    <x:row r="58" spans="1:7">
      <x:c r="A58" s="1" t="s">
        <x:v>1147</x:v>
      </x:c>
      <x:c r="B58" s="28" t="s">
        <x:v>1140</x:v>
      </x:c>
      <x:c r="C58" s="30">
        <x:f>ROUND(SUMIFS('Modelldaten'!$L$5:$L$5916,'Modelldaten'!$A$5:$A$5916,"NWC|nwc.total||FY2024")-'NWC'!E30,2)</x:f>
        <x:v>0</x:v>
      </x:c>
      <x:c r="D58" s="31" t="s">
        <x:v>613</x:v>
      </x:c>
    </x:row>
    <x:row r="59" spans="1:7">
      <x:c r="A59" s="1" t="s">
        <x:v>1148</x:v>
      </x:c>
      <x:c r="B59" s="28" t="s">
        <x:v>1140</x:v>
      </x:c>
      <x:c r="C59" s="30">
        <x:f>ROUND(SUMIFS('Modelldaten'!$L$5:$L$5916,'Modelldaten'!$A$5:$A$5916,"NetDebt|net-debt.total||FY2024")-'Nettoverschuldung'!E26,2)</x:f>
        <x:v>0</x:v>
      </x:c>
      <x:c r="D59" s="31" t="s">
        <x:v>314</x:v>
      </x:c>
    </x:row>
  </x:sheetData>
  <x:autoFilter ref="A4:G29"/>
  <x:hyperlinks>
    <x:hyperlink ref="F5" location="'Bilanz'!A1" display="Bilanz"/>
    <x:hyperlink ref="F6" location="'Bilanz'!A1" display="Bilanz"/>
    <x:hyperlink ref="F7" location="'Bilanz'!A1" display="Bilanz"/>
    <x:hyperlink ref="F8" location="'Saldenliste'!A1" display="Saldenliste"/>
    <x:hyperlink ref="F9" location="'Saldenliste'!A1" display="Saldenliste"/>
    <x:hyperlink ref="F10" location="'Saldenliste'!A1" display="Saldenliste"/>
    <x:hyperlink ref="F11" location="'Saldenliste'!A1" display="Saldenliste"/>
    <x:hyperlink ref="F12" location="'Saldenliste'!A1" display="Saldenliste"/>
    <x:hyperlink ref="F13" location="'Kapitalflussrechnung'!A1" display="Kapitalflussrechnung"/>
    <x:hyperlink ref="F14" location="'Kapitalflussrechnung'!A1" display="Kapitalflussrechnung"/>
    <x:hyperlink ref="F15" location="'Kapitalflussrechnung'!A1" display="Kapitalflussrechnung"/>
    <x:hyperlink ref="F16" location="'GuV monatlich'!A1" display="GuV monatlich"/>
    <x:hyperlink ref="F17" location="'NWC monatlich'!A1" display="NWC monatlich"/>
    <x:hyperlink ref="F18" location="'GuV monatlich'!A1" display="GuV monatlich"/>
    <x:hyperlink ref="F19" location="'NWC monatlich'!A1" display="NWC monatlich"/>
    <x:hyperlink ref="F20" location="'GuV monatlich'!A1" display="GuV monatlich"/>
    <x:hyperlink ref="F21" location="'NWC monatlich'!A1" display="NWC monatlich"/>
    <x:hyperlink ref="F22" location="'NWC'!A1" display="NWC"/>
    <x:hyperlink ref="F23" location="'NWC'!A1" display="NWC"/>
    <x:hyperlink ref="F24" location="'NWC'!A1" display="NWC"/>
    <x:hyperlink ref="F25" location="'Nettoverschuldung'!A1" display="Nettoverschuldung"/>
    <x:hyperlink ref="F26" location="'Nettoverschuldung'!A1" display="Nettoverschuldung"/>
    <x:hyperlink ref="F27" location="'Nettoverschuldung'!A1" display="Nettoverschuldung"/>
    <x:hyperlink ref="F28" location="'Bilanz'!A1" display="Bilanz"/>
    <x:hyperlink ref="F29" location="'Bilanz'!A1" display="Bilanz"/>
    <x:hyperlink ref="D33" location="'GuV'!A1" display="GuV"/>
    <x:hyperlink ref="D34" location="'GuV'!A1" display="GuV"/>
    <x:hyperlink ref="D35" location="'GuV'!A1" display="GuV"/>
    <x:hyperlink ref="D36" location="'GuV'!A1" display="GuV"/>
    <x:hyperlink ref="D37" location="'GuV'!A1" display="GuV"/>
    <x:hyperlink ref="D38" location="'GuV'!A1" display="GuV"/>
    <x:hyperlink ref="D39" location="'GuV'!A1" display="GuV"/>
    <x:hyperlink ref="D40" location="'GuV'!A1" display="GuV"/>
    <x:hyperlink ref="D41" location="'GuV'!A1" display="GuV"/>
    <x:hyperlink ref="D42" location="'GuV'!A1" display="GuV"/>
    <x:hyperlink ref="D43" location="'GuV'!A1" display="GuV"/>
    <x:hyperlink ref="D44" location="'GuV'!A1" display="GuV"/>
    <x:hyperlink ref="D45" location="'Bilanz'!A1" display="Bilanz"/>
    <x:hyperlink ref="D46" location="'Bilanz'!A1" display="Bilanz"/>
    <x:hyperlink ref="D47" location="'Bilanz'!A1" display="Bilanz"/>
    <x:hyperlink ref="D48" location="'Bilanz'!A1" display="Bilanz"/>
    <x:hyperlink ref="D49" location="'Bilanz'!A1" display="Bilanz"/>
    <x:hyperlink ref="D50" location="'Bilanz'!A1" display="Bilanz"/>
    <x:hyperlink ref="D51" location="'Kapitalflussrechnung'!A1" display="Kapitalflussrechnung"/>
    <x:hyperlink ref="D52" location="'Kapitalflussrechnung'!A1" display="Kapitalflussrechnung"/>
    <x:hyperlink ref="D53" location="'Kapitalflussrechnung'!A1" display="Kapitalflussrechnung"/>
    <x:hyperlink ref="D54" location="'NWC'!A1" display="NWC"/>
    <x:hyperlink ref="D55" location="'Nettoverschuldung'!A1" display="Nettoverschuldung"/>
    <x:hyperlink ref="D56" location="'NWC'!A1" display="NWC"/>
    <x:hyperlink ref="D57" location="'Nettoverschuldung'!A1" display="Nettoverschuldung"/>
    <x:hyperlink ref="D58" location="'NWC'!A1" display="NWC"/>
    <x:hyperlink ref="D59" location="'Nettoverschuldung'!A1" display="Nettoverschuldung"/>
  </x:hyperlinks>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2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G126"/>
  <x:sheetViews>
    <x:sheetView showGridLines="0" workbookViewId="0">
      <x:pane xSplit="4" ySplit="4" topLeftCell="E5" activePane="bottomRight" state="frozenSplit"/>
    </x:sheetView>
  </x:sheetViews>
  <x:sheetFormatPr defaultRowHeight="15"/>
  <x:cols>
    <x:col min="1" max="1" width="30.139196" style="0" customWidth="1"/>
    <x:col min="2" max="2" width="67.139196" style="0" customWidth="1"/>
    <x:col min="3" max="3" width="13.139196" style="0" customWidth="1"/>
    <x:col min="4" max="4" width="51.424911" style="0" customWidth="1"/>
    <x:col min="5" max="7" width="14.710625" style="0" customWidth="1"/>
  </x:cols>
  <x:sheetData>
    <x:row r="1" spans="1:7">
      <x:c r="A1" s="6" t="s">
        <x:v>640</x:v>
      </x:c>
    </x:row>
    <x:row r="2" spans="1:7" ht="15" customHeight="1">
      <x:c r="A2" s="19" t="s">
        <x:v>641</x:v>
      </x:c>
      <x:c r="B2" s="19"/>
      <x:c r="C2" s="19"/>
      <x:c r="D2" s="19"/>
      <x:c r="E2" s="19"/>
      <x:c r="F2" s="19"/>
      <x:c r="G2" s="19"/>
    </x:row>
    <x:row r="4" spans="1:7" s="5" customFormat="1">
      <x:c r="A4" s="8" t="s">
        <x:v>3</x:v>
      </x:c>
      <x:c r="B4" s="8" t="s">
        <x:v>621</x:v>
      </x:c>
      <x:c r="C4" s="8" t="s">
        <x:v>622</x:v>
      </x:c>
      <x:c r="D4" s="8" t="s">
        <x:v>2</x:v>
      </x:c>
      <x:c r="E4" s="15">
        <x:v>2022</x:v>
      </x:c>
      <x:c r="F4" s="15">
        <x:v>2023</x:v>
      </x:c>
      <x:c r="G4" s="15">
        <x:v>2024</x:v>
      </x:c>
    </x:row>
    <x:row r="5" spans="1:7">
      <x:c r="A5" s="33">
        <x:v>135</x:v>
      </x:c>
      <x:c r="B5" s="0" t="s">
        <x:v>143</x:v>
      </x:c>
      <x:c r="C5" s="0" t="s">
        <x:v>571</x:v>
      </x:c>
      <x:c r="D5" s="0" t="s">
        <x:v>623</x:v>
      </x:c>
      <x:c r="E5" s="12">
        <x:f>'Saldenliste monatlich'!P5</x:f>
        <x:v>18000</x:v>
      </x:c>
      <x:c r="F5" s="12">
        <x:f>'Saldenliste monatlich'!AB5</x:f>
        <x:v>0</x:v>
      </x:c>
      <x:c r="G5" s="12">
        <x:f>'Saldenliste monatlich'!AN5</x:f>
        <x:v>278055.6</x:v>
      </x:c>
    </x:row>
    <x:row r="6" spans="1:7">
      <x:c r="A6" s="33">
        <x:v>440</x:v>
      </x:c>
      <x:c r="B6" s="0" t="s">
        <x:v>145</x:v>
      </x:c>
      <x:c r="C6" s="0" t="s">
        <x:v>571</x:v>
      </x:c>
      <x:c r="D6" s="0" t="s">
        <x:v>624</x:v>
      </x:c>
      <x:c r="E6" s="12">
        <x:f>'Saldenliste monatlich'!P6</x:f>
        <x:v>563550</x:v>
      </x:c>
      <x:c r="F6" s="12">
        <x:f>'Saldenliste monatlich'!AB6</x:f>
        <x:v>2991750</x:v>
      </x:c>
      <x:c r="G6" s="12">
        <x:f>'Saldenliste monatlich'!AN6</x:f>
        <x:v>2647950</x:v>
      </x:c>
    </x:row>
    <x:row r="7" spans="1:7">
      <x:c r="A7" s="33">
        <x:v>520</x:v>
      </x:c>
      <x:c r="B7" s="0" t="s">
        <x:v>146</x:v>
      </x:c>
      <x:c r="C7" s="0" t="s">
        <x:v>571</x:v>
      </x:c>
      <x:c r="D7" s="0" t="s">
        <x:v>624</x:v>
      </x:c>
      <x:c r="E7" s="12">
        <x:f>'Saldenliste monatlich'!P7</x:f>
        <x:v>66000</x:v>
      </x:c>
      <x:c r="F7" s="12">
        <x:f>'Saldenliste monatlich'!AB7</x:f>
        <x:v>13200</x:v>
      </x:c>
      <x:c r="G7" s="12">
        <x:f>'Saldenliste monatlich'!AN7</x:f>
        <x:v>0</x:v>
      </x:c>
    </x:row>
    <x:row r="8" spans="1:7">
      <x:c r="A8" s="33">
        <x:v>540</x:v>
      </x:c>
      <x:c r="B8" s="0" t="s">
        <x:v>147</x:v>
      </x:c>
      <x:c r="C8" s="0" t="s">
        <x:v>571</x:v>
      </x:c>
      <x:c r="D8" s="0" t="s">
        <x:v>624</x:v>
      </x:c>
      <x:c r="E8" s="12">
        <x:f>'Saldenliste monatlich'!P8</x:f>
        <x:v>172800</x:v>
      </x:c>
      <x:c r="F8" s="12">
        <x:f>'Saldenliste monatlich'!AB8</x:f>
        <x:v>385000</x:v>
      </x:c>
      <x:c r="G8" s="12">
        <x:f>'Saldenliste monatlich'!AN8</x:f>
        <x:v>332500</x:v>
      </x:c>
    </x:row>
    <x:row r="9" spans="1:7">
      <x:c r="A9" s="33">
        <x:v>650</x:v>
      </x:c>
      <x:c r="B9" s="0" t="s">
        <x:v>148</x:v>
      </x:c>
      <x:c r="C9" s="0" t="s">
        <x:v>571</x:v>
      </x:c>
      <x:c r="D9" s="0" t="s">
        <x:v>624</x:v>
      </x:c>
      <x:c r="E9" s="12">
        <x:f>'Saldenliste monatlich'!P9</x:f>
        <x:v>121110.08</x:v>
      </x:c>
      <x:c r="F9" s="12">
        <x:f>'Saldenliste monatlich'!AB9</x:f>
        <x:v>103386.56</x:v>
      </x:c>
      <x:c r="G9" s="12">
        <x:f>'Saldenliste monatlich'!AN9</x:f>
        <x:v>85663.04</x:v>
      </x:c>
    </x:row>
    <x:row r="10" spans="1:7">
      <x:c r="A10" s="33">
        <x:v>690</x:v>
      </x:c>
      <x:c r="B10" s="0" t="s">
        <x:v>149</x:v>
      </x:c>
      <x:c r="C10" s="0" t="s">
        <x:v>571</x:v>
      </x:c>
      <x:c r="D10" s="0" t="s">
        <x:v>624</x:v>
      </x:c>
      <x:c r="E10" s="12">
        <x:f>'Saldenliste monatlich'!P10</x:f>
        <x:v>51264</x:v>
      </x:c>
      <x:c r="F10" s="12">
        <x:f>'Saldenliste monatlich'!AB10</x:f>
        <x:v>116298.66</x:v>
      </x:c>
      <x:c r="G10" s="12">
        <x:f>'Saldenliste monatlich'!AN10</x:f>
        <x:v>58666.62</x:v>
      </x:c>
    </x:row>
    <x:row r="11" spans="1:7">
      <x:c r="A11" s="33">
        <x:v>1140</x:v>
      </x:c>
      <x:c r="B11" s="0" t="s">
        <x:v>153</x:v>
      </x:c>
      <x:c r="C11" s="0" t="s">
        <x:v>571</x:v>
      </x:c>
      <x:c r="D11" s="0" t="s">
        <x:v>625</x:v>
      </x:c>
      <x:c r="E11" s="12">
        <x:f>'Saldenliste monatlich'!P11</x:f>
        <x:v>1501759.15</x:v>
      </x:c>
      <x:c r="F11" s="12">
        <x:f>'Saldenliste monatlich'!AB11</x:f>
        <x:v>1578275.64</x:v>
      </x:c>
      <x:c r="G11" s="12">
        <x:f>'Saldenliste monatlich'!AN11</x:f>
        <x:v>1802641.5</x:v>
      </x:c>
    </x:row>
    <x:row r="12" spans="1:7">
      <x:c r="A12" s="33">
        <x:v>1200</x:v>
      </x:c>
      <x:c r="B12" s="0" t="s">
        <x:v>155</x:v>
      </x:c>
      <x:c r="C12" s="0" t="s">
        <x:v>571</x:v>
      </x:c>
      <x:c r="D12" s="0" t="s">
        <x:v>626</x:v>
      </x:c>
      <x:c r="E12" s="12">
        <x:f>'Saldenliste monatlich'!P12</x:f>
        <x:v>3672967.52</x:v>
      </x:c>
      <x:c r="F12" s="12">
        <x:f>'Saldenliste monatlich'!AB12</x:f>
        <x:v>4059566.34</x:v>
      </x:c>
      <x:c r="G12" s="12">
        <x:f>'Saldenliste monatlich'!AN12</x:f>
        <x:v>4115181.56</x:v>
      </x:c>
    </x:row>
    <x:row r="13" spans="1:7">
      <x:c r="A13" s="33">
        <x:v>1240</x:v>
      </x:c>
      <x:c r="B13" s="0" t="s">
        <x:v>156</x:v>
      </x:c>
      <x:c r="C13" s="0" t="s">
        <x:v>571</x:v>
      </x:c>
      <x:c r="D13" s="0" t="s">
        <x:v>626</x:v>
      </x:c>
      <x:c r="E13" s="12">
        <x:f>'Saldenliste monatlich'!P13</x:f>
        <x:v>0</x:v>
      </x:c>
      <x:c r="F13" s="12">
        <x:f>'Saldenliste monatlich'!AB13</x:f>
        <x:v>190400</x:v>
      </x:c>
      <x:c r="G13" s="12">
        <x:f>'Saldenliste monatlich'!AN13</x:f>
        <x:v>0</x:v>
      </x:c>
    </x:row>
    <x:row r="14" spans="1:7">
      <x:c r="A14" s="33">
        <x:v>1246</x:v>
      </x:c>
      <x:c r="B14" s="0" t="s">
        <x:v>157</x:v>
      </x:c>
      <x:c r="C14" s="0" t="s">
        <x:v>571</x:v>
      </x:c>
      <x:c r="D14" s="0" t="s">
        <x:v>626</x:v>
      </x:c>
      <x:c r="E14" s="12">
        <x:f>'Saldenliste monatlich'!P14</x:f>
        <x:v>0</x:v>
      </x:c>
      <x:c r="F14" s="12">
        <x:f>'Saldenliste monatlich'!AB14</x:f>
        <x:v>-96000</x:v>
      </x:c>
      <x:c r="G14" s="12">
        <x:f>'Saldenliste monatlich'!AN14</x:f>
        <x:v>0</x:v>
      </x:c>
    </x:row>
    <x:row r="15" spans="1:7">
      <x:c r="A15" s="33">
        <x:v>1340</x:v>
      </x:c>
      <x:c r="B15" s="0" t="s">
        <x:v>268</x:v>
      </x:c>
      <x:c r="C15" s="0" t="s">
        <x:v>571</x:v>
      </x:c>
      <x:c r="D15" s="0" t="s">
        <x:v>626</x:v>
      </x:c>
      <x:c r="E15" s="12">
        <x:f>'Saldenliste monatlich'!P15</x:f>
        <x:v>0</x:v>
      </x:c>
      <x:c r="F15" s="12">
        <x:f>'Saldenliste monatlich'!AB15</x:f>
        <x:v>0</x:v>
      </x:c>
      <x:c r="G15" s="12">
        <x:f>'Saldenliste monatlich'!AN15</x:f>
        <x:v>0</x:v>
      </x:c>
    </x:row>
    <x:row r="16" spans="1:7">
      <x:c r="A16" s="33">
        <x:v>1401</x:v>
      </x:c>
      <x:c r="B16" s="0" t="s">
        <x:v>213</x:v>
      </x:c>
      <x:c r="C16" s="0" t="s">
        <x:v>571</x:v>
      </x:c>
      <x:c r="D16" s="0" t="s">
        <x:v>627</x:v>
      </x:c>
      <x:c r="E16" s="12">
        <x:f>'Saldenliste monatlich'!P16</x:f>
        <x:v>0</x:v>
      </x:c>
      <x:c r="F16" s="12">
        <x:f>'Saldenliste monatlich'!AB16</x:f>
        <x:v>0</x:v>
      </x:c>
      <x:c r="G16" s="12">
        <x:f>'Saldenliste monatlich'!AN16</x:f>
        <x:v>0</x:v>
      </x:c>
    </x:row>
    <x:row r="17" spans="1:7">
      <x:c r="A17" s="33">
        <x:v>1406</x:v>
      </x:c>
      <x:c r="B17" s="0" t="s">
        <x:v>214</x:v>
      </x:c>
      <x:c r="C17" s="0" t="s">
        <x:v>571</x:v>
      </x:c>
      <x:c r="D17" s="0" t="s">
        <x:v>627</x:v>
      </x:c>
      <x:c r="E17" s="12">
        <x:f>'Saldenliste monatlich'!P17</x:f>
        <x:v>0</x:v>
      </x:c>
      <x:c r="F17" s="12">
        <x:f>'Saldenliste monatlich'!AB17</x:f>
        <x:v>0</x:v>
      </x:c>
      <x:c r="G17" s="12">
        <x:f>'Saldenliste monatlich'!AN17</x:f>
        <x:v>0</x:v>
      </x:c>
    </x:row>
    <x:row r="18" spans="1:7">
      <x:c r="A18" s="33">
        <x:v>1407</x:v>
      </x:c>
      <x:c r="B18" s="0" t="s">
        <x:v>215</x:v>
      </x:c>
      <x:c r="C18" s="0" t="s">
        <x:v>571</x:v>
      </x:c>
      <x:c r="D18" s="0" t="s">
        <x:v>627</x:v>
      </x:c>
      <x:c r="E18" s="12">
        <x:f>'Saldenliste monatlich'!P18</x:f>
        <x:v>0</x:v>
      </x:c>
      <x:c r="F18" s="12">
        <x:f>'Saldenliste monatlich'!AB18</x:f>
        <x:v>0</x:v>
      </x:c>
      <x:c r="G18" s="12">
        <x:f>'Saldenliste monatlich'!AN18</x:f>
        <x:v>0</x:v>
      </x:c>
    </x:row>
    <x:row r="19" spans="1:7">
      <x:c r="A19" s="33">
        <x:v>1435</x:v>
      </x:c>
      <x:c r="B19" s="0" t="s">
        <x:v>158</x:v>
      </x:c>
      <x:c r="C19" s="0" t="s">
        <x:v>571</x:v>
      </x:c>
      <x:c r="D19" s="0" t="s">
        <x:v>626</x:v>
      </x:c>
      <x:c r="E19" s="12">
        <x:f>'Saldenliste monatlich'!P19</x:f>
        <x:v>0</x:v>
      </x:c>
      <x:c r="F19" s="12">
        <x:f>'Saldenliste monatlich'!AB19</x:f>
        <x:v>0</x:v>
      </x:c>
      <x:c r="G19" s="12">
        <x:f>'Saldenliste monatlich'!AN19</x:f>
        <x:v>113363.81</x:v>
      </x:c>
    </x:row>
    <x:row r="20" spans="1:7">
      <x:c r="A20" s="33">
        <x:v>1450</x:v>
      </x:c>
      <x:c r="B20" s="0" t="s">
        <x:v>159</x:v>
      </x:c>
      <x:c r="C20" s="0" t="s">
        <x:v>571</x:v>
      </x:c>
      <x:c r="D20" s="0" t="s">
        <x:v>626</x:v>
      </x:c>
      <x:c r="E20" s="12">
        <x:f>'Saldenliste monatlich'!P20</x:f>
        <x:v>0</x:v>
      </x:c>
      <x:c r="F20" s="12">
        <x:f>'Saldenliste monatlich'!AB20</x:f>
        <x:v>0</x:v>
      </x:c>
      <x:c r="G20" s="12">
        <x:f>'Saldenliste monatlich'!AN20</x:f>
        <x:v>126846.79</x:v>
      </x:c>
    </x:row>
    <x:row r="21" spans="1:7">
      <x:c r="A21" s="33">
        <x:v>1460</x:v>
      </x:c>
      <x:c r="B21" s="0" t="s">
        <x:v>160</x:v>
      </x:c>
      <x:c r="C21" s="0" t="s">
        <x:v>571</x:v>
      </x:c>
      <x:c r="D21" s="0" t="s">
        <x:v>626</x:v>
      </x:c>
      <x:c r="E21" s="12">
        <x:f>'Saldenliste monatlich'!P21</x:f>
        <x:v>1050000</x:v>
      </x:c>
      <x:c r="F21" s="12">
        <x:f>'Saldenliste monatlich'!AB21</x:f>
        <x:v>0</x:v>
      </x:c>
      <x:c r="G21" s="12">
        <x:f>'Saldenliste monatlich'!AN21</x:f>
        <x:v>0</x:v>
      </x:c>
    </x:row>
    <x:row r="22" spans="1:7">
      <x:c r="A22" s="33">
        <x:v>1600</x:v>
      </x:c>
      <x:c r="B22" s="0" t="s">
        <x:v>162</x:v>
      </x:c>
      <x:c r="C22" s="0" t="s">
        <x:v>571</x:v>
      </x:c>
      <x:c r="D22" s="0" t="s">
        <x:v>628</x:v>
      </x:c>
      <x:c r="E22" s="12">
        <x:f>'Saldenliste monatlich'!P22</x:f>
        <x:v>1521.2</x:v>
      </x:c>
      <x:c r="F22" s="12">
        <x:f>'Saldenliste monatlich'!AB22</x:f>
        <x:v>1513.22</x:v>
      </x:c>
      <x:c r="G22" s="12">
        <x:f>'Saldenliste monatlich'!AN22</x:f>
        <x:v>1544.9</x:v>
      </x:c>
    </x:row>
    <x:row r="23" spans="1:7">
      <x:c r="A23" s="33">
        <x:v>1800</x:v>
      </x:c>
      <x:c r="B23" s="0" t="s">
        <x:v>163</x:v>
      </x:c>
      <x:c r="C23" s="0" t="s">
        <x:v>571</x:v>
      </x:c>
      <x:c r="D23" s="0" t="s">
        <x:v>628</x:v>
      </x:c>
      <x:c r="E23" s="12">
        <x:f>'Saldenliste monatlich'!P23</x:f>
        <x:v>1764727.6</x:v>
      </x:c>
      <x:c r="F23" s="12">
        <x:f>'Saldenliste monatlich'!AB23</x:f>
        <x:v>2213923.93</x:v>
      </x:c>
      <x:c r="G23" s="12">
        <x:f>'Saldenliste monatlich'!AN23</x:f>
        <x:v>856570.35</x:v>
      </x:c>
    </x:row>
    <x:row r="24" spans="1:7">
      <x:c r="A24" s="33">
        <x:v>1810</x:v>
      </x:c>
      <x:c r="B24" s="0" t="s">
        <x:v>164</x:v>
      </x:c>
      <x:c r="C24" s="0" t="s">
        <x:v>571</x:v>
      </x:c>
      <x:c r="D24" s="0" t="s">
        <x:v>629</x:v>
      </x:c>
      <x:c r="E24" s="12">
        <x:f>'Saldenliste monatlich'!P24</x:f>
        <x:v>-1056682.06</x:v>
      </x:c>
      <x:c r="F24" s="12">
        <x:f>'Saldenliste monatlich'!AB24</x:f>
        <x:v>686019.78</x:v>
      </x:c>
      <x:c r="G24" s="12">
        <x:f>'Saldenliste monatlich'!AN24</x:f>
        <x:v>-562159.97</x:v>
      </x:c>
    </x:row>
    <x:row r="25" spans="1:7">
      <x:c r="A25" s="33">
        <x:v>1900</x:v>
      </x:c>
      <x:c r="B25" s="0" t="s">
        <x:v>166</x:v>
      </x:c>
      <x:c r="C25" s="0" t="s">
        <x:v>571</x:v>
      </x:c>
      <x:c r="D25" s="0" t="s">
        <x:v>630</x:v>
      </x:c>
      <x:c r="E25" s="12">
        <x:f>'Saldenliste monatlich'!P25</x:f>
        <x:v>130000</x:v>
      </x:c>
      <x:c r="F25" s="12">
        <x:f>'Saldenliste monatlich'!AB25</x:f>
        <x:v>138000</x:v>
      </x:c>
      <x:c r="G25" s="12">
        <x:f>'Saldenliste monatlich'!AN25</x:f>
        <x:v>138000</x:v>
      </x:c>
    </x:row>
    <x:row r="26" spans="1:7">
      <x:c r="A26" s="33">
        <x:v>2900</x:v>
      </x:c>
      <x:c r="B26" s="0" t="s">
        <x:v>172</x:v>
      </x:c>
      <x:c r="C26" s="0" t="s">
        <x:v>571</x:v>
      </x:c>
      <x:c r="D26" s="0" t="s">
        <x:v>631</x:v>
      </x:c>
      <x:c r="E26" s="12">
        <x:f>'Saldenliste monatlich'!P26</x:f>
        <x:v>-500000</x:v>
      </x:c>
      <x:c r="F26" s="12">
        <x:f>'Saldenliste monatlich'!AB26</x:f>
        <x:v>-500000</x:v>
      </x:c>
      <x:c r="G26" s="12">
        <x:f>'Saldenliste monatlich'!AN26</x:f>
        <x:v>-500000</x:v>
      </x:c>
    </x:row>
    <x:row r="27" spans="1:7">
      <x:c r="A27" s="33">
        <x:v>2960</x:v>
      </x:c>
      <x:c r="B27" s="0" t="s">
        <x:v>174</x:v>
      </x:c>
      <x:c r="C27" s="0" t="s">
        <x:v>571</x:v>
      </x:c>
      <x:c r="D27" s="0" t="s">
        <x:v>632</x:v>
      </x:c>
      <x:c r="E27" s="12">
        <x:f>'Saldenliste monatlich'!P27</x:f>
        <x:v>-1200000</x:v>
      </x:c>
      <x:c r="F27" s="12">
        <x:f>'Saldenliste monatlich'!AB27</x:f>
        <x:v>-1200000</x:v>
      </x:c>
      <x:c r="G27" s="12">
        <x:f>'Saldenliste monatlich'!AN27</x:f>
        <x:v>-1200000</x:v>
      </x:c>
    </x:row>
    <x:row r="28" spans="1:7">
      <x:c r="A28" s="33">
        <x:v>2970</x:v>
      </x:c>
      <x:c r="B28" s="0" t="s">
        <x:v>176</x:v>
      </x:c>
      <x:c r="C28" s="0" t="s">
        <x:v>571</x:v>
      </x:c>
      <x:c r="D28" s="0" t="s">
        <x:v>633</x:v>
      </x:c>
      <x:c r="E28" s="12">
        <x:f>'Saldenliste monatlich'!P28</x:f>
        <x:v>-627009.72</x:v>
      </x:c>
      <x:c r="F28" s="12">
        <x:f>'Saldenliste monatlich'!AB28</x:f>
        <x:v>-2070368.41</x:v>
      </x:c>
      <x:c r="G28" s="12">
        <x:f>'Saldenliste monatlich'!AN28</x:f>
        <x:v>-732332.57</x:v>
      </x:c>
    </x:row>
    <x:row r="29" spans="1:7">
      <x:c r="A29" s="33">
        <x:v>3020</x:v>
      </x:c>
      <x:c r="B29" s="0" t="s">
        <x:v>181</x:v>
      </x:c>
      <x:c r="C29" s="0" t="s">
        <x:v>571</x:v>
      </x:c>
      <x:c r="D29" s="0" t="s">
        <x:v>634</x:v>
      </x:c>
      <x:c r="E29" s="12">
        <x:f>'Saldenliste monatlich'!P29</x:f>
        <x:v>-117655.73</x:v>
      </x:c>
      <x:c r="F29" s="12">
        <x:f>'Saldenliste monatlich'!AB29</x:f>
        <x:v>-44252.51</x:v>
      </x:c>
      <x:c r="G29" s="12">
        <x:f>'Saldenliste monatlich'!AN29</x:f>
        <x:v>0</x:v>
      </x:c>
    </x:row>
    <x:row r="30" spans="1:7">
      <x:c r="A30" s="33">
        <x:v>3040</x:v>
      </x:c>
      <x:c r="B30" s="0" t="s">
        <x:v>182</x:v>
      </x:c>
      <x:c r="C30" s="0" t="s">
        <x:v>571</x:v>
      </x:c>
      <x:c r="D30" s="0" t="s">
        <x:v>634</x:v>
      </x:c>
      <x:c r="E30" s="12">
        <x:f>'Saldenliste monatlich'!P30</x:f>
        <x:v>-126971.94</x:v>
      </x:c>
      <x:c r="F30" s="12">
        <x:f>'Saldenliste monatlich'!AB30</x:f>
        <x:v>-46523.71</x:v>
      </x:c>
      <x:c r="G30" s="12">
        <x:f>'Saldenliste monatlich'!AN30</x:f>
        <x:v>0</x:v>
      </x:c>
    </x:row>
    <x:row r="31" spans="1:7">
      <x:c r="A31" s="33">
        <x:v>3079</x:v>
      </x:c>
      <x:c r="B31" s="0" t="s">
        <x:v>183</x:v>
      </x:c>
      <x:c r="C31" s="0" t="s">
        <x:v>571</x:v>
      </x:c>
      <x:c r="D31" s="0" t="s">
        <x:v>634</x:v>
      </x:c>
      <x:c r="E31" s="12">
        <x:f>'Saldenliste monatlich'!P31</x:f>
        <x:v>-64750</x:v>
      </x:c>
      <x:c r="F31" s="12">
        <x:f>'Saldenliste monatlich'!AB31</x:f>
        <x:v>-71050</x:v>
      </x:c>
      <x:c r="G31" s="12">
        <x:f>'Saldenliste monatlich'!AN31</x:f>
        <x:v>-67400</x:v>
      </x:c>
    </x:row>
    <x:row r="32" spans="1:7">
      <x:c r="A32" s="33">
        <x:v>3095</x:v>
      </x:c>
      <x:c r="B32" s="0" t="s">
        <x:v>184</x:v>
      </x:c>
      <x:c r="C32" s="0" t="s">
        <x:v>571</x:v>
      </x:c>
      <x:c r="D32" s="0" t="s">
        <x:v>634</x:v>
      </x:c>
      <x:c r="E32" s="12">
        <x:f>'Saldenliste monatlich'!P32</x:f>
        <x:v>-44000</x:v>
      </x:c>
      <x:c r="F32" s="12">
        <x:f>'Saldenliste monatlich'!AB32</x:f>
        <x:v>-46500</x:v>
      </x:c>
      <x:c r="G32" s="12">
        <x:f>'Saldenliste monatlich'!AN32</x:f>
        <x:v>-49500</x:v>
      </x:c>
    </x:row>
    <x:row r="33" spans="1:7">
      <x:c r="A33" s="33">
        <x:v>3150</x:v>
      </x:c>
      <x:c r="B33" s="0" t="s">
        <x:v>196</x:v>
      </x:c>
      <x:c r="C33" s="0" t="s">
        <x:v>571</x:v>
      </x:c>
      <x:c r="D33" s="0" t="s">
        <x:v>635</x:v>
      </x:c>
      <x:c r="E33" s="12">
        <x:f>'Saldenliste monatlich'!P33</x:f>
        <x:v>0</x:v>
      </x:c>
      <x:c r="F33" s="12">
        <x:f>'Saldenliste monatlich'!AB33</x:f>
        <x:v>-2877457.45</x:v>
      </x:c>
      <x:c r="G33" s="12">
        <x:f>'Saldenliste monatlich'!AN33</x:f>
        <x:v>-2624718.93</x:v>
      </x:c>
    </x:row>
    <x:row r="34" spans="1:7">
      <x:c r="A34" s="33">
        <x:v>3160</x:v>
      </x:c>
      <x:c r="B34" s="0" t="s">
        <x:v>197</x:v>
      </x:c>
      <x:c r="C34" s="0" t="s">
        <x:v>571</x:v>
      </x:c>
      <x:c r="D34" s="0" t="s">
        <x:v>635</x:v>
      </x:c>
      <x:c r="E34" s="12">
        <x:f>'Saldenliste monatlich'!P34</x:f>
        <x:v>-1250000</x:v>
      </x:c>
      <x:c r="F34" s="12">
        <x:f>'Saldenliste monatlich'!AB34</x:f>
        <x:v>-1000000</x:v>
      </x:c>
      <x:c r="G34" s="12">
        <x:f>'Saldenliste monatlich'!AN34</x:f>
        <x:v>-750000</x:v>
      </x:c>
    </x:row>
    <x:row r="35" spans="1:7">
      <x:c r="A35" s="33">
        <x:v>3300</x:v>
      </x:c>
      <x:c r="B35" s="0" t="s">
        <x:v>188</x:v>
      </x:c>
      <x:c r="C35" s="0" t="s">
        <x:v>571</x:v>
      </x:c>
      <x:c r="D35" s="0" t="s">
        <x:v>636</x:v>
      </x:c>
      <x:c r="E35" s="12">
        <x:f>'Saldenliste monatlich'!P35</x:f>
        <x:v>-1553219.02</x:v>
      </x:c>
      <x:c r="F35" s="12">
        <x:f>'Saldenliste monatlich'!AB35</x:f>
        <x:v>-1751374.66</x:v>
      </x:c>
      <x:c r="G35" s="12">
        <x:f>'Saldenliste monatlich'!AN35</x:f>
        <x:v>-1796236.88</x:v>
      </x:c>
    </x:row>
    <x:row r="36" spans="1:7">
      <x:c r="A36" s="33">
        <x:v>3500</x:v>
      </x:c>
      <x:c r="B36" s="0" t="s">
        <x:v>190</x:v>
      </x:c>
      <x:c r="C36" s="0" t="s">
        <x:v>571</x:v>
      </x:c>
      <x:c r="D36" s="0" t="s">
        <x:v>627</x:v>
      </x:c>
      <x:c r="E36" s="12">
        <x:f>'Saldenliste monatlich'!P36</x:f>
        <x:v>-15000</x:v>
      </x:c>
      <x:c r="F36" s="12">
        <x:f>'Saldenliste monatlich'!AB36</x:f>
        <x:v>-15000</x:v>
      </x:c>
      <x:c r="G36" s="12">
        <x:f>'Saldenliste monatlich'!AN36</x:f>
        <x:v>-15000</x:v>
      </x:c>
    </x:row>
    <x:row r="37" spans="1:7">
      <x:c r="A37" s="33">
        <x:v>3510</x:v>
      </x:c>
      <x:c r="B37" s="0" t="s">
        <x:v>191</x:v>
      </x:c>
      <x:c r="C37" s="0" t="s">
        <x:v>571</x:v>
      </x:c>
      <x:c r="D37" s="0" t="s">
        <x:v>627</x:v>
      </x:c>
      <x:c r="E37" s="12">
        <x:f>'Saldenliste monatlich'!P37</x:f>
        <x:v>-500000</x:v>
      </x:c>
      <x:c r="F37" s="12">
        <x:f>'Saldenliste monatlich'!AB37</x:f>
        <x:v>-500000</x:v>
      </x:c>
      <x:c r="G37" s="12">
        <x:f>'Saldenliste monatlich'!AN37</x:f>
        <x:v>-500000</x:v>
      </x:c>
    </x:row>
    <x:row r="38" spans="1:7">
      <x:c r="A38" s="33">
        <x:v>3730</x:v>
      </x:c>
      <x:c r="B38" s="0" t="s">
        <x:v>192</x:v>
      </x:c>
      <x:c r="C38" s="0" t="s">
        <x:v>571</x:v>
      </x:c>
      <x:c r="D38" s="0" t="s">
        <x:v>627</x:v>
      </x:c>
      <x:c r="E38" s="12">
        <x:f>'Saldenliste monatlich'!P38</x:f>
        <x:v>-46020.88</x:v>
      </x:c>
      <x:c r="F38" s="12">
        <x:f>'Saldenliste monatlich'!AB38</x:f>
        <x:v>-50943.05</x:v>
      </x:c>
      <x:c r="G38" s="12">
        <x:f>'Saldenliste monatlich'!AN38</x:f>
        <x:v>-54608.49</x:v>
      </x:c>
    </x:row>
    <x:row r="39" spans="1:7">
      <x:c r="A39" s="33">
        <x:v>3760</x:v>
      </x:c>
      <x:c r="B39" s="0" t="s">
        <x:v>311</x:v>
      </x:c>
      <x:c r="C39" s="0" t="s">
        <x:v>571</x:v>
      </x:c>
      <x:c r="D39" s="0" t="s">
        <x:v>627</x:v>
      </x:c>
      <x:c r="E39" s="12">
        <x:f>'Saldenliste monatlich'!P39</x:f>
        <x:v>0</x:v>
      </x:c>
      <x:c r="F39" s="12">
        <x:f>'Saldenliste monatlich'!AB39</x:f>
        <x:v>0</x:v>
      </x:c>
      <x:c r="G39" s="12">
        <x:f>'Saldenliste monatlich'!AN39</x:f>
        <x:v>0</x:v>
      </x:c>
    </x:row>
    <x:row r="40" spans="1:7">
      <x:c r="A40" s="33">
        <x:v>3801</x:v>
      </x:c>
      <x:c r="B40" s="0" t="s">
        <x:v>216</x:v>
      </x:c>
      <x:c r="C40" s="0" t="s">
        <x:v>571</x:v>
      </x:c>
      <x:c r="D40" s="0" t="s">
        <x:v>637</x:v>
      </x:c>
      <x:c r="E40" s="12">
        <x:f>'Saldenliste monatlich'!P40</x:f>
        <x:v>0</x:v>
      </x:c>
      <x:c r="F40" s="12">
        <x:f>'Saldenliste monatlich'!AB40</x:f>
        <x:v>0</x:v>
      </x:c>
      <x:c r="G40" s="12">
        <x:f>'Saldenliste monatlich'!AN40</x:f>
        <x:v>0</x:v>
      </x:c>
    </x:row>
    <x:row r="41" spans="1:7">
      <x:c r="A41" s="33">
        <x:v>3806</x:v>
      </x:c>
      <x:c r="B41" s="0" t="s">
        <x:v>217</x:v>
      </x:c>
      <x:c r="C41" s="0" t="s">
        <x:v>571</x:v>
      </x:c>
      <x:c r="D41" s="0" t="s">
        <x:v>637</x:v>
      </x:c>
      <x:c r="E41" s="12">
        <x:f>'Saldenliste monatlich'!P41</x:f>
        <x:v>0</x:v>
      </x:c>
      <x:c r="F41" s="12">
        <x:f>'Saldenliste monatlich'!AB41</x:f>
        <x:v>0</x:v>
      </x:c>
      <x:c r="G41" s="12">
        <x:f>'Saldenliste monatlich'!AN41</x:f>
        <x:v>0</x:v>
      </x:c>
    </x:row>
    <x:row r="42" spans="1:7">
      <x:c r="A42" s="33">
        <x:v>3820</x:v>
      </x:c>
      <x:c r="B42" s="0" t="s">
        <x:v>272</x:v>
      </x:c>
      <x:c r="C42" s="0" t="s">
        <x:v>571</x:v>
      </x:c>
      <x:c r="D42" s="0" t="s">
        <x:v>637</x:v>
      </x:c>
      <x:c r="E42" s="12">
        <x:f>'Saldenliste monatlich'!P42</x:f>
        <x:v>0</x:v>
      </x:c>
      <x:c r="F42" s="12">
        <x:f>'Saldenliste monatlich'!AB42</x:f>
        <x:v>0</x:v>
      </x:c>
      <x:c r="G42" s="12">
        <x:f>'Saldenliste monatlich'!AN42</x:f>
        <x:v>0</x:v>
      </x:c>
    </x:row>
    <x:row r="43" spans="1:7">
      <x:c r="A43" s="33">
        <x:v>3830</x:v>
      </x:c>
      <x:c r="B43" s="0" t="s">
        <x:v>273</x:v>
      </x:c>
      <x:c r="C43" s="0" t="s">
        <x:v>571</x:v>
      </x:c>
      <x:c r="D43" s="0" t="s">
        <x:v>637</x:v>
      </x:c>
      <x:c r="E43" s="12">
        <x:f>'Saldenliste monatlich'!P43</x:f>
        <x:v>0</x:v>
      </x:c>
      <x:c r="F43" s="12">
        <x:f>'Saldenliste monatlich'!AB43</x:f>
        <x:v>0</x:v>
      </x:c>
      <x:c r="G43" s="12">
        <x:f>'Saldenliste monatlich'!AN43</x:f>
        <x:v>0</x:v>
      </x:c>
    </x:row>
    <x:row r="44" spans="1:7">
      <x:c r="A44" s="33">
        <x:v>3837</x:v>
      </x:c>
      <x:c r="B44" s="0" t="s">
        <x:v>218</x:v>
      </x:c>
      <x:c r="C44" s="0" t="s">
        <x:v>571</x:v>
      </x:c>
      <x:c r="D44" s="0" t="s">
        <x:v>637</x:v>
      </x:c>
      <x:c r="E44" s="12">
        <x:f>'Saldenliste monatlich'!P44</x:f>
        <x:v>0</x:v>
      </x:c>
      <x:c r="F44" s="12">
        <x:f>'Saldenliste monatlich'!AB44</x:f>
        <x:v>0</x:v>
      </x:c>
      <x:c r="G44" s="12">
        <x:f>'Saldenliste monatlich'!AN44</x:f>
        <x:v>0</x:v>
      </x:c>
    </x:row>
    <x:row r="45" spans="1:7">
      <x:c r="A45" s="33">
        <x:v>3841</x:v>
      </x:c>
      <x:c r="B45" s="0" t="s">
        <x:v>186</x:v>
      </x:c>
      <x:c r="C45" s="0" t="s">
        <x:v>571</x:v>
      </x:c>
      <x:c r="D45" s="0" t="s">
        <x:v>637</x:v>
      </x:c>
      <x:c r="E45" s="12">
        <x:f>'Saldenliste monatlich'!P45</x:f>
        <x:v>-200631.51</x:v>
      </x:c>
      <x:c r="F45" s="12">
        <x:f>'Saldenliste monatlich'!AB45</x:f>
        <x:v>-87880.18</x:v>
      </x:c>
      <x:c r="G45" s="12">
        <x:f>'Saldenliste monatlich'!AN45</x:f>
        <x:v>-182024.28</x:v>
      </x:c>
    </x:row>
    <x:row r="46" spans="1:7">
      <x:c r="A46" s="33">
        <x:v>3900</x:v>
      </x:c>
      <x:c r="B46" s="0" t="s">
        <x:v>194</x:v>
      </x:c>
      <x:c r="C46" s="0" t="s">
        <x:v>571</x:v>
      </x:c>
      <x:c r="D46" s="0" t="s">
        <x:v>638</x:v>
      </x:c>
      <x:c r="E46" s="12">
        <x:f>'Saldenliste monatlich'!P46</x:f>
        <x:v>-368400</x:v>
      </x:c>
      <x:c r="F46" s="12">
        <x:f>'Saldenliste monatlich'!AB46</x:f>
        <x:v>-458020</x:v>
      </x:c>
      <x:c r="G46" s="12">
        <x:f>'Saldenliste monatlich'!AN46</x:f>
        <x:v>-408307</x:v>
      </x:c>
    </x:row>
    <x:row r="47" spans="1:7">
      <x:c r="A47" s="33">
        <x:v>4120</x:v>
      </x:c>
      <x:c r="B47" s="0" t="s">
        <x:v>41</x:v>
      </x:c>
      <x:c r="C47" s="0" t="s">
        <x:v>639</x:v>
      </x:c>
      <x:c r="D47" s="0" t="s">
        <x:v>40</x:v>
      </x:c>
      <x:c r="E47" s="12">
        <x:f>SUM('Saldenliste monatlich'!E47:P47)</x:f>
        <x:v>1004576.46</x:v>
      </x:c>
      <x:c r="F47" s="12">
        <x:f>SUM('Saldenliste monatlich'!Q47:AB47)</x:f>
        <x:v>1075777.61</x:v>
      </x:c>
      <x:c r="G47" s="12">
        <x:f>SUM('Saldenliste monatlich'!AC47:AN47)</x:f>
        <x:v>1045931.24</x:v>
      </x:c>
    </x:row>
    <x:row r="48" spans="1:7">
      <x:c r="A48" s="33">
        <x:v>4125</x:v>
      </x:c>
      <x:c r="B48" s="0" t="s">
        <x:v>42</x:v>
      </x:c>
      <x:c r="C48" s="0" t="s">
        <x:v>639</x:v>
      </x:c>
      <x:c r="D48" s="0" t="s">
        <x:v>40</x:v>
      </x:c>
      <x:c r="E48" s="12">
        <x:f>SUM('Saldenliste monatlich'!E48:P48)</x:f>
        <x:v>3213651.079999999</x:v>
      </x:c>
      <x:c r="F48" s="12">
        <x:f>SUM('Saldenliste monatlich'!Q48:AB48)</x:f>
        <x:v>3770676.97</x:v>
      </x:c>
      <x:c r="G48" s="12">
        <x:f>SUM('Saldenliste monatlich'!AC48:AN48)</x:f>
        <x:v>3571110.87</x:v>
      </x:c>
    </x:row>
    <x:row r="49" spans="1:7">
      <x:c r="A49" s="33">
        <x:v>4300</x:v>
      </x:c>
      <x:c r="B49" s="0" t="s">
        <x:v>43</x:v>
      </x:c>
      <x:c r="C49" s="0" t="s">
        <x:v>639</x:v>
      </x:c>
      <x:c r="D49" s="0" t="s">
        <x:v>40</x:v>
      </x:c>
      <x:c r="E49" s="12">
        <x:f>SUM('Saldenliste monatlich'!E49:P49)</x:f>
        <x:v>910765.76</x:v>
      </x:c>
      <x:c r="F49" s="12">
        <x:f>SUM('Saldenliste monatlich'!Q49:AB49)</x:f>
        <x:v>960533.1099999999</x:v>
      </x:c>
      <x:c r="G49" s="12">
        <x:f>SUM('Saldenliste monatlich'!AC49:AN49)</x:f>
        <x:v>1008014.4100000003</x:v>
      </x:c>
    </x:row>
    <x:row r="50" spans="1:7">
      <x:c r="A50" s="33">
        <x:v>4400</x:v>
      </x:c>
      <x:c r="B50" s="0" t="s">
        <x:v>44</x:v>
      </x:c>
      <x:c r="C50" s="0" t="s">
        <x:v>639</x:v>
      </x:c>
      <x:c r="D50" s="0" t="s">
        <x:v>40</x:v>
      </x:c>
      <x:c r="E50" s="12">
        <x:f>SUM('Saldenliste monatlich'!E50:P50)</x:f>
        <x:v>20648596.939999998</x:v>
      </x:c>
      <x:c r="F50" s="12">
        <x:f>SUM('Saldenliste monatlich'!Q50:AB50)</x:f>
        <x:v>22649690.099999998</x:v>
      </x:c>
      <x:c r="G50" s="12">
        <x:f>SUM('Saldenliste monatlich'!AC50:AN50)</x:f>
        <x:v>23151823.72</x:v>
      </x:c>
    </x:row>
    <x:row r="51" spans="1:7">
      <x:c r="A51" s="33">
        <x:v>4410</x:v>
      </x:c>
      <x:c r="B51" s="0" t="s">
        <x:v>45</x:v>
      </x:c>
      <x:c r="C51" s="0" t="s">
        <x:v>639</x:v>
      </x:c>
      <x:c r="D51" s="0" t="s">
        <x:v>40</x:v>
      </x:c>
      <x:c r="E51" s="12">
        <x:f>SUM('Saldenliste monatlich'!E51:P51)</x:f>
        <x:v>2217863.46</x:v>
      </x:c>
      <x:c r="F51" s="12">
        <x:f>SUM('Saldenliste monatlich'!Q51:AB51)</x:f>
        <x:v>2462941.0100000002</x:v>
      </x:c>
      <x:c r="G51" s="12">
        <x:f>SUM('Saldenliste monatlich'!AC51:AN51)</x:f>
        <x:v>2486752.03</x:v>
      </x:c>
    </x:row>
    <x:row r="52" spans="1:7">
      <x:c r="A52" s="33">
        <x:v>4420</x:v>
      </x:c>
      <x:c r="B52" s="0" t="s">
        <x:v>46</x:v>
      </x:c>
      <x:c r="C52" s="0" t="s">
        <x:v>639</x:v>
      </x:c>
      <x:c r="D52" s="0" t="s">
        <x:v>40</x:v>
      </x:c>
      <x:c r="E52" s="12">
        <x:f>SUM('Saldenliste monatlich'!E52:P52)</x:f>
        <x:v>724800</x:v>
      </x:c>
      <x:c r="F52" s="12">
        <x:f>SUM('Saldenliste monatlich'!Q52:AB52)</x:f>
        <x:v>853820</x:v>
      </x:c>
      <x:c r="G52" s="12">
        <x:f>SUM('Saldenliste monatlich'!AC52:AN52)</x:f>
        <x:v>968397</x:v>
      </x:c>
    </x:row>
    <x:row r="53" spans="1:7">
      <x:c r="A53" s="33">
        <x:v>4730</x:v>
      </x:c>
      <x:c r="B53" s="0" t="s">
        <x:v>47</x:v>
      </x:c>
      <x:c r="C53" s="0" t="s">
        <x:v>639</x:v>
      </x:c>
      <x:c r="D53" s="0" t="s">
        <x:v>40</x:v>
      </x:c>
      <x:c r="E53" s="12">
        <x:f>SUM('Saldenliste monatlich'!E53:P53)</x:f>
        <x:v>-80923.25</x:v>
      </x:c>
      <x:c r="F53" s="12">
        <x:f>SUM('Saldenliste monatlich'!Q53:AB53)</x:f>
        <x:v>-88518.66999999998</x:v>
      </x:c>
      <x:c r="G53" s="12">
        <x:f>SUM('Saldenliste monatlich'!AC53:AN53)</x:f>
        <x:v>-90861.92</x:v>
      </x:c>
    </x:row>
    <x:row r="54" spans="1:7">
      <x:c r="A54" s="33">
        <x:v>4849</x:v>
      </x:c>
      <x:c r="B54" s="0" t="s">
        <x:v>70</x:v>
      </x:c>
      <x:c r="C54" s="0" t="s">
        <x:v>639</x:v>
      </x:c>
      <x:c r="D54" s="0" t="s">
        <x:v>69</x:v>
      </x:c>
      <x:c r="E54" s="12">
        <x:f>SUM('Saldenliste monatlich'!E54:P54)</x:f>
        <x:v>0</x:v>
      </x:c>
      <x:c r="F54" s="12">
        <x:f>SUM('Saldenliste monatlich'!Q54:AB54)</x:f>
        <x:v>254000</x:v>
      </x:c>
      <x:c r="G54" s="12">
        <x:f>SUM('Saldenliste monatlich'!AC54:AN54)</x:f>
        <x:v>0</x:v>
      </x:c>
    </x:row>
    <x:row r="55" spans="1:7">
      <x:c r="A55" s="33">
        <x:v>4923</x:v>
      </x:c>
      <x:c r="B55" s="0" t="s">
        <x:v>71</x:v>
      </x:c>
      <x:c r="C55" s="0" t="s">
        <x:v>639</x:v>
      </x:c>
      <x:c r="D55" s="0" t="s">
        <x:v>69</x:v>
      </x:c>
      <x:c r="E55" s="12">
        <x:f>SUM('Saldenliste monatlich'!E55:P55)</x:f>
        <x:v>0</x:v>
      </x:c>
      <x:c r="F55" s="12">
        <x:f>SUM('Saldenliste monatlich'!Q55:AB55)</x:f>
        <x:v>0</x:v>
      </x:c>
      <x:c r="G55" s="12">
        <x:f>SUM('Saldenliste monatlich'!AC55:AN55)</x:f>
        <x:v>96000</x:v>
      </x:c>
    </x:row>
    <x:row r="56" spans="1:7">
      <x:c r="A56" s="33">
        <x:v>4930</x:v>
      </x:c>
      <x:c r="B56" s="0" t="s">
        <x:v>72</x:v>
      </x:c>
      <x:c r="C56" s="0" t="s">
        <x:v>639</x:v>
      </x:c>
      <x:c r="D56" s="0" t="s">
        <x:v>69</x:v>
      </x:c>
      <x:c r="E56" s="12">
        <x:f>SUM('Saldenliste monatlich'!E56:P56)</x:f>
        <x:v>0</x:v>
      </x:c>
      <x:c r="F56" s="12">
        <x:f>SUM('Saldenliste monatlich'!Q56:AB56)</x:f>
        <x:v>3080</x:v>
      </x:c>
      <x:c r="G56" s="12">
        <x:f>SUM('Saldenliste monatlich'!AC56:AN56)</x:f>
        <x:v>0</x:v>
      </x:c>
    </x:row>
    <x:row r="57" spans="1:7">
      <x:c r="A57" s="33">
        <x:v>4940</x:v>
      </x:c>
      <x:c r="B57" s="0" t="s">
        <x:v>73</x:v>
      </x:c>
      <x:c r="C57" s="0" t="s">
        <x:v>639</x:v>
      </x:c>
      <x:c r="D57" s="0" t="s">
        <x:v>69</x:v>
      </x:c>
      <x:c r="E57" s="12">
        <x:f>SUM('Saldenliste monatlich'!E57:P57)</x:f>
        <x:v>4900.8</x:v>
      </x:c>
      <x:c r="F57" s="12">
        <x:f>SUM('Saldenliste monatlich'!Q57:AB57)</x:f>
        <x:v>4900.8</x:v>
      </x:c>
      <x:c r="G57" s="12">
        <x:f>SUM('Saldenliste monatlich'!AC57:AN57)</x:f>
        <x:v>4900.8</x:v>
      </x:c>
    </x:row>
    <x:row r="58" spans="1:7">
      <x:c r="A58" s="33">
        <x:v>5300</x:v>
      </x:c>
      <x:c r="B58" s="0" t="s">
        <x:v>50</x:v>
      </x:c>
      <x:c r="C58" s="0" t="s">
        <x:v>639</x:v>
      </x:c>
      <x:c r="D58" s="0" t="s">
        <x:v>49</x:v>
      </x:c>
      <x:c r="E58" s="12">
        <x:f>SUM('Saldenliste monatlich'!E58:P58)</x:f>
        <x:v>-1276313.62</x:v>
      </x:c>
      <x:c r="F58" s="12">
        <x:f>SUM('Saldenliste monatlich'!Q58:AB58)</x:f>
        <x:v>-1407870.06</x:v>
      </x:c>
      <x:c r="G58" s="12">
        <x:f>SUM('Saldenliste monatlich'!AC58:AN58)</x:f>
        <x:v>-1474998.7400000002</x:v>
      </x:c>
    </x:row>
    <x:row r="59" spans="1:7">
      <x:c r="A59" s="33">
        <x:v>5400</x:v>
      </x:c>
      <x:c r="B59" s="0" t="s">
        <x:v>51</x:v>
      </x:c>
      <x:c r="C59" s="0" t="s">
        <x:v>639</x:v>
      </x:c>
      <x:c r="D59" s="0" t="s">
        <x:v>49</x:v>
      </x:c>
      <x:c r="E59" s="12">
        <x:f>SUM('Saldenliste monatlich'!E59:P59)</x:f>
        <x:v>-13492458.34</x:v>
      </x:c>
      <x:c r="F59" s="12">
        <x:f>SUM('Saldenliste monatlich'!Q59:AB59)</x:f>
        <x:v>-14883197.66</x:v>
      </x:c>
      <x:c r="G59" s="12">
        <x:f>SUM('Saldenliste monatlich'!AC59:AN59)</x:f>
        <x:v>-15592843.889999999</x:v>
      </x:c>
    </x:row>
    <x:row r="60" spans="1:7">
      <x:c r="A60" s="33">
        <x:v>5425</x:v>
      </x:c>
      <x:c r="B60" s="0" t="s">
        <x:v>52</x:v>
      </x:c>
      <x:c r="C60" s="0" t="s">
        <x:v>639</x:v>
      </x:c>
      <x:c r="D60" s="0" t="s">
        <x:v>49</x:v>
      </x:c>
      <x:c r="E60" s="12">
        <x:f>SUM('Saldenliste monatlich'!E60:P60)</x:f>
        <x:v>-3464279.85</x:v>
      </x:c>
      <x:c r="F60" s="12">
        <x:f>SUM('Saldenliste monatlich'!Q60:AB60)</x:f>
        <x:v>-3821361.5699999994</x:v>
      </x:c>
      <x:c r="G60" s="12">
        <x:f>SUM('Saldenliste monatlich'!AC60:AN60)</x:f>
        <x:v>-4003568.0300000003</x:v>
      </x:c>
    </x:row>
    <x:row r="61" spans="1:7">
      <x:c r="A61" s="33">
        <x:v>5730</x:v>
      </x:c>
      <x:c r="B61" s="0" t="s">
        <x:v>53</x:v>
      </x:c>
      <x:c r="C61" s="0" t="s">
        <x:v>639</x:v>
      </x:c>
      <x:c r="D61" s="0" t="s">
        <x:v>49</x:v>
      </x:c>
      <x:c r="E61" s="12">
        <x:f>SUM('Saldenliste monatlich'!E61:P61)</x:f>
        <x:v>121432.15</x:v>
      </x:c>
      <x:c r="F61" s="12">
        <x:f>SUM('Saldenliste monatlich'!Q61:AB61)</x:f>
        <x:v>133948.79000000004</x:v>
      </x:c>
      <x:c r="G61" s="12">
        <x:f>SUM('Saldenliste monatlich'!AC61:AN61)</x:f>
        <x:v>140335.58</x:v>
      </x:c>
    </x:row>
    <x:row r="62" spans="1:7">
      <x:c r="A62" s="33">
        <x:v>5800</x:v>
      </x:c>
      <x:c r="B62" s="0" t="s">
        <x:v>54</x:v>
      </x:c>
      <x:c r="C62" s="0" t="s">
        <x:v>639</x:v>
      </x:c>
      <x:c r="D62" s="0" t="s">
        <x:v>49</x:v>
      </x:c>
      <x:c r="E62" s="12">
        <x:f>SUM('Saldenliste monatlich'!E62:P62)</x:f>
        <x:v>-288873.14</x:v>
      </x:c>
      <x:c r="F62" s="12">
        <x:f>SUM('Saldenliste monatlich'!Q62:AB62)</x:f>
        <x:v>-316292.99</x:v>
      </x:c>
      <x:c r="G62" s="12">
        <x:f>SUM('Saldenliste monatlich'!AC62:AN62)</x:f>
        <x:v>-344168.71</x:v>
      </x:c>
    </x:row>
    <x:row r="63" spans="1:7">
      <x:c r="A63" s="33">
        <x:v>5880</x:v>
      </x:c>
      <x:c r="B63" s="0" t="s">
        <x:v>55</x:v>
      </x:c>
      <x:c r="C63" s="0" t="s">
        <x:v>639</x:v>
      </x:c>
      <x:c r="D63" s="0" t="s">
        <x:v>49</x:v>
      </x:c>
      <x:c r="E63" s="12">
        <x:f>SUM('Saldenliste monatlich'!E63:P63)</x:f>
        <x:v>10394.75</x:v>
      </x:c>
      <x:c r="F63" s="12">
        <x:f>SUM('Saldenliste monatlich'!Q63:AB63)</x:f>
        <x:v>76516.49</x:v>
      </x:c>
      <x:c r="G63" s="12">
        <x:f>SUM('Saldenliste monatlich'!AC63:AN63)</x:f>
        <x:v>224365.86</x:v>
      </x:c>
    </x:row>
    <x:row r="64" spans="1:7">
      <x:c r="A64" s="33">
        <x:v>5900</x:v>
      </x:c>
      <x:c r="B64" s="0" t="s">
        <x:v>56</x:v>
      </x:c>
      <x:c r="C64" s="0" t="s">
        <x:v>639</x:v>
      </x:c>
      <x:c r="D64" s="0" t="s">
        <x:v>49</x:v>
      </x:c>
      <x:c r="E64" s="12">
        <x:f>SUM('Saldenliste monatlich'!E64:P64)</x:f>
        <x:v>-513672.26</x:v>
      </x:c>
      <x:c r="F64" s="12">
        <x:f>SUM('Saldenliste monatlich'!Q64:AB64)</x:f>
        <x:v>-592006.55</x:v>
      </x:c>
      <x:c r="G64" s="12">
        <x:f>SUM('Saldenliste monatlich'!AC64:AN64)</x:f>
        <x:v>-562314.98</x:v>
      </x:c>
    </x:row>
    <x:row r="65" spans="1:7">
      <x:c r="A65" s="33">
        <x:v>6010</x:v>
      </x:c>
      <x:c r="B65" s="0" t="s">
        <x:v>60</x:v>
      </x:c>
      <x:c r="C65" s="0" t="s">
        <x:v>639</x:v>
      </x:c>
      <x:c r="D65" s="0" t="s">
        <x:v>59</x:v>
      </x:c>
      <x:c r="E65" s="12">
        <x:f>SUM('Saldenliste monatlich'!E65:P65)</x:f>
        <x:v>-1366450</x:v>
      </x:c>
      <x:c r="F65" s="12">
        <x:f>SUM('Saldenliste monatlich'!Q65:AB65)</x:f>
        <x:v>-1523096.9</x:v>
      </x:c>
      <x:c r="G65" s="12">
        <x:f>SUM('Saldenliste monatlich'!AC65:AN65)</x:f>
        <x:v>-1619310.5300000003</x:v>
      </x:c>
    </x:row>
    <x:row r="66" spans="1:7">
      <x:c r="A66" s="33">
        <x:v>6020</x:v>
      </x:c>
      <x:c r="B66" s="0" t="s">
        <x:v>61</x:v>
      </x:c>
      <x:c r="C66" s="0" t="s">
        <x:v>639</x:v>
      </x:c>
      <x:c r="D66" s="0" t="s">
        <x:v>59</x:v>
      </x:c>
      <x:c r="E66" s="12">
        <x:f>SUM('Saldenliste monatlich'!E66:P66)</x:f>
        <x:v>-1777400</x:v>
      </x:c>
      <x:c r="F66" s="12">
        <x:f>SUM('Saldenliste monatlich'!Q66:AB66)</x:f>
        <x:v>-1900646.5499999998</x:v>
      </x:c>
      <x:c r="G66" s="12">
        <x:f>SUM('Saldenliste monatlich'!AC66:AN66)</x:f>
        <x:v>-2061062.3199999998</x:v>
      </x:c>
    </x:row>
    <x:row r="67" spans="1:7">
      <x:c r="A67" s="33">
        <x:v>6027</x:v>
      </x:c>
      <x:c r="B67" s="0" t="s">
        <x:v>62</x:v>
      </x:c>
      <x:c r="C67" s="0" t="s">
        <x:v>639</x:v>
      </x:c>
      <x:c r="D67" s="0" t="s">
        <x:v>59</x:v>
      </x:c>
      <x:c r="E67" s="12">
        <x:f>SUM('Saldenliste monatlich'!E67:P67)</x:f>
        <x:v>-125832</x:v>
      </x:c>
      <x:c r="F67" s="12">
        <x:f>SUM('Saldenliste monatlich'!Q67:AB67)</x:f>
        <x:v>-129432</x:v>
      </x:c>
      <x:c r="G67" s="12">
        <x:f>SUM('Saldenliste monatlich'!AC67:AN67)</x:f>
        <x:v>-134376</x:v>
      </x:c>
    </x:row>
    <x:row r="68" spans="1:7">
      <x:c r="A68" s="33">
        <x:v>6030</x:v>
      </x:c>
      <x:c r="B68" s="0" t="s">
        <x:v>63</x:v>
      </x:c>
      <x:c r="C68" s="0" t="s">
        <x:v>639</x:v>
      </x:c>
      <x:c r="D68" s="0" t="s">
        <x:v>59</x:v>
      </x:c>
      <x:c r="E68" s="12">
        <x:f>SUM('Saldenliste monatlich'!E68:P68)</x:f>
        <x:v>-32400</x:v>
      </x:c>
      <x:c r="F68" s="12">
        <x:f>SUM('Saldenliste monatlich'!Q68:AB68)</x:f>
        <x:v>-37440</x:v>
      </x:c>
      <x:c r="G68" s="12">
        <x:f>SUM('Saldenliste monatlich'!AC68:AN68)</x:f>
        <x:v>-38736</x:v>
      </x:c>
    </x:row>
    <x:row r="69" spans="1:7">
      <x:c r="A69" s="33">
        <x:v>6040</x:v>
      </x:c>
      <x:c r="B69" s="0" t="s">
        <x:v>64</x:v>
      </x:c>
      <x:c r="C69" s="0" t="s">
        <x:v>639</x:v>
      </x:c>
      <x:c r="D69" s="0" t="s">
        <x:v>59</x:v>
      </x:c>
      <x:c r="E69" s="12">
        <x:f>SUM('Saldenliste monatlich'!E69:P69)</x:f>
        <x:v>-10044</x:v>
      </x:c>
      <x:c r="F69" s="12">
        <x:f>SUM('Saldenliste monatlich'!Q69:AB69)</x:f>
        <x:v>-11606.400000000001</x:v>
      </x:c>
      <x:c r="G69" s="12">
        <x:f>SUM('Saldenliste monatlich'!AC69:AN69)</x:f>
        <x:v>-12008.160000000002</x:v>
      </x:c>
    </x:row>
    <x:row r="70" spans="1:7">
      <x:c r="A70" s="33">
        <x:v>6080</x:v>
      </x:c>
      <x:c r="B70" s="0" t="s">
        <x:v>65</x:v>
      </x:c>
      <x:c r="C70" s="0" t="s">
        <x:v>639</x:v>
      </x:c>
      <x:c r="D70" s="0" t="s">
        <x:v>59</x:v>
      </x:c>
      <x:c r="E70" s="12">
        <x:f>SUM('Saldenliste monatlich'!E70:P70)</x:f>
        <x:v>-32760</x:v>
      </x:c>
      <x:c r="F70" s="12">
        <x:f>SUM('Saldenliste monatlich'!Q70:AB70)</x:f>
        <x:v>-34080</x:v>
      </x:c>
      <x:c r="G70" s="12">
        <x:f>SUM('Saldenliste monatlich'!AC70:AN70)</x:f>
        <x:v>-34920</x:v>
      </x:c>
    </x:row>
    <x:row r="71" spans="1:7">
      <x:c r="A71" s="33">
        <x:v>6110</x:v>
      </x:c>
      <x:c r="B71" s="0" t="s">
        <x:v>66</x:v>
      </x:c>
      <x:c r="C71" s="0" t="s">
        <x:v>639</x:v>
      </x:c>
      <x:c r="D71" s="0" t="s">
        <x:v>59</x:v>
      </x:c>
      <x:c r="E71" s="12">
        <x:f>SUM('Saldenliste monatlich'!E71:P71)</x:f>
        <x:v>-658791.0000000001</x:v>
      </x:c>
      <x:c r="F71" s="12">
        <x:f>SUM('Saldenliste monatlich'!Q71:AB71)</x:f>
        <x:v>-717663.12</x:v>
      </x:c>
      <x:c r="G71" s="12">
        <x:f>SUM('Saldenliste monatlich'!AC71:AN71)</x:f>
        <x:v>-773644.7899999999</x:v>
      </x:c>
    </x:row>
    <x:row r="72" spans="1:7">
      <x:c r="A72" s="33">
        <x:v>6120</x:v>
      </x:c>
      <x:c r="B72" s="0" t="s">
        <x:v>67</x:v>
      </x:c>
      <x:c r="C72" s="0" t="s">
        <x:v>639</x:v>
      </x:c>
      <x:c r="D72" s="0" t="s">
        <x:v>59</x:v>
      </x:c>
      <x:c r="E72" s="12">
        <x:f>SUM('Saldenliste monatlich'!E72:P72)</x:f>
        <x:v>-41623.5</x:v>
      </x:c>
      <x:c r="F72" s="12">
        <x:f>SUM('Saldenliste monatlich'!Q72:AB72)</x:f>
        <x:v>-41623.5</x:v>
      </x:c>
      <x:c r="G72" s="12">
        <x:f>SUM('Saldenliste monatlich'!AC72:AN72)</x:f>
        <x:v>-44329.03</x:v>
      </x:c>
    </x:row>
    <x:row r="73" spans="1:7">
      <x:c r="A73" s="33">
        <x:v>6200</x:v>
      </x:c>
      <x:c r="B73" s="0" t="s">
        <x:v>117</x:v>
      </x:c>
      <x:c r="C73" s="0" t="s">
        <x:v>639</x:v>
      </x:c>
      <x:c r="D73" s="0" t="s">
        <x:v>116</x:v>
      </x:c>
      <x:c r="E73" s="12">
        <x:f>SUM('Saldenliste monatlich'!E73:P73)</x:f>
        <x:v>-18000</x:v>
      </x:c>
      <x:c r="F73" s="12">
        <x:f>SUM('Saldenliste monatlich'!Q73:AB73)</x:f>
        <x:v>-18000</x:v>
      </x:c>
      <x:c r="G73" s="12">
        <x:f>SUM('Saldenliste monatlich'!AC73:AN73)</x:f>
        <x:v>-106944.40000000001</x:v>
      </x:c>
    </x:row>
    <x:row r="74" spans="1:7">
      <x:c r="A74" s="33">
        <x:v>6220</x:v>
      </x:c>
      <x:c r="B74" s="0" t="s">
        <x:v>118</x:v>
      </x:c>
      <x:c r="C74" s="0" t="s">
        <x:v>639</x:v>
      </x:c>
      <x:c r="D74" s="0" t="s">
        <x:v>116</x:v>
      </x:c>
      <x:c r="E74" s="12">
        <x:f>SUM('Saldenliste monatlich'!E74:P74)</x:f>
        <x:v>-118205.51999999996</x:v>
      </x:c>
      <x:c r="F74" s="12">
        <x:f>SUM('Saldenliste monatlich'!Q74:AB74)</x:f>
        <x:v>-260488.86</x:v>
      </x:c>
      <x:c r="G74" s="12">
        <x:f>SUM('Saldenliste monatlich'!AC74:AN74)</x:f>
        <x:v>-419155.56</x:v>
      </x:c>
    </x:row>
    <x:row r="75" spans="1:7">
      <x:c r="A75" s="33">
        <x:v>6222</x:v>
      </x:c>
      <x:c r="B75" s="0" t="s">
        <x:v>119</x:v>
      </x:c>
      <x:c r="C75" s="0" t="s">
        <x:v>639</x:v>
      </x:c>
      <x:c r="D75" s="0" t="s">
        <x:v>116</x:v>
      </x:c>
      <x:c r="E75" s="12">
        <x:f>SUM('Saldenliste monatlich'!E75:P75)</x:f>
        <x:v>-96000</x:v>
      </x:c>
      <x:c r="F75" s="12">
        <x:f>SUM('Saldenliste monatlich'!Q75:AB75)</x:f>
        <x:v>-102200</x:v>
      </x:c>
      <x:c r="G75" s="12">
        <x:f>SUM('Saldenliste monatlich'!AC75:AN75)</x:f>
        <x:v>-65700</x:v>
      </x:c>
    </x:row>
    <x:row r="76" spans="1:7">
      <x:c r="A76" s="33">
        <x:v>6260</x:v>
      </x:c>
      <x:c r="B76" s="0" t="s">
        <x:v>120</x:v>
      </x:c>
      <x:c r="C76" s="0" t="s">
        <x:v>639</x:v>
      </x:c>
      <x:c r="D76" s="0" t="s">
        <x:v>116</x:v>
      </x:c>
      <x:c r="E76" s="12">
        <x:f>SUM('Saldenliste monatlich'!E76:P76)</x:f>
        <x:v>-7169.31</x:v>
      </x:c>
      <x:c r="F76" s="12">
        <x:f>SUM('Saldenliste monatlich'!Q76:AB76)</x:f>
        <x:v>-3632.92</x:v>
      </x:c>
      <x:c r="G76" s="12">
        <x:f>SUM('Saldenliste monatlich'!AC76:AN76)</x:f>
        <x:v>-12045.11</x:v>
      </x:c>
    </x:row>
    <x:row r="77" spans="1:7">
      <x:c r="A77" s="33">
        <x:v>6300</x:v>
      </x:c>
      <x:c r="B77" s="0" t="s">
        <x:v>75</x:v>
      </x:c>
      <x:c r="C77" s="0" t="s">
        <x:v>639</x:v>
      </x:c>
      <x:c r="D77" s="0" t="s">
        <x:v>75</x:v>
      </x:c>
      <x:c r="E77" s="12">
        <x:f>SUM('Saldenliste monatlich'!E77:P77)</x:f>
        <x:v>-3324.58</x:v>
      </x:c>
      <x:c r="F77" s="12">
        <x:f>SUM('Saldenliste monatlich'!Q77:AB77)</x:f>
        <x:v>-3602.01</x:v>
      </x:c>
      <x:c r="G77" s="12">
        <x:f>SUM('Saldenliste monatlich'!AC77:AN77)</x:f>
        <x:v>-2834.23</x:v>
      </x:c>
    </x:row>
    <x:row r="78" spans="1:7">
      <x:c r="A78" s="33">
        <x:v>6310</x:v>
      </x:c>
      <x:c r="B78" s="0" t="s">
        <x:v>76</x:v>
      </x:c>
      <x:c r="C78" s="0" t="s">
        <x:v>639</x:v>
      </x:c>
      <x:c r="D78" s="0" t="s">
        <x:v>75</x:v>
      </x:c>
      <x:c r="E78" s="12">
        <x:f>SUM('Saldenliste monatlich'!E78:P78)</x:f>
        <x:v>-684000</x:v>
      </x:c>
      <x:c r="F78" s="12">
        <x:f>SUM('Saldenliste monatlich'!Q78:AB78)</x:f>
        <x:v>-698022</x:v>
      </x:c>
      <x:c r="G78" s="12">
        <x:f>SUM('Saldenliste monatlich'!AC78:AN78)</x:f>
        <x:v>-712044</x:v>
      </x:c>
    </x:row>
    <x:row r="79" spans="1:7">
      <x:c r="A79" s="33">
        <x:v>6325</x:v>
      </x:c>
      <x:c r="B79" s="0" t="s">
        <x:v>77</x:v>
      </x:c>
      <x:c r="C79" s="0" t="s">
        <x:v>639</x:v>
      </x:c>
      <x:c r="D79" s="0" t="s">
        <x:v>75</x:v>
      </x:c>
      <x:c r="E79" s="12">
        <x:f>SUM('Saldenliste monatlich'!E79:P79)</x:f>
        <x:v>-165840</x:v>
      </x:c>
      <x:c r="F79" s="12">
        <x:f>SUM('Saldenliste monatlich'!Q79:AB79)</x:f>
        <x:v>-229035.3</x:v>
      </x:c>
      <x:c r="G79" s="12">
        <x:f>SUM('Saldenliste monatlich'!AC79:AN79)</x:f>
        <x:v>-162388.8</x:v>
      </x:c>
    </x:row>
    <x:row r="80" spans="1:7">
      <x:c r="A80" s="33">
        <x:v>6330</x:v>
      </x:c>
      <x:c r="B80" s="0" t="s">
        <x:v>78</x:v>
      </x:c>
      <x:c r="C80" s="0" t="s">
        <x:v>639</x:v>
      </x:c>
      <x:c r="D80" s="0" t="s">
        <x:v>75</x:v>
      </x:c>
      <x:c r="E80" s="12">
        <x:f>SUM('Saldenliste monatlich'!E80:P80)</x:f>
        <x:v>-58800</x:v>
      </x:c>
      <x:c r="F80" s="12">
        <x:f>SUM('Saldenliste monatlich'!Q80:AB80)</x:f>
        <x:v>-58800</x:v>
      </x:c>
      <x:c r="G80" s="12">
        <x:f>SUM('Saldenliste monatlich'!AC80:AN80)</x:f>
        <x:v>-58800</x:v>
      </x:c>
    </x:row>
    <x:row r="81" spans="1:7">
      <x:c r="A81" s="33">
        <x:v>6335</x:v>
      </x:c>
      <x:c r="B81" s="0" t="s">
        <x:v>79</x:v>
      </x:c>
      <x:c r="C81" s="0" t="s">
        <x:v>639</x:v>
      </x:c>
      <x:c r="D81" s="0" t="s">
        <x:v>75</x:v>
      </x:c>
      <x:c r="E81" s="12">
        <x:f>SUM('Saldenliste monatlich'!E81:P81)</x:f>
        <x:v>-128000</x:v>
      </x:c>
      <x:c r="F81" s="12">
        <x:f>SUM('Saldenliste monatlich'!Q81:AB81)</x:f>
        <x:v>0</x:v>
      </x:c>
      <x:c r="G81" s="12">
        <x:f>SUM('Saldenliste monatlich'!AC81:AN81)</x:f>
        <x:v>-24600</x:v>
      </x:c>
    </x:row>
    <x:row r="82" spans="1:7">
      <x:c r="A82" s="33">
        <x:v>6400</x:v>
      </x:c>
      <x:c r="B82" s="0" t="s">
        <x:v>80</x:v>
      </x:c>
      <x:c r="C82" s="0" t="s">
        <x:v>639</x:v>
      </x:c>
      <x:c r="D82" s="0" t="s">
        <x:v>75</x:v>
      </x:c>
      <x:c r="E82" s="12">
        <x:f>SUM('Saldenliste monatlich'!E82:P82)</x:f>
        <x:v>-118000</x:v>
      </x:c>
      <x:c r="F82" s="12">
        <x:f>SUM('Saldenliste monatlich'!Q82:AB82)</x:f>
        <x:v>-124000</x:v>
      </x:c>
      <x:c r="G82" s="12">
        <x:f>SUM('Saldenliste monatlich'!AC82:AN82)</x:f>
        <x:v>-131000</x:v>
      </x:c>
    </x:row>
    <x:row r="83" spans="1:7">
      <x:c r="A83" s="33">
        <x:v>6420</x:v>
      </x:c>
      <x:c r="B83" s="0" t="s">
        <x:v>81</x:v>
      </x:c>
      <x:c r="C83" s="0" t="s">
        <x:v>639</x:v>
      </x:c>
      <x:c r="D83" s="0" t="s">
        <x:v>75</x:v>
      </x:c>
      <x:c r="E83" s="12">
        <x:f>SUM('Saldenliste monatlich'!E83:P83)</x:f>
        <x:v>-6800</x:v>
      </x:c>
      <x:c r="F83" s="12">
        <x:f>SUM('Saldenliste monatlich'!Q83:AB83)</x:f>
        <x:v>-6800</x:v>
      </x:c>
      <x:c r="G83" s="12">
        <x:f>SUM('Saldenliste monatlich'!AC83:AN83)</x:f>
        <x:v>-6800</x:v>
      </x:c>
    </x:row>
    <x:row r="84" spans="1:7">
      <x:c r="A84" s="33">
        <x:v>6450</x:v>
      </x:c>
      <x:c r="B84" s="0" t="s">
        <x:v>82</x:v>
      </x:c>
      <x:c r="C84" s="0" t="s">
        <x:v>639</x:v>
      </x:c>
      <x:c r="D84" s="0" t="s">
        <x:v>75</x:v>
      </x:c>
      <x:c r="E84" s="12">
        <x:f>SUM('Saldenliste monatlich'!E84:P84)</x:f>
        <x:v>-31450.940000000002</x:v>
      </x:c>
      <x:c r="F84" s="12">
        <x:f>SUM('Saldenliste monatlich'!Q84:AB84)</x:f>
        <x:v>-42709.91</x:v>
      </x:c>
      <x:c r="G84" s="12">
        <x:f>SUM('Saldenliste monatlich'!AC84:AN84)</x:f>
        <x:v>-20824.87</x:v>
      </x:c>
    </x:row>
    <x:row r="85" spans="1:7">
      <x:c r="A85" s="33">
        <x:v>6495</x:v>
      </x:c>
      <x:c r="B85" s="0" t="s">
        <x:v>83</x:v>
      </x:c>
      <x:c r="C85" s="0" t="s">
        <x:v>639</x:v>
      </x:c>
      <x:c r="D85" s="0" t="s">
        <x:v>75</x:v>
      </x:c>
      <x:c r="E85" s="12">
        <x:f>SUM('Saldenliste monatlich'!E85:P85)</x:f>
        <x:v>-213600</x:v>
      </x:c>
      <x:c r="F85" s="12">
        <x:f>SUM('Saldenliste monatlich'!Q85:AB85)</x:f>
        <x:v>-215200</x:v>
      </x:c>
      <x:c r="G85" s="12">
        <x:f>SUM('Saldenliste monatlich'!AC85:AN85)</x:f>
        <x:v>-223200</x:v>
      </x:c>
    </x:row>
    <x:row r="86" spans="1:7">
      <x:c r="A86" s="33">
        <x:v>6520</x:v>
      </x:c>
      <x:c r="B86" s="0" t="s">
        <x:v>84</x:v>
      </x:c>
      <x:c r="C86" s="0" t="s">
        <x:v>639</x:v>
      </x:c>
      <x:c r="D86" s="0" t="s">
        <x:v>75</x:v>
      </x:c>
      <x:c r="E86" s="12">
        <x:f>SUM('Saldenliste monatlich'!E86:P86)</x:f>
        <x:v>-26400</x:v>
      </x:c>
      <x:c r="F86" s="12">
        <x:f>SUM('Saldenliste monatlich'!Q86:AB86)</x:f>
        <x:v>-27800</x:v>
      </x:c>
      <x:c r="G86" s="12">
        <x:f>SUM('Saldenliste monatlich'!AC86:AN86)</x:f>
        <x:v>-29200</x:v>
      </x:c>
    </x:row>
    <x:row r="87" spans="1:7">
      <x:c r="A87" s="33">
        <x:v>6530</x:v>
      </x:c>
      <x:c r="B87" s="0" t="s">
        <x:v>85</x:v>
      </x:c>
      <x:c r="C87" s="0" t="s">
        <x:v>639</x:v>
      </x:c>
      <x:c r="D87" s="0" t="s">
        <x:v>75</x:v>
      </x:c>
      <x:c r="E87" s="12">
        <x:f>SUM('Saldenliste monatlich'!E87:P87)</x:f>
        <x:v>-177895.93</x:v>
      </x:c>
      <x:c r="F87" s="12">
        <x:f>SUM('Saldenliste monatlich'!Q87:AB87)</x:f>
        <x:v>-173585.87</x:v>
      </x:c>
      <x:c r="G87" s="12">
        <x:f>SUM('Saldenliste monatlich'!AC87:AN87)</x:f>
        <x:v>-171115.61</x:v>
      </x:c>
    </x:row>
    <x:row r="88" spans="1:7">
      <x:c r="A88" s="33">
        <x:v>6540</x:v>
      </x:c>
      <x:c r="B88" s="0" t="s">
        <x:v>86</x:v>
      </x:c>
      <x:c r="C88" s="0" t="s">
        <x:v>639</x:v>
      </x:c>
      <x:c r="D88" s="0" t="s">
        <x:v>75</x:v>
      </x:c>
      <x:c r="E88" s="12">
        <x:f>SUM('Saldenliste monatlich'!E88:P88)</x:f>
        <x:v>-5323.44</x:v>
      </x:c>
      <x:c r="F88" s="12">
        <x:f>SUM('Saldenliste monatlich'!Q88:AB88)</x:f>
        <x:v>-9186.02</x:v>
      </x:c>
      <x:c r="G88" s="12">
        <x:f>SUM('Saldenliste monatlich'!AC88:AN88)</x:f>
        <x:v>-24918.280000000002</x:v>
      </x:c>
    </x:row>
    <x:row r="89" spans="1:7">
      <x:c r="A89" s="33">
        <x:v>6560</x:v>
      </x:c>
      <x:c r="B89" s="0" t="s">
        <x:v>87</x:v>
      </x:c>
      <x:c r="C89" s="0" t="s">
        <x:v>639</x:v>
      </x:c>
      <x:c r="D89" s="0" t="s">
        <x:v>75</x:v>
      </x:c>
      <x:c r="E89" s="12">
        <x:f>SUM('Saldenliste monatlich'!E89:P89)</x:f>
        <x:v>-119520</x:v>
      </x:c>
      <x:c r="F89" s="12">
        <x:f>SUM('Saldenliste monatlich'!Q89:AB89)</x:f>
        <x:v>-119520</x:v>
      </x:c>
      <x:c r="G89" s="12">
        <x:f>SUM('Saldenliste monatlich'!AC89:AN89)</x:f>
        <x:v>-119520</x:v>
      </x:c>
    </x:row>
    <x:row r="90" spans="1:7">
      <x:c r="A90" s="33">
        <x:v>6600</x:v>
      </x:c>
      <x:c r="B90" s="0" t="s">
        <x:v>88</x:v>
      </x:c>
      <x:c r="C90" s="0" t="s">
        <x:v>639</x:v>
      </x:c>
      <x:c r="D90" s="0" t="s">
        <x:v>75</x:v>
      </x:c>
      <x:c r="E90" s="12">
        <x:f>SUM('Saldenliste monatlich'!E90:P90)</x:f>
        <x:v>-274272.42000000004</x:v>
      </x:c>
      <x:c r="F90" s="12">
        <x:f>SUM('Saldenliste monatlich'!Q90:AB90)</x:f>
        <x:v>-292100.6</x:v>
      </x:c>
      <x:c r="G90" s="12">
        <x:f>SUM('Saldenliste monatlich'!AC90:AN90)</x:f>
        <x:v>-278569.59</x:v>
      </x:c>
    </x:row>
    <x:row r="91" spans="1:7">
      <x:c r="A91" s="33">
        <x:v>6610</x:v>
      </x:c>
      <x:c r="B91" s="0" t="s">
        <x:v>89</x:v>
      </x:c>
      <x:c r="C91" s="0" t="s">
        <x:v>639</x:v>
      </x:c>
      <x:c r="D91" s="0" t="s">
        <x:v>75</x:v>
      </x:c>
      <x:c r="E91" s="12">
        <x:f>SUM('Saldenliste monatlich'!E91:P91)</x:f>
        <x:v>-9500</x:v>
      </x:c>
      <x:c r="F91" s="12">
        <x:f>SUM('Saldenliste monatlich'!Q91:AB91)</x:f>
        <x:v>-9500</x:v>
      </x:c>
      <x:c r="G91" s="12">
        <x:f>SUM('Saldenliste monatlich'!AC91:AN91)</x:f>
        <x:v>-9500</x:v>
      </x:c>
    </x:row>
    <x:row r="92" spans="1:7">
      <x:c r="A92" s="33">
        <x:v>6620</x:v>
      </x:c>
      <x:c r="B92" s="0" t="s">
        <x:v>90</x:v>
      </x:c>
      <x:c r="C92" s="0" t="s">
        <x:v>639</x:v>
      </x:c>
      <x:c r="D92" s="0" t="s">
        <x:v>75</x:v>
      </x:c>
      <x:c r="E92" s="12">
        <x:f>SUM('Saldenliste monatlich'!E92:P92)</x:f>
        <x:v>-2800</x:v>
      </x:c>
      <x:c r="F92" s="12">
        <x:f>SUM('Saldenliste monatlich'!Q92:AB92)</x:f>
        <x:v>-2800</x:v>
      </x:c>
      <x:c r="G92" s="12">
        <x:f>SUM('Saldenliste monatlich'!AC92:AN92)</x:f>
        <x:v>-2800</x:v>
      </x:c>
    </x:row>
    <x:row r="93" spans="1:7">
      <x:c r="A93" s="33">
        <x:v>6640</x:v>
      </x:c>
      <x:c r="B93" s="0" t="s">
        <x:v>91</x:v>
      </x:c>
      <x:c r="C93" s="0" t="s">
        <x:v>639</x:v>
      </x:c>
      <x:c r="D93" s="0" t="s">
        <x:v>75</x:v>
      </x:c>
      <x:c r="E93" s="12">
        <x:f>SUM('Saldenliste monatlich'!E93:P93)</x:f>
        <x:v>-10408.509999999998</x:v>
      </x:c>
      <x:c r="F93" s="12">
        <x:f>SUM('Saldenliste monatlich'!Q93:AB93)</x:f>
        <x:v>-9951.78</x:v>
      </x:c>
      <x:c r="G93" s="12">
        <x:f>SUM('Saldenliste monatlich'!AC93:AN93)</x:f>
        <x:v>-10144.369999999999</x:v>
      </x:c>
    </x:row>
    <x:row r="94" spans="1:7">
      <x:c r="A94" s="33">
        <x:v>6644</x:v>
      </x:c>
      <x:c r="B94" s="0" t="s">
        <x:v>92</x:v>
      </x:c>
      <x:c r="C94" s="0" t="s">
        <x:v>639</x:v>
      </x:c>
      <x:c r="D94" s="0" t="s">
        <x:v>75</x:v>
      </x:c>
      <x:c r="E94" s="12">
        <x:f>SUM('Saldenliste monatlich'!E94:P94)</x:f>
        <x:v>-4460.8</x:v>
      </x:c>
      <x:c r="F94" s="12">
        <x:f>SUM('Saldenliste monatlich'!Q94:AB94)</x:f>
        <x:v>-4265.04</x:v>
      </x:c>
      <x:c r="G94" s="12">
        <x:f>SUM('Saldenliste monatlich'!AC94:AN94)</x:f>
        <x:v>-4347.570000000001</x:v>
      </x:c>
    </x:row>
    <x:row r="95" spans="1:7">
      <x:c r="A95" s="33">
        <x:v>6650</x:v>
      </x:c>
      <x:c r="B95" s="0" t="s">
        <x:v>93</x:v>
      </x:c>
      <x:c r="C95" s="0" t="s">
        <x:v>639</x:v>
      </x:c>
      <x:c r="D95" s="0" t="s">
        <x:v>75</x:v>
      </x:c>
      <x:c r="E95" s="12">
        <x:f>SUM('Saldenliste monatlich'!E95:P95)</x:f>
        <x:v>-82578.93</x:v>
      </x:c>
      <x:c r="F95" s="12">
        <x:f>SUM('Saldenliste monatlich'!Q95:AB95)</x:f>
        <x:v>-96669.6</x:v>
      </x:c>
      <x:c r="G95" s="12">
        <x:f>SUM('Saldenliste monatlich'!AC95:AN95)</x:f>
        <x:v>-90780.79000000001</x:v>
      </x:c>
    </x:row>
    <x:row r="96" spans="1:7">
      <x:c r="A96" s="33">
        <x:v>6670</x:v>
      </x:c>
      <x:c r="B96" s="0" t="s">
        <x:v>94</x:v>
      </x:c>
      <x:c r="C96" s="0" t="s">
        <x:v>639</x:v>
      </x:c>
      <x:c r="D96" s="0" t="s">
        <x:v>75</x:v>
      </x:c>
      <x:c r="E96" s="12">
        <x:f>SUM('Saldenliste monatlich'!E96:P96)</x:f>
        <x:v>-13795.73</x:v>
      </x:c>
      <x:c r="F96" s="12">
        <x:f>SUM('Saldenliste monatlich'!Q96:AB96)</x:f>
        <x:v>-19427.37</x:v>
      </x:c>
      <x:c r="G96" s="12">
        <x:f>SUM('Saldenliste monatlich'!AC96:AN96)</x:f>
        <x:v>-19958.06</x:v>
      </x:c>
    </x:row>
    <x:row r="97" spans="1:7">
      <x:c r="A97" s="33">
        <x:v>6710</x:v>
      </x:c>
      <x:c r="B97" s="0" t="s">
        <x:v>95</x:v>
      </x:c>
      <x:c r="C97" s="0" t="s">
        <x:v>639</x:v>
      </x:c>
      <x:c r="D97" s="0" t="s">
        <x:v>75</x:v>
      </x:c>
      <x:c r="E97" s="12">
        <x:f>SUM('Saldenliste monatlich'!E97:P97)</x:f>
        <x:v>-299710.4000000001</x:v>
      </x:c>
      <x:c r="F97" s="12">
        <x:f>SUM('Saldenliste monatlich'!Q97:AB97)</x:f>
        <x:v>-306600.15</x:v>
      </x:c>
      <x:c r="G97" s="12">
        <x:f>SUM('Saldenliste monatlich'!AC97:AN97)</x:f>
        <x:v>-335053.81</x:v>
      </x:c>
    </x:row>
    <x:row r="98" spans="1:7">
      <x:c r="A98" s="33">
        <x:v>6740</x:v>
      </x:c>
      <x:c r="B98" s="0" t="s">
        <x:v>96</x:v>
      </x:c>
      <x:c r="C98" s="0" t="s">
        <x:v>639</x:v>
      </x:c>
      <x:c r="D98" s="0" t="s">
        <x:v>75</x:v>
      </x:c>
      <x:c r="E98" s="12">
        <x:f>SUM('Saldenliste monatlich'!E98:P98)</x:f>
        <x:v>-606526.48</x:v>
      </x:c>
      <x:c r="F98" s="12">
        <x:f>SUM('Saldenliste monatlich'!Q98:AB98)</x:f>
        <x:v>-696651.66</x:v>
      </x:c>
      <x:c r="G98" s="12">
        <x:f>SUM('Saldenliste monatlich'!AC98:AN98)</x:f>
        <x:v>-679075.04</x:v>
      </x:c>
    </x:row>
    <x:row r="99" spans="1:7">
      <x:c r="A99" s="33">
        <x:v>6800</x:v>
      </x:c>
      <x:c r="B99" s="0" t="s">
        <x:v>97</x:v>
      </x:c>
      <x:c r="C99" s="0" t="s">
        <x:v>639</x:v>
      </x:c>
      <x:c r="D99" s="0" t="s">
        <x:v>75</x:v>
      </x:c>
      <x:c r="E99" s="12">
        <x:f>SUM('Saldenliste monatlich'!E99:P99)</x:f>
        <x:v>-7364.24</x:v>
      </x:c>
      <x:c r="F99" s="12">
        <x:f>SUM('Saldenliste monatlich'!Q99:AB99)</x:f>
        <x:v>-6839.4</x:v>
      </x:c>
      <x:c r="G99" s="12">
        <x:f>SUM('Saldenliste monatlich'!AC99:AN99)</x:f>
        <x:v>-7042.9400000000005</x:v>
      </x:c>
    </x:row>
    <x:row r="100" spans="1:7">
      <x:c r="A100" s="33">
        <x:v>6805</x:v>
      </x:c>
      <x:c r="B100" s="0" t="s">
        <x:v>98</x:v>
      </x:c>
      <x:c r="C100" s="0" t="s">
        <x:v>639</x:v>
      </x:c>
      <x:c r="D100" s="0" t="s">
        <x:v>75</x:v>
      </x:c>
      <x:c r="E100" s="12">
        <x:f>SUM('Saldenliste monatlich'!E100:P100)</x:f>
        <x:v>-38729.579999999994</x:v>
      </x:c>
      <x:c r="F100" s="12">
        <x:f>SUM('Saldenliste monatlich'!Q100:AB100)</x:f>
        <x:v>-38769.03</x:v>
      </x:c>
      <x:c r="G100" s="12">
        <x:f>SUM('Saldenliste monatlich'!AC100:AN100)</x:f>
        <x:v>-38042.490000000005</x:v>
      </x:c>
    </x:row>
    <x:row r="101" spans="1:7">
      <x:c r="A101" s="33">
        <x:v>6810</x:v>
      </x:c>
      <x:c r="B101" s="0" t="s">
        <x:v>99</x:v>
      </x:c>
      <x:c r="C101" s="0" t="s">
        <x:v>639</x:v>
      </x:c>
      <x:c r="D101" s="0" t="s">
        <x:v>75</x:v>
      </x:c>
      <x:c r="E101" s="12">
        <x:f>SUM('Saldenliste monatlich'!E101:P101)</x:f>
        <x:v>-10680</x:v>
      </x:c>
      <x:c r="F101" s="12">
        <x:f>SUM('Saldenliste monatlich'!Q101:AB101)</x:f>
        <x:v>-10680</x:v>
      </x:c>
      <x:c r="G101" s="12">
        <x:f>SUM('Saldenliste monatlich'!AC101:AN101)</x:f>
        <x:v>-10680</x:v>
      </x:c>
    </x:row>
    <x:row r="102" spans="1:7">
      <x:c r="A102" s="33">
        <x:v>6815</x:v>
      </x:c>
      <x:c r="B102" s="0" t="s">
        <x:v>100</x:v>
      </x:c>
      <x:c r="C102" s="0" t="s">
        <x:v>639</x:v>
      </x:c>
      <x:c r="D102" s="0" t="s">
        <x:v>75</x:v>
      </x:c>
      <x:c r="E102" s="12">
        <x:f>SUM('Saldenliste monatlich'!E102:P102)</x:f>
        <x:v>-10712.71</x:v>
      </x:c>
      <x:c r="F102" s="12">
        <x:f>SUM('Saldenliste monatlich'!Q102:AB102)</x:f>
        <x:v>-10053.92</x:v>
      </x:c>
      <x:c r="G102" s="12">
        <x:f>SUM('Saldenliste monatlich'!AC102:AN102)</x:f>
        <x:v>-10426.26</x:v>
      </x:c>
    </x:row>
    <x:row r="103" spans="1:7">
      <x:c r="A103" s="33">
        <x:v>6820</x:v>
      </x:c>
      <x:c r="B103" s="0" t="s">
        <x:v>101</x:v>
      </x:c>
      <x:c r="C103" s="0" t="s">
        <x:v>639</x:v>
      </x:c>
      <x:c r="D103" s="0" t="s">
        <x:v>75</x:v>
      </x:c>
      <x:c r="E103" s="12">
        <x:f>SUM('Saldenliste monatlich'!E103:P103)</x:f>
        <x:v>-2880</x:v>
      </x:c>
      <x:c r="F103" s="12">
        <x:f>SUM('Saldenliste monatlich'!Q103:AB103)</x:f>
        <x:v>-2880</x:v>
      </x:c>
      <x:c r="G103" s="12">
        <x:f>SUM('Saldenliste monatlich'!AC103:AN103)</x:f>
        <x:v>-2880</x:v>
      </x:c>
    </x:row>
    <x:row r="104" spans="1:7">
      <x:c r="A104" s="33">
        <x:v>6821</x:v>
      </x:c>
      <x:c r="B104" s="0" t="s">
        <x:v>102</x:v>
      </x:c>
      <x:c r="C104" s="0" t="s">
        <x:v>639</x:v>
      </x:c>
      <x:c r="D104" s="0" t="s">
        <x:v>75</x:v>
      </x:c>
      <x:c r="E104" s="12">
        <x:f>SUM('Saldenliste monatlich'!E104:P104)</x:f>
        <x:v>-17324.91</x:v>
      </x:c>
      <x:c r="F104" s="12">
        <x:f>SUM('Saldenliste monatlich'!Q104:AB104)</x:f>
        <x:v>0</x:v>
      </x:c>
      <x:c r="G104" s="12">
        <x:f>SUM('Saldenliste monatlich'!AC104:AN104)</x:f>
        <x:v>-16731.8</x:v>
      </x:c>
    </x:row>
    <x:row r="105" spans="1:7">
      <x:c r="A105" s="33">
        <x:v>6825</x:v>
      </x:c>
      <x:c r="B105" s="0" t="s">
        <x:v>103</x:v>
      </x:c>
      <x:c r="C105" s="0" t="s">
        <x:v>639</x:v>
      </x:c>
      <x:c r="D105" s="0" t="s">
        <x:v>75</x:v>
      </x:c>
      <x:c r="E105" s="12">
        <x:f>SUM('Saldenliste monatlich'!E105:P105)</x:f>
        <x:v>-3461.89</x:v>
      </x:c>
      <x:c r="F105" s="12">
        <x:f>SUM('Saldenliste monatlich'!Q105:AB105)</x:f>
        <x:v>-189211.47</x:v>
      </x:c>
      <x:c r="G105" s="12">
        <x:f>SUM('Saldenliste monatlich'!AC105:AN105)</x:f>
        <x:v>-2974.84</x:v>
      </x:c>
    </x:row>
    <x:row r="106" spans="1:7">
      <x:c r="A106" s="33">
        <x:v>6827</x:v>
      </x:c>
      <x:c r="B106" s="0" t="s">
        <x:v>104</x:v>
      </x:c>
      <x:c r="C106" s="0" t="s">
        <x:v>639</x:v>
      </x:c>
      <x:c r="D106" s="0" t="s">
        <x:v>75</x:v>
      </x:c>
      <x:c r="E106" s="12">
        <x:f>SUM('Saldenliste monatlich'!E106:P106)</x:f>
        <x:v>-46520</x:v>
      </x:c>
      <x:c r="F106" s="12">
        <x:f>SUM('Saldenliste monatlich'!Q106:AB106)</x:f>
        <x:v>-46500</x:v>
      </x:c>
      <x:c r="G106" s="12">
        <x:f>SUM('Saldenliste monatlich'!AC106:AN106)</x:f>
        <x:v>-52290</x:v>
      </x:c>
    </x:row>
    <x:row r="107" spans="1:7">
      <x:c r="A107" s="33">
        <x:v>6830</x:v>
      </x:c>
      <x:c r="B107" s="0" t="s">
        <x:v>105</x:v>
      </x:c>
      <x:c r="C107" s="0" t="s">
        <x:v>639</x:v>
      </x:c>
      <x:c r="D107" s="0" t="s">
        <x:v>75</x:v>
      </x:c>
      <x:c r="E107" s="12">
        <x:f>SUM('Saldenliste monatlich'!E107:P107)</x:f>
        <x:v>-74400</x:v>
      </x:c>
      <x:c r="F107" s="12">
        <x:f>SUM('Saldenliste monatlich'!Q107:AB107)</x:f>
        <x:v>-79200</x:v>
      </x:c>
      <x:c r="G107" s="12">
        <x:f>SUM('Saldenliste monatlich'!AC107:AN107)</x:f>
        <x:v>-79200</x:v>
      </x:c>
    </x:row>
    <x:row r="108" spans="1:7">
      <x:c r="A108" s="33">
        <x:v>6840</x:v>
      </x:c>
      <x:c r="B108" s="0" t="s">
        <x:v>106</x:v>
      </x:c>
      <x:c r="C108" s="0" t="s">
        <x:v>639</x:v>
      </x:c>
      <x:c r="D108" s="0" t="s">
        <x:v>75</x:v>
      </x:c>
      <x:c r="E108" s="12">
        <x:f>SUM('Saldenliste monatlich'!E108:P108)</x:f>
        <x:v>-34680</x:v>
      </x:c>
      <x:c r="F108" s="12">
        <x:f>SUM('Saldenliste monatlich'!Q108:AB108)</x:f>
        <x:v>-34680</x:v>
      </x:c>
      <x:c r="G108" s="12">
        <x:f>SUM('Saldenliste monatlich'!AC108:AN108)</x:f>
        <x:v>-34680</x:v>
      </x:c>
    </x:row>
    <x:row r="109" spans="1:7">
      <x:c r="A109" s="33">
        <x:v>6845</x:v>
      </x:c>
      <x:c r="B109" s="0" t="s">
        <x:v>107</x:v>
      </x:c>
      <x:c r="C109" s="0" t="s">
        <x:v>639</x:v>
      </x:c>
      <x:c r="D109" s="0" t="s">
        <x:v>75</x:v>
      </x:c>
      <x:c r="E109" s="12">
        <x:f>SUM('Saldenliste monatlich'!E109:P109)</x:f>
        <x:v>-1583.38</x:v>
      </x:c>
      <x:c r="F109" s="12">
        <x:f>SUM('Saldenliste monatlich'!Q109:AB109)</x:f>
        <x:v>-3223.1400000000003</x:v>
      </x:c>
      <x:c r="G109" s="12">
        <x:f>SUM('Saldenliste monatlich'!AC109:AN109)</x:f>
        <x:v>-3407.3999999999996</x:v>
      </x:c>
    </x:row>
    <x:row r="110" spans="1:7">
      <x:c r="A110" s="33">
        <x:v>6855</x:v>
      </x:c>
      <x:c r="B110" s="0" t="s">
        <x:v>108</x:v>
      </x:c>
      <x:c r="C110" s="0" t="s">
        <x:v>639</x:v>
      </x:c>
      <x:c r="D110" s="0" t="s">
        <x:v>75</x:v>
      </x:c>
      <x:c r="E110" s="12">
        <x:f>SUM('Saldenliste monatlich'!E110:P110)</x:f>
        <x:v>-8546.94</x:v>
      </x:c>
      <x:c r="F110" s="12">
        <x:f>SUM('Saldenliste monatlich'!Q110:AB110)</x:f>
        <x:v>-9237.39</x:v>
      </x:c>
      <x:c r="G110" s="12">
        <x:f>SUM('Saldenliste monatlich'!AC110:AN110)</x:f>
        <x:v>-8947.56</x:v>
      </x:c>
    </x:row>
    <x:row r="111" spans="1:7">
      <x:c r="A111" s="33">
        <x:v>6859</x:v>
      </x:c>
      <x:c r="B111" s="0" t="s">
        <x:v>109</x:v>
      </x:c>
      <x:c r="C111" s="0" t="s">
        <x:v>639</x:v>
      </x:c>
      <x:c r="D111" s="0" t="s">
        <x:v>75</x:v>
      </x:c>
      <x:c r="E111" s="12">
        <x:f>SUM('Saldenliste monatlich'!E111:P111)</x:f>
        <x:v>-15342.93</x:v>
      </x:c>
      <x:c r="F111" s="12">
        <x:f>SUM('Saldenliste monatlich'!Q111:AB111)</x:f>
        <x:v>-15880.92</x:v>
      </x:c>
      <x:c r="G111" s="12">
        <x:f>SUM('Saldenliste monatlich'!AC111:AN111)</x:f>
        <x:v>-15794.779999999999</x:v>
      </x:c>
    </x:row>
    <x:row r="112" spans="1:7">
      <x:c r="A112" s="33">
        <x:v>6895</x:v>
      </x:c>
      <x:c r="B112" s="0" t="s">
        <x:v>110</x:v>
      </x:c>
      <x:c r="C112" s="0" t="s">
        <x:v>639</x:v>
      </x:c>
      <x:c r="D112" s="0" t="s">
        <x:v>75</x:v>
      </x:c>
      <x:c r="E112" s="12">
        <x:f>SUM('Saldenliste monatlich'!E112:P112)</x:f>
        <x:v>0</x:v>
      </x:c>
      <x:c r="F112" s="12">
        <x:f>SUM('Saldenliste monatlich'!Q112:AB112)</x:f>
        <x:v>-158400</x:v>
      </x:c>
      <x:c r="G112" s="12">
        <x:f>SUM('Saldenliste monatlich'!AC112:AN112)</x:f>
        <x:v>0</x:v>
      </x:c>
    </x:row>
    <x:row r="113" spans="1:7">
      <x:c r="A113" s="33">
        <x:v>6923</x:v>
      </x:c>
      <x:c r="B113" s="0" t="s">
        <x:v>111</x:v>
      </x:c>
      <x:c r="C113" s="0" t="s">
        <x:v>639</x:v>
      </x:c>
      <x:c r="D113" s="0" t="s">
        <x:v>75</x:v>
      </x:c>
      <x:c r="E113" s="12">
        <x:f>SUM('Saldenliste monatlich'!E113:P113)</x:f>
        <x:v>0</x:v>
      </x:c>
      <x:c r="F113" s="12">
        <x:f>SUM('Saldenliste monatlich'!Q113:AB113)</x:f>
        <x:v>-96000</x:v>
      </x:c>
      <x:c r="G113" s="12">
        <x:f>SUM('Saldenliste monatlich'!AC113:AN113)</x:f>
        <x:v>0</x:v>
      </x:c>
    </x:row>
    <x:row r="114" spans="1:7">
      <x:c r="A114" s="33">
        <x:v>6930</x:v>
      </x:c>
      <x:c r="B114" s="0" t="s">
        <x:v>112</x:v>
      </x:c>
      <x:c r="C114" s="0" t="s">
        <x:v>639</x:v>
      </x:c>
      <x:c r="D114" s="0" t="s">
        <x:v>75</x:v>
      </x:c>
      <x:c r="E114" s="12">
        <x:f>SUM('Saldenliste monatlich'!E114:P114)</x:f>
        <x:v>0</x:v>
      </x:c>
      <x:c r="F114" s="12">
        <x:f>SUM('Saldenliste monatlich'!Q114:AB114)</x:f>
        <x:v>0</x:v>
      </x:c>
      <x:c r="G114" s="12">
        <x:f>SUM('Saldenliste monatlich'!AC114:AN114)</x:f>
        <x:v>-136000</x:v>
      </x:c>
    </x:row>
    <x:row r="115" spans="1:7">
      <x:c r="A115" s="33">
        <x:v>7100</x:v>
      </x:c>
      <x:c r="B115" s="0" t="s">
        <x:v>124</x:v>
      </x:c>
      <x:c r="C115" s="0" t="s">
        <x:v>639</x:v>
      </x:c>
      <x:c r="D115" s="0" t="s">
        <x:v>123</x:v>
      </x:c>
      <x:c r="E115" s="12">
        <x:f>SUM('Saldenliste monatlich'!E115:P115)</x:f>
        <x:v>0</x:v>
      </x:c>
      <x:c r="F115" s="12">
        <x:f>SUM('Saldenliste monatlich'!Q115:AB115)</x:f>
        <x:v>29627.46</x:v>
      </x:c>
      <x:c r="G115" s="12">
        <x:f>SUM('Saldenliste monatlich'!AC115:AN115)</x:f>
        <x:v>15909.36</x:v>
      </x:c>
    </x:row>
    <x:row r="116" spans="1:7">
      <x:c r="A116" s="33">
        <x:v>7310</x:v>
      </x:c>
      <x:c r="B116" s="0" t="s">
        <x:v>125</x:v>
      </x:c>
      <x:c r="C116" s="0" t="s">
        <x:v>639</x:v>
      </x:c>
      <x:c r="D116" s="0" t="s">
        <x:v>123</x:v>
      </x:c>
      <x:c r="E116" s="12">
        <x:f>SUM('Saldenliste monatlich'!E116:P116)</x:f>
        <x:v>-23888.709999999995</x:v>
      </x:c>
      <x:c r="F116" s="12">
        <x:f>SUM('Saldenliste monatlich'!Q116:AB116)</x:f>
        <x:v>-41894.6</x:v>
      </x:c>
      <x:c r="G116" s="12">
        <x:f>SUM('Saldenliste monatlich'!AC116:AN116)</x:f>
        <x:v>-30040.230000000003</x:v>
      </x:c>
    </x:row>
    <x:row r="117" spans="1:7">
      <x:c r="A117" s="33">
        <x:v>7320</x:v>
      </x:c>
      <x:c r="B117" s="0" t="s">
        <x:v>126</x:v>
      </x:c>
      <x:c r="C117" s="0" t="s">
        <x:v>639</x:v>
      </x:c>
      <x:c r="D117" s="0" t="s">
        <x:v>123</x:v>
      </x:c>
      <x:c r="E117" s="12">
        <x:f>SUM('Saldenliste monatlich'!E117:P117)</x:f>
        <x:v>-41015.630000000005</x:v>
      </x:c>
      <x:c r="F117" s="12">
        <x:f>SUM('Saldenliste monatlich'!Q117:AB117)</x:f>
        <x:v>-96848.08</x:v>
      </x:c>
      <x:c r="G117" s="12">
        <x:f>SUM('Saldenliste monatlich'!AC117:AN117)</x:f>
        <x:v>-145027.11</x:v>
      </x:c>
    </x:row>
    <x:row r="118" spans="1:7">
      <x:c r="A118" s="33">
        <x:v>7600</x:v>
      </x:c>
      <x:c r="B118" s="0" t="s">
        <x:v>130</x:v>
      </x:c>
      <x:c r="C118" s="0" t="s">
        <x:v>639</x:v>
      </x:c>
      <x:c r="D118" s="0" t="s">
        <x:v>129</x:v>
      </x:c>
      <x:c r="E118" s="12">
        <x:f>SUM('Saldenliste monatlich'!E118:P118)</x:f>
        <x:v>-311626.1</x:v>
      </x:c>
      <x:c r="F118" s="12">
        <x:f>SUM('Saldenliste monatlich'!Q118:AB118)</x:f>
        <x:v>-360224.16000000003</x:v>
      </x:c>
      <x:c r="G118" s="12">
        <x:f>SUM('Saldenliste monatlich'!AC118:AN118)</x:f>
        <x:v>-241898.97999999995</x:v>
      </x:c>
    </x:row>
    <x:row r="119" spans="1:7">
      <x:c r="A119" s="33">
        <x:v>7608</x:v>
      </x:c>
      <x:c r="B119" s="0" t="s">
        <x:v>131</x:v>
      </x:c>
      <x:c r="C119" s="0" t="s">
        <x:v>639</x:v>
      </x:c>
      <x:c r="D119" s="0" t="s">
        <x:v>129</x:v>
      </x:c>
      <x:c r="E119" s="12">
        <x:f>SUM('Saldenliste monatlich'!E119:P119)</x:f>
        <x:v>-17139.440000000002</x:v>
      </x:c>
      <x:c r="F119" s="12">
        <x:f>SUM('Saldenliste monatlich'!Q119:AB119)</x:f>
        <x:v>-19812.33</x:v>
      </x:c>
      <x:c r="G119" s="12">
        <x:f>SUM('Saldenliste monatlich'!AC119:AN119)</x:f>
        <x:v>-13304.44</x:v>
      </x:c>
    </x:row>
    <x:row r="120" spans="1:7">
      <x:c r="A120" s="33">
        <x:v>7610</x:v>
      </x:c>
      <x:c r="B120" s="0" t="s">
        <x:v>132</x:v>
      </x:c>
      <x:c r="C120" s="0" t="s">
        <x:v>639</x:v>
      </x:c>
      <x:c r="D120" s="0" t="s">
        <x:v>129</x:v>
      </x:c>
      <x:c r="E120" s="12">
        <x:f>SUM('Saldenliste monatlich'!E120:P120)</x:f>
        <x:v>-298122.30000000005</x:v>
      </x:c>
      <x:c r="F120" s="12">
        <x:f>SUM('Saldenliste monatlich'!Q120:AB120)</x:f>
        <x:v>-344614.44</x:v>
      </x:c>
      <x:c r="G120" s="12">
        <x:f>SUM('Saldenliste monatlich'!AC120:AN120)</x:f>
        <x:v>-231416.69</x:v>
      </x:c>
    </x:row>
    <x:row r="121" spans="1:7">
      <x:c r="A121" s="33">
        <x:v>7630</x:v>
      </x:c>
      <x:c r="B121" s="0" t="s">
        <x:v>133</x:v>
      </x:c>
      <x:c r="C121" s="0" t="s">
        <x:v>639</x:v>
      </x:c>
      <x:c r="D121" s="0" t="s">
        <x:v>129</x:v>
      </x:c>
      <x:c r="E121" s="12">
        <x:f>SUM('Saldenliste monatlich'!E121:P121)</x:f>
        <x:v>0</x:v>
      </x:c>
      <x:c r="F121" s="12">
        <x:f>SUM('Saldenliste monatlich'!Q121:AB121)</x:f>
        <x:v>-7814.24</x:v>
      </x:c>
      <x:c r="G121" s="12">
        <x:f>SUM('Saldenliste monatlich'!AC121:AN121)</x:f>
        <x:v>-4196.11</x:v>
      </x:c>
    </x:row>
    <x:row r="122" spans="1:7">
      <x:c r="A122" s="33">
        <x:v>7685</x:v>
      </x:c>
      <x:c r="B122" s="0" t="s">
        <x:v>113</x:v>
      </x:c>
      <x:c r="C122" s="0" t="s">
        <x:v>639</x:v>
      </x:c>
      <x:c r="D122" s="0" t="s">
        <x:v>75</x:v>
      </x:c>
      <x:c r="E122" s="12">
        <x:f>SUM('Saldenliste monatlich'!E122:P122)</x:f>
        <x:v>-5400</x:v>
      </x:c>
      <x:c r="F122" s="12">
        <x:f>SUM('Saldenliste monatlich'!Q122:AB122)</x:f>
        <x:v>-5400</x:v>
      </x:c>
      <x:c r="G122" s="12">
        <x:f>SUM('Saldenliste monatlich'!AC122:AN122)</x:f>
        <x:v>-5400</x:v>
      </x:c>
    </x:row>
    <x:row r="124" spans="1:7">
      <x:c r="A124" s="5" t="s">
        <x:v>642</x:v>
      </x:c>
      <x:c r="E124" s="18">
        <x:f>SUMIF($C$5:$C$122,"Bilanz",E5:E122)</x:f>
        <x:v>1443358.6899999997</x:v>
      </x:c>
      <x:c r="F124" s="18">
        <x:f>SUMIF($C$5:$C$122,"Bilanz",F5:F122)</x:f>
        <x:v>1661964.1599999978</x:v>
      </x:c>
      <x:c r="G124" s="18">
        <x:f>SUMIF($C$5:$C$122,"Bilanz",G5:G122)</x:f>
        <x:v>1114696.0499999993</x:v>
      </x:c>
    </x:row>
    <x:row r="125" spans="1:7">
      <x:c r="A125" s="5" t="s">
        <x:v>643</x:v>
      </x:c>
      <x:c r="E125" s="18">
        <x:f>SUMIF($C$5:$C$122,"GuV",E5:E122)</x:f>
        <x:v>1443358.689999996</x:v>
      </x:c>
      <x:c r="F125" s="18">
        <x:f>SUMIF($C$5:$C$122,"GuV",F5:F122)</x:f>
        <x:v>1661964.1599999985</x:v>
      </x:c>
      <x:c r="G125" s="18">
        <x:f>SUMIF($C$5:$C$122,"GuV",G5:G122)</x:f>
        <x:v>1114696.0499999968</x:v>
      </x:c>
    </x:row>
    <x:row r="126" spans="1:7">
      <x:c r="A126" s="5" t="s">
        <x:v>644</x:v>
      </x:c>
      <x:c r="E126" s="18">
        <x:f>ROUND(E124-E125,2)</x:f>
        <x:v>0</x:v>
      </x:c>
      <x:c r="F126" s="18">
        <x:f>ROUND(F124-F125,2)</x:f>
        <x:v>0</x:v>
      </x:c>
      <x:c r="G126" s="18">
        <x:f>ROUND(G124-G125,2)</x:f>
        <x:v>0</x:v>
      </x:c>
    </x:row>
  </x:sheetData>
  <x:autoFilter ref="A4:G122"/>
  <x:mergeCells count="1">
    <x:mergeCell ref="A2:G2"/>
  </x:mergeCells>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2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AN122"/>
  <x:sheetViews>
    <x:sheetView showGridLines="0" workbookViewId="0">
      <x:pane xSplit="4" ySplit="4" topLeftCell="E5" activePane="bottomRight" state="frozenSplit"/>
    </x:sheetView>
  </x:sheetViews>
  <x:sheetFormatPr defaultRowHeight="15"/>
  <x:cols>
    <x:col min="1" max="1" width="8.567768" style="0" customWidth="1"/>
    <x:col min="2" max="2" width="67.139196" style="0" customWidth="1"/>
    <x:col min="3" max="3" width="13.139196" style="0" customWidth="1"/>
    <x:col min="4" max="4" width="51.424911" style="0" customWidth="1"/>
    <x:col min="5" max="40" width="14.710625" style="0" customWidth="1"/>
  </x:cols>
  <x:sheetData>
    <x:row r="1" spans="1:40">
      <x:c r="A1" s="6" t="s">
        <x:v>619</x:v>
      </x:c>
    </x:row>
    <x:row r="2" spans="1:40" ht="15" customHeight="1">
      <x:c r="A2" s="19" t="s">
        <x:v>620</x:v>
      </x:c>
      <x:c r="B2" s="19"/>
      <x:c r="C2" s="19"/>
      <x:c r="D2" s="19"/>
      <x:c r="E2" s="19"/>
      <x:c r="F2" s="19"/>
      <x:c r="G2" s="19"/>
      <x:c r="H2" s="19"/>
      <x:c r="I2" s="19"/>
      <x:c r="J2" s="19"/>
      <x:c r="K2" s="19"/>
      <x:c r="L2" s="19"/>
      <x:c r="M2" s="19"/>
      <x:c r="N2" s="19"/>
      <x:c r="O2" s="19"/>
      <x:c r="P2" s="19"/>
      <x:c r="Q2" s="19"/>
      <x:c r="R2" s="19"/>
      <x:c r="S2" s="19"/>
      <x:c r="T2" s="19"/>
      <x:c r="U2" s="19"/>
      <x:c r="V2" s="19"/>
      <x:c r="W2" s="19"/>
      <x:c r="X2" s="19"/>
      <x:c r="Y2" s="19"/>
      <x:c r="Z2" s="19"/>
      <x:c r="AA2" s="19"/>
      <x:c r="AB2" s="19"/>
      <x:c r="AC2" s="19"/>
      <x:c r="AD2" s="19"/>
      <x:c r="AE2" s="19"/>
      <x:c r="AF2" s="19"/>
      <x:c r="AG2" s="19"/>
      <x:c r="AH2" s="19"/>
      <x:c r="AI2" s="19"/>
      <x:c r="AJ2" s="19"/>
      <x:c r="AK2" s="19"/>
      <x:c r="AL2" s="19"/>
      <x:c r="AM2" s="19"/>
      <x:c r="AN2" s="19"/>
    </x:row>
    <x:row r="4" spans="1:40" s="5" customFormat="1">
      <x:c r="A4" s="8" t="s">
        <x:v>3</x:v>
      </x:c>
      <x:c r="B4" s="8" t="s">
        <x:v>621</x:v>
      </x:c>
      <x:c r="C4" s="8" t="s">
        <x:v>622</x:v>
      </x:c>
      <x:c r="D4" s="8" t="s">
        <x:v>2</x:v>
      </x:c>
      <x:c r="E4" s="9" t="s">
        <x:v>4</x:v>
      </x:c>
      <x:c r="F4" s="9" t="s">
        <x:v>5</x:v>
      </x:c>
      <x:c r="G4" s="9" t="s">
        <x:v>6</x:v>
      </x:c>
      <x:c r="H4" s="9" t="s">
        <x:v>7</x:v>
      </x:c>
      <x:c r="I4" s="9" t="s">
        <x:v>8</x:v>
      </x:c>
      <x:c r="J4" s="9" t="s">
        <x:v>9</x:v>
      </x:c>
      <x:c r="K4" s="9" t="s">
        <x:v>10</x:v>
      </x:c>
      <x:c r="L4" s="9" t="s">
        <x:v>11</x:v>
      </x:c>
      <x:c r="M4" s="9" t="s">
        <x:v>12</x:v>
      </x:c>
      <x:c r="N4" s="9" t="s">
        <x:v>13</x:v>
      </x:c>
      <x:c r="O4" s="9" t="s">
        <x:v>14</x:v>
      </x:c>
      <x:c r="P4" s="9" t="s">
        <x:v>15</x:v>
      </x:c>
      <x:c r="Q4" s="9" t="s">
        <x:v>16</x:v>
      </x:c>
      <x:c r="R4" s="9" t="s">
        <x:v>17</x:v>
      </x:c>
      <x:c r="S4" s="9" t="s">
        <x:v>18</x:v>
      </x:c>
      <x:c r="T4" s="9" t="s">
        <x:v>19</x:v>
      </x:c>
      <x:c r="U4" s="9" t="s">
        <x:v>20</x:v>
      </x:c>
      <x:c r="V4" s="9" t="s">
        <x:v>21</x:v>
      </x:c>
      <x:c r="W4" s="9" t="s">
        <x:v>22</x:v>
      </x:c>
      <x:c r="X4" s="9" t="s">
        <x:v>23</x:v>
      </x:c>
      <x:c r="Y4" s="9" t="s">
        <x:v>24</x:v>
      </x:c>
      <x:c r="Z4" s="9" t="s">
        <x:v>25</x:v>
      </x:c>
      <x:c r="AA4" s="9" t="s">
        <x:v>26</x:v>
      </x:c>
      <x:c r="AB4" s="9" t="s">
        <x:v>27</x:v>
      </x:c>
      <x:c r="AC4" s="9" t="s">
        <x:v>28</x:v>
      </x:c>
      <x:c r="AD4" s="9" t="s">
        <x:v>29</x:v>
      </x:c>
      <x:c r="AE4" s="9" t="s">
        <x:v>30</x:v>
      </x:c>
      <x:c r="AF4" s="9" t="s">
        <x:v>31</x:v>
      </x:c>
      <x:c r="AG4" s="9" t="s">
        <x:v>32</x:v>
      </x:c>
      <x:c r="AH4" s="9" t="s">
        <x:v>33</x:v>
      </x:c>
      <x:c r="AI4" s="9" t="s">
        <x:v>34</x:v>
      </x:c>
      <x:c r="AJ4" s="9" t="s">
        <x:v>35</x:v>
      </x:c>
      <x:c r="AK4" s="9" t="s">
        <x:v>36</x:v>
      </x:c>
      <x:c r="AL4" s="9" t="s">
        <x:v>37</x:v>
      </x:c>
      <x:c r="AM4" s="9" t="s">
        <x:v>38</x:v>
      </x:c>
      <x:c r="AN4" s="9" t="s">
        <x:v>39</x:v>
      </x:c>
    </x:row>
    <x:row r="5" spans="1:40">
      <x:c r="A5" s="33">
        <x:v>135</x:v>
      </x:c>
      <x:c r="B5" s="0" t="s">
        <x:v>143</x:v>
      </x:c>
      <x:c r="C5" s="0" t="s">
        <x:v>571</x:v>
      </x:c>
      <x:c r="D5" s="0" t="s">
        <x:v>623</x:v>
      </x:c>
      <x:c r="E5" s="12">
        <x:v>34500</x:v>
      </x:c>
      <x:c r="F5" s="12">
        <x:v>33000</x:v>
      </x:c>
      <x:c r="G5" s="12">
        <x:v>31500</x:v>
      </x:c>
      <x:c r="H5" s="12">
        <x:v>30000</x:v>
      </x:c>
      <x:c r="I5" s="12">
        <x:v>28500</x:v>
      </x:c>
      <x:c r="J5" s="12">
        <x:v>27000</x:v>
      </x:c>
      <x:c r="K5" s="12">
        <x:v>25500</x:v>
      </x:c>
      <x:c r="L5" s="12">
        <x:v>24000</x:v>
      </x:c>
      <x:c r="M5" s="12">
        <x:v>22500</x:v>
      </x:c>
      <x:c r="N5" s="12">
        <x:v>21000</x:v>
      </x:c>
      <x:c r="O5" s="12">
        <x:v>19500</x:v>
      </x:c>
      <x:c r="P5" s="12">
        <x:v>18000</x:v>
      </x:c>
      <x:c r="Q5" s="12">
        <x:v>16500</x:v>
      </x:c>
      <x:c r="R5" s="12">
        <x:v>15000</x:v>
      </x:c>
      <x:c r="S5" s="12">
        <x:v>13500</x:v>
      </x:c>
      <x:c r="T5" s="12">
        <x:v>12000</x:v>
      </x:c>
      <x:c r="U5" s="12">
        <x:v>10500</x:v>
      </x:c>
      <x:c r="V5" s="12">
        <x:v>9000</x:v>
      </x:c>
      <x:c r="W5" s="12">
        <x:v>7500</x:v>
      </x:c>
      <x:c r="X5" s="12">
        <x:v>6000</x:v>
      </x:c>
      <x:c r="Y5" s="12">
        <x:v>4500</x:v>
      </x:c>
      <x:c r="Z5" s="12">
        <x:v>3000</x:v>
      </x:c>
      <x:c r="AA5" s="12">
        <x:v>1500</x:v>
      </x:c>
      <x:c r="AB5" s="12">
        <x:v>0</x:v>
      </x:c>
      <x:c r="AC5" s="12">
        <x:v>0</x:v>
      </x:c>
      <x:c r="AD5" s="12">
        <x:v>0</x:v>
      </x:c>
      <x:c r="AE5" s="12">
        <x:v>374305.56</x:v>
      </x:c>
      <x:c r="AF5" s="12">
        <x:v>363611.12</x:v>
      </x:c>
      <x:c r="AG5" s="12">
        <x:v>352916.68</x:v>
      </x:c>
      <x:c r="AH5" s="12">
        <x:v>342222.24</x:v>
      </x:c>
      <x:c r="AI5" s="12">
        <x:v>331527.8</x:v>
      </x:c>
      <x:c r="AJ5" s="12">
        <x:v>320833.36</x:v>
      </x:c>
      <x:c r="AK5" s="12">
        <x:v>310138.92</x:v>
      </x:c>
      <x:c r="AL5" s="12">
        <x:v>299444.48</x:v>
      </x:c>
      <x:c r="AM5" s="12">
        <x:v>288750.04</x:v>
      </x:c>
      <x:c r="AN5" s="12">
        <x:v>278055.6</x:v>
      </x:c>
    </x:row>
    <x:row r="6" spans="1:40">
      <x:c r="A6" s="33">
        <x:v>440</x:v>
      </x:c>
      <x:c r="B6" s="0" t="s">
        <x:v>145</x:v>
      </x:c>
      <x:c r="C6" s="0" t="s">
        <x:v>571</x:v>
      </x:c>
      <x:c r="D6" s="0" t="s">
        <x:v>624</x:v>
      </x:c>
      <x:c r="E6" s="12">
        <x:v>475000</x:v>
      </x:c>
      <x:c r="F6" s="12">
        <x:v>470000</x:v>
      </x:c>
      <x:c r="G6" s="12">
        <x:v>623400</x:v>
      </x:c>
      <x:c r="H6" s="12">
        <x:v>616750</x:v>
      </x:c>
      <x:c r="I6" s="12">
        <x:v>610100</x:v>
      </x:c>
      <x:c r="J6" s="12">
        <x:v>603450</x:v>
      </x:c>
      <x:c r="K6" s="12">
        <x:v>596800</x:v>
      </x:c>
      <x:c r="L6" s="12">
        <x:v>590150</x:v>
      </x:c>
      <x:c r="M6" s="12">
        <x:v>583500</x:v>
      </x:c>
      <x:c r="N6" s="12">
        <x:v>576850</x:v>
      </x:c>
      <x:c r="O6" s="12">
        <x:v>570200</x:v>
      </x:c>
      <x:c r="P6" s="12">
        <x:v>563550</x:v>
      </x:c>
      <x:c r="Q6" s="12">
        <x:v>556900</x:v>
      </x:c>
      <x:c r="R6" s="12">
        <x:v>550250</x:v>
      </x:c>
      <x:c r="S6" s="12">
        <x:v>543600</x:v>
      </x:c>
      <x:c r="T6" s="12">
        <x:v>536950</x:v>
      </x:c>
      <x:c r="U6" s="12">
        <x:v>530300</x:v>
      </x:c>
      <x:c r="V6" s="12">
        <x:v>3163650</x:v>
      </x:c>
      <x:c r="W6" s="12">
        <x:v>3135000</x:v>
      </x:c>
      <x:c r="X6" s="12">
        <x:v>3106350</x:v>
      </x:c>
      <x:c r="Y6" s="12">
        <x:v>3077700</x:v>
      </x:c>
      <x:c r="Z6" s="12">
        <x:v>3049050</x:v>
      </x:c>
      <x:c r="AA6" s="12">
        <x:v>3020400</x:v>
      </x:c>
      <x:c r="AB6" s="12">
        <x:v>2991750</x:v>
      </x:c>
      <x:c r="AC6" s="12">
        <x:v>2963100</x:v>
      </x:c>
      <x:c r="AD6" s="12">
        <x:v>2934450</x:v>
      </x:c>
      <x:c r="AE6" s="12">
        <x:v>2905800</x:v>
      </x:c>
      <x:c r="AF6" s="12">
        <x:v>2877150</x:v>
      </x:c>
      <x:c r="AG6" s="12">
        <x:v>2848500</x:v>
      </x:c>
      <x:c r="AH6" s="12">
        <x:v>2819850</x:v>
      </x:c>
      <x:c r="AI6" s="12">
        <x:v>2791200</x:v>
      </x:c>
      <x:c r="AJ6" s="12">
        <x:v>2762550</x:v>
      </x:c>
      <x:c r="AK6" s="12">
        <x:v>2733900</x:v>
      </x:c>
      <x:c r="AL6" s="12">
        <x:v>2705250</x:v>
      </x:c>
      <x:c r="AM6" s="12">
        <x:v>2676600</x:v>
      </x:c>
      <x:c r="AN6" s="12">
        <x:v>2647950</x:v>
      </x:c>
    </x:row>
    <x:row r="7" spans="1:40">
      <x:c r="A7" s="33">
        <x:v>520</x:v>
      </x:c>
      <x:c r="B7" s="0" t="s">
        <x:v>146</x:v>
      </x:c>
      <x:c r="C7" s="0" t="s">
        <x:v>571</x:v>
      </x:c>
      <x:c r="D7" s="0" t="s">
        <x:v>624</x:v>
      </x:c>
      <x:c r="E7" s="12">
        <x:v>114400</x:v>
      </x:c>
      <x:c r="F7" s="12">
        <x:v>110000</x:v>
      </x:c>
      <x:c r="G7" s="12">
        <x:v>105600</x:v>
      </x:c>
      <x:c r="H7" s="12">
        <x:v>101200</x:v>
      </x:c>
      <x:c r="I7" s="12">
        <x:v>96800</x:v>
      </x:c>
      <x:c r="J7" s="12">
        <x:v>92400</x:v>
      </x:c>
      <x:c r="K7" s="12">
        <x:v>88000</x:v>
      </x:c>
      <x:c r="L7" s="12">
        <x:v>83600</x:v>
      </x:c>
      <x:c r="M7" s="12">
        <x:v>79200</x:v>
      </x:c>
      <x:c r="N7" s="12">
        <x:v>74800</x:v>
      </x:c>
      <x:c r="O7" s="12">
        <x:v>70400</x:v>
      </x:c>
      <x:c r="P7" s="12">
        <x:v>66000</x:v>
      </x:c>
      <x:c r="Q7" s="12">
        <x:v>61600</x:v>
      </x:c>
      <x:c r="R7" s="12">
        <x:v>57200</x:v>
      </x:c>
      <x:c r="S7" s="12">
        <x:v>52800</x:v>
      </x:c>
      <x:c r="T7" s="12">
        <x:v>48400</x:v>
      </x:c>
      <x:c r="U7" s="12">
        <x:v>44000</x:v>
      </x:c>
      <x:c r="V7" s="12">
        <x:v>39600</x:v>
      </x:c>
      <x:c r="W7" s="12">
        <x:v>35200</x:v>
      </x:c>
      <x:c r="X7" s="12">
        <x:v>30800</x:v>
      </x:c>
      <x:c r="Y7" s="12">
        <x:v>26400</x:v>
      </x:c>
      <x:c r="Z7" s="12">
        <x:v>22000</x:v>
      </x:c>
      <x:c r="AA7" s="12">
        <x:v>17600</x:v>
      </x:c>
      <x:c r="AB7" s="12">
        <x:v>13200</x:v>
      </x:c>
      <x:c r="AC7" s="12">
        <x:v>8800</x:v>
      </x:c>
      <x:c r="AD7" s="12">
        <x:v>4400</x:v>
      </x:c>
      <x:c r="AE7" s="12">
        <x:v>0</x:v>
      </x:c>
      <x:c r="AF7" s="12">
        <x:v>0</x:v>
      </x:c>
      <x:c r="AG7" s="12">
        <x:v>0</x:v>
      </x:c>
      <x:c r="AH7" s="12">
        <x:v>0</x:v>
      </x:c>
      <x:c r="AI7" s="12">
        <x:v>0</x:v>
      </x:c>
      <x:c r="AJ7" s="12">
        <x:v>0</x:v>
      </x:c>
      <x:c r="AK7" s="12">
        <x:v>0</x:v>
      </x:c>
      <x:c r="AL7" s="12">
        <x:v>0</x:v>
      </x:c>
      <x:c r="AM7" s="12">
        <x:v>0</x:v>
      </x:c>
      <x:c r="AN7" s="12">
        <x:v>0</x:v>
      </x:c>
    </x:row>
    <x:row r="8" spans="1:40">
      <x:c r="A8" s="33">
        <x:v>540</x:v>
      </x:c>
      <x:c r="B8" s="0" t="s">
        <x:v>147</x:v>
      </x:c>
      <x:c r="C8" s="0" t="s">
        <x:v>571</x:v>
      </x:c>
      <x:c r="D8" s="0" t="s">
        <x:v>624</x:v>
      </x:c>
      <x:c r="E8" s="12">
        <x:v>212400</x:v>
      </x:c>
      <x:c r="F8" s="12">
        <x:v>208800</x:v>
      </x:c>
      <x:c r="G8" s="12">
        <x:v>205200</x:v>
      </x:c>
      <x:c r="H8" s="12">
        <x:v>201600</x:v>
      </x:c>
      <x:c r="I8" s="12">
        <x:v>198000</x:v>
      </x:c>
      <x:c r="J8" s="12">
        <x:v>194400</x:v>
      </x:c>
      <x:c r="K8" s="12">
        <x:v>190800</x:v>
      </x:c>
      <x:c r="L8" s="12">
        <x:v>187200</x:v>
      </x:c>
      <x:c r="M8" s="12">
        <x:v>183600</x:v>
      </x:c>
      <x:c r="N8" s="12">
        <x:v>180000</x:v>
      </x:c>
      <x:c r="O8" s="12">
        <x:v>176400</x:v>
      </x:c>
      <x:c r="P8" s="12">
        <x:v>172800</x:v>
      </x:c>
      <x:c r="Q8" s="12">
        <x:v>169200</x:v>
      </x:c>
      <x:c r="R8" s="12">
        <x:v>165600</x:v>
      </x:c>
      <x:c r="S8" s="12">
        <x:v>162000</x:v>
      </x:c>
      <x:c r="T8" s="12">
        <x:v>158400</x:v>
      </x:c>
      <x:c r="U8" s="12">
        <x:v>415625</x:v>
      </x:c>
      <x:c r="V8" s="12">
        <x:v>411250</x:v>
      </x:c>
      <x:c r="W8" s="12">
        <x:v>406875</x:v>
      </x:c>
      <x:c r="X8" s="12">
        <x:v>402500</x:v>
      </x:c>
      <x:c r="Y8" s="12">
        <x:v>398125</x:v>
      </x:c>
      <x:c r="Z8" s="12">
        <x:v>393750</x:v>
      </x:c>
      <x:c r="AA8" s="12">
        <x:v>389375</x:v>
      </x:c>
      <x:c r="AB8" s="12">
        <x:v>385000</x:v>
      </x:c>
      <x:c r="AC8" s="12">
        <x:v>380625</x:v>
      </x:c>
      <x:c r="AD8" s="12">
        <x:v>376250</x:v>
      </x:c>
      <x:c r="AE8" s="12">
        <x:v>371875</x:v>
      </x:c>
      <x:c r="AF8" s="12">
        <x:v>367500</x:v>
      </x:c>
      <x:c r="AG8" s="12">
        <x:v>363125</x:v>
      </x:c>
      <x:c r="AH8" s="12">
        <x:v>358750</x:v>
      </x:c>
      <x:c r="AI8" s="12">
        <x:v>354375</x:v>
      </x:c>
      <x:c r="AJ8" s="12">
        <x:v>350000</x:v>
      </x:c>
      <x:c r="AK8" s="12">
        <x:v>345625</x:v>
      </x:c>
      <x:c r="AL8" s="12">
        <x:v>341250</x:v>
      </x:c>
      <x:c r="AM8" s="12">
        <x:v>336875</x:v>
      </x:c>
      <x:c r="AN8" s="12">
        <x:v>332500</x:v>
      </x:c>
    </x:row>
    <x:row r="9" spans="1:40">
      <x:c r="A9" s="33">
        <x:v>650</x:v>
      </x:c>
      <x:c r="B9" s="0" t="s">
        <x:v>148</x:v>
      </x:c>
      <x:c r="C9" s="0" t="s">
        <x:v>571</x:v>
      </x:c>
      <x:c r="D9" s="0" t="s">
        <x:v>624</x:v>
      </x:c>
      <x:c r="E9" s="12">
        <x:v>137356.64</x:v>
      </x:c>
      <x:c r="F9" s="12">
        <x:v>135879.68</x:v>
      </x:c>
      <x:c r="G9" s="12">
        <x:v>134402.72</x:v>
      </x:c>
      <x:c r="H9" s="12">
        <x:v>132925.76</x:v>
      </x:c>
      <x:c r="I9" s="12">
        <x:v>131448.8</x:v>
      </x:c>
      <x:c r="J9" s="12">
        <x:v>129971.84</x:v>
      </x:c>
      <x:c r="K9" s="12">
        <x:v>128494.88</x:v>
      </x:c>
      <x:c r="L9" s="12">
        <x:v>127017.92</x:v>
      </x:c>
      <x:c r="M9" s="12">
        <x:v>125540.96</x:v>
      </x:c>
      <x:c r="N9" s="12">
        <x:v>124064</x:v>
      </x:c>
      <x:c r="O9" s="12">
        <x:v>122587.04</x:v>
      </x:c>
      <x:c r="P9" s="12">
        <x:v>121110.08</x:v>
      </x:c>
      <x:c r="Q9" s="12">
        <x:v>119633.12</x:v>
      </x:c>
      <x:c r="R9" s="12">
        <x:v>118156.16</x:v>
      </x:c>
      <x:c r="S9" s="12">
        <x:v>116679.2</x:v>
      </x:c>
      <x:c r="T9" s="12">
        <x:v>115202.24</x:v>
      </x:c>
      <x:c r="U9" s="12">
        <x:v>113725.28</x:v>
      </x:c>
      <x:c r="V9" s="12">
        <x:v>112248.32</x:v>
      </x:c>
      <x:c r="W9" s="12">
        <x:v>110771.36</x:v>
      </x:c>
      <x:c r="X9" s="12">
        <x:v>109294.4</x:v>
      </x:c>
      <x:c r="Y9" s="12">
        <x:v>107817.44</x:v>
      </x:c>
      <x:c r="Z9" s="12">
        <x:v>106340.48</x:v>
      </x:c>
      <x:c r="AA9" s="12">
        <x:v>104863.52</x:v>
      </x:c>
      <x:c r="AB9" s="12">
        <x:v>103386.56</x:v>
      </x:c>
      <x:c r="AC9" s="12">
        <x:v>101909.6</x:v>
      </x:c>
      <x:c r="AD9" s="12">
        <x:v>100432.64</x:v>
      </x:c>
      <x:c r="AE9" s="12">
        <x:v>98955.68</x:v>
      </x:c>
      <x:c r="AF9" s="12">
        <x:v>97478.72</x:v>
      </x:c>
      <x:c r="AG9" s="12">
        <x:v>96001.76</x:v>
      </x:c>
      <x:c r="AH9" s="12">
        <x:v>94524.8</x:v>
      </x:c>
      <x:c r="AI9" s="12">
        <x:v>93047.84</x:v>
      </x:c>
      <x:c r="AJ9" s="12">
        <x:v>91570.88</x:v>
      </x:c>
      <x:c r="AK9" s="12">
        <x:v>90093.92</x:v>
      </x:c>
      <x:c r="AL9" s="12">
        <x:v>88616.96</x:v>
      </x:c>
      <x:c r="AM9" s="12">
        <x:v>87140</x:v>
      </x:c>
      <x:c r="AN9" s="12">
        <x:v>85663.04</x:v>
      </x:c>
    </x:row>
    <x:row r="10" spans="1:40">
      <x:c r="A10" s="33">
        <x:v>690</x:v>
      </x:c>
      <x:c r="B10" s="0" t="s">
        <x:v>149</x:v>
      </x:c>
      <x:c r="C10" s="0" t="s">
        <x:v>571</x:v>
      </x:c>
      <x:c r="D10" s="0" t="s">
        <x:v>624</x:v>
      </x:c>
      <x:c r="E10" s="12">
        <x:v>74760</x:v>
      </x:c>
      <x:c r="F10" s="12">
        <x:v>72624</x:v>
      </x:c>
      <x:c r="G10" s="12">
        <x:v>70488</x:v>
      </x:c>
      <x:c r="H10" s="12">
        <x:v>68352</x:v>
      </x:c>
      <x:c r="I10" s="12">
        <x:v>66216</x:v>
      </x:c>
      <x:c r="J10" s="12">
        <x:v>64080</x:v>
      </x:c>
      <x:c r="K10" s="12">
        <x:v>61944</x:v>
      </x:c>
      <x:c r="L10" s="12">
        <x:v>59808</x:v>
      </x:c>
      <x:c r="M10" s="12">
        <x:v>57672</x:v>
      </x:c>
      <x:c r="N10" s="12">
        <x:v>55536</x:v>
      </x:c>
      <x:c r="O10" s="12">
        <x:v>53400</x:v>
      </x:c>
      <x:c r="P10" s="12">
        <x:v>51264</x:v>
      </x:c>
      <x:c r="Q10" s="12">
        <x:v>49128</x:v>
      </x:c>
      <x:c r="R10" s="12">
        <x:v>46992</x:v>
      </x:c>
      <x:c r="S10" s="12">
        <x:v>44856</x:v>
      </x:c>
      <x:c r="T10" s="12">
        <x:v>42720</x:v>
      </x:c>
      <x:c r="U10" s="12">
        <x:v>40584</x:v>
      </x:c>
      <x:c r="V10" s="12">
        <x:v>38448</x:v>
      </x:c>
      <x:c r="W10" s="12">
        <x:v>36312</x:v>
      </x:c>
      <x:c r="X10" s="12">
        <x:v>34176</x:v>
      </x:c>
      <x:c r="Y10" s="12">
        <x:v>32040</x:v>
      </x:c>
      <x:c r="Z10" s="12">
        <x:v>29904</x:v>
      </x:c>
      <x:c r="AA10" s="12">
        <x:v>121101.33</x:v>
      </x:c>
      <x:c r="AB10" s="12">
        <x:v>116298.66</x:v>
      </x:c>
      <x:c r="AC10" s="12">
        <x:v>111495.99</x:v>
      </x:c>
      <x:c r="AD10" s="12">
        <x:v>106693.32</x:v>
      </x:c>
      <x:c r="AE10" s="12">
        <x:v>101890.65</x:v>
      </x:c>
      <x:c r="AF10" s="12">
        <x:v>97087.98</x:v>
      </x:c>
      <x:c r="AG10" s="12">
        <x:v>92285.31</x:v>
      </x:c>
      <x:c r="AH10" s="12">
        <x:v>87482.64</x:v>
      </x:c>
      <x:c r="AI10" s="12">
        <x:v>82679.97</x:v>
      </x:c>
      <x:c r="AJ10" s="12">
        <x:v>77877.3</x:v>
      </x:c>
      <x:c r="AK10" s="12">
        <x:v>73074.63</x:v>
      </x:c>
      <x:c r="AL10" s="12">
        <x:v>68271.96</x:v>
      </x:c>
      <x:c r="AM10" s="12">
        <x:v>63469.29</x:v>
      </x:c>
      <x:c r="AN10" s="12">
        <x:v>58666.62</x:v>
      </x:c>
    </x:row>
    <x:row r="11" spans="1:40">
      <x:c r="A11" s="33">
        <x:v>1140</x:v>
      </x:c>
      <x:c r="B11" s="0" t="s">
        <x:v>153</x:v>
      </x:c>
      <x:c r="C11" s="0" t="s">
        <x:v>571</x:v>
      </x:c>
      <x:c r="D11" s="0" t="s">
        <x:v>625</x:v>
      </x:c>
      <x:c r="E11" s="12">
        <x:v>1491364.4</x:v>
      </x:c>
      <x:c r="F11" s="12">
        <x:v>1491364.4</x:v>
      </x:c>
      <x:c r="G11" s="12">
        <x:v>1491364.4</x:v>
      </x:c>
      <x:c r="H11" s="12">
        <x:v>1491364.4</x:v>
      </x:c>
      <x:c r="I11" s="12">
        <x:v>1491364.4</x:v>
      </x:c>
      <x:c r="J11" s="12">
        <x:v>1491364.4</x:v>
      </x:c>
      <x:c r="K11" s="12">
        <x:v>1491364.4</x:v>
      </x:c>
      <x:c r="L11" s="12">
        <x:v>1491364.4</x:v>
      </x:c>
      <x:c r="M11" s="12">
        <x:v>1491364.4</x:v>
      </x:c>
      <x:c r="N11" s="12">
        <x:v>1491364.4</x:v>
      </x:c>
      <x:c r="O11" s="12">
        <x:v>1491364.4</x:v>
      </x:c>
      <x:c r="P11" s="12">
        <x:v>1501759.15</x:v>
      </x:c>
      <x:c r="Q11" s="12">
        <x:v>1501759.15</x:v>
      </x:c>
      <x:c r="R11" s="12">
        <x:v>1501759.15</x:v>
      </x:c>
      <x:c r="S11" s="12">
        <x:v>1501759.15</x:v>
      </x:c>
      <x:c r="T11" s="12">
        <x:v>1501759.15</x:v>
      </x:c>
      <x:c r="U11" s="12">
        <x:v>1501759.15</x:v>
      </x:c>
      <x:c r="V11" s="12">
        <x:v>1501759.15</x:v>
      </x:c>
      <x:c r="W11" s="12">
        <x:v>1501759.15</x:v>
      </x:c>
      <x:c r="X11" s="12">
        <x:v>1501759.15</x:v>
      </x:c>
      <x:c r="Y11" s="12">
        <x:v>1501759.15</x:v>
      </x:c>
      <x:c r="Z11" s="12">
        <x:v>1501759.15</x:v>
      </x:c>
      <x:c r="AA11" s="12">
        <x:v>1501759.15</x:v>
      </x:c>
      <x:c r="AB11" s="12">
        <x:v>1578275.64</x:v>
      </x:c>
      <x:c r="AC11" s="12">
        <x:v>1578275.64</x:v>
      </x:c>
      <x:c r="AD11" s="12">
        <x:v>1578275.64</x:v>
      </x:c>
      <x:c r="AE11" s="12">
        <x:v>1578275.64</x:v>
      </x:c>
      <x:c r="AF11" s="12">
        <x:v>1578275.64</x:v>
      </x:c>
      <x:c r="AG11" s="12">
        <x:v>1578275.64</x:v>
      </x:c>
      <x:c r="AH11" s="12">
        <x:v>1578275.64</x:v>
      </x:c>
      <x:c r="AI11" s="12">
        <x:v>1578275.64</x:v>
      </x:c>
      <x:c r="AJ11" s="12">
        <x:v>1578275.64</x:v>
      </x:c>
      <x:c r="AK11" s="12">
        <x:v>1578275.64</x:v>
      </x:c>
      <x:c r="AL11" s="12">
        <x:v>1578275.64</x:v>
      </x:c>
      <x:c r="AM11" s="12">
        <x:v>1578275.64</x:v>
      </x:c>
      <x:c r="AN11" s="12">
        <x:v>1802641.5</x:v>
      </x:c>
    </x:row>
    <x:row r="12" spans="1:40">
      <x:c r="A12" s="33">
        <x:v>1200</x:v>
      </x:c>
      <x:c r="B12" s="0" t="s">
        <x:v>155</x:v>
      </x:c>
      <x:c r="C12" s="0" t="s">
        <x:v>571</x:v>
      </x:c>
      <x:c r="D12" s="0" t="s">
        <x:v>626</x:v>
      </x:c>
      <x:c r="E12" s="12">
        <x:v>2616581.48</x:v>
      </x:c>
      <x:c r="F12" s="12">
        <x:v>2658919.5</x:v>
      </x:c>
      <x:c r="G12" s="12">
        <x:v>3122013.73</x:v>
      </x:c>
      <x:c r="H12" s="12">
        <x:v>3116793.81</x:v>
      </x:c>
      <x:c r="I12" s="12">
        <x:v>3044301.68</x:v>
      </x:c>
      <x:c r="J12" s="12">
        <x:v>3072851.52</x:v>
      </x:c>
      <x:c r="K12" s="12">
        <x:v>2887817.44</x:v>
      </x:c>
      <x:c r="L12" s="12">
        <x:v>2699075.56</x:v>
      </x:c>
      <x:c r="M12" s="12">
        <x:v>3137736.67</x:v>
      </x:c>
      <x:c r="N12" s="12">
        <x:v>3376383.7</x:v>
      </x:c>
      <x:c r="O12" s="12">
        <x:v>3521613.77</x:v>
      </x:c>
      <x:c r="P12" s="12">
        <x:v>3672967.52</x:v>
      </x:c>
      <x:c r="Q12" s="12">
        <x:v>3054825.98</x:v>
      </x:c>
      <x:c r="R12" s="12">
        <x:v>3051081.48</x:v>
      </x:c>
      <x:c r="S12" s="12">
        <x:v>3313263.91</x:v>
      </x:c>
      <x:c r="T12" s="12">
        <x:v>3273269.4</x:v>
      </x:c>
      <x:c r="U12" s="12">
        <x:v>3397539.92</x:v>
      </x:c>
      <x:c r="V12" s="12">
        <x:v>3800663.54</x:v>
      </x:c>
      <x:c r="W12" s="12">
        <x:v>3472662.4</x:v>
      </x:c>
      <x:c r="X12" s="12">
        <x:v>3177151.36</x:v>
      </x:c>
      <x:c r="Y12" s="12">
        <x:v>3447809.97</x:v>
      </x:c>
      <x:c r="Z12" s="12">
        <x:v>3738052.82</x:v>
      </x:c>
      <x:c r="AA12" s="12">
        <x:v>3734056.83</x:v>
      </x:c>
      <x:c r="AB12" s="12">
        <x:v>4059566.34</x:v>
      </x:c>
      <x:c r="AC12" s="12">
        <x:v>3262028.59</x:v>
      </x:c>
      <x:c r="AD12" s="12">
        <x:v>3000471.3</x:v>
      </x:c>
      <x:c r="AE12" s="12">
        <x:v>3555549.62</x:v>
      </x:c>
      <x:c r="AF12" s="12">
        <x:v>3322274.57</x:v>
      </x:c>
      <x:c r="AG12" s="12">
        <x:v>3534146.37</x:v>
      </x:c>
      <x:c r="AH12" s="12">
        <x:v>3349549.89</x:v>
      </x:c>
      <x:c r="AI12" s="12">
        <x:v>3190675.55</x:v>
      </x:c>
      <x:c r="AJ12" s="12">
        <x:v>2992507.17</x:v>
      </x:c>
      <x:c r="AK12" s="12">
        <x:v>3559606.85</x:v>
      </x:c>
      <x:c r="AL12" s="12">
        <x:v>3835053.89</x:v>
      </x:c>
      <x:c r="AM12" s="12">
        <x:v>4047651.91</x:v>
      </x:c>
      <x:c r="AN12" s="12">
        <x:v>4115181.56</x:v>
      </x:c>
    </x:row>
    <x:row r="13" spans="1:40">
      <x:c r="A13" s="33">
        <x:v>1240</x:v>
      </x:c>
      <x:c r="B13" s="0" t="s">
        <x:v>156</x:v>
      </x:c>
      <x:c r="C13" s="0" t="s">
        <x:v>571</x:v>
      </x:c>
      <x:c r="D13" s="0" t="s">
        <x:v>626</x:v>
      </x:c>
      <x:c r="E13" s="12">
        <x:v>0</x:v>
      </x:c>
      <x:c r="F13" s="12">
        <x:v>0</x:v>
      </x:c>
      <x:c r="G13" s="12">
        <x:v>0</x:v>
      </x:c>
      <x:c r="H13" s="12">
        <x:v>0</x:v>
      </x:c>
      <x:c r="I13" s="12">
        <x:v>0</x:v>
      </x:c>
      <x:c r="J13" s="12">
        <x:v>0</x:v>
      </x:c>
      <x:c r="K13" s="12">
        <x:v>0</x:v>
      </x:c>
      <x:c r="L13" s="12">
        <x:v>0</x:v>
      </x:c>
      <x:c r="M13" s="12">
        <x:v>0</x:v>
      </x:c>
      <x:c r="N13" s="12">
        <x:v>0</x:v>
      </x:c>
      <x:c r="O13" s="12">
        <x:v>0</x:v>
      </x:c>
      <x:c r="P13" s="12">
        <x:v>0</x:v>
      </x:c>
      <x:c r="Q13" s="12">
        <x:v>0</x:v>
      </x:c>
      <x:c r="R13" s="12">
        <x:v>0</x:v>
      </x:c>
      <x:c r="S13" s="12">
        <x:v>0</x:v>
      </x:c>
      <x:c r="T13" s="12">
        <x:v>0</x:v>
      </x:c>
      <x:c r="U13" s="12">
        <x:v>0</x:v>
      </x:c>
      <x:c r="V13" s="12">
        <x:v>0</x:v>
      </x:c>
      <x:c r="W13" s="12">
        <x:v>0</x:v>
      </x:c>
      <x:c r="X13" s="12">
        <x:v>0</x:v>
      </x:c>
      <x:c r="Y13" s="12">
        <x:v>190400</x:v>
      </x:c>
      <x:c r="Z13" s="12">
        <x:v>190400</x:v>
      </x:c>
      <x:c r="AA13" s="12">
        <x:v>190400</x:v>
      </x:c>
      <x:c r="AB13" s="12">
        <x:v>190400</x:v>
      </x:c>
      <x:c r="AC13" s="12">
        <x:v>190400</x:v>
      </x:c>
      <x:c r="AD13" s="12">
        <x:v>190400</x:v>
      </x:c>
      <x:c r="AE13" s="12">
        <x:v>190400</x:v>
      </x:c>
      <x:c r="AF13" s="12">
        <x:v>190400</x:v>
      </x:c>
      <x:c r="AG13" s="12">
        <x:v>0</x:v>
      </x:c>
      <x:c r="AH13" s="12">
        <x:v>0</x:v>
      </x:c>
      <x:c r="AI13" s="12">
        <x:v>0</x:v>
      </x:c>
      <x:c r="AJ13" s="12">
        <x:v>0</x:v>
      </x:c>
      <x:c r="AK13" s="12">
        <x:v>0</x:v>
      </x:c>
      <x:c r="AL13" s="12">
        <x:v>0</x:v>
      </x:c>
      <x:c r="AM13" s="12">
        <x:v>0</x:v>
      </x:c>
      <x:c r="AN13" s="12">
        <x:v>0</x:v>
      </x:c>
    </x:row>
    <x:row r="14" spans="1:40">
      <x:c r="A14" s="33">
        <x:v>1246</x:v>
      </x:c>
      <x:c r="B14" s="0" t="s">
        <x:v>157</x:v>
      </x:c>
      <x:c r="C14" s="0" t="s">
        <x:v>571</x:v>
      </x:c>
      <x:c r="D14" s="0" t="s">
        <x:v>626</x:v>
      </x:c>
      <x:c r="E14" s="12">
        <x:v>0</x:v>
      </x:c>
      <x:c r="F14" s="12">
        <x:v>0</x:v>
      </x:c>
      <x:c r="G14" s="12">
        <x:v>0</x:v>
      </x:c>
      <x:c r="H14" s="12">
        <x:v>0</x:v>
      </x:c>
      <x:c r="I14" s="12">
        <x:v>0</x:v>
      </x:c>
      <x:c r="J14" s="12">
        <x:v>0</x:v>
      </x:c>
      <x:c r="K14" s="12">
        <x:v>0</x:v>
      </x:c>
      <x:c r="L14" s="12">
        <x:v>0</x:v>
      </x:c>
      <x:c r="M14" s="12">
        <x:v>0</x:v>
      </x:c>
      <x:c r="N14" s="12">
        <x:v>0</x:v>
      </x:c>
      <x:c r="O14" s="12">
        <x:v>0</x:v>
      </x:c>
      <x:c r="P14" s="12">
        <x:v>0</x:v>
      </x:c>
      <x:c r="Q14" s="12">
        <x:v>0</x:v>
      </x:c>
      <x:c r="R14" s="12">
        <x:v>0</x:v>
      </x:c>
      <x:c r="S14" s="12">
        <x:v>0</x:v>
      </x:c>
      <x:c r="T14" s="12">
        <x:v>0</x:v>
      </x:c>
      <x:c r="U14" s="12">
        <x:v>0</x:v>
      </x:c>
      <x:c r="V14" s="12">
        <x:v>0</x:v>
      </x:c>
      <x:c r="W14" s="12">
        <x:v>0</x:v>
      </x:c>
      <x:c r="X14" s="12">
        <x:v>0</x:v>
      </x:c>
      <x:c r="Y14" s="12">
        <x:v>0</x:v>
      </x:c>
      <x:c r="Z14" s="12">
        <x:v>0</x:v>
      </x:c>
      <x:c r="AA14" s="12">
        <x:v>0</x:v>
      </x:c>
      <x:c r="AB14" s="12">
        <x:v>-96000</x:v>
      </x:c>
      <x:c r="AC14" s="12">
        <x:v>-96000</x:v>
      </x:c>
      <x:c r="AD14" s="12">
        <x:v>-96000</x:v>
      </x:c>
      <x:c r="AE14" s="12">
        <x:v>-96000</x:v>
      </x:c>
      <x:c r="AF14" s="12">
        <x:v>-96000</x:v>
      </x:c>
      <x:c r="AG14" s="12">
        <x:v>-0</x:v>
      </x:c>
      <x:c r="AH14" s="12">
        <x:v>-0</x:v>
      </x:c>
      <x:c r="AI14" s="12">
        <x:v>-0</x:v>
      </x:c>
      <x:c r="AJ14" s="12">
        <x:v>-0</x:v>
      </x:c>
      <x:c r="AK14" s="12">
        <x:v>-0</x:v>
      </x:c>
      <x:c r="AL14" s="12">
        <x:v>-0</x:v>
      </x:c>
      <x:c r="AM14" s="12">
        <x:v>-0</x:v>
      </x:c>
      <x:c r="AN14" s="12">
        <x:v>-0</x:v>
      </x:c>
    </x:row>
    <x:row r="15" spans="1:40">
      <x:c r="A15" s="33">
        <x:v>1340</x:v>
      </x:c>
      <x:c r="B15" s="0" t="s">
        <x:v>268</x:v>
      </x:c>
      <x:c r="C15" s="0" t="s">
        <x:v>571</x:v>
      </x:c>
      <x:c r="D15" s="0" t="s">
        <x:v>626</x:v>
      </x:c>
      <x:c r="E15" s="12">
        <x:v>0</x:v>
      </x:c>
      <x:c r="F15" s="12">
        <x:v>0</x:v>
      </x:c>
      <x:c r="G15" s="12">
        <x:v>0</x:v>
      </x:c>
      <x:c r="H15" s="12">
        <x:v>0</x:v>
      </x:c>
      <x:c r="I15" s="12">
        <x:v>0</x:v>
      </x:c>
      <x:c r="J15" s="12">
        <x:v>0</x:v>
      </x:c>
      <x:c r="K15" s="12">
        <x:v>0</x:v>
      </x:c>
      <x:c r="L15" s="12">
        <x:v>0</x:v>
      </x:c>
      <x:c r="M15" s="12">
        <x:v>0</x:v>
      </x:c>
      <x:c r="N15" s="12">
        <x:v>0</x:v>
      </x:c>
      <x:c r="O15" s="12">
        <x:v>0</x:v>
      </x:c>
      <x:c r="P15" s="12">
        <x:v>0</x:v>
      </x:c>
      <x:c r="Q15" s="12">
        <x:v>0</x:v>
      </x:c>
      <x:c r="R15" s="12">
        <x:v>0</x:v>
      </x:c>
      <x:c r="S15" s="12">
        <x:v>1500</x:v>
      </x:c>
      <x:c r="T15" s="12">
        <x:v>1250</x:v>
      </x:c>
      <x:c r="U15" s="12">
        <x:v>1000</x:v>
      </x:c>
      <x:c r="V15" s="12">
        <x:v>750</x:v>
      </x:c>
      <x:c r="W15" s="12">
        <x:v>500</x:v>
      </x:c>
      <x:c r="X15" s="12">
        <x:v>250</x:v>
      </x:c>
      <x:c r="Y15" s="12">
        <x:v>0</x:v>
      </x:c>
      <x:c r="Z15" s="12">
        <x:v>0</x:v>
      </x:c>
      <x:c r="AA15" s="12">
        <x:v>0</x:v>
      </x:c>
      <x:c r="AB15" s="12">
        <x:v>0</x:v>
      </x:c>
      <x:c r="AC15" s="12">
        <x:v>0</x:v>
      </x:c>
      <x:c r="AD15" s="12">
        <x:v>0</x:v>
      </x:c>
      <x:c r="AE15" s="12">
        <x:v>0</x:v>
      </x:c>
      <x:c r="AF15" s="12">
        <x:v>0</x:v>
      </x:c>
      <x:c r="AG15" s="12">
        <x:v>0</x:v>
      </x:c>
      <x:c r="AH15" s="12">
        <x:v>0</x:v>
      </x:c>
      <x:c r="AI15" s="12">
        <x:v>0</x:v>
      </x:c>
      <x:c r="AJ15" s="12">
        <x:v>0</x:v>
      </x:c>
      <x:c r="AK15" s="12">
        <x:v>0</x:v>
      </x:c>
      <x:c r="AL15" s="12">
        <x:v>0</x:v>
      </x:c>
      <x:c r="AM15" s="12">
        <x:v>0</x:v>
      </x:c>
      <x:c r="AN15" s="12">
        <x:v>0</x:v>
      </x:c>
    </x:row>
    <x:row r="16" spans="1:40">
      <x:c r="A16" s="33">
        <x:v>1401</x:v>
      </x:c>
      <x:c r="B16" s="0" t="s">
        <x:v>213</x:v>
      </x:c>
      <x:c r="C16" s="0" t="s">
        <x:v>571</x:v>
      </x:c>
      <x:c r="D16" s="0" t="s">
        <x:v>627</x:v>
      </x:c>
      <x:c r="E16" s="12">
        <x:v>6528.54</x:v>
      </x:c>
      <x:c r="F16" s="12">
        <x:v>13720.98</x:v>
      </x:c>
      <x:c r="G16" s="12">
        <x:v>20906.14</x:v>
      </x:c>
      <x:c r="H16" s="12">
        <x:v>28348.69</x:v>
      </x:c>
      <x:c r="I16" s="12">
        <x:v>35375.19</x:v>
      </x:c>
      <x:c r="J16" s="12">
        <x:v>42128.89</x:v>
      </x:c>
      <x:c r="K16" s="12">
        <x:v>48129.86</x:v>
      </x:c>
      <x:c r="L16" s="12">
        <x:v>55466.89</x:v>
      </x:c>
      <x:c r="M16" s="12">
        <x:v>63130.39</x:v>
      </x:c>
      <x:c r="N16" s="12">
        <x:v>71517.66</x:v>
      </x:c>
      <x:c r="O16" s="12">
        <x:v>80727.8</x:v>
      </x:c>
      <x:c r="P16" s="12">
        <x:v>-0</x:v>
      </x:c>
      <x:c r="Q16" s="12">
        <x:v>7269.37</x:v>
      </x:c>
      <x:c r="R16" s="12">
        <x:v>15741.41</x:v>
      </x:c>
      <x:c r="S16" s="12">
        <x:v>23850.88</x:v>
      </x:c>
      <x:c r="T16" s="12">
        <x:v>31764.94</x:v>
      </x:c>
      <x:c r="U16" s="12">
        <x:v>39509.48</x:v>
      </x:c>
      <x:c r="V16" s="12">
        <x:v>46845.03</x:v>
      </x:c>
      <x:c r="W16" s="12">
        <x:v>53119.15</x:v>
      </x:c>
      <x:c r="X16" s="12">
        <x:v>61013.36</x:v>
      </x:c>
      <x:c r="Y16" s="12">
        <x:v>69493.68</x:v>
      </x:c>
      <x:c r="Z16" s="12">
        <x:v>78679.97</x:v>
      </x:c>
      <x:c r="AA16" s="12">
        <x:v>88910.88</x:v>
      </x:c>
      <x:c r="AB16" s="12">
        <x:v>0</x:v>
      </x:c>
      <x:c r="AC16" s="12">
        <x:v>7560.72</x:v>
      </x:c>
      <x:c r="AD16" s="12">
        <x:v>15945.54</x:v>
      </x:c>
      <x:c r="AE16" s="12">
        <x:v>24564.65</x:v>
      </x:c>
      <x:c r="AF16" s="12">
        <x:v>32976.56</x:v>
      </x:c>
      <x:c r="AG16" s="12">
        <x:v>41304.43</x:v>
      </x:c>
      <x:c r="AH16" s="12">
        <x:v>48779.82</x:v>
      </x:c>
      <x:c r="AI16" s="12">
        <x:v>55800.1</x:v>
      </x:c>
      <x:c r="AJ16" s="12">
        <x:v>64367.1</x:v>
      </x:c>
      <x:c r="AK16" s="12">
        <x:v>73193.44</x:v>
      </x:c>
      <x:c r="AL16" s="12">
        <x:v>82637.72</x:v>
      </x:c>
      <x:c r="AM16" s="12">
        <x:v>93229.16</x:v>
      </x:c>
      <x:c r="AN16" s="12">
        <x:v>0</x:v>
      </x:c>
    </x:row>
    <x:row r="17" spans="1:40">
      <x:c r="A17" s="33">
        <x:v>1406</x:v>
      </x:c>
      <x:c r="B17" s="0" t="s">
        <x:v>214</x:v>
      </x:c>
      <x:c r="C17" s="0" t="s">
        <x:v>571</x:v>
      </x:c>
      <x:c r="D17" s="0" t="s">
        <x:v>627</x:v>
      </x:c>
      <x:c r="E17" s="12">
        <x:v>238380.79</x:v>
      </x:c>
      <x:c r="F17" s="12">
        <x:v>495027.09</x:v>
      </x:c>
      <x:c r="G17" s="12">
        <x:v>787628.82</x:v>
      </x:c>
      <x:c r="H17" s="12">
        <x:v>1055364.84</x:v>
      </x:c>
      <x:c r="I17" s="12">
        <x:v>1316635.37</x:v>
      </x:c>
      <x:c r="J17" s="12">
        <x:v>1559755.62</x:v>
      </x:c>
      <x:c r="K17" s="12">
        <x:v>1782797.17</x:v>
      </x:c>
      <x:c r="L17" s="12">
        <x:v>2070279.55</x:v>
      </x:c>
      <x:c r="M17" s="12">
        <x:v>2342665.6</x:v>
      </x:c>
      <x:c r="N17" s="12">
        <x:v>2659880.51</x:v>
      </x:c>
      <x:c r="O17" s="12">
        <x:v>3009875.59</x:v>
      </x:c>
      <x:c r="P17" s="12">
        <x:v>0</x:v>
      </x:c>
      <x:c r="Q17" s="12">
        <x:v>262171.98</x:v>
      </x:c>
      <x:c r="R17" s="12">
        <x:v>565838.5</x:v>
      </x:c>
      <x:c r="S17" s="12">
        <x:v>862240.76</x:v>
      </x:c>
      <x:c r="T17" s="12">
        <x:v>1144737.27</x:v>
      </x:c>
      <x:c r="U17" s="12">
        <x:v>1545123.49</x:v>
      </x:c>
      <x:c r="V17" s="12">
        <x:v>2312956.87</x:v>
      </x:c>
      <x:c r="W17" s="12">
        <x:v>2545878.02</x:v>
      </x:c>
      <x:c r="X17" s="12">
        <x:v>2826107.29</x:v>
      </x:c>
      <x:c r="Y17" s="12">
        <x:v>3126732.77</x:v>
      </x:c>
      <x:c r="Z17" s="12">
        <x:v>3471391.84</x:v>
      </x:c>
      <x:c r="AA17" s="12">
        <x:v>3875315.74</x:v>
      </x:c>
      <x:c r="AB17" s="12">
        <x:v>0</x:v>
      </x:c>
      <x:c r="AC17" s="12">
        <x:v>270798.19</x:v>
      </x:c>
      <x:c r="AD17" s="12">
        <x:v>569385.72</x:v>
      </x:c>
      <x:c r="AE17" s="12">
        <x:v>946392.02</x:v>
      </x:c>
      <x:c r="AF17" s="12">
        <x:v>1247426.76</x:v>
      </x:c>
      <x:c r="AG17" s="12">
        <x:v>1550572.26</x:v>
      </x:c>
      <x:c r="AH17" s="12">
        <x:v>1819385.54</x:v>
      </x:c>
      <x:c r="AI17" s="12">
        <x:v>2074012.5</x:v>
      </x:c>
      <x:c r="AJ17" s="12">
        <x:v>2379287.88</x:v>
      </x:c>
      <x:c r="AK17" s="12">
        <x:v>2692591.23</x:v>
      </x:c>
      <x:c r="AL17" s="12">
        <x:v>3044697.45</x:v>
      </x:c>
      <x:c r="AM17" s="12">
        <x:v>3440016.42</x:v>
      </x:c>
      <x:c r="AN17" s="12">
        <x:v>0</x:v>
      </x:c>
    </x:row>
    <x:row r="18" spans="1:40">
      <x:c r="A18" s="33">
        <x:v>1407</x:v>
      </x:c>
      <x:c r="B18" s="0" t="s">
        <x:v>215</x:v>
      </x:c>
      <x:c r="C18" s="0" t="s">
        <x:v>571</x:v>
      </x:c>
      <x:c r="D18" s="0" t="s">
        <x:v>627</x:v>
      </x:c>
      <x:c r="E18" s="12">
        <x:v>47974.28</x:v>
      </x:c>
      <x:c r="F18" s="12">
        <x:v>100839.73</x:v>
      </x:c>
      <x:c r="G18" s="12">
        <x:v>153651.53</x:v>
      </x:c>
      <x:c r="H18" s="12">
        <x:v>208359.58</x:v>
      </x:c>
      <x:c r="I18" s="12">
        <x:v>260002.47</x:v>
      </x:c>
      <x:c r="J18" s="12">
        <x:v>309635.57</x:v>
      </x:c>
      <x:c r="K18" s="12">
        <x:v>353723.02</x:v>
      </x:c>
      <x:c r="L18" s="12">
        <x:v>407653.7</x:v>
      </x:c>
      <x:c r="M18" s="12">
        <x:v>463989.62</x:v>
      </x:c>
      <x:c r="N18" s="12">
        <x:v>525657.8</x:v>
      </x:c>
      <x:c r="O18" s="12">
        <x:v>593388.35</x:v>
      </x:c>
      <x:c r="P18" s="12">
        <x:v>0</x:v>
      </x:c>
      <x:c r="Q18" s="12">
        <x:v>53432.2</x:v>
      </x:c>
      <x:c r="R18" s="12">
        <x:v>115724.9</x:v>
      </x:c>
      <x:c r="S18" s="12">
        <x:v>175346.42</x:v>
      </x:c>
      <x:c r="T18" s="12">
        <x:v>233528.24</x:v>
      </x:c>
      <x:c r="U18" s="12">
        <x:v>290461.15</x:v>
      </x:c>
      <x:c r="V18" s="12">
        <x:v>344380.92</x:v>
      </x:c>
      <x:c r="W18" s="12">
        <x:v>390480.78</x:v>
      </x:c>
      <x:c r="X18" s="12">
        <x:v>448516.4</x:v>
      </x:c>
      <x:c r="Y18" s="12">
        <x:v>510870.09</x:v>
      </x:c>
      <x:c r="Z18" s="12">
        <x:v>578424.89</x:v>
      </x:c>
      <x:c r="AA18" s="12">
        <x:v>653675.77</x:v>
      </x:c>
      <x:c r="AB18" s="12">
        <x:v>0</x:v>
      </x:c>
      <x:c r="AC18" s="12">
        <x:v>55578.67</x:v>
      </x:c>
      <x:c r="AD18" s="12">
        <x:v>117228.77</x:v>
      </x:c>
      <x:c r="AE18" s="12">
        <x:v>180604.97</x:v>
      </x:c>
      <x:c r="AF18" s="12">
        <x:v>242454.63</x:v>
      </x:c>
      <x:c r="AG18" s="12">
        <x:v>303685.17</x:v>
      </x:c>
      <x:c r="AH18" s="12">
        <x:v>358635.19</x:v>
      </x:c>
      <x:c r="AI18" s="12">
        <x:v>410232.23</x:v>
      </x:c>
      <x:c r="AJ18" s="12">
        <x:v>473224.55</x:v>
      </x:c>
      <x:c r="AK18" s="12">
        <x:v>538127.48</x:v>
      </x:c>
      <x:c r="AL18" s="12">
        <x:v>607582.99</x:v>
      </x:c>
      <x:c r="AM18" s="12">
        <x:v>685490.01</x:v>
      </x:c>
      <x:c r="AN18" s="12">
        <x:v>0</x:v>
      </x:c>
    </x:row>
    <x:row r="19" spans="1:40">
      <x:c r="A19" s="33">
        <x:v>1435</x:v>
      </x:c>
      <x:c r="B19" s="0" t="s">
        <x:v>158</x:v>
      </x:c>
      <x:c r="C19" s="0" t="s">
        <x:v>571</x:v>
      </x:c>
      <x:c r="D19" s="0" t="s">
        <x:v>626</x:v>
      </x:c>
      <x:c r="E19" s="12">
        <x:v>0</x:v>
      </x:c>
      <x:c r="F19" s="12">
        <x:v>0</x:v>
      </x:c>
      <x:c r="G19" s="12">
        <x:v>0</x:v>
      </x:c>
      <x:c r="H19" s="12">
        <x:v>0</x:v>
      </x:c>
      <x:c r="I19" s="12">
        <x:v>0</x:v>
      </x:c>
      <x:c r="J19" s="12">
        <x:v>0</x:v>
      </x:c>
      <x:c r="K19" s="12">
        <x:v>0</x:v>
      </x:c>
      <x:c r="L19" s="12">
        <x:v>0</x:v>
      </x:c>
      <x:c r="M19" s="12">
        <x:v>0</x:v>
      </x:c>
      <x:c r="N19" s="12">
        <x:v>0</x:v>
      </x:c>
      <x:c r="O19" s="12">
        <x:v>0</x:v>
      </x:c>
      <x:c r="P19" s="12">
        <x:v>0</x:v>
      </x:c>
      <x:c r="Q19" s="12">
        <x:v>0</x:v>
      </x:c>
      <x:c r="R19" s="12">
        <x:v>0</x:v>
      </x:c>
      <x:c r="S19" s="12">
        <x:v>0</x:v>
      </x:c>
      <x:c r="T19" s="12">
        <x:v>0</x:v>
      </x:c>
      <x:c r="U19" s="12">
        <x:v>0</x:v>
      </x:c>
      <x:c r="V19" s="12">
        <x:v>0</x:v>
      </x:c>
      <x:c r="W19" s="12">
        <x:v>0</x:v>
      </x:c>
      <x:c r="X19" s="12">
        <x:v>0</x:v>
      </x:c>
      <x:c r="Y19" s="12">
        <x:v>0</x:v>
      </x:c>
      <x:c r="Z19" s="12">
        <x:v>0</x:v>
      </x:c>
      <x:c r="AA19" s="12">
        <x:v>0</x:v>
      </x:c>
      <x:c r="AB19" s="12">
        <x:v>0</x:v>
      </x:c>
      <x:c r="AC19" s="12">
        <x:v>0</x:v>
      </x:c>
      <x:c r="AD19" s="12">
        <x:v>0</x:v>
      </x:c>
      <x:c r="AE19" s="12">
        <x:v>0</x:v>
      </x:c>
      <x:c r="AF19" s="12">
        <x:v>0</x:v>
      </x:c>
      <x:c r="AG19" s="12">
        <x:v>0</x:v>
      </x:c>
      <x:c r="AH19" s="12">
        <x:v>0</x:v>
      </x:c>
      <x:c r="AI19" s="12">
        <x:v>0</x:v>
      </x:c>
      <x:c r="AJ19" s="12">
        <x:v>0</x:v>
      </x:c>
      <x:c r="AK19" s="12">
        <x:v>0</x:v>
      </x:c>
      <x:c r="AL19" s="12">
        <x:v>0</x:v>
      </x:c>
      <x:c r="AM19" s="12">
        <x:v>0</x:v>
      </x:c>
      <x:c r="AN19" s="12">
        <x:v>113363.81</x:v>
      </x:c>
    </x:row>
    <x:row r="20" spans="1:40">
      <x:c r="A20" s="33">
        <x:v>1450</x:v>
      </x:c>
      <x:c r="B20" s="0" t="s">
        <x:v>159</x:v>
      </x:c>
      <x:c r="C20" s="0" t="s">
        <x:v>571</x:v>
      </x:c>
      <x:c r="D20" s="0" t="s">
        <x:v>626</x:v>
      </x:c>
      <x:c r="E20" s="12">
        <x:v>0</x:v>
      </x:c>
      <x:c r="F20" s="12">
        <x:v>0</x:v>
      </x:c>
      <x:c r="G20" s="12">
        <x:v>0</x:v>
      </x:c>
      <x:c r="H20" s="12">
        <x:v>0</x:v>
      </x:c>
      <x:c r="I20" s="12">
        <x:v>0</x:v>
      </x:c>
      <x:c r="J20" s="12">
        <x:v>0</x:v>
      </x:c>
      <x:c r="K20" s="12">
        <x:v>0</x:v>
      </x:c>
      <x:c r="L20" s="12">
        <x:v>0</x:v>
      </x:c>
      <x:c r="M20" s="12">
        <x:v>0</x:v>
      </x:c>
      <x:c r="N20" s="12">
        <x:v>0</x:v>
      </x:c>
      <x:c r="O20" s="12">
        <x:v>0</x:v>
      </x:c>
      <x:c r="P20" s="12">
        <x:v>0</x:v>
      </x:c>
      <x:c r="Q20" s="12">
        <x:v>0</x:v>
      </x:c>
      <x:c r="R20" s="12">
        <x:v>0</x:v>
      </x:c>
      <x:c r="S20" s="12">
        <x:v>0</x:v>
      </x:c>
      <x:c r="T20" s="12">
        <x:v>0</x:v>
      </x:c>
      <x:c r="U20" s="12">
        <x:v>0</x:v>
      </x:c>
      <x:c r="V20" s="12">
        <x:v>0</x:v>
      </x:c>
      <x:c r="W20" s="12">
        <x:v>0</x:v>
      </x:c>
      <x:c r="X20" s="12">
        <x:v>0</x:v>
      </x:c>
      <x:c r="Y20" s="12">
        <x:v>0</x:v>
      </x:c>
      <x:c r="Z20" s="12">
        <x:v>0</x:v>
      </x:c>
      <x:c r="AA20" s="12">
        <x:v>0</x:v>
      </x:c>
      <x:c r="AB20" s="12">
        <x:v>0</x:v>
      </x:c>
      <x:c r="AC20" s="12">
        <x:v>0</x:v>
      </x:c>
      <x:c r="AD20" s="12">
        <x:v>0</x:v>
      </x:c>
      <x:c r="AE20" s="12">
        <x:v>0</x:v>
      </x:c>
      <x:c r="AF20" s="12">
        <x:v>0</x:v>
      </x:c>
      <x:c r="AG20" s="12">
        <x:v>0</x:v>
      </x:c>
      <x:c r="AH20" s="12">
        <x:v>0</x:v>
      </x:c>
      <x:c r="AI20" s="12">
        <x:v>0</x:v>
      </x:c>
      <x:c r="AJ20" s="12">
        <x:v>0</x:v>
      </x:c>
      <x:c r="AK20" s="12">
        <x:v>0</x:v>
      </x:c>
      <x:c r="AL20" s="12">
        <x:v>0</x:v>
      </x:c>
      <x:c r="AM20" s="12">
        <x:v>0</x:v>
      </x:c>
      <x:c r="AN20" s="12">
        <x:v>126846.79</x:v>
      </x:c>
    </x:row>
    <x:row r="21" spans="1:40">
      <x:c r="A21" s="33">
        <x:v>1460</x:v>
      </x:c>
      <x:c r="B21" s="0" t="s">
        <x:v>160</x:v>
      </x:c>
      <x:c r="C21" s="0" t="s">
        <x:v>571</x:v>
      </x:c>
      <x:c r="D21" s="0" t="s">
        <x:v>626</x:v>
      </x:c>
      <x:c r="E21" s="12">
        <x:v>0</x:v>
      </x:c>
      <x:c r="F21" s="12">
        <x:v>0</x:v>
      </x:c>
      <x:c r="G21" s="12">
        <x:v>600000</x:v>
      </x:c>
      <x:c r="H21" s="12">
        <x:v>0</x:v>
      </x:c>
      <x:c r="I21" s="12">
        <x:v>700000</x:v>
      </x:c>
      <x:c r="J21" s="12">
        <x:v>0</x:v>
      </x:c>
      <x:c r="K21" s="12">
        <x:v>0</x:v>
      </x:c>
      <x:c r="L21" s="12">
        <x:v>1000000</x:v>
      </x:c>
      <x:c r="M21" s="12">
        <x:v>0</x:v>
      </x:c>
      <x:c r="N21" s="12">
        <x:v>0</x:v>
      </x:c>
      <x:c r="O21" s="12">
        <x:v>0</x:v>
      </x:c>
      <x:c r="P21" s="12">
        <x:v>1050000</x:v>
      </x:c>
      <x:c r="Q21" s="12">
        <x:v>0</x:v>
      </x:c>
      <x:c r="R21" s="12">
        <x:v>1300000</x:v>
      </x:c>
      <x:c r="S21" s="12">
        <x:v>0</x:v>
      </x:c>
      <x:c r="T21" s="12">
        <x:v>0</x:v>
      </x:c>
      <x:c r="U21" s="12">
        <x:v>1250000</x:v>
      </x:c>
      <x:c r="V21" s="12">
        <x:v>0</x:v>
      </x:c>
      <x:c r="W21" s="12">
        <x:v>0</x:v>
      </x:c>
      <x:c r="X21" s="12">
        <x:v>0</x:v>
      </x:c>
      <x:c r="Y21" s="12">
        <x:v>0</x:v>
      </x:c>
      <x:c r="Z21" s="12">
        <x:v>500000</x:v>
      </x:c>
      <x:c r="AA21" s="12">
        <x:v>0</x:v>
      </x:c>
      <x:c r="AB21" s="12">
        <x:v>0</x:v>
      </x:c>
      <x:c r="AC21" s="12">
        <x:v>0</x:v>
      </x:c>
      <x:c r="AD21" s="12">
        <x:v>0</x:v>
      </x:c>
      <x:c r="AE21" s="12">
        <x:v>0</x:v>
      </x:c>
      <x:c r="AF21" s="12">
        <x:v>0</x:v>
      </x:c>
      <x:c r="AG21" s="12">
        <x:v>0</x:v>
      </x:c>
      <x:c r="AH21" s="12">
        <x:v>850000</x:v>
      </x:c>
      <x:c r="AI21" s="12">
        <x:v>0</x:v>
      </x:c>
      <x:c r="AJ21" s="12">
        <x:v>700000</x:v>
      </x:c>
      <x:c r="AK21" s="12">
        <x:v>0</x:v>
      </x:c>
      <x:c r="AL21" s="12">
        <x:v>0</x:v>
      </x:c>
      <x:c r="AM21" s="12">
        <x:v>300000</x:v>
      </x:c>
      <x:c r="AN21" s="12">
        <x:v>0</x:v>
      </x:c>
    </x:row>
    <x:row r="22" spans="1:40">
      <x:c r="A22" s="33">
        <x:v>1600</x:v>
      </x:c>
      <x:c r="B22" s="0" t="s">
        <x:v>162</x:v>
      </x:c>
      <x:c r="C22" s="0" t="s">
        <x:v>571</x:v>
      </x:c>
      <x:c r="D22" s="0" t="s">
        <x:v>628</x:v>
      </x:c>
      <x:c r="E22" s="12">
        <x:v>1518.2</x:v>
      </x:c>
      <x:c r="F22" s="12">
        <x:v>1579.94</x:v>
      </x:c>
      <x:c r="G22" s="12">
        <x:v>1522.16</x:v>
      </x:c>
      <x:c r="H22" s="12">
        <x:v>1533.48</x:v>
      </x:c>
      <x:c r="I22" s="12">
        <x:v>1573.84</x:v>
      </x:c>
      <x:c r="J22" s="12">
        <x:v>1507.02</x:v>
      </x:c>
      <x:c r="K22" s="12">
        <x:v>1528.48</x:v>
      </x:c>
      <x:c r="L22" s="12">
        <x:v>1532.78</x:v>
      </x:c>
      <x:c r="M22" s="12">
        <x:v>1547.8</x:v>
      </x:c>
      <x:c r="N22" s="12">
        <x:v>1587.93</x:v>
      </x:c>
      <x:c r="O22" s="12">
        <x:v>1508.47</x:v>
      </x:c>
      <x:c r="P22" s="12">
        <x:v>1521.2</x:v>
      </x:c>
      <x:c r="Q22" s="12">
        <x:v>1545.95</x:v>
      </x:c>
      <x:c r="R22" s="12">
        <x:v>1537.28</x:v>
      </x:c>
      <x:c r="S22" s="12">
        <x:v>1537.28</x:v>
      </x:c>
      <x:c r="T22" s="12">
        <x:v>1597.71</x:v>
      </x:c>
      <x:c r="U22" s="12">
        <x:v>1526.05</x:v>
      </x:c>
      <x:c r="V22" s="12">
        <x:v>1500.64</x:v>
      </x:c>
      <x:c r="W22" s="12">
        <x:v>1576.13</x:v>
      </x:c>
      <x:c r="X22" s="12">
        <x:v>1511.36</x:v>
      </x:c>
      <x:c r="Y22" s="12">
        <x:v>1541.04</x:v>
      </x:c>
      <x:c r="Z22" s="12">
        <x:v>1536.73</x:v>
      </x:c>
      <x:c r="AA22" s="12">
        <x:v>1590.36</x:v>
      </x:c>
      <x:c r="AB22" s="12">
        <x:v>1513.22</x:v>
      </x:c>
      <x:c r="AC22" s="12">
        <x:v>1530.9</x:v>
      </x:c>
      <x:c r="AD22" s="12">
        <x:v>1512.97</x:v>
      </x:c>
      <x:c r="AE22" s="12">
        <x:v>1515.89</x:v>
      </x:c>
      <x:c r="AF22" s="12">
        <x:v>1501.79</x:v>
      </x:c>
      <x:c r="AG22" s="12">
        <x:v>1598.63</x:v>
      </x:c>
      <x:c r="AH22" s="12">
        <x:v>1568.52</x:v>
      </x:c>
      <x:c r="AI22" s="12">
        <x:v>1540.97</x:v>
      </x:c>
      <x:c r="AJ22" s="12">
        <x:v>1566.81</x:v>
      </x:c>
      <x:c r="AK22" s="12">
        <x:v>1512.66</x:v>
      </x:c>
      <x:c r="AL22" s="12">
        <x:v>1513.5</x:v>
      </x:c>
      <x:c r="AM22" s="12">
        <x:v>1570.78</x:v>
      </x:c>
      <x:c r="AN22" s="12">
        <x:v>1544.9</x:v>
      </x:c>
    </x:row>
    <x:row r="23" spans="1:40">
      <x:c r="A23" s="33">
        <x:v>1800</x:v>
      </x:c>
      <x:c r="B23" s="0" t="s">
        <x:v>163</x:v>
      </x:c>
      <x:c r="C23" s="0" t="s">
        <x:v>571</x:v>
      </x:c>
      <x:c r="D23" s="0" t="s">
        <x:v>628</x:v>
      </x:c>
      <x:c r="E23" s="12">
        <x:v>1068707.08</x:v>
      </x:c>
      <x:c r="F23" s="12">
        <x:v>1003217.25</x:v>
      </x:c>
      <x:c r="G23" s="12">
        <x:v>841984.12</x:v>
      </x:c>
      <x:c r="H23" s="12">
        <x:v>1216216.8</x:v>
      </x:c>
      <x:c r="I23" s="12">
        <x:v>1233729.19</x:v>
      </x:c>
      <x:c r="J23" s="12">
        <x:v>956101.06</x:v>
      </x:c>
      <x:c r="K23" s="12">
        <x:v>1547751.03</x:v>
      </x:c>
      <x:c r="L23" s="12">
        <x:v>1920314.91</x:v>
      </x:c>
      <x:c r="M23" s="12">
        <x:v>1665760.47</x:v>
      </x:c>
      <x:c r="N23" s="12">
        <x:v>1903494.31</x:v>
      </x:c>
      <x:c r="O23" s="12">
        <x:v>1479198.93</x:v>
      </x:c>
      <x:c r="P23" s="12">
        <x:v>1764727.6</x:v>
      </x:c>
      <x:c r="Q23" s="12">
        <x:v>1797596.35</x:v>
      </x:c>
      <x:c r="R23" s="12">
        <x:v>2070656</x:v>
      </x:c>
      <x:c r="S23" s="12">
        <x:v>1341784.62</x:v>
      </x:c>
      <x:c r="T23" s="12">
        <x:v>2328882.13</x:v>
      </x:c>
      <x:c r="U23" s="12">
        <x:v>2697880.21</x:v>
      </x:c>
      <x:c r="V23" s="12">
        <x:v>4712009.95</x:v>
      </x:c>
      <x:c r="W23" s="12">
        <x:v>2607186.83</x:v>
      </x:c>
      <x:c r="X23" s="12">
        <x:v>2638818.33</x:v>
      </x:c>
      <x:c r="Y23" s="12">
        <x:v>3588957.6</x:v>
      </x:c>
      <x:c r="Z23" s="12">
        <x:v>3427743.72</x:v>
      </x:c>
      <x:c r="AA23" s="12">
        <x:v>3440814.55</x:v>
      </x:c>
      <x:c r="AB23" s="12">
        <x:v>2213923.93</x:v>
      </x:c>
      <x:c r="AC23" s="12">
        <x:v>1778163.56</x:v>
      </x:c>
      <x:c r="AD23" s="12">
        <x:v>2627513.78</x:v>
      </x:c>
      <x:c r="AE23" s="12">
        <x:v>2384907.48</x:v>
      </x:c>
      <x:c r="AF23" s="12">
        <x:v>3685533.52</x:v>
      </x:c>
      <x:c r="AG23" s="12">
        <x:v>3642907.12</x:v>
      </x:c>
      <x:c r="AH23" s="12">
        <x:v>3220496.62</x:v>
      </x:c>
      <x:c r="AI23" s="12">
        <x:v>1382393.47</x:v>
      </x:c>
      <x:c r="AJ23" s="12">
        <x:v>844570.5</x:v>
      </x:c>
      <x:c r="AK23" s="12">
        <x:v>578881.36</x:v>
      </x:c>
      <x:c r="AL23" s="12">
        <x:v>727557.39</x:v>
      </x:c>
      <x:c r="AM23" s="12">
        <x:v>815006.27</x:v>
      </x:c>
      <x:c r="AN23" s="12">
        <x:v>856570.35</x:v>
      </x:c>
    </x:row>
    <x:row r="24" spans="1:40">
      <x:c r="A24" s="33">
        <x:v>1810</x:v>
      </x:c>
      <x:c r="B24" s="0" t="s">
        <x:v>164</x:v>
      </x:c>
      <x:c r="C24" s="0" t="s">
        <x:v>571</x:v>
      </x:c>
      <x:c r="D24" s="0" t="s">
        <x:v>629</x:v>
      </x:c>
      <x:c r="E24" s="12">
        <x:v>-141278.08</x:v>
      </x:c>
      <x:c r="F24" s="12">
        <x:v>-99607.56</x:v>
      </x:c>
      <x:c r="G24" s="12">
        <x:v>-627261.58</x:v>
      </x:c>
      <x:c r="H24" s="12">
        <x:v>-295110.91</x:v>
      </x:c>
      <x:c r="I24" s="12">
        <x:v>-731947.52</x:v>
      </x:c>
      <x:c r="J24" s="12">
        <x:v>364877.65</x:v>
      </x:c>
      <x:c r="K24" s="12">
        <x:v>213445.59</x:v>
      </x:c>
      <x:c r="L24" s="12">
        <x:v>-1036308.6</x:v>
      </x:c>
      <x:c r="M24" s="12">
        <x:v>-82260.86</x:v>
      </x:c>
      <x:c r="N24" s="12">
        <x:v>-3747.26</x:v>
      </x:c>
      <x:c r="O24" s="12">
        <x:v>187381.29</x:v>
      </x:c>
      <x:c r="P24" s="12">
        <x:v>-1056682.06</x:v>
      </x:c>
      <x:c r="Q24" s="12">
        <x:v>201737.24</x:v>
      </x:c>
      <x:c r="R24" s="12">
        <x:v>-1329054.4</x:v>
      </x:c>
      <x:c r="S24" s="12">
        <x:v>485863.05</x:v>
      </x:c>
      <x:c r="T24" s="12">
        <x:v>-252732.1</x:v>
      </x:c>
      <x:c r="U24" s="12">
        <x:v>-1299927.32</x:v>
      </x:c>
      <x:c r="V24" s="12">
        <x:v>431776.51</x:v>
      </x:c>
      <x:c r="W24" s="12">
        <x:v>97774.68</x:v>
      </x:c>
      <x:c r="X24" s="12">
        <x:v>668579.24</x:v>
      </x:c>
      <x:c r="Y24" s="12">
        <x:v>-483017.58</x:v>
      </x:c>
      <x:c r="Z24" s="12">
        <x:v>-532608.24</x:v>
      </x:c>
      <x:c r="AA24" s="12">
        <x:v>-337927.09</x:v>
      </x:c>
      <x:c r="AB24" s="12">
        <x:v>686019.78</x:v>
      </x:c>
      <x:c r="AC24" s="12">
        <x:v>1419383.62</x:v>
      </x:c>
      <x:c r="AD24" s="12">
        <x:v>742694.16</x:v>
      </x:c>
      <x:c r="AE24" s="12">
        <x:v>771760.73</x:v>
      </x:c>
      <x:c r="AF24" s="12">
        <x:v>-298791.81</x:v>
      </x:c>
      <x:c r="AG24" s="12">
        <x:v>-489056.19</x:v>
      </x:c>
      <x:c r="AH24" s="12">
        <x:v>-859231.45</x:v>
      </x:c>
      <x:c r="AI24" s="12">
        <x:v>4404.91</x:v>
      </x:c>
      <x:c r="AJ24" s="12">
        <x:v>-886617.21</x:v>
      </x:c>
      <x:c r="AK24" s="12">
        <x:v>-293946.82</x:v>
      </x:c>
      <x:c r="AL24" s="12">
        <x:v>-161239.26</x:v>
      </x:c>
      <x:c r="AM24" s="12">
        <x:v>-805672.92</x:v>
      </x:c>
      <x:c r="AN24" s="12">
        <x:v>-562159.97</x:v>
      </x:c>
    </x:row>
    <x:row r="25" spans="1:40">
      <x:c r="A25" s="33">
        <x:v>1900</x:v>
      </x:c>
      <x:c r="B25" s="0" t="s">
        <x:v>166</x:v>
      </x:c>
      <x:c r="C25" s="0" t="s">
        <x:v>571</x:v>
      </x:c>
      <x:c r="D25" s="0" t="s">
        <x:v>630</x:v>
      </x:c>
      <x:c r="E25" s="12">
        <x:v>117000</x:v>
      </x:c>
      <x:c r="F25" s="12">
        <x:v>104000</x:v>
      </x:c>
      <x:c r="G25" s="12">
        <x:v>91000</x:v>
      </x:c>
      <x:c r="H25" s="12">
        <x:v>78000</x:v>
      </x:c>
      <x:c r="I25" s="12">
        <x:v>65000</x:v>
      </x:c>
      <x:c r="J25" s="12">
        <x:v>52000</x:v>
      </x:c>
      <x:c r="K25" s="12">
        <x:v>39000</x:v>
      </x:c>
      <x:c r="L25" s="12">
        <x:v>26000</x:v>
      </x:c>
      <x:c r="M25" s="12">
        <x:v>13000</x:v>
      </x:c>
      <x:c r="N25" s="12">
        <x:v>0</x:v>
      </x:c>
      <x:c r="O25" s="12">
        <x:v>143000</x:v>
      </x:c>
      <x:c r="P25" s="12">
        <x:v>130000</x:v>
      </x:c>
      <x:c r="Q25" s="12">
        <x:v>117000</x:v>
      </x:c>
      <x:c r="R25" s="12">
        <x:v>104000</x:v>
      </x:c>
      <x:c r="S25" s="12">
        <x:v>91000</x:v>
      </x:c>
      <x:c r="T25" s="12">
        <x:v>78000</x:v>
      </x:c>
      <x:c r="U25" s="12">
        <x:v>65000</x:v>
      </x:c>
      <x:c r="V25" s="12">
        <x:v>52000</x:v>
      </x:c>
      <x:c r="W25" s="12">
        <x:v>39000</x:v>
      </x:c>
      <x:c r="X25" s="12">
        <x:v>26000</x:v>
      </x:c>
      <x:c r="Y25" s="12">
        <x:v>13000</x:v>
      </x:c>
      <x:c r="Z25" s="12">
        <x:v>0</x:v>
      </x:c>
      <x:c r="AA25" s="12">
        <x:v>151800</x:v>
      </x:c>
      <x:c r="AB25" s="12">
        <x:v>138000</x:v>
      </x:c>
      <x:c r="AC25" s="12">
        <x:v>124200</x:v>
      </x:c>
      <x:c r="AD25" s="12">
        <x:v>110400</x:v>
      </x:c>
      <x:c r="AE25" s="12">
        <x:v>96600</x:v>
      </x:c>
      <x:c r="AF25" s="12">
        <x:v>82800</x:v>
      </x:c>
      <x:c r="AG25" s="12">
        <x:v>69000</x:v>
      </x:c>
      <x:c r="AH25" s="12">
        <x:v>55200</x:v>
      </x:c>
      <x:c r="AI25" s="12">
        <x:v>41400</x:v>
      </x:c>
      <x:c r="AJ25" s="12">
        <x:v>27600</x:v>
      </x:c>
      <x:c r="AK25" s="12">
        <x:v>13800</x:v>
      </x:c>
      <x:c r="AL25" s="12">
        <x:v>0</x:v>
      </x:c>
      <x:c r="AM25" s="12">
        <x:v>151800</x:v>
      </x:c>
      <x:c r="AN25" s="12">
        <x:v>138000</x:v>
      </x:c>
    </x:row>
    <x:row r="26" spans="1:40">
      <x:c r="A26" s="33">
        <x:v>2900</x:v>
      </x:c>
      <x:c r="B26" s="0" t="s">
        <x:v>172</x:v>
      </x:c>
      <x:c r="C26" s="0" t="s">
        <x:v>571</x:v>
      </x:c>
      <x:c r="D26" s="0" t="s">
        <x:v>631</x:v>
      </x:c>
      <x:c r="E26" s="12">
        <x:v>-500000</x:v>
      </x:c>
      <x:c r="F26" s="12">
        <x:v>-500000</x:v>
      </x:c>
      <x:c r="G26" s="12">
        <x:v>-500000</x:v>
      </x:c>
      <x:c r="H26" s="12">
        <x:v>-500000</x:v>
      </x:c>
      <x:c r="I26" s="12">
        <x:v>-500000</x:v>
      </x:c>
      <x:c r="J26" s="12">
        <x:v>-500000</x:v>
      </x:c>
      <x:c r="K26" s="12">
        <x:v>-500000</x:v>
      </x:c>
      <x:c r="L26" s="12">
        <x:v>-500000</x:v>
      </x:c>
      <x:c r="M26" s="12">
        <x:v>-500000</x:v>
      </x:c>
      <x:c r="N26" s="12">
        <x:v>-500000</x:v>
      </x:c>
      <x:c r="O26" s="12">
        <x:v>-500000</x:v>
      </x:c>
      <x:c r="P26" s="12">
        <x:v>-500000</x:v>
      </x:c>
      <x:c r="Q26" s="12">
        <x:v>-500000</x:v>
      </x:c>
      <x:c r="R26" s="12">
        <x:v>-500000</x:v>
      </x:c>
      <x:c r="S26" s="12">
        <x:v>-500000</x:v>
      </x:c>
      <x:c r="T26" s="12">
        <x:v>-500000</x:v>
      </x:c>
      <x:c r="U26" s="12">
        <x:v>-500000</x:v>
      </x:c>
      <x:c r="V26" s="12">
        <x:v>-500000</x:v>
      </x:c>
      <x:c r="W26" s="12">
        <x:v>-500000</x:v>
      </x:c>
      <x:c r="X26" s="12">
        <x:v>-500000</x:v>
      </x:c>
      <x:c r="Y26" s="12">
        <x:v>-500000</x:v>
      </x:c>
      <x:c r="Z26" s="12">
        <x:v>-500000</x:v>
      </x:c>
      <x:c r="AA26" s="12">
        <x:v>-500000</x:v>
      </x:c>
      <x:c r="AB26" s="12">
        <x:v>-500000</x:v>
      </x:c>
      <x:c r="AC26" s="12">
        <x:v>-500000</x:v>
      </x:c>
      <x:c r="AD26" s="12">
        <x:v>-500000</x:v>
      </x:c>
      <x:c r="AE26" s="12">
        <x:v>-500000</x:v>
      </x:c>
      <x:c r="AF26" s="12">
        <x:v>-500000</x:v>
      </x:c>
      <x:c r="AG26" s="12">
        <x:v>-500000</x:v>
      </x:c>
      <x:c r="AH26" s="12">
        <x:v>-500000</x:v>
      </x:c>
      <x:c r="AI26" s="12">
        <x:v>-500000</x:v>
      </x:c>
      <x:c r="AJ26" s="12">
        <x:v>-500000</x:v>
      </x:c>
      <x:c r="AK26" s="12">
        <x:v>-500000</x:v>
      </x:c>
      <x:c r="AL26" s="12">
        <x:v>-500000</x:v>
      </x:c>
      <x:c r="AM26" s="12">
        <x:v>-500000</x:v>
      </x:c>
      <x:c r="AN26" s="12">
        <x:v>-500000</x:v>
      </x:c>
    </x:row>
    <x:row r="27" spans="1:40">
      <x:c r="A27" s="33">
        <x:v>2960</x:v>
      </x:c>
      <x:c r="B27" s="0" t="s">
        <x:v>174</x:v>
      </x:c>
      <x:c r="C27" s="0" t="s">
        <x:v>571</x:v>
      </x:c>
      <x:c r="D27" s="0" t="s">
        <x:v>632</x:v>
      </x:c>
      <x:c r="E27" s="12">
        <x:v>-1200000</x:v>
      </x:c>
      <x:c r="F27" s="12">
        <x:v>-1200000</x:v>
      </x:c>
      <x:c r="G27" s="12">
        <x:v>-1200000</x:v>
      </x:c>
      <x:c r="H27" s="12">
        <x:v>-1200000</x:v>
      </x:c>
      <x:c r="I27" s="12">
        <x:v>-1200000</x:v>
      </x:c>
      <x:c r="J27" s="12">
        <x:v>-1200000</x:v>
      </x:c>
      <x:c r="K27" s="12">
        <x:v>-1200000</x:v>
      </x:c>
      <x:c r="L27" s="12">
        <x:v>-1200000</x:v>
      </x:c>
      <x:c r="M27" s="12">
        <x:v>-1200000</x:v>
      </x:c>
      <x:c r="N27" s="12">
        <x:v>-1200000</x:v>
      </x:c>
      <x:c r="O27" s="12">
        <x:v>-1200000</x:v>
      </x:c>
      <x:c r="P27" s="12">
        <x:v>-1200000</x:v>
      </x:c>
      <x:c r="Q27" s="12">
        <x:v>-1200000</x:v>
      </x:c>
      <x:c r="R27" s="12">
        <x:v>-1200000</x:v>
      </x:c>
      <x:c r="S27" s="12">
        <x:v>-1200000</x:v>
      </x:c>
      <x:c r="T27" s="12">
        <x:v>-1200000</x:v>
      </x:c>
      <x:c r="U27" s="12">
        <x:v>-1200000</x:v>
      </x:c>
      <x:c r="V27" s="12">
        <x:v>-1200000</x:v>
      </x:c>
      <x:c r="W27" s="12">
        <x:v>-1200000</x:v>
      </x:c>
      <x:c r="X27" s="12">
        <x:v>-1200000</x:v>
      </x:c>
      <x:c r="Y27" s="12">
        <x:v>-1200000</x:v>
      </x:c>
      <x:c r="Z27" s="12">
        <x:v>-1200000</x:v>
      </x:c>
      <x:c r="AA27" s="12">
        <x:v>-1200000</x:v>
      </x:c>
      <x:c r="AB27" s="12">
        <x:v>-1200000</x:v>
      </x:c>
      <x:c r="AC27" s="12">
        <x:v>-1200000</x:v>
      </x:c>
      <x:c r="AD27" s="12">
        <x:v>-1200000</x:v>
      </x:c>
      <x:c r="AE27" s="12">
        <x:v>-1200000</x:v>
      </x:c>
      <x:c r="AF27" s="12">
        <x:v>-1200000</x:v>
      </x:c>
      <x:c r="AG27" s="12">
        <x:v>-1200000</x:v>
      </x:c>
      <x:c r="AH27" s="12">
        <x:v>-1200000</x:v>
      </x:c>
      <x:c r="AI27" s="12">
        <x:v>-1200000</x:v>
      </x:c>
      <x:c r="AJ27" s="12">
        <x:v>-1200000</x:v>
      </x:c>
      <x:c r="AK27" s="12">
        <x:v>-1200000</x:v>
      </x:c>
      <x:c r="AL27" s="12">
        <x:v>-1200000</x:v>
      </x:c>
      <x:c r="AM27" s="12">
        <x:v>-1200000</x:v>
      </x:c>
      <x:c r="AN27" s="12">
        <x:v>-1200000</x:v>
      </x:c>
    </x:row>
    <x:row r="28" spans="1:40">
      <x:c r="A28" s="33">
        <x:v>2970</x:v>
      </x:c>
      <x:c r="B28" s="0" t="s">
        <x:v>176</x:v>
      </x:c>
      <x:c r="C28" s="0" t="s">
        <x:v>571</x:v>
      </x:c>
      <x:c r="D28" s="0" t="s">
        <x:v>633</x:v>
      </x:c>
      <x:c r="E28" s="12">
        <x:v>-627009.72</x:v>
      </x:c>
      <x:c r="F28" s="12">
        <x:v>-627009.72</x:v>
      </x:c>
      <x:c r="G28" s="12">
        <x:v>-627009.72</x:v>
      </x:c>
      <x:c r="H28" s="12">
        <x:v>-627009.72</x:v>
      </x:c>
      <x:c r="I28" s="12">
        <x:v>-627009.72</x:v>
      </x:c>
      <x:c r="J28" s="12">
        <x:v>-627009.72</x:v>
      </x:c>
      <x:c r="K28" s="12">
        <x:v>-627009.72</x:v>
      </x:c>
      <x:c r="L28" s="12">
        <x:v>-627009.72</x:v>
      </x:c>
      <x:c r="M28" s="12">
        <x:v>-627009.72</x:v>
      </x:c>
      <x:c r="N28" s="12">
        <x:v>-627009.72</x:v>
      </x:c>
      <x:c r="O28" s="12">
        <x:v>-627009.72</x:v>
      </x:c>
      <x:c r="P28" s="12">
        <x:v>-627009.72</x:v>
      </x:c>
      <x:c r="Q28" s="12">
        <x:v>-2070368.41</x:v>
      </x:c>
      <x:c r="R28" s="12">
        <x:v>-2070368.41</x:v>
      </x:c>
      <x:c r="S28" s="12">
        <x:v>-2070368.41</x:v>
      </x:c>
      <x:c r="T28" s="12">
        <x:v>-2070368.41</x:v>
      </x:c>
      <x:c r="U28" s="12">
        <x:v>-2070368.41</x:v>
      </x:c>
      <x:c r="V28" s="12">
        <x:v>-2070368.41</x:v>
      </x:c>
      <x:c r="W28" s="12">
        <x:v>-2070368.41</x:v>
      </x:c>
      <x:c r="X28" s="12">
        <x:v>-2070368.41</x:v>
      </x:c>
      <x:c r="Y28" s="12">
        <x:v>-2070368.41</x:v>
      </x:c>
      <x:c r="Z28" s="12">
        <x:v>-2070368.41</x:v>
      </x:c>
      <x:c r="AA28" s="12">
        <x:v>-2070368.41</x:v>
      </x:c>
      <x:c r="AB28" s="12">
        <x:v>-2070368.41</x:v>
      </x:c>
      <x:c r="AC28" s="12">
        <x:v>-3732332.57</x:v>
      </x:c>
      <x:c r="AD28" s="12">
        <x:v>-3732332.57</x:v>
      </x:c>
      <x:c r="AE28" s="12">
        <x:v>-3732332.57</x:v>
      </x:c>
      <x:c r="AF28" s="12">
        <x:v>-3732332.57</x:v>
      </x:c>
      <x:c r="AG28" s="12">
        <x:v>-3732332.57</x:v>
      </x:c>
      <x:c r="AH28" s="12">
        <x:v>-3732332.57</x:v>
      </x:c>
      <x:c r="AI28" s="12">
        <x:v>-732332.57</x:v>
      </x:c>
      <x:c r="AJ28" s="12">
        <x:v>-732332.57</x:v>
      </x:c>
      <x:c r="AK28" s="12">
        <x:v>-732332.57</x:v>
      </x:c>
      <x:c r="AL28" s="12">
        <x:v>-732332.57</x:v>
      </x:c>
      <x:c r="AM28" s="12">
        <x:v>-732332.57</x:v>
      </x:c>
      <x:c r="AN28" s="12">
        <x:v>-732332.57</x:v>
      </x:c>
    </x:row>
    <x:row r="29" spans="1:40">
      <x:c r="A29" s="33">
        <x:v>3020</x:v>
      </x:c>
      <x:c r="B29" s="0" t="s">
        <x:v>181</x:v>
      </x:c>
      <x:c r="C29" s="0" t="s">
        <x:v>571</x:v>
      </x:c>
      <x:c r="D29" s="0" t="s">
        <x:v>634</x:v>
      </x:c>
      <x:c r="E29" s="12">
        <x:v>-54560</x:v>
      </x:c>
      <x:c r="F29" s="12">
        <x:v>-54560</x:v>
      </x:c>
      <x:c r="G29" s="12">
        <x:v>-54560</x:v>
      </x:c>
      <x:c r="H29" s="12">
        <x:v>-54560</x:v>
      </x:c>
      <x:c r="I29" s="12">
        <x:v>-54560</x:v>
      </x:c>
      <x:c r="J29" s="12">
        <x:v>-54560</x:v>
      </x:c>
      <x:c r="K29" s="12">
        <x:v>-54560</x:v>
      </x:c>
      <x:c r="L29" s="12">
        <x:v>-0</x:v>
      </x:c>
      <x:c r="M29" s="12">
        <x:v>-0</x:v>
      </x:c>
      <x:c r="N29" s="12">
        <x:v>-0</x:v>
      </x:c>
      <x:c r="O29" s="12">
        <x:v>-0</x:v>
      </x:c>
      <x:c r="P29" s="12">
        <x:v>-117655.73</x:v>
      </x:c>
      <x:c r="Q29" s="12">
        <x:v>-117655.73</x:v>
      </x:c>
      <x:c r="R29" s="12">
        <x:v>-117655.73</x:v>
      </x:c>
      <x:c r="S29" s="12">
        <x:v>-117655.73</x:v>
      </x:c>
      <x:c r="T29" s="12">
        <x:v>-117655.73</x:v>
      </x:c>
      <x:c r="U29" s="12">
        <x:v>-117655.73</x:v>
      </x:c>
      <x:c r="V29" s="12">
        <x:v>-117655.73</x:v>
      </x:c>
      <x:c r="W29" s="12">
        <x:v>-117655.73</x:v>
      </x:c>
      <x:c r="X29" s="12">
        <x:v>-0</x:v>
      </x:c>
      <x:c r="Y29" s="12">
        <x:v>-0</x:v>
      </x:c>
      <x:c r="Z29" s="12">
        <x:v>-0</x:v>
      </x:c>
      <x:c r="AA29" s="12">
        <x:v>-0</x:v>
      </x:c>
      <x:c r="AB29" s="12">
        <x:v>-44252.51</x:v>
      </x:c>
      <x:c r="AC29" s="12">
        <x:v>-44252.51</x:v>
      </x:c>
      <x:c r="AD29" s="12">
        <x:v>-44252.51</x:v>
      </x:c>
      <x:c r="AE29" s="12">
        <x:v>-44252.51</x:v>
      </x:c>
      <x:c r="AF29" s="12">
        <x:v>-44252.51</x:v>
      </x:c>
      <x:c r="AG29" s="12">
        <x:v>-44252.51</x:v>
      </x:c>
      <x:c r="AH29" s="12">
        <x:v>-44252.51</x:v>
      </x:c>
      <x:c r="AI29" s="12">
        <x:v>-44252.51</x:v>
      </x:c>
      <x:c r="AJ29" s="12">
        <x:v>-0</x:v>
      </x:c>
      <x:c r="AK29" s="12">
        <x:v>-0</x:v>
      </x:c>
      <x:c r="AL29" s="12">
        <x:v>-0</x:v>
      </x:c>
      <x:c r="AM29" s="12">
        <x:v>-0</x:v>
      </x:c>
      <x:c r="AN29" s="12">
        <x:v>-0</x:v>
      </x:c>
    </x:row>
    <x:row r="30" spans="1:40">
      <x:c r="A30" s="33">
        <x:v>3040</x:v>
      </x:c>
      <x:c r="B30" s="0" t="s">
        <x:v>182</x:v>
      </x:c>
      <x:c r="C30" s="0" t="s">
        <x:v>571</x:v>
      </x:c>
      <x:c r="D30" s="0" t="s">
        <x:v>634</x:v>
      </x:c>
      <x:c r="E30" s="12">
        <x:v>-63323.2</x:v>
      </x:c>
      <x:c r="F30" s="12">
        <x:v>-63323.2</x:v>
      </x:c>
      <x:c r="G30" s="12">
        <x:v>-63323.2</x:v>
      </x:c>
      <x:c r="H30" s="12">
        <x:v>-63323.2</x:v>
      </x:c>
      <x:c r="I30" s="12">
        <x:v>-63323.2</x:v>
      </x:c>
      <x:c r="J30" s="12">
        <x:v>-63323.2</x:v>
      </x:c>
      <x:c r="K30" s="12">
        <x:v>-63323.2</x:v>
      </x:c>
      <x:c r="L30" s="12">
        <x:v>-0</x:v>
      </x:c>
      <x:c r="M30" s="12">
        <x:v>-0</x:v>
      </x:c>
      <x:c r="N30" s="12">
        <x:v>-0</x:v>
      </x:c>
      <x:c r="O30" s="12">
        <x:v>-0</x:v>
      </x:c>
      <x:c r="P30" s="12">
        <x:v>-126971.94</x:v>
      </x:c>
      <x:c r="Q30" s="12">
        <x:v>-126971.94</x:v>
      </x:c>
      <x:c r="R30" s="12">
        <x:v>-126971.94</x:v>
      </x:c>
      <x:c r="S30" s="12">
        <x:v>-126971.94</x:v>
      </x:c>
      <x:c r="T30" s="12">
        <x:v>-126971.94</x:v>
      </x:c>
      <x:c r="U30" s="12">
        <x:v>-126971.94</x:v>
      </x:c>
      <x:c r="V30" s="12">
        <x:v>-126971.94</x:v>
      </x:c>
      <x:c r="W30" s="12">
        <x:v>-126971.94</x:v>
      </x:c>
      <x:c r="X30" s="12">
        <x:v>-0</x:v>
      </x:c>
      <x:c r="Y30" s="12">
        <x:v>-0</x:v>
      </x:c>
      <x:c r="Z30" s="12">
        <x:v>-0</x:v>
      </x:c>
      <x:c r="AA30" s="12">
        <x:v>-0</x:v>
      </x:c>
      <x:c r="AB30" s="12">
        <x:v>-46523.71</x:v>
      </x:c>
      <x:c r="AC30" s="12">
        <x:v>-46523.71</x:v>
      </x:c>
      <x:c r="AD30" s="12">
        <x:v>-46523.71</x:v>
      </x:c>
      <x:c r="AE30" s="12">
        <x:v>-46523.71</x:v>
      </x:c>
      <x:c r="AF30" s="12">
        <x:v>-46523.71</x:v>
      </x:c>
      <x:c r="AG30" s="12">
        <x:v>-46523.71</x:v>
      </x:c>
      <x:c r="AH30" s="12">
        <x:v>-46523.71</x:v>
      </x:c>
      <x:c r="AI30" s="12">
        <x:v>-46523.71</x:v>
      </x:c>
      <x:c r="AJ30" s="12">
        <x:v>-0</x:v>
      </x:c>
      <x:c r="AK30" s="12">
        <x:v>-0</x:v>
      </x:c>
      <x:c r="AL30" s="12">
        <x:v>-0</x:v>
      </x:c>
      <x:c r="AM30" s="12">
        <x:v>-0</x:v>
      </x:c>
      <x:c r="AN30" s="12">
        <x:v>-0</x:v>
      </x:c>
    </x:row>
    <x:row r="31" spans="1:40">
      <x:c r="A31" s="33">
        <x:v>3079</x:v>
      </x:c>
      <x:c r="B31" s="0" t="s">
        <x:v>183</x:v>
      </x:c>
      <x:c r="C31" s="0" t="s">
        <x:v>571</x:v>
      </x:c>
      <x:c r="D31" s="0" t="s">
        <x:v>634</x:v>
      </x:c>
      <x:c r="E31" s="12">
        <x:v>-58000</x:v>
      </x:c>
      <x:c r="F31" s="12">
        <x:v>-58000</x:v>
      </x:c>
      <x:c r="G31" s="12">
        <x:v>-58000</x:v>
      </x:c>
      <x:c r="H31" s="12">
        <x:v>-58000</x:v>
      </x:c>
      <x:c r="I31" s="12">
        <x:v>-58000</x:v>
      </x:c>
      <x:c r="J31" s="12">
        <x:v>-58000</x:v>
      </x:c>
      <x:c r="K31" s="12">
        <x:v>-58000</x:v>
      </x:c>
      <x:c r="L31" s="12">
        <x:v>-58000</x:v>
      </x:c>
      <x:c r="M31" s="12">
        <x:v>-58000</x:v>
      </x:c>
      <x:c r="N31" s="12">
        <x:v>-58000</x:v>
      </x:c>
      <x:c r="O31" s="12">
        <x:v>-58000</x:v>
      </x:c>
      <x:c r="P31" s="12">
        <x:v>-64750</x:v>
      </x:c>
      <x:c r="Q31" s="12">
        <x:v>-64750</x:v>
      </x:c>
      <x:c r="R31" s="12">
        <x:v>-64750</x:v>
      </x:c>
      <x:c r="S31" s="12">
        <x:v>-64750</x:v>
      </x:c>
      <x:c r="T31" s="12">
        <x:v>-64750</x:v>
      </x:c>
      <x:c r="U31" s="12">
        <x:v>-64750</x:v>
      </x:c>
      <x:c r="V31" s="12">
        <x:v>-64750</x:v>
      </x:c>
      <x:c r="W31" s="12">
        <x:v>-64750</x:v>
      </x:c>
      <x:c r="X31" s="12">
        <x:v>-64750</x:v>
      </x:c>
      <x:c r="Y31" s="12">
        <x:v>-64750</x:v>
      </x:c>
      <x:c r="Z31" s="12">
        <x:v>-64750</x:v>
      </x:c>
      <x:c r="AA31" s="12">
        <x:v>-64750</x:v>
      </x:c>
      <x:c r="AB31" s="12">
        <x:v>-71050</x:v>
      </x:c>
      <x:c r="AC31" s="12">
        <x:v>-71050</x:v>
      </x:c>
      <x:c r="AD31" s="12">
        <x:v>-71050</x:v>
      </x:c>
      <x:c r="AE31" s="12">
        <x:v>-71050</x:v>
      </x:c>
      <x:c r="AF31" s="12">
        <x:v>-71050</x:v>
      </x:c>
      <x:c r="AG31" s="12">
        <x:v>-71050</x:v>
      </x:c>
      <x:c r="AH31" s="12">
        <x:v>-71050</x:v>
      </x:c>
      <x:c r="AI31" s="12">
        <x:v>-71050</x:v>
      </x:c>
      <x:c r="AJ31" s="12">
        <x:v>-71050</x:v>
      </x:c>
      <x:c r="AK31" s="12">
        <x:v>-71050</x:v>
      </x:c>
      <x:c r="AL31" s="12">
        <x:v>-71050</x:v>
      </x:c>
      <x:c r="AM31" s="12">
        <x:v>-71050</x:v>
      </x:c>
      <x:c r="AN31" s="12">
        <x:v>-67400</x:v>
      </x:c>
    </x:row>
    <x:row r="32" spans="1:40">
      <x:c r="A32" s="33">
        <x:v>3095</x:v>
      </x:c>
      <x:c r="B32" s="0" t="s">
        <x:v>184</x:v>
      </x:c>
      <x:c r="C32" s="0" t="s">
        <x:v>571</x:v>
      </x:c>
      <x:c r="D32" s="0" t="s">
        <x:v>634</x:v>
      </x:c>
      <x:c r="E32" s="12">
        <x:v>-42000</x:v>
      </x:c>
      <x:c r="F32" s="12">
        <x:v>-42000</x:v>
      </x:c>
      <x:c r="G32" s="12">
        <x:v>-42000</x:v>
      </x:c>
      <x:c r="H32" s="12">
        <x:v>-42000</x:v>
      </x:c>
      <x:c r="I32" s="12">
        <x:v>-0</x:v>
      </x:c>
      <x:c r="J32" s="12">
        <x:v>-0</x:v>
      </x:c>
      <x:c r="K32" s="12">
        <x:v>-0</x:v>
      </x:c>
      <x:c r="L32" s="12">
        <x:v>-0</x:v>
      </x:c>
      <x:c r="M32" s="12">
        <x:v>-0</x:v>
      </x:c>
      <x:c r="N32" s="12">
        <x:v>-0</x:v>
      </x:c>
      <x:c r="O32" s="12">
        <x:v>-0</x:v>
      </x:c>
      <x:c r="P32" s="12">
        <x:v>-44000</x:v>
      </x:c>
      <x:c r="Q32" s="12">
        <x:v>-44000</x:v>
      </x:c>
      <x:c r="R32" s="12">
        <x:v>-44000</x:v>
      </x:c>
      <x:c r="S32" s="12">
        <x:v>-44000</x:v>
      </x:c>
      <x:c r="T32" s="12">
        <x:v>-44000</x:v>
      </x:c>
      <x:c r="U32" s="12">
        <x:v>-0</x:v>
      </x:c>
      <x:c r="V32" s="12">
        <x:v>-0</x:v>
      </x:c>
      <x:c r="W32" s="12">
        <x:v>-0</x:v>
      </x:c>
      <x:c r="X32" s="12">
        <x:v>-0</x:v>
      </x:c>
      <x:c r="Y32" s="12">
        <x:v>-0</x:v>
      </x:c>
      <x:c r="Z32" s="12">
        <x:v>-0</x:v>
      </x:c>
      <x:c r="AA32" s="12">
        <x:v>-0</x:v>
      </x:c>
      <x:c r="AB32" s="12">
        <x:v>-46500</x:v>
      </x:c>
      <x:c r="AC32" s="12">
        <x:v>-46500</x:v>
      </x:c>
      <x:c r="AD32" s="12">
        <x:v>-46500</x:v>
      </x:c>
      <x:c r="AE32" s="12">
        <x:v>-46500</x:v>
      </x:c>
      <x:c r="AF32" s="12">
        <x:v>-46500</x:v>
      </x:c>
      <x:c r="AG32" s="12">
        <x:v>-0</x:v>
      </x:c>
      <x:c r="AH32" s="12">
        <x:v>-0</x:v>
      </x:c>
      <x:c r="AI32" s="12">
        <x:v>-0</x:v>
      </x:c>
      <x:c r="AJ32" s="12">
        <x:v>-0</x:v>
      </x:c>
      <x:c r="AK32" s="12">
        <x:v>-0</x:v>
      </x:c>
      <x:c r="AL32" s="12">
        <x:v>-0</x:v>
      </x:c>
      <x:c r="AM32" s="12">
        <x:v>-0</x:v>
      </x:c>
      <x:c r="AN32" s="12">
        <x:v>-49500</x:v>
      </x:c>
    </x:row>
    <x:row r="33" spans="1:40">
      <x:c r="A33" s="33">
        <x:v>3150</x:v>
      </x:c>
      <x:c r="B33" s="0" t="s">
        <x:v>196</x:v>
      </x:c>
      <x:c r="C33" s="0" t="s">
        <x:v>571</x:v>
      </x:c>
      <x:c r="D33" s="0" t="s">
        <x:v>635</x:v>
      </x:c>
      <x:c r="E33" s="12">
        <x:v>0</x:v>
      </x:c>
      <x:c r="F33" s="12">
        <x:v>0</x:v>
      </x:c>
      <x:c r="G33" s="12">
        <x:v>0</x:v>
      </x:c>
      <x:c r="H33" s="12">
        <x:v>0</x:v>
      </x:c>
      <x:c r="I33" s="12">
        <x:v>0</x:v>
      </x:c>
      <x:c r="J33" s="12">
        <x:v>0</x:v>
      </x:c>
      <x:c r="K33" s="12">
        <x:v>0</x:v>
      </x:c>
      <x:c r="L33" s="12">
        <x:v>0</x:v>
      </x:c>
      <x:c r="M33" s="12">
        <x:v>0</x:v>
      </x:c>
      <x:c r="N33" s="12">
        <x:v>0</x:v>
      </x:c>
      <x:c r="O33" s="12">
        <x:v>0</x:v>
      </x:c>
      <x:c r="P33" s="12">
        <x:v>0</x:v>
      </x:c>
      <x:c r="Q33" s="12">
        <x:v>0</x:v>
      </x:c>
      <x:c r="R33" s="12">
        <x:v>0</x:v>
      </x:c>
      <x:c r="S33" s="12">
        <x:v>0</x:v>
      </x:c>
      <x:c r="T33" s="12">
        <x:v>0</x:v>
      </x:c>
      <x:c r="U33" s="12">
        <x:v>0</x:v>
      </x:c>
      <x:c r="V33" s="12">
        <x:v>-3000000</x:v>
      </x:c>
      <x:c r="W33" s="12">
        <x:v>-2979750</x:v>
      </x:c>
      <x:c r="X33" s="12">
        <x:v>-2959430.81</x:v>
      </x:c>
      <x:c r="Y33" s="12">
        <x:v>-2939042.2</x:v>
      </x:c>
      <x:c r="Z33" s="12">
        <x:v>-2918583.93</x:v>
      </x:c>
      <x:c r="AA33" s="12">
        <x:v>-2898055.76</x:v>
      </x:c>
      <x:c r="AB33" s="12">
        <x:v>-2877457.45</x:v>
      </x:c>
      <x:c r="AC33" s="12">
        <x:v>-2856788.76</x:v>
      </x:c>
      <x:c r="AD33" s="12">
        <x:v>-2836049.45</x:v>
      </x:c>
      <x:c r="AE33" s="12">
        <x:v>-2815239.29</x:v>
      </x:c>
      <x:c r="AF33" s="12">
        <x:v>-2794358.02</x:v>
      </x:c>
      <x:c r="AG33" s="12">
        <x:v>-2773405.41</x:v>
      </x:c>
      <x:c r="AH33" s="12">
        <x:v>-2752381.21</x:v>
      </x:c>
      <x:c r="AI33" s="12">
        <x:v>-2731285.18</x:v>
      </x:c>
      <x:c r="AJ33" s="12">
        <x:v>-2710117.07</x:v>
      </x:c>
      <x:c r="AK33" s="12">
        <x:v>-2688876.64</x:v>
      </x:c>
      <x:c r="AL33" s="12">
        <x:v>-2667563.64</x:v>
      </x:c>
      <x:c r="AM33" s="12">
        <x:v>-2646177.82</x:v>
      </x:c>
      <x:c r="AN33" s="12">
        <x:v>-2624718.93</x:v>
      </x:c>
    </x:row>
    <x:row r="34" spans="1:40">
      <x:c r="A34" s="33">
        <x:v>3160</x:v>
      </x:c>
      <x:c r="B34" s="0" t="s">
        <x:v>197</x:v>
      </x:c>
      <x:c r="C34" s="0" t="s">
        <x:v>571</x:v>
      </x:c>
      <x:c r="D34" s="0" t="s">
        <x:v>635</x:v>
      </x:c>
      <x:c r="E34" s="12">
        <x:v>-1500000</x:v>
      </x:c>
      <x:c r="F34" s="12">
        <x:v>-1500000</x:v>
      </x:c>
      <x:c r="G34" s="12">
        <x:v>-1437500</x:v>
      </x:c>
      <x:c r="H34" s="12">
        <x:v>-1437500</x:v>
      </x:c>
      <x:c r="I34" s="12">
        <x:v>-1437500</x:v>
      </x:c>
      <x:c r="J34" s="12">
        <x:v>-1375000</x:v>
      </x:c>
      <x:c r="K34" s="12">
        <x:v>-1375000</x:v>
      </x:c>
      <x:c r="L34" s="12">
        <x:v>-1375000</x:v>
      </x:c>
      <x:c r="M34" s="12">
        <x:v>-1312500</x:v>
      </x:c>
      <x:c r="N34" s="12">
        <x:v>-1312500</x:v>
      </x:c>
      <x:c r="O34" s="12">
        <x:v>-1312500</x:v>
      </x:c>
      <x:c r="P34" s="12">
        <x:v>-1250000</x:v>
      </x:c>
      <x:c r="Q34" s="12">
        <x:v>-1250000</x:v>
      </x:c>
      <x:c r="R34" s="12">
        <x:v>-1250000</x:v>
      </x:c>
      <x:c r="S34" s="12">
        <x:v>-1187500</x:v>
      </x:c>
      <x:c r="T34" s="12">
        <x:v>-1187500</x:v>
      </x:c>
      <x:c r="U34" s="12">
        <x:v>-1187500</x:v>
      </x:c>
      <x:c r="V34" s="12">
        <x:v>-1125000</x:v>
      </x:c>
      <x:c r="W34" s="12">
        <x:v>-1125000</x:v>
      </x:c>
      <x:c r="X34" s="12">
        <x:v>-1125000</x:v>
      </x:c>
      <x:c r="Y34" s="12">
        <x:v>-1062500</x:v>
      </x:c>
      <x:c r="Z34" s="12">
        <x:v>-1062500</x:v>
      </x:c>
      <x:c r="AA34" s="12">
        <x:v>-1062500</x:v>
      </x:c>
      <x:c r="AB34" s="12">
        <x:v>-1000000</x:v>
      </x:c>
      <x:c r="AC34" s="12">
        <x:v>-1000000</x:v>
      </x:c>
      <x:c r="AD34" s="12">
        <x:v>-1000000</x:v>
      </x:c>
      <x:c r="AE34" s="12">
        <x:v>-937500</x:v>
      </x:c>
      <x:c r="AF34" s="12">
        <x:v>-937500</x:v>
      </x:c>
      <x:c r="AG34" s="12">
        <x:v>-937500</x:v>
      </x:c>
      <x:c r="AH34" s="12">
        <x:v>-875000</x:v>
      </x:c>
      <x:c r="AI34" s="12">
        <x:v>-875000</x:v>
      </x:c>
      <x:c r="AJ34" s="12">
        <x:v>-875000</x:v>
      </x:c>
      <x:c r="AK34" s="12">
        <x:v>-812500</x:v>
      </x:c>
      <x:c r="AL34" s="12">
        <x:v>-812500</x:v>
      </x:c>
      <x:c r="AM34" s="12">
        <x:v>-812500</x:v>
      </x:c>
      <x:c r="AN34" s="12">
        <x:v>-750000</x:v>
      </x:c>
    </x:row>
    <x:row r="35" spans="1:40">
      <x:c r="A35" s="33">
        <x:v>3300</x:v>
      </x:c>
      <x:c r="B35" s="0" t="s">
        <x:v>188</x:v>
      </x:c>
      <x:c r="C35" s="0" t="s">
        <x:v>571</x:v>
      </x:c>
      <x:c r="D35" s="0" t="s">
        <x:v>636</x:v>
      </x:c>
      <x:c r="E35" s="12">
        <x:v>-1256033.74</x:v>
      </x:c>
      <x:c r="F35" s="12">
        <x:v>-1264422.71</x:v>
      </x:c>
      <x:c r="G35" s="12">
        <x:v>-1462997.6</x:v>
      </x:c>
      <x:c r="H35" s="12">
        <x:v>-1328992.38</x:v>
      </x:c>
      <x:c r="I35" s="12">
        <x:v>-1289891.26</x:v>
      </x:c>
      <x:c r="J35" s="12">
        <x:v>-1184655.54</x:v>
      </x:c>
      <x:c r="K35" s="12">
        <x:v>-1084432.13</x:v>
      </x:c>
      <x:c r="L35" s="12">
        <x:v>-1441261.81</x:v>
      </x:c>
      <x:c r="M35" s="12">
        <x:v>-1336288.94</x:v>
      </x:c>
      <x:c r="N35" s="12">
        <x:v>-1600488.02</x:v>
      </x:c>
      <x:c r="O35" s="12">
        <x:v>-1600500.45</x:v>
      </x:c>
      <x:c r="P35" s="12">
        <x:v>-1553219.02</x:v>
      </x:c>
      <x:c r="Q35" s="12">
        <x:v>-1287095.2</x:v>
      </x:c>
      <x:c r="R35" s="12">
        <x:v>-1509640.86</x:v>
      </x:c>
      <x:c r="S35" s="12">
        <x:v>-1442478.71</x:v>
      </x:c>
      <x:c r="T35" s="12">
        <x:v>-1396552.8</x:v>
      </x:c>
      <x:c r="U35" s="12">
        <x:v>-2136511.72</x:v>
      </x:c>
      <x:c r="V35" s="12">
        <x:v>-4448792.07</x:v>
      </x:c>
      <x:c r="W35" s="12">
        <x:v>-1126806.51</x:v>
      </x:c>
      <x:c r="X35" s="12">
        <x:v>-1380225.98</x:v>
      </x:c>
      <x:c r="Y35" s="12">
        <x:v>-1481126.94</x:v>
      </x:c>
      <x:c r="Z35" s="12">
        <x:v>-1746295.03</x:v>
      </x:c>
      <x:c r="AA35" s="12">
        <x:v>-1895734.91</x:v>
      </x:c>
      <x:c r="AB35" s="12">
        <x:v>-1751374.66</x:v>
      </x:c>
      <x:c r="AC35" s="12">
        <x:v>-1334359.43</x:v>
      </x:c>
      <x:c r="AD35" s="12">
        <x:v>-1476821.42</x:v>
      </x:c>
      <x:c r="AE35" s="12">
        <x:v>-1968987.54</x:v>
      </x:c>
      <x:c r="AF35" s="12">
        <x:v>-1953569.96</x:v>
      </x:c>
      <x:c r="AG35" s="12">
        <x:v>-1513543.16</x:v>
      </x:c>
      <x:c r="AH35" s="12">
        <x:v>-1316518.44</x:v>
      </x:c>
      <x:c r="AI35" s="12">
        <x:v>-1245725</x:v>
      </x:c>
      <x:c r="AJ35" s="12">
        <x:v>-1515651.95</x:v>
      </x:c>
      <x:c r="AK35" s="12">
        <x:v>-1552057.94</x:v>
      </x:c>
      <x:c r="AL35" s="12">
        <x:v>-1780668.82</x:v>
      </x:c>
      <x:c r="AM35" s="12">
        <x:v>-1828905.04</x:v>
      </x:c>
      <x:c r="AN35" s="12">
        <x:v>-1796236.88</x:v>
      </x:c>
    </x:row>
    <x:row r="36" spans="1:40">
      <x:c r="A36" s="33">
        <x:v>3500</x:v>
      </x:c>
      <x:c r="B36" s="0" t="s">
        <x:v>190</x:v>
      </x:c>
      <x:c r="C36" s="0" t="s">
        <x:v>571</x:v>
      </x:c>
      <x:c r="D36" s="0" t="s">
        <x:v>627</x:v>
      </x:c>
      <x:c r="E36" s="12">
        <x:v>-0</x:v>
      </x:c>
      <x:c r="F36" s="12">
        <x:v>-0</x:v>
      </x:c>
      <x:c r="G36" s="12">
        <x:v>-0</x:v>
      </x:c>
      <x:c r="H36" s="12">
        <x:v>-0</x:v>
      </x:c>
      <x:c r="I36" s="12">
        <x:v>-0</x:v>
      </x:c>
      <x:c r="J36" s="12">
        <x:v>-0</x:v>
      </x:c>
      <x:c r="K36" s="12">
        <x:v>-0</x:v>
      </x:c>
      <x:c r="L36" s="12">
        <x:v>-0</x:v>
      </x:c>
      <x:c r="M36" s="12">
        <x:v>-0</x:v>
      </x:c>
      <x:c r="N36" s="12">
        <x:v>-0</x:v>
      </x:c>
      <x:c r="O36" s="12">
        <x:v>-0</x:v>
      </x:c>
      <x:c r="P36" s="12">
        <x:v>-15000</x:v>
      </x:c>
      <x:c r="Q36" s="12">
        <x:v>-0</x:v>
      </x:c>
      <x:c r="R36" s="12">
        <x:v>-0</x:v>
      </x:c>
      <x:c r="S36" s="12">
        <x:v>-0</x:v>
      </x:c>
      <x:c r="T36" s="12">
        <x:v>-0</x:v>
      </x:c>
      <x:c r="U36" s="12">
        <x:v>-0</x:v>
      </x:c>
      <x:c r="V36" s="12">
        <x:v>-0</x:v>
      </x:c>
      <x:c r="W36" s="12">
        <x:v>-0</x:v>
      </x:c>
      <x:c r="X36" s="12">
        <x:v>-0</x:v>
      </x:c>
      <x:c r="Y36" s="12">
        <x:v>-0</x:v>
      </x:c>
      <x:c r="Z36" s="12">
        <x:v>-0</x:v>
      </x:c>
      <x:c r="AA36" s="12">
        <x:v>-0</x:v>
      </x:c>
      <x:c r="AB36" s="12">
        <x:v>-15000</x:v>
      </x:c>
      <x:c r="AC36" s="12">
        <x:v>-0</x:v>
      </x:c>
      <x:c r="AD36" s="12">
        <x:v>-0</x:v>
      </x:c>
      <x:c r="AE36" s="12">
        <x:v>-0</x:v>
      </x:c>
      <x:c r="AF36" s="12">
        <x:v>-0</x:v>
      </x:c>
      <x:c r="AG36" s="12">
        <x:v>-0</x:v>
      </x:c>
      <x:c r="AH36" s="12">
        <x:v>-0</x:v>
      </x:c>
      <x:c r="AI36" s="12">
        <x:v>-0</x:v>
      </x:c>
      <x:c r="AJ36" s="12">
        <x:v>-0</x:v>
      </x:c>
      <x:c r="AK36" s="12">
        <x:v>-0</x:v>
      </x:c>
      <x:c r="AL36" s="12">
        <x:v>-0</x:v>
      </x:c>
      <x:c r="AM36" s="12">
        <x:v>-0</x:v>
      </x:c>
      <x:c r="AN36" s="12">
        <x:v>-15000</x:v>
      </x:c>
    </x:row>
    <x:row r="37" spans="1:40">
      <x:c r="A37" s="33">
        <x:v>3510</x:v>
      </x:c>
      <x:c r="B37" s="0" t="s">
        <x:v>191</x:v>
      </x:c>
      <x:c r="C37" s="0" t="s">
        <x:v>571</x:v>
      </x:c>
      <x:c r="D37" s="0" t="s">
        <x:v>627</x:v>
      </x:c>
      <x:c r="E37" s="12">
        <x:v>-500000</x:v>
      </x:c>
      <x:c r="F37" s="12">
        <x:v>-500000</x:v>
      </x:c>
      <x:c r="G37" s="12">
        <x:v>-500000</x:v>
      </x:c>
      <x:c r="H37" s="12">
        <x:v>-500000</x:v>
      </x:c>
      <x:c r="I37" s="12">
        <x:v>-500000</x:v>
      </x:c>
      <x:c r="J37" s="12">
        <x:v>-500000</x:v>
      </x:c>
      <x:c r="K37" s="12">
        <x:v>-500000</x:v>
      </x:c>
      <x:c r="L37" s="12">
        <x:v>-500000</x:v>
      </x:c>
      <x:c r="M37" s="12">
        <x:v>-500000</x:v>
      </x:c>
      <x:c r="N37" s="12">
        <x:v>-500000</x:v>
      </x:c>
      <x:c r="O37" s="12">
        <x:v>-500000</x:v>
      </x:c>
      <x:c r="P37" s="12">
        <x:v>-500000</x:v>
      </x:c>
      <x:c r="Q37" s="12">
        <x:v>-500000</x:v>
      </x:c>
      <x:c r="R37" s="12">
        <x:v>-500000</x:v>
      </x:c>
      <x:c r="S37" s="12">
        <x:v>-500000</x:v>
      </x:c>
      <x:c r="T37" s="12">
        <x:v>-500000</x:v>
      </x:c>
      <x:c r="U37" s="12">
        <x:v>-500000</x:v>
      </x:c>
      <x:c r="V37" s="12">
        <x:v>-500000</x:v>
      </x:c>
      <x:c r="W37" s="12">
        <x:v>-500000</x:v>
      </x:c>
      <x:c r="X37" s="12">
        <x:v>-500000</x:v>
      </x:c>
      <x:c r="Y37" s="12">
        <x:v>-500000</x:v>
      </x:c>
      <x:c r="Z37" s="12">
        <x:v>-500000</x:v>
      </x:c>
      <x:c r="AA37" s="12">
        <x:v>-500000</x:v>
      </x:c>
      <x:c r="AB37" s="12">
        <x:v>-500000</x:v>
      </x:c>
      <x:c r="AC37" s="12">
        <x:v>-500000</x:v>
      </x:c>
      <x:c r="AD37" s="12">
        <x:v>-500000</x:v>
      </x:c>
      <x:c r="AE37" s="12">
        <x:v>-500000</x:v>
      </x:c>
      <x:c r="AF37" s="12">
        <x:v>-500000</x:v>
      </x:c>
      <x:c r="AG37" s="12">
        <x:v>-500000</x:v>
      </x:c>
      <x:c r="AH37" s="12">
        <x:v>-500000</x:v>
      </x:c>
      <x:c r="AI37" s="12">
        <x:v>-500000</x:v>
      </x:c>
      <x:c r="AJ37" s="12">
        <x:v>-500000</x:v>
      </x:c>
      <x:c r="AK37" s="12">
        <x:v>-500000</x:v>
      </x:c>
      <x:c r="AL37" s="12">
        <x:v>-500000</x:v>
      </x:c>
      <x:c r="AM37" s="12">
        <x:v>-500000</x:v>
      </x:c>
      <x:c r="AN37" s="12">
        <x:v>-500000</x:v>
      </x:c>
    </x:row>
    <x:row r="38" spans="1:40">
      <x:c r="A38" s="33">
        <x:v>3730</x:v>
      </x:c>
      <x:c r="B38" s="0" t="s">
        <x:v>192</x:v>
      </x:c>
      <x:c r="C38" s="0" t="s">
        <x:v>571</x:v>
      </x:c>
      <x:c r="D38" s="0" t="s">
        <x:v>627</x:v>
      </x:c>
      <x:c r="E38" s="12">
        <x:v>-44788.38</x:v>
      </x:c>
      <x:c r="F38" s="12">
        <x:v>-44788.38</x:v>
      </x:c>
      <x:c r="G38" s="12">
        <x:v>-44788.38</x:v>
      </x:c>
      <x:c r="H38" s="12">
        <x:v>-45502.38</x:v>
      </x:c>
      <x:c r="I38" s="12">
        <x:v>-45502.38</x:v>
      </x:c>
      <x:c r="J38" s="12">
        <x:v>-45502.38</x:v>
      </x:c>
      <x:c r="K38" s="12">
        <x:v>-46020.88</x:v>
      </x:c>
      <x:c r="L38" s="12">
        <x:v>-46020.88</x:v>
      </x:c>
      <x:c r="M38" s="12">
        <x:v>-46020.88</x:v>
      </x:c>
      <x:c r="N38" s="12">
        <x:v>-46020.88</x:v>
      </x:c>
      <x:c r="O38" s="12">
        <x:v>-67563.28</x:v>
      </x:c>
      <x:c r="P38" s="12">
        <x:v>-46020.88</x:v>
      </x:c>
      <x:c r="Q38" s="12">
        <x:v>-46020.88</x:v>
      </x:c>
      <x:c r="R38" s="12">
        <x:v>-46547.88</x:v>
      </x:c>
      <x:c r="S38" s="12">
        <x:v>-46547.88</x:v>
      </x:c>
      <x:c r="T38" s="12">
        <x:v>-50074.01</x:v>
      </x:c>
      <x:c r="U38" s="12">
        <x:v>-50074.01</x:v>
      </x:c>
      <x:c r="V38" s="12">
        <x:v>-50074.01</x:v>
      </x:c>
      <x:c r="W38" s="12">
        <x:v>-50074.01</x:v>
      </x:c>
      <x:c r="X38" s="12">
        <x:v>-50074.01</x:v>
      </x:c>
      <x:c r="Y38" s="12">
        <x:v>-50943.05</x:v>
      </x:c>
      <x:c r="Z38" s="12">
        <x:v>-50943.05</x:v>
      </x:c>
      <x:c r="AA38" s="12">
        <x:v>-74890.53</x:v>
      </x:c>
      <x:c r="AB38" s="12">
        <x:v>-50943.05</x:v>
      </x:c>
      <x:c r="AC38" s="12">
        <x:v>-50264.11</x:v>
      </x:c>
      <x:c r="AD38" s="12">
        <x:v>-50264.11</x:v>
      </x:c>
      <x:c r="AE38" s="12">
        <x:v>-51096.94</x:v>
      </x:c>
      <x:c r="AF38" s="12">
        <x:v>-53039.28</x:v>
      </x:c>
      <x:c r="AG38" s="12">
        <x:v>-53039.28</x:v>
      </x:c>
      <x:c r="AH38" s="12">
        <x:v>-54016.51</x:v>
      </x:c>
      <x:c r="AI38" s="12">
        <x:v>-54016.51</x:v>
      </x:c>
      <x:c r="AJ38" s="12">
        <x:v>-54016.51</x:v>
      </x:c>
      <x:c r="AK38" s="12">
        <x:v>-54608.49</x:v>
      </x:c>
      <x:c r="AL38" s="12">
        <x:v>-54608.49</x:v>
      </x:c>
      <x:c r="AM38" s="12">
        <x:v>-80330.46</x:v>
      </x:c>
      <x:c r="AN38" s="12">
        <x:v>-54608.49</x:v>
      </x:c>
    </x:row>
    <x:row r="39" spans="1:40">
      <x:c r="A39" s="33">
        <x:v>3760</x:v>
      </x:c>
      <x:c r="B39" s="0" t="s">
        <x:v>311</x:v>
      </x:c>
      <x:c r="C39" s="0" t="s">
        <x:v>571</x:v>
      </x:c>
      <x:c r="D39" s="0" t="s">
        <x:v>627</x:v>
      </x:c>
      <x:c r="E39" s="12">
        <x:v>0</x:v>
      </x:c>
      <x:c r="F39" s="12">
        <x:v>0</x:v>
      </x:c>
      <x:c r="G39" s="12">
        <x:v>0</x:v>
      </x:c>
      <x:c r="H39" s="12">
        <x:v>0</x:v>
      </x:c>
      <x:c r="I39" s="12">
        <x:v>0</x:v>
      </x:c>
      <x:c r="J39" s="12">
        <x:v>0</x:v>
      </x:c>
      <x:c r="K39" s="12">
        <x:v>0</x:v>
      </x:c>
      <x:c r="L39" s="12">
        <x:v>0</x:v>
      </x:c>
      <x:c r="M39" s="12">
        <x:v>0</x:v>
      </x:c>
      <x:c r="N39" s="12">
        <x:v>0</x:v>
      </x:c>
      <x:c r="O39" s="12">
        <x:v>0</x:v>
      </x:c>
      <x:c r="P39" s="12">
        <x:v>0</x:v>
      </x:c>
      <x:c r="Q39" s="12">
        <x:v>0</x:v>
      </x:c>
      <x:c r="R39" s="12">
        <x:v>0</x:v>
      </x:c>
      <x:c r="S39" s="12">
        <x:v>0</x:v>
      </x:c>
      <x:c r="T39" s="12">
        <x:v>0</x:v>
      </x:c>
      <x:c r="U39" s="12">
        <x:v>0</x:v>
      </x:c>
      <x:c r="V39" s="12">
        <x:v>0</x:v>
      </x:c>
      <x:c r="W39" s="12">
        <x:v>0</x:v>
      </x:c>
      <x:c r="X39" s="12">
        <x:v>0</x:v>
      </x:c>
      <x:c r="Y39" s="12">
        <x:v>0</x:v>
      </x:c>
      <x:c r="Z39" s="12">
        <x:v>0</x:v>
      </x:c>
      <x:c r="AA39" s="12">
        <x:v>0</x:v>
      </x:c>
      <x:c r="AB39" s="12">
        <x:v>0</x:v>
      </x:c>
      <x:c r="AC39" s="12">
        <x:v>0</x:v>
      </x:c>
      <x:c r="AD39" s="12">
        <x:v>0</x:v>
      </x:c>
      <x:c r="AE39" s="12">
        <x:v>0</x:v>
      </x:c>
      <x:c r="AF39" s="12">
        <x:v>0</x:v>
      </x:c>
      <x:c r="AG39" s="12">
        <x:v>0</x:v>
      </x:c>
      <x:c r="AH39" s="12">
        <x:v>0</x:v>
      </x:c>
      <x:c r="AI39" s="12">
        <x:v>-791250</x:v>
      </x:c>
      <x:c r="AJ39" s="12">
        <x:v>0</x:v>
      </x:c>
      <x:c r="AK39" s="12">
        <x:v>0</x:v>
      </x:c>
      <x:c r="AL39" s="12">
        <x:v>0</x:v>
      </x:c>
      <x:c r="AM39" s="12">
        <x:v>0</x:v>
      </x:c>
      <x:c r="AN39" s="12">
        <x:v>0</x:v>
      </x:c>
    </x:row>
    <x:row r="40" spans="1:40">
      <x:c r="A40" s="33">
        <x:v>3801</x:v>
      </x:c>
      <x:c r="B40" s="0" t="s">
        <x:v>216</x:v>
      </x:c>
      <x:c r="C40" s="0" t="s">
        <x:v>571</x:v>
      </x:c>
      <x:c r="D40" s="0" t="s">
        <x:v>637</x:v>
      </x:c>
      <x:c r="E40" s="12">
        <x:v>-4684.29</x:v>
      </x:c>
      <x:c r="F40" s="12">
        <x:v>-10454.01</x:v>
      </x:c>
      <x:c r="G40" s="12">
        <x:v>-15463.9</x:v>
      </x:c>
      <x:c r="H40" s="12">
        <x:v>-20668.71</x:v>
      </x:c>
      <x:c r="I40" s="12">
        <x:v>-26285.11</x:v>
      </x:c>
      <x:c r="J40" s="12">
        <x:v>-31978.41</x:v>
      </x:c>
      <x:c r="K40" s="12">
        <x:v>-37356.82</x:v>
      </x:c>
      <x:c r="L40" s="12">
        <x:v>-42195.1</x:v>
      </x:c>
      <x:c r="M40" s="12">
        <x:v>-47652.77</x:v>
      </x:c>
      <x:c r="N40" s="12">
        <x:v>-52893.13</x:v>
      </x:c>
      <x:c r="O40" s="12">
        <x:v>-58294.17</x:v>
      </x:c>
      <x:c r="P40" s="12">
        <x:v>-0</x:v>
      </x:c>
      <x:c r="Q40" s="12">
        <x:v>-5874.19</x:v>
      </x:c>
      <x:c r="R40" s="12">
        <x:v>-11835.01</x:v>
      </x:c>
      <x:c r="S40" s="12">
        <x:v>-17316.51</x:v>
      </x:c>
      <x:c r="T40" s="12">
        <x:v>-23081.48</x:v>
      </x:c>
      <x:c r="U40" s="12">
        <x:v>-28965.66</x:v>
      </x:c>
      <x:c r="V40" s="12">
        <x:v>-34355.18</x:v>
      </x:c>
      <x:c r="W40" s="12">
        <x:v>-39604.9</x:v>
      </x:c>
      <x:c r="X40" s="12">
        <x:v>-44524.65</x:v>
      </x:c>
      <x:c r="Y40" s="12">
        <x:v>-50519.41</x:v>
      </x:c>
      <x:c r="Z40" s="12">
        <x:v>-56261.67</x:v>
      </x:c>
      <x:c r="AA40" s="12">
        <x:v>-61567.7</x:v>
      </x:c>
      <x:c r="AB40" s="12">
        <x:v>0</x:v>
      </x:c>
      <x:c r="AC40" s="12">
        <x:v>-5656.07</x:v>
      </x:c>
      <x:c r="AD40" s="12">
        <x:v>-11846.82</x:v>
      </x:c>
      <x:c r="AE40" s="12">
        <x:v>-17697.96</x:v>
      </x:c>
      <x:c r="AF40" s="12">
        <x:v>-22875.87</x:v>
      </x:c>
      <x:c r="AG40" s="12">
        <x:v>-29276.28</x:v>
      </x:c>
      <x:c r="AH40" s="12">
        <x:v>-34927.05</x:v>
      </x:c>
      <x:c r="AI40" s="12">
        <x:v>-40723.56</x:v>
      </x:c>
      <x:c r="AJ40" s="12">
        <x:v>-46737.15</x:v>
      </x:c>
      <x:c r="AK40" s="12">
        <x:v>-52908.85</x:v>
      </x:c>
      <x:c r="AL40" s="12">
        <x:v>-58878.84</x:v>
      </x:c>
      <x:c r="AM40" s="12">
        <x:v>-65162.1</x:v>
      </x:c>
      <x:c r="AN40" s="12">
        <x:v>0</x:v>
      </x:c>
    </x:row>
    <x:row r="41" spans="1:40">
      <x:c r="A41" s="33">
        <x:v>3806</x:v>
      </x:c>
      <x:c r="B41" s="0" t="s">
        <x:v>217</x:v>
      </x:c>
      <x:c r="C41" s="0" t="s">
        <x:v>571</x:v>
      </x:c>
      <x:c r="D41" s="0" t="s">
        <x:v>637</x:v>
      </x:c>
      <x:c r="E41" s="12">
        <x:v>-299160.05</x:v>
      </x:c>
      <x:c r="F41" s="12">
        <x:v>-633977.86</x:v>
      </x:c>
      <x:c r="G41" s="12">
        <x:v>-1018078.35</x:v>
      </x:c>
      <x:c r="H41" s="12">
        <x:v>-1405356.71</x:v>
      </x:c>
      <x:c r="I41" s="12">
        <x:v>-1773430.4</x:v>
      </x:c>
      <x:c r="J41" s="12">
        <x:v>-2143690.95</x:v>
      </x:c>
      <x:c r="K41" s="12">
        <x:v>-2464559.15</x:v>
      </x:c>
      <x:c r="L41" s="12">
        <x:v>-2776838.12</x:v>
      </x:c>
      <x:c r="M41" s="12">
        <x:v>-3170337.17</x:v>
      </x:c>
      <x:c r="N41" s="12">
        <x:v>-3579357.8</x:v>
      </x:c>
      <x:c r="O41" s="12">
        <x:v>-4003908.16</x:v>
      </x:c>
      <x:c r="P41" s="12">
        <x:v>-0</x:v>
      </x:c>
      <x:c r="Q41" s="12">
        <x:v>-329123.17</x:v>
      </x:c>
      <x:c r="R41" s="12">
        <x:v>-684475.77</x:v>
      </x:c>
      <x:c r="S41" s="12">
        <x:v>-1110259.31</x:v>
      </x:c>
      <x:c r="T41" s="12">
        <x:v>-1503796.11</x:v>
      </x:c>
      <x:c r="U41" s="12">
        <x:v>-1967839.41</x:v>
      </x:c>
      <x:c r="V41" s="12">
        <x:v>-2431733.8</x:v>
      </x:c>
      <x:c r="W41" s="12">
        <x:v>-2802506.86</x:v>
      </x:c>
      <x:c r="X41" s="12">
        <x:v>-3140357.37</x:v>
      </x:c>
      <x:c r="Y41" s="12">
        <x:v>-3576603.16</x:v>
      </x:c>
      <x:c r="Z41" s="12">
        <x:v>-4031334.09</x:v>
      </x:c>
      <x:c r="AA41" s="12">
        <x:v>-4467680.12</x:v>
      </x:c>
      <x:c r="AB41" s="12">
        <x:v>-0</x:v>
      </x:c>
      <x:c r="AC41" s="12">
        <x:v>-344937.05</x:v>
      </x:c>
      <x:c r="AD41" s="12">
        <x:v>-704286.24</x:v>
      </x:c>
      <x:c r="AE41" s="12">
        <x:v>-1157274.38</x:v>
      </x:c>
      <x:c r="AF41" s="12">
        <x:v>-1558639.54</x:v>
      </x:c>
      <x:c r="AG41" s="12">
        <x:v>-1964903.26</x:v>
      </x:c>
      <x:c r="AH41" s="12">
        <x:v>-2362538.11</x:v>
      </x:c>
      <x:c r="AI41" s="12">
        <x:v>-2731082.87</x:v>
      </x:c>
      <x:c r="AJ41" s="12">
        <x:v>-3071508.89</x:v>
      </x:c>
      <x:c r="AK41" s="12">
        <x:v>-3524371.96</x:v>
      </x:c>
      <x:c r="AL41" s="12">
        <x:v>-3995538.79</x:v>
      </x:c>
      <x:c r="AM41" s="12">
        <x:v>-4484418.58</x:v>
      </x:c>
      <x:c r="AN41" s="12">
        <x:v>-0</x:v>
      </x:c>
    </x:row>
    <x:row r="42" spans="1:40">
      <x:c r="A42" s="33">
        <x:v>3820</x:v>
      </x:c>
      <x:c r="B42" s="0" t="s">
        <x:v>272</x:v>
      </x:c>
      <x:c r="C42" s="0" t="s">
        <x:v>571</x:v>
      </x:c>
      <x:c r="D42" s="0" t="s">
        <x:v>637</x:v>
      </x:c>
      <x:c r="E42" s="12">
        <x:v>0</x:v>
      </x:c>
      <x:c r="F42" s="12">
        <x:v>0</x:v>
      </x:c>
      <x:c r="G42" s="12">
        <x:v>58935.01</x:v>
      </x:c>
      <x:c r="H42" s="12">
        <x:v>135683.8</x:v>
      </x:c>
      <x:c r="I42" s="12">
        <x:v>225007.29</x:v>
      </x:c>
      <x:c r="J42" s="12">
        <x:v>342311.89</x:v>
      </x:c>
      <x:c r="K42" s="12">
        <x:v>447704.95</x:v>
      </x:c>
      <x:c r="L42" s="12">
        <x:v>573784.85</x:v>
      </x:c>
      <x:c r="M42" s="12">
        <x:v>670988.94</x:v>
      </x:c>
      <x:c r="N42" s="12">
        <x:v>693286.78</x:v>
      </x:c>
      <x:c r="O42" s="12">
        <x:v>812193.95</x:v>
      </x:c>
      <x:c r="P42" s="12">
        <x:v>0</x:v>
      </x:c>
      <x:c r="Q42" s="12">
        <x:v>0</x:v>
      </x:c>
      <x:c r="R42" s="12">
        <x:v>0</x:v>
      </x:c>
      <x:c r="S42" s="12">
        <x:v>65556.01</x:v>
      </x:c>
      <x:c r="T42" s="12">
        <x:v>114730.87</x:v>
      </x:c>
      <x:c r="U42" s="12">
        <x:v>241484.18</x:v>
      </x:c>
      <x:c r="V42" s="12">
        <x:v>350375.38</x:v>
      </x:c>
      <x:c r="W42" s="12">
        <x:v>412172.1</x:v>
      </x:c>
      <x:c r="X42" s="12">
        <x:v>106287.08</x:v>
      </x:c>
      <x:c r="Y42" s="12">
        <x:v>243114.59</x:v>
      </x:c>
      <x:c r="Z42" s="12">
        <x:v>297761.37</x:v>
      </x:c>
      <x:c r="AA42" s="12">
        <x:v>430896.12</x:v>
      </x:c>
      <x:c r="AB42" s="12">
        <x:v>0</x:v>
      </x:c>
      <x:c r="AC42" s="12">
        <x:v>0</x:v>
      </x:c>
      <x:c r="AD42" s="12">
        <x:v>0</x:v>
      </x:c>
      <x:c r="AE42" s="12">
        <x:v>72234.21</x:v>
      </x:c>
      <x:c r="AF42" s="12">
        <x:v>130801.8</x:v>
      </x:c>
      <x:c r="AG42" s="12">
        <x:v>204015.67</x:v>
      </x:c>
      <x:c r="AH42" s="12">
        <x:v>301112.09</x:v>
      </x:c>
      <x:c r="AI42" s="12">
        <x:v>402302.85</x:v>
      </x:c>
      <x:c r="AJ42" s="12">
        <x:v>529299.8</x:v>
      </x:c>
      <x:c r="AK42" s="12">
        <x:v>641993.83</x:v>
      </x:c>
      <x:c r="AL42" s="12">
        <x:v>674591.06</x:v>
      </x:c>
      <x:c r="AM42" s="12">
        <x:v>811496.14</x:v>
      </x:c>
      <x:c r="AN42" s="12">
        <x:v>0</x:v>
      </x:c>
    </x:row>
    <x:row r="43" spans="1:40">
      <x:c r="A43" s="33">
        <x:v>3830</x:v>
      </x:c>
      <x:c r="B43" s="0" t="s">
        <x:v>273</x:v>
      </x:c>
      <x:c r="C43" s="0" t="s">
        <x:v>571</x:v>
      </x:c>
      <x:c r="D43" s="0" t="s">
        <x:v>637</x:v>
      </x:c>
      <x:c r="E43" s="12">
        <x:v>0</x:v>
      </x:c>
      <x:c r="F43" s="12">
        <x:v>19500</x:v>
      </x:c>
      <x:c r="G43" s="12">
        <x:v>19500</x:v>
      </x:c>
      <x:c r="H43" s="12">
        <x:v>19500</x:v>
      </x:c>
      <x:c r="I43" s="12">
        <x:v>19500</x:v>
      </x:c>
      <x:c r="J43" s="12">
        <x:v>19500</x:v>
      </x:c>
      <x:c r="K43" s="12">
        <x:v>19500</x:v>
      </x:c>
      <x:c r="L43" s="12">
        <x:v>19500</x:v>
      </x:c>
      <x:c r="M43" s="12">
        <x:v>19500</x:v>
      </x:c>
      <x:c r="N43" s="12">
        <x:v>19500</x:v>
      </x:c>
      <x:c r="O43" s="12">
        <x:v>19500</x:v>
      </x:c>
      <x:c r="P43" s="12">
        <x:v>0</x:v>
      </x:c>
      <x:c r="Q43" s="12">
        <x:v>0</x:v>
      </x:c>
      <x:c r="R43" s="12">
        <x:v>101907.66</x:v>
      </x:c>
      <x:c r="S43" s="12">
        <x:v>101907.66</x:v>
      </x:c>
      <x:c r="T43" s="12">
        <x:v>101907.66</x:v>
      </x:c>
      <x:c r="U43" s="12">
        <x:v>101907.66</x:v>
      </x:c>
      <x:c r="V43" s="12">
        <x:v>101907.66</x:v>
      </x:c>
      <x:c r="W43" s="12">
        <x:v>101907.66</x:v>
      </x:c>
      <x:c r="X43" s="12">
        <x:v>101907.66</x:v>
      </x:c>
      <x:c r="Y43" s="12">
        <x:v>101907.66</x:v>
      </x:c>
      <x:c r="Z43" s="12">
        <x:v>101907.66</x:v>
      </x:c>
      <x:c r="AA43" s="12">
        <x:v>101907.66</x:v>
      </x:c>
      <x:c r="AB43" s="12">
        <x:v>0</x:v>
      </x:c>
      <x:c r="AC43" s="12">
        <x:v>0</x:v>
      </x:c>
      <x:c r="AD43" s="12">
        <x:v>66119.25</x:v>
      </x:c>
      <x:c r="AE43" s="12">
        <x:v>66119.25</x:v>
      </x:c>
      <x:c r="AF43" s="12">
        <x:v>66119.25</x:v>
      </x:c>
      <x:c r="AG43" s="12">
        <x:v>66119.25</x:v>
      </x:c>
      <x:c r="AH43" s="12">
        <x:v>66119.25</x:v>
      </x:c>
      <x:c r="AI43" s="12">
        <x:v>66119.25</x:v>
      </x:c>
      <x:c r="AJ43" s="12">
        <x:v>66119.25</x:v>
      </x:c>
      <x:c r="AK43" s="12">
        <x:v>66119.25</x:v>
      </x:c>
      <x:c r="AL43" s="12">
        <x:v>66119.25</x:v>
      </x:c>
      <x:c r="AM43" s="12">
        <x:v>66119.25</x:v>
      </x:c>
      <x:c r="AN43" s="12">
        <x:v>0</x:v>
      </x:c>
    </x:row>
    <x:row r="44" spans="1:40">
      <x:c r="A44" s="33">
        <x:v>3837</x:v>
      </x:c>
      <x:c r="B44" s="0" t="s">
        <x:v>218</x:v>
      </x:c>
      <x:c r="C44" s="0" t="s">
        <x:v>571</x:v>
      </x:c>
      <x:c r="D44" s="0" t="s">
        <x:v>637</x:v>
      </x:c>
      <x:c r="E44" s="12">
        <x:v>-47974.28</x:v>
      </x:c>
      <x:c r="F44" s="12">
        <x:v>-100839.73</x:v>
      </x:c>
      <x:c r="G44" s="12">
        <x:v>-153651.53</x:v>
      </x:c>
      <x:c r="H44" s="12">
        <x:v>-208359.58</x:v>
      </x:c>
      <x:c r="I44" s="12">
        <x:v>-260002.47</x:v>
      </x:c>
      <x:c r="J44" s="12">
        <x:v>-309635.57</x:v>
      </x:c>
      <x:c r="K44" s="12">
        <x:v>-353723.02</x:v>
      </x:c>
      <x:c r="L44" s="12">
        <x:v>-407653.7</x:v>
      </x:c>
      <x:c r="M44" s="12">
        <x:v>-463989.62</x:v>
      </x:c>
      <x:c r="N44" s="12">
        <x:v>-525657.8</x:v>
      </x:c>
      <x:c r="O44" s="12">
        <x:v>-593388.35</x:v>
      </x:c>
      <x:c r="P44" s="12">
        <x:v>-0</x:v>
      </x:c>
      <x:c r="Q44" s="12">
        <x:v>-53432.2</x:v>
      </x:c>
      <x:c r="R44" s="12">
        <x:v>-115724.9</x:v>
      </x:c>
      <x:c r="S44" s="12">
        <x:v>-175346.42</x:v>
      </x:c>
      <x:c r="T44" s="12">
        <x:v>-233528.24</x:v>
      </x:c>
      <x:c r="U44" s="12">
        <x:v>-290461.15</x:v>
      </x:c>
      <x:c r="V44" s="12">
        <x:v>-344380.92</x:v>
      </x:c>
      <x:c r="W44" s="12">
        <x:v>-390480.78</x:v>
      </x:c>
      <x:c r="X44" s="12">
        <x:v>-448516.4</x:v>
      </x:c>
      <x:c r="Y44" s="12">
        <x:v>-510870.09</x:v>
      </x:c>
      <x:c r="Z44" s="12">
        <x:v>-578424.89</x:v>
      </x:c>
      <x:c r="AA44" s="12">
        <x:v>-653675.77</x:v>
      </x:c>
      <x:c r="AB44" s="12">
        <x:v>-0</x:v>
      </x:c>
      <x:c r="AC44" s="12">
        <x:v>-55578.67</x:v>
      </x:c>
      <x:c r="AD44" s="12">
        <x:v>-117228.77</x:v>
      </x:c>
      <x:c r="AE44" s="12">
        <x:v>-180604.97</x:v>
      </x:c>
      <x:c r="AF44" s="12">
        <x:v>-242454.63</x:v>
      </x:c>
      <x:c r="AG44" s="12">
        <x:v>-303685.17</x:v>
      </x:c>
      <x:c r="AH44" s="12">
        <x:v>-358635.19</x:v>
      </x:c>
      <x:c r="AI44" s="12">
        <x:v>-410232.23</x:v>
      </x:c>
      <x:c r="AJ44" s="12">
        <x:v>-473224.55</x:v>
      </x:c>
      <x:c r="AK44" s="12">
        <x:v>-538127.48</x:v>
      </x:c>
      <x:c r="AL44" s="12">
        <x:v>-607582.99</x:v>
      </x:c>
      <x:c r="AM44" s="12">
        <x:v>-685490.01</x:v>
      </x:c>
      <x:c r="AN44" s="12">
        <x:v>-0</x:v>
      </x:c>
    </x:row>
    <x:row r="45" spans="1:40">
      <x:c r="A45" s="33">
        <x:v>3841</x:v>
      </x:c>
      <x:c r="B45" s="0" t="s">
        <x:v>186</x:v>
      </x:c>
      <x:c r="C45" s="0" t="s">
        <x:v>571</x:v>
      </x:c>
      <x:c r="D45" s="0" t="s">
        <x:v>637</x:v>
      </x:c>
      <x:c r="E45" s="12">
        <x:v>-52899.2</x:v>
      </x:c>
      <x:c r="F45" s="12">
        <x:v>-0</x:v>
      </x:c>
      <x:c r="G45" s="12">
        <x:v>-0</x:v>
      </x:c>
      <x:c r="H45" s="12">
        <x:v>-0</x:v>
      </x:c>
      <x:c r="I45" s="12">
        <x:v>-0</x:v>
      </x:c>
      <x:c r="J45" s="12">
        <x:v>-0</x:v>
      </x:c>
      <x:c r="K45" s="12">
        <x:v>-0</x:v>
      </x:c>
      <x:c r="L45" s="12">
        <x:v>-0</x:v>
      </x:c>
      <x:c r="M45" s="12">
        <x:v>-0</x:v>
      </x:c>
      <x:c r="N45" s="12">
        <x:v>-0</x:v>
      </x:c>
      <x:c r="O45" s="12">
        <x:v>-0</x:v>
      </x:c>
      <x:c r="P45" s="12">
        <x:v>-200631.51</x:v>
      </x:c>
      <x:c r="Q45" s="12">
        <x:v>-129885.33</x:v>
      </x:c>
      <x:c r="R45" s="12">
        <x:v>-0</x:v>
      </x:c>
      <x:c r="S45" s="12">
        <x:v>-0</x:v>
      </x:c>
      <x:c r="T45" s="12">
        <x:v>-0</x:v>
      </x:c>
      <x:c r="U45" s="12">
        <x:v>-0</x:v>
      </x:c>
      <x:c r="V45" s="12">
        <x:v>-0</x:v>
      </x:c>
      <x:c r="W45" s="12">
        <x:v>-0</x:v>
      </x:c>
      <x:c r="X45" s="12">
        <x:v>-0</x:v>
      </x:c>
      <x:c r="Y45" s="12">
        <x:v>-0</x:v>
      </x:c>
      <x:c r="Z45" s="12">
        <x:v>-0</x:v>
      </x:c>
      <x:c r="AA45" s="12">
        <x:v>-0</x:v>
      </x:c>
      <x:c r="AB45" s="12">
        <x:v>-87880.18</x:v>
      </x:c>
      <x:c r="AC45" s="12">
        <x:v>-60382.93</x:v>
      </x:c>
      <x:c r="AD45" s="12">
        <x:v>-0</x:v>
      </x:c>
      <x:c r="AE45" s="12">
        <x:v>-0</x:v>
      </x:c>
      <x:c r="AF45" s="12">
        <x:v>-0</x:v>
      </x:c>
      <x:c r="AG45" s="12">
        <x:v>-0</x:v>
      </x:c>
      <x:c r="AH45" s="12">
        <x:v>-0</x:v>
      </x:c>
      <x:c r="AI45" s="12">
        <x:v>-0</x:v>
      </x:c>
      <x:c r="AJ45" s="12">
        <x:v>-0</x:v>
      </x:c>
      <x:c r="AK45" s="12">
        <x:v>-0</x:v>
      </x:c>
      <x:c r="AL45" s="12">
        <x:v>-0</x:v>
      </x:c>
      <x:c r="AM45" s="12">
        <x:v>-0</x:v>
      </x:c>
      <x:c r="AN45" s="12">
        <x:v>-182024.28</x:v>
      </x:c>
    </x:row>
    <x:row r="46" spans="1:40">
      <x:c r="A46" s="33">
        <x:v>3900</x:v>
      </x:c>
      <x:c r="B46" s="0" t="s">
        <x:v>194</x:v>
      </x:c>
      <x:c r="C46" s="0" t="s">
        <x:v>571</x:v>
      </x:c>
      <x:c r="D46" s="0" t="s">
        <x:v>638</x:v>
      </x:c>
      <x:c r="E46" s="12">
        <x:v>-336800</x:v>
      </x:c>
      <x:c r="F46" s="12">
        <x:v>-300400</x:v>
      </x:c>
      <x:c r="G46" s="12">
        <x:v>-309600</x:v>
      </x:c>
      <x:c r="H46" s="12">
        <x:v>-297200</x:v>
      </x:c>
      <x:c r="I46" s="12">
        <x:v>-277600</x:v>
      </x:c>
      <x:c r="J46" s="12">
        <x:v>-313200</x:v>
      </x:c>
      <x:c r="K46" s="12">
        <x:v>-286400</x:v>
      </x:c>
      <x:c r="L46" s="12">
        <x:v>-370000</x:v>
      </x:c>
      <x:c r="M46" s="12">
        <x:v>-386400</x:v>
      </x:c>
      <x:c r="N46" s="12">
        <x:v>-378800</x:v>
      </x:c>
      <x:c r="O46" s="12">
        <x:v>-361600</x:v>
      </x:c>
      <x:c r="P46" s="12">
        <x:v>-368400</x:v>
      </x:c>
      <x:c r="Q46" s="12">
        <x:v>-338120</x:v>
      </x:c>
      <x:c r="R46" s="12">
        <x:v>-302700</x:v>
      </x:c>
      <x:c r="S46" s="12">
        <x:v>-365470</x:v>
      </x:c>
      <x:c r="T46" s="12">
        <x:v>-350160</x:v>
      </x:c>
      <x:c r="U46" s="12">
        <x:v>-327120</x:v>
      </x:c>
      <x:c r="V46" s="12">
        <x:v>-445240</x:v>
      </x:c>
      <x:c r="W46" s="12">
        <x:v>-406500</x:v>
      </x:c>
      <x:c r="X46" s="12">
        <x:v>-483080</x:v>
      </x:c>
      <x:c r="Y46" s="12">
        <x:v>-521780</x:v>
      </x:c>
      <x:c r="Z46" s="12">
        <x:v>-499060</x:v>
      </x:c>
      <x:c r="AA46" s="12">
        <x:v>-466080</x:v>
      </x:c>
      <x:c r="AB46" s="12">
        <x:v>-458020</x:v>
      </x:c>
      <x:c r="AC46" s="12">
        <x:v>-411026</x:v>
      </x:c>
      <x:c r="AD46" s="12">
        <x:v>-415835</x:v>
      </x:c>
      <x:c r="AE46" s="12">
        <x:v>-465943.5</x:v>
      </x:c>
      <x:c r="AF46" s="12">
        <x:v>-434068</x:v>
      </x:c>
      <x:c r="AG46" s="12">
        <x:v>-394076</x:v>
      </x:c>
      <x:c r="AH46" s="12">
        <x:v>-412882</x:v>
      </x:c>
      <x:c r="AI46" s="12">
        <x:v>-372825</x:v>
      </x:c>
      <x:c r="AJ46" s="12">
        <x:v>-453854</x:v>
      </x:c>
      <x:c r="AK46" s="12">
        <x:v>-498109</x:v>
      </x:c>
      <x:c r="AL46" s="12">
        <x:v>-519673</x:v>
      </x:c>
      <x:c r="AM46" s="12">
        <x:v>-484864</x:v>
      </x:c>
      <x:c r="AN46" s="12">
        <x:v>-408307</x:v>
      </x:c>
    </x:row>
    <x:row r="47" spans="1:40">
      <x:c r="A47" s="33">
        <x:v>4120</x:v>
      </x:c>
      <x:c r="B47" s="0" t="s">
        <x:v>41</x:v>
      </x:c>
      <x:c r="C47" s="0" t="s">
        <x:v>639</x:v>
      </x:c>
      <x:c r="D47" s="0" t="s">
        <x:v>40</x:v>
      </x:c>
      <x:c r="E47" s="12">
        <x:v>127703.99</x:v>
      </x:c>
      <x:c r="F47" s="12">
        <x:v>0</x:v>
      </x:c>
      <x:c r="G47" s="12">
        <x:v>145788.08</x:v>
      </x:c>
      <x:c r="H47" s="12">
        <x:v>0</x:v>
      </x:c>
      <x:c r="I47" s="12">
        <x:v>0</x:v>
      </x:c>
      <x:c r="J47" s="12">
        <x:v>111819.58</x:v>
      </x:c>
      <x:c r="K47" s="12">
        <x:v>154774.94</x:v>
      </x:c>
      <x:c r="L47" s="12">
        <x:v>109884.11</x:v>
      </x:c>
      <x:c r="M47" s="12">
        <x:v>90094.06</x:v>
      </x:c>
      <x:c r="N47" s="12">
        <x:v>97966</x:v>
      </x:c>
      <x:c r="O47" s="12">
        <x:v>166545.7</x:v>
      </x:c>
      <x:c r="P47" s="12">
        <x:v>0</x:v>
      </x:c>
      <x:c r="Q47" s="12">
        <x:v>91930.06</x:v>
      </x:c>
      <x:c r="R47" s="12">
        <x:v>131446.45</x:v>
      </x:c>
      <x:c r="S47" s="12">
        <x:v>0</x:v>
      </x:c>
      <x:c r="T47" s="12">
        <x:v>0</x:v>
      </x:c>
      <x:c r="U47" s="12">
        <x:v>82044.49</x:v>
      </x:c>
      <x:c r="V47" s="12">
        <x:v>166693.09</x:v>
      </x:c>
      <x:c r="W47" s="12">
        <x:v>127223.03</x:v>
      </x:c>
      <x:c r="X47" s="12">
        <x:v>119012.44</x:v>
      </x:c>
      <x:c r="Y47" s="12">
        <x:v>87721.97</x:v>
      </x:c>
      <x:c r="Z47" s="12">
        <x:v>117587.8</x:v>
      </x:c>
      <x:c r="AA47" s="12">
        <x:v>152118.28</x:v>
      </x:c>
      <x:c r="AB47" s="12">
        <x:v>0</x:v>
      </x:c>
      <x:c r="AC47" s="12">
        <x:v>111407.76</x:v>
      </x:c>
      <x:c r="AD47" s="12">
        <x:v>0</x:v>
      </x:c>
      <x:c r="AE47" s="12">
        <x:v>126655.85</x:v>
      </x:c>
      <x:c r="AF47" s="12">
        <x:v>0</x:v>
      </x:c>
      <x:c r="AG47" s="12">
        <x:v>83208.38</x:v>
      </x:c>
      <x:c r="AH47" s="12">
        <x:v>79929.1</x:v>
      </x:c>
      <x:c r="AI47" s="12">
        <x:v>83420.84</x:v>
      </x:c>
      <x:c r="AJ47" s="12">
        <x:v>155258.99</x:v>
      </x:c>
      <x:c r="AK47" s="12">
        <x:v>88392.71</x:v>
      </x:c>
      <x:c r="AL47" s="12">
        <x:v>161297.92</x:v>
      </x:c>
      <x:c r="AM47" s="12">
        <x:v>156359.69</x:v>
      </x:c>
      <x:c r="AN47" s="12">
        <x:v>0</x:v>
      </x:c>
    </x:row>
    <x:row r="48" spans="1:40">
      <x:c r="A48" s="33">
        <x:v>4125</x:v>
      </x:c>
      <x:c r="B48" s="0" t="s">
        <x:v>42</x:v>
      </x:c>
      <x:c r="C48" s="0" t="s">
        <x:v>639</x:v>
      </x:c>
      <x:c r="D48" s="0" t="s">
        <x:v>40</x:v>
      </x:c>
      <x:c r="E48" s="12">
        <x:v>198936.08</x:v>
      </x:c>
      <x:c r="F48" s="12">
        <x:v>209994.91</x:v>
      </x:c>
      <x:c r="G48" s="12">
        <x:v>314038.26</x:v>
      </x:c>
      <x:c r="H48" s="12">
        <x:v>252490.6</x:v>
      </x:c>
      <x:c r="I48" s="12">
        <x:v>291235.26</x:v>
      </x:c>
      <x:c r="J48" s="12">
        <x:v>231094.2</x:v>
      </x:c>
      <x:c r="K48" s="12">
        <x:v>259124.95</x:v>
      </x:c>
      <x:c r="L48" s="12">
        <x:v>202800.61</x:v>
      </x:c>
      <x:c r="M48" s="12">
        <x:v>319365.24</x:v>
      </x:c>
      <x:c r="N48" s="12">
        <x:v>338004.96</x:v>
      </x:c>
      <x:c r="O48" s="12">
        <x:v>268791.9</x:v>
      </x:c>
      <x:c r="P48" s="12">
        <x:v>327774.11</x:v>
      </x:c>
      <x:c r="Q48" s="12">
        <x:v>251815.13</x:v>
      </x:c>
      <x:c r="R48" s="12">
        <x:v>287528.94</x:v>
      </x:c>
      <x:c r="S48" s="12">
        <x:v>296280.56</x:v>
      </x:c>
      <x:c r="T48" s="12">
        <x:v>338840.23</x:v>
      </x:c>
      <x:c r="U48" s="12">
        <x:v>292629.75</x:v>
      </x:c>
      <x:c r="V48" s="12">
        <x:v>323046.95</x:v>
      </x:c>
      <x:c r="W48" s="12">
        <x:v>268629.78</x:v>
      </x:c>
      <x:c r="X48" s="12">
        <x:v>254265.21</x:v>
      </x:c>
      <x:c r="Y48" s="12">
        <x:v>334219.09</x:v>
      </x:c>
      <x:c r="Z48" s="12">
        <x:v>364664.02</x:v>
      </x:c>
      <x:c r="AA48" s="12">
        <x:v>344965.18</x:v>
      </x:c>
      <x:c r="AB48" s="12">
        <x:v>413792.13</x:v>
      </x:c>
      <x:c r="AC48" s="12">
        <x:v>252127.73</x:v>
      </x:c>
      <x:c r="AD48" s="12">
        <x:v>258488.73</x:v>
      </x:c>
      <x:c r="AE48" s="12">
        <x:v>323249.07</x:v>
      </x:c>
      <x:c r="AF48" s="12">
        <x:v>265164.64</x:v>
      </x:c>
      <x:c r="AG48" s="12">
        <x:v>339053.43</x:v>
      </x:c>
      <x:c r="AH48" s="12">
        <x:v>253988.38</x:v>
      </x:c>
      <x:c r="AI48" s="12">
        <x:v>309979.65</x:v>
      </x:c>
      <x:c r="AJ48" s="12">
        <x:v>221082.22</x:v>
      </x:c>
      <x:c r="AK48" s="12">
        <x:v>360352.76</x:v>
      </x:c>
      <x:c r="AL48" s="12">
        <x:v>291217.92</x:v>
      </x:c>
      <x:c r="AM48" s="12">
        <x:v>353086.37</x:v>
      </x:c>
      <x:c r="AN48" s="12">
        <x:v>343319.97</x:v>
      </x:c>
    </x:row>
    <x:row r="49" spans="1:40">
      <x:c r="A49" s="33">
        <x:v>4300</x:v>
      </x:c>
      <x:c r="B49" s="0" t="s">
        <x:v>43</x:v>
      </x:c>
      <x:c r="C49" s="0" t="s">
        <x:v>639</x:v>
      </x:c>
      <x:c r="D49" s="0" t="s">
        <x:v>40</x:v>
      </x:c>
      <x:c r="E49" s="12">
        <x:v>66918.41</x:v>
      </x:c>
      <x:c r="F49" s="12">
        <x:v>82424.62</x:v>
      </x:c>
      <x:c r="G49" s="12">
        <x:v>71569.82</x:v>
      </x:c>
      <x:c r="H49" s="12">
        <x:v>74354.43</x:v>
      </x:c>
      <x:c r="I49" s="12">
        <x:v>80234.3</x:v>
      </x:c>
      <x:c r="J49" s="12">
        <x:v>81332.92</x:v>
      </x:c>
      <x:c r="K49" s="12">
        <x:v>76834.39</x:v>
      </x:c>
      <x:c r="L49" s="12">
        <x:v>69118.27</x:v>
      </x:c>
      <x:c r="M49" s="12">
        <x:v>77966.72</x:v>
      </x:c>
      <x:c r="N49" s="12">
        <x:v>74862.35</x:v>
      </x:c>
      <x:c r="O49" s="12">
        <x:v>77157.66</x:v>
      </x:c>
      <x:c r="P49" s="12">
        <x:v>77991.87</x:v>
      </x:c>
      <x:c r="Q49" s="12">
        <x:v>83917.04</x:v>
      </x:c>
      <x:c r="R49" s="12">
        <x:v>85154.59</x:v>
      </x:c>
      <x:c r="S49" s="12">
        <x:v>78307.17</x:v>
      </x:c>
      <x:c r="T49" s="12">
        <x:v>82356.68</x:v>
      </x:c>
      <x:c r="U49" s="12">
        <x:v>84059.65</x:v>
      </x:c>
      <x:c r="V49" s="12">
        <x:v>76993.11</x:v>
      </x:c>
      <x:c r="W49" s="12">
        <x:v>74995.94</x:v>
      </x:c>
      <x:c r="X49" s="12">
        <x:v>70282.09</x:v>
      </x:c>
      <x:c r="Y49" s="12">
        <x:v>85639.46</x:v>
      </x:c>
      <x:c r="Z49" s="12">
        <x:v>82032.25</x:v>
      </x:c>
      <x:c r="AA49" s="12">
        <x:v>75800.49</x:v>
      </x:c>
      <x:c r="AB49" s="12">
        <x:v>80994.64</x:v>
      </x:c>
      <x:c r="AC49" s="12">
        <x:v>80800.93</x:v>
      </x:c>
      <x:c r="AD49" s="12">
        <x:v>88439.27</x:v>
      </x:c>
      <x:c r="AE49" s="12">
        <x:v>83587.66</x:v>
      </x:c>
      <x:c r="AF49" s="12">
        <x:v>73970.18</x:v>
      </x:c>
      <x:c r="AG49" s="12">
        <x:v>91434.45</x:v>
      </x:c>
      <x:c r="AH49" s="12">
        <x:v>80725.28</x:v>
      </x:c>
      <x:c r="AI49" s="12">
        <x:v>82807.31</x:v>
      </x:c>
      <x:c r="AJ49" s="12">
        <x:v>85908.42</x:v>
      </x:c>
      <x:c r="AK49" s="12">
        <x:v>88167.18</x:v>
      </x:c>
      <x:c r="AL49" s="12">
        <x:v>85285.54</x:v>
      </x:c>
      <x:c r="AM49" s="12">
        <x:v>89760.9</x:v>
      </x:c>
      <x:c r="AN49" s="12">
        <x:v>77127.29</x:v>
      </x:c>
    </x:row>
    <x:row r="50" spans="1:40">
      <x:c r="A50" s="33">
        <x:v>4400</x:v>
      </x:c>
      <x:c r="B50" s="0" t="s">
        <x:v>44</x:v>
      </x:c>
      <x:c r="C50" s="0" t="s">
        <x:v>639</x:v>
      </x:c>
      <x:c r="D50" s="0" t="s">
        <x:v>40</x:v>
      </x:c>
      <x:c r="E50" s="12">
        <x:v>1344127.66</x:v>
      </x:c>
      <x:c r="F50" s="12">
        <x:v>1553842.77</x:v>
      </x:c>
      <x:c r="G50" s="12">
        <x:v>1774689.24</x:v>
      </x:c>
      <x:c r="H50" s="12">
        <x:v>1796278.3</x:v>
      </x:c>
      <x:c r="I50" s="12">
        <x:v>1717852.77</x:v>
      </x:c>
      <x:c r="J50" s="12">
        <x:v>1657480.87</x:v>
      </x:c>
      <x:c r="K50" s="12">
        <x:v>1474736.27</x:v>
      </x:c>
      <x:c r="L50" s="12">
        <x:v>1394990.17</x:v>
      </x:c>
      <x:c r="M50" s="12">
        <x:v>1810526.03</x:v>
      </x:c>
      <x:c r="N50" s="12">
        <x:v>1902770.28</x:v>
      </x:c>
      <x:c r="O50" s="12">
        <x:v>2010980.21</x:v>
      </x:c>
      <x:c r="P50" s="12">
        <x:v>2210322.37</x:v>
      </x:c>
      <x:c r="Q50" s="12">
        <x:v>1485825.28</x:v>
      </x:c>
      <x:c r="R50" s="12">
        <x:v>1627349.44</x:v>
      </x:c>
      <x:c r="S50" s="12">
        <x:v>1899313.84</x:v>
      </x:c>
      <x:c r="T50" s="12">
        <x:v>1829697.43</x:v>
      </x:c>
      <x:c r="U50" s="12">
        <x:v>1933069.25</x:v>
      </x:c>
      <x:c r="V50" s="12">
        <x:v>2037689.06</x:v>
      </x:c>
      <x:c r="W50" s="12">
        <x:v>1731389.5</x:v>
      </x:c>
      <x:c r="X50" s="12">
        <x:v>1495334.82</x:v>
      </x:c>
      <x:c r="Y50" s="12">
        <x:v>1986392.32</x:v>
      </x:c>
      <x:c r="Z50" s="12">
        <x:v>2128849.44</x:v>
      </x:c>
      <x:c r="AA50" s="12">
        <x:v>2045701.22</x:v>
      </x:c>
      <x:c r="AB50" s="12">
        <x:v>2449078.5</x:v>
      </x:c>
      <x:c r="AC50" s="12">
        <x:v>1566779.97</x:v>
      </x:c>
      <x:c r="AD50" s="12">
        <x:v>1610733.4</x:v>
      </x:c>
      <x:c r="AE50" s="12">
        <x:v>2048548.42</x:v>
      </x:c>
      <x:c r="AF50" s="12">
        <x:v>1852970.24</x:v>
      </x:c>
      <x:c r="AG50" s="12">
        <x:v>2027184.58</x:v>
      </x:c>
      <x:c r="AH50" s="12">
        <x:v>1791198.63</x:v>
      </x:c>
      <x:c r="AI50" s="12">
        <x:v>1712055.63</x:v>
      </x:c>
      <x:c r="AJ50" s="12">
        <x:v>1520075.68</x:v>
      </x:c>
      <x:c r="AK50" s="12">
        <x:v>2051329.36</x:v>
      </x:c>
      <x:c r="AL50" s="12">
        <x:v>2158046.25</x:v>
      </x:c>
      <x:c r="AM50" s="12">
        <x:v>2299663.37</x:v>
      </x:c>
      <x:c r="AN50" s="12">
        <x:v>2513238.19</x:v>
      </x:c>
    </x:row>
    <x:row r="51" spans="1:40">
      <x:c r="A51" s="33">
        <x:v>4410</x:v>
      </x:c>
      <x:c r="B51" s="0" t="s">
        <x:v>45</x:v>
      </x:c>
      <x:c r="C51" s="0" t="s">
        <x:v>639</x:v>
      </x:c>
      <x:c r="D51" s="0" t="s">
        <x:v>40</x:v>
      </x:c>
      <x:c r="E51" s="12">
        <x:v>206464.11</x:v>
      </x:c>
      <x:c r="F51" s="12">
        <x:v>190030.72</x:v>
      </x:c>
      <x:c r="G51" s="12">
        <x:v>183833.97</x:v>
      </x:c>
      <x:c r="H51" s="12">
        <x:v>200670.3</x:v>
      </x:c>
      <x:c r="I51" s="12">
        <x:v>184872.74</x:v>
      </x:c>
      <x:c r="J51" s="12">
        <x:v>201349.11</x:v>
      </x:c>
      <x:c r="K51" s="12">
        <x:v>185815.12</x:v>
      </x:c>
      <x:c r="L51" s="12">
        <x:v>109596.25</x:v>
      </x:c>
      <x:c r="M51" s="12">
        <x:v>190430.19</x:v>
      </x:c>
      <x:c r="N51" s="12">
        <x:v>204243.06</x:v>
      </x:c>
      <x:c r="O51" s="12">
        <x:v>187757.24</x:v>
      </x:c>
      <x:c r="P51" s="12">
        <x:v>172800.65</x:v>
      </x:c>
      <x:c r="Q51" s="12">
        <x:v>221548.99</x:v>
      </x:c>
      <x:c r="R51" s="12">
        <x:v>223710.99</x:v>
      </x:c>
      <x:c r="S51" s="12">
        <x:v>220462.26</x:v>
      </x:c>
      <x:c r="T51" s="12">
        <x:v>197951.43</x:v>
      </x:c>
      <x:c r="U51" s="12">
        <x:v>219617.8</x:v>
      </x:c>
      <x:c r="V51" s="12">
        <x:v>218859.96</x:v>
      </x:c>
      <x:c r="W51" s="12">
        <x:v>191180.84</x:v>
      </x:c>
      <x:c r="X51" s="12">
        <x:v>137057.6</x:v>
      </x:c>
      <x:c r="Y51" s="12">
        <x:v>200433.83</x:v>
      </x:c>
      <x:c r="Z51" s="12">
        <x:v>217013.15</x:v>
      </x:c>
      <x:c r="AA51" s="12">
        <x:v>213160.6</x:v>
      </x:c>
      <x:c r="AB51" s="12">
        <x:v>201943.56</x:v>
      </x:c>
      <x:c r="AC51" s="12">
        <x:v>222645.78</x:v>
      </x:c>
      <x:c r="AD51" s="12">
        <x:v>197599.14</x:v>
      </x:c>
      <x:c r="AE51" s="12">
        <x:v>208519.27</x:v>
      </x:c>
      <x:c r="AF51" s="12">
        <x:v>213459.28</x:v>
      </x:c>
      <x:c r="AG51" s="12">
        <x:v>209602.54</x:v>
      </x:c>
      <x:c r="AH51" s="12">
        <x:v>212441.44</x:v>
      </x:c>
      <x:c r="AI51" s="12">
        <x:v>196950.49</x:v>
      </x:c>
      <x:c r="AJ51" s="12">
        <x:v>118408.88</x:v>
      </x:c>
      <x:c r="AK51" s="12">
        <x:v>217311.35</x:v>
      </x:c>
      <x:c r="AL51" s="12">
        <x:v>226075.12</x:v>
      </x:c>
      <x:c r="AM51" s="12">
        <x:v>234406.44</x:v>
      </x:c>
      <x:c r="AN51" s="12">
        <x:v>229332.3</x:v>
      </x:c>
    </x:row>
    <x:row r="52" spans="1:40">
      <x:c r="A52" s="33">
        <x:v>4420</x:v>
      </x:c>
      <x:c r="B52" s="0" t="s">
        <x:v>46</x:v>
      </x:c>
      <x:c r="C52" s="0" t="s">
        <x:v>639</x:v>
      </x:c>
      <x:c r="D52" s="0" t="s">
        <x:v>40</x:v>
      </x:c>
      <x:c r="E52" s="12">
        <x:v>60400</x:v>
      </x:c>
      <x:c r="F52" s="12">
        <x:v>60400</x:v>
      </x:c>
      <x:c r="G52" s="12">
        <x:v>60400</x:v>
      </x:c>
      <x:c r="H52" s="12">
        <x:v>60400</x:v>
      </x:c>
      <x:c r="I52" s="12">
        <x:v>60400</x:v>
      </x:c>
      <x:c r="J52" s="12">
        <x:v>60400</x:v>
      </x:c>
      <x:c r="K52" s="12">
        <x:v>60400</x:v>
      </x:c>
      <x:c r="L52" s="12">
        <x:v>60400</x:v>
      </x:c>
      <x:c r="M52" s="12">
        <x:v>60400</x:v>
      </x:c>
      <x:c r="N52" s="12">
        <x:v>60400</x:v>
      </x:c>
      <x:c r="O52" s="12">
        <x:v>60400</x:v>
      </x:c>
      <x:c r="P52" s="12">
        <x:v>60400</x:v>
      </x:c>
      <x:c r="Q52" s="12">
        <x:v>60520</x:v>
      </x:c>
      <x:c r="R52" s="12">
        <x:v>60620</x:v>
      </x:c>
      <x:c r="S52" s="12">
        <x:v>65510</x:v>
      </x:c>
      <x:c r="T52" s="12">
        <x:v>65710</x:v>
      </x:c>
      <x:c r="U52" s="12">
        <x:v>65880</x:v>
      </x:c>
      <x:c r="V52" s="12">
        <x:v>73880</x:v>
      </x:c>
      <x:c r="W52" s="12">
        <x:v>74020</x:v>
      </x:c>
      <x:c r="X52" s="12">
        <x:v>74620</x:v>
      </x:c>
      <x:c r="Y52" s="12">
        <x:v>77940</x:v>
      </x:c>
      <x:c r="Z52" s="12">
        <x:v>78160</x:v>
      </x:c>
      <x:c r="AA52" s="12">
        <x:v>78340</x:v>
      </x:c>
      <x:c r="AB52" s="12">
        <x:v>78620</x:v>
      </x:c>
      <x:c r="AC52" s="12">
        <x:v>78746</x:v>
      </x:c>
      <x:c r="AD52" s="12">
        <x:v>84051</x:v>
      </x:c>
      <x:c r="AE52" s="12">
        <x:v>84585.5</x:v>
      </x:c>
      <x:c r="AF52" s="12">
        <x:v>84795.5</x:v>
      </x:c>
      <x:c r="AG52" s="12">
        <x:v>84974</x:v>
      </x:c>
      <x:c r="AH52" s="12">
        <x:v>76954</x:v>
      </x:c>
      <x:c r="AI52" s="12">
        <x:v>77101</x:v>
      </x:c>
      <x:c r="AJ52" s="12">
        <x:v>77731</x:v>
      </x:c>
      <x:c r="AK52" s="12">
        <x:v>78217</x:v>
      </x:c>
      <x:c r="AL52" s="12">
        <x:v>82248</x:v>
      </x:c>
      <x:c r="AM52" s="12">
        <x:v>82437</x:v>
      </x:c>
      <x:c r="AN52" s="12">
        <x:v>76557</x:v>
      </x:c>
    </x:row>
    <x:row r="53" spans="1:40">
      <x:c r="A53" s="33">
        <x:v>4730</x:v>
      </x:c>
      <x:c r="B53" s="0" t="s">
        <x:v>47</x:v>
      </x:c>
      <x:c r="C53" s="0" t="s">
        <x:v>639</x:v>
      </x:c>
      <x:c r="D53" s="0" t="s">
        <x:v>40</x:v>
      </x:c>
      <x:c r="E53" s="12">
        <x:v>-5273.58</x:v>
      </x:c>
      <x:c r="F53" s="12">
        <x:v>-6082.92</x:v>
      </x:c>
      <x:c r="G53" s="12">
        <x:v>-6950.07</x:v>
      </x:c>
      <x:c r="H53" s="12">
        <x:v>-7049.87</x:v>
      </x:c>
      <x:c r="I53" s="12">
        <x:v>-6704</x:v>
      </x:c>
      <x:c r="J53" s="12">
        <x:v>-6498.69</x:v>
      </x:c>
      <x:c r="K53" s="12">
        <x:v>-5779.79</x:v>
      </x:c>
      <x:c r="L53" s="12">
        <x:v>-5421.32</x:v>
      </x:c>
      <x:c r="M53" s="12">
        <x:v>-7117.02</x:v>
      </x:c>
      <x:c r="N53" s="12">
        <x:v>-7481.62</x:v>
      </x:c>
      <x:c r="O53" s="12">
        <x:v>-7870.31</x:v>
      </x:c>
      <x:c r="P53" s="12">
        <x:v>-8694.06</x:v>
      </x:c>
      <x:c r="Q53" s="12">
        <x:v>-5795.49</x:v>
      </x:c>
      <x:c r="R53" s="12">
        <x:v>-6392.06</x:v>
      </x:c>
      <x:c r="S53" s="12">
        <x:v>-7498.51</x:v>
      </x:c>
      <x:c r="T53" s="12">
        <x:v>-7210.96</x:v>
      </x:c>
      <x:c r="U53" s="12">
        <x:v>-7602.25</x:v>
      </x:c>
      <x:c r="V53" s="12">
        <x:v>-7408.02</x:v>
      </x:c>
      <x:c r="W53" s="12">
        <x:v>-6821.61</x:v>
      </x:c>
      <x:c r="X53" s="12">
        <x:v>-5840.18</x:v>
      </x:c>
      <x:c r="Y53" s="12">
        <x:v>-7844.1</x:v>
      </x:c>
      <x:c r="Z53" s="12">
        <x:v>-8390.34</x:v>
      </x:c>
      <x:c r="AA53" s="12">
        <x:v>-8072.18</x:v>
      </x:c>
      <x:c r="AB53" s="12">
        <x:v>-9642.97</x:v>
      </x:c>
      <x:c r="AC53" s="12">
        <x:v>-6128.03</x:v>
      </x:c>
      <x:c r="AD53" s="12">
        <x:v>-6289.45</x:v>
      </x:c>
      <x:c r="AE53" s="12">
        <x:v>-8021.99</x:v>
      </x:c>
      <x:c r="AF53" s="12">
        <x:v>-7309.71</x:v>
      </x:c>
      <x:c r="AG53" s="12">
        <x:v>-7947.44</x:v>
      </x:c>
      <x:c r="AH53" s="12">
        <x:v>-6993.5</x:v>
      </x:c>
      <x:c r="AI53" s="12">
        <x:v>-6749.29</x:v>
      </x:c>
      <x:c r="AJ53" s="12">
        <x:v>-5937.13</x:v>
      </x:c>
      <x:c r="AK53" s="12">
        <x:v>-8031.28</x:v>
      </x:c>
      <x:c r="AL53" s="12">
        <x:v>-8516.37</x:v>
      </x:c>
      <x:c r="AM53" s="12">
        <x:v>-9054.67</x:v>
      </x:c>
      <x:c r="AN53" s="12">
        <x:v>-9883.06</x:v>
      </x:c>
    </x:row>
    <x:row r="54" spans="1:40">
      <x:c r="A54" s="33">
        <x:v>4849</x:v>
      </x:c>
      <x:c r="B54" s="0" t="s">
        <x:v>70</x:v>
      </x:c>
      <x:c r="C54" s="0" t="s">
        <x:v>639</x:v>
      </x:c>
      <x:c r="D54" s="0" t="s">
        <x:v>69</x:v>
      </x:c>
      <x:c r="E54" s="12">
        <x:v>0</x:v>
      </x:c>
      <x:c r="F54" s="12">
        <x:v>0</x:v>
      </x:c>
      <x:c r="G54" s="12">
        <x:v>0</x:v>
      </x:c>
      <x:c r="H54" s="12">
        <x:v>0</x:v>
      </x:c>
      <x:c r="I54" s="12">
        <x:v>0</x:v>
      </x:c>
      <x:c r="J54" s="12">
        <x:v>0</x:v>
      </x:c>
      <x:c r="K54" s="12">
        <x:v>0</x:v>
      </x:c>
      <x:c r="L54" s="12">
        <x:v>0</x:v>
      </x:c>
      <x:c r="M54" s="12">
        <x:v>0</x:v>
      </x:c>
      <x:c r="N54" s="12">
        <x:v>0</x:v>
      </x:c>
      <x:c r="O54" s="12">
        <x:v>0</x:v>
      </x:c>
      <x:c r="P54" s="12">
        <x:v>0</x:v>
      </x:c>
      <x:c r="Q54" s="12">
        <x:v>0</x:v>
      </x:c>
      <x:c r="R54" s="12">
        <x:v>0</x:v>
      </x:c>
      <x:c r="S54" s="12">
        <x:v>0</x:v>
      </x:c>
      <x:c r="T54" s="12">
        <x:v>0</x:v>
      </x:c>
      <x:c r="U54" s="12">
        <x:v>254000</x:v>
      </x:c>
      <x:c r="V54" s="12">
        <x:v>0</x:v>
      </x:c>
      <x:c r="W54" s="12">
        <x:v>0</x:v>
      </x:c>
      <x:c r="X54" s="12">
        <x:v>0</x:v>
      </x:c>
      <x:c r="Y54" s="12">
        <x:v>0</x:v>
      </x:c>
      <x:c r="Z54" s="12">
        <x:v>0</x:v>
      </x:c>
      <x:c r="AA54" s="12">
        <x:v>0</x:v>
      </x:c>
      <x:c r="AB54" s="12">
        <x:v>0</x:v>
      </x:c>
      <x:c r="AC54" s="12">
        <x:v>0</x:v>
      </x:c>
      <x:c r="AD54" s="12">
        <x:v>0</x:v>
      </x:c>
      <x:c r="AE54" s="12">
        <x:v>0</x:v>
      </x:c>
      <x:c r="AF54" s="12">
        <x:v>0</x:v>
      </x:c>
      <x:c r="AG54" s="12">
        <x:v>0</x:v>
      </x:c>
      <x:c r="AH54" s="12">
        <x:v>0</x:v>
      </x:c>
      <x:c r="AI54" s="12">
        <x:v>0</x:v>
      </x:c>
      <x:c r="AJ54" s="12">
        <x:v>0</x:v>
      </x:c>
      <x:c r="AK54" s="12">
        <x:v>0</x:v>
      </x:c>
      <x:c r="AL54" s="12">
        <x:v>0</x:v>
      </x:c>
      <x:c r="AM54" s="12">
        <x:v>0</x:v>
      </x:c>
      <x:c r="AN54" s="12">
        <x:v>0</x:v>
      </x:c>
    </x:row>
    <x:row r="55" spans="1:40">
      <x:c r="A55" s="33">
        <x:v>4923</x:v>
      </x:c>
      <x:c r="B55" s="0" t="s">
        <x:v>71</x:v>
      </x:c>
      <x:c r="C55" s="0" t="s">
        <x:v>639</x:v>
      </x:c>
      <x:c r="D55" s="0" t="s">
        <x:v>69</x:v>
      </x:c>
      <x:c r="E55" s="12">
        <x:v>0</x:v>
      </x:c>
      <x:c r="F55" s="12">
        <x:v>0</x:v>
      </x:c>
      <x:c r="G55" s="12">
        <x:v>0</x:v>
      </x:c>
      <x:c r="H55" s="12">
        <x:v>0</x:v>
      </x:c>
      <x:c r="I55" s="12">
        <x:v>0</x:v>
      </x:c>
      <x:c r="J55" s="12">
        <x:v>0</x:v>
      </x:c>
      <x:c r="K55" s="12">
        <x:v>0</x:v>
      </x:c>
      <x:c r="L55" s="12">
        <x:v>0</x:v>
      </x:c>
      <x:c r="M55" s="12">
        <x:v>0</x:v>
      </x:c>
      <x:c r="N55" s="12">
        <x:v>0</x:v>
      </x:c>
      <x:c r="O55" s="12">
        <x:v>0</x:v>
      </x:c>
      <x:c r="P55" s="12">
        <x:v>0</x:v>
      </x:c>
      <x:c r="Q55" s="12">
        <x:v>0</x:v>
      </x:c>
      <x:c r="R55" s="12">
        <x:v>0</x:v>
      </x:c>
      <x:c r="S55" s="12">
        <x:v>0</x:v>
      </x:c>
      <x:c r="T55" s="12">
        <x:v>0</x:v>
      </x:c>
      <x:c r="U55" s="12">
        <x:v>0</x:v>
      </x:c>
      <x:c r="V55" s="12">
        <x:v>0</x:v>
      </x:c>
      <x:c r="W55" s="12">
        <x:v>0</x:v>
      </x:c>
      <x:c r="X55" s="12">
        <x:v>0</x:v>
      </x:c>
      <x:c r="Y55" s="12">
        <x:v>0</x:v>
      </x:c>
      <x:c r="Z55" s="12">
        <x:v>0</x:v>
      </x:c>
      <x:c r="AA55" s="12">
        <x:v>0</x:v>
      </x:c>
      <x:c r="AB55" s="12">
        <x:v>0</x:v>
      </x:c>
      <x:c r="AC55" s="12">
        <x:v>0</x:v>
      </x:c>
      <x:c r="AD55" s="12">
        <x:v>0</x:v>
      </x:c>
      <x:c r="AE55" s="12">
        <x:v>0</x:v>
      </x:c>
      <x:c r="AF55" s="12">
        <x:v>0</x:v>
      </x:c>
      <x:c r="AG55" s="12">
        <x:v>96000</x:v>
      </x:c>
      <x:c r="AH55" s="12">
        <x:v>0</x:v>
      </x:c>
      <x:c r="AI55" s="12">
        <x:v>0</x:v>
      </x:c>
      <x:c r="AJ55" s="12">
        <x:v>0</x:v>
      </x:c>
      <x:c r="AK55" s="12">
        <x:v>0</x:v>
      </x:c>
      <x:c r="AL55" s="12">
        <x:v>0</x:v>
      </x:c>
      <x:c r="AM55" s="12">
        <x:v>0</x:v>
      </x:c>
      <x:c r="AN55" s="12">
        <x:v>0</x:v>
      </x:c>
    </x:row>
    <x:row r="56" spans="1:40">
      <x:c r="A56" s="33">
        <x:v>4930</x:v>
      </x:c>
      <x:c r="B56" s="0" t="s">
        <x:v>72</x:v>
      </x:c>
      <x:c r="C56" s="0" t="s">
        <x:v>639</x:v>
      </x:c>
      <x:c r="D56" s="0" t="s">
        <x:v>69</x:v>
      </x:c>
      <x:c r="E56" s="12">
        <x:v>0</x:v>
      </x:c>
      <x:c r="F56" s="12">
        <x:v>0</x:v>
      </x:c>
      <x:c r="G56" s="12">
        <x:v>0</x:v>
      </x:c>
      <x:c r="H56" s="12">
        <x:v>0</x:v>
      </x:c>
      <x:c r="I56" s="12">
        <x:v>0</x:v>
      </x:c>
      <x:c r="J56" s="12">
        <x:v>0</x:v>
      </x:c>
      <x:c r="K56" s="12">
        <x:v>0</x:v>
      </x:c>
      <x:c r="L56" s="12">
        <x:v>0</x:v>
      </x:c>
      <x:c r="M56" s="12">
        <x:v>0</x:v>
      </x:c>
      <x:c r="N56" s="12">
        <x:v>0</x:v>
      </x:c>
      <x:c r="O56" s="12">
        <x:v>0</x:v>
      </x:c>
      <x:c r="P56" s="12">
        <x:v>0</x:v>
      </x:c>
      <x:c r="Q56" s="12">
        <x:v>0</x:v>
      </x:c>
      <x:c r="R56" s="12">
        <x:v>0</x:v>
      </x:c>
      <x:c r="S56" s="12">
        <x:v>0</x:v>
      </x:c>
      <x:c r="T56" s="12">
        <x:v>0</x:v>
      </x:c>
      <x:c r="U56" s="12">
        <x:v>3080</x:v>
      </x:c>
      <x:c r="V56" s="12">
        <x:v>0</x:v>
      </x:c>
      <x:c r="W56" s="12">
        <x:v>0</x:v>
      </x:c>
      <x:c r="X56" s="12">
        <x:v>0</x:v>
      </x:c>
      <x:c r="Y56" s="12">
        <x:v>0</x:v>
      </x:c>
      <x:c r="Z56" s="12">
        <x:v>0</x:v>
      </x:c>
      <x:c r="AA56" s="12">
        <x:v>0</x:v>
      </x:c>
      <x:c r="AB56" s="12">
        <x:v>0</x:v>
      </x:c>
      <x:c r="AC56" s="12">
        <x:v>0</x:v>
      </x:c>
      <x:c r="AD56" s="12">
        <x:v>0</x:v>
      </x:c>
      <x:c r="AE56" s="12">
        <x:v>0</x:v>
      </x:c>
      <x:c r="AF56" s="12">
        <x:v>0</x:v>
      </x:c>
      <x:c r="AG56" s="12">
        <x:v>0</x:v>
      </x:c>
      <x:c r="AH56" s="12">
        <x:v>0</x:v>
      </x:c>
      <x:c r="AI56" s="12">
        <x:v>0</x:v>
      </x:c>
      <x:c r="AJ56" s="12">
        <x:v>0</x:v>
      </x:c>
      <x:c r="AK56" s="12">
        <x:v>0</x:v>
      </x:c>
      <x:c r="AL56" s="12">
        <x:v>0</x:v>
      </x:c>
      <x:c r="AM56" s="12">
        <x:v>0</x:v>
      </x:c>
      <x:c r="AN56" s="12">
        <x:v>0</x:v>
      </x:c>
    </x:row>
    <x:row r="57" spans="1:40">
      <x:c r="A57" s="33">
        <x:v>4940</x:v>
      </x:c>
      <x:c r="B57" s="0" t="s">
        <x:v>73</x:v>
      </x:c>
      <x:c r="C57" s="0" t="s">
        <x:v>639</x:v>
      </x:c>
      <x:c r="D57" s="0" t="s">
        <x:v>69</x:v>
      </x:c>
      <x:c r="E57" s="12">
        <x:v>408.4</x:v>
      </x:c>
      <x:c r="F57" s="12">
        <x:v>408.4</x:v>
      </x:c>
      <x:c r="G57" s="12">
        <x:v>408.4</x:v>
      </x:c>
      <x:c r="H57" s="12">
        <x:v>408.4</x:v>
      </x:c>
      <x:c r="I57" s="12">
        <x:v>408.4</x:v>
      </x:c>
      <x:c r="J57" s="12">
        <x:v>408.4</x:v>
      </x:c>
      <x:c r="K57" s="12">
        <x:v>408.4</x:v>
      </x:c>
      <x:c r="L57" s="12">
        <x:v>408.4</x:v>
      </x:c>
      <x:c r="M57" s="12">
        <x:v>408.4</x:v>
      </x:c>
      <x:c r="N57" s="12">
        <x:v>408.4</x:v>
      </x:c>
      <x:c r="O57" s="12">
        <x:v>408.4</x:v>
      </x:c>
      <x:c r="P57" s="12">
        <x:v>408.4</x:v>
      </x:c>
      <x:c r="Q57" s="12">
        <x:v>408.4</x:v>
      </x:c>
      <x:c r="R57" s="12">
        <x:v>408.4</x:v>
      </x:c>
      <x:c r="S57" s="12">
        <x:v>408.4</x:v>
      </x:c>
      <x:c r="T57" s="12">
        <x:v>408.4</x:v>
      </x:c>
      <x:c r="U57" s="12">
        <x:v>408.4</x:v>
      </x:c>
      <x:c r="V57" s="12">
        <x:v>408.4</x:v>
      </x:c>
      <x:c r="W57" s="12">
        <x:v>408.4</x:v>
      </x:c>
      <x:c r="X57" s="12">
        <x:v>408.4</x:v>
      </x:c>
      <x:c r="Y57" s="12">
        <x:v>408.4</x:v>
      </x:c>
      <x:c r="Z57" s="12">
        <x:v>408.4</x:v>
      </x:c>
      <x:c r="AA57" s="12">
        <x:v>408.4</x:v>
      </x:c>
      <x:c r="AB57" s="12">
        <x:v>408.4</x:v>
      </x:c>
      <x:c r="AC57" s="12">
        <x:v>408.4</x:v>
      </x:c>
      <x:c r="AD57" s="12">
        <x:v>408.4</x:v>
      </x:c>
      <x:c r="AE57" s="12">
        <x:v>408.4</x:v>
      </x:c>
      <x:c r="AF57" s="12">
        <x:v>408.4</x:v>
      </x:c>
      <x:c r="AG57" s="12">
        <x:v>408.4</x:v>
      </x:c>
      <x:c r="AH57" s="12">
        <x:v>408.4</x:v>
      </x:c>
      <x:c r="AI57" s="12">
        <x:v>408.4</x:v>
      </x:c>
      <x:c r="AJ57" s="12">
        <x:v>408.4</x:v>
      </x:c>
      <x:c r="AK57" s="12">
        <x:v>408.4</x:v>
      </x:c>
      <x:c r="AL57" s="12">
        <x:v>408.4</x:v>
      </x:c>
      <x:c r="AM57" s="12">
        <x:v>408.4</x:v>
      </x:c>
      <x:c r="AN57" s="12">
        <x:v>408.4</x:v>
      </x:c>
    </x:row>
    <x:row r="58" spans="1:40">
      <x:c r="A58" s="33">
        <x:v>5300</x:v>
      </x:c>
      <x:c r="B58" s="0" t="s">
        <x:v>50</x:v>
      </x:c>
      <x:c r="C58" s="0" t="s">
        <x:v>639</x:v>
      </x:c>
      <x:c r="D58" s="0" t="s">
        <x:v>49</x:v>
      </x:c>
      <x:c r="E58" s="12">
        <x:v>-93024.91</x:v>
      </x:c>
      <x:c r="F58" s="12">
        <x:v>-102509.17</x:v>
      </x:c>
      <x:c r="G58" s="12">
        <x:v>-102405.15</x:v>
      </x:c>
      <x:c r="H58" s="12">
        <x:v>-106082.09</x:v>
      </x:c>
      <x:c r="I58" s="12">
        <x:v>-100138.58</x:v>
      </x:c>
      <x:c r="J58" s="12">
        <x:v>-96241.47</x:v>
      </x:c>
      <x:c r="K58" s="12">
        <x:v>-85488.14</x:v>
      </x:c>
      <x:c r="L58" s="12">
        <x:v>-104574.72</x:v>
      </x:c>
      <x:c r="M58" s="12">
        <x:v>-109238.63</x:v>
      </x:c>
      <x:c r="N58" s="12">
        <x:v>-119578.18</x:v>
      </x:c>
      <x:c r="O58" s="12">
        <x:v>-131333.47</x:v>
      </x:c>
      <x:c r="P58" s="12">
        <x:v>-125699.11</x:v>
      </x:c>
      <x:c r="Q58" s="12">
        <x:v>-103608.15</x:v>
      </x:c>
      <x:c r="R58" s="12">
        <x:v>-120789.17</x:v>
      </x:c>
      <x:c r="S58" s="12">
        <x:v>-115609.6</x:v>
      </x:c>
      <x:c r="T58" s="12">
        <x:v>-112817.93</x:v>
      </x:c>
      <x:c r="U58" s="12">
        <x:v>-110396.22</x:v>
      </x:c>
      <x:c r="V58" s="12">
        <x:v>-104553.57</x:v>
      </x:c>
      <x:c r="W58" s="12">
        <x:v>-89390.32</x:v>
      </x:c>
      <x:c r="X58" s="12">
        <x:v>-112534.45</x:v>
      </x:c>
      <x:c r="Y58" s="12">
        <x:v>-120907.43</x:v>
      </x:c>
      <x:c r="Z58" s="12">
        <x:v>-130992.68</x:v>
      </x:c>
      <x:c r="AA58" s="12">
        <x:v>-145915.84</x:v>
      </x:c>
      <x:c r="AB58" s="12">
        <x:v>-140354.7</x:v>
      </x:c>
      <x:c r="AC58" s="12">
        <x:v>-107770.27</x:v>
      </x:c>
      <x:c r="AD58" s="12">
        <x:v>-119543.13</x:v>
      </x:c>
      <x:c r="AE58" s="12">
        <x:v>-122890.13</x:v>
      </x:c>
      <x:c r="AF58" s="12">
        <x:v>-119930.08</x:v>
      </x:c>
      <x:c r="AG58" s="12">
        <x:v>-118729.58</x:v>
      </x:c>
      <x:c r="AH58" s="12">
        <x:v>-106551.28</x:v>
      </x:c>
      <x:c r="AI58" s="12">
        <x:v>-100049.65</x:v>
      </x:c>
      <x:c r="AJ58" s="12">
        <x:v>-122145.77</x:v>
      </x:c>
      <x:c r="AK58" s="12">
        <x:v>-125850.56</x:v>
      </x:c>
      <x:c r="AL58" s="12">
        <x:v>-134678.28</x:v>
      </x:c>
      <x:c r="AM58" s="12">
        <x:v>-151066.24</x:v>
      </x:c>
      <x:c r="AN58" s="12">
        <x:v>-145793.77</x:v>
      </x:c>
    </x:row>
    <x:row r="59" spans="1:40">
      <x:c r="A59" s="33">
        <x:v>5400</x:v>
      </x:c>
      <x:c r="B59" s="0" t="s">
        <x:v>51</x:v>
      </x:c>
      <x:c r="C59" s="0" t="s">
        <x:v>639</x:v>
      </x:c>
      <x:c r="D59" s="0" t="s">
        <x:v>49</x:v>
      </x:c>
      <x:c r="E59" s="12">
        <x:v>-983406.2</x:v>
      </x:c>
      <x:c r="F59" s="12">
        <x:v>-1083668.41</x:v>
      </x:c>
      <x:c r="G59" s="12">
        <x:v>-1082568.78</x:v>
      </x:c>
      <x:c r="H59" s="12">
        <x:v>-1121439.28</x:v>
      </x:c>
      <x:c r="I59" s="12">
        <x:v>-1058607.82</x:v>
      </x:c>
      <x:c r="J59" s="12">
        <x:v>-1017409.8</x:v>
      </x:c>
      <x:c r="K59" s="12">
        <x:v>-903731.75</x:v>
      </x:c>
      <x:c r="L59" s="12">
        <x:v>-1105504.14</x:v>
      </x:c>
      <x:c r="M59" s="12">
        <x:v>-1154808.35</x:v>
      </x:c>
      <x:c r="N59" s="12">
        <x:v>-1264112.2</x:v>
      </x:c>
      <x:c r="O59" s="12">
        <x:v>-1388382.4</x:v>
      </x:c>
      <x:c r="P59" s="12">
        <x:v>-1328819.21</x:v>
      </x:c>
      <x:c r="Q59" s="12">
        <x:v>-1095286.21</x:v>
      </x:c>
      <x:c r="R59" s="12">
        <x:v>-1276914.11</x:v>
      </x:c>
      <x:c r="S59" s="12">
        <x:v>-1222158.63</x:v>
      </x:c>
      <x:c r="T59" s="12">
        <x:v>-1192646.71</x:v>
      </x:c>
      <x:c r="U59" s="12">
        <x:v>-1167045.72</x:v>
      </x:c>
      <x:c r="V59" s="12">
        <x:v>-1105280.56</x:v>
      </x:c>
      <x:c r="W59" s="12">
        <x:v>-944983.35</x:v>
      </x:c>
      <x:c r="X59" s="12">
        <x:v>-1189649.91</x:v>
      </x:c>
      <x:c r="Y59" s="12">
        <x:v>-1278164.22</x:v>
      </x:c>
      <x:c r="Z59" s="12">
        <x:v>-1384779.74</x:v>
      </x:c>
      <x:c r="AA59" s="12">
        <x:v>-1542538.86</x:v>
      </x:c>
      <x:c r="AB59" s="12">
        <x:v>-1483749.64</x:v>
      </x:c>
      <x:c r="AC59" s="12">
        <x:v>-1139285.73</x:v>
      </x:c>
      <x:c r="AD59" s="12">
        <x:v>-1263741.63</x:v>
      </x:c>
      <x:c r="AE59" s="12">
        <x:v>-1299124.25</x:v>
      </x:c>
      <x:c r="AF59" s="12">
        <x:v>-1267832.32</x:v>
      </x:c>
      <x:c r="AG59" s="12">
        <x:v>-1255141.25</x:v>
      </x:c>
      <x:c r="AH59" s="12">
        <x:v>-1126399.22</x:v>
      </x:c>
      <x:c r="AI59" s="12">
        <x:v>-1057667.78</x:v>
      </x:c>
      <x:c r="AJ59" s="12">
        <x:v>-1291255.29</x:v>
      </x:c>
      <x:c r="AK59" s="12">
        <x:v>-1330420.22</x:v>
      </x:c>
      <x:c r="AL59" s="12">
        <x:v>-1423741.8</x:v>
      </x:c>
      <x:c r="AM59" s="12">
        <x:v>-1596985.95</x:v>
      </x:c>
      <x:c r="AN59" s="12">
        <x:v>-1541248.45</x:v>
      </x:c>
    </x:row>
    <x:row r="60" spans="1:40">
      <x:c r="A60" s="33">
        <x:v>5425</x:v>
      </x:c>
      <x:c r="B60" s="0" t="s">
        <x:v>52</x:v>
      </x:c>
      <x:c r="C60" s="0" t="s">
        <x:v>639</x:v>
      </x:c>
      <x:c r="D60" s="0" t="s">
        <x:v>49</x:v>
      </x:c>
      <x:c r="E60" s="12">
        <x:v>-252496.19</x:v>
      </x:c>
      <x:c r="F60" s="12">
        <x:v>-278239.19</x:v>
      </x:c>
      <x:c r="G60" s="12">
        <x:v>-277956.85</x:v>
      </x:c>
      <x:c r="H60" s="12">
        <x:v>-287937.11</x:v>
      </x:c>
      <x:c r="I60" s="12">
        <x:v>-271804.71</x:v>
      </x:c>
      <x:c r="J60" s="12">
        <x:v>-261226.84</x:v>
      </x:c>
      <x:c r="K60" s="12">
        <x:v>-232039.23</x:v>
      </x:c>
      <x:c r="L60" s="12">
        <x:v>-283845.66</x:v>
      </x:c>
      <x:c r="M60" s="12">
        <x:v>-296504.85</x:v>
      </x:c>
      <x:c r="N60" s="12">
        <x:v>-324569.35</x:v>
      </x:c>
      <x:c r="O60" s="12">
        <x:v>-356476.56</x:v>
      </x:c>
      <x:c r="P60" s="12">
        <x:v>-341183.31</x:v>
      </x:c>
      <x:c r="Q60" s="12">
        <x:v>-281222.13</x:v>
      </x:c>
      <x:c r="R60" s="12">
        <x:v>-327856.32</x:v>
      </x:c>
      <x:c r="S60" s="12">
        <x:v>-313797.49</x:v>
      </x:c>
      <x:c r="T60" s="12">
        <x:v>-306220.1</x:v>
      </x:c>
      <x:c r="U60" s="12">
        <x:v>-299646.88</x:v>
      </x:c>
      <x:c r="V60" s="12">
        <x:v>-283788.25</x:v>
      </x:c>
      <x:c r="W60" s="12">
        <x:v>-242630.86</x:v>
      </x:c>
      <x:c r="X60" s="12">
        <x:v>-305450.65</x:v>
      </x:c>
      <x:c r="Y60" s="12">
        <x:v>-328177.3</x:v>
      </x:c>
      <x:c r="Z60" s="12">
        <x:v>-355551.56</x:v>
      </x:c>
      <x:c r="AA60" s="12">
        <x:v>-396057.28</x:v>
      </x:c>
      <x:c r="AB60" s="12">
        <x:v>-380962.75</x:v>
      </x:c>
      <x:c r="AC60" s="12">
        <x:v>-292519.31</x:v>
      </x:c>
      <x:c r="AD60" s="12">
        <x:v>-324474.2</x:v>
      </x:c>
      <x:c r="AE60" s="12">
        <x:v>-333558.93</x:v>
      </x:c>
      <x:c r="AF60" s="12">
        <x:v>-325524.52</x:v>
      </x:c>
      <x:c r="AG60" s="12">
        <x:v>-322266</x:v>
      </x:c>
      <x:c r="AH60" s="12">
        <x:v>-289210.61</x:v>
      </x:c>
      <x:c r="AI60" s="12">
        <x:v>-271563.35</x:v>
      </x:c>
      <x:c r="AJ60" s="12">
        <x:v>-331538.52</x:v>
      </x:c>
      <x:c r="AK60" s="12">
        <x:v>-341594.38</x:v>
      </x:c>
      <x:c r="AL60" s="12">
        <x:v>-365555.33</x:v>
      </x:c>
      <x:c r="AM60" s="12">
        <x:v>-410036.93</x:v>
      </x:c>
      <x:c r="AN60" s="12">
        <x:v>-395725.95</x:v>
      </x:c>
    </x:row>
    <x:row r="61" spans="1:40">
      <x:c r="A61" s="33">
        <x:v>5730</x:v>
      </x:c>
      <x:c r="B61" s="0" t="s">
        <x:v>53</x:v>
      </x:c>
      <x:c r="C61" s="0" t="s">
        <x:v>639</x:v>
      </x:c>
      <x:c r="D61" s="0" t="s">
        <x:v>49</x:v>
      </x:c>
      <x:c r="E61" s="12">
        <x:v>8850.66</x:v>
      </x:c>
      <x:c r="F61" s="12">
        <x:v>9753.02</x:v>
      </x:c>
      <x:c r="G61" s="12">
        <x:v>9743.12</x:v>
      </x:c>
      <x:c r="H61" s="12">
        <x:v>10092.95</x:v>
      </x:c>
      <x:c r="I61" s="12">
        <x:v>9527.47</x:v>
      </x:c>
      <x:c r="J61" s="12">
        <x:v>9156.69</x:v>
      </x:c>
      <x:c r="K61" s="12">
        <x:v>8133.59</x:v>
      </x:c>
      <x:c r="L61" s="12">
        <x:v>9949.54</x:v>
      </x:c>
      <x:c r="M61" s="12">
        <x:v>10393.28</x:v>
      </x:c>
      <x:c r="N61" s="12">
        <x:v>11377.01</x:v>
      </x:c>
      <x:c r="O61" s="12">
        <x:v>12495.45</x:v>
      </x:c>
      <x:c r="P61" s="12">
        <x:v>11959.37</x:v>
      </x:c>
      <x:c r="Q61" s="12">
        <x:v>9857.58</x:v>
      </x:c>
      <x:c r="R61" s="12">
        <x:v>11492.23</x:v>
      </x:c>
      <x:c r="S61" s="12">
        <x:v>10999.43</x:v>
      </x:c>
      <x:c r="T61" s="12">
        <x:v>10733.82</x:v>
      </x:c>
      <x:c r="U61" s="12">
        <x:v>10503.41</x:v>
      </x:c>
      <x:c r="V61" s="12">
        <x:v>9947.52</x:v>
      </x:c>
      <x:c r="W61" s="12">
        <x:v>8504.85</x:v>
      </x:c>
      <x:c r="X61" s="12">
        <x:v>10706.85</x:v>
      </x:c>
      <x:c r="Y61" s="12">
        <x:v>11503.48</x:v>
      </x:c>
      <x:c r="Z61" s="12">
        <x:v>12463.02</x:v>
      </x:c>
      <x:c r="AA61" s="12">
        <x:v>13882.85</x:v>
      </x:c>
      <x:c r="AB61" s="12">
        <x:v>13353.75</x:v>
      </x:c>
      <x:c r="AC61" s="12">
        <x:v>10253.57</x:v>
      </x:c>
      <x:c r="AD61" s="12">
        <x:v>11373.67</x:v>
      </x:c>
      <x:c r="AE61" s="12">
        <x:v>11692.12</x:v>
      </x:c>
      <x:c r="AF61" s="12">
        <x:v>11410.49</x:v>
      </x:c>
      <x:c r="AG61" s="12">
        <x:v>11296.27</x:v>
      </x:c>
      <x:c r="AH61" s="12">
        <x:v>10137.6</x:v>
      </x:c>
      <x:c r="AI61" s="12">
        <x:v>9519.01</x:v>
      </x:c>
      <x:c r="AJ61" s="12">
        <x:v>11621.29</x:v>
      </x:c>
      <x:c r="AK61" s="12">
        <x:v>11973.78</x:v>
      </x:c>
      <x:c r="AL61" s="12">
        <x:v>12813.67</x:v>
      </x:c>
      <x:c r="AM61" s="12">
        <x:v>14372.87</x:v>
      </x:c>
      <x:c r="AN61" s="12">
        <x:v>13871.24</x:v>
      </x:c>
    </x:row>
    <x:row r="62" spans="1:40">
      <x:c r="A62" s="33">
        <x:v>5800</x:v>
      </x:c>
      <x:c r="B62" s="0" t="s">
        <x:v>54</x:v>
      </x:c>
      <x:c r="C62" s="0" t="s">
        <x:v>639</x:v>
      </x:c>
      <x:c r="D62" s="0" t="s">
        <x:v>49</x:v>
      </x:c>
      <x:c r="E62" s="12">
        <x:v>-18139.05</x:v>
      </x:c>
      <x:c r="F62" s="12">
        <x:v>-19997.12</x:v>
      </x:c>
      <x:c r="G62" s="12">
        <x:v>-25753.9</x:v>
      </x:c>
      <x:c r="H62" s="12">
        <x:v>-29086.6</x:v>
      </x:c>
      <x:c r="I62" s="12">
        <x:v>-24019.25</x:v>
      </x:c>
      <x:c r="J62" s="12">
        <x:v>-18011.04</x:v>
      </x:c>
      <x:c r="K62" s="12">
        <x:v>-16830.95</x:v>
      </x:c>
      <x:c r="L62" s="12">
        <x:v>-24607.38</x:v>
      </x:c>
      <x:c r="M62" s="12">
        <x:v>-20403.85</x:v>
      </x:c>
      <x:c r="N62" s="12">
        <x:v>-27219.62</x:v>
      </x:c>
      <x:c r="O62" s="12">
        <x:v>-31432.4</x:v>
      </x:c>
      <x:c r="P62" s="12">
        <x:v>-33371.98</x:v>
      </x:c>
      <x:c r="Q62" s="12">
        <x:v>-21924.3</x:v>
      </x:c>
      <x:c r="R62" s="12">
        <x:v>-32707.15</x:v>
      </x:c>
      <x:c r="S62" s="12">
        <x:v>-31003.41</x:v>
      </x:c>
      <x:c r="T62" s="12">
        <x:v>-20709.58</x:v>
      </x:c>
      <x:c r="U62" s="12">
        <x:v>-26786.62</x:v>
      </x:c>
      <x:c r="V62" s="12">
        <x:v>-23237.44</x:v>
      </x:c>
      <x:c r="W62" s="12">
        <x:v>-22400.19</x:v>
      </x:c>
      <x:c r="X62" s="12">
        <x:v>-21493</x:v>
      </x:c>
      <x:c r="Y62" s="12">
        <x:v>-25502.87</x:v>
      </x:c>
      <x:c r="Z62" s="12">
        <x:v>-24794.44</x:v>
      </x:c>
      <x:c r="AA62" s="12">
        <x:v>-29965.56</x:v>
      </x:c>
      <x:c r="AB62" s="12">
        <x:v>-35768.43</x:v>
      </x:c>
      <x:c r="AC62" s="12">
        <x:v>-27661.93</x:v>
      </x:c>
      <x:c r="AD62" s="12">
        <x:v>-24367.79</x:v>
      </x:c>
      <x:c r="AE62" s="12">
        <x:v>-32757.11</x:v>
      </x:c>
      <x:c r="AF62" s="12">
        <x:v>-27008.84</x:v>
      </x:c>
      <x:c r="AG62" s="12">
        <x:v>-23289.9</x:v>
      </x:c>
      <x:c r="AH62" s="12">
        <x:v>-21581.73</x:v>
      </x:c>
      <x:c r="AI62" s="12">
        <x:v>-21178.56</x:v>
      </x:c>
      <x:c r="AJ62" s="12">
        <x:v>-28799.3</x:v>
      </x:c>
      <x:c r="AK62" s="12">
        <x:v>-31012.37</x:v>
      </x:c>
      <x:c r="AL62" s="12">
        <x:v>-28448.77</x:v>
      </x:c>
      <x:c r="AM62" s="12">
        <x:v>-38823.95</x:v>
      </x:c>
      <x:c r="AN62" s="12">
        <x:v>-39238.46</x:v>
      </x:c>
    </x:row>
    <x:row r="63" spans="1:40">
      <x:c r="A63" s="33">
        <x:v>5880</x:v>
      </x:c>
      <x:c r="B63" s="0" t="s">
        <x:v>55</x:v>
      </x:c>
      <x:c r="C63" s="0" t="s">
        <x:v>639</x:v>
      </x:c>
      <x:c r="D63" s="0" t="s">
        <x:v>49</x:v>
      </x:c>
      <x:c r="E63" s="12">
        <x:v>0</x:v>
      </x:c>
      <x:c r="F63" s="12">
        <x:v>0</x:v>
      </x:c>
      <x:c r="G63" s="12">
        <x:v>0</x:v>
      </x:c>
      <x:c r="H63" s="12">
        <x:v>0</x:v>
      </x:c>
      <x:c r="I63" s="12">
        <x:v>0</x:v>
      </x:c>
      <x:c r="J63" s="12">
        <x:v>0</x:v>
      </x:c>
      <x:c r="K63" s="12">
        <x:v>0</x:v>
      </x:c>
      <x:c r="L63" s="12">
        <x:v>0</x:v>
      </x:c>
      <x:c r="M63" s="12">
        <x:v>0</x:v>
      </x:c>
      <x:c r="N63" s="12">
        <x:v>0</x:v>
      </x:c>
      <x:c r="O63" s="12">
        <x:v>0</x:v>
      </x:c>
      <x:c r="P63" s="12">
        <x:v>10394.75</x:v>
      </x:c>
      <x:c r="Q63" s="12">
        <x:v>0</x:v>
      </x:c>
      <x:c r="R63" s="12">
        <x:v>0</x:v>
      </x:c>
      <x:c r="S63" s="12">
        <x:v>0</x:v>
      </x:c>
      <x:c r="T63" s="12">
        <x:v>0</x:v>
      </x:c>
      <x:c r="U63" s="12">
        <x:v>0</x:v>
      </x:c>
      <x:c r="V63" s="12">
        <x:v>0</x:v>
      </x:c>
      <x:c r="W63" s="12">
        <x:v>0</x:v>
      </x:c>
      <x:c r="X63" s="12">
        <x:v>0</x:v>
      </x:c>
      <x:c r="Y63" s="12">
        <x:v>0</x:v>
      </x:c>
      <x:c r="Z63" s="12">
        <x:v>0</x:v>
      </x:c>
      <x:c r="AA63" s="12">
        <x:v>0</x:v>
      </x:c>
      <x:c r="AB63" s="12">
        <x:v>76516.49</x:v>
      </x:c>
      <x:c r="AC63" s="12">
        <x:v>0</x:v>
      </x:c>
      <x:c r="AD63" s="12">
        <x:v>0</x:v>
      </x:c>
      <x:c r="AE63" s="12">
        <x:v>0</x:v>
      </x:c>
      <x:c r="AF63" s="12">
        <x:v>0</x:v>
      </x:c>
      <x:c r="AG63" s="12">
        <x:v>0</x:v>
      </x:c>
      <x:c r="AH63" s="12">
        <x:v>0</x:v>
      </x:c>
      <x:c r="AI63" s="12">
        <x:v>0</x:v>
      </x:c>
      <x:c r="AJ63" s="12">
        <x:v>0</x:v>
      </x:c>
      <x:c r="AK63" s="12">
        <x:v>0</x:v>
      </x:c>
      <x:c r="AL63" s="12">
        <x:v>0</x:v>
      </x:c>
      <x:c r="AM63" s="12">
        <x:v>0</x:v>
      </x:c>
      <x:c r="AN63" s="12">
        <x:v>224365.86</x:v>
      </x:c>
    </x:row>
    <x:row r="64" spans="1:40">
      <x:c r="A64" s="33">
        <x:v>5900</x:v>
      </x:c>
      <x:c r="B64" s="0" t="s">
        <x:v>56</x:v>
      </x:c>
      <x:c r="C64" s="0" t="s">
        <x:v>639</x:v>
      </x:c>
      <x:c r="D64" s="0" t="s">
        <x:v>49</x:v>
      </x:c>
      <x:c r="E64" s="12">
        <x:v>-50443.51</x:v>
      </x:c>
      <x:c r="F64" s="12">
        <x:v>-46115.63</x:v>
      </x:c>
      <x:c r="G64" s="12">
        <x:v>-44539.02</x:v>
      </x:c>
      <x:c r="H64" s="12">
        <x:v>-51266.3</x:v>
      </x:c>
      <x:c r="I64" s="12">
        <x:v>-33139.39</x:v>
      </x:c>
      <x:c r="J64" s="12">
        <x:v>-40553.96</x:v>
      </x:c>
      <x:c r="K64" s="12">
        <x:v>-51139.95</x:v>
      </x:c>
      <x:c r="L64" s="12">
        <x:v>-35756.62</x:v>
      </x:c>
      <x:c r="M64" s="12">
        <x:v>-41003.54</x:v>
      </x:c>
      <x:c r="N64" s="12">
        <x:v>-38487.4</x:v>
      </x:c>
      <x:c r="O64" s="12">
        <x:v>-43317.84</x:v>
      </x:c>
      <x:c r="P64" s="12">
        <x:v>-37909.1</x:v>
      </x:c>
      <x:c r="Q64" s="12">
        <x:v>-40899.27</x:v>
      </x:c>
      <x:c r="R64" s="12">
        <x:v>-53830.24</x:v>
      </x:c>
      <x:c r="S64" s="12">
        <x:v>-51281.21</x:v>
      </x:c>
      <x:c r="T64" s="12">
        <x:v>-48131.67</x:v>
      </x:c>
      <x:c r="U64" s="12">
        <x:v>-50545.19</x:v>
      </x:c>
      <x:c r="V64" s="12">
        <x:v>-54357.23</x:v>
      </x:c>
      <x:c r="W64" s="12">
        <x:v>-45153.81</x:v>
      </x:c>
      <x:c r="X64" s="12">
        <x:v>-41396.57</x:v>
      </x:c>
      <x:c r="Y64" s="12">
        <x:v>-44992.12</x:v>
      </x:c>
      <x:c r="Z64" s="12">
        <x:v>-51252.47</x:v>
      </x:c>
      <x:c r="AA64" s="12">
        <x:v>-53238.05</x:v>
      </x:c>
      <x:c r="AB64" s="12">
        <x:v>-56928.72</x:v>
      </x:c>
      <x:c r="AC64" s="12">
        <x:v>-37170.85</x:v>
      </x:c>
      <x:c r="AD64" s="12">
        <x:v>-44017.31</x:v>
      </x:c>
      <x:c r="AE64" s="12">
        <x:v>-52177.75</x:v>
      </x:c>
      <x:c r="AF64" s="12">
        <x:v>-42386.9</x:v>
      </x:c>
      <x:c r="AG64" s="12">
        <x:v>-53926.85</x:v>
      </x:c>
      <x:c r="AH64" s="12">
        <x:v>-46777.52</x:v>
      </x:c>
      <x:c r="AI64" s="12">
        <x:v>-50922.85</x:v>
      </x:c>
      <x:c r="AJ64" s="12">
        <x:v>-53243.14</x:v>
      </x:c>
      <x:c r="AK64" s="12">
        <x:v>-46368.05</x:v>
      </x:c>
      <x:c r="AL64" s="12">
        <x:v>-45470.29</x:v>
      </x:c>
      <x:c r="AM64" s="12">
        <x:v>-42562.37</x:v>
      </x:c>
      <x:c r="AN64" s="12">
        <x:v>-47291.1</x:v>
      </x:c>
    </x:row>
    <x:row r="65" spans="1:40">
      <x:c r="A65" s="33">
        <x:v>6010</x:v>
      </x:c>
      <x:c r="B65" s="0" t="s">
        <x:v>60</x:v>
      </x:c>
      <x:c r="C65" s="0" t="s">
        <x:v>639</x:v>
      </x:c>
      <x:c r="D65" s="0" t="s">
        <x:v>59</x:v>
      </x:c>
      <x:c r="E65" s="12">
        <x:v>-107730</x:v>
      </x:c>
      <x:c r="F65" s="12">
        <x:v>-107730</x:v>
      </x:c>
      <x:c r="G65" s="12">
        <x:v>-107730</x:v>
      </x:c>
      <x:c r="H65" s="12">
        <x:v>-107730</x:v>
      </x:c>
      <x:c r="I65" s="12">
        <x:v>-107730</x:v>
      </x:c>
      <x:c r="J65" s="12">
        <x:v>-107730</x:v>
      </x:c>
      <x:c r="K65" s="12">
        <x:v>-110780</x:v>
      </x:c>
      <x:c r="L65" s="12">
        <x:v>-110780</x:v>
      </x:c>
      <x:c r="M65" s="12">
        <x:v>-110780</x:v>
      </x:c>
      <x:c r="N65" s="12">
        <x:v>-110780</x:v>
      </x:c>
      <x:c r="O65" s="12">
        <x:v>-166170</x:v>
      </x:c>
      <x:c r="P65" s="12">
        <x:v>-110780</x:v>
      </x:c>
      <x:c r="Q65" s="12">
        <x:v>-110780</x:v>
      </x:c>
      <x:c r="R65" s="12">
        <x:v>-113880</x:v>
      </x:c>
      <x:c r="S65" s="12">
        <x:v>-113880</x:v>
      </x:c>
      <x:c r="T65" s="12">
        <x:v>-124690.2</x:v>
      </x:c>
      <x:c r="U65" s="12">
        <x:v>-124690.2</x:v>
      </x:c>
      <x:c r="V65" s="12">
        <x:v>-124690.2</x:v>
      </x:c>
      <x:c r="W65" s="12">
        <x:v>-124690.2</x:v>
      </x:c>
      <x:c r="X65" s="12">
        <x:v>-124690.2</x:v>
      </x:c>
      <x:c r="Y65" s="12">
        <x:v>-124690.2</x:v>
      </x:c>
      <x:c r="Z65" s="12">
        <x:v>-124690.2</x:v>
      </x:c>
      <x:c r="AA65" s="12">
        <x:v>-187035.3</x:v>
      </x:c>
      <x:c r="AB65" s="12">
        <x:v>-124690.2</x:v>
      </x:c>
      <x:c r="AC65" s="12">
        <x:v>-124690.2</x:v>
      </x:c>
      <x:c r="AD65" s="12">
        <x:v>-124690.2</x:v>
      </x:c>
      <x:c r="AE65" s="12">
        <x:v>-124690.2</x:v>
      </x:c>
      <x:c r="AF65" s="12">
        <x:v>-129428.41</x:v>
      </x:c>
      <x:c r="AG65" s="12">
        <x:v>-129428.41</x:v>
      </x:c>
      <x:c r="AH65" s="12">
        <x:v>-129428.41</x:v>
      </x:c>
      <x:c r="AI65" s="12">
        <x:v>-129428.41</x:v>
      </x:c>
      <x:c r="AJ65" s="12">
        <x:v>-129428.41</x:v>
      </x:c>
      <x:c r="AK65" s="12">
        <x:v>-132910.64</x:v>
      </x:c>
      <x:c r="AL65" s="12">
        <x:v>-132910.64</x:v>
      </x:c>
      <x:c r="AM65" s="12">
        <x:v>-199365.96</x:v>
      </x:c>
      <x:c r="AN65" s="12">
        <x:v>-132910.64</x:v>
      </x:c>
    </x:row>
    <x:row r="66" spans="1:40">
      <x:c r="A66" s="33">
        <x:v>6020</x:v>
      </x:c>
      <x:c r="B66" s="0" t="s">
        <x:v>61</x:v>
      </x:c>
      <x:c r="C66" s="0" t="s">
        <x:v>639</x:v>
      </x:c>
      <x:c r="D66" s="0" t="s">
        <x:v>59</x:v>
      </x:c>
      <x:c r="E66" s="12">
        <x:v>-138460</x:v>
      </x:c>
      <x:c r="F66" s="12">
        <x:v>-138460</x:v>
      </x:c>
      <x:c r="G66" s="12">
        <x:v>-138460</x:v>
      </x:c>
      <x:c r="H66" s="12">
        <x:v>-142660</x:v>
      </x:c>
      <x:c r="I66" s="12">
        <x:v>-142660</x:v>
      </x:c>
      <x:c r="J66" s="12">
        <x:v>-142660</x:v>
      </x:c>
      <x:c r="K66" s="12">
        <x:v>-142660</x:v>
      </x:c>
      <x:c r="L66" s="12">
        <x:v>-142660</x:v>
      </x:c>
      <x:c r="M66" s="12">
        <x:v>-142660</x:v>
      </x:c>
      <x:c r="N66" s="12">
        <x:v>-142660</x:v>
      </x:c>
      <x:c r="O66" s="12">
        <x:v>-213990</x:v>
      </x:c>
      <x:c r="P66" s="12">
        <x:v>-149410</x:v>
      </x:c>
      <x:c r="Q66" s="12">
        <x:v>-142660</x:v>
      </x:c>
      <x:c r="R66" s="12">
        <x:v>-142660</x:v>
      </x:c>
      <x:c r="S66" s="12">
        <x:v>-142660</x:v>
      </x:c>
      <x:c r="T66" s="12">
        <x:v>-151932.9</x:v>
      </x:c>
      <x:c r="U66" s="12">
        <x:v>-151932.9</x:v>
      </x:c>
      <x:c r="V66" s="12">
        <x:v>-151932.9</x:v>
      </x:c>
      <x:c r="W66" s="12">
        <x:v>-151932.9</x:v>
      </x:c>
      <x:c r="X66" s="12">
        <x:v>-151932.9</x:v>
      </x:c>
      <x:c r="Y66" s="12">
        <x:v>-157044.9</x:v>
      </x:c>
      <x:c r="Z66" s="12">
        <x:v>-157044.9</x:v>
      </x:c>
      <x:c r="AA66" s="12">
        <x:v>-235567.35</x:v>
      </x:c>
      <x:c r="AB66" s="12">
        <x:v>-163344.9</x:v>
      </x:c>
      <x:c r="AC66" s="12">
        <x:v>-153051.15</x:v>
      </x:c>
      <x:c r="AD66" s="12">
        <x:v>-153051.15</x:v>
      </x:c>
      <x:c r="AE66" s="12">
        <x:v>-157950.15</x:v>
      </x:c>
      <x:c r="AF66" s="12">
        <x:v>-163952.27</x:v>
      </x:c>
      <x:c r="AG66" s="12">
        <x:v>-163952.27</x:v>
      </x:c>
      <x:c r="AH66" s="12">
        <x:v>-169700.71</x:v>
      </x:c>
      <x:c r="AI66" s="12">
        <x:v>-169700.71</x:v>
      </x:c>
      <x:c r="AJ66" s="12">
        <x:v>-169700.71</x:v>
      </x:c>
      <x:c r="AK66" s="12">
        <x:v>-169700.71</x:v>
      </x:c>
      <x:c r="AL66" s="12">
        <x:v>-169700.71</x:v>
      </x:c>
      <x:c r="AM66" s="12">
        <x:v>-254551.07</x:v>
      </x:c>
      <x:c r="AN66" s="12">
        <x:v>-166050.71</x:v>
      </x:c>
    </x:row>
    <x:row r="67" spans="1:40">
      <x:c r="A67" s="33">
        <x:v>6027</x:v>
      </x:c>
      <x:c r="B67" s="0" t="s">
        <x:v>62</x:v>
      </x:c>
      <x:c r="C67" s="0" t="s">
        <x:v>639</x:v>
      </x:c>
      <x:c r="D67" s="0" t="s">
        <x:v>59</x:v>
      </x:c>
      <x:c r="E67" s="12">
        <x:v>-10486</x:v>
      </x:c>
      <x:c r="F67" s="12">
        <x:v>-10486</x:v>
      </x:c>
      <x:c r="G67" s="12">
        <x:v>-10486</x:v>
      </x:c>
      <x:c r="H67" s="12">
        <x:v>-10486</x:v>
      </x:c>
      <x:c r="I67" s="12">
        <x:v>-10486</x:v>
      </x:c>
      <x:c r="J67" s="12">
        <x:v>-10486</x:v>
      </x:c>
      <x:c r="K67" s="12">
        <x:v>-10486</x:v>
      </x:c>
      <x:c r="L67" s="12">
        <x:v>-10486</x:v>
      </x:c>
      <x:c r="M67" s="12">
        <x:v>-10486</x:v>
      </x:c>
      <x:c r="N67" s="12">
        <x:v>-10486</x:v>
      </x:c>
      <x:c r="O67" s="12">
        <x:v>-10486</x:v>
      </x:c>
      <x:c r="P67" s="12">
        <x:v>-10486</x:v>
      </x:c>
      <x:c r="Q67" s="12">
        <x:v>-10486</x:v>
      </x:c>
      <x:c r="R67" s="12">
        <x:v>-10486</x:v>
      </x:c>
      <x:c r="S67" s="12">
        <x:v>-10486</x:v>
      </x:c>
      <x:c r="T67" s="12">
        <x:v>-10886</x:v>
      </x:c>
      <x:c r="U67" s="12">
        <x:v>-10886</x:v>
      </x:c>
      <x:c r="V67" s="12">
        <x:v>-10886</x:v>
      </x:c>
      <x:c r="W67" s="12">
        <x:v>-10886</x:v>
      </x:c>
      <x:c r="X67" s="12">
        <x:v>-10886</x:v>
      </x:c>
      <x:c r="Y67" s="12">
        <x:v>-10886</x:v>
      </x:c>
      <x:c r="Z67" s="12">
        <x:v>-10886</x:v>
      </x:c>
      <x:c r="AA67" s="12">
        <x:v>-10886</x:v>
      </x:c>
      <x:c r="AB67" s="12">
        <x:v>-10886</x:v>
      </x:c>
      <x:c r="AC67" s="12">
        <x:v>-10886</x:v>
      </x:c>
      <x:c r="AD67" s="12">
        <x:v>-10886</x:v>
      </x:c>
      <x:c r="AE67" s="12">
        <x:v>-10886</x:v>
      </x:c>
      <x:c r="AF67" s="12">
        <x:v>-11302</x:v>
      </x:c>
      <x:c r="AG67" s="12">
        <x:v>-11302</x:v>
      </x:c>
      <x:c r="AH67" s="12">
        <x:v>-11302</x:v>
      </x:c>
      <x:c r="AI67" s="12">
        <x:v>-11302</x:v>
      </x:c>
      <x:c r="AJ67" s="12">
        <x:v>-11302</x:v>
      </x:c>
      <x:c r="AK67" s="12">
        <x:v>-11302</x:v>
      </x:c>
      <x:c r="AL67" s="12">
        <x:v>-11302</x:v>
      </x:c>
      <x:c r="AM67" s="12">
        <x:v>-11302</x:v>
      </x:c>
      <x:c r="AN67" s="12">
        <x:v>-11302</x:v>
      </x:c>
    </x:row>
    <x:row r="68" spans="1:40">
      <x:c r="A68" s="33">
        <x:v>6030</x:v>
      </x:c>
      <x:c r="B68" s="0" t="s">
        <x:v>63</x:v>
      </x:c>
      <x:c r="C68" s="0" t="s">
        <x:v>639</x:v>
      </x:c>
      <x:c r="D68" s="0" t="s">
        <x:v>59</x:v>
      </x:c>
      <x:c r="E68" s="12">
        <x:v>-2700</x:v>
      </x:c>
      <x:c r="F68" s="12">
        <x:v>-2700</x:v>
      </x:c>
      <x:c r="G68" s="12">
        <x:v>-2700</x:v>
      </x:c>
      <x:c r="H68" s="12">
        <x:v>-2700</x:v>
      </x:c>
      <x:c r="I68" s="12">
        <x:v>-2700</x:v>
      </x:c>
      <x:c r="J68" s="12">
        <x:v>-2700</x:v>
      </x:c>
      <x:c r="K68" s="12">
        <x:v>-2700</x:v>
      </x:c>
      <x:c r="L68" s="12">
        <x:v>-2700</x:v>
      </x:c>
      <x:c r="M68" s="12">
        <x:v>-2700</x:v>
      </x:c>
      <x:c r="N68" s="12">
        <x:v>-2700</x:v>
      </x:c>
      <x:c r="O68" s="12">
        <x:v>-2700</x:v>
      </x:c>
      <x:c r="P68" s="12">
        <x:v>-2700</x:v>
      </x:c>
      <x:c r="Q68" s="12">
        <x:v>-3120</x:v>
      </x:c>
      <x:c r="R68" s="12">
        <x:v>-3120</x:v>
      </x:c>
      <x:c r="S68" s="12">
        <x:v>-3120</x:v>
      </x:c>
      <x:c r="T68" s="12">
        <x:v>-3120</x:v>
      </x:c>
      <x:c r="U68" s="12">
        <x:v>-3120</x:v>
      </x:c>
      <x:c r="V68" s="12">
        <x:v>-3120</x:v>
      </x:c>
      <x:c r="W68" s="12">
        <x:v>-3120</x:v>
      </x:c>
      <x:c r="X68" s="12">
        <x:v>-3120</x:v>
      </x:c>
      <x:c r="Y68" s="12">
        <x:v>-3120</x:v>
      </x:c>
      <x:c r="Z68" s="12">
        <x:v>-3120</x:v>
      </x:c>
      <x:c r="AA68" s="12">
        <x:v>-3120</x:v>
      </x:c>
      <x:c r="AB68" s="12">
        <x:v>-3120</x:v>
      </x:c>
      <x:c r="AC68" s="12">
        <x:v>-3228</x:v>
      </x:c>
      <x:c r="AD68" s="12">
        <x:v>-3228</x:v>
      </x:c>
      <x:c r="AE68" s="12">
        <x:v>-3228</x:v>
      </x:c>
      <x:c r="AF68" s="12">
        <x:v>-3228</x:v>
      </x:c>
      <x:c r="AG68" s="12">
        <x:v>-3228</x:v>
      </x:c>
      <x:c r="AH68" s="12">
        <x:v>-3228</x:v>
      </x:c>
      <x:c r="AI68" s="12">
        <x:v>-3228</x:v>
      </x:c>
      <x:c r="AJ68" s="12">
        <x:v>-3228</x:v>
      </x:c>
      <x:c r="AK68" s="12">
        <x:v>-3228</x:v>
      </x:c>
      <x:c r="AL68" s="12">
        <x:v>-3228</x:v>
      </x:c>
      <x:c r="AM68" s="12">
        <x:v>-3228</x:v>
      </x:c>
      <x:c r="AN68" s="12">
        <x:v>-3228</x:v>
      </x:c>
    </x:row>
    <x:row r="69" spans="1:40">
      <x:c r="A69" s="33">
        <x:v>6040</x:v>
      </x:c>
      <x:c r="B69" s="0" t="s">
        <x:v>64</x:v>
      </x:c>
      <x:c r="C69" s="0" t="s">
        <x:v>639</x:v>
      </x:c>
      <x:c r="D69" s="0" t="s">
        <x:v>59</x:v>
      </x:c>
      <x:c r="E69" s="12">
        <x:v>-837</x:v>
      </x:c>
      <x:c r="F69" s="12">
        <x:v>-837</x:v>
      </x:c>
      <x:c r="G69" s="12">
        <x:v>-837</x:v>
      </x:c>
      <x:c r="H69" s="12">
        <x:v>-837</x:v>
      </x:c>
      <x:c r="I69" s="12">
        <x:v>-837</x:v>
      </x:c>
      <x:c r="J69" s="12">
        <x:v>-837</x:v>
      </x:c>
      <x:c r="K69" s="12">
        <x:v>-837</x:v>
      </x:c>
      <x:c r="L69" s="12">
        <x:v>-837</x:v>
      </x:c>
      <x:c r="M69" s="12">
        <x:v>-837</x:v>
      </x:c>
      <x:c r="N69" s="12">
        <x:v>-837</x:v>
      </x:c>
      <x:c r="O69" s="12">
        <x:v>-837</x:v>
      </x:c>
      <x:c r="P69" s="12">
        <x:v>-837</x:v>
      </x:c>
      <x:c r="Q69" s="12">
        <x:v>-967.2</x:v>
      </x:c>
      <x:c r="R69" s="12">
        <x:v>-967.2</x:v>
      </x:c>
      <x:c r="S69" s="12">
        <x:v>-967.2</x:v>
      </x:c>
      <x:c r="T69" s="12">
        <x:v>-967.2</x:v>
      </x:c>
      <x:c r="U69" s="12">
        <x:v>-967.2</x:v>
      </x:c>
      <x:c r="V69" s="12">
        <x:v>-967.2</x:v>
      </x:c>
      <x:c r="W69" s="12">
        <x:v>-967.2</x:v>
      </x:c>
      <x:c r="X69" s="12">
        <x:v>-967.2</x:v>
      </x:c>
      <x:c r="Y69" s="12">
        <x:v>-967.2</x:v>
      </x:c>
      <x:c r="Z69" s="12">
        <x:v>-967.2</x:v>
      </x:c>
      <x:c r="AA69" s="12">
        <x:v>-967.2</x:v>
      </x:c>
      <x:c r="AB69" s="12">
        <x:v>-967.2</x:v>
      </x:c>
      <x:c r="AC69" s="12">
        <x:v>-1000.68</x:v>
      </x:c>
      <x:c r="AD69" s="12">
        <x:v>-1000.68</x:v>
      </x:c>
      <x:c r="AE69" s="12">
        <x:v>-1000.68</x:v>
      </x:c>
      <x:c r="AF69" s="12">
        <x:v>-1000.68</x:v>
      </x:c>
      <x:c r="AG69" s="12">
        <x:v>-1000.68</x:v>
      </x:c>
      <x:c r="AH69" s="12">
        <x:v>-1000.68</x:v>
      </x:c>
      <x:c r="AI69" s="12">
        <x:v>-1000.68</x:v>
      </x:c>
      <x:c r="AJ69" s="12">
        <x:v>-1000.68</x:v>
      </x:c>
      <x:c r="AK69" s="12">
        <x:v>-1000.68</x:v>
      </x:c>
      <x:c r="AL69" s="12">
        <x:v>-1000.68</x:v>
      </x:c>
      <x:c r="AM69" s="12">
        <x:v>-1000.68</x:v>
      </x:c>
      <x:c r="AN69" s="12">
        <x:v>-1000.68</x:v>
      </x:c>
    </x:row>
    <x:row r="70" spans="1:40">
      <x:c r="A70" s="33">
        <x:v>6080</x:v>
      </x:c>
      <x:c r="B70" s="0" t="s">
        <x:v>65</x:v>
      </x:c>
      <x:c r="C70" s="0" t="s">
        <x:v>639</x:v>
      </x:c>
      <x:c r="D70" s="0" t="s">
        <x:v>59</x:v>
      </x:c>
      <x:c r="E70" s="12">
        <x:v>-2680</x:v>
      </x:c>
      <x:c r="F70" s="12">
        <x:v>-2680</x:v>
      </x:c>
      <x:c r="G70" s="12">
        <x:v>-2680</x:v>
      </x:c>
      <x:c r="H70" s="12">
        <x:v>-2720</x:v>
      </x:c>
      <x:c r="I70" s="12">
        <x:v>-2720</x:v>
      </x:c>
      <x:c r="J70" s="12">
        <x:v>-2720</x:v>
      </x:c>
      <x:c r="K70" s="12">
        <x:v>-2760</x:v>
      </x:c>
      <x:c r="L70" s="12">
        <x:v>-2760</x:v>
      </x:c>
      <x:c r="M70" s="12">
        <x:v>-2760</x:v>
      </x:c>
      <x:c r="N70" s="12">
        <x:v>-2760</x:v>
      </x:c>
      <x:c r="O70" s="12">
        <x:v>-2760</x:v>
      </x:c>
      <x:c r="P70" s="12">
        <x:v>-2760</x:v>
      </x:c>
      <x:c r="Q70" s="12">
        <x:v>-2760</x:v>
      </x:c>
      <x:c r="R70" s="12">
        <x:v>-2800</x:v>
      </x:c>
      <x:c r="S70" s="12">
        <x:v>-2800</x:v>
      </x:c>
      <x:c r="T70" s="12">
        <x:v>-2840</x:v>
      </x:c>
      <x:c r="U70" s="12">
        <x:v>-2840</x:v>
      </x:c>
      <x:c r="V70" s="12">
        <x:v>-2840</x:v>
      </x:c>
      <x:c r="W70" s="12">
        <x:v>-2840</x:v>
      </x:c>
      <x:c r="X70" s="12">
        <x:v>-2840</x:v>
      </x:c>
      <x:c r="Y70" s="12">
        <x:v>-2880</x:v>
      </x:c>
      <x:c r="Z70" s="12">
        <x:v>-2880</x:v>
      </x:c>
      <x:c r="AA70" s="12">
        <x:v>-2880</x:v>
      </x:c>
      <x:c r="AB70" s="12">
        <x:v>-2880</x:v>
      </x:c>
      <x:c r="AC70" s="12">
        <x:v>-2840</x:v>
      </x:c>
      <x:c r="AD70" s="12">
        <x:v>-2840</x:v>
      </x:c>
      <x:c r="AE70" s="12">
        <x:v>-2880</x:v>
      </x:c>
      <x:c r="AF70" s="12">
        <x:v>-2880</x:v>
      </x:c>
      <x:c r="AG70" s="12">
        <x:v>-2880</x:v>
      </x:c>
      <x:c r="AH70" s="12">
        <x:v>-2920</x:v>
      </x:c>
      <x:c r="AI70" s="12">
        <x:v>-2920</x:v>
      </x:c>
      <x:c r="AJ70" s="12">
        <x:v>-2920</x:v>
      </x:c>
      <x:c r="AK70" s="12">
        <x:v>-2960</x:v>
      </x:c>
      <x:c r="AL70" s="12">
        <x:v>-2960</x:v>
      </x:c>
      <x:c r="AM70" s="12">
        <x:v>-2960</x:v>
      </x:c>
      <x:c r="AN70" s="12">
        <x:v>-2960</x:v>
      </x:c>
    </x:row>
    <x:row r="71" spans="1:40">
      <x:c r="A71" s="33">
        <x:v>6110</x:v>
      </x:c>
      <x:c r="B71" s="0" t="s">
        <x:v>66</x:v>
      </x:c>
      <x:c r="C71" s="0" t="s">
        <x:v>639</x:v>
      </x:c>
      <x:c r="D71" s="0" t="s">
        <x:v>59</x:v>
      </x:c>
      <x:c r="E71" s="12">
        <x:v>-51699.9</x:v>
      </x:c>
      <x:c r="F71" s="12">
        <x:v>-51699.9</x:v>
      </x:c>
      <x:c r="G71" s="12">
        <x:v>-51699.9</x:v>
      </x:c>
      <x:c r="H71" s="12">
        <x:v>-52581.9</x:v>
      </x:c>
      <x:c r="I71" s="12">
        <x:v>-52581.9</x:v>
      </x:c>
      <x:c r="J71" s="12">
        <x:v>-52581.9</x:v>
      </x:c>
      <x:c r="K71" s="12">
        <x:v>-53222.4</x:v>
      </x:c>
      <x:c r="L71" s="12">
        <x:v>-53222.4</x:v>
      </x:c>
      <x:c r="M71" s="12">
        <x:v>-53222.4</x:v>
      </x:c>
      <x:c r="N71" s="12">
        <x:v>-53222.4</x:v>
      </x:c>
      <x:c r="O71" s="12">
        <x:v>-79833.6</x:v>
      </x:c>
      <x:c r="P71" s="12">
        <x:v>-53222.4</x:v>
      </x:c>
      <x:c r="Q71" s="12">
        <x:v>-53222.4</x:v>
      </x:c>
      <x:c r="R71" s="12">
        <x:v>-53873.4</x:v>
      </x:c>
      <x:c r="S71" s="12">
        <x:v>-53873.4</x:v>
      </x:c>
      <x:c r="T71" s="12">
        <x:v>-58090.85</x:v>
      </x:c>
      <x:c r="U71" s="12">
        <x:v>-58090.85</x:v>
      </x:c>
      <x:c r="V71" s="12">
        <x:v>-58090.85</x:v>
      </x:c>
      <x:c r="W71" s="12">
        <x:v>-58090.85</x:v>
      </x:c>
      <x:c r="X71" s="12">
        <x:v>-58090.85</x:v>
      </x:c>
      <x:c r="Y71" s="12">
        <x:v>-59164.37</x:v>
      </x:c>
      <x:c r="Z71" s="12">
        <x:v>-59164.37</x:v>
      </x:c>
      <x:c r="AA71" s="12">
        <x:v>-88746.56</x:v>
      </x:c>
      <x:c r="AB71" s="12">
        <x:v>-59164.37</x:v>
      </x:c>
      <x:c r="AC71" s="12">
        <x:v>-58325.68</x:v>
      </x:c>
      <x:c r="AD71" s="12">
        <x:v>-58325.68</x:v>
      </x:c>
      <x:c r="AE71" s="12">
        <x:v>-59354.47</x:v>
      </x:c>
      <x:c r="AF71" s="12">
        <x:v>-61609.94</x:v>
      </x:c>
      <x:c r="AG71" s="12">
        <x:v>-61609.94</x:v>
      </x:c>
      <x:c r="AH71" s="12">
        <x:v>-62817.12</x:v>
      </x:c>
      <x:c r="AI71" s="12">
        <x:v>-62817.12</x:v>
      </x:c>
      <x:c r="AJ71" s="12">
        <x:v>-62817.12</x:v>
      </x:c>
      <x:c r="AK71" s="12">
        <x:v>-63548.38</x:v>
      </x:c>
      <x:c r="AL71" s="12">
        <x:v>-63548.38</x:v>
      </x:c>
      <x:c r="AM71" s="12">
        <x:v>-95322.58</x:v>
      </x:c>
      <x:c r="AN71" s="12">
        <x:v>-63548.38</x:v>
      </x:c>
    </x:row>
    <x:row r="72" spans="1:40">
      <x:c r="A72" s="33">
        <x:v>6120</x:v>
      </x:c>
      <x:c r="B72" s="0" t="s">
        <x:v>67</x:v>
      </x:c>
      <x:c r="C72" s="0" t="s">
        <x:v>639</x:v>
      </x:c>
      <x:c r="D72" s="0" t="s">
        <x:v>59</x:v>
      </x:c>
      <x:c r="E72" s="12">
        <x:v>0</x:v>
      </x:c>
      <x:c r="F72" s="12">
        <x:v>0</x:v>
      </x:c>
      <x:c r="G72" s="12">
        <x:v>0</x:v>
      </x:c>
      <x:c r="H72" s="12">
        <x:v>-41623.5</x:v>
      </x:c>
      <x:c r="I72" s="12">
        <x:v>0</x:v>
      </x:c>
      <x:c r="J72" s="12">
        <x:v>0</x:v>
      </x:c>
      <x:c r="K72" s="12">
        <x:v>0</x:v>
      </x:c>
      <x:c r="L72" s="12">
        <x:v>0</x:v>
      </x:c>
      <x:c r="M72" s="12">
        <x:v>0</x:v>
      </x:c>
      <x:c r="N72" s="12">
        <x:v>0</x:v>
      </x:c>
      <x:c r="O72" s="12">
        <x:v>0</x:v>
      </x:c>
      <x:c r="P72" s="12">
        <x:v>0</x:v>
      </x:c>
      <x:c r="Q72" s="12">
        <x:v>0</x:v>
      </x:c>
      <x:c r="R72" s="12">
        <x:v>0</x:v>
      </x:c>
      <x:c r="S72" s="12">
        <x:v>0</x:v>
      </x:c>
      <x:c r="T72" s="12">
        <x:v>-41623.5</x:v>
      </x:c>
      <x:c r="U72" s="12">
        <x:v>0</x:v>
      </x:c>
      <x:c r="V72" s="12">
        <x:v>0</x:v>
      </x:c>
      <x:c r="W72" s="12">
        <x:v>0</x:v>
      </x:c>
      <x:c r="X72" s="12">
        <x:v>0</x:v>
      </x:c>
      <x:c r="Y72" s="12">
        <x:v>0</x:v>
      </x:c>
      <x:c r="Z72" s="12">
        <x:v>0</x:v>
      </x:c>
      <x:c r="AA72" s="12">
        <x:v>0</x:v>
      </x:c>
      <x:c r="AB72" s="12">
        <x:v>0</x:v>
      </x:c>
      <x:c r="AC72" s="12">
        <x:v>0</x:v>
      </x:c>
      <x:c r="AD72" s="12">
        <x:v>0</x:v>
      </x:c>
      <x:c r="AE72" s="12">
        <x:v>0</x:v>
      </x:c>
      <x:c r="AF72" s="12">
        <x:v>-44329.03</x:v>
      </x:c>
      <x:c r="AG72" s="12">
        <x:v>0</x:v>
      </x:c>
      <x:c r="AH72" s="12">
        <x:v>0</x:v>
      </x:c>
      <x:c r="AI72" s="12">
        <x:v>0</x:v>
      </x:c>
      <x:c r="AJ72" s="12">
        <x:v>0</x:v>
      </x:c>
      <x:c r="AK72" s="12">
        <x:v>0</x:v>
      </x:c>
      <x:c r="AL72" s="12">
        <x:v>0</x:v>
      </x:c>
      <x:c r="AM72" s="12">
        <x:v>0</x:v>
      </x:c>
      <x:c r="AN72" s="12">
        <x:v>0</x:v>
      </x:c>
    </x:row>
    <x:row r="73" spans="1:40">
      <x:c r="A73" s="33">
        <x:v>6200</x:v>
      </x:c>
      <x:c r="B73" s="0" t="s">
        <x:v>117</x:v>
      </x:c>
      <x:c r="C73" s="0" t="s">
        <x:v>639</x:v>
      </x:c>
      <x:c r="D73" s="0" t="s">
        <x:v>116</x:v>
      </x:c>
      <x:c r="E73" s="12">
        <x:v>-1500</x:v>
      </x:c>
      <x:c r="F73" s="12">
        <x:v>-1500</x:v>
      </x:c>
      <x:c r="G73" s="12">
        <x:v>-1500</x:v>
      </x:c>
      <x:c r="H73" s="12">
        <x:v>-1500</x:v>
      </x:c>
      <x:c r="I73" s="12">
        <x:v>-1500</x:v>
      </x:c>
      <x:c r="J73" s="12">
        <x:v>-1500</x:v>
      </x:c>
      <x:c r="K73" s="12">
        <x:v>-1500</x:v>
      </x:c>
      <x:c r="L73" s="12">
        <x:v>-1500</x:v>
      </x:c>
      <x:c r="M73" s="12">
        <x:v>-1500</x:v>
      </x:c>
      <x:c r="N73" s="12">
        <x:v>-1500</x:v>
      </x:c>
      <x:c r="O73" s="12">
        <x:v>-1500</x:v>
      </x:c>
      <x:c r="P73" s="12">
        <x:v>-1500</x:v>
      </x:c>
      <x:c r="Q73" s="12">
        <x:v>-1500</x:v>
      </x:c>
      <x:c r="R73" s="12">
        <x:v>-1500</x:v>
      </x:c>
      <x:c r="S73" s="12">
        <x:v>-1500</x:v>
      </x:c>
      <x:c r="T73" s="12">
        <x:v>-1500</x:v>
      </x:c>
      <x:c r="U73" s="12">
        <x:v>-1500</x:v>
      </x:c>
      <x:c r="V73" s="12">
        <x:v>-1500</x:v>
      </x:c>
      <x:c r="W73" s="12">
        <x:v>-1500</x:v>
      </x:c>
      <x:c r="X73" s="12">
        <x:v>-1500</x:v>
      </x:c>
      <x:c r="Y73" s="12">
        <x:v>-1500</x:v>
      </x:c>
      <x:c r="Z73" s="12">
        <x:v>-1500</x:v>
      </x:c>
      <x:c r="AA73" s="12">
        <x:v>-1500</x:v>
      </x:c>
      <x:c r="AB73" s="12">
        <x:v>-1500</x:v>
      </x:c>
      <x:c r="AC73" s="12">
        <x:v>0</x:v>
      </x:c>
      <x:c r="AD73" s="12">
        <x:v>0</x:v>
      </x:c>
      <x:c r="AE73" s="12">
        <x:v>-10694.44</x:v>
      </x:c>
      <x:c r="AF73" s="12">
        <x:v>-10694.44</x:v>
      </x:c>
      <x:c r="AG73" s="12">
        <x:v>-10694.44</x:v>
      </x:c>
      <x:c r="AH73" s="12">
        <x:v>-10694.44</x:v>
      </x:c>
      <x:c r="AI73" s="12">
        <x:v>-10694.44</x:v>
      </x:c>
      <x:c r="AJ73" s="12">
        <x:v>-10694.44</x:v>
      </x:c>
      <x:c r="AK73" s="12">
        <x:v>-10694.44</x:v>
      </x:c>
      <x:c r="AL73" s="12">
        <x:v>-10694.44</x:v>
      </x:c>
      <x:c r="AM73" s="12">
        <x:v>-10694.44</x:v>
      </x:c>
      <x:c r="AN73" s="12">
        <x:v>-10694.44</x:v>
      </x:c>
    </x:row>
    <x:row r="74" spans="1:40">
      <x:c r="A74" s="33">
        <x:v>6220</x:v>
      </x:c>
      <x:c r="B74" s="0" t="s">
        <x:v>118</x:v>
      </x:c>
      <x:c r="C74" s="0" t="s">
        <x:v>639</x:v>
      </x:c>
      <x:c r="D74" s="0" t="s">
        <x:v>116</x:v>
      </x:c>
      <x:c r="E74" s="12">
        <x:v>-8612.96</x:v>
      </x:c>
      <x:c r="F74" s="12">
        <x:v>-8612.96</x:v>
      </x:c>
      <x:c r="G74" s="12">
        <x:v>-8612.96</x:v>
      </x:c>
      <x:c r="H74" s="12">
        <x:v>-10262.96</x:v>
      </x:c>
      <x:c r="I74" s="12">
        <x:v>-10262.96</x:v>
      </x:c>
      <x:c r="J74" s="12">
        <x:v>-10262.96</x:v>
      </x:c>
      <x:c r="K74" s="12">
        <x:v>-10262.96</x:v>
      </x:c>
      <x:c r="L74" s="12">
        <x:v>-10262.96</x:v>
      </x:c>
      <x:c r="M74" s="12">
        <x:v>-10262.96</x:v>
      </x:c>
      <x:c r="N74" s="12">
        <x:v>-10262.96</x:v>
      </x:c>
      <x:c r="O74" s="12">
        <x:v>-10262.96</x:v>
      </x:c>
      <x:c r="P74" s="12">
        <x:v>-10262.96</x:v>
      </x:c>
      <x:c r="Q74" s="12">
        <x:v>-10262.96</x:v>
      </x:c>
      <x:c r="R74" s="12">
        <x:v>-10262.96</x:v>
      </x:c>
      <x:c r="S74" s="12">
        <x:v>-10262.96</x:v>
      </x:c>
      <x:c r="T74" s="12">
        <x:v>-10262.96</x:v>
      </x:c>
      <x:c r="U74" s="12">
        <x:v>-10262.96</x:v>
      </x:c>
      <x:c r="V74" s="12">
        <x:v>-10262.96</x:v>
      </x:c>
      <x:c r="W74" s="12">
        <x:v>-32262.96</x:v>
      </x:c>
      <x:c r="X74" s="12">
        <x:v>-32262.96</x:v>
      </x:c>
      <x:c r="Y74" s="12">
        <x:v>-32262.96</x:v>
      </x:c>
      <x:c r="Z74" s="12">
        <x:v>-32262.96</x:v>
      </x:c>
      <x:c r="AA74" s="12">
        <x:v>-34929.63</x:v>
      </x:c>
      <x:c r="AB74" s="12">
        <x:v>-34929.63</x:v>
      </x:c>
      <x:c r="AC74" s="12">
        <x:v>-34929.63</x:v>
      </x:c>
      <x:c r="AD74" s="12">
        <x:v>-34929.63</x:v>
      </x:c>
      <x:c r="AE74" s="12">
        <x:v>-34929.63</x:v>
      </x:c>
      <x:c r="AF74" s="12">
        <x:v>-34929.63</x:v>
      </x:c>
      <x:c r="AG74" s="12">
        <x:v>-34929.63</x:v>
      </x:c>
      <x:c r="AH74" s="12">
        <x:v>-34929.63</x:v>
      </x:c>
      <x:c r="AI74" s="12">
        <x:v>-34929.63</x:v>
      </x:c>
      <x:c r="AJ74" s="12">
        <x:v>-34929.63</x:v>
      </x:c>
      <x:c r="AK74" s="12">
        <x:v>-34929.63</x:v>
      </x:c>
      <x:c r="AL74" s="12">
        <x:v>-34929.63</x:v>
      </x:c>
      <x:c r="AM74" s="12">
        <x:v>-34929.63</x:v>
      </x:c>
      <x:c r="AN74" s="12">
        <x:v>-34929.63</x:v>
      </x:c>
    </x:row>
    <x:row r="75" spans="1:40">
      <x:c r="A75" s="33">
        <x:v>6222</x:v>
      </x:c>
      <x:c r="B75" s="0" t="s">
        <x:v>119</x:v>
      </x:c>
      <x:c r="C75" s="0" t="s">
        <x:v>639</x:v>
      </x:c>
      <x:c r="D75" s="0" t="s">
        <x:v>116</x:v>
      </x:c>
      <x:c r="E75" s="12">
        <x:v>-8000</x:v>
      </x:c>
      <x:c r="F75" s="12">
        <x:v>-8000</x:v>
      </x:c>
      <x:c r="G75" s="12">
        <x:v>-8000</x:v>
      </x:c>
      <x:c r="H75" s="12">
        <x:v>-8000</x:v>
      </x:c>
      <x:c r="I75" s="12">
        <x:v>-8000</x:v>
      </x:c>
      <x:c r="J75" s="12">
        <x:v>-8000</x:v>
      </x:c>
      <x:c r="K75" s="12">
        <x:v>-8000</x:v>
      </x:c>
      <x:c r="L75" s="12">
        <x:v>-8000</x:v>
      </x:c>
      <x:c r="M75" s="12">
        <x:v>-8000</x:v>
      </x:c>
      <x:c r="N75" s="12">
        <x:v>-8000</x:v>
      </x:c>
      <x:c r="O75" s="12">
        <x:v>-8000</x:v>
      </x:c>
      <x:c r="P75" s="12">
        <x:v>-8000</x:v>
      </x:c>
      <x:c r="Q75" s="12">
        <x:v>-8000</x:v>
      </x:c>
      <x:c r="R75" s="12">
        <x:v>-8000</x:v>
      </x:c>
      <x:c r="S75" s="12">
        <x:v>-8000</x:v>
      </x:c>
      <x:c r="T75" s="12">
        <x:v>-8000</x:v>
      </x:c>
      <x:c r="U75" s="12">
        <x:v>-8775</x:v>
      </x:c>
      <x:c r="V75" s="12">
        <x:v>-8775</x:v>
      </x:c>
      <x:c r="W75" s="12">
        <x:v>-8775</x:v>
      </x:c>
      <x:c r="X75" s="12">
        <x:v>-8775</x:v>
      </x:c>
      <x:c r="Y75" s="12">
        <x:v>-8775</x:v>
      </x:c>
      <x:c r="Z75" s="12">
        <x:v>-8775</x:v>
      </x:c>
      <x:c r="AA75" s="12">
        <x:v>-8775</x:v>
      </x:c>
      <x:c r="AB75" s="12">
        <x:v>-8775</x:v>
      </x:c>
      <x:c r="AC75" s="12">
        <x:v>-8775</x:v>
      </x:c>
      <x:c r="AD75" s="12">
        <x:v>-8775</x:v>
      </x:c>
      <x:c r="AE75" s="12">
        <x:v>-8775</x:v>
      </x:c>
      <x:c r="AF75" s="12">
        <x:v>-4375</x:v>
      </x:c>
      <x:c r="AG75" s="12">
        <x:v>-4375</x:v>
      </x:c>
      <x:c r="AH75" s="12">
        <x:v>-4375</x:v>
      </x:c>
      <x:c r="AI75" s="12">
        <x:v>-4375</x:v>
      </x:c>
      <x:c r="AJ75" s="12">
        <x:v>-4375</x:v>
      </x:c>
      <x:c r="AK75" s="12">
        <x:v>-4375</x:v>
      </x:c>
      <x:c r="AL75" s="12">
        <x:v>-4375</x:v>
      </x:c>
      <x:c r="AM75" s="12">
        <x:v>-4375</x:v>
      </x:c>
      <x:c r="AN75" s="12">
        <x:v>-4375</x:v>
      </x:c>
    </x:row>
    <x:row r="76" spans="1:40">
      <x:c r="A76" s="33">
        <x:v>6260</x:v>
      </x:c>
      <x:c r="B76" s="0" t="s">
        <x:v>120</x:v>
      </x:c>
      <x:c r="C76" s="0" t="s">
        <x:v>639</x:v>
      </x:c>
      <x:c r="D76" s="0" t="s">
        <x:v>116</x:v>
      </x:c>
      <x:c r="E76" s="12">
        <x:v>-1806.04</x:v>
      </x:c>
      <x:c r="F76" s="12">
        <x:v>0</x:v>
      </x:c>
      <x:c r="G76" s="12">
        <x:v>0</x:v>
      </x:c>
      <x:c r="H76" s="12">
        <x:v>-2588.4</x:v>
      </x:c>
      <x:c r="I76" s="12">
        <x:v>-2774.87</x:v>
      </x:c>
      <x:c r="J76" s="12">
        <x:v>0</x:v>
      </x:c>
      <x:c r="K76" s="12">
        <x:v>0</x:v>
      </x:c>
      <x:c r="L76" s="12">
        <x:v>0</x:v>
      </x:c>
      <x:c r="M76" s="12">
        <x:v>0</x:v>
      </x:c>
      <x:c r="N76" s="12">
        <x:v>0</x:v>
      </x:c>
      <x:c r="O76" s="12">
        <x:v>0</x:v>
      </x:c>
      <x:c r="P76" s="12">
        <x:v>0</x:v>
      </x:c>
      <x:c r="Q76" s="12">
        <x:v>0</x:v>
      </x:c>
      <x:c r="R76" s="12">
        <x:v>0</x:v>
      </x:c>
      <x:c r="S76" s="12">
        <x:v>0</x:v>
      </x:c>
      <x:c r="T76" s="12">
        <x:v>0</x:v>
      </x:c>
      <x:c r="U76" s="12">
        <x:v>0</x:v>
      </x:c>
      <x:c r="V76" s="12">
        <x:v>0</x:v>
      </x:c>
      <x:c r="W76" s="12">
        <x:v>-1595.25</x:v>
      </x:c>
      <x:c r="X76" s="12">
        <x:v>0</x:v>
      </x:c>
      <x:c r="Y76" s="12">
        <x:v>0</x:v>
      </x:c>
      <x:c r="Z76" s="12">
        <x:v>-2037.67</x:v>
      </x:c>
      <x:c r="AA76" s="12">
        <x:v>0</x:v>
      </x:c>
      <x:c r="AB76" s="12">
        <x:v>0</x:v>
      </x:c>
      <x:c r="AC76" s="12">
        <x:v>-2235.11</x:v>
      </x:c>
      <x:c r="AD76" s="12">
        <x:v>-1378.66</x:v>
      </x:c>
      <x:c r="AE76" s="12">
        <x:v>-2565.5</x:v>
      </x:c>
      <x:c r="AF76" s="12">
        <x:v>0</x:v>
      </x:c>
      <x:c r="AG76" s="12">
        <x:v>-2760.91</x:v>
      </x:c>
      <x:c r="AH76" s="12">
        <x:v>0</x:v>
      </x:c>
      <x:c r="AI76" s="12">
        <x:v>0</x:v>
      </x:c>
      <x:c r="AJ76" s="12">
        <x:v>0</x:v>
      </x:c>
      <x:c r="AK76" s="12">
        <x:v>0</x:v>
      </x:c>
      <x:c r="AL76" s="12">
        <x:v>-1406.61</x:v>
      </x:c>
      <x:c r="AM76" s="12">
        <x:v>0</x:v>
      </x:c>
      <x:c r="AN76" s="12">
        <x:v>-1698.32</x:v>
      </x:c>
    </x:row>
    <x:row r="77" spans="1:40">
      <x:c r="A77" s="33">
        <x:v>6300</x:v>
      </x:c>
      <x:c r="B77" s="0" t="s">
        <x:v>75</x:v>
      </x:c>
      <x:c r="C77" s="0" t="s">
        <x:v>639</x:v>
      </x:c>
      <x:c r="D77" s="0" t="s">
        <x:v>75</x:v>
      </x:c>
      <x:c r="E77" s="12">
        <x:v>0</x:v>
      </x:c>
      <x:c r="F77" s="12">
        <x:v>0</x:v>
      </x:c>
      <x:c r="G77" s="12">
        <x:v>-2025.86</x:v>
      </x:c>
      <x:c r="H77" s="12">
        <x:v>0</x:v>
      </x:c>
      <x:c r="I77" s="12">
        <x:v>0</x:v>
      </x:c>
      <x:c r="J77" s="12">
        <x:v>0</x:v>
      </x:c>
      <x:c r="K77" s="12">
        <x:v>-1298.72</x:v>
      </x:c>
      <x:c r="L77" s="12">
        <x:v>0</x:v>
      </x:c>
      <x:c r="M77" s="12">
        <x:v>0</x:v>
      </x:c>
      <x:c r="N77" s="12">
        <x:v>0</x:v>
      </x:c>
      <x:c r="O77" s="12">
        <x:v>0</x:v>
      </x:c>
      <x:c r="P77" s="12">
        <x:v>0</x:v>
      </x:c>
      <x:c r="Q77" s="12">
        <x:v>0</x:v>
      </x:c>
      <x:c r="R77" s="12">
        <x:v>-672.21</x:v>
      </x:c>
      <x:c r="S77" s="12">
        <x:v>0</x:v>
      </x:c>
      <x:c r="T77" s="12">
        <x:v>-925.78</x:v>
      </x:c>
      <x:c r="U77" s="12">
        <x:v>0</x:v>
      </x:c>
      <x:c r="V77" s="12">
        <x:v>-824.77</x:v>
      </x:c>
      <x:c r="W77" s="12">
        <x:v>0</x:v>
      </x:c>
      <x:c r="X77" s="12">
        <x:v>0</x:v>
      </x:c>
      <x:c r="Y77" s="12">
        <x:v>0</x:v>
      </x:c>
      <x:c r="Z77" s="12">
        <x:v>-373.23</x:v>
      </x:c>
      <x:c r="AA77" s="12">
        <x:v>0</x:v>
      </x:c>
      <x:c r="AB77" s="12">
        <x:v>-806.02</x:v>
      </x:c>
      <x:c r="AC77" s="12">
        <x:v>-1448.39</x:v>
      </x:c>
      <x:c r="AD77" s="12">
        <x:v>0</x:v>
      </x:c>
      <x:c r="AE77" s="12">
        <x:v>0</x:v>
      </x:c>
      <x:c r="AF77" s="12">
        <x:v>-509.51</x:v>
      </x:c>
      <x:c r="AG77" s="12">
        <x:v>0</x:v>
      </x:c>
      <x:c r="AH77" s="12">
        <x:v>0</x:v>
      </x:c>
      <x:c r="AI77" s="12">
        <x:v>0</x:v>
      </x:c>
      <x:c r="AJ77" s="12">
        <x:v>-876.33</x:v>
      </x:c>
      <x:c r="AK77" s="12">
        <x:v>0</x:v>
      </x:c>
      <x:c r="AL77" s="12">
        <x:v>0</x:v>
      </x:c>
      <x:c r="AM77" s="12">
        <x:v>0</x:v>
      </x:c>
      <x:c r="AN77" s="12">
        <x:v>0</x:v>
      </x:c>
    </x:row>
    <x:row r="78" spans="1:40">
      <x:c r="A78" s="33">
        <x:v>6310</x:v>
      </x:c>
      <x:c r="B78" s="0" t="s">
        <x:v>76</x:v>
      </x:c>
      <x:c r="C78" s="0" t="s">
        <x:v>639</x:v>
      </x:c>
      <x:c r="D78" s="0" t="s">
        <x:v>75</x:v>
      </x:c>
      <x:c r="E78" s="12">
        <x:v>-57000</x:v>
      </x:c>
      <x:c r="F78" s="12">
        <x:v>-57000</x:v>
      </x:c>
      <x:c r="G78" s="12">
        <x:v>-57000</x:v>
      </x:c>
      <x:c r="H78" s="12">
        <x:v>-57000</x:v>
      </x:c>
      <x:c r="I78" s="12">
        <x:v>-57000</x:v>
      </x:c>
      <x:c r="J78" s="12">
        <x:v>-57000</x:v>
      </x:c>
      <x:c r="K78" s="12">
        <x:v>-57000</x:v>
      </x:c>
      <x:c r="L78" s="12">
        <x:v>-57000</x:v>
      </x:c>
      <x:c r="M78" s="12">
        <x:v>-57000</x:v>
      </x:c>
      <x:c r="N78" s="12">
        <x:v>-57000</x:v>
      </x:c>
      <x:c r="O78" s="12">
        <x:v>-57000</x:v>
      </x:c>
      <x:c r="P78" s="12">
        <x:v>-57000</x:v>
      </x:c>
      <x:c r="Q78" s="12">
        <x:v>-57000</x:v>
      </x:c>
      <x:c r="R78" s="12">
        <x:v>-57000</x:v>
      </x:c>
      <x:c r="S78" s="12">
        <x:v>-57000</x:v>
      </x:c>
      <x:c r="T78" s="12">
        <x:v>-57000</x:v>
      </x:c>
      <x:c r="U78" s="12">
        <x:v>-57000</x:v>
      </x:c>
      <x:c r="V78" s="12">
        <x:v>-57000</x:v>
      </x:c>
      <x:c r="W78" s="12">
        <x:v>-59337</x:v>
      </x:c>
      <x:c r="X78" s="12">
        <x:v>-59337</x:v>
      </x:c>
      <x:c r="Y78" s="12">
        <x:v>-59337</x:v>
      </x:c>
      <x:c r="Z78" s="12">
        <x:v>-59337</x:v>
      </x:c>
      <x:c r="AA78" s="12">
        <x:v>-59337</x:v>
      </x:c>
      <x:c r="AB78" s="12">
        <x:v>-59337</x:v>
      </x:c>
      <x:c r="AC78" s="12">
        <x:v>-59337</x:v>
      </x:c>
      <x:c r="AD78" s="12">
        <x:v>-59337</x:v>
      </x:c>
      <x:c r="AE78" s="12">
        <x:v>-59337</x:v>
      </x:c>
      <x:c r="AF78" s="12">
        <x:v>-59337</x:v>
      </x:c>
      <x:c r="AG78" s="12">
        <x:v>-59337</x:v>
      </x:c>
      <x:c r="AH78" s="12">
        <x:v>-59337</x:v>
      </x:c>
      <x:c r="AI78" s="12">
        <x:v>-59337</x:v>
      </x:c>
      <x:c r="AJ78" s="12">
        <x:v>-59337</x:v>
      </x:c>
      <x:c r="AK78" s="12">
        <x:v>-59337</x:v>
      </x:c>
      <x:c r="AL78" s="12">
        <x:v>-59337</x:v>
      </x:c>
      <x:c r="AM78" s="12">
        <x:v>-59337</x:v>
      </x:c>
      <x:c r="AN78" s="12">
        <x:v>-59337</x:v>
      </x:c>
    </x:row>
    <x:row r="79" spans="1:40">
      <x:c r="A79" s="33">
        <x:v>6325</x:v>
      </x:c>
      <x:c r="B79" s="0" t="s">
        <x:v>77</x:v>
      </x:c>
      <x:c r="C79" s="0" t="s">
        <x:v>639</x:v>
      </x:c>
      <x:c r="D79" s="0" t="s">
        <x:v>75</x:v>
      </x:c>
      <x:c r="E79" s="12">
        <x:v>-12900</x:v>
      </x:c>
      <x:c r="F79" s="12">
        <x:v>-12900</x:v>
      </x:c>
      <x:c r="G79" s="12">
        <x:v>-23940</x:v>
      </x:c>
      <x:c r="H79" s="12">
        <x:v>-12900</x:v>
      </x:c>
      <x:c r="I79" s="12">
        <x:v>-12900</x:v>
      </x:c>
      <x:c r="J79" s="12">
        <x:v>-12900</x:v>
      </x:c>
      <x:c r="K79" s="12">
        <x:v>-12900</x:v>
      </x:c>
      <x:c r="L79" s="12">
        <x:v>-12900</x:v>
      </x:c>
      <x:c r="M79" s="12">
        <x:v>-12900</x:v>
      </x:c>
      <x:c r="N79" s="12">
        <x:v>-12900</x:v>
      </x:c>
      <x:c r="O79" s="12">
        <x:v>-12900</x:v>
      </x:c>
      <x:c r="P79" s="12">
        <x:v>-12900</x:v>
      </x:c>
      <x:c r="Q79" s="12">
        <x:v>-17280</x:v>
      </x:c>
      <x:c r="R79" s="12">
        <x:v>-17280</x:v>
      </x:c>
      <x:c r="S79" s="12">
        <x:v>-38955.3</x:v>
      </x:c>
      <x:c r="T79" s="12">
        <x:v>-17280</x:v>
      </x:c>
      <x:c r="U79" s="12">
        <x:v>-17280</x:v>
      </x:c>
      <x:c r="V79" s="12">
        <x:v>-17280</x:v>
      </x:c>
      <x:c r="W79" s="12">
        <x:v>-17280</x:v>
      </x:c>
      <x:c r="X79" s="12">
        <x:v>-17280</x:v>
      </x:c>
      <x:c r="Y79" s="12">
        <x:v>-17280</x:v>
      </x:c>
      <x:c r="Z79" s="12">
        <x:v>-17280</x:v>
      </x:c>
      <x:c r="AA79" s="12">
        <x:v>-17280</x:v>
      </x:c>
      <x:c r="AB79" s="12">
        <x:v>-17280</x:v>
      </x:c>
      <x:c r="AC79" s="12">
        <x:v>-14520</x:v>
      </x:c>
      <x:c r="AD79" s="12">
        <x:v>-14520</x:v>
      </x:c>
      <x:c r="AE79" s="12">
        <x:v>-2668.8</x:v>
      </x:c>
      <x:c r="AF79" s="12">
        <x:v>-14520</x:v>
      </x:c>
      <x:c r="AG79" s="12">
        <x:v>-14520</x:v>
      </x:c>
      <x:c r="AH79" s="12">
        <x:v>-14520</x:v>
      </x:c>
      <x:c r="AI79" s="12">
        <x:v>-14520</x:v>
      </x:c>
      <x:c r="AJ79" s="12">
        <x:v>-14520</x:v>
      </x:c>
      <x:c r="AK79" s="12">
        <x:v>-14520</x:v>
      </x:c>
      <x:c r="AL79" s="12">
        <x:v>-14520</x:v>
      </x:c>
      <x:c r="AM79" s="12">
        <x:v>-14520</x:v>
      </x:c>
      <x:c r="AN79" s="12">
        <x:v>-14520</x:v>
      </x:c>
    </x:row>
    <x:row r="80" spans="1:40">
      <x:c r="A80" s="33">
        <x:v>6330</x:v>
      </x:c>
      <x:c r="B80" s="0" t="s">
        <x:v>78</x:v>
      </x:c>
      <x:c r="C80" s="0" t="s">
        <x:v>639</x:v>
      </x:c>
      <x:c r="D80" s="0" t="s">
        <x:v>75</x:v>
      </x:c>
      <x:c r="E80" s="12">
        <x:v>-4900</x:v>
      </x:c>
      <x:c r="F80" s="12">
        <x:v>-4900</x:v>
      </x:c>
      <x:c r="G80" s="12">
        <x:v>-4900</x:v>
      </x:c>
      <x:c r="H80" s="12">
        <x:v>-4900</x:v>
      </x:c>
      <x:c r="I80" s="12">
        <x:v>-4900</x:v>
      </x:c>
      <x:c r="J80" s="12">
        <x:v>-4900</x:v>
      </x:c>
      <x:c r="K80" s="12">
        <x:v>-4900</x:v>
      </x:c>
      <x:c r="L80" s="12">
        <x:v>-4900</x:v>
      </x:c>
      <x:c r="M80" s="12">
        <x:v>-4900</x:v>
      </x:c>
      <x:c r="N80" s="12">
        <x:v>-4900</x:v>
      </x:c>
      <x:c r="O80" s="12">
        <x:v>-4900</x:v>
      </x:c>
      <x:c r="P80" s="12">
        <x:v>-4900</x:v>
      </x:c>
      <x:c r="Q80" s="12">
        <x:v>-4900</x:v>
      </x:c>
      <x:c r="R80" s="12">
        <x:v>-4900</x:v>
      </x:c>
      <x:c r="S80" s="12">
        <x:v>-4900</x:v>
      </x:c>
      <x:c r="T80" s="12">
        <x:v>-4900</x:v>
      </x:c>
      <x:c r="U80" s="12">
        <x:v>-4900</x:v>
      </x:c>
      <x:c r="V80" s="12">
        <x:v>-4900</x:v>
      </x:c>
      <x:c r="W80" s="12">
        <x:v>-4900</x:v>
      </x:c>
      <x:c r="X80" s="12">
        <x:v>-4900</x:v>
      </x:c>
      <x:c r="Y80" s="12">
        <x:v>-4900</x:v>
      </x:c>
      <x:c r="Z80" s="12">
        <x:v>-4900</x:v>
      </x:c>
      <x:c r="AA80" s="12">
        <x:v>-4900</x:v>
      </x:c>
      <x:c r="AB80" s="12">
        <x:v>-4900</x:v>
      </x:c>
      <x:c r="AC80" s="12">
        <x:v>-4900</x:v>
      </x:c>
      <x:c r="AD80" s="12">
        <x:v>-4900</x:v>
      </x:c>
      <x:c r="AE80" s="12">
        <x:v>-4900</x:v>
      </x:c>
      <x:c r="AF80" s="12">
        <x:v>-4900</x:v>
      </x:c>
      <x:c r="AG80" s="12">
        <x:v>-4900</x:v>
      </x:c>
      <x:c r="AH80" s="12">
        <x:v>-4900</x:v>
      </x:c>
      <x:c r="AI80" s="12">
        <x:v>-4900</x:v>
      </x:c>
      <x:c r="AJ80" s="12">
        <x:v>-4900</x:v>
      </x:c>
      <x:c r="AK80" s="12">
        <x:v>-4900</x:v>
      </x:c>
      <x:c r="AL80" s="12">
        <x:v>-4900</x:v>
      </x:c>
      <x:c r="AM80" s="12">
        <x:v>-4900</x:v>
      </x:c>
      <x:c r="AN80" s="12">
        <x:v>-4900</x:v>
      </x:c>
    </x:row>
    <x:row r="81" spans="1:40">
      <x:c r="A81" s="33">
        <x:v>6335</x:v>
      </x:c>
      <x:c r="B81" s="0" t="s">
        <x:v>79</x:v>
      </x:c>
      <x:c r="C81" s="0" t="s">
        <x:v>639</x:v>
      </x:c>
      <x:c r="D81" s="0" t="s">
        <x:v>75</x:v>
      </x:c>
      <x:c r="E81" s="12">
        <x:v>0</x:v>
      </x:c>
      <x:c r="F81" s="12">
        <x:v>0</x:v>
      </x:c>
      <x:c r="G81" s="12">
        <x:v>0</x:v>
      </x:c>
      <x:c r="H81" s="12">
        <x:v>0</x:v>
      </x:c>
      <x:c r="I81" s="12">
        <x:v>0</x:v>
      </x:c>
      <x:c r="J81" s="12">
        <x:v>0</x:v>
      </x:c>
      <x:c r="K81" s="12">
        <x:v>0</x:v>
      </x:c>
      <x:c r="L81" s="12">
        <x:v>-128000</x:v>
      </x:c>
      <x:c r="M81" s="12">
        <x:v>0</x:v>
      </x:c>
      <x:c r="N81" s="12">
        <x:v>0</x:v>
      </x:c>
      <x:c r="O81" s="12">
        <x:v>0</x:v>
      </x:c>
      <x:c r="P81" s="12">
        <x:v>0</x:v>
      </x:c>
      <x:c r="Q81" s="12">
        <x:v>0</x:v>
      </x:c>
      <x:c r="R81" s="12">
        <x:v>0</x:v>
      </x:c>
      <x:c r="S81" s="12">
        <x:v>0</x:v>
      </x:c>
      <x:c r="T81" s="12">
        <x:v>0</x:v>
      </x:c>
      <x:c r="U81" s="12">
        <x:v>0</x:v>
      </x:c>
      <x:c r="V81" s="12">
        <x:v>0</x:v>
      </x:c>
      <x:c r="W81" s="12">
        <x:v>0</x:v>
      </x:c>
      <x:c r="X81" s="12">
        <x:v>0</x:v>
      </x:c>
      <x:c r="Y81" s="12">
        <x:v>0</x:v>
      </x:c>
      <x:c r="Z81" s="12">
        <x:v>0</x:v>
      </x:c>
      <x:c r="AA81" s="12">
        <x:v>0</x:v>
      </x:c>
      <x:c r="AB81" s="12">
        <x:v>0</x:v>
      </x:c>
      <x:c r="AC81" s="12">
        <x:v>0</x:v>
      </x:c>
      <x:c r="AD81" s="12">
        <x:v>0</x:v>
      </x:c>
      <x:c r="AE81" s="12">
        <x:v>0</x:v>
      </x:c>
      <x:c r="AF81" s="12">
        <x:v>-24600</x:v>
      </x:c>
      <x:c r="AG81" s="12">
        <x:v>0</x:v>
      </x:c>
      <x:c r="AH81" s="12">
        <x:v>0</x:v>
      </x:c>
      <x:c r="AI81" s="12">
        <x:v>0</x:v>
      </x:c>
      <x:c r="AJ81" s="12">
        <x:v>0</x:v>
      </x:c>
      <x:c r="AK81" s="12">
        <x:v>0</x:v>
      </x:c>
      <x:c r="AL81" s="12">
        <x:v>0</x:v>
      </x:c>
      <x:c r="AM81" s="12">
        <x:v>0</x:v>
      </x:c>
      <x:c r="AN81" s="12">
        <x:v>0</x:v>
      </x:c>
    </x:row>
    <x:row r="82" spans="1:40">
      <x:c r="A82" s="33">
        <x:v>6400</x:v>
      </x:c>
      <x:c r="B82" s="0" t="s">
        <x:v>80</x:v>
      </x:c>
      <x:c r="C82" s="0" t="s">
        <x:v>639</x:v>
      </x:c>
      <x:c r="D82" s="0" t="s">
        <x:v>75</x:v>
      </x:c>
      <x:c r="E82" s="12">
        <x:v>-118000</x:v>
      </x:c>
      <x:c r="F82" s="12">
        <x:v>0</x:v>
      </x:c>
      <x:c r="G82" s="12">
        <x:v>0</x:v>
      </x:c>
      <x:c r="H82" s="12">
        <x:v>0</x:v>
      </x:c>
      <x:c r="I82" s="12">
        <x:v>0</x:v>
      </x:c>
      <x:c r="J82" s="12">
        <x:v>0</x:v>
      </x:c>
      <x:c r="K82" s="12">
        <x:v>0</x:v>
      </x:c>
      <x:c r="L82" s="12">
        <x:v>0</x:v>
      </x:c>
      <x:c r="M82" s="12">
        <x:v>0</x:v>
      </x:c>
      <x:c r="N82" s="12">
        <x:v>0</x:v>
      </x:c>
      <x:c r="O82" s="12">
        <x:v>0</x:v>
      </x:c>
      <x:c r="P82" s="12">
        <x:v>0</x:v>
      </x:c>
      <x:c r="Q82" s="12">
        <x:v>-124000</x:v>
      </x:c>
      <x:c r="R82" s="12">
        <x:v>0</x:v>
      </x:c>
      <x:c r="S82" s="12">
        <x:v>0</x:v>
      </x:c>
      <x:c r="T82" s="12">
        <x:v>0</x:v>
      </x:c>
      <x:c r="U82" s="12">
        <x:v>0</x:v>
      </x:c>
      <x:c r="V82" s="12">
        <x:v>0</x:v>
      </x:c>
      <x:c r="W82" s="12">
        <x:v>0</x:v>
      </x:c>
      <x:c r="X82" s="12">
        <x:v>0</x:v>
      </x:c>
      <x:c r="Y82" s="12">
        <x:v>0</x:v>
      </x:c>
      <x:c r="Z82" s="12">
        <x:v>0</x:v>
      </x:c>
      <x:c r="AA82" s="12">
        <x:v>0</x:v>
      </x:c>
      <x:c r="AB82" s="12">
        <x:v>0</x:v>
      </x:c>
      <x:c r="AC82" s="12">
        <x:v>-131000</x:v>
      </x:c>
      <x:c r="AD82" s="12">
        <x:v>0</x:v>
      </x:c>
      <x:c r="AE82" s="12">
        <x:v>0</x:v>
      </x:c>
      <x:c r="AF82" s="12">
        <x:v>0</x:v>
      </x:c>
      <x:c r="AG82" s="12">
        <x:v>0</x:v>
      </x:c>
      <x:c r="AH82" s="12">
        <x:v>0</x:v>
      </x:c>
      <x:c r="AI82" s="12">
        <x:v>0</x:v>
      </x:c>
      <x:c r="AJ82" s="12">
        <x:v>0</x:v>
      </x:c>
      <x:c r="AK82" s="12">
        <x:v>0</x:v>
      </x:c>
      <x:c r="AL82" s="12">
        <x:v>0</x:v>
      </x:c>
      <x:c r="AM82" s="12">
        <x:v>0</x:v>
      </x:c>
      <x:c r="AN82" s="12">
        <x:v>0</x:v>
      </x:c>
    </x:row>
    <x:row r="83" spans="1:40">
      <x:c r="A83" s="33">
        <x:v>6420</x:v>
      </x:c>
      <x:c r="B83" s="0" t="s">
        <x:v>81</x:v>
      </x:c>
      <x:c r="C83" s="0" t="s">
        <x:v>639</x:v>
      </x:c>
      <x:c r="D83" s="0" t="s">
        <x:v>75</x:v>
      </x:c>
      <x:c r="E83" s="12">
        <x:v>0</x:v>
      </x:c>
      <x:c r="F83" s="12">
        <x:v>0</x:v>
      </x:c>
      <x:c r="G83" s="12">
        <x:v>0</x:v>
      </x:c>
      <x:c r="H83" s="12">
        <x:v>0</x:v>
      </x:c>
      <x:c r="I83" s="12">
        <x:v>-6800</x:v>
      </x:c>
      <x:c r="J83" s="12">
        <x:v>0</x:v>
      </x:c>
      <x:c r="K83" s="12">
        <x:v>0</x:v>
      </x:c>
      <x:c r="L83" s="12">
        <x:v>0</x:v>
      </x:c>
      <x:c r="M83" s="12">
        <x:v>0</x:v>
      </x:c>
      <x:c r="N83" s="12">
        <x:v>0</x:v>
      </x:c>
      <x:c r="O83" s="12">
        <x:v>0</x:v>
      </x:c>
      <x:c r="P83" s="12">
        <x:v>0</x:v>
      </x:c>
      <x:c r="Q83" s="12">
        <x:v>0</x:v>
      </x:c>
      <x:c r="R83" s="12">
        <x:v>0</x:v>
      </x:c>
      <x:c r="S83" s="12">
        <x:v>0</x:v>
      </x:c>
      <x:c r="T83" s="12">
        <x:v>0</x:v>
      </x:c>
      <x:c r="U83" s="12">
        <x:v>-6800</x:v>
      </x:c>
      <x:c r="V83" s="12">
        <x:v>0</x:v>
      </x:c>
      <x:c r="W83" s="12">
        <x:v>0</x:v>
      </x:c>
      <x:c r="X83" s="12">
        <x:v>0</x:v>
      </x:c>
      <x:c r="Y83" s="12">
        <x:v>0</x:v>
      </x:c>
      <x:c r="Z83" s="12">
        <x:v>0</x:v>
      </x:c>
      <x:c r="AA83" s="12">
        <x:v>0</x:v>
      </x:c>
      <x:c r="AB83" s="12">
        <x:v>0</x:v>
      </x:c>
      <x:c r="AC83" s="12">
        <x:v>0</x:v>
      </x:c>
      <x:c r="AD83" s="12">
        <x:v>0</x:v>
      </x:c>
      <x:c r="AE83" s="12">
        <x:v>0</x:v>
      </x:c>
      <x:c r="AF83" s="12">
        <x:v>0</x:v>
      </x:c>
      <x:c r="AG83" s="12">
        <x:v>-6800</x:v>
      </x:c>
      <x:c r="AH83" s="12">
        <x:v>0</x:v>
      </x:c>
      <x:c r="AI83" s="12">
        <x:v>0</x:v>
      </x:c>
      <x:c r="AJ83" s="12">
        <x:v>0</x:v>
      </x:c>
      <x:c r="AK83" s="12">
        <x:v>0</x:v>
      </x:c>
      <x:c r="AL83" s="12">
        <x:v>0</x:v>
      </x:c>
      <x:c r="AM83" s="12">
        <x:v>0</x:v>
      </x:c>
      <x:c r="AN83" s="12">
        <x:v>0</x:v>
      </x:c>
    </x:row>
    <x:row r="84" spans="1:40">
      <x:c r="A84" s="33">
        <x:v>6450</x:v>
      </x:c>
      <x:c r="B84" s="0" t="s">
        <x:v>82</x:v>
      </x:c>
      <x:c r="C84" s="0" t="s">
        <x:v>639</x:v>
      </x:c>
      <x:c r="D84" s="0" t="s">
        <x:v>75</x:v>
      </x:c>
      <x:c r="E84" s="12">
        <x:v>0</x:v>
      </x:c>
      <x:c r="F84" s="12">
        <x:v>-3734.04</x:v>
      </x:c>
      <x:c r="G84" s="12">
        <x:v>-4368.53</x:v>
      </x:c>
      <x:c r="H84" s="12">
        <x:v>0</x:v>
      </x:c>
      <x:c r="I84" s="12">
        <x:v>0</x:v>
      </x:c>
      <x:c r="J84" s="12">
        <x:v>0</x:v>
      </x:c>
      <x:c r="K84" s="12">
        <x:v>0</x:v>
      </x:c>
      <x:c r="L84" s="12">
        <x:v>-6223.83</x:v>
      </x:c>
      <x:c r="M84" s="12">
        <x:v>-2150.23</x:v>
      </x:c>
      <x:c r="N84" s="12">
        <x:v>-6475.69</x:v>
      </x:c>
      <x:c r="O84" s="12">
        <x:v>0</x:v>
      </x:c>
      <x:c r="P84" s="12">
        <x:v>-8498.62</x:v>
      </x:c>
      <x:c r="Q84" s="12">
        <x:v>-8986.14</x:v>
      </x:c>
      <x:c r="R84" s="12">
        <x:v>-7387.86</x:v>
      </x:c>
      <x:c r="S84" s="12">
        <x:v>-8632.42</x:v>
      </x:c>
      <x:c r="T84" s="12">
        <x:v>-3828.01</x:v>
      </x:c>
      <x:c r="U84" s="12">
        <x:v>0</x:v>
      </x:c>
      <x:c r="V84" s="12">
        <x:v>-7779.86</x:v>
      </x:c>
      <x:c r="W84" s="12">
        <x:v>0</x:v>
      </x:c>
      <x:c r="X84" s="12">
        <x:v>0</x:v>
      </x:c>
      <x:c r="Y84" s="12">
        <x:v>0</x:v>
      </x:c>
      <x:c r="Z84" s="12">
        <x:v>0</x:v>
      </x:c>
      <x:c r="AA84" s="12">
        <x:v>0</x:v>
      </x:c>
      <x:c r="AB84" s="12">
        <x:v>-6095.62</x:v>
      </x:c>
      <x:c r="AC84" s="12">
        <x:v>0</x:v>
      </x:c>
      <x:c r="AD84" s="12">
        <x:v>0</x:v>
      </x:c>
      <x:c r="AE84" s="12">
        <x:v>0</x:v>
      </x:c>
      <x:c r="AF84" s="12">
        <x:v>-8294.09</x:v>
      </x:c>
      <x:c r="AG84" s="12">
        <x:v>0</x:v>
      </x:c>
      <x:c r="AH84" s="12">
        <x:v>-2285.33</x:v>
      </x:c>
      <x:c r="AI84" s="12">
        <x:v>0</x:v>
      </x:c>
      <x:c r="AJ84" s="12">
        <x:v>-5543.73</x:v>
      </x:c>
      <x:c r="AK84" s="12">
        <x:v>0</x:v>
      </x:c>
      <x:c r="AL84" s="12">
        <x:v>-4701.72</x:v>
      </x:c>
      <x:c r="AM84" s="12">
        <x:v>0</x:v>
      </x:c>
      <x:c r="AN84" s="12">
        <x:v>0</x:v>
      </x:c>
    </x:row>
    <x:row r="85" spans="1:40">
      <x:c r="A85" s="33">
        <x:v>6495</x:v>
      </x:c>
      <x:c r="B85" s="0" t="s">
        <x:v>83</x:v>
      </x:c>
      <x:c r="C85" s="0" t="s">
        <x:v>639</x:v>
      </x:c>
      <x:c r="D85" s="0" t="s">
        <x:v>75</x:v>
      </x:c>
      <x:c r="E85" s="12">
        <x:v>-17800</x:v>
      </x:c>
      <x:c r="F85" s="12">
        <x:v>-17800</x:v>
      </x:c>
      <x:c r="G85" s="12">
        <x:v>-17800</x:v>
      </x:c>
      <x:c r="H85" s="12">
        <x:v>-17800</x:v>
      </x:c>
      <x:c r="I85" s="12">
        <x:v>-17800</x:v>
      </x:c>
      <x:c r="J85" s="12">
        <x:v>-17800</x:v>
      </x:c>
      <x:c r="K85" s="12">
        <x:v>-17800</x:v>
      </x:c>
      <x:c r="L85" s="12">
        <x:v>-17800</x:v>
      </x:c>
      <x:c r="M85" s="12">
        <x:v>-17800</x:v>
      </x:c>
      <x:c r="N85" s="12">
        <x:v>-17800</x:v>
      </x:c>
      <x:c r="O85" s="12">
        <x:v>-17800</x:v>
      </x:c>
      <x:c r="P85" s="12">
        <x:v>-17800</x:v>
      </x:c>
      <x:c r="Q85" s="12">
        <x:v>-17800</x:v>
      </x:c>
      <x:c r="R85" s="12">
        <x:v>-17800</x:v>
      </x:c>
      <x:c r="S85" s="12">
        <x:v>-17800</x:v>
      </x:c>
      <x:c r="T85" s="12">
        <x:v>-17800</x:v>
      </x:c>
      <x:c r="U85" s="12">
        <x:v>-17800</x:v>
      </x:c>
      <x:c r="V85" s="12">
        <x:v>-17800</x:v>
      </x:c>
      <x:c r="W85" s="12">
        <x:v>-17800</x:v>
      </x:c>
      <x:c r="X85" s="12">
        <x:v>-17800</x:v>
      </x:c>
      <x:c r="Y85" s="12">
        <x:v>-17800</x:v>
      </x:c>
      <x:c r="Z85" s="12">
        <x:v>-17800</x:v>
      </x:c>
      <x:c r="AA85" s="12">
        <x:v>-18600</x:v>
      </x:c>
      <x:c r="AB85" s="12">
        <x:v>-18600</x:v>
      </x:c>
      <x:c r="AC85" s="12">
        <x:v>-18600</x:v>
      </x:c>
      <x:c r="AD85" s="12">
        <x:v>-18600</x:v>
      </x:c>
      <x:c r="AE85" s="12">
        <x:v>-18600</x:v>
      </x:c>
      <x:c r="AF85" s="12">
        <x:v>-18600</x:v>
      </x:c>
      <x:c r="AG85" s="12">
        <x:v>-18600</x:v>
      </x:c>
      <x:c r="AH85" s="12">
        <x:v>-18600</x:v>
      </x:c>
      <x:c r="AI85" s="12">
        <x:v>-18600</x:v>
      </x:c>
      <x:c r="AJ85" s="12">
        <x:v>-18600</x:v>
      </x:c>
      <x:c r="AK85" s="12">
        <x:v>-18600</x:v>
      </x:c>
      <x:c r="AL85" s="12">
        <x:v>-18600</x:v>
      </x:c>
      <x:c r="AM85" s="12">
        <x:v>-18600</x:v>
      </x:c>
      <x:c r="AN85" s="12">
        <x:v>-18600</x:v>
      </x:c>
    </x:row>
    <x:row r="86" spans="1:40">
      <x:c r="A86" s="33">
        <x:v>6520</x:v>
      </x:c>
      <x:c r="B86" s="0" t="s">
        <x:v>84</x:v>
      </x:c>
      <x:c r="C86" s="0" t="s">
        <x:v>639</x:v>
      </x:c>
      <x:c r="D86" s="0" t="s">
        <x:v>75</x:v>
      </x:c>
      <x:c r="E86" s="12">
        <x:v>-26400</x:v>
      </x:c>
      <x:c r="F86" s="12">
        <x:v>0</x:v>
      </x:c>
      <x:c r="G86" s="12">
        <x:v>0</x:v>
      </x:c>
      <x:c r="H86" s="12">
        <x:v>0</x:v>
      </x:c>
      <x:c r="I86" s="12">
        <x:v>0</x:v>
      </x:c>
      <x:c r="J86" s="12">
        <x:v>0</x:v>
      </x:c>
      <x:c r="K86" s="12">
        <x:v>0</x:v>
      </x:c>
      <x:c r="L86" s="12">
        <x:v>0</x:v>
      </x:c>
      <x:c r="M86" s="12">
        <x:v>0</x:v>
      </x:c>
      <x:c r="N86" s="12">
        <x:v>0</x:v>
      </x:c>
      <x:c r="O86" s="12">
        <x:v>0</x:v>
      </x:c>
      <x:c r="P86" s="12">
        <x:v>0</x:v>
      </x:c>
      <x:c r="Q86" s="12">
        <x:v>-27800</x:v>
      </x:c>
      <x:c r="R86" s="12">
        <x:v>0</x:v>
      </x:c>
      <x:c r="S86" s="12">
        <x:v>0</x:v>
      </x:c>
      <x:c r="T86" s="12">
        <x:v>0</x:v>
      </x:c>
      <x:c r="U86" s="12">
        <x:v>0</x:v>
      </x:c>
      <x:c r="V86" s="12">
        <x:v>0</x:v>
      </x:c>
      <x:c r="W86" s="12">
        <x:v>0</x:v>
      </x:c>
      <x:c r="X86" s="12">
        <x:v>0</x:v>
      </x:c>
      <x:c r="Y86" s="12">
        <x:v>0</x:v>
      </x:c>
      <x:c r="Z86" s="12">
        <x:v>0</x:v>
      </x:c>
      <x:c r="AA86" s="12">
        <x:v>0</x:v>
      </x:c>
      <x:c r="AB86" s="12">
        <x:v>0</x:v>
      </x:c>
      <x:c r="AC86" s="12">
        <x:v>-29200</x:v>
      </x:c>
      <x:c r="AD86" s="12">
        <x:v>0</x:v>
      </x:c>
      <x:c r="AE86" s="12">
        <x:v>0</x:v>
      </x:c>
      <x:c r="AF86" s="12">
        <x:v>0</x:v>
      </x:c>
      <x:c r="AG86" s="12">
        <x:v>0</x:v>
      </x:c>
      <x:c r="AH86" s="12">
        <x:v>0</x:v>
      </x:c>
      <x:c r="AI86" s="12">
        <x:v>0</x:v>
      </x:c>
      <x:c r="AJ86" s="12">
        <x:v>0</x:v>
      </x:c>
      <x:c r="AK86" s="12">
        <x:v>0</x:v>
      </x:c>
      <x:c r="AL86" s="12">
        <x:v>0</x:v>
      </x:c>
      <x:c r="AM86" s="12">
        <x:v>0</x:v>
      </x:c>
      <x:c r="AN86" s="12">
        <x:v>0</x:v>
      </x:c>
    </x:row>
    <x:row r="87" spans="1:40">
      <x:c r="A87" s="33">
        <x:v>6530</x:v>
      </x:c>
      <x:c r="B87" s="0" t="s">
        <x:v>85</x:v>
      </x:c>
      <x:c r="C87" s="0" t="s">
        <x:v>639</x:v>
      </x:c>
      <x:c r="D87" s="0" t="s">
        <x:v>75</x:v>
      </x:c>
      <x:c r="E87" s="12">
        <x:v>-16164.9</x:v>
      </x:c>
      <x:c r="F87" s="12">
        <x:v>-12373.07</x:v>
      </x:c>
      <x:c r="G87" s="12">
        <x:v>-16813.21</x:v>
      </x:c>
      <x:c r="H87" s="12">
        <x:v>-12774.54</x:v>
      </x:c>
      <x:c r="I87" s="12">
        <x:v>-15158.07</x:v>
      </x:c>
      <x:c r="J87" s="12">
        <x:v>-14509.64</x:v>
      </x:c>
      <x:c r="K87" s="12">
        <x:v>-14507.11</x:v>
      </x:c>
      <x:c r="L87" s="12">
        <x:v>-15414.69</x:v>
      </x:c>
      <x:c r="M87" s="12">
        <x:v>-17960.43</x:v>
      </x:c>
      <x:c r="N87" s="12">
        <x:v>-13831.85</x:v>
      </x:c>
      <x:c r="O87" s="12">
        <x:v>-14382.02</x:v>
      </x:c>
      <x:c r="P87" s="12">
        <x:v>-14006.4</x:v>
      </x:c>
      <x:c r="Q87" s="12">
        <x:v>-13312.02</x:v>
      </x:c>
      <x:c r="R87" s="12">
        <x:v>-16237.09</x:v>
      </x:c>
      <x:c r="S87" s="12">
        <x:v>-14274.97</x:v>
      </x:c>
      <x:c r="T87" s="12">
        <x:v>-14180.1</x:v>
      </x:c>
      <x:c r="U87" s="12">
        <x:v>-15047.71</x:v>
      </x:c>
      <x:c r="V87" s="12">
        <x:v>-14659.43</x:v>
      </x:c>
      <x:c r="W87" s="12">
        <x:v>-14778.02</x:v>
      </x:c>
      <x:c r="X87" s="12">
        <x:v>-13765.77</x:v>
      </x:c>
      <x:c r="Y87" s="12">
        <x:v>-17052.86</x:v>
      </x:c>
      <x:c r="Z87" s="12">
        <x:v>-12717.68</x:v>
      </x:c>
      <x:c r="AA87" s="12">
        <x:v>-12260.08</x:v>
      </x:c>
      <x:c r="AB87" s="12">
        <x:v>-15300.14</x:v>
      </x:c>
      <x:c r="AC87" s="12">
        <x:v>-12161.52</x:v>
      </x:c>
      <x:c r="AD87" s="12">
        <x:v>-18047.89</x:v>
      </x:c>
      <x:c r="AE87" s="12">
        <x:v>-13070.15</x:v>
      </x:c>
      <x:c r="AF87" s="12">
        <x:v>-12306.28</x:v>
      </x:c>
      <x:c r="AG87" s="12">
        <x:v>-14825.56</x:v>
      </x:c>
      <x:c r="AH87" s="12">
        <x:v>-15675.5</x:v>
      </x:c>
      <x:c r="AI87" s="12">
        <x:v>-13968.15</x:v>
      </x:c>
      <x:c r="AJ87" s="12">
        <x:v>-12407.88</x:v>
      </x:c>
      <x:c r="AK87" s="12">
        <x:v>-14274.34</x:v>
      </x:c>
      <x:c r="AL87" s="12">
        <x:v>-17602.46</x:v>
      </x:c>
      <x:c r="AM87" s="12">
        <x:v>-14432.51</x:v>
      </x:c>
      <x:c r="AN87" s="12">
        <x:v>-12343.37</x:v>
      </x:c>
    </x:row>
    <x:row r="88" spans="1:40">
      <x:c r="A88" s="33">
        <x:v>6540</x:v>
      </x:c>
      <x:c r="B88" s="0" t="s">
        <x:v>86</x:v>
      </x:c>
      <x:c r="C88" s="0" t="s">
        <x:v>639</x:v>
      </x:c>
      <x:c r="D88" s="0" t="s">
        <x:v>75</x:v>
      </x:c>
      <x:c r="E88" s="12">
        <x:v>0</x:v>
      </x:c>
      <x:c r="F88" s="12">
        <x:v>0</x:v>
      </x:c>
      <x:c r="G88" s="12">
        <x:v>0</x:v>
      </x:c>
      <x:c r="H88" s="12">
        <x:v>0</x:v>
      </x:c>
      <x:c r="I88" s="12">
        <x:v>0</x:v>
      </x:c>
      <x:c r="J88" s="12">
        <x:v>0</x:v>
      </x:c>
      <x:c r="K88" s="12">
        <x:v>-5323.44</x:v>
      </x:c>
      <x:c r="L88" s="12">
        <x:v>0</x:v>
      </x:c>
      <x:c r="M88" s="12">
        <x:v>0</x:v>
      </x:c>
      <x:c r="N88" s="12">
        <x:v>0</x:v>
      </x:c>
      <x:c r="O88" s="12">
        <x:v>0</x:v>
      </x:c>
      <x:c r="P88" s="12">
        <x:v>0</x:v>
      </x:c>
      <x:c r="Q88" s="12">
        <x:v>0</x:v>
      </x:c>
      <x:c r="R88" s="12">
        <x:v>0</x:v>
      </x:c>
      <x:c r="S88" s="12">
        <x:v>0</x:v>
      </x:c>
      <x:c r="T88" s="12">
        <x:v>0</x:v>
      </x:c>
      <x:c r="U88" s="12">
        <x:v>0</x:v>
      </x:c>
      <x:c r="V88" s="12">
        <x:v>0</x:v>
      </x:c>
      <x:c r="W88" s="12">
        <x:v>0</x:v>
      </x:c>
      <x:c r="X88" s="12">
        <x:v>0</x:v>
      </x:c>
      <x:c r="Y88" s="12">
        <x:v>0</x:v>
      </x:c>
      <x:c r="Z88" s="12">
        <x:v>0</x:v>
      </x:c>
      <x:c r="AA88" s="12">
        <x:v>-9186.02</x:v>
      </x:c>
      <x:c r="AB88" s="12">
        <x:v>0</x:v>
      </x:c>
      <x:c r="AC88" s="12">
        <x:v>0</x:v>
      </x:c>
      <x:c r="AD88" s="12">
        <x:v>0</x:v>
      </x:c>
      <x:c r="AE88" s="12">
        <x:v>0</x:v>
      </x:c>
      <x:c r="AF88" s="12">
        <x:v>0</x:v>
      </x:c>
      <x:c r="AG88" s="12">
        <x:v>0</x:v>
      </x:c>
      <x:c r="AH88" s="12">
        <x:v>-6520.63</x:v>
      </x:c>
      <x:c r="AI88" s="12">
        <x:v>-6764.16</x:v>
      </x:c>
      <x:c r="AJ88" s="12">
        <x:v>0</x:v>
      </x:c>
      <x:c r="AK88" s="12">
        <x:v>-3861.52</x:v>
      </x:c>
      <x:c r="AL88" s="12">
        <x:v>0</x:v>
      </x:c>
      <x:c r="AM88" s="12">
        <x:v>-3770.07</x:v>
      </x:c>
      <x:c r="AN88" s="12">
        <x:v>-4001.9</x:v>
      </x:c>
    </x:row>
    <x:row r="89" spans="1:40">
      <x:c r="A89" s="33">
        <x:v>6560</x:v>
      </x:c>
      <x:c r="B89" s="0" t="s">
        <x:v>87</x:v>
      </x:c>
      <x:c r="C89" s="0" t="s">
        <x:v>639</x:v>
      </x:c>
      <x:c r="D89" s="0" t="s">
        <x:v>75</x:v>
      </x:c>
      <x:c r="E89" s="12">
        <x:v>-9960</x:v>
      </x:c>
      <x:c r="F89" s="12">
        <x:v>-9960</x:v>
      </x:c>
      <x:c r="G89" s="12">
        <x:v>-9960</x:v>
      </x:c>
      <x:c r="H89" s="12">
        <x:v>-9960</x:v>
      </x:c>
      <x:c r="I89" s="12">
        <x:v>-9960</x:v>
      </x:c>
      <x:c r="J89" s="12">
        <x:v>-9960</x:v>
      </x:c>
      <x:c r="K89" s="12">
        <x:v>-9960</x:v>
      </x:c>
      <x:c r="L89" s="12">
        <x:v>-9960</x:v>
      </x:c>
      <x:c r="M89" s="12">
        <x:v>-9960</x:v>
      </x:c>
      <x:c r="N89" s="12">
        <x:v>-9960</x:v>
      </x:c>
      <x:c r="O89" s="12">
        <x:v>-9960</x:v>
      </x:c>
      <x:c r="P89" s="12">
        <x:v>-9960</x:v>
      </x:c>
      <x:c r="Q89" s="12">
        <x:v>-9960</x:v>
      </x:c>
      <x:c r="R89" s="12">
        <x:v>-9960</x:v>
      </x:c>
      <x:c r="S89" s="12">
        <x:v>-9960</x:v>
      </x:c>
      <x:c r="T89" s="12">
        <x:v>-9960</x:v>
      </x:c>
      <x:c r="U89" s="12">
        <x:v>-9960</x:v>
      </x:c>
      <x:c r="V89" s="12">
        <x:v>-9960</x:v>
      </x:c>
      <x:c r="W89" s="12">
        <x:v>-9960</x:v>
      </x:c>
      <x:c r="X89" s="12">
        <x:v>-9960</x:v>
      </x:c>
      <x:c r="Y89" s="12">
        <x:v>-9960</x:v>
      </x:c>
      <x:c r="Z89" s="12">
        <x:v>-9960</x:v>
      </x:c>
      <x:c r="AA89" s="12">
        <x:v>-9960</x:v>
      </x:c>
      <x:c r="AB89" s="12">
        <x:v>-9960</x:v>
      </x:c>
      <x:c r="AC89" s="12">
        <x:v>-9960</x:v>
      </x:c>
      <x:c r="AD89" s="12">
        <x:v>-9960</x:v>
      </x:c>
      <x:c r="AE89" s="12">
        <x:v>-9960</x:v>
      </x:c>
      <x:c r="AF89" s="12">
        <x:v>-9960</x:v>
      </x:c>
      <x:c r="AG89" s="12">
        <x:v>-9960</x:v>
      </x:c>
      <x:c r="AH89" s="12">
        <x:v>-9960</x:v>
      </x:c>
      <x:c r="AI89" s="12">
        <x:v>-9960</x:v>
      </x:c>
      <x:c r="AJ89" s="12">
        <x:v>-9960</x:v>
      </x:c>
      <x:c r="AK89" s="12">
        <x:v>-9960</x:v>
      </x:c>
      <x:c r="AL89" s="12">
        <x:v>-9960</x:v>
      </x:c>
      <x:c r="AM89" s="12">
        <x:v>-9960</x:v>
      </x:c>
      <x:c r="AN89" s="12">
        <x:v>-9960</x:v>
      </x:c>
    </x:row>
    <x:row r="90" spans="1:40">
      <x:c r="A90" s="33">
        <x:v>6600</x:v>
      </x:c>
      <x:c r="B90" s="0" t="s">
        <x:v>88</x:v>
      </x:c>
      <x:c r="C90" s="0" t="s">
        <x:v>639</x:v>
      </x:c>
      <x:c r="D90" s="0" t="s">
        <x:v>75</x:v>
      </x:c>
      <x:c r="E90" s="12">
        <x:v>-13271.53</x:v>
      </x:c>
      <x:c r="F90" s="12">
        <x:v>-10310.82</x:v>
      </x:c>
      <x:c r="G90" s="12">
        <x:v>-18579.06</x:v>
      </x:c>
      <x:c r="H90" s="12">
        <x:v>-12918.18</x:v>
      </x:c>
      <x:c r="I90" s="12">
        <x:v>-15483.17</x:v>
      </x:c>
      <x:c r="J90" s="12">
        <x:v>-12713.07</x:v>
      </x:c>
      <x:c r="K90" s="12">
        <x:v>-15382.13</x:v>
      </x:c>
      <x:c r="L90" s="12">
        <x:v>-9388.54</x:v>
      </x:c>
      <x:c r="M90" s="12">
        <x:v>-14861.75</x:v>
      </x:c>
      <x:c r="N90" s="12">
        <x:v>-130006.9</x:v>
      </x:c>
      <x:c r="O90" s="12">
        <x:v>-11772.38</x:v>
      </x:c>
      <x:c r="P90" s="12">
        <x:v>-9584.89</x:v>
      </x:c>
      <x:c r="Q90" s="12">
        <x:v>-16602.09</x:v>
      </x:c>
      <x:c r="R90" s="12">
        <x:v>-18203.29</x:v>
      </x:c>
      <x:c r="S90" s="12">
        <x:v>-14073.06</x:v>
      </x:c>
      <x:c r="T90" s="12">
        <x:v>-16306.14</x:v>
      </x:c>
      <x:c r="U90" s="12">
        <x:v>-14312.54</x:v>
      </x:c>
      <x:c r="V90" s="12">
        <x:v>-9100.33</x:v>
      </x:c>
      <x:c r="W90" s="12">
        <x:v>-18816</x:v>
      </x:c>
      <x:c r="X90" s="12">
        <x:v>-13705.07</x:v>
      </x:c>
      <x:c r="Y90" s="12">
        <x:v>-10478.3</x:v>
      </x:c>
      <x:c r="Z90" s="12">
        <x:v>-139643.34</x:v>
      </x:c>
      <x:c r="AA90" s="12">
        <x:v>-10223.44</x:v>
      </x:c>
      <x:c r="AB90" s="12">
        <x:v>-10637</x:v>
      </x:c>
      <x:c r="AC90" s="12">
        <x:v>-10917.77</x:v>
      </x:c>
      <x:c r="AD90" s="12">
        <x:v>-14599</x:v>
      </x:c>
      <x:c r="AE90" s="12">
        <x:v>-9359.18</x:v>
      </x:c>
      <x:c r="AF90" s="12">
        <x:v>-11423.89</x:v>
      </x:c>
      <x:c r="AG90" s="12">
        <x:v>-13512.27</x:v>
      </x:c>
      <x:c r="AH90" s="12">
        <x:v>-9177.3</x:v>
      </x:c>
      <x:c r="AI90" s="12">
        <x:v>-9913.71</x:v>
      </x:c>
      <x:c r="AJ90" s="12">
        <x:v>-17719.69</x:v>
      </x:c>
      <x:c r="AK90" s="12">
        <x:v>-16047.01</x:v>
      </x:c>
      <x:c r="AL90" s="12">
        <x:v>-131808.23</x:v>
      </x:c>
      <x:c r="AM90" s="12">
        <x:v>-17340.48</x:v>
      </x:c>
      <x:c r="AN90" s="12">
        <x:v>-16751.06</x:v>
      </x:c>
    </x:row>
    <x:row r="91" spans="1:40">
      <x:c r="A91" s="33">
        <x:v>6610</x:v>
      </x:c>
      <x:c r="B91" s="0" t="s">
        <x:v>89</x:v>
      </x:c>
      <x:c r="C91" s="0" t="s">
        <x:v>639</x:v>
      </x:c>
      <x:c r="D91" s="0" t="s">
        <x:v>75</x:v>
      </x:c>
      <x:c r="E91" s="12">
        <x:v>0</x:v>
      </x:c>
      <x:c r="F91" s="12">
        <x:v>0</x:v>
      </x:c>
      <x:c r="G91" s="12">
        <x:v>0</x:v>
      </x:c>
      <x:c r="H91" s="12">
        <x:v>0</x:v>
      </x:c>
      <x:c r="I91" s="12">
        <x:v>0</x:v>
      </x:c>
      <x:c r="J91" s="12">
        <x:v>0</x:v>
      </x:c>
      <x:c r="K91" s="12">
        <x:v>0</x:v>
      </x:c>
      <x:c r="L91" s="12">
        <x:v>0</x:v>
      </x:c>
      <x:c r="M91" s="12">
        <x:v>0</x:v>
      </x:c>
      <x:c r="N91" s="12">
        <x:v>0</x:v>
      </x:c>
      <x:c r="O91" s="12">
        <x:v>0</x:v>
      </x:c>
      <x:c r="P91" s="12">
        <x:v>-9500</x:v>
      </x:c>
      <x:c r="Q91" s="12">
        <x:v>0</x:v>
      </x:c>
      <x:c r="R91" s="12">
        <x:v>0</x:v>
      </x:c>
      <x:c r="S91" s="12">
        <x:v>0</x:v>
      </x:c>
      <x:c r="T91" s="12">
        <x:v>0</x:v>
      </x:c>
      <x:c r="U91" s="12">
        <x:v>0</x:v>
      </x:c>
      <x:c r="V91" s="12">
        <x:v>0</x:v>
      </x:c>
      <x:c r="W91" s="12">
        <x:v>0</x:v>
      </x:c>
      <x:c r="X91" s="12">
        <x:v>0</x:v>
      </x:c>
      <x:c r="Y91" s="12">
        <x:v>0</x:v>
      </x:c>
      <x:c r="Z91" s="12">
        <x:v>0</x:v>
      </x:c>
      <x:c r="AA91" s="12">
        <x:v>0</x:v>
      </x:c>
      <x:c r="AB91" s="12">
        <x:v>-9500</x:v>
      </x:c>
      <x:c r="AC91" s="12">
        <x:v>0</x:v>
      </x:c>
      <x:c r="AD91" s="12">
        <x:v>0</x:v>
      </x:c>
      <x:c r="AE91" s="12">
        <x:v>0</x:v>
      </x:c>
      <x:c r="AF91" s="12">
        <x:v>0</x:v>
      </x:c>
      <x:c r="AG91" s="12">
        <x:v>0</x:v>
      </x:c>
      <x:c r="AH91" s="12">
        <x:v>0</x:v>
      </x:c>
      <x:c r="AI91" s="12">
        <x:v>0</x:v>
      </x:c>
      <x:c r="AJ91" s="12">
        <x:v>0</x:v>
      </x:c>
      <x:c r="AK91" s="12">
        <x:v>0</x:v>
      </x:c>
      <x:c r="AL91" s="12">
        <x:v>0</x:v>
      </x:c>
      <x:c r="AM91" s="12">
        <x:v>0</x:v>
      </x:c>
      <x:c r="AN91" s="12">
        <x:v>-9500</x:v>
      </x:c>
    </x:row>
    <x:row r="92" spans="1:40">
      <x:c r="A92" s="33">
        <x:v>6620</x:v>
      </x:c>
      <x:c r="B92" s="0" t="s">
        <x:v>90</x:v>
      </x:c>
      <x:c r="C92" s="0" t="s">
        <x:v>639</x:v>
      </x:c>
      <x:c r="D92" s="0" t="s">
        <x:v>75</x:v>
      </x:c>
      <x:c r="E92" s="12">
        <x:v>0</x:v>
      </x:c>
      <x:c r="F92" s="12">
        <x:v>0</x:v>
      </x:c>
      <x:c r="G92" s="12">
        <x:v>0</x:v>
      </x:c>
      <x:c r="H92" s="12">
        <x:v>0</x:v>
      </x:c>
      <x:c r="I92" s="12">
        <x:v>0</x:v>
      </x:c>
      <x:c r="J92" s="12">
        <x:v>0</x:v>
      </x:c>
      <x:c r="K92" s="12">
        <x:v>0</x:v>
      </x:c>
      <x:c r="L92" s="12">
        <x:v>0</x:v>
      </x:c>
      <x:c r="M92" s="12">
        <x:v>0</x:v>
      </x:c>
      <x:c r="N92" s="12">
        <x:v>0</x:v>
      </x:c>
      <x:c r="O92" s="12">
        <x:v>0</x:v>
      </x:c>
      <x:c r="P92" s="12">
        <x:v>-2800</x:v>
      </x:c>
      <x:c r="Q92" s="12">
        <x:v>0</x:v>
      </x:c>
      <x:c r="R92" s="12">
        <x:v>0</x:v>
      </x:c>
      <x:c r="S92" s="12">
        <x:v>0</x:v>
      </x:c>
      <x:c r="T92" s="12">
        <x:v>0</x:v>
      </x:c>
      <x:c r="U92" s="12">
        <x:v>0</x:v>
      </x:c>
      <x:c r="V92" s="12">
        <x:v>0</x:v>
      </x:c>
      <x:c r="W92" s="12">
        <x:v>0</x:v>
      </x:c>
      <x:c r="X92" s="12">
        <x:v>0</x:v>
      </x:c>
      <x:c r="Y92" s="12">
        <x:v>0</x:v>
      </x:c>
      <x:c r="Z92" s="12">
        <x:v>0</x:v>
      </x:c>
      <x:c r="AA92" s="12">
        <x:v>0</x:v>
      </x:c>
      <x:c r="AB92" s="12">
        <x:v>-2800</x:v>
      </x:c>
      <x:c r="AC92" s="12">
        <x:v>0</x:v>
      </x:c>
      <x:c r="AD92" s="12">
        <x:v>0</x:v>
      </x:c>
      <x:c r="AE92" s="12">
        <x:v>0</x:v>
      </x:c>
      <x:c r="AF92" s="12">
        <x:v>0</x:v>
      </x:c>
      <x:c r="AG92" s="12">
        <x:v>0</x:v>
      </x:c>
      <x:c r="AH92" s="12">
        <x:v>0</x:v>
      </x:c>
      <x:c r="AI92" s="12">
        <x:v>0</x:v>
      </x:c>
      <x:c r="AJ92" s="12">
        <x:v>0</x:v>
      </x:c>
      <x:c r="AK92" s="12">
        <x:v>0</x:v>
      </x:c>
      <x:c r="AL92" s="12">
        <x:v>0</x:v>
      </x:c>
      <x:c r="AM92" s="12">
        <x:v>0</x:v>
      </x:c>
      <x:c r="AN92" s="12">
        <x:v>-2800</x:v>
      </x:c>
    </x:row>
    <x:row r="93" spans="1:40">
      <x:c r="A93" s="33">
        <x:v>6640</x:v>
      </x:c>
      <x:c r="B93" s="0" t="s">
        <x:v>91</x:v>
      </x:c>
      <x:c r="C93" s="0" t="s">
        <x:v>639</x:v>
      </x:c>
      <x:c r="D93" s="0" t="s">
        <x:v>75</x:v>
      </x:c>
      <x:c r="E93" s="12">
        <x:v>-824.15</x:v>
      </x:c>
      <x:c r="F93" s="12">
        <x:v>-477.01</x:v>
      </x:c>
      <x:c r="G93" s="12">
        <x:v>-1223.33</x:v>
      </x:c>
      <x:c r="H93" s="12">
        <x:v>-1188.51</x:v>
      </x:c>
      <x:c r="I93" s="12">
        <x:v>-544.2</x:v>
      </x:c>
      <x:c r="J93" s="12">
        <x:v>-621.15</x:v>
      </x:c>
      <x:c r="K93" s="12">
        <x:v>-753.86</x:v>
      </x:c>
      <x:c r="L93" s="12">
        <x:v>-894.49</x:v>
      </x:c>
      <x:c r="M93" s="12">
        <x:v>-840.88</x:v>
      </x:c>
      <x:c r="N93" s="12">
        <x:v>-1187.87</x:v>
      </x:c>
      <x:c r="O93" s="12">
        <x:v>-1015.22</x:v>
      </x:c>
      <x:c r="P93" s="12">
        <x:v>-837.84</x:v>
      </x:c>
      <x:c r="Q93" s="12">
        <x:v>-1022.02</x:v>
      </x:c>
      <x:c r="R93" s="12">
        <x:v>-644.53</x:v>
      </x:c>
      <x:c r="S93" s="12">
        <x:v>-954.57</x:v>
      </x:c>
      <x:c r="T93" s="12">
        <x:v>-1178.16</x:v>
      </x:c>
      <x:c r="U93" s="12">
        <x:v>-470.06</x:v>
      </x:c>
      <x:c r="V93" s="12">
        <x:v>-1067.83</x:v>
      </x:c>
      <x:c r="W93" s="12">
        <x:v>-529.88</x:v>
      </x:c>
      <x:c r="X93" s="12">
        <x:v>-642.17</x:v>
      </x:c>
      <x:c r="Y93" s="12">
        <x:v>-909.92</x:v>
      </x:c>
      <x:c r="Z93" s="12">
        <x:v>-894.62</x:v>
      </x:c>
      <x:c r="AA93" s="12">
        <x:v>-475.52</x:v>
      </x:c>
      <x:c r="AB93" s="12">
        <x:v>-1162.5</x:v>
      </x:c>
      <x:c r="AC93" s="12">
        <x:v>-742.55</x:v>
      </x:c>
      <x:c r="AD93" s="12">
        <x:v>-614.94</x:v>
      </x:c>
      <x:c r="AE93" s="12">
        <x:v>-738.96</x:v>
      </x:c>
      <x:c r="AF93" s="12">
        <x:v>-744.25</x:v>
      </x:c>
      <x:c r="AG93" s="12">
        <x:v>-1012.7</x:v>
      </x:c>
      <x:c r="AH93" s="12">
        <x:v>-1153.57</x:v>
      </x:c>
      <x:c r="AI93" s="12">
        <x:v>-723.06</x:v>
      </x:c>
      <x:c r="AJ93" s="12">
        <x:v>-1155.65</x:v>
      </x:c>
      <x:c r="AK93" s="12">
        <x:v>-1120.26</x:v>
      </x:c>
      <x:c r="AL93" s="12">
        <x:v>-744.74</x:v>
      </x:c>
      <x:c r="AM93" s="12">
        <x:v>-678.62</x:v>
      </x:c>
      <x:c r="AN93" s="12">
        <x:v>-715.07</x:v>
      </x:c>
    </x:row>
    <x:row r="94" spans="1:40">
      <x:c r="A94" s="33">
        <x:v>6644</x:v>
      </x:c>
      <x:c r="B94" s="0" t="s">
        <x:v>92</x:v>
      </x:c>
      <x:c r="C94" s="0" t="s">
        <x:v>639</x:v>
      </x:c>
      <x:c r="D94" s="0" t="s">
        <x:v>75</x:v>
      </x:c>
      <x:c r="E94" s="12">
        <x:v>-353.21</x:v>
      </x:c>
      <x:c r="F94" s="12">
        <x:v>-204.43</x:v>
      </x:c>
      <x:c r="G94" s="12">
        <x:v>-524.29</x:v>
      </x:c>
      <x:c r="H94" s="12">
        <x:v>-509.36</x:v>
      </x:c>
      <x:c r="I94" s="12">
        <x:v>-233.23</x:v>
      </x:c>
      <x:c r="J94" s="12">
        <x:v>-266.21</x:v>
      </x:c>
      <x:c r="K94" s="12">
        <x:v>-323.08</x:v>
      </x:c>
      <x:c r="L94" s="12">
        <x:v>-383.35</x:v>
      </x:c>
      <x:c r="M94" s="12">
        <x:v>-360.37</x:v>
      </x:c>
      <x:c r="N94" s="12">
        <x:v>-509.09</x:v>
      </x:c>
      <x:c r="O94" s="12">
        <x:v>-435.1</x:v>
      </x:c>
      <x:c r="P94" s="12">
        <x:v>-359.08</x:v>
      </x:c>
      <x:c r="Q94" s="12">
        <x:v>-438.01</x:v>
      </x:c>
      <x:c r="R94" s="12">
        <x:v>-276.22</x:v>
      </x:c>
      <x:c r="S94" s="12">
        <x:v>-409.1</x:v>
      </x:c>
      <x:c r="T94" s="12">
        <x:v>-504.93</x:v>
      </x:c>
      <x:c r="U94" s="12">
        <x:v>-201.46</x:v>
      </x:c>
      <x:c r="V94" s="12">
        <x:v>-457.64</x:v>
      </x:c>
      <x:c r="W94" s="12">
        <x:v>-227.09</x:v>
      </x:c>
      <x:c r="X94" s="12">
        <x:v>-275.21</x:v>
      </x:c>
      <x:c r="Y94" s="12">
        <x:v>-389.97</x:v>
      </x:c>
      <x:c r="Z94" s="12">
        <x:v>-383.41</x:v>
      </x:c>
      <x:c r="AA94" s="12">
        <x:v>-203.79</x:v>
      </x:c>
      <x:c r="AB94" s="12">
        <x:v>-498.21</x:v>
      </x:c>
      <x:c r="AC94" s="12">
        <x:v>-318.23</x:v>
      </x:c>
      <x:c r="AD94" s="12">
        <x:v>-263.54</x:v>
      </x:c>
      <x:c r="AE94" s="12">
        <x:v>-316.69</x:v>
      </x:c>
      <x:c r="AF94" s="12">
        <x:v>-318.96</x:v>
      </x:c>
      <x:c r="AG94" s="12">
        <x:v>-434.01</x:v>
      </x:c>
      <x:c r="AH94" s="12">
        <x:v>-494.39</x:v>
      </x:c>
      <x:c r="AI94" s="12">
        <x:v>-309.88</x:v>
      </x:c>
      <x:c r="AJ94" s="12">
        <x:v>-495.28</x:v>
      </x:c>
      <x:c r="AK94" s="12">
        <x:v>-480.11</x:v>
      </x:c>
      <x:c r="AL94" s="12">
        <x:v>-319.18</x:v>
      </x:c>
      <x:c r="AM94" s="12">
        <x:v>-290.84</x:v>
      </x:c>
      <x:c r="AN94" s="12">
        <x:v>-306.46</x:v>
      </x:c>
    </x:row>
    <x:row r="95" spans="1:40">
      <x:c r="A95" s="33">
        <x:v>6650</x:v>
      </x:c>
      <x:c r="B95" s="0" t="s">
        <x:v>93</x:v>
      </x:c>
      <x:c r="C95" s="0" t="s">
        <x:v>639</x:v>
      </x:c>
      <x:c r="D95" s="0" t="s">
        <x:v>75</x:v>
      </x:c>
      <x:c r="E95" s="12">
        <x:v>-6189.48</x:v>
      </x:c>
      <x:c r="F95" s="12">
        <x:v>-6928.38</x:v>
      </x:c>
      <x:c r="G95" s="12">
        <x:v>-4154.46</x:v>
      </x:c>
      <x:c r="H95" s="12">
        <x:v>-5579.86</x:v>
      </x:c>
      <x:c r="I95" s="12">
        <x:v>-9013.33</x:v>
      </x:c>
      <x:c r="J95" s="12">
        <x:v>-7452.36</x:v>
      </x:c>
      <x:c r="K95" s="12">
        <x:v>-5036.23</x:v>
      </x:c>
      <x:c r="L95" s="12">
        <x:v>-9569.65</x:v>
      </x:c>
      <x:c r="M95" s="12">
        <x:v>-5198.38</x:v>
      </x:c>
      <x:c r="N95" s="12">
        <x:v>-7935.68</x:v>
      </x:c>
      <x:c r="O95" s="12">
        <x:v>-6827.44</x:v>
      </x:c>
      <x:c r="P95" s="12">
        <x:v>-8693.68</x:v>
      </x:c>
      <x:c r="Q95" s="12">
        <x:v>-10652.81</x:v>
      </x:c>
      <x:c r="R95" s="12">
        <x:v>-9935.32</x:v>
      </x:c>
      <x:c r="S95" s="12">
        <x:v>-8561.54</x:v>
      </x:c>
      <x:c r="T95" s="12">
        <x:v>-5644.56</x:v>
      </x:c>
      <x:c r="U95" s="12">
        <x:v>-8712.49</x:v>
      </x:c>
      <x:c r="V95" s="12">
        <x:v>-5338.57</x:v>
      </x:c>
      <x:c r="W95" s="12">
        <x:v>-10125.52</x:v>
      </x:c>
      <x:c r="X95" s="12">
        <x:v>-6586.33</x:v>
      </x:c>
      <x:c r="Y95" s="12">
        <x:v>-7763.19</x:v>
      </x:c>
      <x:c r="Z95" s="12">
        <x:v>-7454.6</x:v>
      </x:c>
      <x:c r="AA95" s="12">
        <x:v>-9193.49</x:v>
      </x:c>
      <x:c r="AB95" s="12">
        <x:v>-6701.18</x:v>
      </x:c>
      <x:c r="AC95" s="12">
        <x:v>-10796.32</x:v>
      </x:c>
      <x:c r="AD95" s="12">
        <x:v>-7605.86</x:v>
      </x:c>
      <x:c r="AE95" s="12">
        <x:v>-5760.06</x:v>
      </x:c>
      <x:c r="AF95" s="12">
        <x:v>-10115.68</x:v>
      </x:c>
      <x:c r="AG95" s="12">
        <x:v>-7532.13</x:v>
      </x:c>
      <x:c r="AH95" s="12">
        <x:v>-5004.22</x:v>
      </x:c>
      <x:c r="AI95" s="12">
        <x:v>-7351.25</x:v>
      </x:c>
      <x:c r="AJ95" s="12">
        <x:v>-8260.49</x:v>
      </x:c>
      <x:c r="AK95" s="12">
        <x:v>-9934</x:v>
      </x:c>
      <x:c r="AL95" s="12">
        <x:v>-6918.63</x:v>
      </x:c>
      <x:c r="AM95" s="12">
        <x:v>-7137.18</x:v>
      </x:c>
      <x:c r="AN95" s="12">
        <x:v>-4364.97</x:v>
      </x:c>
    </x:row>
    <x:row r="96" spans="1:40">
      <x:c r="A96" s="33">
        <x:v>6670</x:v>
      </x:c>
      <x:c r="B96" s="0" t="s">
        <x:v>94</x:v>
      </x:c>
      <x:c r="C96" s="0" t="s">
        <x:v>639</x:v>
      </x:c>
      <x:c r="D96" s="0" t="s">
        <x:v>75</x:v>
      </x:c>
      <x:c r="E96" s="12">
        <x:v>-1923.52</x:v>
      </x:c>
      <x:c r="F96" s="12">
        <x:v>-659.61</x:v>
      </x:c>
      <x:c r="G96" s="12">
        <x:v>-949.93</x:v>
      </x:c>
      <x:c r="H96" s="12">
        <x:v>-720.56</x:v>
      </x:c>
      <x:c r="I96" s="12">
        <x:v>-890.78</x:v>
      </x:c>
      <x:c r="J96" s="12">
        <x:v>-1132.13</x:v>
      </x:c>
      <x:c r="K96" s="12">
        <x:v>-585.38</x:v>
      </x:c>
      <x:c r="L96" s="12">
        <x:v>-1907.15</x:v>
      </x:c>
      <x:c r="M96" s="12">
        <x:v>-721.6</x:v>
      </x:c>
      <x:c r="N96" s="12">
        <x:v>-1542.76</x:v>
      </x:c>
      <x:c r="O96" s="12">
        <x:v>-777.72</x:v>
      </x:c>
      <x:c r="P96" s="12">
        <x:v>-1984.59</x:v>
      </x:c>
      <x:c r="Q96" s="12">
        <x:v>-1334.59</x:v>
      </x:c>
      <x:c r="R96" s="12">
        <x:v>-1950.27</x:v>
      </x:c>
      <x:c r="S96" s="12">
        <x:v>-660.05</x:v>
      </x:c>
      <x:c r="T96" s="12">
        <x:v>-1152.25</x:v>
      </x:c>
      <x:c r="U96" s="12">
        <x:v>-2012.01</x:v>
      </x:c>
      <x:c r="V96" s="12">
        <x:v>-2048.32</x:v>
      </x:c>
      <x:c r="W96" s="12">
        <x:v>-1353.66</x:v>
      </x:c>
      <x:c r="X96" s="12">
        <x:v>-2027.79</x:v>
      </x:c>
      <x:c r="Y96" s="12">
        <x:v>-2053.3</x:v>
      </x:c>
      <x:c r="Z96" s="12">
        <x:v>-2039.39</x:v>
      </x:c>
      <x:c r="AA96" s="12">
        <x:v>-1800.16</x:v>
      </x:c>
      <x:c r="AB96" s="12">
        <x:v>-995.58</x:v>
      </x:c>
      <x:c r="AC96" s="12">
        <x:v>-1506.4</x:v>
      </x:c>
      <x:c r="AD96" s="12">
        <x:v>-1378.56</x:v>
      </x:c>
      <x:c r="AE96" s="12">
        <x:v>-1554.89</x:v>
      </x:c>
      <x:c r="AF96" s="12">
        <x:v>-2018.4</x:v>
      </x:c>
      <x:c r="AG96" s="12">
        <x:v>-1650.59</x:v>
      </x:c>
      <x:c r="AH96" s="12">
        <x:v>-996.28</x:v>
      </x:c>
      <x:c r="AI96" s="12">
        <x:v>-2122.41</x:v>
      </x:c>
      <x:c r="AJ96" s="12">
        <x:v>-2085.42</x:v>
      </x:c>
      <x:c r="AK96" s="12">
        <x:v>-842.3</x:v>
      </x:c>
      <x:c r="AL96" s="12">
        <x:v>-2053.88</x:v>
      </x:c>
      <x:c r="AM96" s="12">
        <x:v>-1906.12</x:v>
      </x:c>
      <x:c r="AN96" s="12">
        <x:v>-1842.81</x:v>
      </x:c>
    </x:row>
    <x:row r="97" spans="1:40">
      <x:c r="A97" s="33">
        <x:v>6710</x:v>
      </x:c>
      <x:c r="B97" s="0" t="s">
        <x:v>95</x:v>
      </x:c>
      <x:c r="C97" s="0" t="s">
        <x:v>639</x:v>
      </x:c>
      <x:c r="D97" s="0" t="s">
        <x:v>75</x:v>
      </x:c>
      <x:c r="E97" s="12">
        <x:v>-23127.55</x:v>
      </x:c>
      <x:c r="F97" s="12">
        <x:v>-23227.08</x:v>
      </x:c>
      <x:c r="G97" s="12">
        <x:v>-25753.52</x:v>
      </x:c>
      <x:c r="H97" s="12">
        <x:v>-21356.82</x:v>
      </x:c>
      <x:c r="I97" s="12">
        <x:v>-24340.19</x:v>
      </x:c>
      <x:c r="J97" s="12">
        <x:v>-21457.97</x:v>
      </x:c>
      <x:c r="K97" s="12">
        <x:v>-20973.26</x:v>
      </x:c>
      <x:c r="L97" s="12">
        <x:v>-26039.45</x:v>
      </x:c>
      <x:c r="M97" s="12">
        <x:v>-26888.08</x:v>
      </x:c>
      <x:c r="N97" s="12">
        <x:v>-29298.72</x:v>
      </x:c>
      <x:c r="O97" s="12">
        <x:v>-30652.61</x:v>
      </x:c>
      <x:c r="P97" s="12">
        <x:v>-26595.15</x:v>
      </x:c>
      <x:c r="Q97" s="12">
        <x:v>-20774.17</x:v>
      </x:c>
      <x:c r="R97" s="12">
        <x:v>-24073.02</x:v>
      </x:c>
      <x:c r="S97" s="12">
        <x:v>-28716.02</x:v>
      </x:c>
      <x:c r="T97" s="12">
        <x:v>-25276.56</x:v>
      </x:c>
      <x:c r="U97" s="12">
        <x:v>-24701.18</x:v>
      </x:c>
      <x:c r="V97" s="12">
        <x:v>-22643.8</x:v>
      </x:c>
      <x:c r="W97" s="12">
        <x:v>-20153.8</x:v>
      </x:c>
      <x:c r="X97" s="12">
        <x:v>-25797.16</x:v>
      </x:c>
      <x:c r="Y97" s="12">
        <x:v>-26603.51</x:v>
      </x:c>
      <x:c r="Z97" s="12">
        <x:v>-29659.26</x:v>
      </x:c>
      <x:c r="AA97" s="12">
        <x:v>-27775.59</x:v>
      </x:c>
      <x:c r="AB97" s="12">
        <x:v>-30426.08</x:v>
      </x:c>
      <x:c r="AC97" s="12">
        <x:v>-20882.91</x:v>
      </x:c>
      <x:c r="AD97" s="12">
        <x:v>-28854.45</x:v>
      </x:c>
      <x:c r="AE97" s="12">
        <x:v>-26261.07</x:v>
      </x:c>
      <x:c r="AF97" s="12">
        <x:v>-27374.41</x:v>
      </x:c>
      <x:c r="AG97" s="12">
        <x:v>-25437.37</x:v>
      </x:c>
      <x:c r="AH97" s="12">
        <x:v>-26802.77</x:v>
      </x:c>
      <x:c r="AI97" s="12">
        <x:v>-23831.57</x:v>
      </x:c>
      <x:c r="AJ97" s="12">
        <x:v>-29733.82</x:v>
      </x:c>
      <x:c r="AK97" s="12">
        <x:v>-31124.59</x:v>
      </x:c>
      <x:c r="AL97" s="12">
        <x:v>-33156.79</x:v>
      </x:c>
      <x:c r="AM97" s="12">
        <x:v>-33388.38</x:v>
      </x:c>
      <x:c r="AN97" s="12">
        <x:v>-28205.68</x:v>
      </x:c>
    </x:row>
    <x:row r="98" spans="1:40">
      <x:c r="A98" s="33">
        <x:v>6740</x:v>
      </x:c>
      <x:c r="B98" s="0" t="s">
        <x:v>96</x:v>
      </x:c>
      <x:c r="C98" s="0" t="s">
        <x:v>639</x:v>
      </x:c>
      <x:c r="D98" s="0" t="s">
        <x:v>75</x:v>
      </x:c>
      <x:c r="E98" s="12">
        <x:v>-40533.72</x:v>
      </x:c>
      <x:c r="F98" s="12">
        <x:v>-49378.29</x:v>
      </x:c>
      <x:c r="G98" s="12">
        <x:v>-45700.65</x:v>
      </x:c>
      <x:c r="H98" s="12">
        <x:v>-54217.17</x:v>
      </x:c>
      <x:c r="I98" s="12">
        <x:v>-52323.36</x:v>
      </x:c>
      <x:c r="J98" s="12">
        <x:v>-42159.71</x:v>
      </x:c>
      <x:c r="K98" s="12">
        <x:v>-42700.14</x:v>
      </x:c>
      <x:c r="L98" s="12">
        <x:v>-55585.6</x:v>
      </x:c>
      <x:c r="M98" s="12">
        <x:v>-50981.23</x:v>
      </x:c>
      <x:c r="N98" s="12">
        <x:v>-56229.37</x:v>
      </x:c>
      <x:c r="O98" s="12">
        <x:v>-59336.71</x:v>
      </x:c>
      <x:c r="P98" s="12">
        <x:v>-57380.53</x:v>
      </x:c>
      <x:c r="Q98" s="12">
        <x:v>-49891.99</x:v>
      </x:c>
      <x:c r="R98" s="12">
        <x:v>-58656.2</x:v>
      </x:c>
      <x:c r="S98" s="12">
        <x:v>-55942.77</x:v>
      </x:c>
      <x:c r="T98" s="12">
        <x:v>-58473.54</x:v>
      </x:c>
      <x:c r="U98" s="12">
        <x:v>-52480.56</x:v>
      </x:c>
      <x:c r="V98" s="12">
        <x:v>-52213.7</x:v>
      </x:c>
      <x:c r="W98" s="12">
        <x:v>-43522.49</x:v>
      </x:c>
      <x:c r="X98" s="12">
        <x:v>-59684.02</x:v>
      </x:c>
      <x:c r="Y98" s="12">
        <x:v>-64786.55</x:v>
      </x:c>
      <x:c r="Z98" s="12">
        <x:v>-58304.74</x:v>
      </x:c>
      <x:c r="AA98" s="12">
        <x:v>-69246.23</x:v>
      </x:c>
      <x:c r="AB98" s="12">
        <x:v>-73448.87</x:v>
      </x:c>
      <x:c r="AC98" s="12">
        <x:v>-50162.07</x:v>
      </x:c>
      <x:c r="AD98" s="12">
        <x:v>-61528.52</x:v>
      </x:c>
      <x:c r="AE98" s="12">
        <x:v>-56034.03</x:v>
      </x:c>
      <x:c r="AF98" s="12">
        <x:v>-52847.61</x:v>
      </x:c>
      <x:c r="AG98" s="12">
        <x:v>-49808.78</x:v>
      </x:c>
      <x:c r="AH98" s="12">
        <x:v>-50215.19</x:v>
      </x:c>
      <x:c r="AI98" s="12">
        <x:v>-46766.07</x:v>
      </x:c>
      <x:c r="AJ98" s="12">
        <x:v>-58328.48</x:v>
      </x:c>
      <x:c r="AK98" s="12">
        <x:v>-63616.45</x:v>
      </x:c>
      <x:c r="AL98" s="12">
        <x:v>-59625.86</x:v>
      </x:c>
      <x:c r="AM98" s="12">
        <x:v>-64254.34</x:v>
      </x:c>
      <x:c r="AN98" s="12">
        <x:v>-65887.64</x:v>
      </x:c>
    </x:row>
    <x:row r="99" spans="1:40">
      <x:c r="A99" s="33">
        <x:v>6800</x:v>
      </x:c>
      <x:c r="B99" s="0" t="s">
        <x:v>97</x:v>
      </x:c>
      <x:c r="C99" s="0" t="s">
        <x:v>639</x:v>
      </x:c>
      <x:c r="D99" s="0" t="s">
        <x:v>75</x:v>
      </x:c>
      <x:c r="E99" s="12">
        <x:v>-579.24</x:v>
      </x:c>
      <x:c r="F99" s="12">
        <x:v>-650.82</x:v>
      </x:c>
      <x:c r="G99" s="12">
        <x:v>-684.84</x:v>
      </x:c>
      <x:c r="H99" s="12">
        <x:v>-650.7</x:v>
      </x:c>
      <x:c r="I99" s="12">
        <x:v>-579.21</x:v>
      </x:c>
      <x:c r="J99" s="12">
        <x:v>-681.04</x:v>
      </x:c>
      <x:c r="K99" s="12">
        <x:v>-678.73</x:v>
      </x:c>
      <x:c r="L99" s="12">
        <x:v>-581.57</x:v>
      </x:c>
      <x:c r="M99" s="12">
        <x:v>-618.66</x:v>
      </x:c>
      <x:c r="N99" s="12">
        <x:v>-586.62</x:v>
      </x:c>
      <x:c r="O99" s="12">
        <x:v>-532.25</x:v>
      </x:c>
      <x:c r="P99" s="12">
        <x:v>-540.56</x:v>
      </x:c>
      <x:c r="Q99" s="12">
        <x:v>-555</x:v>
      </x:c>
      <x:c r="R99" s="12">
        <x:v>-547.34</x:v>
      </x:c>
      <x:c r="S99" s="12">
        <x:v>-550.26</x:v>
      </x:c>
      <x:c r="T99" s="12">
        <x:v>-634.89</x:v>
      </x:c>
      <x:c r="U99" s="12">
        <x:v>-571.11</x:v>
      </x:c>
      <x:c r="V99" s="12">
        <x:v>-530.07</x:v>
      </x:c>
      <x:c r="W99" s="12">
        <x:v>-511.24</x:v>
      </x:c>
      <x:c r="X99" s="12">
        <x:v>-506.29</x:v>
      </x:c>
      <x:c r="Y99" s="12">
        <x:v>-598.23</x:v>
      </x:c>
      <x:c r="Z99" s="12">
        <x:v>-559.32</x:v>
      </x:c>
      <x:c r="AA99" s="12">
        <x:v>-718.29</x:v>
      </x:c>
      <x:c r="AB99" s="12">
        <x:v>-557.36</x:v>
      </x:c>
      <x:c r="AC99" s="12">
        <x:v>-560.48</x:v>
      </x:c>
      <x:c r="AD99" s="12">
        <x:v>-543.24</x:v>
      </x:c>
      <x:c r="AE99" s="12">
        <x:v>-601.44</x:v>
      </x:c>
      <x:c r="AF99" s="12">
        <x:v>-673.78</x:v>
      </x:c>
      <x:c r="AG99" s="12">
        <x:v>-586.53</x:v>
      </x:c>
      <x:c r="AH99" s="12">
        <x:v>-570.69</x:v>
      </x:c>
      <x:c r="AI99" s="12">
        <x:v>-628.95</x:v>
      </x:c>
      <x:c r="AJ99" s="12">
        <x:v>-526.01</x:v>
      </x:c>
      <x:c r="AK99" s="12">
        <x:v>-619.45</x:v>
      </x:c>
      <x:c r="AL99" s="12">
        <x:v>-490.03</x:v>
      </x:c>
      <x:c r="AM99" s="12">
        <x:v>-685.51</x:v>
      </x:c>
      <x:c r="AN99" s="12">
        <x:v>-556.83</x:v>
      </x:c>
    </x:row>
    <x:row r="100" spans="1:40">
      <x:c r="A100" s="33">
        <x:v>6805</x:v>
      </x:c>
      <x:c r="B100" s="0" t="s">
        <x:v>98</x:v>
      </x:c>
      <x:c r="C100" s="0" t="s">
        <x:v>639</x:v>
      </x:c>
      <x:c r="D100" s="0" t="s">
        <x:v>75</x:v>
      </x:c>
      <x:c r="E100" s="12">
        <x:v>-3305.09</x:v>
      </x:c>
      <x:c r="F100" s="12">
        <x:v>-3088.44</x:v>
      </x:c>
      <x:c r="G100" s="12">
        <x:v>-3283.44</x:v>
      </x:c>
      <x:c r="H100" s="12">
        <x:v>-3353.77</x:v>
      </x:c>
      <x:c r="I100" s="12">
        <x:v>-3329.13</x:v>
      </x:c>
      <x:c r="J100" s="12">
        <x:v>-3271.47</x:v>
      </x:c>
      <x:c r="K100" s="12">
        <x:v>-3092.99</x:v>
      </x:c>
      <x:c r="L100" s="12">
        <x:v>-3196.87</x:v>
      </x:c>
      <x:c r="M100" s="12">
        <x:v>-3066.71</x:v>
      </x:c>
      <x:c r="N100" s="12">
        <x:v>-3330.34</x:v>
      </x:c>
      <x:c r="O100" s="12">
        <x:v>-3257.95</x:v>
      </x:c>
      <x:c r="P100" s="12">
        <x:v>-3153.38</x:v>
      </x:c>
      <x:c r="Q100" s="12">
        <x:v>-3188.48</x:v>
      </x:c>
      <x:c r="R100" s="12">
        <x:v>-3286.07</x:v>
      </x:c>
      <x:c r="S100" s="12">
        <x:v>-3237.87</x:v>
      </x:c>
      <x:c r="T100" s="12">
        <x:v>-3355.06</x:v>
      </x:c>
      <x:c r="U100" s="12">
        <x:v>-3150.15</x:v>
      </x:c>
      <x:c r="V100" s="12">
        <x:v>-3303.6</x:v>
      </x:c>
      <x:c r="W100" s="12">
        <x:v>-3174.75</x:v>
      </x:c>
      <x:c r="X100" s="12">
        <x:v>-3357.41</x:v>
      </x:c>
      <x:c r="Y100" s="12">
        <x:v>-3167.93</x:v>
      </x:c>
      <x:c r="Z100" s="12">
        <x:v>-3047.98</x:v>
      </x:c>
      <x:c r="AA100" s="12">
        <x:v>-3201.48</x:v>
      </x:c>
      <x:c r="AB100" s="12">
        <x:v>-3298.25</x:v>
      </x:c>
      <x:c r="AC100" s="12">
        <x:v>-3179.62</x:v>
      </x:c>
      <x:c r="AD100" s="12">
        <x:v>-3121.3</x:v>
      </x:c>
      <x:c r="AE100" s="12">
        <x:v>-3098.61</x:v>
      </x:c>
      <x:c r="AF100" s="12">
        <x:v>-3311.54</x:v>
      </x:c>
      <x:c r="AG100" s="12">
        <x:v>-3107.29</x:v>
      </x:c>
      <x:c r="AH100" s="12">
        <x:v>-3050.02</x:v>
      </x:c>
      <x:c r="AI100" s="12">
        <x:v>-3093.66</x:v>
      </x:c>
      <x:c r="AJ100" s="12">
        <x:v>-3321.56</x:v>
      </x:c>
      <x:c r="AK100" s="12">
        <x:v>-3275.84</x:v>
      </x:c>
      <x:c r="AL100" s="12">
        <x:v>-3245.59</x:v>
      </x:c>
      <x:c r="AM100" s="12">
        <x:v>-3087.99</x:v>
      </x:c>
      <x:c r="AN100" s="12">
        <x:v>-3149.47</x:v>
      </x:c>
    </x:row>
    <x:row r="101" spans="1:40">
      <x:c r="A101" s="33">
        <x:v>6810</x:v>
      </x:c>
      <x:c r="B101" s="0" t="s">
        <x:v>99</x:v>
      </x:c>
      <x:c r="C101" s="0" t="s">
        <x:v>639</x:v>
      </x:c>
      <x:c r="D101" s="0" t="s">
        <x:v>75</x:v>
      </x:c>
      <x:c r="E101" s="12">
        <x:v>-890</x:v>
      </x:c>
      <x:c r="F101" s="12">
        <x:v>-890</x:v>
      </x:c>
      <x:c r="G101" s="12">
        <x:v>-890</x:v>
      </x:c>
      <x:c r="H101" s="12">
        <x:v>-890</x:v>
      </x:c>
      <x:c r="I101" s="12">
        <x:v>-890</x:v>
      </x:c>
      <x:c r="J101" s="12">
        <x:v>-890</x:v>
      </x:c>
      <x:c r="K101" s="12">
        <x:v>-890</x:v>
      </x:c>
      <x:c r="L101" s="12">
        <x:v>-890</x:v>
      </x:c>
      <x:c r="M101" s="12">
        <x:v>-890</x:v>
      </x:c>
      <x:c r="N101" s="12">
        <x:v>-890</x:v>
      </x:c>
      <x:c r="O101" s="12">
        <x:v>-890</x:v>
      </x:c>
      <x:c r="P101" s="12">
        <x:v>-890</x:v>
      </x:c>
      <x:c r="Q101" s="12">
        <x:v>-890</x:v>
      </x:c>
      <x:c r="R101" s="12">
        <x:v>-890</x:v>
      </x:c>
      <x:c r="S101" s="12">
        <x:v>-890</x:v>
      </x:c>
      <x:c r="T101" s="12">
        <x:v>-890</x:v>
      </x:c>
      <x:c r="U101" s="12">
        <x:v>-890</x:v>
      </x:c>
      <x:c r="V101" s="12">
        <x:v>-890</x:v>
      </x:c>
      <x:c r="W101" s="12">
        <x:v>-890</x:v>
      </x:c>
      <x:c r="X101" s="12">
        <x:v>-890</x:v>
      </x:c>
      <x:c r="Y101" s="12">
        <x:v>-890</x:v>
      </x:c>
      <x:c r="Z101" s="12">
        <x:v>-890</x:v>
      </x:c>
      <x:c r="AA101" s="12">
        <x:v>-890</x:v>
      </x:c>
      <x:c r="AB101" s="12">
        <x:v>-890</x:v>
      </x:c>
      <x:c r="AC101" s="12">
        <x:v>-890</x:v>
      </x:c>
      <x:c r="AD101" s="12">
        <x:v>-890</x:v>
      </x:c>
      <x:c r="AE101" s="12">
        <x:v>-890</x:v>
      </x:c>
      <x:c r="AF101" s="12">
        <x:v>-890</x:v>
      </x:c>
      <x:c r="AG101" s="12">
        <x:v>-890</x:v>
      </x:c>
      <x:c r="AH101" s="12">
        <x:v>-890</x:v>
      </x:c>
      <x:c r="AI101" s="12">
        <x:v>-890</x:v>
      </x:c>
      <x:c r="AJ101" s="12">
        <x:v>-890</x:v>
      </x:c>
      <x:c r="AK101" s="12">
        <x:v>-890</x:v>
      </x:c>
      <x:c r="AL101" s="12">
        <x:v>-890</x:v>
      </x:c>
      <x:c r="AM101" s="12">
        <x:v>-890</x:v>
      </x:c>
      <x:c r="AN101" s="12">
        <x:v>-890</x:v>
      </x:c>
    </x:row>
    <x:row r="102" spans="1:40">
      <x:c r="A102" s="33">
        <x:v>6815</x:v>
      </x:c>
      <x:c r="B102" s="0" t="s">
        <x:v>100</x:v>
      </x:c>
      <x:c r="C102" s="0" t="s">
        <x:v>639</x:v>
      </x:c>
      <x:c r="D102" s="0" t="s">
        <x:v>75</x:v>
      </x:c>
      <x:c r="E102" s="12">
        <x:v>-996.47</x:v>
      </x:c>
      <x:c r="F102" s="12">
        <x:v>-820.61</x:v>
      </x:c>
      <x:c r="G102" s="12">
        <x:v>-741.6</x:v>
      </x:c>
      <x:c r="H102" s="12">
        <x:v>-1107.15</x:v>
      </x:c>
      <x:c r="I102" s="12">
        <x:v>-718.73</x:v>
      </x:c>
      <x:c r="J102" s="12">
        <x:v>-697.33</x:v>
      </x:c>
      <x:c r="K102" s="12">
        <x:v>-817.45</x:v>
      </x:c>
      <x:c r="L102" s="12">
        <x:v>-1002.94</x:v>
      </x:c>
      <x:c r="M102" s="12">
        <x:v>-1123.39</x:v>
      </x:c>
      <x:c r="N102" s="12">
        <x:v>-1221.74</x:v>
      </x:c>
      <x:c r="O102" s="12">
        <x:v>-606.16</x:v>
      </x:c>
      <x:c r="P102" s="12">
        <x:v>-859.14</x:v>
      </x:c>
      <x:c r="Q102" s="12">
        <x:v>-1077.99</x:v>
      </x:c>
      <x:c r="R102" s="12">
        <x:v>-643.45</x:v>
      </x:c>
      <x:c r="S102" s="12">
        <x:v>-947.03</x:v>
      </x:c>
      <x:c r="T102" s="12">
        <x:v>-924.47</x:v>
      </x:c>
      <x:c r="U102" s="12">
        <x:v>-1093.65</x:v>
      </x:c>
      <x:c r="V102" s="12">
        <x:v>-671.05</x:v>
      </x:c>
      <x:c r="W102" s="12">
        <x:v>-934.86</x:v>
      </x:c>
      <x:c r="X102" s="12">
        <x:v>-560.34</x:v>
      </x:c>
      <x:c r="Y102" s="12">
        <x:v>-1197.66</x:v>
      </x:c>
      <x:c r="Z102" s="12">
        <x:v>-571.42</x:v>
      </x:c>
      <x:c r="AA102" s="12">
        <x:v>-856.89</x:v>
      </x:c>
      <x:c r="AB102" s="12">
        <x:v>-575.11</x:v>
      </x:c>
      <x:c r="AC102" s="12">
        <x:v>-702.46</x:v>
      </x:c>
      <x:c r="AD102" s="12">
        <x:v>-948.99</x:v>
      </x:c>
      <x:c r="AE102" s="12">
        <x:v>-621.36</x:v>
      </x:c>
      <x:c r="AF102" s="12">
        <x:v>-814.1</x:v>
      </x:c>
      <x:c r="AG102" s="12">
        <x:v>-1172.31</x:v>
      </x:c>
      <x:c r="AH102" s="12">
        <x:v>-754.92</x:v>
      </x:c>
      <x:c r="AI102" s="12">
        <x:v>-1150.76</x:v>
      </x:c>
      <x:c r="AJ102" s="12">
        <x:v>-1210.68</x:v>
      </x:c>
      <x:c r="AK102" s="12">
        <x:v>-697.7</x:v>
      </x:c>
      <x:c r="AL102" s="12">
        <x:v>-708.46</x:v>
      </x:c>
      <x:c r="AM102" s="12">
        <x:v>-843.32</x:v>
      </x:c>
      <x:c r="AN102" s="12">
        <x:v>-801.2</x:v>
      </x:c>
    </x:row>
    <x:row r="103" spans="1:40">
      <x:c r="A103" s="33">
        <x:v>6820</x:v>
      </x:c>
      <x:c r="B103" s="0" t="s">
        <x:v>101</x:v>
      </x:c>
      <x:c r="C103" s="0" t="s">
        <x:v>639</x:v>
      </x:c>
      <x:c r="D103" s="0" t="s">
        <x:v>75</x:v>
      </x:c>
      <x:c r="E103" s="12">
        <x:v>-240</x:v>
      </x:c>
      <x:c r="F103" s="12">
        <x:v>-240</x:v>
      </x:c>
      <x:c r="G103" s="12">
        <x:v>-240</x:v>
      </x:c>
      <x:c r="H103" s="12">
        <x:v>-240</x:v>
      </x:c>
      <x:c r="I103" s="12">
        <x:v>-240</x:v>
      </x:c>
      <x:c r="J103" s="12">
        <x:v>-240</x:v>
      </x:c>
      <x:c r="K103" s="12">
        <x:v>-240</x:v>
      </x:c>
      <x:c r="L103" s="12">
        <x:v>-240</x:v>
      </x:c>
      <x:c r="M103" s="12">
        <x:v>-240</x:v>
      </x:c>
      <x:c r="N103" s="12">
        <x:v>-240</x:v>
      </x:c>
      <x:c r="O103" s="12">
        <x:v>-240</x:v>
      </x:c>
      <x:c r="P103" s="12">
        <x:v>-240</x:v>
      </x:c>
      <x:c r="Q103" s="12">
        <x:v>-240</x:v>
      </x:c>
      <x:c r="R103" s="12">
        <x:v>-240</x:v>
      </x:c>
      <x:c r="S103" s="12">
        <x:v>-240</x:v>
      </x:c>
      <x:c r="T103" s="12">
        <x:v>-240</x:v>
      </x:c>
      <x:c r="U103" s="12">
        <x:v>-240</x:v>
      </x:c>
      <x:c r="V103" s="12">
        <x:v>-240</x:v>
      </x:c>
      <x:c r="W103" s="12">
        <x:v>-240</x:v>
      </x:c>
      <x:c r="X103" s="12">
        <x:v>-240</x:v>
      </x:c>
      <x:c r="Y103" s="12">
        <x:v>-240</x:v>
      </x:c>
      <x:c r="Z103" s="12">
        <x:v>-240</x:v>
      </x:c>
      <x:c r="AA103" s="12">
        <x:v>-240</x:v>
      </x:c>
      <x:c r="AB103" s="12">
        <x:v>-240</x:v>
      </x:c>
      <x:c r="AC103" s="12">
        <x:v>-240</x:v>
      </x:c>
      <x:c r="AD103" s="12">
        <x:v>-240</x:v>
      </x:c>
      <x:c r="AE103" s="12">
        <x:v>-240</x:v>
      </x:c>
      <x:c r="AF103" s="12">
        <x:v>-240</x:v>
      </x:c>
      <x:c r="AG103" s="12">
        <x:v>-240</x:v>
      </x:c>
      <x:c r="AH103" s="12">
        <x:v>-240</x:v>
      </x:c>
      <x:c r="AI103" s="12">
        <x:v>-240</x:v>
      </x:c>
      <x:c r="AJ103" s="12">
        <x:v>-240</x:v>
      </x:c>
      <x:c r="AK103" s="12">
        <x:v>-240</x:v>
      </x:c>
      <x:c r="AL103" s="12">
        <x:v>-240</x:v>
      </x:c>
      <x:c r="AM103" s="12">
        <x:v>-240</x:v>
      </x:c>
      <x:c r="AN103" s="12">
        <x:v>-240</x:v>
      </x:c>
    </x:row>
    <x:row r="104" spans="1:40">
      <x:c r="A104" s="33">
        <x:v>6821</x:v>
      </x:c>
      <x:c r="B104" s="0" t="s">
        <x:v>102</x:v>
      </x:c>
      <x:c r="C104" s="0" t="s">
        <x:v>639</x:v>
      </x:c>
      <x:c r="D104" s="0" t="s">
        <x:v>75</x:v>
      </x:c>
      <x:c r="E104" s="12">
        <x:v>0</x:v>
      </x:c>
      <x:c r="F104" s="12">
        <x:v>0</x:v>
      </x:c>
      <x:c r="G104" s="12">
        <x:v>0</x:v>
      </x:c>
      <x:c r="H104" s="12">
        <x:v>0</x:v>
      </x:c>
      <x:c r="I104" s="12">
        <x:v>0</x:v>
      </x:c>
      <x:c r="J104" s="12">
        <x:v>-5440.9</x:v>
      </x:c>
      <x:c r="K104" s="12">
        <x:v>0</x:v>
      </x:c>
      <x:c r="L104" s="12">
        <x:v>0</x:v>
      </x:c>
      <x:c r="M104" s="12">
        <x:v>0</x:v>
      </x:c>
      <x:c r="N104" s="12">
        <x:v>0</x:v>
      </x:c>
      <x:c r="O104" s="12">
        <x:v>-6838.82</x:v>
      </x:c>
      <x:c r="P104" s="12">
        <x:v>-5045.19</x:v>
      </x:c>
      <x:c r="Q104" s="12">
        <x:v>0</x:v>
      </x:c>
      <x:c r="R104" s="12">
        <x:v>0</x:v>
      </x:c>
      <x:c r="S104" s="12">
        <x:v>0</x:v>
      </x:c>
      <x:c r="T104" s="12">
        <x:v>0</x:v>
      </x:c>
      <x:c r="U104" s="12">
        <x:v>0</x:v>
      </x:c>
      <x:c r="V104" s="12">
        <x:v>0</x:v>
      </x:c>
      <x:c r="W104" s="12">
        <x:v>0</x:v>
      </x:c>
      <x:c r="X104" s="12">
        <x:v>0</x:v>
      </x:c>
      <x:c r="Y104" s="12">
        <x:v>0</x:v>
      </x:c>
      <x:c r="Z104" s="12">
        <x:v>0</x:v>
      </x:c>
      <x:c r="AA104" s="12">
        <x:v>0</x:v>
      </x:c>
      <x:c r="AB104" s="12">
        <x:v>0</x:v>
      </x:c>
      <x:c r="AC104" s="12">
        <x:v>-8210.34</x:v>
      </x:c>
      <x:c r="AD104" s="12">
        <x:v>-8521.46</x:v>
      </x:c>
      <x:c r="AE104" s="12">
        <x:v>0</x:v>
      </x:c>
      <x:c r="AF104" s="12">
        <x:v>0</x:v>
      </x:c>
      <x:c r="AG104" s="12">
        <x:v>0</x:v>
      </x:c>
      <x:c r="AH104" s="12">
        <x:v>0</x:v>
      </x:c>
      <x:c r="AI104" s="12">
        <x:v>0</x:v>
      </x:c>
      <x:c r="AJ104" s="12">
        <x:v>0</x:v>
      </x:c>
      <x:c r="AK104" s="12">
        <x:v>0</x:v>
      </x:c>
      <x:c r="AL104" s="12">
        <x:v>0</x:v>
      </x:c>
      <x:c r="AM104" s="12">
        <x:v>0</x:v>
      </x:c>
      <x:c r="AN104" s="12">
        <x:v>0</x:v>
      </x:c>
    </x:row>
    <x:row r="105" spans="1:40">
      <x:c r="A105" s="33">
        <x:v>6825</x:v>
      </x:c>
      <x:c r="B105" s="0" t="s">
        <x:v>103</x:v>
      </x:c>
      <x:c r="C105" s="0" t="s">
        <x:v>639</x:v>
      </x:c>
      <x:c r="D105" s="0" t="s">
        <x:v>75</x:v>
      </x:c>
      <x:c r="E105" s="12">
        <x:v>-3461.89</x:v>
      </x:c>
      <x:c r="F105" s="12">
        <x:v>0</x:v>
      </x:c>
      <x:c r="G105" s="12">
        <x:v>0</x:v>
      </x:c>
      <x:c r="H105" s="12">
        <x:v>0</x:v>
      </x:c>
      <x:c r="I105" s="12">
        <x:v>0</x:v>
      </x:c>
      <x:c r="J105" s="12">
        <x:v>0</x:v>
      </x:c>
      <x:c r="K105" s="12">
        <x:v>0</x:v>
      </x:c>
      <x:c r="L105" s="12">
        <x:v>0</x:v>
      </x:c>
      <x:c r="M105" s="12">
        <x:v>0</x:v>
      </x:c>
      <x:c r="N105" s="12">
        <x:v>0</x:v>
      </x:c>
      <x:c r="O105" s="12">
        <x:v>0</x:v>
      </x:c>
      <x:c r="P105" s="12">
        <x:v>0</x:v>
      </x:c>
      <x:c r="Q105" s="12">
        <x:v>0</x:v>
      </x:c>
      <x:c r="R105" s="12">
        <x:v>0</x:v>
      </x:c>
      <x:c r="S105" s="12">
        <x:v>0</x:v>
      </x:c>
      <x:c r="T105" s="12">
        <x:v>0</x:v>
      </x:c>
      <x:c r="U105" s="12">
        <x:v>-186000</x:v>
      </x:c>
      <x:c r="V105" s="12">
        <x:v>0</x:v>
      </x:c>
      <x:c r="W105" s="12">
        <x:v>0</x:v>
      </x:c>
      <x:c r="X105" s="12">
        <x:v>0</x:v>
      </x:c>
      <x:c r="Y105" s="12">
        <x:v>0</x:v>
      </x:c>
      <x:c r="Z105" s="12">
        <x:v>0</x:v>
      </x:c>
      <x:c r="AA105" s="12">
        <x:v>0</x:v>
      </x:c>
      <x:c r="AB105" s="12">
        <x:v>-3211.47</x:v>
      </x:c>
      <x:c r="AC105" s="12">
        <x:v>-2974.84</x:v>
      </x:c>
      <x:c r="AD105" s="12">
        <x:v>0</x:v>
      </x:c>
      <x:c r="AE105" s="12">
        <x:v>0</x:v>
      </x:c>
      <x:c r="AF105" s="12">
        <x:v>0</x:v>
      </x:c>
      <x:c r="AG105" s="12">
        <x:v>0</x:v>
      </x:c>
      <x:c r="AH105" s="12">
        <x:v>0</x:v>
      </x:c>
      <x:c r="AI105" s="12">
        <x:v>0</x:v>
      </x:c>
      <x:c r="AJ105" s="12">
        <x:v>0</x:v>
      </x:c>
      <x:c r="AK105" s="12">
        <x:v>0</x:v>
      </x:c>
      <x:c r="AL105" s="12">
        <x:v>0</x:v>
      </x:c>
      <x:c r="AM105" s="12">
        <x:v>0</x:v>
      </x:c>
      <x:c r="AN105" s="12">
        <x:v>0</x:v>
      </x:c>
    </x:row>
    <x:row r="106" spans="1:40">
      <x:c r="A106" s="33">
        <x:v>6827</x:v>
      </x:c>
      <x:c r="B106" s="0" t="s">
        <x:v>104</x:v>
      </x:c>
      <x:c r="C106" s="0" t="s">
        <x:v>639</x:v>
      </x:c>
      <x:c r="D106" s="0" t="s">
        <x:v>75</x:v>
      </x:c>
      <x:c r="E106" s="12">
        <x:v>0</x:v>
      </x:c>
      <x:c r="F106" s="12">
        <x:v>0</x:v>
      </x:c>
      <x:c r="G106" s="12">
        <x:v>0</x:v>
      </x:c>
      <x:c r="H106" s="12">
        <x:v>0</x:v>
      </x:c>
      <x:c r="I106" s="12">
        <x:v>-2520</x:v>
      </x:c>
      <x:c r="J106" s="12">
        <x:v>0</x:v>
      </x:c>
      <x:c r="K106" s="12">
        <x:v>0</x:v>
      </x:c>
      <x:c r="L106" s="12">
        <x:v>0</x:v>
      </x:c>
      <x:c r="M106" s="12">
        <x:v>0</x:v>
      </x:c>
      <x:c r="N106" s="12">
        <x:v>0</x:v>
      </x:c>
      <x:c r="O106" s="12">
        <x:v>0</x:v>
      </x:c>
      <x:c r="P106" s="12">
        <x:v>-44000</x:v>
      </x:c>
      <x:c r="Q106" s="12">
        <x:v>0</x:v>
      </x:c>
      <x:c r="R106" s="12">
        <x:v>0</x:v>
      </x:c>
      <x:c r="S106" s="12">
        <x:v>0</x:v>
      </x:c>
      <x:c r="T106" s="12">
        <x:v>0</x:v>
      </x:c>
      <x:c r="U106" s="12">
        <x:v>0</x:v>
      </x:c>
      <x:c r="V106" s="12">
        <x:v>0</x:v>
      </x:c>
      <x:c r="W106" s="12">
        <x:v>0</x:v>
      </x:c>
      <x:c r="X106" s="12">
        <x:v>0</x:v>
      </x:c>
      <x:c r="Y106" s="12">
        <x:v>0</x:v>
      </x:c>
      <x:c r="Z106" s="12">
        <x:v>0</x:v>
      </x:c>
      <x:c r="AA106" s="12">
        <x:v>0</x:v>
      </x:c>
      <x:c r="AB106" s="12">
        <x:v>-46500</x:v>
      </x:c>
      <x:c r="AC106" s="12">
        <x:v>0</x:v>
      </x:c>
      <x:c r="AD106" s="12">
        <x:v>0</x:v>
      </x:c>
      <x:c r="AE106" s="12">
        <x:v>0</x:v>
      </x:c>
      <x:c r="AF106" s="12">
        <x:v>0</x:v>
      </x:c>
      <x:c r="AG106" s="12">
        <x:v>-2790</x:v>
      </x:c>
      <x:c r="AH106" s="12">
        <x:v>0</x:v>
      </x:c>
      <x:c r="AI106" s="12">
        <x:v>0</x:v>
      </x:c>
      <x:c r="AJ106" s="12">
        <x:v>0</x:v>
      </x:c>
      <x:c r="AK106" s="12">
        <x:v>0</x:v>
      </x:c>
      <x:c r="AL106" s="12">
        <x:v>0</x:v>
      </x:c>
      <x:c r="AM106" s="12">
        <x:v>0</x:v>
      </x:c>
      <x:c r="AN106" s="12">
        <x:v>-49500</x:v>
      </x:c>
    </x:row>
    <x:row r="107" spans="1:40">
      <x:c r="A107" s="33">
        <x:v>6830</x:v>
      </x:c>
      <x:c r="B107" s="0" t="s">
        <x:v>105</x:v>
      </x:c>
      <x:c r="C107" s="0" t="s">
        <x:v>639</x:v>
      </x:c>
      <x:c r="D107" s="0" t="s">
        <x:v>75</x:v>
      </x:c>
      <x:c r="E107" s="12">
        <x:v>-6200</x:v>
      </x:c>
      <x:c r="F107" s="12">
        <x:v>-6200</x:v>
      </x:c>
      <x:c r="G107" s="12">
        <x:v>-6200</x:v>
      </x:c>
      <x:c r="H107" s="12">
        <x:v>-6200</x:v>
      </x:c>
      <x:c r="I107" s="12">
        <x:v>-6200</x:v>
      </x:c>
      <x:c r="J107" s="12">
        <x:v>-6200</x:v>
      </x:c>
      <x:c r="K107" s="12">
        <x:v>-6200</x:v>
      </x:c>
      <x:c r="L107" s="12">
        <x:v>-6200</x:v>
      </x:c>
      <x:c r="M107" s="12">
        <x:v>-6200</x:v>
      </x:c>
      <x:c r="N107" s="12">
        <x:v>-6200</x:v>
      </x:c>
      <x:c r="O107" s="12">
        <x:v>-6200</x:v>
      </x:c>
      <x:c r="P107" s="12">
        <x:v>-6200</x:v>
      </x:c>
      <x:c r="Q107" s="12">
        <x:v>-6600</x:v>
      </x:c>
      <x:c r="R107" s="12">
        <x:v>-6600</x:v>
      </x:c>
      <x:c r="S107" s="12">
        <x:v>-6600</x:v>
      </x:c>
      <x:c r="T107" s="12">
        <x:v>-6600</x:v>
      </x:c>
      <x:c r="U107" s="12">
        <x:v>-6600</x:v>
      </x:c>
      <x:c r="V107" s="12">
        <x:v>-6600</x:v>
      </x:c>
      <x:c r="W107" s="12">
        <x:v>-6600</x:v>
      </x:c>
      <x:c r="X107" s="12">
        <x:v>-6600</x:v>
      </x:c>
      <x:c r="Y107" s="12">
        <x:v>-6600</x:v>
      </x:c>
      <x:c r="Z107" s="12">
        <x:v>-6600</x:v>
      </x:c>
      <x:c r="AA107" s="12">
        <x:v>-6600</x:v>
      </x:c>
      <x:c r="AB107" s="12">
        <x:v>-6600</x:v>
      </x:c>
      <x:c r="AC107" s="12">
        <x:v>-6600</x:v>
      </x:c>
      <x:c r="AD107" s="12">
        <x:v>-6600</x:v>
      </x:c>
      <x:c r="AE107" s="12">
        <x:v>-6600</x:v>
      </x:c>
      <x:c r="AF107" s="12">
        <x:v>-6600</x:v>
      </x:c>
      <x:c r="AG107" s="12">
        <x:v>-6600</x:v>
      </x:c>
      <x:c r="AH107" s="12">
        <x:v>-6600</x:v>
      </x:c>
      <x:c r="AI107" s="12">
        <x:v>-6600</x:v>
      </x:c>
      <x:c r="AJ107" s="12">
        <x:v>-6600</x:v>
      </x:c>
      <x:c r="AK107" s="12">
        <x:v>-6600</x:v>
      </x:c>
      <x:c r="AL107" s="12">
        <x:v>-6600</x:v>
      </x:c>
      <x:c r="AM107" s="12">
        <x:v>-6600</x:v>
      </x:c>
      <x:c r="AN107" s="12">
        <x:v>-6600</x:v>
      </x:c>
    </x:row>
    <x:row r="108" spans="1:40">
      <x:c r="A108" s="33">
        <x:v>6840</x:v>
      </x:c>
      <x:c r="B108" s="0" t="s">
        <x:v>106</x:v>
      </x:c>
      <x:c r="C108" s="0" t="s">
        <x:v>639</x:v>
      </x:c>
      <x:c r="D108" s="0" t="s">
        <x:v>75</x:v>
      </x:c>
      <x:c r="E108" s="12">
        <x:v>-2890</x:v>
      </x:c>
      <x:c r="F108" s="12">
        <x:v>-2890</x:v>
      </x:c>
      <x:c r="G108" s="12">
        <x:v>-2890</x:v>
      </x:c>
      <x:c r="H108" s="12">
        <x:v>-2890</x:v>
      </x:c>
      <x:c r="I108" s="12">
        <x:v>-2890</x:v>
      </x:c>
      <x:c r="J108" s="12">
        <x:v>-2890</x:v>
      </x:c>
      <x:c r="K108" s="12">
        <x:v>-2890</x:v>
      </x:c>
      <x:c r="L108" s="12">
        <x:v>-2890</x:v>
      </x:c>
      <x:c r="M108" s="12">
        <x:v>-2890</x:v>
      </x:c>
      <x:c r="N108" s="12">
        <x:v>-2890</x:v>
      </x:c>
      <x:c r="O108" s="12">
        <x:v>-2890</x:v>
      </x:c>
      <x:c r="P108" s="12">
        <x:v>-2890</x:v>
      </x:c>
      <x:c r="Q108" s="12">
        <x:v>-2890</x:v>
      </x:c>
      <x:c r="R108" s="12">
        <x:v>-2890</x:v>
      </x:c>
      <x:c r="S108" s="12">
        <x:v>-2890</x:v>
      </x:c>
      <x:c r="T108" s="12">
        <x:v>-2890</x:v>
      </x:c>
      <x:c r="U108" s="12">
        <x:v>-2890</x:v>
      </x:c>
      <x:c r="V108" s="12">
        <x:v>-2890</x:v>
      </x:c>
      <x:c r="W108" s="12">
        <x:v>-2890</x:v>
      </x:c>
      <x:c r="X108" s="12">
        <x:v>-2890</x:v>
      </x:c>
      <x:c r="Y108" s="12">
        <x:v>-2890</x:v>
      </x:c>
      <x:c r="Z108" s="12">
        <x:v>-2890</x:v>
      </x:c>
      <x:c r="AA108" s="12">
        <x:v>-2890</x:v>
      </x:c>
      <x:c r="AB108" s="12">
        <x:v>-2890</x:v>
      </x:c>
      <x:c r="AC108" s="12">
        <x:v>-2890</x:v>
      </x:c>
      <x:c r="AD108" s="12">
        <x:v>-2890</x:v>
      </x:c>
      <x:c r="AE108" s="12">
        <x:v>-2890</x:v>
      </x:c>
      <x:c r="AF108" s="12">
        <x:v>-2890</x:v>
      </x:c>
      <x:c r="AG108" s="12">
        <x:v>-2890</x:v>
      </x:c>
      <x:c r="AH108" s="12">
        <x:v>-2890</x:v>
      </x:c>
      <x:c r="AI108" s="12">
        <x:v>-2890</x:v>
      </x:c>
      <x:c r="AJ108" s="12">
        <x:v>-2890</x:v>
      </x:c>
      <x:c r="AK108" s="12">
        <x:v>-2890</x:v>
      </x:c>
      <x:c r="AL108" s="12">
        <x:v>-2890</x:v>
      </x:c>
      <x:c r="AM108" s="12">
        <x:v>-2890</x:v>
      </x:c>
      <x:c r="AN108" s="12">
        <x:v>-2890</x:v>
      </x:c>
    </x:row>
    <x:row r="109" spans="1:40">
      <x:c r="A109" s="33">
        <x:v>6845</x:v>
      </x:c>
      <x:c r="B109" s="0" t="s">
        <x:v>107</x:v>
      </x:c>
      <x:c r="C109" s="0" t="s">
        <x:v>639</x:v>
      </x:c>
      <x:c r="D109" s="0" t="s">
        <x:v>75</x:v>
      </x:c>
      <x:c r="E109" s="12">
        <x:v>0</x:v>
      </x:c>
      <x:c r="F109" s="12">
        <x:v>0</x:v>
      </x:c>
      <x:c r="G109" s="12">
        <x:v>0</x:v>
      </x:c>
      <x:c r="H109" s="12">
        <x:v>-1583.38</x:v>
      </x:c>
      <x:c r="I109" s="12">
        <x:v>0</x:v>
      </x:c>
      <x:c r="J109" s="12">
        <x:v>0</x:v>
      </x:c>
      <x:c r="K109" s="12">
        <x:v>0</x:v>
      </x:c>
      <x:c r="L109" s="12">
        <x:v>0</x:v>
      </x:c>
      <x:c r="M109" s="12">
        <x:v>0</x:v>
      </x:c>
      <x:c r="N109" s="12">
        <x:v>0</x:v>
      </x:c>
      <x:c r="O109" s="12">
        <x:v>0</x:v>
      </x:c>
      <x:c r="P109" s="12">
        <x:v>0</x:v>
      </x:c>
      <x:c r="Q109" s="12">
        <x:v>0</x:v>
      </x:c>
      <x:c r="R109" s="12">
        <x:v>0</x:v>
      </x:c>
      <x:c r="S109" s="12">
        <x:v>0</x:v>
      </x:c>
      <x:c r="T109" s="12">
        <x:v>0</x:v>
      </x:c>
      <x:c r="U109" s="12">
        <x:v>0</x:v>
      </x:c>
      <x:c r="V109" s="12">
        <x:v>0</x:v>
      </x:c>
      <x:c r="W109" s="12">
        <x:v>0</x:v>
      </x:c>
      <x:c r="X109" s="12">
        <x:v>0</x:v>
      </x:c>
      <x:c r="Y109" s="12">
        <x:v>0</x:v>
      </x:c>
      <x:c r="Z109" s="12">
        <x:v>-1847.14</x:v>
      </x:c>
      <x:c r="AA109" s="12">
        <x:v>-1376</x:v>
      </x:c>
      <x:c r="AB109" s="12">
        <x:v>0</x:v>
      </x:c>
      <x:c r="AC109" s="12">
        <x:v>-1253.16</x:v>
      </x:c>
      <x:c r="AD109" s="12">
        <x:v>0</x:v>
      </x:c>
      <x:c r="AE109" s="12">
        <x:v>0</x:v>
      </x:c>
      <x:c r="AF109" s="12">
        <x:v>0</x:v>
      </x:c>
      <x:c r="AG109" s="12">
        <x:v>0</x:v>
      </x:c>
      <x:c r="AH109" s="12">
        <x:v>0</x:v>
      </x:c>
      <x:c r="AI109" s="12">
        <x:v>0</x:v>
      </x:c>
      <x:c r="AJ109" s="12">
        <x:v>0</x:v>
      </x:c>
      <x:c r="AK109" s="12">
        <x:v>0</x:v>
      </x:c>
      <x:c r="AL109" s="12">
        <x:v>-2154.24</x:v>
      </x:c>
      <x:c r="AM109" s="12">
        <x:v>0</x:v>
      </x:c>
      <x:c r="AN109" s="12">
        <x:v>0</x:v>
      </x:c>
    </x:row>
    <x:row r="110" spans="1:40">
      <x:c r="A110" s="33">
        <x:v>6855</x:v>
      </x:c>
      <x:c r="B110" s="0" t="s">
        <x:v>108</x:v>
      </x:c>
      <x:c r="C110" s="0" t="s">
        <x:v>639</x:v>
      </x:c>
      <x:c r="D110" s="0" t="s">
        <x:v>75</x:v>
      </x:c>
      <x:c r="E110" s="12">
        <x:v>-642.75</x:v>
      </x:c>
      <x:c r="F110" s="12">
        <x:v>-656.16</x:v>
      </x:c>
      <x:c r="G110" s="12">
        <x:v>-664.35</x:v>
      </x:c>
      <x:c r="H110" s="12">
        <x:v>-890.95</x:v>
      </x:c>
      <x:c r="I110" s="12">
        <x:v>-722.17</x:v>
      </x:c>
      <x:c r="J110" s="12">
        <x:v>-605.77</x:v>
      </x:c>
      <x:c r="K110" s="12">
        <x:v>-620.76</x:v>
      </x:c>
      <x:c r="L110" s="12">
        <x:v>-906.12</x:v>
      </x:c>
      <x:c r="M110" s="12">
        <x:v>-699.92</x:v>
      </x:c>
      <x:c r="N110" s="12">
        <x:v>-575.88</x:v>
      </x:c>
      <x:c r="O110" s="12">
        <x:v>-912.99</x:v>
      </x:c>
      <x:c r="P110" s="12">
        <x:v>-649.12</x:v>
      </x:c>
      <x:c r="Q110" s="12">
        <x:v>-765.37</x:v>
      </x:c>
      <x:c r="R110" s="12">
        <x:v>-882.21</x:v>
      </x:c>
      <x:c r="S110" s="12">
        <x:v>-977.16</x:v>
      </x:c>
      <x:c r="T110" s="12">
        <x:v>-554.22</x:v>
      </x:c>
      <x:c r="U110" s="12">
        <x:v>-839.61</x:v>
      </x:c>
      <x:c r="V110" s="12">
        <x:v>-545.34</x:v>
      </x:c>
      <x:c r="W110" s="12">
        <x:v>-631.32</x:v>
      </x:c>
      <x:c r="X110" s="12">
        <x:v>-647.58</x:v>
      </x:c>
      <x:c r="Y110" s="12">
        <x:v>-915.24</x:v>
      </x:c>
      <x:c r="Z110" s="12">
        <x:v>-904.63</x:v>
      </x:c>
      <x:c r="AA110" s="12">
        <x:v>-616.62</x:v>
      </x:c>
      <x:c r="AB110" s="12">
        <x:v>-958.09</x:v>
      </x:c>
      <x:c r="AC110" s="12">
        <x:v>-688.53</x:v>
      </x:c>
      <x:c r="AD110" s="12">
        <x:v>-845.84</x:v>
      </x:c>
      <x:c r="AE110" s="12">
        <x:v>-549.57</x:v>
      </x:c>
      <x:c r="AF110" s="12">
        <x:v>-860.27</x:v>
      </x:c>
      <x:c r="AG110" s="12">
        <x:v>-807.07</x:v>
      </x:c>
      <x:c r="AH110" s="12">
        <x:v>-886.07</x:v>
      </x:c>
      <x:c r="AI110" s="12">
        <x:v>-922.56</x:v>
      </x:c>
      <x:c r="AJ110" s="12">
        <x:v>-585.72</x:v>
      </x:c>
      <x:c r="AK110" s="12">
        <x:v>-735.35</x:v>
      </x:c>
      <x:c r="AL110" s="12">
        <x:v>-763.57</x:v>
      </x:c>
      <x:c r="AM110" s="12">
        <x:v>-732.03</x:v>
      </x:c>
      <x:c r="AN110" s="12">
        <x:v>-570.98</x:v>
      </x:c>
    </x:row>
    <x:row r="111" spans="1:40">
      <x:c r="A111" s="33">
        <x:v>6859</x:v>
      </x:c>
      <x:c r="B111" s="0" t="s">
        <x:v>109</x:v>
      </x:c>
      <x:c r="C111" s="0" t="s">
        <x:v>639</x:v>
      </x:c>
      <x:c r="D111" s="0" t="s">
        <x:v>75</x:v>
      </x:c>
      <x:c r="E111" s="12">
        <x:v>0</x:v>
      </x:c>
      <x:c r="F111" s="12">
        <x:v>0</x:v>
      </x:c>
      <x:c r="G111" s="12">
        <x:v>-3792.66</x:v>
      </x:c>
      <x:c r="H111" s="12">
        <x:v>0</x:v>
      </x:c>
      <x:c r="I111" s="12">
        <x:v>0</x:v>
      </x:c>
      <x:c r="J111" s="12">
        <x:v>-3500.32</x:v>
      </x:c>
      <x:c r="K111" s="12">
        <x:v>0</x:v>
      </x:c>
      <x:c r="L111" s="12">
        <x:v>0</x:v>
      </x:c>
      <x:c r="M111" s="12">
        <x:v>-4095.44</x:v>
      </x:c>
      <x:c r="N111" s="12">
        <x:v>0</x:v>
      </x:c>
      <x:c r="O111" s="12">
        <x:v>0</x:v>
      </x:c>
      <x:c r="P111" s="12">
        <x:v>-3954.51</x:v>
      </x:c>
      <x:c r="Q111" s="12">
        <x:v>0</x:v>
      </x:c>
      <x:c r="R111" s="12">
        <x:v>0</x:v>
      </x:c>
      <x:c r="S111" s="12">
        <x:v>-4163.31</x:v>
      </x:c>
      <x:c r="T111" s="12">
        <x:v>0</x:v>
      </x:c>
      <x:c r="U111" s="12">
        <x:v>0</x:v>
      </x:c>
      <x:c r="V111" s="12">
        <x:v>-3871.8</x:v>
      </x:c>
      <x:c r="W111" s="12">
        <x:v>0</x:v>
      </x:c>
      <x:c r="X111" s="12">
        <x:v>0</x:v>
      </x:c>
      <x:c r="Y111" s="12">
        <x:v>-4023.37</x:v>
      </x:c>
      <x:c r="Z111" s="12">
        <x:v>0</x:v>
      </x:c>
      <x:c r="AA111" s="12">
        <x:v>0</x:v>
      </x:c>
      <x:c r="AB111" s="12">
        <x:v>-3822.44</x:v>
      </x:c>
      <x:c r="AC111" s="12">
        <x:v>0</x:v>
      </x:c>
      <x:c r="AD111" s="12">
        <x:v>0</x:v>
      </x:c>
      <x:c r="AE111" s="12">
        <x:v>-3599.23</x:v>
      </x:c>
      <x:c r="AF111" s="12">
        <x:v>0</x:v>
      </x:c>
      <x:c r="AG111" s="12">
        <x:v>0</x:v>
      </x:c>
      <x:c r="AH111" s="12">
        <x:v>-4158.73</x:v>
      </x:c>
      <x:c r="AI111" s="12">
        <x:v>0</x:v>
      </x:c>
      <x:c r="AJ111" s="12">
        <x:v>0</x:v>
      </x:c>
      <x:c r="AK111" s="12">
        <x:v>-3967.03</x:v>
      </x:c>
      <x:c r="AL111" s="12">
        <x:v>0</x:v>
      </x:c>
      <x:c r="AM111" s="12">
        <x:v>0</x:v>
      </x:c>
      <x:c r="AN111" s="12">
        <x:v>-4069.79</x:v>
      </x:c>
    </x:row>
    <x:row r="112" spans="1:40">
      <x:c r="A112" s="33">
        <x:v>6895</x:v>
      </x:c>
      <x:c r="B112" s="0" t="s">
        <x:v>110</x:v>
      </x:c>
      <x:c r="C112" s="0" t="s">
        <x:v>639</x:v>
      </x:c>
      <x:c r="D112" s="0" t="s">
        <x:v>75</x:v>
      </x:c>
      <x:c r="E112" s="12">
        <x:v>0</x:v>
      </x:c>
      <x:c r="F112" s="12">
        <x:v>0</x:v>
      </x:c>
      <x:c r="G112" s="12">
        <x:v>0</x:v>
      </x:c>
      <x:c r="H112" s="12">
        <x:v>0</x:v>
      </x:c>
      <x:c r="I112" s="12">
        <x:v>0</x:v>
      </x:c>
      <x:c r="J112" s="12">
        <x:v>0</x:v>
      </x:c>
      <x:c r="K112" s="12">
        <x:v>0</x:v>
      </x:c>
      <x:c r="L112" s="12">
        <x:v>0</x:v>
      </x:c>
      <x:c r="M112" s="12">
        <x:v>0</x:v>
      </x:c>
      <x:c r="N112" s="12">
        <x:v>0</x:v>
      </x:c>
      <x:c r="O112" s="12">
        <x:v>0</x:v>
      </x:c>
      <x:c r="P112" s="12">
        <x:v>0</x:v>
      </x:c>
      <x:c r="Q112" s="12">
        <x:v>0</x:v>
      </x:c>
      <x:c r="R112" s="12">
        <x:v>0</x:v>
      </x:c>
      <x:c r="S112" s="12">
        <x:v>0</x:v>
      </x:c>
      <x:c r="T112" s="12">
        <x:v>0</x:v>
      </x:c>
      <x:c r="U112" s="12">
        <x:v>-158400</x:v>
      </x:c>
      <x:c r="V112" s="12">
        <x:v>0</x:v>
      </x:c>
      <x:c r="W112" s="12">
        <x:v>0</x:v>
      </x:c>
      <x:c r="X112" s="12">
        <x:v>0</x:v>
      </x:c>
      <x:c r="Y112" s="12">
        <x:v>0</x:v>
      </x:c>
      <x:c r="Z112" s="12">
        <x:v>0</x:v>
      </x:c>
      <x:c r="AA112" s="12">
        <x:v>0</x:v>
      </x:c>
      <x:c r="AB112" s="12">
        <x:v>0</x:v>
      </x:c>
      <x:c r="AC112" s="12">
        <x:v>0</x:v>
      </x:c>
      <x:c r="AD112" s="12">
        <x:v>0</x:v>
      </x:c>
      <x:c r="AE112" s="12">
        <x:v>0</x:v>
      </x:c>
      <x:c r="AF112" s="12">
        <x:v>0</x:v>
      </x:c>
      <x:c r="AG112" s="12">
        <x:v>0</x:v>
      </x:c>
      <x:c r="AH112" s="12">
        <x:v>0</x:v>
      </x:c>
      <x:c r="AI112" s="12">
        <x:v>0</x:v>
      </x:c>
      <x:c r="AJ112" s="12">
        <x:v>0</x:v>
      </x:c>
      <x:c r="AK112" s="12">
        <x:v>0</x:v>
      </x:c>
      <x:c r="AL112" s="12">
        <x:v>0</x:v>
      </x:c>
      <x:c r="AM112" s="12">
        <x:v>0</x:v>
      </x:c>
      <x:c r="AN112" s="12">
        <x:v>0</x:v>
      </x:c>
    </x:row>
    <x:row r="113" spans="1:40">
      <x:c r="A113" s="33">
        <x:v>6923</x:v>
      </x:c>
      <x:c r="B113" s="0" t="s">
        <x:v>111</x:v>
      </x:c>
      <x:c r="C113" s="0" t="s">
        <x:v>639</x:v>
      </x:c>
      <x:c r="D113" s="0" t="s">
        <x:v>75</x:v>
      </x:c>
      <x:c r="E113" s="12">
        <x:v>0</x:v>
      </x:c>
      <x:c r="F113" s="12">
        <x:v>0</x:v>
      </x:c>
      <x:c r="G113" s="12">
        <x:v>0</x:v>
      </x:c>
      <x:c r="H113" s="12">
        <x:v>0</x:v>
      </x:c>
      <x:c r="I113" s="12">
        <x:v>0</x:v>
      </x:c>
      <x:c r="J113" s="12">
        <x:v>0</x:v>
      </x:c>
      <x:c r="K113" s="12">
        <x:v>0</x:v>
      </x:c>
      <x:c r="L113" s="12">
        <x:v>0</x:v>
      </x:c>
      <x:c r="M113" s="12">
        <x:v>0</x:v>
      </x:c>
      <x:c r="N113" s="12">
        <x:v>0</x:v>
      </x:c>
      <x:c r="O113" s="12">
        <x:v>0</x:v>
      </x:c>
      <x:c r="P113" s="12">
        <x:v>0</x:v>
      </x:c>
      <x:c r="Q113" s="12">
        <x:v>0</x:v>
      </x:c>
      <x:c r="R113" s="12">
        <x:v>0</x:v>
      </x:c>
      <x:c r="S113" s="12">
        <x:v>0</x:v>
      </x:c>
      <x:c r="T113" s="12">
        <x:v>0</x:v>
      </x:c>
      <x:c r="U113" s="12">
        <x:v>0</x:v>
      </x:c>
      <x:c r="V113" s="12">
        <x:v>0</x:v>
      </x:c>
      <x:c r="W113" s="12">
        <x:v>0</x:v>
      </x:c>
      <x:c r="X113" s="12">
        <x:v>0</x:v>
      </x:c>
      <x:c r="Y113" s="12">
        <x:v>0</x:v>
      </x:c>
      <x:c r="Z113" s="12">
        <x:v>0</x:v>
      </x:c>
      <x:c r="AA113" s="12">
        <x:v>0</x:v>
      </x:c>
      <x:c r="AB113" s="12">
        <x:v>-96000</x:v>
      </x:c>
      <x:c r="AC113" s="12">
        <x:v>0</x:v>
      </x:c>
      <x:c r="AD113" s="12">
        <x:v>0</x:v>
      </x:c>
      <x:c r="AE113" s="12">
        <x:v>0</x:v>
      </x:c>
      <x:c r="AF113" s="12">
        <x:v>0</x:v>
      </x:c>
      <x:c r="AG113" s="12">
        <x:v>0</x:v>
      </x:c>
      <x:c r="AH113" s="12">
        <x:v>0</x:v>
      </x:c>
      <x:c r="AI113" s="12">
        <x:v>0</x:v>
      </x:c>
      <x:c r="AJ113" s="12">
        <x:v>0</x:v>
      </x:c>
      <x:c r="AK113" s="12">
        <x:v>0</x:v>
      </x:c>
      <x:c r="AL113" s="12">
        <x:v>0</x:v>
      </x:c>
      <x:c r="AM113" s="12">
        <x:v>0</x:v>
      </x:c>
      <x:c r="AN113" s="12">
        <x:v>0</x:v>
      </x:c>
    </x:row>
    <x:row r="114" spans="1:40">
      <x:c r="A114" s="33">
        <x:v>6930</x:v>
      </x:c>
      <x:c r="B114" s="0" t="s">
        <x:v>112</x:v>
      </x:c>
      <x:c r="C114" s="0" t="s">
        <x:v>639</x:v>
      </x:c>
      <x:c r="D114" s="0" t="s">
        <x:v>75</x:v>
      </x:c>
      <x:c r="E114" s="12">
        <x:v>0</x:v>
      </x:c>
      <x:c r="F114" s="12">
        <x:v>0</x:v>
      </x:c>
      <x:c r="G114" s="12">
        <x:v>0</x:v>
      </x:c>
      <x:c r="H114" s="12">
        <x:v>0</x:v>
      </x:c>
      <x:c r="I114" s="12">
        <x:v>0</x:v>
      </x:c>
      <x:c r="J114" s="12">
        <x:v>0</x:v>
      </x:c>
      <x:c r="K114" s="12">
        <x:v>0</x:v>
      </x:c>
      <x:c r="L114" s="12">
        <x:v>0</x:v>
      </x:c>
      <x:c r="M114" s="12">
        <x:v>0</x:v>
      </x:c>
      <x:c r="N114" s="12">
        <x:v>0</x:v>
      </x:c>
      <x:c r="O114" s="12">
        <x:v>0</x:v>
      </x:c>
      <x:c r="P114" s="12">
        <x:v>0</x:v>
      </x:c>
      <x:c r="Q114" s="12">
        <x:v>0</x:v>
      </x:c>
      <x:c r="R114" s="12">
        <x:v>0</x:v>
      </x:c>
      <x:c r="S114" s="12">
        <x:v>0</x:v>
      </x:c>
      <x:c r="T114" s="12">
        <x:v>0</x:v>
      </x:c>
      <x:c r="U114" s="12">
        <x:v>0</x:v>
      </x:c>
      <x:c r="V114" s="12">
        <x:v>0</x:v>
      </x:c>
      <x:c r="W114" s="12">
        <x:v>0</x:v>
      </x:c>
      <x:c r="X114" s="12">
        <x:v>0</x:v>
      </x:c>
      <x:c r="Y114" s="12">
        <x:v>0</x:v>
      </x:c>
      <x:c r="Z114" s="12">
        <x:v>0</x:v>
      </x:c>
      <x:c r="AA114" s="12">
        <x:v>0</x:v>
      </x:c>
      <x:c r="AB114" s="12">
        <x:v>0</x:v>
      </x:c>
      <x:c r="AC114" s="12">
        <x:v>0</x:v>
      </x:c>
      <x:c r="AD114" s="12">
        <x:v>0</x:v>
      </x:c>
      <x:c r="AE114" s="12">
        <x:v>0</x:v>
      </x:c>
      <x:c r="AF114" s="12">
        <x:v>0</x:v>
      </x:c>
      <x:c r="AG114" s="12">
        <x:v>-136000</x:v>
      </x:c>
      <x:c r="AH114" s="12">
        <x:v>0</x:v>
      </x:c>
      <x:c r="AI114" s="12">
        <x:v>0</x:v>
      </x:c>
      <x:c r="AJ114" s="12">
        <x:v>0</x:v>
      </x:c>
      <x:c r="AK114" s="12">
        <x:v>0</x:v>
      </x:c>
      <x:c r="AL114" s="12">
        <x:v>0</x:v>
      </x:c>
      <x:c r="AM114" s="12">
        <x:v>0</x:v>
      </x:c>
      <x:c r="AN114" s="12">
        <x:v>0</x:v>
      </x:c>
    </x:row>
    <x:row r="115" spans="1:40">
      <x:c r="A115" s="33">
        <x:v>7100</x:v>
      </x:c>
      <x:c r="B115" s="0" t="s">
        <x:v>124</x:v>
      </x:c>
      <x:c r="C115" s="0" t="s">
        <x:v>639</x:v>
      </x:c>
      <x:c r="D115" s="0" t="s">
        <x:v>123</x:v>
      </x:c>
      <x:c r="E115" s="12">
        <x:v>0</x:v>
      </x:c>
      <x:c r="F115" s="12">
        <x:v>0</x:v>
      </x:c>
      <x:c r="G115" s="12">
        <x:v>0</x:v>
      </x:c>
      <x:c r="H115" s="12">
        <x:v>0</x:v>
      </x:c>
      <x:c r="I115" s="12">
        <x:v>0</x:v>
      </x:c>
      <x:c r="J115" s="12">
        <x:v>0</x:v>
      </x:c>
      <x:c r="K115" s="12">
        <x:v>0</x:v>
      </x:c>
      <x:c r="L115" s="12">
        <x:v>0</x:v>
      </x:c>
      <x:c r="M115" s="12">
        <x:v>0</x:v>
      </x:c>
      <x:c r="N115" s="12">
        <x:v>0</x:v>
      </x:c>
      <x:c r="O115" s="12">
        <x:v>0</x:v>
      </x:c>
      <x:c r="P115" s="12">
        <x:v>0</x:v>
      </x:c>
      <x:c r="Q115" s="12">
        <x:v>0</x:v>
      </x:c>
      <x:c r="R115" s="12">
        <x:v>0</x:v>
      </x:c>
      <x:c r="S115" s="12">
        <x:v>0</x:v>
      </x:c>
      <x:c r="T115" s="12">
        <x:v>0</x:v>
      </x:c>
      <x:c r="U115" s="12">
        <x:v>0</x:v>
      </x:c>
      <x:c r="V115" s="12">
        <x:v>15315</x:v>
      </x:c>
      <x:c r="W115" s="12">
        <x:v>0</x:v>
      </x:c>
      <x:c r="X115" s="12">
        <x:v>0</x:v>
      </x:c>
      <x:c r="Y115" s="12">
        <x:v>5990.25</x:v>
      </x:c>
      <x:c r="Z115" s="12">
        <x:v>0</x:v>
      </x:c>
      <x:c r="AA115" s="12">
        <x:v>0</x:v>
      </x:c>
      <x:c r="AB115" s="12">
        <x:v>8322.21</x:v>
      </x:c>
      <x:c r="AC115" s="12">
        <x:v>0</x:v>
      </x:c>
      <x:c r="AD115" s="12">
        <x:v>0</x:v>
      </x:c>
      <x:c r="AE115" s="12">
        <x:v>6009.94</x:v>
      </x:c>
      <x:c r="AF115" s="12">
        <x:v>0</x:v>
      </x:c>
      <x:c r="AG115" s="12">
        <x:v>0</x:v>
      </x:c>
      <x:c r="AH115" s="12">
        <x:v>8967.47</x:v>
      </x:c>
      <x:c r="AI115" s="12">
        <x:v>0</x:v>
      </x:c>
      <x:c r="AJ115" s="12">
        <x:v>0</x:v>
      </x:c>
      <x:c r="AK115" s="12">
        <x:v>532.26</x:v>
      </x:c>
      <x:c r="AL115" s="12">
        <x:v>0</x:v>
      </x:c>
      <x:c r="AM115" s="12">
        <x:v>0</x:v>
      </x:c>
      <x:c r="AN115" s="12">
        <x:v>399.69</x:v>
      </x:c>
    </x:row>
    <x:row r="116" spans="1:40">
      <x:c r="A116" s="33">
        <x:v>7310</x:v>
      </x:c>
      <x:c r="B116" s="0" t="s">
        <x:v>125</x:v>
      </x:c>
      <x:c r="C116" s="0" t="s">
        <x:v>639</x:v>
      </x:c>
      <x:c r="D116" s="0" t="s">
        <x:v>123</x:v>
      </x:c>
      <x:c r="E116" s="12">
        <x:v>0</x:v>
      </x:c>
      <x:c r="F116" s="12">
        <x:v>-1118.45</x:v>
      </x:c>
      <x:c r="G116" s="12">
        <x:v>-788.56</x:v>
      </x:c>
      <x:c r="H116" s="12">
        <x:v>-4965.82</x:v>
      </x:c>
      <x:c r="I116" s="12">
        <x:v>-2336.29</x:v>
      </x:c>
      <x:c r="J116" s="12">
        <x:v>-5794.58</x:v>
      </x:c>
      <x:c r="K116" s="12">
        <x:v>0</x:v>
      </x:c>
      <x:c r="L116" s="12">
        <x:v>0</x:v>
      </x:c>
      <x:c r="M116" s="12">
        <x:v>-8204.11</x:v>
      </x:c>
      <x:c r="N116" s="12">
        <x:v>-651.23</x:v>
      </x:c>
      <x:c r="O116" s="12">
        <x:v>-29.67</x:v>
      </x:c>
      <x:c r="P116" s="12">
        <x:v>0</x:v>
      </x:c>
      <x:c r="Q116" s="12">
        <x:v>-8365.4</x:v>
      </x:c>
      <x:c r="R116" s="12">
        <x:v>0</x:v>
      </x:c>
      <x:c r="S116" s="12">
        <x:v>-10521.68</x:v>
      </x:c>
      <x:c r="T116" s="12">
        <x:v>0</x:v>
      </x:c>
      <x:c r="U116" s="12">
        <x:v>-2000.8</x:v>
      </x:c>
      <x:c r="V116" s="12">
        <x:v>-10291.09</x:v>
      </x:c>
      <x:c r="W116" s="12">
        <x:v>0</x:v>
      </x:c>
      <x:c r="X116" s="12">
        <x:v>0</x:v>
      </x:c>
      <x:c r="Y116" s="12">
        <x:v>0</x:v>
      </x:c>
      <x:c r="Z116" s="12">
        <x:v>-3823.89</x:v>
      </x:c>
      <x:c r="AA116" s="12">
        <x:v>-4216.48</x:v>
      </x:c>
      <x:c r="AB116" s="12">
        <x:v>-2675.26</x:v>
      </x:c>
      <x:c r="AC116" s="12">
        <x:v>0</x:v>
      </x:c>
      <x:c r="AD116" s="12">
        <x:v>0</x:v>
      </x:c>
      <x:c r="AE116" s="12">
        <x:v>0</x:v>
      </x:c>
      <x:c r="AF116" s="12">
        <x:v>0</x:v>
      </x:c>
      <x:c r="AG116" s="12">
        <x:v>-2365.44</x:v>
      </x:c>
      <x:c r="AH116" s="12">
        <x:v>-3871.69</x:v>
      </x:c>
      <x:c r="AI116" s="12">
        <x:v>-6802.25</x:v>
      </x:c>
      <x:c r="AJ116" s="12">
        <x:v>0</x:v>
      </x:c>
      <x:c r="AK116" s="12">
        <x:v>-7019.05</x:v>
      </x:c>
      <x:c r="AL116" s="12">
        <x:v>-2327.08</x:v>
      </x:c>
      <x:c r="AM116" s="12">
        <x:v>-1276.48</x:v>
      </x:c>
      <x:c r="AN116" s="12">
        <x:v>-6378.24</x:v>
      </x:c>
    </x:row>
    <x:row r="117" spans="1:40">
      <x:c r="A117" s="33">
        <x:v>7320</x:v>
      </x:c>
      <x:c r="B117" s="0" t="s">
        <x:v>126</x:v>
      </x:c>
      <x:c r="C117" s="0" t="s">
        <x:v>639</x:v>
      </x:c>
      <x:c r="D117" s="0" t="s">
        <x:v>123</x:v>
      </x:c>
      <x:c r="E117" s="12">
        <x:v>0</x:v>
      </x:c>
      <x:c r="F117" s="12">
        <x:v>0</x:v>
      </x:c>
      <x:c r="G117" s="12">
        <x:v>-6937.5</x:v>
      </x:c>
      <x:c r="H117" s="12">
        <x:v>0</x:v>
      </x:c>
      <x:c r="I117" s="12">
        <x:v>0</x:v>
      </x:c>
      <x:c r="J117" s="12">
        <x:v>-6648.44</x:v>
      </x:c>
      <x:c r="K117" s="12">
        <x:v>0</x:v>
      </x:c>
      <x:c r="L117" s="12">
        <x:v>0</x:v>
      </x:c>
      <x:c r="M117" s="12">
        <x:v>-6359.38</x:v>
      </x:c>
      <x:c r="N117" s="12">
        <x:v>0</x:v>
      </x:c>
      <x:c r="O117" s="12">
        <x:v>0</x:v>
      </x:c>
      <x:c r="P117" s="12">
        <x:v>-21070.31</x:v>
      </x:c>
      <x:c r="Q117" s="12">
        <x:v>0</x:v>
      </x:c>
      <x:c r="R117" s="12">
        <x:v>0</x:v>
      </x:c>
      <x:c r="S117" s="12">
        <x:v>-5781.25</x:v>
      </x:c>
      <x:c r="T117" s="12">
        <x:v>0</x:v>
      </x:c>
      <x:c r="U117" s="12">
        <x:v>0</x:v>
      </x:c>
      <x:c r="V117" s="12">
        <x:v>-5492.19</x:v>
      </x:c>
      <x:c r="W117" s="12">
        <x:v>-10250</x:v>
      </x:c>
      <x:c r="X117" s="12">
        <x:v>-10180.81</x:v>
      </x:c>
      <x:c r="Y117" s="12">
        <x:v>-15314.52</x:v>
      </x:c>
      <x:c r="Z117" s="12">
        <x:v>-10041.73</x:v>
      </x:c>
      <x:c r="AA117" s="12">
        <x:v>-9971.83</x:v>
      </x:c>
      <x:c r="AB117" s="12">
        <x:v>-29815.75</x:v>
      </x:c>
      <x:c r="AC117" s="12">
        <x:v>-9831.31</x:v>
      </x:c>
      <x:c r="AD117" s="12">
        <x:v>-9760.69</x:v>
      </x:c>
      <x:c r="AE117" s="12">
        <x:v>-14314.84</x:v>
      </x:c>
      <x:c r="AF117" s="12">
        <x:v>-9618.73</x:v>
      </x:c>
      <x:c r="AG117" s="12">
        <x:v>-9547.39</x:v>
      </x:c>
      <x:c r="AH117" s="12">
        <x:v>-13811.74</x:v>
      </x:c>
      <x:c r="AI117" s="12">
        <x:v>-9403.97</x:v>
      </x:c>
      <x:c r="AJ117" s="12">
        <x:v>-9331.89</x:v>
      </x:c>
      <x:c r="AK117" s="12">
        <x:v>-13306.45</x:v>
      </x:c>
      <x:c r="AL117" s="12">
        <x:v>-9187</x:v>
      </x:c>
      <x:c r="AM117" s="12">
        <x:v>-9114.18</x:v>
      </x:c>
      <x:c r="AN117" s="12">
        <x:v>-27798.92</x:v>
      </x:c>
    </x:row>
    <x:row r="118" spans="1:40">
      <x:c r="A118" s="33">
        <x:v>7600</x:v>
      </x:c>
      <x:c r="B118" s="0" t="s">
        <x:v>130</x:v>
      </x:c>
      <x:c r="C118" s="0" t="s">
        <x:v>639</x:v>
      </x:c>
      <x:c r="D118" s="0" t="s">
        <x:v>129</x:v>
      </x:c>
      <x:c r="E118" s="12">
        <x:v>0</x:v>
      </x:c>
      <x:c r="F118" s="12">
        <x:v>0</x:v>
      </x:c>
      <x:c r="G118" s="12">
        <x:v>-47500</x:v>
      </x:c>
      <x:c r="H118" s="12">
        <x:v>0</x:v>
      </x:c>
      <x:c r="I118" s="12">
        <x:v>0</x:v>
      </x:c>
      <x:c r="J118" s="12">
        <x:v>-47500</x:v>
      </x:c>
      <x:c r="K118" s="12">
        <x:v>0</x:v>
      </x:c>
      <x:c r="L118" s="12">
        <x:v>-1343.6</x:v>
      </x:c>
      <x:c r="M118" s="12">
        <x:v>-47500</x:v>
      </x:c>
      <x:c r="N118" s="12">
        <x:v>0</x:v>
      </x:c>
      <x:c r="O118" s="12">
        <x:v>0</x:v>
      </x:c>
      <x:c r="P118" s="12">
        <x:v>-167782.5</x:v>
      </x:c>
      <x:c r="Q118" s="12">
        <x:v>0</x:v>
      </x:c>
      <x:c r="R118" s="12">
        <x:v>0</x:v>
      </x:c>
      <x:c r="S118" s="12">
        <x:v>-77900</x:v>
      </x:c>
      <x:c r="T118" s="12">
        <x:v>0</x:v>
      </x:c>
      <x:c r="U118" s="12">
        <x:v>0</x:v>
      </x:c>
      <x:c r="V118" s="12">
        <x:v>-77900</x:v>
      </x:c>
      <x:c r="W118" s="12">
        <x:v>0</x:v>
      </x:c>
      <x:c r="X118" s="12">
        <x:v>-4774.78</x:v>
      </x:c>
      <x:c r="Y118" s="12">
        <x:v>-77900</x:v>
      </x:c>
      <x:c r="Z118" s="12">
        <x:v>0</x:v>
      </x:c>
      <x:c r="AA118" s="12">
        <x:v>0</x:v>
      </x:c>
      <x:c r="AB118" s="12">
        <x:v>-121749.38</x:v>
      </x:c>
      <x:c r="AC118" s="12">
        <x:v>0</x:v>
      </x:c>
      <x:c r="AD118" s="12">
        <x:v>0</x:v>
      </x:c>
      <x:c r="AE118" s="12">
        <x:v>-90100</x:v>
      </x:c>
      <x:c r="AF118" s="12">
        <x:v>0</x:v>
      </x:c>
      <x:c r="AG118" s="12">
        <x:v>0</x:v>
      </x:c>
      <x:c r="AH118" s="12">
        <x:v>-90100</x:v>
      </x:c>
      <x:c r="AI118" s="12">
        <x:v>0</x:v>
      </x:c>
      <x:c r="AJ118" s="12">
        <x:v>-1828.21</x:v>
      </x:c>
      <x:c r="AK118" s="12">
        <x:v>-90100</x:v>
      </x:c>
      <x:c r="AL118" s="12">
        <x:v>0</x:v>
      </x:c>
      <x:c r="AM118" s="12">
        <x:v>0</x:v>
      </x:c>
      <x:c r="AN118" s="12">
        <x:v>30229.23</x:v>
      </x:c>
    </x:row>
    <x:row r="119" spans="1:40">
      <x:c r="A119" s="33">
        <x:v>7608</x:v>
      </x:c>
      <x:c r="B119" s="0" t="s">
        <x:v>131</x:v>
      </x:c>
      <x:c r="C119" s="0" t="s">
        <x:v>639</x:v>
      </x:c>
      <x:c r="D119" s="0" t="s">
        <x:v>129</x:v>
      </x:c>
      <x:c r="E119" s="12">
        <x:v>0</x:v>
      </x:c>
      <x:c r="F119" s="12">
        <x:v>0</x:v>
      </x:c>
      <x:c r="G119" s="12">
        <x:v>-2612.5</x:v>
      </x:c>
      <x:c r="H119" s="12">
        <x:v>0</x:v>
      </x:c>
      <x:c r="I119" s="12">
        <x:v>0</x:v>
      </x:c>
      <x:c r="J119" s="12">
        <x:v>-2612.5</x:v>
      </x:c>
      <x:c r="K119" s="12">
        <x:v>0</x:v>
      </x:c>
      <x:c r="L119" s="12">
        <x:v>0</x:v>
      </x:c>
      <x:c r="M119" s="12">
        <x:v>-2612.5</x:v>
      </x:c>
      <x:c r="N119" s="12">
        <x:v>0</x:v>
      </x:c>
      <x:c r="O119" s="12">
        <x:v>0</x:v>
      </x:c>
      <x:c r="P119" s="12">
        <x:v>-9301.94</x:v>
      </x:c>
      <x:c r="Q119" s="12">
        <x:v>0</x:v>
      </x:c>
      <x:c r="R119" s="12">
        <x:v>0</x:v>
      </x:c>
      <x:c r="S119" s="12">
        <x:v>-4284.5</x:v>
      </x:c>
      <x:c r="T119" s="12">
        <x:v>0</x:v>
      </x:c>
      <x:c r="U119" s="12">
        <x:v>0</x:v>
      </x:c>
      <x:c r="V119" s="12">
        <x:v>-4284.5</x:v>
      </x:c>
      <x:c r="W119" s="12">
        <x:v>0</x:v>
      </x:c>
      <x:c r="X119" s="12">
        <x:v>0</x:v>
      </x:c>
      <x:c r="Y119" s="12">
        <x:v>-4284.5</x:v>
      </x:c>
      <x:c r="Z119" s="12">
        <x:v>0</x:v>
      </x:c>
      <x:c r="AA119" s="12">
        <x:v>0</x:v>
      </x:c>
      <x:c r="AB119" s="12">
        <x:v>-6958.83</x:v>
      </x:c>
      <x:c r="AC119" s="12">
        <x:v>0</x:v>
      </x:c>
      <x:c r="AD119" s="12">
        <x:v>0</x:v>
      </x:c>
      <x:c r="AE119" s="12">
        <x:v>-4955.5</x:v>
      </x:c>
      <x:c r="AF119" s="12">
        <x:v>0</x:v>
      </x:c>
      <x:c r="AG119" s="12">
        <x:v>0</x:v>
      </x:c>
      <x:c r="AH119" s="12">
        <x:v>-4955.5</x:v>
      </x:c>
      <x:c r="AI119" s="12">
        <x:v>0</x:v>
      </x:c>
      <x:c r="AJ119" s="12">
        <x:v>0</x:v>
      </x:c>
      <x:c r="AK119" s="12">
        <x:v>-4955.5</x:v>
      </x:c>
      <x:c r="AL119" s="12">
        <x:v>0</x:v>
      </x:c>
      <x:c r="AM119" s="12">
        <x:v>0</x:v>
      </x:c>
      <x:c r="AN119" s="12">
        <x:v>1562.06</x:v>
      </x:c>
    </x:row>
    <x:row r="120" spans="1:40">
      <x:c r="A120" s="33">
        <x:v>7610</x:v>
      </x:c>
      <x:c r="B120" s="0" t="s">
        <x:v>132</x:v>
      </x:c>
      <x:c r="C120" s="0" t="s">
        <x:v>639</x:v>
      </x:c>
      <x:c r="D120" s="0" t="s">
        <x:v>129</x:v>
      </x:c>
      <x:c r="E120" s="12">
        <x:v>0</x:v>
      </x:c>
      <x:c r="F120" s="12">
        <x:v>0</x:v>
      </x:c>
      <x:c r="G120" s="12">
        <x:v>-45500</x:v>
      </x:c>
      <x:c r="H120" s="12">
        <x:v>0</x:v>
      </x:c>
      <x:c r="I120" s="12">
        <x:v>0</x:v>
      </x:c>
      <x:c r="J120" s="12">
        <x:v>-45500</x:v>
      </x:c>
      <x:c r="K120" s="12">
        <x:v>0</x:v>
      </x:c>
      <x:c r="L120" s="12">
        <x:v>1533.43</x:v>
      </x:c>
      <x:c r="M120" s="12">
        <x:v>-45500</x:v>
      </x:c>
      <x:c r="N120" s="12">
        <x:v>0</x:v>
      </x:c>
      <x:c r="O120" s="12">
        <x:v>0</x:v>
      </x:c>
      <x:c r="P120" s="12">
        <x:v>-163155.73</x:v>
      </x:c>
      <x:c r="Q120" s="12">
        <x:v>0</x:v>
      </x:c>
      <x:c r="R120" s="12">
        <x:v>0</x:v>
      </x:c>
      <x:c r="S120" s="12">
        <x:v>-74500</x:v>
      </x:c>
      <x:c r="T120" s="12">
        <x:v>0</x:v>
      </x:c>
      <x:c r="U120" s="12">
        <x:v>0</x:v>
      </x:c>
      <x:c r="V120" s="12">
        <x:v>-74500</x:v>
      </x:c>
      <x:c r="W120" s="12">
        <x:v>0</x:v>
      </x:c>
      <x:c r="X120" s="12">
        <x:v>-2361.93</x:v>
      </x:c>
      <x:c r="Y120" s="12">
        <x:v>-74500</x:v>
      </x:c>
      <x:c r="Z120" s="12">
        <x:v>0</x:v>
      </x:c>
      <x:c r="AA120" s="12">
        <x:v>0</x:v>
      </x:c>
      <x:c r="AB120" s="12">
        <x:v>-118752.51</x:v>
      </x:c>
      <x:c r="AC120" s="12">
        <x:v>0</x:v>
      </x:c>
      <x:c r="AD120" s="12">
        <x:v>0</x:v>
      </x:c>
      <x:c r="AE120" s="12">
        <x:v>-86200</x:v>
      </x:c>
      <x:c r="AF120" s="12">
        <x:v>0</x:v>
      </x:c>
      <x:c r="AG120" s="12">
        <x:v>0</x:v>
      </x:c>
      <x:c r="AH120" s="12">
        <x:v>-86200</x:v>
      </x:c>
      <x:c r="AI120" s="12">
        <x:v>0</x:v>
      </x:c>
      <x:c r="AJ120" s="12">
        <x:v>19.5</x:v>
      </x:c>
      <x:c r="AK120" s="12">
        <x:v>-86200</x:v>
      </x:c>
      <x:c r="AL120" s="12">
        <x:v>0</x:v>
      </x:c>
      <x:c r="AM120" s="12">
        <x:v>0</x:v>
      </x:c>
      <x:c r="AN120" s="12">
        <x:v>27163.81</x:v>
      </x:c>
    </x:row>
    <x:row r="121" spans="1:40">
      <x:c r="A121" s="33">
        <x:v>7630</x:v>
      </x:c>
      <x:c r="B121" s="0" t="s">
        <x:v>133</x:v>
      </x:c>
      <x:c r="C121" s="0" t="s">
        <x:v>639</x:v>
      </x:c>
      <x:c r="D121" s="0" t="s">
        <x:v>129</x:v>
      </x:c>
      <x:c r="E121" s="12">
        <x:v>0</x:v>
      </x:c>
      <x:c r="F121" s="12">
        <x:v>0</x:v>
      </x:c>
      <x:c r="G121" s="12">
        <x:v>0</x:v>
      </x:c>
      <x:c r="H121" s="12">
        <x:v>0</x:v>
      </x:c>
      <x:c r="I121" s="12">
        <x:v>0</x:v>
      </x:c>
      <x:c r="J121" s="12">
        <x:v>0</x:v>
      </x:c>
      <x:c r="K121" s="12">
        <x:v>0</x:v>
      </x:c>
      <x:c r="L121" s="12">
        <x:v>0</x:v>
      </x:c>
      <x:c r="M121" s="12">
        <x:v>0</x:v>
      </x:c>
      <x:c r="N121" s="12">
        <x:v>0</x:v>
      </x:c>
      <x:c r="O121" s="12">
        <x:v>0</x:v>
      </x:c>
      <x:c r="P121" s="12">
        <x:v>0</x:v>
      </x:c>
      <x:c r="Q121" s="12">
        <x:v>0</x:v>
      </x:c>
      <x:c r="R121" s="12">
        <x:v>0</x:v>
      </x:c>
      <x:c r="S121" s="12">
        <x:v>0</x:v>
      </x:c>
      <x:c r="T121" s="12">
        <x:v>0</x:v>
      </x:c>
      <x:c r="U121" s="12">
        <x:v>0</x:v>
      </x:c>
      <x:c r="V121" s="12">
        <x:v>-4039.33</x:v>
      </x:c>
      <x:c r="W121" s="12">
        <x:v>0</x:v>
      </x:c>
      <x:c r="X121" s="12">
        <x:v>0</x:v>
      </x:c>
      <x:c r="Y121" s="12">
        <x:v>-1579.93</x:v>
      </x:c>
      <x:c r="Z121" s="12">
        <x:v>0</x:v>
      </x:c>
      <x:c r="AA121" s="12">
        <x:v>0</x:v>
      </x:c>
      <x:c r="AB121" s="12">
        <x:v>-2194.98</x:v>
      </x:c>
      <x:c r="AC121" s="12">
        <x:v>0</x:v>
      </x:c>
      <x:c r="AD121" s="12">
        <x:v>0</x:v>
      </x:c>
      <x:c r="AE121" s="12">
        <x:v>-1585.13</x:v>
      </x:c>
      <x:c r="AF121" s="12">
        <x:v>0</x:v>
      </x:c>
      <x:c r="AG121" s="12">
        <x:v>0</x:v>
      </x:c>
      <x:c r="AH121" s="12">
        <x:v>-2365.17</x:v>
      </x:c>
      <x:c r="AI121" s="12">
        <x:v>0</x:v>
      </x:c>
      <x:c r="AJ121" s="12">
        <x:v>0</x:v>
      </x:c>
      <x:c r="AK121" s="12">
        <x:v>-140.39</x:v>
      </x:c>
      <x:c r="AL121" s="12">
        <x:v>0</x:v>
      </x:c>
      <x:c r="AM121" s="12">
        <x:v>0</x:v>
      </x:c>
      <x:c r="AN121" s="12">
        <x:v>-105.42</x:v>
      </x:c>
    </x:row>
    <x:row r="122" spans="1:40">
      <x:c r="A122" s="33">
        <x:v>7685</x:v>
      </x:c>
      <x:c r="B122" s="0" t="s">
        <x:v>113</x:v>
      </x:c>
      <x:c r="C122" s="0" t="s">
        <x:v>639</x:v>
      </x:c>
      <x:c r="D122" s="0" t="s">
        <x:v>75</x:v>
      </x:c>
      <x:c r="E122" s="12">
        <x:v>0</x:v>
      </x:c>
      <x:c r="F122" s="12">
        <x:v>0</x:v>
      </x:c>
      <x:c r="G122" s="12">
        <x:v>-5400</x:v>
      </x:c>
      <x:c r="H122" s="12">
        <x:v>0</x:v>
      </x:c>
      <x:c r="I122" s="12">
        <x:v>0</x:v>
      </x:c>
      <x:c r="J122" s="12">
        <x:v>0</x:v>
      </x:c>
      <x:c r="K122" s="12">
        <x:v>0</x:v>
      </x:c>
      <x:c r="L122" s="12">
        <x:v>0</x:v>
      </x:c>
      <x:c r="M122" s="12">
        <x:v>0</x:v>
      </x:c>
      <x:c r="N122" s="12">
        <x:v>0</x:v>
      </x:c>
      <x:c r="O122" s="12">
        <x:v>0</x:v>
      </x:c>
      <x:c r="P122" s="12">
        <x:v>0</x:v>
      </x:c>
      <x:c r="Q122" s="12">
        <x:v>0</x:v>
      </x:c>
      <x:c r="R122" s="12">
        <x:v>0</x:v>
      </x:c>
      <x:c r="S122" s="12">
        <x:v>-5400</x:v>
      </x:c>
      <x:c r="T122" s="12">
        <x:v>0</x:v>
      </x:c>
      <x:c r="U122" s="12">
        <x:v>0</x:v>
      </x:c>
      <x:c r="V122" s="12">
        <x:v>0</x:v>
      </x:c>
      <x:c r="W122" s="12">
        <x:v>0</x:v>
      </x:c>
      <x:c r="X122" s="12">
        <x:v>0</x:v>
      </x:c>
      <x:c r="Y122" s="12">
        <x:v>0</x:v>
      </x:c>
      <x:c r="Z122" s="12">
        <x:v>0</x:v>
      </x:c>
      <x:c r="AA122" s="12">
        <x:v>0</x:v>
      </x:c>
      <x:c r="AB122" s="12">
        <x:v>0</x:v>
      </x:c>
      <x:c r="AC122" s="12">
        <x:v>0</x:v>
      </x:c>
      <x:c r="AD122" s="12">
        <x:v>0</x:v>
      </x:c>
      <x:c r="AE122" s="12">
        <x:v>-5400</x:v>
      </x:c>
      <x:c r="AF122" s="12">
        <x:v>0</x:v>
      </x:c>
      <x:c r="AG122" s="12">
        <x:v>0</x:v>
      </x:c>
      <x:c r="AH122" s="12">
        <x:v>0</x:v>
      </x:c>
      <x:c r="AI122" s="12">
        <x:v>0</x:v>
      </x:c>
      <x:c r="AJ122" s="12">
        <x:v>0</x:v>
      </x:c>
      <x:c r="AK122" s="12">
        <x:v>0</x:v>
      </x:c>
      <x:c r="AL122" s="12">
        <x:v>0</x:v>
      </x:c>
      <x:c r="AM122" s="12">
        <x:v>0</x:v>
      </x:c>
      <x:c r="AN122" s="12">
        <x:v>0</x:v>
      </x:c>
    </x:row>
  </x:sheetData>
  <x:autoFilter ref="A4:AN122"/>
  <x:mergeCells count="1">
    <x:mergeCell ref="A2:AN2"/>
  </x:mergeCells>
  <x:printOptions horizontalCentered="0" verticalCentered="0" headings="0" gridLines="0"/>
  <x:pageMargins left="0.75" right="0.75" top="0.75" bottom="0.75" header="0.3" footer="0.3"/>
  <x:pageSetup paperSize="9" fitToWidth="3"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2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F331"/>
  <x:sheetViews>
    <x:sheetView showGridLines="0" workbookViewId="0">
      <x:pane xSplit="0" ySplit="4" topLeftCell="A5" activePane="bottomLeft" state="frozenSplit"/>
    </x:sheetView>
  </x:sheetViews>
  <x:sheetFormatPr defaultRowHeight="15"/>
  <x:cols>
    <x:col min="1" max="1" width="7.710625" style="0" customWidth="1"/>
    <x:col min="2" max="2" width="70.710625" style="0" customWidth="1"/>
    <x:col min="3" max="3" width="9.710625" style="0" customWidth="1"/>
    <x:col min="4" max="4" width="23.710625" style="0" customWidth="1"/>
    <x:col min="5" max="5" width="11.710625" style="0" customWidth="1"/>
    <x:col min="6" max="6" width="7.710625" style="0" customWidth="1"/>
  </x:cols>
  <x:sheetData>
    <x:row r="1" spans="1:6">
      <x:c r="A1" s="6" t="s">
        <x:v>645</x:v>
      </x:c>
    </x:row>
    <x:row r="2" spans="1:6">
      <x:c r="A2" s="7" t="s">
        <x:v>646</x:v>
      </x:c>
    </x:row>
    <x:row r="4" spans="1:6" s="5" customFormat="1">
      <x:c r="A4" s="8" t="s">
        <x:v>3</x:v>
      </x:c>
      <x:c r="B4" s="8" t="s">
        <x:v>621</x:v>
      </x:c>
      <x:c r="C4" s="8" t="s">
        <x:v>334</x:v>
      </x:c>
      <x:c r="D4" s="8" t="s">
        <x:v>647</x:v>
      </x:c>
      <x:c r="E4" s="8" t="s">
        <x:v>600</x:v>
      </x:c>
      <x:c r="F4" s="8" t="s">
        <x:v>648</x:v>
      </x:c>
    </x:row>
    <x:row r="5" spans="1:6">
      <x:c r="A5" s="0">
        <x:v>135</x:v>
      </x:c>
      <x:c r="B5" s="0" t="s">
        <x:v>143</x:v>
      </x:c>
      <x:c r="C5" s="0">
        <x:v>2022</x:v>
      </x:c>
      <x:c r="D5" s="0" t="s">
        <x:v>649</x:v>
      </x:c>
      <x:c r="E5" s="0" t="s">
        <x:v>650</x:v>
      </x:c>
      <x:c r="F5" s="0">
        <x:v>2</x:v>
      </x:c>
    </x:row>
    <x:row r="6" spans="1:6">
      <x:c r="A6" s="0">
        <x:v>135</x:v>
      </x:c>
      <x:c r="B6" s="0" t="s">
        <x:v>143</x:v>
      </x:c>
      <x:c r="C6" s="0">
        <x:v>2023</x:v>
      </x:c>
      <x:c r="D6" s="0" t="s">
        <x:v>649</x:v>
      </x:c>
      <x:c r="E6" s="0" t="s">
        <x:v>651</x:v>
      </x:c>
      <x:c r="F6" s="0">
        <x:v>2</x:v>
      </x:c>
    </x:row>
    <x:row r="7" spans="1:6">
      <x:c r="A7" s="0">
        <x:v>135</x:v>
      </x:c>
      <x:c r="B7" s="0" t="s">
        <x:v>143</x:v>
      </x:c>
      <x:c r="C7" s="0">
        <x:v>2024</x:v>
      </x:c>
      <x:c r="D7" s="0" t="s">
        <x:v>649</x:v>
      </x:c>
      <x:c r="E7" s="0" t="s">
        <x:v>652</x:v>
      </x:c>
      <x:c r="F7" s="0">
        <x:v>2</x:v>
      </x:c>
    </x:row>
    <x:row r="8" spans="1:6">
      <x:c r="A8" s="0">
        <x:v>440</x:v>
      </x:c>
      <x:c r="B8" s="0" t="s">
        <x:v>145</x:v>
      </x:c>
      <x:c r="C8" s="0">
        <x:v>2022</x:v>
      </x:c>
      <x:c r="D8" s="0" t="s">
        <x:v>649</x:v>
      </x:c>
      <x:c r="E8" s="0" t="s">
        <x:v>650</x:v>
      </x:c>
      <x:c r="F8" s="0">
        <x:v>3</x:v>
      </x:c>
    </x:row>
    <x:row r="9" spans="1:6">
      <x:c r="A9" s="0">
        <x:v>440</x:v>
      </x:c>
      <x:c r="B9" s="0" t="s">
        <x:v>145</x:v>
      </x:c>
      <x:c r="C9" s="0">
        <x:v>2023</x:v>
      </x:c>
      <x:c r="D9" s="0" t="s">
        <x:v>649</x:v>
      </x:c>
      <x:c r="E9" s="0" t="s">
        <x:v>651</x:v>
      </x:c>
      <x:c r="F9" s="0">
        <x:v>3</x:v>
      </x:c>
    </x:row>
    <x:row r="10" spans="1:6">
      <x:c r="A10" s="0">
        <x:v>440</x:v>
      </x:c>
      <x:c r="B10" s="0" t="s">
        <x:v>145</x:v>
      </x:c>
      <x:c r="C10" s="0">
        <x:v>2024</x:v>
      </x:c>
      <x:c r="D10" s="0" t="s">
        <x:v>649</x:v>
      </x:c>
      <x:c r="E10" s="0" t="s">
        <x:v>652</x:v>
      </x:c>
      <x:c r="F10" s="0">
        <x:v>3</x:v>
      </x:c>
    </x:row>
    <x:row r="11" spans="1:6">
      <x:c r="A11" s="0">
        <x:v>520</x:v>
      </x:c>
      <x:c r="B11" s="0" t="s">
        <x:v>146</x:v>
      </x:c>
      <x:c r="C11" s="0">
        <x:v>2022</x:v>
      </x:c>
      <x:c r="D11" s="0" t="s">
        <x:v>649</x:v>
      </x:c>
      <x:c r="E11" s="0" t="s">
        <x:v>650</x:v>
      </x:c>
      <x:c r="F11" s="0">
        <x:v>4</x:v>
      </x:c>
    </x:row>
    <x:row r="12" spans="1:6">
      <x:c r="A12" s="0">
        <x:v>520</x:v>
      </x:c>
      <x:c r="B12" s="0" t="s">
        <x:v>146</x:v>
      </x:c>
      <x:c r="C12" s="0">
        <x:v>2023</x:v>
      </x:c>
      <x:c r="D12" s="0" t="s">
        <x:v>649</x:v>
      </x:c>
      <x:c r="E12" s="0" t="s">
        <x:v>651</x:v>
      </x:c>
      <x:c r="F12" s="0">
        <x:v>4</x:v>
      </x:c>
    </x:row>
    <x:row r="13" spans="1:6">
      <x:c r="A13" s="0">
        <x:v>520</x:v>
      </x:c>
      <x:c r="B13" s="0" t="s">
        <x:v>146</x:v>
      </x:c>
      <x:c r="C13" s="0">
        <x:v>2024</x:v>
      </x:c>
      <x:c r="D13" s="0" t="s">
        <x:v>649</x:v>
      </x:c>
      <x:c r="E13" s="0" t="s">
        <x:v>652</x:v>
      </x:c>
      <x:c r="F13" s="0">
        <x:v>4</x:v>
      </x:c>
    </x:row>
    <x:row r="14" spans="1:6">
      <x:c r="A14" s="0">
        <x:v>540</x:v>
      </x:c>
      <x:c r="B14" s="0" t="s">
        <x:v>147</x:v>
      </x:c>
      <x:c r="C14" s="0">
        <x:v>2022</x:v>
      </x:c>
      <x:c r="D14" s="0" t="s">
        <x:v>649</x:v>
      </x:c>
      <x:c r="E14" s="0" t="s">
        <x:v>650</x:v>
      </x:c>
      <x:c r="F14" s="0">
        <x:v>5</x:v>
      </x:c>
    </x:row>
    <x:row r="15" spans="1:6">
      <x:c r="A15" s="0">
        <x:v>540</x:v>
      </x:c>
      <x:c r="B15" s="0" t="s">
        <x:v>147</x:v>
      </x:c>
      <x:c r="C15" s="0">
        <x:v>2023</x:v>
      </x:c>
      <x:c r="D15" s="0" t="s">
        <x:v>649</x:v>
      </x:c>
      <x:c r="E15" s="0" t="s">
        <x:v>651</x:v>
      </x:c>
      <x:c r="F15" s="0">
        <x:v>5</x:v>
      </x:c>
    </x:row>
    <x:row r="16" spans="1:6">
      <x:c r="A16" s="0">
        <x:v>540</x:v>
      </x:c>
      <x:c r="B16" s="0" t="s">
        <x:v>147</x:v>
      </x:c>
      <x:c r="C16" s="0">
        <x:v>2024</x:v>
      </x:c>
      <x:c r="D16" s="0" t="s">
        <x:v>649</x:v>
      </x:c>
      <x:c r="E16" s="0" t="s">
        <x:v>652</x:v>
      </x:c>
      <x:c r="F16" s="0">
        <x:v>5</x:v>
      </x:c>
    </x:row>
    <x:row r="17" spans="1:6">
      <x:c r="A17" s="0">
        <x:v>650</x:v>
      </x:c>
      <x:c r="B17" s="0" t="s">
        <x:v>148</x:v>
      </x:c>
      <x:c r="C17" s="0">
        <x:v>2022</x:v>
      </x:c>
      <x:c r="D17" s="0" t="s">
        <x:v>649</x:v>
      </x:c>
      <x:c r="E17" s="0" t="s">
        <x:v>650</x:v>
      </x:c>
      <x:c r="F17" s="0">
        <x:v>6</x:v>
      </x:c>
    </x:row>
    <x:row r="18" spans="1:6">
      <x:c r="A18" s="0">
        <x:v>650</x:v>
      </x:c>
      <x:c r="B18" s="0" t="s">
        <x:v>148</x:v>
      </x:c>
      <x:c r="C18" s="0">
        <x:v>2023</x:v>
      </x:c>
      <x:c r="D18" s="0" t="s">
        <x:v>649</x:v>
      </x:c>
      <x:c r="E18" s="0" t="s">
        <x:v>651</x:v>
      </x:c>
      <x:c r="F18" s="0">
        <x:v>6</x:v>
      </x:c>
    </x:row>
    <x:row r="19" spans="1:6">
      <x:c r="A19" s="0">
        <x:v>650</x:v>
      </x:c>
      <x:c r="B19" s="0" t="s">
        <x:v>148</x:v>
      </x:c>
      <x:c r="C19" s="0">
        <x:v>2024</x:v>
      </x:c>
      <x:c r="D19" s="0" t="s">
        <x:v>649</x:v>
      </x:c>
      <x:c r="E19" s="0" t="s">
        <x:v>652</x:v>
      </x:c>
      <x:c r="F19" s="0">
        <x:v>6</x:v>
      </x:c>
    </x:row>
    <x:row r="20" spans="1:6">
      <x:c r="A20" s="0">
        <x:v>690</x:v>
      </x:c>
      <x:c r="B20" s="0" t="s">
        <x:v>149</x:v>
      </x:c>
      <x:c r="C20" s="0">
        <x:v>2022</x:v>
      </x:c>
      <x:c r="D20" s="0" t="s">
        <x:v>649</x:v>
      </x:c>
      <x:c r="E20" s="0" t="s">
        <x:v>650</x:v>
      </x:c>
      <x:c r="F20" s="0">
        <x:v>7</x:v>
      </x:c>
    </x:row>
    <x:row r="21" spans="1:6">
      <x:c r="A21" s="0">
        <x:v>690</x:v>
      </x:c>
      <x:c r="B21" s="0" t="s">
        <x:v>149</x:v>
      </x:c>
      <x:c r="C21" s="0">
        <x:v>2023</x:v>
      </x:c>
      <x:c r="D21" s="0" t="s">
        <x:v>649</x:v>
      </x:c>
      <x:c r="E21" s="0" t="s">
        <x:v>651</x:v>
      </x:c>
      <x:c r="F21" s="0">
        <x:v>7</x:v>
      </x:c>
    </x:row>
    <x:row r="22" spans="1:6">
      <x:c r="A22" s="0">
        <x:v>690</x:v>
      </x:c>
      <x:c r="B22" s="0" t="s">
        <x:v>149</x:v>
      </x:c>
      <x:c r="C22" s="0">
        <x:v>2024</x:v>
      </x:c>
      <x:c r="D22" s="0" t="s">
        <x:v>649</x:v>
      </x:c>
      <x:c r="E22" s="0" t="s">
        <x:v>652</x:v>
      </x:c>
      <x:c r="F22" s="0">
        <x:v>7</x:v>
      </x:c>
    </x:row>
    <x:row r="23" spans="1:6">
      <x:c r="A23" s="0">
        <x:v>1140</x:v>
      </x:c>
      <x:c r="B23" s="0" t="s">
        <x:v>153</x:v>
      </x:c>
      <x:c r="C23" s="0">
        <x:v>2022</x:v>
      </x:c>
      <x:c r="D23" s="0" t="s">
        <x:v>649</x:v>
      </x:c>
      <x:c r="E23" s="0" t="s">
        <x:v>650</x:v>
      </x:c>
      <x:c r="F23" s="0">
        <x:v>8</x:v>
      </x:c>
    </x:row>
    <x:row r="24" spans="1:6">
      <x:c r="A24" s="0">
        <x:v>1140</x:v>
      </x:c>
      <x:c r="B24" s="0" t="s">
        <x:v>153</x:v>
      </x:c>
      <x:c r="C24" s="0">
        <x:v>2023</x:v>
      </x:c>
      <x:c r="D24" s="0" t="s">
        <x:v>649</x:v>
      </x:c>
      <x:c r="E24" s="0" t="s">
        <x:v>651</x:v>
      </x:c>
      <x:c r="F24" s="0">
        <x:v>8</x:v>
      </x:c>
    </x:row>
    <x:row r="25" spans="1:6">
      <x:c r="A25" s="0">
        <x:v>1140</x:v>
      </x:c>
      <x:c r="B25" s="0" t="s">
        <x:v>153</x:v>
      </x:c>
      <x:c r="C25" s="0">
        <x:v>2024</x:v>
      </x:c>
      <x:c r="D25" s="0" t="s">
        <x:v>649</x:v>
      </x:c>
      <x:c r="E25" s="0" t="s">
        <x:v>652</x:v>
      </x:c>
      <x:c r="F25" s="0">
        <x:v>8</x:v>
      </x:c>
    </x:row>
    <x:row r="26" spans="1:6">
      <x:c r="A26" s="0">
        <x:v>1200</x:v>
      </x:c>
      <x:c r="B26" s="0" t="s">
        <x:v>155</x:v>
      </x:c>
      <x:c r="C26" s="0">
        <x:v>2022</x:v>
      </x:c>
      <x:c r="D26" s="0" t="s">
        <x:v>649</x:v>
      </x:c>
      <x:c r="E26" s="0" t="s">
        <x:v>650</x:v>
      </x:c>
      <x:c r="F26" s="0">
        <x:v>9</x:v>
      </x:c>
    </x:row>
    <x:row r="27" spans="1:6">
      <x:c r="A27" s="0">
        <x:v>1200</x:v>
      </x:c>
      <x:c r="B27" s="0" t="s">
        <x:v>155</x:v>
      </x:c>
      <x:c r="C27" s="0">
        <x:v>2023</x:v>
      </x:c>
      <x:c r="D27" s="0" t="s">
        <x:v>649</x:v>
      </x:c>
      <x:c r="E27" s="0" t="s">
        <x:v>651</x:v>
      </x:c>
      <x:c r="F27" s="0">
        <x:v>9</x:v>
      </x:c>
    </x:row>
    <x:row r="28" spans="1:6">
      <x:c r="A28" s="0">
        <x:v>1200</x:v>
      </x:c>
      <x:c r="B28" s="0" t="s">
        <x:v>155</x:v>
      </x:c>
      <x:c r="C28" s="0">
        <x:v>2024</x:v>
      </x:c>
      <x:c r="D28" s="0" t="s">
        <x:v>649</x:v>
      </x:c>
      <x:c r="E28" s="0" t="s">
        <x:v>652</x:v>
      </x:c>
      <x:c r="F28" s="0">
        <x:v>9</x:v>
      </x:c>
    </x:row>
    <x:row r="29" spans="1:6">
      <x:c r="A29" s="0">
        <x:v>1240</x:v>
      </x:c>
      <x:c r="B29" s="0" t="s">
        <x:v>156</x:v>
      </x:c>
      <x:c r="C29" s="0">
        <x:v>2023</x:v>
      </x:c>
      <x:c r="D29" s="0" t="s">
        <x:v>649</x:v>
      </x:c>
      <x:c r="E29" s="0" t="s">
        <x:v>651</x:v>
      </x:c>
      <x:c r="F29" s="0">
        <x:v>10</x:v>
      </x:c>
    </x:row>
    <x:row r="30" spans="1:6">
      <x:c r="A30" s="0">
        <x:v>1240</x:v>
      </x:c>
      <x:c r="B30" s="0" t="s">
        <x:v>156</x:v>
      </x:c>
      <x:c r="C30" s="0">
        <x:v>2024</x:v>
      </x:c>
      <x:c r="D30" s="0" t="s">
        <x:v>649</x:v>
      </x:c>
      <x:c r="E30" s="0" t="s">
        <x:v>652</x:v>
      </x:c>
      <x:c r="F30" s="0">
        <x:v>10</x:v>
      </x:c>
    </x:row>
    <x:row r="31" spans="1:6">
      <x:c r="A31" s="0">
        <x:v>1246</x:v>
      </x:c>
      <x:c r="B31" s="0" t="s">
        <x:v>157</x:v>
      </x:c>
      <x:c r="C31" s="0">
        <x:v>2023</x:v>
      </x:c>
      <x:c r="D31" s="0" t="s">
        <x:v>649</x:v>
      </x:c>
      <x:c r="E31" s="0" t="s">
        <x:v>651</x:v>
      </x:c>
      <x:c r="F31" s="0">
        <x:v>11</x:v>
      </x:c>
    </x:row>
    <x:row r="32" spans="1:6">
      <x:c r="A32" s="0">
        <x:v>1246</x:v>
      </x:c>
      <x:c r="B32" s="0" t="s">
        <x:v>157</x:v>
      </x:c>
      <x:c r="C32" s="0">
        <x:v>2024</x:v>
      </x:c>
      <x:c r="D32" s="0" t="s">
        <x:v>649</x:v>
      </x:c>
      <x:c r="E32" s="0" t="s">
        <x:v>652</x:v>
      </x:c>
      <x:c r="F32" s="0">
        <x:v>11</x:v>
      </x:c>
    </x:row>
    <x:row r="33" spans="1:6">
      <x:c r="A33" s="0">
        <x:v>1340</x:v>
      </x:c>
      <x:c r="B33" s="0" t="s">
        <x:v>268</x:v>
      </x:c>
      <x:c r="C33" s="0">
        <x:v>2023</x:v>
      </x:c>
      <x:c r="D33" s="0" t="s">
        <x:v>649</x:v>
      </x:c>
      <x:c r="E33" s="0" t="s">
        <x:v>651</x:v>
      </x:c>
      <x:c r="F33" s="0">
        <x:v>12</x:v>
      </x:c>
    </x:row>
    <x:row r="34" spans="1:6">
      <x:c r="A34" s="0">
        <x:v>1401</x:v>
      </x:c>
      <x:c r="B34" s="0" t="s">
        <x:v>213</x:v>
      </x:c>
      <x:c r="C34" s="0">
        <x:v>2022</x:v>
      </x:c>
      <x:c r="D34" s="0" t="s">
        <x:v>649</x:v>
      </x:c>
      <x:c r="E34" s="0" t="s">
        <x:v>650</x:v>
      </x:c>
      <x:c r="F34" s="0">
        <x:v>10</x:v>
      </x:c>
    </x:row>
    <x:row r="35" spans="1:6">
      <x:c r="A35" s="0">
        <x:v>1401</x:v>
      </x:c>
      <x:c r="B35" s="0" t="s">
        <x:v>213</x:v>
      </x:c>
      <x:c r="C35" s="0">
        <x:v>2023</x:v>
      </x:c>
      <x:c r="D35" s="0" t="s">
        <x:v>649</x:v>
      </x:c>
      <x:c r="E35" s="0" t="s">
        <x:v>651</x:v>
      </x:c>
      <x:c r="F35" s="0">
        <x:v>13</x:v>
      </x:c>
    </x:row>
    <x:row r="36" spans="1:6">
      <x:c r="A36" s="0">
        <x:v>1401</x:v>
      </x:c>
      <x:c r="B36" s="0" t="s">
        <x:v>213</x:v>
      </x:c>
      <x:c r="C36" s="0">
        <x:v>2024</x:v>
      </x:c>
      <x:c r="D36" s="0" t="s">
        <x:v>649</x:v>
      </x:c>
      <x:c r="E36" s="0" t="s">
        <x:v>652</x:v>
      </x:c>
      <x:c r="F36" s="0">
        <x:v>12</x:v>
      </x:c>
    </x:row>
    <x:row r="37" spans="1:6">
      <x:c r="A37" s="0">
        <x:v>1406</x:v>
      </x:c>
      <x:c r="B37" s="0" t="s">
        <x:v>214</x:v>
      </x:c>
      <x:c r="C37" s="0">
        <x:v>2022</x:v>
      </x:c>
      <x:c r="D37" s="0" t="s">
        <x:v>649</x:v>
      </x:c>
      <x:c r="E37" s="0" t="s">
        <x:v>650</x:v>
      </x:c>
      <x:c r="F37" s="0">
        <x:v>11</x:v>
      </x:c>
    </x:row>
    <x:row r="38" spans="1:6">
      <x:c r="A38" s="0">
        <x:v>1406</x:v>
      </x:c>
      <x:c r="B38" s="0" t="s">
        <x:v>214</x:v>
      </x:c>
      <x:c r="C38" s="0">
        <x:v>2023</x:v>
      </x:c>
      <x:c r="D38" s="0" t="s">
        <x:v>649</x:v>
      </x:c>
      <x:c r="E38" s="0" t="s">
        <x:v>651</x:v>
      </x:c>
      <x:c r="F38" s="0">
        <x:v>14</x:v>
      </x:c>
    </x:row>
    <x:row r="39" spans="1:6">
      <x:c r="A39" s="0">
        <x:v>1406</x:v>
      </x:c>
      <x:c r="B39" s="0" t="s">
        <x:v>214</x:v>
      </x:c>
      <x:c r="C39" s="0">
        <x:v>2024</x:v>
      </x:c>
      <x:c r="D39" s="0" t="s">
        <x:v>649</x:v>
      </x:c>
      <x:c r="E39" s="0" t="s">
        <x:v>652</x:v>
      </x:c>
      <x:c r="F39" s="0">
        <x:v>13</x:v>
      </x:c>
    </x:row>
    <x:row r="40" spans="1:6">
      <x:c r="A40" s="0">
        <x:v>1407</x:v>
      </x:c>
      <x:c r="B40" s="0" t="s">
        <x:v>215</x:v>
      </x:c>
      <x:c r="C40" s="0">
        <x:v>2022</x:v>
      </x:c>
      <x:c r="D40" s="0" t="s">
        <x:v>649</x:v>
      </x:c>
      <x:c r="E40" s="0" t="s">
        <x:v>650</x:v>
      </x:c>
      <x:c r="F40" s="0">
        <x:v>12</x:v>
      </x:c>
    </x:row>
    <x:row r="41" spans="1:6">
      <x:c r="A41" s="0">
        <x:v>1407</x:v>
      </x:c>
      <x:c r="B41" s="0" t="s">
        <x:v>215</x:v>
      </x:c>
      <x:c r="C41" s="0">
        <x:v>2023</x:v>
      </x:c>
      <x:c r="D41" s="0" t="s">
        <x:v>649</x:v>
      </x:c>
      <x:c r="E41" s="0" t="s">
        <x:v>651</x:v>
      </x:c>
      <x:c r="F41" s="0">
        <x:v>15</x:v>
      </x:c>
    </x:row>
    <x:row r="42" spans="1:6">
      <x:c r="A42" s="0">
        <x:v>1407</x:v>
      </x:c>
      <x:c r="B42" s="0" t="s">
        <x:v>215</x:v>
      </x:c>
      <x:c r="C42" s="0">
        <x:v>2024</x:v>
      </x:c>
      <x:c r="D42" s="0" t="s">
        <x:v>649</x:v>
      </x:c>
      <x:c r="E42" s="0" t="s">
        <x:v>652</x:v>
      </x:c>
      <x:c r="F42" s="0">
        <x:v>14</x:v>
      </x:c>
    </x:row>
    <x:row r="43" spans="1:6">
      <x:c r="A43" s="0">
        <x:v>1435</x:v>
      </x:c>
      <x:c r="B43" s="0" t="s">
        <x:v>158</x:v>
      </x:c>
      <x:c r="C43" s="0">
        <x:v>2024</x:v>
      </x:c>
      <x:c r="D43" s="0" t="s">
        <x:v>649</x:v>
      </x:c>
      <x:c r="E43" s="0" t="s">
        <x:v>652</x:v>
      </x:c>
      <x:c r="F43" s="0">
        <x:v>15</x:v>
      </x:c>
    </x:row>
    <x:row r="44" spans="1:6">
      <x:c r="A44" s="0">
        <x:v>1450</x:v>
      </x:c>
      <x:c r="B44" s="0" t="s">
        <x:v>159</x:v>
      </x:c>
      <x:c r="C44" s="0">
        <x:v>2024</x:v>
      </x:c>
      <x:c r="D44" s="0" t="s">
        <x:v>649</x:v>
      </x:c>
      <x:c r="E44" s="0" t="s">
        <x:v>652</x:v>
      </x:c>
      <x:c r="F44" s="0">
        <x:v>16</x:v>
      </x:c>
    </x:row>
    <x:row r="45" spans="1:6">
      <x:c r="A45" s="0">
        <x:v>1460</x:v>
      </x:c>
      <x:c r="B45" s="0" t="s">
        <x:v>160</x:v>
      </x:c>
      <x:c r="C45" s="0">
        <x:v>2022</x:v>
      </x:c>
      <x:c r="D45" s="0" t="s">
        <x:v>649</x:v>
      </x:c>
      <x:c r="E45" s="0" t="s">
        <x:v>650</x:v>
      </x:c>
      <x:c r="F45" s="0">
        <x:v>13</x:v>
      </x:c>
    </x:row>
    <x:row r="46" spans="1:6">
      <x:c r="A46" s="0">
        <x:v>1460</x:v>
      </x:c>
      <x:c r="B46" s="0" t="s">
        <x:v>160</x:v>
      </x:c>
      <x:c r="C46" s="0">
        <x:v>2023</x:v>
      </x:c>
      <x:c r="D46" s="0" t="s">
        <x:v>649</x:v>
      </x:c>
      <x:c r="E46" s="0" t="s">
        <x:v>651</x:v>
      </x:c>
      <x:c r="F46" s="0">
        <x:v>16</x:v>
      </x:c>
    </x:row>
    <x:row r="47" spans="1:6">
      <x:c r="A47" s="0">
        <x:v>1460</x:v>
      </x:c>
      <x:c r="B47" s="0" t="s">
        <x:v>160</x:v>
      </x:c>
      <x:c r="C47" s="0">
        <x:v>2024</x:v>
      </x:c>
      <x:c r="D47" s="0" t="s">
        <x:v>649</x:v>
      </x:c>
      <x:c r="E47" s="0" t="s">
        <x:v>652</x:v>
      </x:c>
      <x:c r="F47" s="0">
        <x:v>17</x:v>
      </x:c>
    </x:row>
    <x:row r="48" spans="1:6">
      <x:c r="A48" s="0">
        <x:v>1600</x:v>
      </x:c>
      <x:c r="B48" s="0" t="s">
        <x:v>162</x:v>
      </x:c>
      <x:c r="C48" s="0">
        <x:v>2022</x:v>
      </x:c>
      <x:c r="D48" s="0" t="s">
        <x:v>649</x:v>
      </x:c>
      <x:c r="E48" s="0" t="s">
        <x:v>650</x:v>
      </x:c>
      <x:c r="F48" s="0">
        <x:v>14</x:v>
      </x:c>
    </x:row>
    <x:row r="49" spans="1:6">
      <x:c r="A49" s="0">
        <x:v>1600</x:v>
      </x:c>
      <x:c r="B49" s="0" t="s">
        <x:v>162</x:v>
      </x:c>
      <x:c r="C49" s="0">
        <x:v>2023</x:v>
      </x:c>
      <x:c r="D49" s="0" t="s">
        <x:v>649</x:v>
      </x:c>
      <x:c r="E49" s="0" t="s">
        <x:v>651</x:v>
      </x:c>
      <x:c r="F49" s="0">
        <x:v>17</x:v>
      </x:c>
    </x:row>
    <x:row r="50" spans="1:6">
      <x:c r="A50" s="0">
        <x:v>1600</x:v>
      </x:c>
      <x:c r="B50" s="0" t="s">
        <x:v>162</x:v>
      </x:c>
      <x:c r="C50" s="0">
        <x:v>2024</x:v>
      </x:c>
      <x:c r="D50" s="0" t="s">
        <x:v>649</x:v>
      </x:c>
      <x:c r="E50" s="0" t="s">
        <x:v>652</x:v>
      </x:c>
      <x:c r="F50" s="0">
        <x:v>18</x:v>
      </x:c>
    </x:row>
    <x:row r="51" spans="1:6">
      <x:c r="A51" s="0">
        <x:v>1800</x:v>
      </x:c>
      <x:c r="B51" s="0" t="s">
        <x:v>163</x:v>
      </x:c>
      <x:c r="C51" s="0">
        <x:v>2022</x:v>
      </x:c>
      <x:c r="D51" s="0" t="s">
        <x:v>649</x:v>
      </x:c>
      <x:c r="E51" s="0" t="s">
        <x:v>650</x:v>
      </x:c>
      <x:c r="F51" s="0">
        <x:v>15</x:v>
      </x:c>
    </x:row>
    <x:row r="52" spans="1:6">
      <x:c r="A52" s="0">
        <x:v>1800</x:v>
      </x:c>
      <x:c r="B52" s="0" t="s">
        <x:v>163</x:v>
      </x:c>
      <x:c r="C52" s="0">
        <x:v>2023</x:v>
      </x:c>
      <x:c r="D52" s="0" t="s">
        <x:v>649</x:v>
      </x:c>
      <x:c r="E52" s="0" t="s">
        <x:v>651</x:v>
      </x:c>
      <x:c r="F52" s="0">
        <x:v>18</x:v>
      </x:c>
    </x:row>
    <x:row r="53" spans="1:6">
      <x:c r="A53" s="0">
        <x:v>1800</x:v>
      </x:c>
      <x:c r="B53" s="0" t="s">
        <x:v>163</x:v>
      </x:c>
      <x:c r="C53" s="0">
        <x:v>2024</x:v>
      </x:c>
      <x:c r="D53" s="0" t="s">
        <x:v>649</x:v>
      </x:c>
      <x:c r="E53" s="0" t="s">
        <x:v>652</x:v>
      </x:c>
      <x:c r="F53" s="0">
        <x:v>19</x:v>
      </x:c>
    </x:row>
    <x:row r="54" spans="1:6">
      <x:c r="A54" s="0">
        <x:v>1810</x:v>
      </x:c>
      <x:c r="B54" s="0" t="s">
        <x:v>164</x:v>
      </x:c>
      <x:c r="C54" s="0">
        <x:v>2022</x:v>
      </x:c>
      <x:c r="D54" s="0" t="s">
        <x:v>649</x:v>
      </x:c>
      <x:c r="E54" s="0" t="s">
        <x:v>650</x:v>
      </x:c>
      <x:c r="F54" s="0">
        <x:v>16</x:v>
      </x:c>
    </x:row>
    <x:row r="55" spans="1:6">
      <x:c r="A55" s="0">
        <x:v>1810</x:v>
      </x:c>
      <x:c r="B55" s="0" t="s">
        <x:v>164</x:v>
      </x:c>
      <x:c r="C55" s="0">
        <x:v>2023</x:v>
      </x:c>
      <x:c r="D55" s="0" t="s">
        <x:v>649</x:v>
      </x:c>
      <x:c r="E55" s="0" t="s">
        <x:v>651</x:v>
      </x:c>
      <x:c r="F55" s="0">
        <x:v>19</x:v>
      </x:c>
    </x:row>
    <x:row r="56" spans="1:6">
      <x:c r="A56" s="0">
        <x:v>1810</x:v>
      </x:c>
      <x:c r="B56" s="0" t="s">
        <x:v>164</x:v>
      </x:c>
      <x:c r="C56" s="0">
        <x:v>2024</x:v>
      </x:c>
      <x:c r="D56" s="0" t="s">
        <x:v>649</x:v>
      </x:c>
      <x:c r="E56" s="0" t="s">
        <x:v>652</x:v>
      </x:c>
      <x:c r="F56" s="0">
        <x:v>20</x:v>
      </x:c>
    </x:row>
    <x:row r="57" spans="1:6">
      <x:c r="A57" s="0">
        <x:v>1900</x:v>
      </x:c>
      <x:c r="B57" s="0" t="s">
        <x:v>166</x:v>
      </x:c>
      <x:c r="C57" s="0">
        <x:v>2022</x:v>
      </x:c>
      <x:c r="D57" s="0" t="s">
        <x:v>649</x:v>
      </x:c>
      <x:c r="E57" s="0" t="s">
        <x:v>650</x:v>
      </x:c>
      <x:c r="F57" s="0">
        <x:v>17</x:v>
      </x:c>
    </x:row>
    <x:row r="58" spans="1:6">
      <x:c r="A58" s="0">
        <x:v>1900</x:v>
      </x:c>
      <x:c r="B58" s="0" t="s">
        <x:v>166</x:v>
      </x:c>
      <x:c r="C58" s="0">
        <x:v>2023</x:v>
      </x:c>
      <x:c r="D58" s="0" t="s">
        <x:v>649</x:v>
      </x:c>
      <x:c r="E58" s="0" t="s">
        <x:v>651</x:v>
      </x:c>
      <x:c r="F58" s="0">
        <x:v>20</x:v>
      </x:c>
    </x:row>
    <x:row r="59" spans="1:6">
      <x:c r="A59" s="0">
        <x:v>1900</x:v>
      </x:c>
      <x:c r="B59" s="0" t="s">
        <x:v>166</x:v>
      </x:c>
      <x:c r="C59" s="0">
        <x:v>2024</x:v>
      </x:c>
      <x:c r="D59" s="0" t="s">
        <x:v>649</x:v>
      </x:c>
      <x:c r="E59" s="0" t="s">
        <x:v>652</x:v>
      </x:c>
      <x:c r="F59" s="0">
        <x:v>21</x:v>
      </x:c>
    </x:row>
    <x:row r="60" spans="1:6">
      <x:c r="A60" s="0">
        <x:v>2900</x:v>
      </x:c>
      <x:c r="B60" s="0" t="s">
        <x:v>172</x:v>
      </x:c>
      <x:c r="C60" s="0">
        <x:v>2022</x:v>
      </x:c>
      <x:c r="D60" s="0" t="s">
        <x:v>649</x:v>
      </x:c>
      <x:c r="E60" s="0" t="s">
        <x:v>650</x:v>
      </x:c>
      <x:c r="F60" s="0">
        <x:v>18</x:v>
      </x:c>
    </x:row>
    <x:row r="61" spans="1:6">
      <x:c r="A61" s="0">
        <x:v>2900</x:v>
      </x:c>
      <x:c r="B61" s="0" t="s">
        <x:v>172</x:v>
      </x:c>
      <x:c r="C61" s="0">
        <x:v>2023</x:v>
      </x:c>
      <x:c r="D61" s="0" t="s">
        <x:v>649</x:v>
      </x:c>
      <x:c r="E61" s="0" t="s">
        <x:v>651</x:v>
      </x:c>
      <x:c r="F61" s="0">
        <x:v>21</x:v>
      </x:c>
    </x:row>
    <x:row r="62" spans="1:6">
      <x:c r="A62" s="0">
        <x:v>2900</x:v>
      </x:c>
      <x:c r="B62" s="0" t="s">
        <x:v>172</x:v>
      </x:c>
      <x:c r="C62" s="0">
        <x:v>2024</x:v>
      </x:c>
      <x:c r="D62" s="0" t="s">
        <x:v>649</x:v>
      </x:c>
      <x:c r="E62" s="0" t="s">
        <x:v>652</x:v>
      </x:c>
      <x:c r="F62" s="0">
        <x:v>22</x:v>
      </x:c>
    </x:row>
    <x:row r="63" spans="1:6">
      <x:c r="A63" s="0">
        <x:v>2960</x:v>
      </x:c>
      <x:c r="B63" s="0" t="s">
        <x:v>174</x:v>
      </x:c>
      <x:c r="C63" s="0">
        <x:v>2022</x:v>
      </x:c>
      <x:c r="D63" s="0" t="s">
        <x:v>649</x:v>
      </x:c>
      <x:c r="E63" s="0" t="s">
        <x:v>650</x:v>
      </x:c>
      <x:c r="F63" s="0">
        <x:v>19</x:v>
      </x:c>
    </x:row>
    <x:row r="64" spans="1:6">
      <x:c r="A64" s="0">
        <x:v>2960</x:v>
      </x:c>
      <x:c r="B64" s="0" t="s">
        <x:v>174</x:v>
      </x:c>
      <x:c r="C64" s="0">
        <x:v>2023</x:v>
      </x:c>
      <x:c r="D64" s="0" t="s">
        <x:v>649</x:v>
      </x:c>
      <x:c r="E64" s="0" t="s">
        <x:v>651</x:v>
      </x:c>
      <x:c r="F64" s="0">
        <x:v>22</x:v>
      </x:c>
    </x:row>
    <x:row r="65" spans="1:6">
      <x:c r="A65" s="0">
        <x:v>2960</x:v>
      </x:c>
      <x:c r="B65" s="0" t="s">
        <x:v>174</x:v>
      </x:c>
      <x:c r="C65" s="0">
        <x:v>2024</x:v>
      </x:c>
      <x:c r="D65" s="0" t="s">
        <x:v>649</x:v>
      </x:c>
      <x:c r="E65" s="0" t="s">
        <x:v>652</x:v>
      </x:c>
      <x:c r="F65" s="0">
        <x:v>23</x:v>
      </x:c>
    </x:row>
    <x:row r="66" spans="1:6">
      <x:c r="A66" s="0">
        <x:v>2970</x:v>
      </x:c>
      <x:c r="B66" s="0" t="s">
        <x:v>176</x:v>
      </x:c>
      <x:c r="C66" s="0">
        <x:v>2022</x:v>
      </x:c>
      <x:c r="D66" s="0" t="s">
        <x:v>649</x:v>
      </x:c>
      <x:c r="E66" s="0" t="s">
        <x:v>650</x:v>
      </x:c>
      <x:c r="F66" s="0">
        <x:v>20</x:v>
      </x:c>
    </x:row>
    <x:row r="67" spans="1:6">
      <x:c r="A67" s="0">
        <x:v>2970</x:v>
      </x:c>
      <x:c r="B67" s="0" t="s">
        <x:v>176</x:v>
      </x:c>
      <x:c r="C67" s="0">
        <x:v>2023</x:v>
      </x:c>
      <x:c r="D67" s="0" t="s">
        <x:v>649</x:v>
      </x:c>
      <x:c r="E67" s="0" t="s">
        <x:v>651</x:v>
      </x:c>
      <x:c r="F67" s="0">
        <x:v>23</x:v>
      </x:c>
    </x:row>
    <x:row r="68" spans="1:6">
      <x:c r="A68" s="0">
        <x:v>2970</x:v>
      </x:c>
      <x:c r="B68" s="0" t="s">
        <x:v>176</x:v>
      </x:c>
      <x:c r="C68" s="0">
        <x:v>2024</x:v>
      </x:c>
      <x:c r="D68" s="0" t="s">
        <x:v>649</x:v>
      </x:c>
      <x:c r="E68" s="0" t="s">
        <x:v>652</x:v>
      </x:c>
      <x:c r="F68" s="0">
        <x:v>24</x:v>
      </x:c>
    </x:row>
    <x:row r="69" spans="1:6">
      <x:c r="A69" s="0">
        <x:v>3020</x:v>
      </x:c>
      <x:c r="B69" s="0" t="s">
        <x:v>181</x:v>
      </x:c>
      <x:c r="C69" s="0">
        <x:v>2022</x:v>
      </x:c>
      <x:c r="D69" s="0" t="s">
        <x:v>649</x:v>
      </x:c>
      <x:c r="E69" s="0" t="s">
        <x:v>650</x:v>
      </x:c>
      <x:c r="F69" s="0">
        <x:v>21</x:v>
      </x:c>
    </x:row>
    <x:row r="70" spans="1:6">
      <x:c r="A70" s="0">
        <x:v>3020</x:v>
      </x:c>
      <x:c r="B70" s="0" t="s">
        <x:v>181</x:v>
      </x:c>
      <x:c r="C70" s="0">
        <x:v>2023</x:v>
      </x:c>
      <x:c r="D70" s="0" t="s">
        <x:v>649</x:v>
      </x:c>
      <x:c r="E70" s="0" t="s">
        <x:v>651</x:v>
      </x:c>
      <x:c r="F70" s="0">
        <x:v>24</x:v>
      </x:c>
    </x:row>
    <x:row r="71" spans="1:6">
      <x:c r="A71" s="0">
        <x:v>3020</x:v>
      </x:c>
      <x:c r="B71" s="0" t="s">
        <x:v>181</x:v>
      </x:c>
      <x:c r="C71" s="0">
        <x:v>2024</x:v>
      </x:c>
      <x:c r="D71" s="0" t="s">
        <x:v>649</x:v>
      </x:c>
      <x:c r="E71" s="0" t="s">
        <x:v>652</x:v>
      </x:c>
      <x:c r="F71" s="0">
        <x:v>25</x:v>
      </x:c>
    </x:row>
    <x:row r="72" spans="1:6">
      <x:c r="A72" s="0">
        <x:v>3040</x:v>
      </x:c>
      <x:c r="B72" s="0" t="s">
        <x:v>182</x:v>
      </x:c>
      <x:c r="C72" s="0">
        <x:v>2022</x:v>
      </x:c>
      <x:c r="D72" s="0" t="s">
        <x:v>649</x:v>
      </x:c>
      <x:c r="E72" s="0" t="s">
        <x:v>650</x:v>
      </x:c>
      <x:c r="F72" s="0">
        <x:v>22</x:v>
      </x:c>
    </x:row>
    <x:row r="73" spans="1:6">
      <x:c r="A73" s="0">
        <x:v>3040</x:v>
      </x:c>
      <x:c r="B73" s="0" t="s">
        <x:v>182</x:v>
      </x:c>
      <x:c r="C73" s="0">
        <x:v>2023</x:v>
      </x:c>
      <x:c r="D73" s="0" t="s">
        <x:v>649</x:v>
      </x:c>
      <x:c r="E73" s="0" t="s">
        <x:v>651</x:v>
      </x:c>
      <x:c r="F73" s="0">
        <x:v>25</x:v>
      </x:c>
    </x:row>
    <x:row r="74" spans="1:6">
      <x:c r="A74" s="0">
        <x:v>3040</x:v>
      </x:c>
      <x:c r="B74" s="0" t="s">
        <x:v>182</x:v>
      </x:c>
      <x:c r="C74" s="0">
        <x:v>2024</x:v>
      </x:c>
      <x:c r="D74" s="0" t="s">
        <x:v>649</x:v>
      </x:c>
      <x:c r="E74" s="0" t="s">
        <x:v>652</x:v>
      </x:c>
      <x:c r="F74" s="0">
        <x:v>26</x:v>
      </x:c>
    </x:row>
    <x:row r="75" spans="1:6">
      <x:c r="A75" s="0">
        <x:v>3079</x:v>
      </x:c>
      <x:c r="B75" s="0" t="s">
        <x:v>183</x:v>
      </x:c>
      <x:c r="C75" s="0">
        <x:v>2022</x:v>
      </x:c>
      <x:c r="D75" s="0" t="s">
        <x:v>649</x:v>
      </x:c>
      <x:c r="E75" s="0" t="s">
        <x:v>650</x:v>
      </x:c>
      <x:c r="F75" s="0">
        <x:v>23</x:v>
      </x:c>
    </x:row>
    <x:row r="76" spans="1:6">
      <x:c r="A76" s="0">
        <x:v>3079</x:v>
      </x:c>
      <x:c r="B76" s="0" t="s">
        <x:v>183</x:v>
      </x:c>
      <x:c r="C76" s="0">
        <x:v>2023</x:v>
      </x:c>
      <x:c r="D76" s="0" t="s">
        <x:v>649</x:v>
      </x:c>
      <x:c r="E76" s="0" t="s">
        <x:v>651</x:v>
      </x:c>
      <x:c r="F76" s="0">
        <x:v>26</x:v>
      </x:c>
    </x:row>
    <x:row r="77" spans="1:6">
      <x:c r="A77" s="0">
        <x:v>3079</x:v>
      </x:c>
      <x:c r="B77" s="0" t="s">
        <x:v>183</x:v>
      </x:c>
      <x:c r="C77" s="0">
        <x:v>2024</x:v>
      </x:c>
      <x:c r="D77" s="0" t="s">
        <x:v>649</x:v>
      </x:c>
      <x:c r="E77" s="0" t="s">
        <x:v>652</x:v>
      </x:c>
      <x:c r="F77" s="0">
        <x:v>27</x:v>
      </x:c>
    </x:row>
    <x:row r="78" spans="1:6">
      <x:c r="A78" s="0">
        <x:v>3095</x:v>
      </x:c>
      <x:c r="B78" s="0" t="s">
        <x:v>184</x:v>
      </x:c>
      <x:c r="C78" s="0">
        <x:v>2022</x:v>
      </x:c>
      <x:c r="D78" s="0" t="s">
        <x:v>649</x:v>
      </x:c>
      <x:c r="E78" s="0" t="s">
        <x:v>650</x:v>
      </x:c>
      <x:c r="F78" s="0">
        <x:v>24</x:v>
      </x:c>
    </x:row>
    <x:row r="79" spans="1:6">
      <x:c r="A79" s="0">
        <x:v>3095</x:v>
      </x:c>
      <x:c r="B79" s="0" t="s">
        <x:v>184</x:v>
      </x:c>
      <x:c r="C79" s="0">
        <x:v>2023</x:v>
      </x:c>
      <x:c r="D79" s="0" t="s">
        <x:v>649</x:v>
      </x:c>
      <x:c r="E79" s="0" t="s">
        <x:v>651</x:v>
      </x:c>
      <x:c r="F79" s="0">
        <x:v>27</x:v>
      </x:c>
    </x:row>
    <x:row r="80" spans="1:6">
      <x:c r="A80" s="0">
        <x:v>3095</x:v>
      </x:c>
      <x:c r="B80" s="0" t="s">
        <x:v>184</x:v>
      </x:c>
      <x:c r="C80" s="0">
        <x:v>2024</x:v>
      </x:c>
      <x:c r="D80" s="0" t="s">
        <x:v>649</x:v>
      </x:c>
      <x:c r="E80" s="0" t="s">
        <x:v>652</x:v>
      </x:c>
      <x:c r="F80" s="0">
        <x:v>28</x:v>
      </x:c>
    </x:row>
    <x:row r="81" spans="1:6">
      <x:c r="A81" s="0">
        <x:v>3150</x:v>
      </x:c>
      <x:c r="B81" s="0" t="s">
        <x:v>196</x:v>
      </x:c>
      <x:c r="C81" s="0">
        <x:v>2023</x:v>
      </x:c>
      <x:c r="D81" s="0" t="s">
        <x:v>649</x:v>
      </x:c>
      <x:c r="E81" s="0" t="s">
        <x:v>651</x:v>
      </x:c>
      <x:c r="F81" s="0">
        <x:v>28</x:v>
      </x:c>
    </x:row>
    <x:row r="82" spans="1:6">
      <x:c r="A82" s="0">
        <x:v>3150</x:v>
      </x:c>
      <x:c r="B82" s="0" t="s">
        <x:v>196</x:v>
      </x:c>
      <x:c r="C82" s="0">
        <x:v>2024</x:v>
      </x:c>
      <x:c r="D82" s="0" t="s">
        <x:v>649</x:v>
      </x:c>
      <x:c r="E82" s="0" t="s">
        <x:v>652</x:v>
      </x:c>
      <x:c r="F82" s="0">
        <x:v>29</x:v>
      </x:c>
    </x:row>
    <x:row r="83" spans="1:6">
      <x:c r="A83" s="0">
        <x:v>3160</x:v>
      </x:c>
      <x:c r="B83" s="0" t="s">
        <x:v>197</x:v>
      </x:c>
      <x:c r="C83" s="0">
        <x:v>2022</x:v>
      </x:c>
      <x:c r="D83" s="0" t="s">
        <x:v>649</x:v>
      </x:c>
      <x:c r="E83" s="0" t="s">
        <x:v>650</x:v>
      </x:c>
      <x:c r="F83" s="0">
        <x:v>25</x:v>
      </x:c>
    </x:row>
    <x:row r="84" spans="1:6">
      <x:c r="A84" s="0">
        <x:v>3160</x:v>
      </x:c>
      <x:c r="B84" s="0" t="s">
        <x:v>197</x:v>
      </x:c>
      <x:c r="C84" s="0">
        <x:v>2023</x:v>
      </x:c>
      <x:c r="D84" s="0" t="s">
        <x:v>649</x:v>
      </x:c>
      <x:c r="E84" s="0" t="s">
        <x:v>651</x:v>
      </x:c>
      <x:c r="F84" s="0">
        <x:v>29</x:v>
      </x:c>
    </x:row>
    <x:row r="85" spans="1:6">
      <x:c r="A85" s="0">
        <x:v>3160</x:v>
      </x:c>
      <x:c r="B85" s="0" t="s">
        <x:v>197</x:v>
      </x:c>
      <x:c r="C85" s="0">
        <x:v>2024</x:v>
      </x:c>
      <x:c r="D85" s="0" t="s">
        <x:v>649</x:v>
      </x:c>
      <x:c r="E85" s="0" t="s">
        <x:v>652</x:v>
      </x:c>
      <x:c r="F85" s="0">
        <x:v>30</x:v>
      </x:c>
    </x:row>
    <x:row r="86" spans="1:6">
      <x:c r="A86" s="0">
        <x:v>3300</x:v>
      </x:c>
      <x:c r="B86" s="0" t="s">
        <x:v>188</x:v>
      </x:c>
      <x:c r="C86" s="0">
        <x:v>2022</x:v>
      </x:c>
      <x:c r="D86" s="0" t="s">
        <x:v>649</x:v>
      </x:c>
      <x:c r="E86" s="0" t="s">
        <x:v>650</x:v>
      </x:c>
      <x:c r="F86" s="0">
        <x:v>26</x:v>
      </x:c>
    </x:row>
    <x:row r="87" spans="1:6">
      <x:c r="A87" s="0">
        <x:v>3300</x:v>
      </x:c>
      <x:c r="B87" s="0" t="s">
        <x:v>188</x:v>
      </x:c>
      <x:c r="C87" s="0">
        <x:v>2023</x:v>
      </x:c>
      <x:c r="D87" s="0" t="s">
        <x:v>649</x:v>
      </x:c>
      <x:c r="E87" s="0" t="s">
        <x:v>651</x:v>
      </x:c>
      <x:c r="F87" s="0">
        <x:v>30</x:v>
      </x:c>
    </x:row>
    <x:row r="88" spans="1:6">
      <x:c r="A88" s="0">
        <x:v>3300</x:v>
      </x:c>
      <x:c r="B88" s="0" t="s">
        <x:v>188</x:v>
      </x:c>
      <x:c r="C88" s="0">
        <x:v>2024</x:v>
      </x:c>
      <x:c r="D88" s="0" t="s">
        <x:v>649</x:v>
      </x:c>
      <x:c r="E88" s="0" t="s">
        <x:v>652</x:v>
      </x:c>
      <x:c r="F88" s="0">
        <x:v>31</x:v>
      </x:c>
    </x:row>
    <x:row r="89" spans="1:6">
      <x:c r="A89" s="0">
        <x:v>3500</x:v>
      </x:c>
      <x:c r="B89" s="0" t="s">
        <x:v>190</x:v>
      </x:c>
      <x:c r="C89" s="0">
        <x:v>2022</x:v>
      </x:c>
      <x:c r="D89" s="0" t="s">
        <x:v>649</x:v>
      </x:c>
      <x:c r="E89" s="0" t="s">
        <x:v>650</x:v>
      </x:c>
      <x:c r="F89" s="0">
        <x:v>27</x:v>
      </x:c>
    </x:row>
    <x:row r="90" spans="1:6">
      <x:c r="A90" s="0">
        <x:v>3500</x:v>
      </x:c>
      <x:c r="B90" s="0" t="s">
        <x:v>190</x:v>
      </x:c>
      <x:c r="C90" s="0">
        <x:v>2023</x:v>
      </x:c>
      <x:c r="D90" s="0" t="s">
        <x:v>649</x:v>
      </x:c>
      <x:c r="E90" s="0" t="s">
        <x:v>651</x:v>
      </x:c>
      <x:c r="F90" s="0">
        <x:v>31</x:v>
      </x:c>
    </x:row>
    <x:row r="91" spans="1:6">
      <x:c r="A91" s="0">
        <x:v>3500</x:v>
      </x:c>
      <x:c r="B91" s="0" t="s">
        <x:v>190</x:v>
      </x:c>
      <x:c r="C91" s="0">
        <x:v>2024</x:v>
      </x:c>
      <x:c r="D91" s="0" t="s">
        <x:v>649</x:v>
      </x:c>
      <x:c r="E91" s="0" t="s">
        <x:v>652</x:v>
      </x:c>
      <x:c r="F91" s="0">
        <x:v>32</x:v>
      </x:c>
    </x:row>
    <x:row r="92" spans="1:6">
      <x:c r="A92" s="0">
        <x:v>3510</x:v>
      </x:c>
      <x:c r="B92" s="0" t="s">
        <x:v>191</x:v>
      </x:c>
      <x:c r="C92" s="0">
        <x:v>2022</x:v>
      </x:c>
      <x:c r="D92" s="0" t="s">
        <x:v>649</x:v>
      </x:c>
      <x:c r="E92" s="0" t="s">
        <x:v>650</x:v>
      </x:c>
      <x:c r="F92" s="0">
        <x:v>28</x:v>
      </x:c>
    </x:row>
    <x:row r="93" spans="1:6">
      <x:c r="A93" s="0">
        <x:v>3510</x:v>
      </x:c>
      <x:c r="B93" s="0" t="s">
        <x:v>191</x:v>
      </x:c>
      <x:c r="C93" s="0">
        <x:v>2023</x:v>
      </x:c>
      <x:c r="D93" s="0" t="s">
        <x:v>649</x:v>
      </x:c>
      <x:c r="E93" s="0" t="s">
        <x:v>651</x:v>
      </x:c>
      <x:c r="F93" s="0">
        <x:v>32</x:v>
      </x:c>
    </x:row>
    <x:row r="94" spans="1:6">
      <x:c r="A94" s="0">
        <x:v>3510</x:v>
      </x:c>
      <x:c r="B94" s="0" t="s">
        <x:v>191</x:v>
      </x:c>
      <x:c r="C94" s="0">
        <x:v>2024</x:v>
      </x:c>
      <x:c r="D94" s="0" t="s">
        <x:v>649</x:v>
      </x:c>
      <x:c r="E94" s="0" t="s">
        <x:v>652</x:v>
      </x:c>
      <x:c r="F94" s="0">
        <x:v>33</x:v>
      </x:c>
    </x:row>
    <x:row r="95" spans="1:6">
      <x:c r="A95" s="0">
        <x:v>3730</x:v>
      </x:c>
      <x:c r="B95" s="0" t="s">
        <x:v>192</x:v>
      </x:c>
      <x:c r="C95" s="0">
        <x:v>2022</x:v>
      </x:c>
      <x:c r="D95" s="0" t="s">
        <x:v>649</x:v>
      </x:c>
      <x:c r="E95" s="0" t="s">
        <x:v>650</x:v>
      </x:c>
      <x:c r="F95" s="0">
        <x:v>29</x:v>
      </x:c>
    </x:row>
    <x:row r="96" spans="1:6">
      <x:c r="A96" s="0">
        <x:v>3730</x:v>
      </x:c>
      <x:c r="B96" s="0" t="s">
        <x:v>192</x:v>
      </x:c>
      <x:c r="C96" s="0">
        <x:v>2023</x:v>
      </x:c>
      <x:c r="D96" s="0" t="s">
        <x:v>649</x:v>
      </x:c>
      <x:c r="E96" s="0" t="s">
        <x:v>651</x:v>
      </x:c>
      <x:c r="F96" s="0">
        <x:v>33</x:v>
      </x:c>
    </x:row>
    <x:row r="97" spans="1:6">
      <x:c r="A97" s="0">
        <x:v>3730</x:v>
      </x:c>
      <x:c r="B97" s="0" t="s">
        <x:v>192</x:v>
      </x:c>
      <x:c r="C97" s="0">
        <x:v>2024</x:v>
      </x:c>
      <x:c r="D97" s="0" t="s">
        <x:v>649</x:v>
      </x:c>
      <x:c r="E97" s="0" t="s">
        <x:v>652</x:v>
      </x:c>
      <x:c r="F97" s="0">
        <x:v>34</x:v>
      </x:c>
    </x:row>
    <x:row r="98" spans="1:6">
      <x:c r="A98" s="0">
        <x:v>3760</x:v>
      </x:c>
      <x:c r="B98" s="0" t="s">
        <x:v>311</x:v>
      </x:c>
      <x:c r="C98" s="0">
        <x:v>2024</x:v>
      </x:c>
      <x:c r="D98" s="0" t="s">
        <x:v>649</x:v>
      </x:c>
      <x:c r="E98" s="0" t="s">
        <x:v>652</x:v>
      </x:c>
      <x:c r="F98" s="0">
        <x:v>35</x:v>
      </x:c>
    </x:row>
    <x:row r="99" spans="1:6">
      <x:c r="A99" s="0">
        <x:v>3801</x:v>
      </x:c>
      <x:c r="B99" s="0" t="s">
        <x:v>216</x:v>
      </x:c>
      <x:c r="C99" s="0">
        <x:v>2022</x:v>
      </x:c>
      <x:c r="D99" s="0" t="s">
        <x:v>649</x:v>
      </x:c>
      <x:c r="E99" s="0" t="s">
        <x:v>650</x:v>
      </x:c>
      <x:c r="F99" s="0">
        <x:v>30</x:v>
      </x:c>
    </x:row>
    <x:row r="100" spans="1:6">
      <x:c r="A100" s="0">
        <x:v>3801</x:v>
      </x:c>
      <x:c r="B100" s="0" t="s">
        <x:v>216</x:v>
      </x:c>
      <x:c r="C100" s="0">
        <x:v>2023</x:v>
      </x:c>
      <x:c r="D100" s="0" t="s">
        <x:v>649</x:v>
      </x:c>
      <x:c r="E100" s="0" t="s">
        <x:v>651</x:v>
      </x:c>
      <x:c r="F100" s="0">
        <x:v>34</x:v>
      </x:c>
    </x:row>
    <x:row r="101" spans="1:6">
      <x:c r="A101" s="0">
        <x:v>3801</x:v>
      </x:c>
      <x:c r="B101" s="0" t="s">
        <x:v>216</x:v>
      </x:c>
      <x:c r="C101" s="0">
        <x:v>2024</x:v>
      </x:c>
      <x:c r="D101" s="0" t="s">
        <x:v>649</x:v>
      </x:c>
      <x:c r="E101" s="0" t="s">
        <x:v>652</x:v>
      </x:c>
      <x:c r="F101" s="0">
        <x:v>36</x:v>
      </x:c>
    </x:row>
    <x:row r="102" spans="1:6">
      <x:c r="A102" s="0">
        <x:v>3806</x:v>
      </x:c>
      <x:c r="B102" s="0" t="s">
        <x:v>217</x:v>
      </x:c>
      <x:c r="C102" s="0">
        <x:v>2022</x:v>
      </x:c>
      <x:c r="D102" s="0" t="s">
        <x:v>649</x:v>
      </x:c>
      <x:c r="E102" s="0" t="s">
        <x:v>650</x:v>
      </x:c>
      <x:c r="F102" s="0">
        <x:v>31</x:v>
      </x:c>
    </x:row>
    <x:row r="103" spans="1:6">
      <x:c r="A103" s="0">
        <x:v>3806</x:v>
      </x:c>
      <x:c r="B103" s="0" t="s">
        <x:v>217</x:v>
      </x:c>
      <x:c r="C103" s="0">
        <x:v>2023</x:v>
      </x:c>
      <x:c r="D103" s="0" t="s">
        <x:v>649</x:v>
      </x:c>
      <x:c r="E103" s="0" t="s">
        <x:v>651</x:v>
      </x:c>
      <x:c r="F103" s="0">
        <x:v>35</x:v>
      </x:c>
    </x:row>
    <x:row r="104" spans="1:6">
      <x:c r="A104" s="0">
        <x:v>3806</x:v>
      </x:c>
      <x:c r="B104" s="0" t="s">
        <x:v>217</x:v>
      </x:c>
      <x:c r="C104" s="0">
        <x:v>2024</x:v>
      </x:c>
      <x:c r="D104" s="0" t="s">
        <x:v>649</x:v>
      </x:c>
      <x:c r="E104" s="0" t="s">
        <x:v>652</x:v>
      </x:c>
      <x:c r="F104" s="0">
        <x:v>37</x:v>
      </x:c>
    </x:row>
    <x:row r="105" spans="1:6">
      <x:c r="A105" s="0">
        <x:v>3820</x:v>
      </x:c>
      <x:c r="B105" s="0" t="s">
        <x:v>272</x:v>
      </x:c>
      <x:c r="C105" s="0">
        <x:v>2022</x:v>
      </x:c>
      <x:c r="D105" s="0" t="s">
        <x:v>649</x:v>
      </x:c>
      <x:c r="E105" s="0" t="s">
        <x:v>650</x:v>
      </x:c>
      <x:c r="F105" s="0">
        <x:v>32</x:v>
      </x:c>
    </x:row>
    <x:row r="106" spans="1:6">
      <x:c r="A106" s="0">
        <x:v>3820</x:v>
      </x:c>
      <x:c r="B106" s="0" t="s">
        <x:v>272</x:v>
      </x:c>
      <x:c r="C106" s="0">
        <x:v>2023</x:v>
      </x:c>
      <x:c r="D106" s="0" t="s">
        <x:v>649</x:v>
      </x:c>
      <x:c r="E106" s="0" t="s">
        <x:v>651</x:v>
      </x:c>
      <x:c r="F106" s="0">
        <x:v>36</x:v>
      </x:c>
    </x:row>
    <x:row r="107" spans="1:6">
      <x:c r="A107" s="0">
        <x:v>3820</x:v>
      </x:c>
      <x:c r="B107" s="0" t="s">
        <x:v>272</x:v>
      </x:c>
      <x:c r="C107" s="0">
        <x:v>2024</x:v>
      </x:c>
      <x:c r="D107" s="0" t="s">
        <x:v>649</x:v>
      </x:c>
      <x:c r="E107" s="0" t="s">
        <x:v>652</x:v>
      </x:c>
      <x:c r="F107" s="0">
        <x:v>38</x:v>
      </x:c>
    </x:row>
    <x:row r="108" spans="1:6">
      <x:c r="A108" s="0">
        <x:v>3830</x:v>
      </x:c>
      <x:c r="B108" s="0" t="s">
        <x:v>273</x:v>
      </x:c>
      <x:c r="C108" s="0">
        <x:v>2022</x:v>
      </x:c>
      <x:c r="D108" s="0" t="s">
        <x:v>649</x:v>
      </x:c>
      <x:c r="E108" s="0" t="s">
        <x:v>650</x:v>
      </x:c>
      <x:c r="F108" s="0">
        <x:v>33</x:v>
      </x:c>
    </x:row>
    <x:row r="109" spans="1:6">
      <x:c r="A109" s="0">
        <x:v>3830</x:v>
      </x:c>
      <x:c r="B109" s="0" t="s">
        <x:v>273</x:v>
      </x:c>
      <x:c r="C109" s="0">
        <x:v>2023</x:v>
      </x:c>
      <x:c r="D109" s="0" t="s">
        <x:v>649</x:v>
      </x:c>
      <x:c r="E109" s="0" t="s">
        <x:v>651</x:v>
      </x:c>
      <x:c r="F109" s="0">
        <x:v>37</x:v>
      </x:c>
    </x:row>
    <x:row r="110" spans="1:6">
      <x:c r="A110" s="0">
        <x:v>3830</x:v>
      </x:c>
      <x:c r="B110" s="0" t="s">
        <x:v>273</x:v>
      </x:c>
      <x:c r="C110" s="0">
        <x:v>2024</x:v>
      </x:c>
      <x:c r="D110" s="0" t="s">
        <x:v>649</x:v>
      </x:c>
      <x:c r="E110" s="0" t="s">
        <x:v>652</x:v>
      </x:c>
      <x:c r="F110" s="0">
        <x:v>39</x:v>
      </x:c>
    </x:row>
    <x:row r="111" spans="1:6">
      <x:c r="A111" s="0">
        <x:v>3837</x:v>
      </x:c>
      <x:c r="B111" s="0" t="s">
        <x:v>218</x:v>
      </x:c>
      <x:c r="C111" s="0">
        <x:v>2022</x:v>
      </x:c>
      <x:c r="D111" s="0" t="s">
        <x:v>649</x:v>
      </x:c>
      <x:c r="E111" s="0" t="s">
        <x:v>650</x:v>
      </x:c>
      <x:c r="F111" s="0">
        <x:v>34</x:v>
      </x:c>
    </x:row>
    <x:row r="112" spans="1:6">
      <x:c r="A112" s="0">
        <x:v>3837</x:v>
      </x:c>
      <x:c r="B112" s="0" t="s">
        <x:v>218</x:v>
      </x:c>
      <x:c r="C112" s="0">
        <x:v>2023</x:v>
      </x:c>
      <x:c r="D112" s="0" t="s">
        <x:v>649</x:v>
      </x:c>
      <x:c r="E112" s="0" t="s">
        <x:v>651</x:v>
      </x:c>
      <x:c r="F112" s="0">
        <x:v>38</x:v>
      </x:c>
    </x:row>
    <x:row r="113" spans="1:6">
      <x:c r="A113" s="0">
        <x:v>3837</x:v>
      </x:c>
      <x:c r="B113" s="0" t="s">
        <x:v>218</x:v>
      </x:c>
      <x:c r="C113" s="0">
        <x:v>2024</x:v>
      </x:c>
      <x:c r="D113" s="0" t="s">
        <x:v>649</x:v>
      </x:c>
      <x:c r="E113" s="0" t="s">
        <x:v>652</x:v>
      </x:c>
      <x:c r="F113" s="0">
        <x:v>40</x:v>
      </x:c>
    </x:row>
    <x:row r="114" spans="1:6">
      <x:c r="A114" s="0">
        <x:v>3841</x:v>
      </x:c>
      <x:c r="B114" s="0" t="s">
        <x:v>186</x:v>
      </x:c>
      <x:c r="C114" s="0">
        <x:v>2022</x:v>
      </x:c>
      <x:c r="D114" s="0" t="s">
        <x:v>649</x:v>
      </x:c>
      <x:c r="E114" s="0" t="s">
        <x:v>650</x:v>
      </x:c>
      <x:c r="F114" s="0">
        <x:v>35</x:v>
      </x:c>
    </x:row>
    <x:row r="115" spans="1:6">
      <x:c r="A115" s="0">
        <x:v>3841</x:v>
      </x:c>
      <x:c r="B115" s="0" t="s">
        <x:v>186</x:v>
      </x:c>
      <x:c r="C115" s="0">
        <x:v>2023</x:v>
      </x:c>
      <x:c r="D115" s="0" t="s">
        <x:v>649</x:v>
      </x:c>
      <x:c r="E115" s="0" t="s">
        <x:v>651</x:v>
      </x:c>
      <x:c r="F115" s="0">
        <x:v>39</x:v>
      </x:c>
    </x:row>
    <x:row r="116" spans="1:6">
      <x:c r="A116" s="0">
        <x:v>3841</x:v>
      </x:c>
      <x:c r="B116" s="0" t="s">
        <x:v>186</x:v>
      </x:c>
      <x:c r="C116" s="0">
        <x:v>2024</x:v>
      </x:c>
      <x:c r="D116" s="0" t="s">
        <x:v>649</x:v>
      </x:c>
      <x:c r="E116" s="0" t="s">
        <x:v>652</x:v>
      </x:c>
      <x:c r="F116" s="0">
        <x:v>41</x:v>
      </x:c>
    </x:row>
    <x:row r="117" spans="1:6">
      <x:c r="A117" s="0">
        <x:v>3900</x:v>
      </x:c>
      <x:c r="B117" s="0" t="s">
        <x:v>194</x:v>
      </x:c>
      <x:c r="C117" s="0">
        <x:v>2022</x:v>
      </x:c>
      <x:c r="D117" s="0" t="s">
        <x:v>649</x:v>
      </x:c>
      <x:c r="E117" s="0" t="s">
        <x:v>650</x:v>
      </x:c>
      <x:c r="F117" s="0">
        <x:v>36</x:v>
      </x:c>
    </x:row>
    <x:row r="118" spans="1:6">
      <x:c r="A118" s="0">
        <x:v>3900</x:v>
      </x:c>
      <x:c r="B118" s="0" t="s">
        <x:v>194</x:v>
      </x:c>
      <x:c r="C118" s="0">
        <x:v>2023</x:v>
      </x:c>
      <x:c r="D118" s="0" t="s">
        <x:v>649</x:v>
      </x:c>
      <x:c r="E118" s="0" t="s">
        <x:v>651</x:v>
      </x:c>
      <x:c r="F118" s="0">
        <x:v>40</x:v>
      </x:c>
    </x:row>
    <x:row r="119" spans="1:6">
      <x:c r="A119" s="0">
        <x:v>3900</x:v>
      </x:c>
      <x:c r="B119" s="0" t="s">
        <x:v>194</x:v>
      </x:c>
      <x:c r="C119" s="0">
        <x:v>2024</x:v>
      </x:c>
      <x:c r="D119" s="0" t="s">
        <x:v>649</x:v>
      </x:c>
      <x:c r="E119" s="0" t="s">
        <x:v>652</x:v>
      </x:c>
      <x:c r="F119" s="0">
        <x:v>42</x:v>
      </x:c>
    </x:row>
    <x:row r="120" spans="1:6">
      <x:c r="A120" s="0">
        <x:v>4120</x:v>
      </x:c>
      <x:c r="B120" s="0" t="s">
        <x:v>41</x:v>
      </x:c>
      <x:c r="C120" s="0">
        <x:v>2022</x:v>
      </x:c>
      <x:c r="D120" s="0" t="s">
        <x:v>649</x:v>
      </x:c>
      <x:c r="E120" s="0" t="s">
        <x:v>650</x:v>
      </x:c>
      <x:c r="F120" s="0">
        <x:v>37</x:v>
      </x:c>
    </x:row>
    <x:row r="121" spans="1:6">
      <x:c r="A121" s="0">
        <x:v>4120</x:v>
      </x:c>
      <x:c r="B121" s="0" t="s">
        <x:v>41</x:v>
      </x:c>
      <x:c r="C121" s="0">
        <x:v>2023</x:v>
      </x:c>
      <x:c r="D121" s="0" t="s">
        <x:v>649</x:v>
      </x:c>
      <x:c r="E121" s="0" t="s">
        <x:v>651</x:v>
      </x:c>
      <x:c r="F121" s="0">
        <x:v>41</x:v>
      </x:c>
    </x:row>
    <x:row r="122" spans="1:6">
      <x:c r="A122" s="0">
        <x:v>4120</x:v>
      </x:c>
      <x:c r="B122" s="0" t="s">
        <x:v>41</x:v>
      </x:c>
      <x:c r="C122" s="0">
        <x:v>2024</x:v>
      </x:c>
      <x:c r="D122" s="0" t="s">
        <x:v>649</x:v>
      </x:c>
      <x:c r="E122" s="0" t="s">
        <x:v>652</x:v>
      </x:c>
      <x:c r="F122" s="0">
        <x:v>43</x:v>
      </x:c>
    </x:row>
    <x:row r="123" spans="1:6">
      <x:c r="A123" s="0">
        <x:v>4125</x:v>
      </x:c>
      <x:c r="B123" s="0" t="s">
        <x:v>42</x:v>
      </x:c>
      <x:c r="C123" s="0">
        <x:v>2022</x:v>
      </x:c>
      <x:c r="D123" s="0" t="s">
        <x:v>649</x:v>
      </x:c>
      <x:c r="E123" s="0" t="s">
        <x:v>650</x:v>
      </x:c>
      <x:c r="F123" s="0">
        <x:v>38</x:v>
      </x:c>
    </x:row>
    <x:row r="124" spans="1:6">
      <x:c r="A124" s="0">
        <x:v>4125</x:v>
      </x:c>
      <x:c r="B124" s="0" t="s">
        <x:v>42</x:v>
      </x:c>
      <x:c r="C124" s="0">
        <x:v>2023</x:v>
      </x:c>
      <x:c r="D124" s="0" t="s">
        <x:v>649</x:v>
      </x:c>
      <x:c r="E124" s="0" t="s">
        <x:v>651</x:v>
      </x:c>
      <x:c r="F124" s="0">
        <x:v>42</x:v>
      </x:c>
    </x:row>
    <x:row r="125" spans="1:6">
      <x:c r="A125" s="0">
        <x:v>4125</x:v>
      </x:c>
      <x:c r="B125" s="0" t="s">
        <x:v>42</x:v>
      </x:c>
      <x:c r="C125" s="0">
        <x:v>2024</x:v>
      </x:c>
      <x:c r="D125" s="0" t="s">
        <x:v>649</x:v>
      </x:c>
      <x:c r="E125" s="0" t="s">
        <x:v>652</x:v>
      </x:c>
      <x:c r="F125" s="0">
        <x:v>44</x:v>
      </x:c>
    </x:row>
    <x:row r="126" spans="1:6">
      <x:c r="A126" s="0">
        <x:v>4300</x:v>
      </x:c>
      <x:c r="B126" s="0" t="s">
        <x:v>43</x:v>
      </x:c>
      <x:c r="C126" s="0">
        <x:v>2022</x:v>
      </x:c>
      <x:c r="D126" s="0" t="s">
        <x:v>649</x:v>
      </x:c>
      <x:c r="E126" s="0" t="s">
        <x:v>650</x:v>
      </x:c>
      <x:c r="F126" s="0">
        <x:v>39</x:v>
      </x:c>
    </x:row>
    <x:row r="127" spans="1:6">
      <x:c r="A127" s="0">
        <x:v>4300</x:v>
      </x:c>
      <x:c r="B127" s="0" t="s">
        <x:v>43</x:v>
      </x:c>
      <x:c r="C127" s="0">
        <x:v>2023</x:v>
      </x:c>
      <x:c r="D127" s="0" t="s">
        <x:v>649</x:v>
      </x:c>
      <x:c r="E127" s="0" t="s">
        <x:v>651</x:v>
      </x:c>
      <x:c r="F127" s="0">
        <x:v>43</x:v>
      </x:c>
    </x:row>
    <x:row r="128" spans="1:6">
      <x:c r="A128" s="0">
        <x:v>4300</x:v>
      </x:c>
      <x:c r="B128" s="0" t="s">
        <x:v>43</x:v>
      </x:c>
      <x:c r="C128" s="0">
        <x:v>2024</x:v>
      </x:c>
      <x:c r="D128" s="0" t="s">
        <x:v>649</x:v>
      </x:c>
      <x:c r="E128" s="0" t="s">
        <x:v>652</x:v>
      </x:c>
      <x:c r="F128" s="0">
        <x:v>45</x:v>
      </x:c>
    </x:row>
    <x:row r="129" spans="1:6">
      <x:c r="A129" s="0">
        <x:v>4400</x:v>
      </x:c>
      <x:c r="B129" s="0" t="s">
        <x:v>44</x:v>
      </x:c>
      <x:c r="C129" s="0">
        <x:v>2022</x:v>
      </x:c>
      <x:c r="D129" s="0" t="s">
        <x:v>649</x:v>
      </x:c>
      <x:c r="E129" s="0" t="s">
        <x:v>650</x:v>
      </x:c>
      <x:c r="F129" s="0">
        <x:v>40</x:v>
      </x:c>
    </x:row>
    <x:row r="130" spans="1:6">
      <x:c r="A130" s="0">
        <x:v>4400</x:v>
      </x:c>
      <x:c r="B130" s="0" t="s">
        <x:v>44</x:v>
      </x:c>
      <x:c r="C130" s="0">
        <x:v>2023</x:v>
      </x:c>
      <x:c r="D130" s="0" t="s">
        <x:v>649</x:v>
      </x:c>
      <x:c r="E130" s="0" t="s">
        <x:v>651</x:v>
      </x:c>
      <x:c r="F130" s="0">
        <x:v>44</x:v>
      </x:c>
    </x:row>
    <x:row r="131" spans="1:6">
      <x:c r="A131" s="0">
        <x:v>4400</x:v>
      </x:c>
      <x:c r="B131" s="0" t="s">
        <x:v>44</x:v>
      </x:c>
      <x:c r="C131" s="0">
        <x:v>2024</x:v>
      </x:c>
      <x:c r="D131" s="0" t="s">
        <x:v>649</x:v>
      </x:c>
      <x:c r="E131" s="0" t="s">
        <x:v>652</x:v>
      </x:c>
      <x:c r="F131" s="0">
        <x:v>46</x:v>
      </x:c>
    </x:row>
    <x:row r="132" spans="1:6">
      <x:c r="A132" s="0">
        <x:v>4410</x:v>
      </x:c>
      <x:c r="B132" s="0" t="s">
        <x:v>45</x:v>
      </x:c>
      <x:c r="C132" s="0">
        <x:v>2022</x:v>
      </x:c>
      <x:c r="D132" s="0" t="s">
        <x:v>649</x:v>
      </x:c>
      <x:c r="E132" s="0" t="s">
        <x:v>650</x:v>
      </x:c>
      <x:c r="F132" s="0">
        <x:v>41</x:v>
      </x:c>
    </x:row>
    <x:row r="133" spans="1:6">
      <x:c r="A133" s="0">
        <x:v>4410</x:v>
      </x:c>
      <x:c r="B133" s="0" t="s">
        <x:v>45</x:v>
      </x:c>
      <x:c r="C133" s="0">
        <x:v>2023</x:v>
      </x:c>
      <x:c r="D133" s="0" t="s">
        <x:v>649</x:v>
      </x:c>
      <x:c r="E133" s="0" t="s">
        <x:v>651</x:v>
      </x:c>
      <x:c r="F133" s="0">
        <x:v>45</x:v>
      </x:c>
    </x:row>
    <x:row r="134" spans="1:6">
      <x:c r="A134" s="0">
        <x:v>4410</x:v>
      </x:c>
      <x:c r="B134" s="0" t="s">
        <x:v>45</x:v>
      </x:c>
      <x:c r="C134" s="0">
        <x:v>2024</x:v>
      </x:c>
      <x:c r="D134" s="0" t="s">
        <x:v>649</x:v>
      </x:c>
      <x:c r="E134" s="0" t="s">
        <x:v>652</x:v>
      </x:c>
      <x:c r="F134" s="0">
        <x:v>47</x:v>
      </x:c>
    </x:row>
    <x:row r="135" spans="1:6">
      <x:c r="A135" s="0">
        <x:v>4420</x:v>
      </x:c>
      <x:c r="B135" s="0" t="s">
        <x:v>46</x:v>
      </x:c>
      <x:c r="C135" s="0">
        <x:v>2022</x:v>
      </x:c>
      <x:c r="D135" s="0" t="s">
        <x:v>649</x:v>
      </x:c>
      <x:c r="E135" s="0" t="s">
        <x:v>650</x:v>
      </x:c>
      <x:c r="F135" s="0">
        <x:v>42</x:v>
      </x:c>
    </x:row>
    <x:row r="136" spans="1:6">
      <x:c r="A136" s="0">
        <x:v>4420</x:v>
      </x:c>
      <x:c r="B136" s="0" t="s">
        <x:v>46</x:v>
      </x:c>
      <x:c r="C136" s="0">
        <x:v>2023</x:v>
      </x:c>
      <x:c r="D136" s="0" t="s">
        <x:v>649</x:v>
      </x:c>
      <x:c r="E136" s="0" t="s">
        <x:v>651</x:v>
      </x:c>
      <x:c r="F136" s="0">
        <x:v>46</x:v>
      </x:c>
    </x:row>
    <x:row r="137" spans="1:6">
      <x:c r="A137" s="0">
        <x:v>4420</x:v>
      </x:c>
      <x:c r="B137" s="0" t="s">
        <x:v>46</x:v>
      </x:c>
      <x:c r="C137" s="0">
        <x:v>2024</x:v>
      </x:c>
      <x:c r="D137" s="0" t="s">
        <x:v>649</x:v>
      </x:c>
      <x:c r="E137" s="0" t="s">
        <x:v>652</x:v>
      </x:c>
      <x:c r="F137" s="0">
        <x:v>48</x:v>
      </x:c>
    </x:row>
    <x:row r="138" spans="1:6">
      <x:c r="A138" s="0">
        <x:v>4730</x:v>
      </x:c>
      <x:c r="B138" s="0" t="s">
        <x:v>47</x:v>
      </x:c>
      <x:c r="C138" s="0">
        <x:v>2022</x:v>
      </x:c>
      <x:c r="D138" s="0" t="s">
        <x:v>649</x:v>
      </x:c>
      <x:c r="E138" s="0" t="s">
        <x:v>650</x:v>
      </x:c>
      <x:c r="F138" s="0">
        <x:v>43</x:v>
      </x:c>
    </x:row>
    <x:row r="139" spans="1:6">
      <x:c r="A139" s="0">
        <x:v>4730</x:v>
      </x:c>
      <x:c r="B139" s="0" t="s">
        <x:v>47</x:v>
      </x:c>
      <x:c r="C139" s="0">
        <x:v>2023</x:v>
      </x:c>
      <x:c r="D139" s="0" t="s">
        <x:v>649</x:v>
      </x:c>
      <x:c r="E139" s="0" t="s">
        <x:v>651</x:v>
      </x:c>
      <x:c r="F139" s="0">
        <x:v>47</x:v>
      </x:c>
    </x:row>
    <x:row r="140" spans="1:6">
      <x:c r="A140" s="0">
        <x:v>4730</x:v>
      </x:c>
      <x:c r="B140" s="0" t="s">
        <x:v>47</x:v>
      </x:c>
      <x:c r="C140" s="0">
        <x:v>2024</x:v>
      </x:c>
      <x:c r="D140" s="0" t="s">
        <x:v>649</x:v>
      </x:c>
      <x:c r="E140" s="0" t="s">
        <x:v>652</x:v>
      </x:c>
      <x:c r="F140" s="0">
        <x:v>49</x:v>
      </x:c>
    </x:row>
    <x:row r="141" spans="1:6">
      <x:c r="A141" s="0">
        <x:v>4849</x:v>
      </x:c>
      <x:c r="B141" s="0" t="s">
        <x:v>70</x:v>
      </x:c>
      <x:c r="C141" s="0">
        <x:v>2023</x:v>
      </x:c>
      <x:c r="D141" s="0" t="s">
        <x:v>649</x:v>
      </x:c>
      <x:c r="E141" s="0" t="s">
        <x:v>651</x:v>
      </x:c>
      <x:c r="F141" s="0">
        <x:v>48</x:v>
      </x:c>
    </x:row>
    <x:row r="142" spans="1:6">
      <x:c r="A142" s="0">
        <x:v>4923</x:v>
      </x:c>
      <x:c r="B142" s="0" t="s">
        <x:v>71</x:v>
      </x:c>
      <x:c r="C142" s="0">
        <x:v>2024</x:v>
      </x:c>
      <x:c r="D142" s="0" t="s">
        <x:v>649</x:v>
      </x:c>
      <x:c r="E142" s="0" t="s">
        <x:v>652</x:v>
      </x:c>
      <x:c r="F142" s="0">
        <x:v>50</x:v>
      </x:c>
    </x:row>
    <x:row r="143" spans="1:6">
      <x:c r="A143" s="0">
        <x:v>4930</x:v>
      </x:c>
      <x:c r="B143" s="0" t="s">
        <x:v>72</x:v>
      </x:c>
      <x:c r="C143" s="0">
        <x:v>2023</x:v>
      </x:c>
      <x:c r="D143" s="0" t="s">
        <x:v>649</x:v>
      </x:c>
      <x:c r="E143" s="0" t="s">
        <x:v>651</x:v>
      </x:c>
      <x:c r="F143" s="0">
        <x:v>49</x:v>
      </x:c>
    </x:row>
    <x:row r="144" spans="1:6">
      <x:c r="A144" s="0">
        <x:v>4940</x:v>
      </x:c>
      <x:c r="B144" s="0" t="s">
        <x:v>73</x:v>
      </x:c>
      <x:c r="C144" s="0">
        <x:v>2022</x:v>
      </x:c>
      <x:c r="D144" s="0" t="s">
        <x:v>649</x:v>
      </x:c>
      <x:c r="E144" s="0" t="s">
        <x:v>650</x:v>
      </x:c>
      <x:c r="F144" s="0">
        <x:v>44</x:v>
      </x:c>
    </x:row>
    <x:row r="145" spans="1:6">
      <x:c r="A145" s="0">
        <x:v>4940</x:v>
      </x:c>
      <x:c r="B145" s="0" t="s">
        <x:v>73</x:v>
      </x:c>
      <x:c r="C145" s="0">
        <x:v>2023</x:v>
      </x:c>
      <x:c r="D145" s="0" t="s">
        <x:v>649</x:v>
      </x:c>
      <x:c r="E145" s="0" t="s">
        <x:v>651</x:v>
      </x:c>
      <x:c r="F145" s="0">
        <x:v>50</x:v>
      </x:c>
    </x:row>
    <x:row r="146" spans="1:6">
      <x:c r="A146" s="0">
        <x:v>4940</x:v>
      </x:c>
      <x:c r="B146" s="0" t="s">
        <x:v>73</x:v>
      </x:c>
      <x:c r="C146" s="0">
        <x:v>2024</x:v>
      </x:c>
      <x:c r="D146" s="0" t="s">
        <x:v>649</x:v>
      </x:c>
      <x:c r="E146" s="0" t="s">
        <x:v>652</x:v>
      </x:c>
      <x:c r="F146" s="0">
        <x:v>51</x:v>
      </x:c>
    </x:row>
    <x:row r="147" spans="1:6">
      <x:c r="A147" s="0">
        <x:v>5300</x:v>
      </x:c>
      <x:c r="B147" s="0" t="s">
        <x:v>50</x:v>
      </x:c>
      <x:c r="C147" s="0">
        <x:v>2022</x:v>
      </x:c>
      <x:c r="D147" s="0" t="s">
        <x:v>649</x:v>
      </x:c>
      <x:c r="E147" s="0" t="s">
        <x:v>650</x:v>
      </x:c>
      <x:c r="F147" s="0">
        <x:v>45</x:v>
      </x:c>
    </x:row>
    <x:row r="148" spans="1:6">
      <x:c r="A148" s="0">
        <x:v>5300</x:v>
      </x:c>
      <x:c r="B148" s="0" t="s">
        <x:v>50</x:v>
      </x:c>
      <x:c r="C148" s="0">
        <x:v>2023</x:v>
      </x:c>
      <x:c r="D148" s="0" t="s">
        <x:v>649</x:v>
      </x:c>
      <x:c r="E148" s="0" t="s">
        <x:v>651</x:v>
      </x:c>
      <x:c r="F148" s="0">
        <x:v>51</x:v>
      </x:c>
    </x:row>
    <x:row r="149" spans="1:6">
      <x:c r="A149" s="0">
        <x:v>5300</x:v>
      </x:c>
      <x:c r="B149" s="0" t="s">
        <x:v>50</x:v>
      </x:c>
      <x:c r="C149" s="0">
        <x:v>2024</x:v>
      </x:c>
      <x:c r="D149" s="0" t="s">
        <x:v>649</x:v>
      </x:c>
      <x:c r="E149" s="0" t="s">
        <x:v>652</x:v>
      </x:c>
      <x:c r="F149" s="0">
        <x:v>52</x:v>
      </x:c>
    </x:row>
    <x:row r="150" spans="1:6">
      <x:c r="A150" s="0">
        <x:v>5400</x:v>
      </x:c>
      <x:c r="B150" s="0" t="s">
        <x:v>51</x:v>
      </x:c>
      <x:c r="C150" s="0">
        <x:v>2022</x:v>
      </x:c>
      <x:c r="D150" s="0" t="s">
        <x:v>649</x:v>
      </x:c>
      <x:c r="E150" s="0" t="s">
        <x:v>650</x:v>
      </x:c>
      <x:c r="F150" s="0">
        <x:v>46</x:v>
      </x:c>
    </x:row>
    <x:row r="151" spans="1:6">
      <x:c r="A151" s="0">
        <x:v>5400</x:v>
      </x:c>
      <x:c r="B151" s="0" t="s">
        <x:v>51</x:v>
      </x:c>
      <x:c r="C151" s="0">
        <x:v>2023</x:v>
      </x:c>
      <x:c r="D151" s="0" t="s">
        <x:v>649</x:v>
      </x:c>
      <x:c r="E151" s="0" t="s">
        <x:v>651</x:v>
      </x:c>
      <x:c r="F151" s="0">
        <x:v>52</x:v>
      </x:c>
    </x:row>
    <x:row r="152" spans="1:6">
      <x:c r="A152" s="0">
        <x:v>5400</x:v>
      </x:c>
      <x:c r="B152" s="0" t="s">
        <x:v>51</x:v>
      </x:c>
      <x:c r="C152" s="0">
        <x:v>2024</x:v>
      </x:c>
      <x:c r="D152" s="0" t="s">
        <x:v>649</x:v>
      </x:c>
      <x:c r="E152" s="0" t="s">
        <x:v>652</x:v>
      </x:c>
      <x:c r="F152" s="0">
        <x:v>53</x:v>
      </x:c>
    </x:row>
    <x:row r="153" spans="1:6">
      <x:c r="A153" s="0">
        <x:v>5425</x:v>
      </x:c>
      <x:c r="B153" s="0" t="s">
        <x:v>52</x:v>
      </x:c>
      <x:c r="C153" s="0">
        <x:v>2022</x:v>
      </x:c>
      <x:c r="D153" s="0" t="s">
        <x:v>649</x:v>
      </x:c>
      <x:c r="E153" s="0" t="s">
        <x:v>650</x:v>
      </x:c>
      <x:c r="F153" s="0">
        <x:v>47</x:v>
      </x:c>
    </x:row>
    <x:row r="154" spans="1:6">
      <x:c r="A154" s="0">
        <x:v>5425</x:v>
      </x:c>
      <x:c r="B154" s="0" t="s">
        <x:v>52</x:v>
      </x:c>
      <x:c r="C154" s="0">
        <x:v>2023</x:v>
      </x:c>
      <x:c r="D154" s="0" t="s">
        <x:v>649</x:v>
      </x:c>
      <x:c r="E154" s="0" t="s">
        <x:v>651</x:v>
      </x:c>
      <x:c r="F154" s="0">
        <x:v>53</x:v>
      </x:c>
    </x:row>
    <x:row r="155" spans="1:6">
      <x:c r="A155" s="0">
        <x:v>5425</x:v>
      </x:c>
      <x:c r="B155" s="0" t="s">
        <x:v>52</x:v>
      </x:c>
      <x:c r="C155" s="0">
        <x:v>2024</x:v>
      </x:c>
      <x:c r="D155" s="0" t="s">
        <x:v>649</x:v>
      </x:c>
      <x:c r="E155" s="0" t="s">
        <x:v>652</x:v>
      </x:c>
      <x:c r="F155" s="0">
        <x:v>54</x:v>
      </x:c>
    </x:row>
    <x:row r="156" spans="1:6">
      <x:c r="A156" s="0">
        <x:v>5730</x:v>
      </x:c>
      <x:c r="B156" s="0" t="s">
        <x:v>53</x:v>
      </x:c>
      <x:c r="C156" s="0">
        <x:v>2022</x:v>
      </x:c>
      <x:c r="D156" s="0" t="s">
        <x:v>649</x:v>
      </x:c>
      <x:c r="E156" s="0" t="s">
        <x:v>650</x:v>
      </x:c>
      <x:c r="F156" s="0">
        <x:v>48</x:v>
      </x:c>
    </x:row>
    <x:row r="157" spans="1:6">
      <x:c r="A157" s="0">
        <x:v>5730</x:v>
      </x:c>
      <x:c r="B157" s="0" t="s">
        <x:v>53</x:v>
      </x:c>
      <x:c r="C157" s="0">
        <x:v>2023</x:v>
      </x:c>
      <x:c r="D157" s="0" t="s">
        <x:v>649</x:v>
      </x:c>
      <x:c r="E157" s="0" t="s">
        <x:v>651</x:v>
      </x:c>
      <x:c r="F157" s="0">
        <x:v>54</x:v>
      </x:c>
    </x:row>
    <x:row r="158" spans="1:6">
      <x:c r="A158" s="0">
        <x:v>5730</x:v>
      </x:c>
      <x:c r="B158" s="0" t="s">
        <x:v>53</x:v>
      </x:c>
      <x:c r="C158" s="0">
        <x:v>2024</x:v>
      </x:c>
      <x:c r="D158" s="0" t="s">
        <x:v>649</x:v>
      </x:c>
      <x:c r="E158" s="0" t="s">
        <x:v>652</x:v>
      </x:c>
      <x:c r="F158" s="0">
        <x:v>55</x:v>
      </x:c>
    </x:row>
    <x:row r="159" spans="1:6">
      <x:c r="A159" s="0">
        <x:v>5800</x:v>
      </x:c>
      <x:c r="B159" s="0" t="s">
        <x:v>54</x:v>
      </x:c>
      <x:c r="C159" s="0">
        <x:v>2022</x:v>
      </x:c>
      <x:c r="D159" s="0" t="s">
        <x:v>649</x:v>
      </x:c>
      <x:c r="E159" s="0" t="s">
        <x:v>650</x:v>
      </x:c>
      <x:c r="F159" s="0">
        <x:v>49</x:v>
      </x:c>
    </x:row>
    <x:row r="160" spans="1:6">
      <x:c r="A160" s="0">
        <x:v>5800</x:v>
      </x:c>
      <x:c r="B160" s="0" t="s">
        <x:v>54</x:v>
      </x:c>
      <x:c r="C160" s="0">
        <x:v>2023</x:v>
      </x:c>
      <x:c r="D160" s="0" t="s">
        <x:v>649</x:v>
      </x:c>
      <x:c r="E160" s="0" t="s">
        <x:v>651</x:v>
      </x:c>
      <x:c r="F160" s="0">
        <x:v>55</x:v>
      </x:c>
    </x:row>
    <x:row r="161" spans="1:6">
      <x:c r="A161" s="0">
        <x:v>5800</x:v>
      </x:c>
      <x:c r="B161" s="0" t="s">
        <x:v>54</x:v>
      </x:c>
      <x:c r="C161" s="0">
        <x:v>2024</x:v>
      </x:c>
      <x:c r="D161" s="0" t="s">
        <x:v>649</x:v>
      </x:c>
      <x:c r="E161" s="0" t="s">
        <x:v>652</x:v>
      </x:c>
      <x:c r="F161" s="0">
        <x:v>56</x:v>
      </x:c>
    </x:row>
    <x:row r="162" spans="1:6">
      <x:c r="A162" s="0">
        <x:v>5880</x:v>
      </x:c>
      <x:c r="B162" s="0" t="s">
        <x:v>55</x:v>
      </x:c>
      <x:c r="C162" s="0">
        <x:v>2022</x:v>
      </x:c>
      <x:c r="D162" s="0" t="s">
        <x:v>649</x:v>
      </x:c>
      <x:c r="E162" s="0" t="s">
        <x:v>650</x:v>
      </x:c>
      <x:c r="F162" s="0">
        <x:v>50</x:v>
      </x:c>
    </x:row>
    <x:row r="163" spans="1:6">
      <x:c r="A163" s="0">
        <x:v>5880</x:v>
      </x:c>
      <x:c r="B163" s="0" t="s">
        <x:v>55</x:v>
      </x:c>
      <x:c r="C163" s="0">
        <x:v>2023</x:v>
      </x:c>
      <x:c r="D163" s="0" t="s">
        <x:v>649</x:v>
      </x:c>
      <x:c r="E163" s="0" t="s">
        <x:v>651</x:v>
      </x:c>
      <x:c r="F163" s="0">
        <x:v>56</x:v>
      </x:c>
    </x:row>
    <x:row r="164" spans="1:6">
      <x:c r="A164" s="0">
        <x:v>5880</x:v>
      </x:c>
      <x:c r="B164" s="0" t="s">
        <x:v>55</x:v>
      </x:c>
      <x:c r="C164" s="0">
        <x:v>2024</x:v>
      </x:c>
      <x:c r="D164" s="0" t="s">
        <x:v>649</x:v>
      </x:c>
      <x:c r="E164" s="0" t="s">
        <x:v>652</x:v>
      </x:c>
      <x:c r="F164" s="0">
        <x:v>57</x:v>
      </x:c>
    </x:row>
    <x:row r="165" spans="1:6">
      <x:c r="A165" s="0">
        <x:v>5900</x:v>
      </x:c>
      <x:c r="B165" s="0" t="s">
        <x:v>56</x:v>
      </x:c>
      <x:c r="C165" s="0">
        <x:v>2022</x:v>
      </x:c>
      <x:c r="D165" s="0" t="s">
        <x:v>649</x:v>
      </x:c>
      <x:c r="E165" s="0" t="s">
        <x:v>650</x:v>
      </x:c>
      <x:c r="F165" s="0">
        <x:v>51</x:v>
      </x:c>
    </x:row>
    <x:row r="166" spans="1:6">
      <x:c r="A166" s="0">
        <x:v>5900</x:v>
      </x:c>
      <x:c r="B166" s="0" t="s">
        <x:v>56</x:v>
      </x:c>
      <x:c r="C166" s="0">
        <x:v>2023</x:v>
      </x:c>
      <x:c r="D166" s="0" t="s">
        <x:v>649</x:v>
      </x:c>
      <x:c r="E166" s="0" t="s">
        <x:v>651</x:v>
      </x:c>
      <x:c r="F166" s="0">
        <x:v>57</x:v>
      </x:c>
    </x:row>
    <x:row r="167" spans="1:6">
      <x:c r="A167" s="0">
        <x:v>5900</x:v>
      </x:c>
      <x:c r="B167" s="0" t="s">
        <x:v>56</x:v>
      </x:c>
      <x:c r="C167" s="0">
        <x:v>2024</x:v>
      </x:c>
      <x:c r="D167" s="0" t="s">
        <x:v>649</x:v>
      </x:c>
      <x:c r="E167" s="0" t="s">
        <x:v>652</x:v>
      </x:c>
      <x:c r="F167" s="0">
        <x:v>58</x:v>
      </x:c>
    </x:row>
    <x:row r="168" spans="1:6">
      <x:c r="A168" s="0">
        <x:v>6010</x:v>
      </x:c>
      <x:c r="B168" s="0" t="s">
        <x:v>60</x:v>
      </x:c>
      <x:c r="C168" s="0">
        <x:v>2022</x:v>
      </x:c>
      <x:c r="D168" s="0" t="s">
        <x:v>649</x:v>
      </x:c>
      <x:c r="E168" s="0" t="s">
        <x:v>650</x:v>
      </x:c>
      <x:c r="F168" s="0">
        <x:v>52</x:v>
      </x:c>
    </x:row>
    <x:row r="169" spans="1:6">
      <x:c r="A169" s="0">
        <x:v>6010</x:v>
      </x:c>
      <x:c r="B169" s="0" t="s">
        <x:v>60</x:v>
      </x:c>
      <x:c r="C169" s="0">
        <x:v>2023</x:v>
      </x:c>
      <x:c r="D169" s="0" t="s">
        <x:v>649</x:v>
      </x:c>
      <x:c r="E169" s="0" t="s">
        <x:v>651</x:v>
      </x:c>
      <x:c r="F169" s="0">
        <x:v>58</x:v>
      </x:c>
    </x:row>
    <x:row r="170" spans="1:6">
      <x:c r="A170" s="0">
        <x:v>6010</x:v>
      </x:c>
      <x:c r="B170" s="0" t="s">
        <x:v>60</x:v>
      </x:c>
      <x:c r="C170" s="0">
        <x:v>2024</x:v>
      </x:c>
      <x:c r="D170" s="0" t="s">
        <x:v>649</x:v>
      </x:c>
      <x:c r="E170" s="0" t="s">
        <x:v>652</x:v>
      </x:c>
      <x:c r="F170" s="0">
        <x:v>59</x:v>
      </x:c>
    </x:row>
    <x:row r="171" spans="1:6">
      <x:c r="A171" s="0">
        <x:v>6020</x:v>
      </x:c>
      <x:c r="B171" s="0" t="s">
        <x:v>61</x:v>
      </x:c>
      <x:c r="C171" s="0">
        <x:v>2022</x:v>
      </x:c>
      <x:c r="D171" s="0" t="s">
        <x:v>649</x:v>
      </x:c>
      <x:c r="E171" s="0" t="s">
        <x:v>650</x:v>
      </x:c>
      <x:c r="F171" s="0">
        <x:v>53</x:v>
      </x:c>
    </x:row>
    <x:row r="172" spans="1:6">
      <x:c r="A172" s="0">
        <x:v>6020</x:v>
      </x:c>
      <x:c r="B172" s="0" t="s">
        <x:v>61</x:v>
      </x:c>
      <x:c r="C172" s="0">
        <x:v>2023</x:v>
      </x:c>
      <x:c r="D172" s="0" t="s">
        <x:v>649</x:v>
      </x:c>
      <x:c r="E172" s="0" t="s">
        <x:v>651</x:v>
      </x:c>
      <x:c r="F172" s="0">
        <x:v>59</x:v>
      </x:c>
    </x:row>
    <x:row r="173" spans="1:6">
      <x:c r="A173" s="0">
        <x:v>6020</x:v>
      </x:c>
      <x:c r="B173" s="0" t="s">
        <x:v>61</x:v>
      </x:c>
      <x:c r="C173" s="0">
        <x:v>2024</x:v>
      </x:c>
      <x:c r="D173" s="0" t="s">
        <x:v>649</x:v>
      </x:c>
      <x:c r="E173" s="0" t="s">
        <x:v>652</x:v>
      </x:c>
      <x:c r="F173" s="0">
        <x:v>60</x:v>
      </x:c>
    </x:row>
    <x:row r="174" spans="1:6">
      <x:c r="A174" s="0">
        <x:v>6027</x:v>
      </x:c>
      <x:c r="B174" s="0" t="s">
        <x:v>62</x:v>
      </x:c>
      <x:c r="C174" s="0">
        <x:v>2022</x:v>
      </x:c>
      <x:c r="D174" s="0" t="s">
        <x:v>649</x:v>
      </x:c>
      <x:c r="E174" s="0" t="s">
        <x:v>650</x:v>
      </x:c>
      <x:c r="F174" s="0">
        <x:v>54</x:v>
      </x:c>
    </x:row>
    <x:row r="175" spans="1:6">
      <x:c r="A175" s="0">
        <x:v>6027</x:v>
      </x:c>
      <x:c r="B175" s="0" t="s">
        <x:v>62</x:v>
      </x:c>
      <x:c r="C175" s="0">
        <x:v>2023</x:v>
      </x:c>
      <x:c r="D175" s="0" t="s">
        <x:v>649</x:v>
      </x:c>
      <x:c r="E175" s="0" t="s">
        <x:v>651</x:v>
      </x:c>
      <x:c r="F175" s="0">
        <x:v>60</x:v>
      </x:c>
    </x:row>
    <x:row r="176" spans="1:6">
      <x:c r="A176" s="0">
        <x:v>6027</x:v>
      </x:c>
      <x:c r="B176" s="0" t="s">
        <x:v>62</x:v>
      </x:c>
      <x:c r="C176" s="0">
        <x:v>2024</x:v>
      </x:c>
      <x:c r="D176" s="0" t="s">
        <x:v>649</x:v>
      </x:c>
      <x:c r="E176" s="0" t="s">
        <x:v>652</x:v>
      </x:c>
      <x:c r="F176" s="0">
        <x:v>61</x:v>
      </x:c>
    </x:row>
    <x:row r="177" spans="1:6">
      <x:c r="A177" s="0">
        <x:v>6030</x:v>
      </x:c>
      <x:c r="B177" s="0" t="s">
        <x:v>63</x:v>
      </x:c>
      <x:c r="C177" s="0">
        <x:v>2022</x:v>
      </x:c>
      <x:c r="D177" s="0" t="s">
        <x:v>649</x:v>
      </x:c>
      <x:c r="E177" s="0" t="s">
        <x:v>650</x:v>
      </x:c>
      <x:c r="F177" s="0">
        <x:v>55</x:v>
      </x:c>
    </x:row>
    <x:row r="178" spans="1:6">
      <x:c r="A178" s="0">
        <x:v>6030</x:v>
      </x:c>
      <x:c r="B178" s="0" t="s">
        <x:v>63</x:v>
      </x:c>
      <x:c r="C178" s="0">
        <x:v>2023</x:v>
      </x:c>
      <x:c r="D178" s="0" t="s">
        <x:v>649</x:v>
      </x:c>
      <x:c r="E178" s="0" t="s">
        <x:v>651</x:v>
      </x:c>
      <x:c r="F178" s="0">
        <x:v>61</x:v>
      </x:c>
    </x:row>
    <x:row r="179" spans="1:6">
      <x:c r="A179" s="0">
        <x:v>6030</x:v>
      </x:c>
      <x:c r="B179" s="0" t="s">
        <x:v>63</x:v>
      </x:c>
      <x:c r="C179" s="0">
        <x:v>2024</x:v>
      </x:c>
      <x:c r="D179" s="0" t="s">
        <x:v>649</x:v>
      </x:c>
      <x:c r="E179" s="0" t="s">
        <x:v>652</x:v>
      </x:c>
      <x:c r="F179" s="0">
        <x:v>62</x:v>
      </x:c>
    </x:row>
    <x:row r="180" spans="1:6">
      <x:c r="A180" s="0">
        <x:v>6040</x:v>
      </x:c>
      <x:c r="B180" s="0" t="s">
        <x:v>64</x:v>
      </x:c>
      <x:c r="C180" s="0">
        <x:v>2022</x:v>
      </x:c>
      <x:c r="D180" s="0" t="s">
        <x:v>649</x:v>
      </x:c>
      <x:c r="E180" s="0" t="s">
        <x:v>650</x:v>
      </x:c>
      <x:c r="F180" s="0">
        <x:v>56</x:v>
      </x:c>
    </x:row>
    <x:row r="181" spans="1:6">
      <x:c r="A181" s="0">
        <x:v>6040</x:v>
      </x:c>
      <x:c r="B181" s="0" t="s">
        <x:v>64</x:v>
      </x:c>
      <x:c r="C181" s="0">
        <x:v>2023</x:v>
      </x:c>
      <x:c r="D181" s="0" t="s">
        <x:v>649</x:v>
      </x:c>
      <x:c r="E181" s="0" t="s">
        <x:v>651</x:v>
      </x:c>
      <x:c r="F181" s="0">
        <x:v>62</x:v>
      </x:c>
    </x:row>
    <x:row r="182" spans="1:6">
      <x:c r="A182" s="0">
        <x:v>6040</x:v>
      </x:c>
      <x:c r="B182" s="0" t="s">
        <x:v>64</x:v>
      </x:c>
      <x:c r="C182" s="0">
        <x:v>2024</x:v>
      </x:c>
      <x:c r="D182" s="0" t="s">
        <x:v>649</x:v>
      </x:c>
      <x:c r="E182" s="0" t="s">
        <x:v>652</x:v>
      </x:c>
      <x:c r="F182" s="0">
        <x:v>63</x:v>
      </x:c>
    </x:row>
    <x:row r="183" spans="1:6">
      <x:c r="A183" s="0">
        <x:v>6080</x:v>
      </x:c>
      <x:c r="B183" s="0" t="s">
        <x:v>65</x:v>
      </x:c>
      <x:c r="C183" s="0">
        <x:v>2022</x:v>
      </x:c>
      <x:c r="D183" s="0" t="s">
        <x:v>649</x:v>
      </x:c>
      <x:c r="E183" s="0" t="s">
        <x:v>650</x:v>
      </x:c>
      <x:c r="F183" s="0">
        <x:v>57</x:v>
      </x:c>
    </x:row>
    <x:row r="184" spans="1:6">
      <x:c r="A184" s="0">
        <x:v>6080</x:v>
      </x:c>
      <x:c r="B184" s="0" t="s">
        <x:v>65</x:v>
      </x:c>
      <x:c r="C184" s="0">
        <x:v>2023</x:v>
      </x:c>
      <x:c r="D184" s="0" t="s">
        <x:v>649</x:v>
      </x:c>
      <x:c r="E184" s="0" t="s">
        <x:v>651</x:v>
      </x:c>
      <x:c r="F184" s="0">
        <x:v>63</x:v>
      </x:c>
    </x:row>
    <x:row r="185" spans="1:6">
      <x:c r="A185" s="0">
        <x:v>6080</x:v>
      </x:c>
      <x:c r="B185" s="0" t="s">
        <x:v>65</x:v>
      </x:c>
      <x:c r="C185" s="0">
        <x:v>2024</x:v>
      </x:c>
      <x:c r="D185" s="0" t="s">
        <x:v>649</x:v>
      </x:c>
      <x:c r="E185" s="0" t="s">
        <x:v>652</x:v>
      </x:c>
      <x:c r="F185" s="0">
        <x:v>64</x:v>
      </x:c>
    </x:row>
    <x:row r="186" spans="1:6">
      <x:c r="A186" s="0">
        <x:v>6110</x:v>
      </x:c>
      <x:c r="B186" s="0" t="s">
        <x:v>66</x:v>
      </x:c>
      <x:c r="C186" s="0">
        <x:v>2022</x:v>
      </x:c>
      <x:c r="D186" s="0" t="s">
        <x:v>649</x:v>
      </x:c>
      <x:c r="E186" s="0" t="s">
        <x:v>650</x:v>
      </x:c>
      <x:c r="F186" s="0">
        <x:v>58</x:v>
      </x:c>
    </x:row>
    <x:row r="187" spans="1:6">
      <x:c r="A187" s="0">
        <x:v>6110</x:v>
      </x:c>
      <x:c r="B187" s="0" t="s">
        <x:v>66</x:v>
      </x:c>
      <x:c r="C187" s="0">
        <x:v>2023</x:v>
      </x:c>
      <x:c r="D187" s="0" t="s">
        <x:v>649</x:v>
      </x:c>
      <x:c r="E187" s="0" t="s">
        <x:v>651</x:v>
      </x:c>
      <x:c r="F187" s="0">
        <x:v>64</x:v>
      </x:c>
    </x:row>
    <x:row r="188" spans="1:6">
      <x:c r="A188" s="0">
        <x:v>6110</x:v>
      </x:c>
      <x:c r="B188" s="0" t="s">
        <x:v>66</x:v>
      </x:c>
      <x:c r="C188" s="0">
        <x:v>2024</x:v>
      </x:c>
      <x:c r="D188" s="0" t="s">
        <x:v>649</x:v>
      </x:c>
      <x:c r="E188" s="0" t="s">
        <x:v>652</x:v>
      </x:c>
      <x:c r="F188" s="0">
        <x:v>65</x:v>
      </x:c>
    </x:row>
    <x:row r="189" spans="1:6">
      <x:c r="A189" s="0">
        <x:v>6120</x:v>
      </x:c>
      <x:c r="B189" s="0" t="s">
        <x:v>67</x:v>
      </x:c>
      <x:c r="C189" s="0">
        <x:v>2022</x:v>
      </x:c>
      <x:c r="D189" s="0" t="s">
        <x:v>649</x:v>
      </x:c>
      <x:c r="E189" s="0" t="s">
        <x:v>650</x:v>
      </x:c>
      <x:c r="F189" s="0">
        <x:v>59</x:v>
      </x:c>
    </x:row>
    <x:row r="190" spans="1:6">
      <x:c r="A190" s="0">
        <x:v>6120</x:v>
      </x:c>
      <x:c r="B190" s="0" t="s">
        <x:v>67</x:v>
      </x:c>
      <x:c r="C190" s="0">
        <x:v>2023</x:v>
      </x:c>
      <x:c r="D190" s="0" t="s">
        <x:v>649</x:v>
      </x:c>
      <x:c r="E190" s="0" t="s">
        <x:v>651</x:v>
      </x:c>
      <x:c r="F190" s="0">
        <x:v>65</x:v>
      </x:c>
    </x:row>
    <x:row r="191" spans="1:6">
      <x:c r="A191" s="0">
        <x:v>6120</x:v>
      </x:c>
      <x:c r="B191" s="0" t="s">
        <x:v>67</x:v>
      </x:c>
      <x:c r="C191" s="0">
        <x:v>2024</x:v>
      </x:c>
      <x:c r="D191" s="0" t="s">
        <x:v>649</x:v>
      </x:c>
      <x:c r="E191" s="0" t="s">
        <x:v>652</x:v>
      </x:c>
      <x:c r="F191" s="0">
        <x:v>66</x:v>
      </x:c>
    </x:row>
    <x:row r="192" spans="1:6">
      <x:c r="A192" s="0">
        <x:v>6200</x:v>
      </x:c>
      <x:c r="B192" s="0" t="s">
        <x:v>117</x:v>
      </x:c>
      <x:c r="C192" s="0">
        <x:v>2022</x:v>
      </x:c>
      <x:c r="D192" s="0" t="s">
        <x:v>649</x:v>
      </x:c>
      <x:c r="E192" s="0" t="s">
        <x:v>650</x:v>
      </x:c>
      <x:c r="F192" s="0">
        <x:v>60</x:v>
      </x:c>
    </x:row>
    <x:row r="193" spans="1:6">
      <x:c r="A193" s="0">
        <x:v>6200</x:v>
      </x:c>
      <x:c r="B193" s="0" t="s">
        <x:v>117</x:v>
      </x:c>
      <x:c r="C193" s="0">
        <x:v>2023</x:v>
      </x:c>
      <x:c r="D193" s="0" t="s">
        <x:v>649</x:v>
      </x:c>
      <x:c r="E193" s="0" t="s">
        <x:v>651</x:v>
      </x:c>
      <x:c r="F193" s="0">
        <x:v>66</x:v>
      </x:c>
    </x:row>
    <x:row r="194" spans="1:6">
      <x:c r="A194" s="0">
        <x:v>6200</x:v>
      </x:c>
      <x:c r="B194" s="0" t="s">
        <x:v>117</x:v>
      </x:c>
      <x:c r="C194" s="0">
        <x:v>2024</x:v>
      </x:c>
      <x:c r="D194" s="0" t="s">
        <x:v>649</x:v>
      </x:c>
      <x:c r="E194" s="0" t="s">
        <x:v>652</x:v>
      </x:c>
      <x:c r="F194" s="0">
        <x:v>67</x:v>
      </x:c>
    </x:row>
    <x:row r="195" spans="1:6">
      <x:c r="A195" s="0">
        <x:v>6220</x:v>
      </x:c>
      <x:c r="B195" s="0" t="s">
        <x:v>118</x:v>
      </x:c>
      <x:c r="C195" s="0">
        <x:v>2022</x:v>
      </x:c>
      <x:c r="D195" s="0" t="s">
        <x:v>649</x:v>
      </x:c>
      <x:c r="E195" s="0" t="s">
        <x:v>650</x:v>
      </x:c>
      <x:c r="F195" s="0">
        <x:v>61</x:v>
      </x:c>
    </x:row>
    <x:row r="196" spans="1:6">
      <x:c r="A196" s="0">
        <x:v>6220</x:v>
      </x:c>
      <x:c r="B196" s="0" t="s">
        <x:v>118</x:v>
      </x:c>
      <x:c r="C196" s="0">
        <x:v>2023</x:v>
      </x:c>
      <x:c r="D196" s="0" t="s">
        <x:v>649</x:v>
      </x:c>
      <x:c r="E196" s="0" t="s">
        <x:v>651</x:v>
      </x:c>
      <x:c r="F196" s="0">
        <x:v>67</x:v>
      </x:c>
    </x:row>
    <x:row r="197" spans="1:6">
      <x:c r="A197" s="0">
        <x:v>6220</x:v>
      </x:c>
      <x:c r="B197" s="0" t="s">
        <x:v>118</x:v>
      </x:c>
      <x:c r="C197" s="0">
        <x:v>2024</x:v>
      </x:c>
      <x:c r="D197" s="0" t="s">
        <x:v>649</x:v>
      </x:c>
      <x:c r="E197" s="0" t="s">
        <x:v>652</x:v>
      </x:c>
      <x:c r="F197" s="0">
        <x:v>68</x:v>
      </x:c>
    </x:row>
    <x:row r="198" spans="1:6">
      <x:c r="A198" s="0">
        <x:v>6222</x:v>
      </x:c>
      <x:c r="B198" s="0" t="s">
        <x:v>119</x:v>
      </x:c>
      <x:c r="C198" s="0">
        <x:v>2022</x:v>
      </x:c>
      <x:c r="D198" s="0" t="s">
        <x:v>649</x:v>
      </x:c>
      <x:c r="E198" s="0" t="s">
        <x:v>650</x:v>
      </x:c>
      <x:c r="F198" s="0">
        <x:v>62</x:v>
      </x:c>
    </x:row>
    <x:row r="199" spans="1:6">
      <x:c r="A199" s="0">
        <x:v>6222</x:v>
      </x:c>
      <x:c r="B199" s="0" t="s">
        <x:v>119</x:v>
      </x:c>
      <x:c r="C199" s="0">
        <x:v>2023</x:v>
      </x:c>
      <x:c r="D199" s="0" t="s">
        <x:v>649</x:v>
      </x:c>
      <x:c r="E199" s="0" t="s">
        <x:v>651</x:v>
      </x:c>
      <x:c r="F199" s="0">
        <x:v>68</x:v>
      </x:c>
    </x:row>
    <x:row r="200" spans="1:6">
      <x:c r="A200" s="0">
        <x:v>6222</x:v>
      </x:c>
      <x:c r="B200" s="0" t="s">
        <x:v>119</x:v>
      </x:c>
      <x:c r="C200" s="0">
        <x:v>2024</x:v>
      </x:c>
      <x:c r="D200" s="0" t="s">
        <x:v>649</x:v>
      </x:c>
      <x:c r="E200" s="0" t="s">
        <x:v>652</x:v>
      </x:c>
      <x:c r="F200" s="0">
        <x:v>69</x:v>
      </x:c>
    </x:row>
    <x:row r="201" spans="1:6">
      <x:c r="A201" s="0">
        <x:v>6260</x:v>
      </x:c>
      <x:c r="B201" s="0" t="s">
        <x:v>120</x:v>
      </x:c>
      <x:c r="C201" s="0">
        <x:v>2022</x:v>
      </x:c>
      <x:c r="D201" s="0" t="s">
        <x:v>649</x:v>
      </x:c>
      <x:c r="E201" s="0" t="s">
        <x:v>650</x:v>
      </x:c>
      <x:c r="F201" s="0">
        <x:v>63</x:v>
      </x:c>
    </x:row>
    <x:row r="202" spans="1:6">
      <x:c r="A202" s="0">
        <x:v>6260</x:v>
      </x:c>
      <x:c r="B202" s="0" t="s">
        <x:v>120</x:v>
      </x:c>
      <x:c r="C202" s="0">
        <x:v>2023</x:v>
      </x:c>
      <x:c r="D202" s="0" t="s">
        <x:v>649</x:v>
      </x:c>
      <x:c r="E202" s="0" t="s">
        <x:v>651</x:v>
      </x:c>
      <x:c r="F202" s="0">
        <x:v>69</x:v>
      </x:c>
    </x:row>
    <x:row r="203" spans="1:6">
      <x:c r="A203" s="0">
        <x:v>6260</x:v>
      </x:c>
      <x:c r="B203" s="0" t="s">
        <x:v>120</x:v>
      </x:c>
      <x:c r="C203" s="0">
        <x:v>2024</x:v>
      </x:c>
      <x:c r="D203" s="0" t="s">
        <x:v>649</x:v>
      </x:c>
      <x:c r="E203" s="0" t="s">
        <x:v>652</x:v>
      </x:c>
      <x:c r="F203" s="0">
        <x:v>70</x:v>
      </x:c>
    </x:row>
    <x:row r="204" spans="1:6">
      <x:c r="A204" s="0">
        <x:v>6300</x:v>
      </x:c>
      <x:c r="B204" s="0" t="s">
        <x:v>75</x:v>
      </x:c>
      <x:c r="C204" s="0">
        <x:v>2022</x:v>
      </x:c>
      <x:c r="D204" s="0" t="s">
        <x:v>649</x:v>
      </x:c>
      <x:c r="E204" s="0" t="s">
        <x:v>650</x:v>
      </x:c>
      <x:c r="F204" s="0">
        <x:v>64</x:v>
      </x:c>
    </x:row>
    <x:row r="205" spans="1:6">
      <x:c r="A205" s="0">
        <x:v>6300</x:v>
      </x:c>
      <x:c r="B205" s="0" t="s">
        <x:v>75</x:v>
      </x:c>
      <x:c r="C205" s="0">
        <x:v>2023</x:v>
      </x:c>
      <x:c r="D205" s="0" t="s">
        <x:v>649</x:v>
      </x:c>
      <x:c r="E205" s="0" t="s">
        <x:v>651</x:v>
      </x:c>
      <x:c r="F205" s="0">
        <x:v>70</x:v>
      </x:c>
    </x:row>
    <x:row r="206" spans="1:6">
      <x:c r="A206" s="0">
        <x:v>6300</x:v>
      </x:c>
      <x:c r="B206" s="0" t="s">
        <x:v>75</x:v>
      </x:c>
      <x:c r="C206" s="0">
        <x:v>2024</x:v>
      </x:c>
      <x:c r="D206" s="0" t="s">
        <x:v>649</x:v>
      </x:c>
      <x:c r="E206" s="0" t="s">
        <x:v>652</x:v>
      </x:c>
      <x:c r="F206" s="0">
        <x:v>71</x:v>
      </x:c>
    </x:row>
    <x:row r="207" spans="1:6">
      <x:c r="A207" s="0">
        <x:v>6310</x:v>
      </x:c>
      <x:c r="B207" s="0" t="s">
        <x:v>76</x:v>
      </x:c>
      <x:c r="C207" s="0">
        <x:v>2022</x:v>
      </x:c>
      <x:c r="D207" s="0" t="s">
        <x:v>649</x:v>
      </x:c>
      <x:c r="E207" s="0" t="s">
        <x:v>650</x:v>
      </x:c>
      <x:c r="F207" s="0">
        <x:v>65</x:v>
      </x:c>
    </x:row>
    <x:row r="208" spans="1:6">
      <x:c r="A208" s="0">
        <x:v>6310</x:v>
      </x:c>
      <x:c r="B208" s="0" t="s">
        <x:v>76</x:v>
      </x:c>
      <x:c r="C208" s="0">
        <x:v>2023</x:v>
      </x:c>
      <x:c r="D208" s="0" t="s">
        <x:v>649</x:v>
      </x:c>
      <x:c r="E208" s="0" t="s">
        <x:v>651</x:v>
      </x:c>
      <x:c r="F208" s="0">
        <x:v>71</x:v>
      </x:c>
    </x:row>
    <x:row r="209" spans="1:6">
      <x:c r="A209" s="0">
        <x:v>6310</x:v>
      </x:c>
      <x:c r="B209" s="0" t="s">
        <x:v>76</x:v>
      </x:c>
      <x:c r="C209" s="0">
        <x:v>2024</x:v>
      </x:c>
      <x:c r="D209" s="0" t="s">
        <x:v>649</x:v>
      </x:c>
      <x:c r="E209" s="0" t="s">
        <x:v>652</x:v>
      </x:c>
      <x:c r="F209" s="0">
        <x:v>72</x:v>
      </x:c>
    </x:row>
    <x:row r="210" spans="1:6">
      <x:c r="A210" s="0">
        <x:v>6325</x:v>
      </x:c>
      <x:c r="B210" s="0" t="s">
        <x:v>77</x:v>
      </x:c>
      <x:c r="C210" s="0">
        <x:v>2022</x:v>
      </x:c>
      <x:c r="D210" s="0" t="s">
        <x:v>649</x:v>
      </x:c>
      <x:c r="E210" s="0" t="s">
        <x:v>650</x:v>
      </x:c>
      <x:c r="F210" s="0">
        <x:v>66</x:v>
      </x:c>
    </x:row>
    <x:row r="211" spans="1:6">
      <x:c r="A211" s="0">
        <x:v>6325</x:v>
      </x:c>
      <x:c r="B211" s="0" t="s">
        <x:v>77</x:v>
      </x:c>
      <x:c r="C211" s="0">
        <x:v>2023</x:v>
      </x:c>
      <x:c r="D211" s="0" t="s">
        <x:v>649</x:v>
      </x:c>
      <x:c r="E211" s="0" t="s">
        <x:v>651</x:v>
      </x:c>
      <x:c r="F211" s="0">
        <x:v>72</x:v>
      </x:c>
    </x:row>
    <x:row r="212" spans="1:6">
      <x:c r="A212" s="0">
        <x:v>6325</x:v>
      </x:c>
      <x:c r="B212" s="0" t="s">
        <x:v>77</x:v>
      </x:c>
      <x:c r="C212" s="0">
        <x:v>2024</x:v>
      </x:c>
      <x:c r="D212" s="0" t="s">
        <x:v>649</x:v>
      </x:c>
      <x:c r="E212" s="0" t="s">
        <x:v>652</x:v>
      </x:c>
      <x:c r="F212" s="0">
        <x:v>73</x:v>
      </x:c>
    </x:row>
    <x:row r="213" spans="1:6">
      <x:c r="A213" s="0">
        <x:v>6330</x:v>
      </x:c>
      <x:c r="B213" s="0" t="s">
        <x:v>78</x:v>
      </x:c>
      <x:c r="C213" s="0">
        <x:v>2022</x:v>
      </x:c>
      <x:c r="D213" s="0" t="s">
        <x:v>649</x:v>
      </x:c>
      <x:c r="E213" s="0" t="s">
        <x:v>650</x:v>
      </x:c>
      <x:c r="F213" s="0">
        <x:v>67</x:v>
      </x:c>
    </x:row>
    <x:row r="214" spans="1:6">
      <x:c r="A214" s="0">
        <x:v>6330</x:v>
      </x:c>
      <x:c r="B214" s="0" t="s">
        <x:v>78</x:v>
      </x:c>
      <x:c r="C214" s="0">
        <x:v>2023</x:v>
      </x:c>
      <x:c r="D214" s="0" t="s">
        <x:v>649</x:v>
      </x:c>
      <x:c r="E214" s="0" t="s">
        <x:v>651</x:v>
      </x:c>
      <x:c r="F214" s="0">
        <x:v>73</x:v>
      </x:c>
    </x:row>
    <x:row r="215" spans="1:6">
      <x:c r="A215" s="0">
        <x:v>6330</x:v>
      </x:c>
      <x:c r="B215" s="0" t="s">
        <x:v>78</x:v>
      </x:c>
      <x:c r="C215" s="0">
        <x:v>2024</x:v>
      </x:c>
      <x:c r="D215" s="0" t="s">
        <x:v>649</x:v>
      </x:c>
      <x:c r="E215" s="0" t="s">
        <x:v>652</x:v>
      </x:c>
      <x:c r="F215" s="0">
        <x:v>74</x:v>
      </x:c>
    </x:row>
    <x:row r="216" spans="1:6">
      <x:c r="A216" s="0">
        <x:v>6335</x:v>
      </x:c>
      <x:c r="B216" s="0" t="s">
        <x:v>79</x:v>
      </x:c>
      <x:c r="C216" s="0">
        <x:v>2022</x:v>
      </x:c>
      <x:c r="D216" s="0" t="s">
        <x:v>649</x:v>
      </x:c>
      <x:c r="E216" s="0" t="s">
        <x:v>650</x:v>
      </x:c>
      <x:c r="F216" s="0">
        <x:v>68</x:v>
      </x:c>
    </x:row>
    <x:row r="217" spans="1:6">
      <x:c r="A217" s="0">
        <x:v>6335</x:v>
      </x:c>
      <x:c r="B217" s="0" t="s">
        <x:v>79</x:v>
      </x:c>
      <x:c r="C217" s="0">
        <x:v>2024</x:v>
      </x:c>
      <x:c r="D217" s="0" t="s">
        <x:v>649</x:v>
      </x:c>
      <x:c r="E217" s="0" t="s">
        <x:v>652</x:v>
      </x:c>
      <x:c r="F217" s="0">
        <x:v>75</x:v>
      </x:c>
    </x:row>
    <x:row r="218" spans="1:6">
      <x:c r="A218" s="0">
        <x:v>6400</x:v>
      </x:c>
      <x:c r="B218" s="0" t="s">
        <x:v>80</x:v>
      </x:c>
      <x:c r="C218" s="0">
        <x:v>2022</x:v>
      </x:c>
      <x:c r="D218" s="0" t="s">
        <x:v>649</x:v>
      </x:c>
      <x:c r="E218" s="0" t="s">
        <x:v>650</x:v>
      </x:c>
      <x:c r="F218" s="0">
        <x:v>69</x:v>
      </x:c>
    </x:row>
    <x:row r="219" spans="1:6">
      <x:c r="A219" s="0">
        <x:v>6400</x:v>
      </x:c>
      <x:c r="B219" s="0" t="s">
        <x:v>80</x:v>
      </x:c>
      <x:c r="C219" s="0">
        <x:v>2023</x:v>
      </x:c>
      <x:c r="D219" s="0" t="s">
        <x:v>649</x:v>
      </x:c>
      <x:c r="E219" s="0" t="s">
        <x:v>651</x:v>
      </x:c>
      <x:c r="F219" s="0">
        <x:v>74</x:v>
      </x:c>
    </x:row>
    <x:row r="220" spans="1:6">
      <x:c r="A220" s="0">
        <x:v>6400</x:v>
      </x:c>
      <x:c r="B220" s="0" t="s">
        <x:v>80</x:v>
      </x:c>
      <x:c r="C220" s="0">
        <x:v>2024</x:v>
      </x:c>
      <x:c r="D220" s="0" t="s">
        <x:v>649</x:v>
      </x:c>
      <x:c r="E220" s="0" t="s">
        <x:v>652</x:v>
      </x:c>
      <x:c r="F220" s="0">
        <x:v>76</x:v>
      </x:c>
    </x:row>
    <x:row r="221" spans="1:6">
      <x:c r="A221" s="0">
        <x:v>6420</x:v>
      </x:c>
      <x:c r="B221" s="0" t="s">
        <x:v>81</x:v>
      </x:c>
      <x:c r="C221" s="0">
        <x:v>2022</x:v>
      </x:c>
      <x:c r="D221" s="0" t="s">
        <x:v>649</x:v>
      </x:c>
      <x:c r="E221" s="0" t="s">
        <x:v>650</x:v>
      </x:c>
      <x:c r="F221" s="0">
        <x:v>70</x:v>
      </x:c>
    </x:row>
    <x:row r="222" spans="1:6">
      <x:c r="A222" s="0">
        <x:v>6420</x:v>
      </x:c>
      <x:c r="B222" s="0" t="s">
        <x:v>81</x:v>
      </x:c>
      <x:c r="C222" s="0">
        <x:v>2023</x:v>
      </x:c>
      <x:c r="D222" s="0" t="s">
        <x:v>649</x:v>
      </x:c>
      <x:c r="E222" s="0" t="s">
        <x:v>651</x:v>
      </x:c>
      <x:c r="F222" s="0">
        <x:v>75</x:v>
      </x:c>
    </x:row>
    <x:row r="223" spans="1:6">
      <x:c r="A223" s="0">
        <x:v>6420</x:v>
      </x:c>
      <x:c r="B223" s="0" t="s">
        <x:v>81</x:v>
      </x:c>
      <x:c r="C223" s="0">
        <x:v>2024</x:v>
      </x:c>
      <x:c r="D223" s="0" t="s">
        <x:v>649</x:v>
      </x:c>
      <x:c r="E223" s="0" t="s">
        <x:v>652</x:v>
      </x:c>
      <x:c r="F223" s="0">
        <x:v>77</x:v>
      </x:c>
    </x:row>
    <x:row r="224" spans="1:6">
      <x:c r="A224" s="0">
        <x:v>6450</x:v>
      </x:c>
      <x:c r="B224" s="0" t="s">
        <x:v>82</x:v>
      </x:c>
      <x:c r="C224" s="0">
        <x:v>2022</x:v>
      </x:c>
      <x:c r="D224" s="0" t="s">
        <x:v>649</x:v>
      </x:c>
      <x:c r="E224" s="0" t="s">
        <x:v>650</x:v>
      </x:c>
      <x:c r="F224" s="0">
        <x:v>71</x:v>
      </x:c>
    </x:row>
    <x:row r="225" spans="1:6">
      <x:c r="A225" s="0">
        <x:v>6450</x:v>
      </x:c>
      <x:c r="B225" s="0" t="s">
        <x:v>82</x:v>
      </x:c>
      <x:c r="C225" s="0">
        <x:v>2023</x:v>
      </x:c>
      <x:c r="D225" s="0" t="s">
        <x:v>649</x:v>
      </x:c>
      <x:c r="E225" s="0" t="s">
        <x:v>651</x:v>
      </x:c>
      <x:c r="F225" s="0">
        <x:v>76</x:v>
      </x:c>
    </x:row>
    <x:row r="226" spans="1:6">
      <x:c r="A226" s="0">
        <x:v>6450</x:v>
      </x:c>
      <x:c r="B226" s="0" t="s">
        <x:v>82</x:v>
      </x:c>
      <x:c r="C226" s="0">
        <x:v>2024</x:v>
      </x:c>
      <x:c r="D226" s="0" t="s">
        <x:v>649</x:v>
      </x:c>
      <x:c r="E226" s="0" t="s">
        <x:v>652</x:v>
      </x:c>
      <x:c r="F226" s="0">
        <x:v>78</x:v>
      </x:c>
    </x:row>
    <x:row r="227" spans="1:6">
      <x:c r="A227" s="0">
        <x:v>6495</x:v>
      </x:c>
      <x:c r="B227" s="0" t="s">
        <x:v>83</x:v>
      </x:c>
      <x:c r="C227" s="0">
        <x:v>2022</x:v>
      </x:c>
      <x:c r="D227" s="0" t="s">
        <x:v>649</x:v>
      </x:c>
      <x:c r="E227" s="0" t="s">
        <x:v>650</x:v>
      </x:c>
      <x:c r="F227" s="0">
        <x:v>72</x:v>
      </x:c>
    </x:row>
    <x:row r="228" spans="1:6">
      <x:c r="A228" s="0">
        <x:v>6495</x:v>
      </x:c>
      <x:c r="B228" s="0" t="s">
        <x:v>83</x:v>
      </x:c>
      <x:c r="C228" s="0">
        <x:v>2023</x:v>
      </x:c>
      <x:c r="D228" s="0" t="s">
        <x:v>649</x:v>
      </x:c>
      <x:c r="E228" s="0" t="s">
        <x:v>651</x:v>
      </x:c>
      <x:c r="F228" s="0">
        <x:v>77</x:v>
      </x:c>
    </x:row>
    <x:row r="229" spans="1:6">
      <x:c r="A229" s="0">
        <x:v>6495</x:v>
      </x:c>
      <x:c r="B229" s="0" t="s">
        <x:v>83</x:v>
      </x:c>
      <x:c r="C229" s="0">
        <x:v>2024</x:v>
      </x:c>
      <x:c r="D229" s="0" t="s">
        <x:v>649</x:v>
      </x:c>
      <x:c r="E229" s="0" t="s">
        <x:v>652</x:v>
      </x:c>
      <x:c r="F229" s="0">
        <x:v>79</x:v>
      </x:c>
    </x:row>
    <x:row r="230" spans="1:6">
      <x:c r="A230" s="0">
        <x:v>6520</x:v>
      </x:c>
      <x:c r="B230" s="0" t="s">
        <x:v>84</x:v>
      </x:c>
      <x:c r="C230" s="0">
        <x:v>2022</x:v>
      </x:c>
      <x:c r="D230" s="0" t="s">
        <x:v>649</x:v>
      </x:c>
      <x:c r="E230" s="0" t="s">
        <x:v>650</x:v>
      </x:c>
      <x:c r="F230" s="0">
        <x:v>73</x:v>
      </x:c>
    </x:row>
    <x:row r="231" spans="1:6">
      <x:c r="A231" s="0">
        <x:v>6520</x:v>
      </x:c>
      <x:c r="B231" s="0" t="s">
        <x:v>84</x:v>
      </x:c>
      <x:c r="C231" s="0">
        <x:v>2023</x:v>
      </x:c>
      <x:c r="D231" s="0" t="s">
        <x:v>649</x:v>
      </x:c>
      <x:c r="E231" s="0" t="s">
        <x:v>651</x:v>
      </x:c>
      <x:c r="F231" s="0">
        <x:v>78</x:v>
      </x:c>
    </x:row>
    <x:row r="232" spans="1:6">
      <x:c r="A232" s="0">
        <x:v>6520</x:v>
      </x:c>
      <x:c r="B232" s="0" t="s">
        <x:v>84</x:v>
      </x:c>
      <x:c r="C232" s="0">
        <x:v>2024</x:v>
      </x:c>
      <x:c r="D232" s="0" t="s">
        <x:v>649</x:v>
      </x:c>
      <x:c r="E232" s="0" t="s">
        <x:v>652</x:v>
      </x:c>
      <x:c r="F232" s="0">
        <x:v>80</x:v>
      </x:c>
    </x:row>
    <x:row r="233" spans="1:6">
      <x:c r="A233" s="0">
        <x:v>6530</x:v>
      </x:c>
      <x:c r="B233" s="0" t="s">
        <x:v>85</x:v>
      </x:c>
      <x:c r="C233" s="0">
        <x:v>2022</x:v>
      </x:c>
      <x:c r="D233" s="0" t="s">
        <x:v>649</x:v>
      </x:c>
      <x:c r="E233" s="0" t="s">
        <x:v>650</x:v>
      </x:c>
      <x:c r="F233" s="0">
        <x:v>74</x:v>
      </x:c>
    </x:row>
    <x:row r="234" spans="1:6">
      <x:c r="A234" s="0">
        <x:v>6530</x:v>
      </x:c>
      <x:c r="B234" s="0" t="s">
        <x:v>85</x:v>
      </x:c>
      <x:c r="C234" s="0">
        <x:v>2023</x:v>
      </x:c>
      <x:c r="D234" s="0" t="s">
        <x:v>649</x:v>
      </x:c>
      <x:c r="E234" s="0" t="s">
        <x:v>651</x:v>
      </x:c>
      <x:c r="F234" s="0">
        <x:v>79</x:v>
      </x:c>
    </x:row>
    <x:row r="235" spans="1:6">
      <x:c r="A235" s="0">
        <x:v>6530</x:v>
      </x:c>
      <x:c r="B235" s="0" t="s">
        <x:v>85</x:v>
      </x:c>
      <x:c r="C235" s="0">
        <x:v>2024</x:v>
      </x:c>
      <x:c r="D235" s="0" t="s">
        <x:v>649</x:v>
      </x:c>
      <x:c r="E235" s="0" t="s">
        <x:v>652</x:v>
      </x:c>
      <x:c r="F235" s="0">
        <x:v>81</x:v>
      </x:c>
    </x:row>
    <x:row r="236" spans="1:6">
      <x:c r="A236" s="0">
        <x:v>6540</x:v>
      </x:c>
      <x:c r="B236" s="0" t="s">
        <x:v>86</x:v>
      </x:c>
      <x:c r="C236" s="0">
        <x:v>2022</x:v>
      </x:c>
      <x:c r="D236" s="0" t="s">
        <x:v>649</x:v>
      </x:c>
      <x:c r="E236" s="0" t="s">
        <x:v>650</x:v>
      </x:c>
      <x:c r="F236" s="0">
        <x:v>75</x:v>
      </x:c>
    </x:row>
    <x:row r="237" spans="1:6">
      <x:c r="A237" s="0">
        <x:v>6540</x:v>
      </x:c>
      <x:c r="B237" s="0" t="s">
        <x:v>86</x:v>
      </x:c>
      <x:c r="C237" s="0">
        <x:v>2023</x:v>
      </x:c>
      <x:c r="D237" s="0" t="s">
        <x:v>649</x:v>
      </x:c>
      <x:c r="E237" s="0" t="s">
        <x:v>651</x:v>
      </x:c>
      <x:c r="F237" s="0">
        <x:v>80</x:v>
      </x:c>
    </x:row>
    <x:row r="238" spans="1:6">
      <x:c r="A238" s="0">
        <x:v>6540</x:v>
      </x:c>
      <x:c r="B238" s="0" t="s">
        <x:v>86</x:v>
      </x:c>
      <x:c r="C238" s="0">
        <x:v>2024</x:v>
      </x:c>
      <x:c r="D238" s="0" t="s">
        <x:v>649</x:v>
      </x:c>
      <x:c r="E238" s="0" t="s">
        <x:v>652</x:v>
      </x:c>
      <x:c r="F238" s="0">
        <x:v>82</x:v>
      </x:c>
    </x:row>
    <x:row r="239" spans="1:6">
      <x:c r="A239" s="0">
        <x:v>6560</x:v>
      </x:c>
      <x:c r="B239" s="0" t="s">
        <x:v>87</x:v>
      </x:c>
      <x:c r="C239" s="0">
        <x:v>2022</x:v>
      </x:c>
      <x:c r="D239" s="0" t="s">
        <x:v>649</x:v>
      </x:c>
      <x:c r="E239" s="0" t="s">
        <x:v>650</x:v>
      </x:c>
      <x:c r="F239" s="0">
        <x:v>76</x:v>
      </x:c>
    </x:row>
    <x:row r="240" spans="1:6">
      <x:c r="A240" s="0">
        <x:v>6560</x:v>
      </x:c>
      <x:c r="B240" s="0" t="s">
        <x:v>87</x:v>
      </x:c>
      <x:c r="C240" s="0">
        <x:v>2023</x:v>
      </x:c>
      <x:c r="D240" s="0" t="s">
        <x:v>649</x:v>
      </x:c>
      <x:c r="E240" s="0" t="s">
        <x:v>651</x:v>
      </x:c>
      <x:c r="F240" s="0">
        <x:v>81</x:v>
      </x:c>
    </x:row>
    <x:row r="241" spans="1:6">
      <x:c r="A241" s="0">
        <x:v>6560</x:v>
      </x:c>
      <x:c r="B241" s="0" t="s">
        <x:v>87</x:v>
      </x:c>
      <x:c r="C241" s="0">
        <x:v>2024</x:v>
      </x:c>
      <x:c r="D241" s="0" t="s">
        <x:v>649</x:v>
      </x:c>
      <x:c r="E241" s="0" t="s">
        <x:v>652</x:v>
      </x:c>
      <x:c r="F241" s="0">
        <x:v>83</x:v>
      </x:c>
    </x:row>
    <x:row r="242" spans="1:6">
      <x:c r="A242" s="0">
        <x:v>6600</x:v>
      </x:c>
      <x:c r="B242" s="0" t="s">
        <x:v>88</x:v>
      </x:c>
      <x:c r="C242" s="0">
        <x:v>2022</x:v>
      </x:c>
      <x:c r="D242" s="0" t="s">
        <x:v>649</x:v>
      </x:c>
      <x:c r="E242" s="0" t="s">
        <x:v>650</x:v>
      </x:c>
      <x:c r="F242" s="0">
        <x:v>77</x:v>
      </x:c>
    </x:row>
    <x:row r="243" spans="1:6">
      <x:c r="A243" s="0">
        <x:v>6600</x:v>
      </x:c>
      <x:c r="B243" s="0" t="s">
        <x:v>88</x:v>
      </x:c>
      <x:c r="C243" s="0">
        <x:v>2023</x:v>
      </x:c>
      <x:c r="D243" s="0" t="s">
        <x:v>649</x:v>
      </x:c>
      <x:c r="E243" s="0" t="s">
        <x:v>651</x:v>
      </x:c>
      <x:c r="F243" s="0">
        <x:v>82</x:v>
      </x:c>
    </x:row>
    <x:row r="244" spans="1:6">
      <x:c r="A244" s="0">
        <x:v>6600</x:v>
      </x:c>
      <x:c r="B244" s="0" t="s">
        <x:v>88</x:v>
      </x:c>
      <x:c r="C244" s="0">
        <x:v>2024</x:v>
      </x:c>
      <x:c r="D244" s="0" t="s">
        <x:v>649</x:v>
      </x:c>
      <x:c r="E244" s="0" t="s">
        <x:v>652</x:v>
      </x:c>
      <x:c r="F244" s="0">
        <x:v>84</x:v>
      </x:c>
    </x:row>
    <x:row r="245" spans="1:6">
      <x:c r="A245" s="0">
        <x:v>6610</x:v>
      </x:c>
      <x:c r="B245" s="0" t="s">
        <x:v>89</x:v>
      </x:c>
      <x:c r="C245" s="0">
        <x:v>2022</x:v>
      </x:c>
      <x:c r="D245" s="0" t="s">
        <x:v>649</x:v>
      </x:c>
      <x:c r="E245" s="0" t="s">
        <x:v>650</x:v>
      </x:c>
      <x:c r="F245" s="0">
        <x:v>78</x:v>
      </x:c>
    </x:row>
    <x:row r="246" spans="1:6">
      <x:c r="A246" s="0">
        <x:v>6610</x:v>
      </x:c>
      <x:c r="B246" s="0" t="s">
        <x:v>89</x:v>
      </x:c>
      <x:c r="C246" s="0">
        <x:v>2023</x:v>
      </x:c>
      <x:c r="D246" s="0" t="s">
        <x:v>649</x:v>
      </x:c>
      <x:c r="E246" s="0" t="s">
        <x:v>651</x:v>
      </x:c>
      <x:c r="F246" s="0">
        <x:v>83</x:v>
      </x:c>
    </x:row>
    <x:row r="247" spans="1:6">
      <x:c r="A247" s="0">
        <x:v>6610</x:v>
      </x:c>
      <x:c r="B247" s="0" t="s">
        <x:v>89</x:v>
      </x:c>
      <x:c r="C247" s="0">
        <x:v>2024</x:v>
      </x:c>
      <x:c r="D247" s="0" t="s">
        <x:v>649</x:v>
      </x:c>
      <x:c r="E247" s="0" t="s">
        <x:v>652</x:v>
      </x:c>
      <x:c r="F247" s="0">
        <x:v>85</x:v>
      </x:c>
    </x:row>
    <x:row r="248" spans="1:6">
      <x:c r="A248" s="0">
        <x:v>6620</x:v>
      </x:c>
      <x:c r="B248" s="0" t="s">
        <x:v>90</x:v>
      </x:c>
      <x:c r="C248" s="0">
        <x:v>2022</x:v>
      </x:c>
      <x:c r="D248" s="0" t="s">
        <x:v>649</x:v>
      </x:c>
      <x:c r="E248" s="0" t="s">
        <x:v>650</x:v>
      </x:c>
      <x:c r="F248" s="0">
        <x:v>79</x:v>
      </x:c>
    </x:row>
    <x:row r="249" spans="1:6">
      <x:c r="A249" s="0">
        <x:v>6620</x:v>
      </x:c>
      <x:c r="B249" s="0" t="s">
        <x:v>90</x:v>
      </x:c>
      <x:c r="C249" s="0">
        <x:v>2023</x:v>
      </x:c>
      <x:c r="D249" s="0" t="s">
        <x:v>649</x:v>
      </x:c>
      <x:c r="E249" s="0" t="s">
        <x:v>651</x:v>
      </x:c>
      <x:c r="F249" s="0">
        <x:v>84</x:v>
      </x:c>
    </x:row>
    <x:row r="250" spans="1:6">
      <x:c r="A250" s="0">
        <x:v>6620</x:v>
      </x:c>
      <x:c r="B250" s="0" t="s">
        <x:v>90</x:v>
      </x:c>
      <x:c r="C250" s="0">
        <x:v>2024</x:v>
      </x:c>
      <x:c r="D250" s="0" t="s">
        <x:v>649</x:v>
      </x:c>
      <x:c r="E250" s="0" t="s">
        <x:v>652</x:v>
      </x:c>
      <x:c r="F250" s="0">
        <x:v>86</x:v>
      </x:c>
    </x:row>
    <x:row r="251" spans="1:6">
      <x:c r="A251" s="0">
        <x:v>6640</x:v>
      </x:c>
      <x:c r="B251" s="0" t="s">
        <x:v>91</x:v>
      </x:c>
      <x:c r="C251" s="0">
        <x:v>2022</x:v>
      </x:c>
      <x:c r="D251" s="0" t="s">
        <x:v>649</x:v>
      </x:c>
      <x:c r="E251" s="0" t="s">
        <x:v>650</x:v>
      </x:c>
      <x:c r="F251" s="0">
        <x:v>80</x:v>
      </x:c>
    </x:row>
    <x:row r="252" spans="1:6">
      <x:c r="A252" s="0">
        <x:v>6640</x:v>
      </x:c>
      <x:c r="B252" s="0" t="s">
        <x:v>91</x:v>
      </x:c>
      <x:c r="C252" s="0">
        <x:v>2023</x:v>
      </x:c>
      <x:c r="D252" s="0" t="s">
        <x:v>649</x:v>
      </x:c>
      <x:c r="E252" s="0" t="s">
        <x:v>651</x:v>
      </x:c>
      <x:c r="F252" s="0">
        <x:v>85</x:v>
      </x:c>
    </x:row>
    <x:row r="253" spans="1:6">
      <x:c r="A253" s="0">
        <x:v>6640</x:v>
      </x:c>
      <x:c r="B253" s="0" t="s">
        <x:v>91</x:v>
      </x:c>
      <x:c r="C253" s="0">
        <x:v>2024</x:v>
      </x:c>
      <x:c r="D253" s="0" t="s">
        <x:v>649</x:v>
      </x:c>
      <x:c r="E253" s="0" t="s">
        <x:v>652</x:v>
      </x:c>
      <x:c r="F253" s="0">
        <x:v>87</x:v>
      </x:c>
    </x:row>
    <x:row r="254" spans="1:6">
      <x:c r="A254" s="0">
        <x:v>6644</x:v>
      </x:c>
      <x:c r="B254" s="0" t="s">
        <x:v>92</x:v>
      </x:c>
      <x:c r="C254" s="0">
        <x:v>2022</x:v>
      </x:c>
      <x:c r="D254" s="0" t="s">
        <x:v>649</x:v>
      </x:c>
      <x:c r="E254" s="0" t="s">
        <x:v>650</x:v>
      </x:c>
      <x:c r="F254" s="0">
        <x:v>81</x:v>
      </x:c>
    </x:row>
    <x:row r="255" spans="1:6">
      <x:c r="A255" s="0">
        <x:v>6644</x:v>
      </x:c>
      <x:c r="B255" s="0" t="s">
        <x:v>92</x:v>
      </x:c>
      <x:c r="C255" s="0">
        <x:v>2023</x:v>
      </x:c>
      <x:c r="D255" s="0" t="s">
        <x:v>649</x:v>
      </x:c>
      <x:c r="E255" s="0" t="s">
        <x:v>651</x:v>
      </x:c>
      <x:c r="F255" s="0">
        <x:v>86</x:v>
      </x:c>
    </x:row>
    <x:row r="256" spans="1:6">
      <x:c r="A256" s="0">
        <x:v>6644</x:v>
      </x:c>
      <x:c r="B256" s="0" t="s">
        <x:v>92</x:v>
      </x:c>
      <x:c r="C256" s="0">
        <x:v>2024</x:v>
      </x:c>
      <x:c r="D256" s="0" t="s">
        <x:v>649</x:v>
      </x:c>
      <x:c r="E256" s="0" t="s">
        <x:v>652</x:v>
      </x:c>
      <x:c r="F256" s="0">
        <x:v>88</x:v>
      </x:c>
    </x:row>
    <x:row r="257" spans="1:6">
      <x:c r="A257" s="0">
        <x:v>6650</x:v>
      </x:c>
      <x:c r="B257" s="0" t="s">
        <x:v>93</x:v>
      </x:c>
      <x:c r="C257" s="0">
        <x:v>2022</x:v>
      </x:c>
      <x:c r="D257" s="0" t="s">
        <x:v>649</x:v>
      </x:c>
      <x:c r="E257" s="0" t="s">
        <x:v>650</x:v>
      </x:c>
      <x:c r="F257" s="0">
        <x:v>82</x:v>
      </x:c>
    </x:row>
    <x:row r="258" spans="1:6">
      <x:c r="A258" s="0">
        <x:v>6650</x:v>
      </x:c>
      <x:c r="B258" s="0" t="s">
        <x:v>93</x:v>
      </x:c>
      <x:c r="C258" s="0">
        <x:v>2023</x:v>
      </x:c>
      <x:c r="D258" s="0" t="s">
        <x:v>649</x:v>
      </x:c>
      <x:c r="E258" s="0" t="s">
        <x:v>651</x:v>
      </x:c>
      <x:c r="F258" s="0">
        <x:v>87</x:v>
      </x:c>
    </x:row>
    <x:row r="259" spans="1:6">
      <x:c r="A259" s="0">
        <x:v>6650</x:v>
      </x:c>
      <x:c r="B259" s="0" t="s">
        <x:v>93</x:v>
      </x:c>
      <x:c r="C259" s="0">
        <x:v>2024</x:v>
      </x:c>
      <x:c r="D259" s="0" t="s">
        <x:v>649</x:v>
      </x:c>
      <x:c r="E259" s="0" t="s">
        <x:v>652</x:v>
      </x:c>
      <x:c r="F259" s="0">
        <x:v>89</x:v>
      </x:c>
    </x:row>
    <x:row r="260" spans="1:6">
      <x:c r="A260" s="0">
        <x:v>6670</x:v>
      </x:c>
      <x:c r="B260" s="0" t="s">
        <x:v>94</x:v>
      </x:c>
      <x:c r="C260" s="0">
        <x:v>2022</x:v>
      </x:c>
      <x:c r="D260" s="0" t="s">
        <x:v>649</x:v>
      </x:c>
      <x:c r="E260" s="0" t="s">
        <x:v>650</x:v>
      </x:c>
      <x:c r="F260" s="0">
        <x:v>83</x:v>
      </x:c>
    </x:row>
    <x:row r="261" spans="1:6">
      <x:c r="A261" s="0">
        <x:v>6670</x:v>
      </x:c>
      <x:c r="B261" s="0" t="s">
        <x:v>94</x:v>
      </x:c>
      <x:c r="C261" s="0">
        <x:v>2023</x:v>
      </x:c>
      <x:c r="D261" s="0" t="s">
        <x:v>649</x:v>
      </x:c>
      <x:c r="E261" s="0" t="s">
        <x:v>651</x:v>
      </x:c>
      <x:c r="F261" s="0">
        <x:v>88</x:v>
      </x:c>
    </x:row>
    <x:row r="262" spans="1:6">
      <x:c r="A262" s="0">
        <x:v>6670</x:v>
      </x:c>
      <x:c r="B262" s="0" t="s">
        <x:v>94</x:v>
      </x:c>
      <x:c r="C262" s="0">
        <x:v>2024</x:v>
      </x:c>
      <x:c r="D262" s="0" t="s">
        <x:v>649</x:v>
      </x:c>
      <x:c r="E262" s="0" t="s">
        <x:v>652</x:v>
      </x:c>
      <x:c r="F262" s="0">
        <x:v>90</x:v>
      </x:c>
    </x:row>
    <x:row r="263" spans="1:6">
      <x:c r="A263" s="0">
        <x:v>6710</x:v>
      </x:c>
      <x:c r="B263" s="0" t="s">
        <x:v>95</x:v>
      </x:c>
      <x:c r="C263" s="0">
        <x:v>2022</x:v>
      </x:c>
      <x:c r="D263" s="0" t="s">
        <x:v>649</x:v>
      </x:c>
      <x:c r="E263" s="0" t="s">
        <x:v>650</x:v>
      </x:c>
      <x:c r="F263" s="0">
        <x:v>84</x:v>
      </x:c>
    </x:row>
    <x:row r="264" spans="1:6">
      <x:c r="A264" s="0">
        <x:v>6710</x:v>
      </x:c>
      <x:c r="B264" s="0" t="s">
        <x:v>95</x:v>
      </x:c>
      <x:c r="C264" s="0">
        <x:v>2023</x:v>
      </x:c>
      <x:c r="D264" s="0" t="s">
        <x:v>649</x:v>
      </x:c>
      <x:c r="E264" s="0" t="s">
        <x:v>651</x:v>
      </x:c>
      <x:c r="F264" s="0">
        <x:v>89</x:v>
      </x:c>
    </x:row>
    <x:row r="265" spans="1:6">
      <x:c r="A265" s="0">
        <x:v>6710</x:v>
      </x:c>
      <x:c r="B265" s="0" t="s">
        <x:v>95</x:v>
      </x:c>
      <x:c r="C265" s="0">
        <x:v>2024</x:v>
      </x:c>
      <x:c r="D265" s="0" t="s">
        <x:v>649</x:v>
      </x:c>
      <x:c r="E265" s="0" t="s">
        <x:v>652</x:v>
      </x:c>
      <x:c r="F265" s="0">
        <x:v>91</x:v>
      </x:c>
    </x:row>
    <x:row r="266" spans="1:6">
      <x:c r="A266" s="0">
        <x:v>6740</x:v>
      </x:c>
      <x:c r="B266" s="0" t="s">
        <x:v>96</x:v>
      </x:c>
      <x:c r="C266" s="0">
        <x:v>2022</x:v>
      </x:c>
      <x:c r="D266" s="0" t="s">
        <x:v>649</x:v>
      </x:c>
      <x:c r="E266" s="0" t="s">
        <x:v>650</x:v>
      </x:c>
      <x:c r="F266" s="0">
        <x:v>85</x:v>
      </x:c>
    </x:row>
    <x:row r="267" spans="1:6">
      <x:c r="A267" s="0">
        <x:v>6740</x:v>
      </x:c>
      <x:c r="B267" s="0" t="s">
        <x:v>96</x:v>
      </x:c>
      <x:c r="C267" s="0">
        <x:v>2023</x:v>
      </x:c>
      <x:c r="D267" s="0" t="s">
        <x:v>649</x:v>
      </x:c>
      <x:c r="E267" s="0" t="s">
        <x:v>651</x:v>
      </x:c>
      <x:c r="F267" s="0">
        <x:v>90</x:v>
      </x:c>
    </x:row>
    <x:row r="268" spans="1:6">
      <x:c r="A268" s="0">
        <x:v>6740</x:v>
      </x:c>
      <x:c r="B268" s="0" t="s">
        <x:v>96</x:v>
      </x:c>
      <x:c r="C268" s="0">
        <x:v>2024</x:v>
      </x:c>
      <x:c r="D268" s="0" t="s">
        <x:v>649</x:v>
      </x:c>
      <x:c r="E268" s="0" t="s">
        <x:v>652</x:v>
      </x:c>
      <x:c r="F268" s="0">
        <x:v>92</x:v>
      </x:c>
    </x:row>
    <x:row r="269" spans="1:6">
      <x:c r="A269" s="0">
        <x:v>6800</x:v>
      </x:c>
      <x:c r="B269" s="0" t="s">
        <x:v>97</x:v>
      </x:c>
      <x:c r="C269" s="0">
        <x:v>2022</x:v>
      </x:c>
      <x:c r="D269" s="0" t="s">
        <x:v>649</x:v>
      </x:c>
      <x:c r="E269" s="0" t="s">
        <x:v>650</x:v>
      </x:c>
      <x:c r="F269" s="0">
        <x:v>86</x:v>
      </x:c>
    </x:row>
    <x:row r="270" spans="1:6">
      <x:c r="A270" s="0">
        <x:v>6800</x:v>
      </x:c>
      <x:c r="B270" s="0" t="s">
        <x:v>97</x:v>
      </x:c>
      <x:c r="C270" s="0">
        <x:v>2023</x:v>
      </x:c>
      <x:c r="D270" s="0" t="s">
        <x:v>649</x:v>
      </x:c>
      <x:c r="E270" s="0" t="s">
        <x:v>651</x:v>
      </x:c>
      <x:c r="F270" s="0">
        <x:v>91</x:v>
      </x:c>
    </x:row>
    <x:row r="271" spans="1:6">
      <x:c r="A271" s="0">
        <x:v>6800</x:v>
      </x:c>
      <x:c r="B271" s="0" t="s">
        <x:v>97</x:v>
      </x:c>
      <x:c r="C271" s="0">
        <x:v>2024</x:v>
      </x:c>
      <x:c r="D271" s="0" t="s">
        <x:v>649</x:v>
      </x:c>
      <x:c r="E271" s="0" t="s">
        <x:v>652</x:v>
      </x:c>
      <x:c r="F271" s="0">
        <x:v>93</x:v>
      </x:c>
    </x:row>
    <x:row r="272" spans="1:6">
      <x:c r="A272" s="0">
        <x:v>6805</x:v>
      </x:c>
      <x:c r="B272" s="0" t="s">
        <x:v>98</x:v>
      </x:c>
      <x:c r="C272" s="0">
        <x:v>2022</x:v>
      </x:c>
      <x:c r="D272" s="0" t="s">
        <x:v>649</x:v>
      </x:c>
      <x:c r="E272" s="0" t="s">
        <x:v>650</x:v>
      </x:c>
      <x:c r="F272" s="0">
        <x:v>87</x:v>
      </x:c>
    </x:row>
    <x:row r="273" spans="1:6">
      <x:c r="A273" s="0">
        <x:v>6805</x:v>
      </x:c>
      <x:c r="B273" s="0" t="s">
        <x:v>98</x:v>
      </x:c>
      <x:c r="C273" s="0">
        <x:v>2023</x:v>
      </x:c>
      <x:c r="D273" s="0" t="s">
        <x:v>649</x:v>
      </x:c>
      <x:c r="E273" s="0" t="s">
        <x:v>651</x:v>
      </x:c>
      <x:c r="F273" s="0">
        <x:v>92</x:v>
      </x:c>
    </x:row>
    <x:row r="274" spans="1:6">
      <x:c r="A274" s="0">
        <x:v>6805</x:v>
      </x:c>
      <x:c r="B274" s="0" t="s">
        <x:v>98</x:v>
      </x:c>
      <x:c r="C274" s="0">
        <x:v>2024</x:v>
      </x:c>
      <x:c r="D274" s="0" t="s">
        <x:v>649</x:v>
      </x:c>
      <x:c r="E274" s="0" t="s">
        <x:v>652</x:v>
      </x:c>
      <x:c r="F274" s="0">
        <x:v>94</x:v>
      </x:c>
    </x:row>
    <x:row r="275" spans="1:6">
      <x:c r="A275" s="0">
        <x:v>6810</x:v>
      </x:c>
      <x:c r="B275" s="0" t="s">
        <x:v>99</x:v>
      </x:c>
      <x:c r="C275" s="0">
        <x:v>2022</x:v>
      </x:c>
      <x:c r="D275" s="0" t="s">
        <x:v>649</x:v>
      </x:c>
      <x:c r="E275" s="0" t="s">
        <x:v>650</x:v>
      </x:c>
      <x:c r="F275" s="0">
        <x:v>88</x:v>
      </x:c>
    </x:row>
    <x:row r="276" spans="1:6">
      <x:c r="A276" s="0">
        <x:v>6810</x:v>
      </x:c>
      <x:c r="B276" s="0" t="s">
        <x:v>99</x:v>
      </x:c>
      <x:c r="C276" s="0">
        <x:v>2023</x:v>
      </x:c>
      <x:c r="D276" s="0" t="s">
        <x:v>649</x:v>
      </x:c>
      <x:c r="E276" s="0" t="s">
        <x:v>651</x:v>
      </x:c>
      <x:c r="F276" s="0">
        <x:v>93</x:v>
      </x:c>
    </x:row>
    <x:row r="277" spans="1:6">
      <x:c r="A277" s="0">
        <x:v>6810</x:v>
      </x:c>
      <x:c r="B277" s="0" t="s">
        <x:v>99</x:v>
      </x:c>
      <x:c r="C277" s="0">
        <x:v>2024</x:v>
      </x:c>
      <x:c r="D277" s="0" t="s">
        <x:v>649</x:v>
      </x:c>
      <x:c r="E277" s="0" t="s">
        <x:v>652</x:v>
      </x:c>
      <x:c r="F277" s="0">
        <x:v>95</x:v>
      </x:c>
    </x:row>
    <x:row r="278" spans="1:6">
      <x:c r="A278" s="0">
        <x:v>6815</x:v>
      </x:c>
      <x:c r="B278" s="0" t="s">
        <x:v>100</x:v>
      </x:c>
      <x:c r="C278" s="0">
        <x:v>2022</x:v>
      </x:c>
      <x:c r="D278" s="0" t="s">
        <x:v>649</x:v>
      </x:c>
      <x:c r="E278" s="0" t="s">
        <x:v>650</x:v>
      </x:c>
      <x:c r="F278" s="0">
        <x:v>89</x:v>
      </x:c>
    </x:row>
    <x:row r="279" spans="1:6">
      <x:c r="A279" s="0">
        <x:v>6815</x:v>
      </x:c>
      <x:c r="B279" s="0" t="s">
        <x:v>100</x:v>
      </x:c>
      <x:c r="C279" s="0">
        <x:v>2023</x:v>
      </x:c>
      <x:c r="D279" s="0" t="s">
        <x:v>649</x:v>
      </x:c>
      <x:c r="E279" s="0" t="s">
        <x:v>651</x:v>
      </x:c>
      <x:c r="F279" s="0">
        <x:v>94</x:v>
      </x:c>
    </x:row>
    <x:row r="280" spans="1:6">
      <x:c r="A280" s="0">
        <x:v>6815</x:v>
      </x:c>
      <x:c r="B280" s="0" t="s">
        <x:v>100</x:v>
      </x:c>
      <x:c r="C280" s="0">
        <x:v>2024</x:v>
      </x:c>
      <x:c r="D280" s="0" t="s">
        <x:v>649</x:v>
      </x:c>
      <x:c r="E280" s="0" t="s">
        <x:v>652</x:v>
      </x:c>
      <x:c r="F280" s="0">
        <x:v>96</x:v>
      </x:c>
    </x:row>
    <x:row r="281" spans="1:6">
      <x:c r="A281" s="0">
        <x:v>6820</x:v>
      </x:c>
      <x:c r="B281" s="0" t="s">
        <x:v>101</x:v>
      </x:c>
      <x:c r="C281" s="0">
        <x:v>2022</x:v>
      </x:c>
      <x:c r="D281" s="0" t="s">
        <x:v>649</x:v>
      </x:c>
      <x:c r="E281" s="0" t="s">
        <x:v>650</x:v>
      </x:c>
      <x:c r="F281" s="0">
        <x:v>90</x:v>
      </x:c>
    </x:row>
    <x:row r="282" spans="1:6">
      <x:c r="A282" s="0">
        <x:v>6820</x:v>
      </x:c>
      <x:c r="B282" s="0" t="s">
        <x:v>101</x:v>
      </x:c>
      <x:c r="C282" s="0">
        <x:v>2023</x:v>
      </x:c>
      <x:c r="D282" s="0" t="s">
        <x:v>649</x:v>
      </x:c>
      <x:c r="E282" s="0" t="s">
        <x:v>651</x:v>
      </x:c>
      <x:c r="F282" s="0">
        <x:v>95</x:v>
      </x:c>
    </x:row>
    <x:row r="283" spans="1:6">
      <x:c r="A283" s="0">
        <x:v>6820</x:v>
      </x:c>
      <x:c r="B283" s="0" t="s">
        <x:v>101</x:v>
      </x:c>
      <x:c r="C283" s="0">
        <x:v>2024</x:v>
      </x:c>
      <x:c r="D283" s="0" t="s">
        <x:v>649</x:v>
      </x:c>
      <x:c r="E283" s="0" t="s">
        <x:v>652</x:v>
      </x:c>
      <x:c r="F283" s="0">
        <x:v>97</x:v>
      </x:c>
    </x:row>
    <x:row r="284" spans="1:6">
      <x:c r="A284" s="0">
        <x:v>6821</x:v>
      </x:c>
      <x:c r="B284" s="0" t="s">
        <x:v>102</x:v>
      </x:c>
      <x:c r="C284" s="0">
        <x:v>2022</x:v>
      </x:c>
      <x:c r="D284" s="0" t="s">
        <x:v>649</x:v>
      </x:c>
      <x:c r="E284" s="0" t="s">
        <x:v>650</x:v>
      </x:c>
      <x:c r="F284" s="0">
        <x:v>91</x:v>
      </x:c>
    </x:row>
    <x:row r="285" spans="1:6">
      <x:c r="A285" s="0">
        <x:v>6821</x:v>
      </x:c>
      <x:c r="B285" s="0" t="s">
        <x:v>102</x:v>
      </x:c>
      <x:c r="C285" s="0">
        <x:v>2024</x:v>
      </x:c>
      <x:c r="D285" s="0" t="s">
        <x:v>649</x:v>
      </x:c>
      <x:c r="E285" s="0" t="s">
        <x:v>652</x:v>
      </x:c>
      <x:c r="F285" s="0">
        <x:v>98</x:v>
      </x:c>
    </x:row>
    <x:row r="286" spans="1:6">
      <x:c r="A286" s="0">
        <x:v>6825</x:v>
      </x:c>
      <x:c r="B286" s="0" t="s">
        <x:v>103</x:v>
      </x:c>
      <x:c r="C286" s="0">
        <x:v>2022</x:v>
      </x:c>
      <x:c r="D286" s="0" t="s">
        <x:v>649</x:v>
      </x:c>
      <x:c r="E286" s="0" t="s">
        <x:v>650</x:v>
      </x:c>
      <x:c r="F286" s="0">
        <x:v>92</x:v>
      </x:c>
    </x:row>
    <x:row r="287" spans="1:6">
      <x:c r="A287" s="0">
        <x:v>6825</x:v>
      </x:c>
      <x:c r="B287" s="0" t="s">
        <x:v>103</x:v>
      </x:c>
      <x:c r="C287" s="0">
        <x:v>2023</x:v>
      </x:c>
      <x:c r="D287" s="0" t="s">
        <x:v>649</x:v>
      </x:c>
      <x:c r="E287" s="0" t="s">
        <x:v>651</x:v>
      </x:c>
      <x:c r="F287" s="0">
        <x:v>96</x:v>
      </x:c>
    </x:row>
    <x:row r="288" spans="1:6">
      <x:c r="A288" s="0">
        <x:v>6825</x:v>
      </x:c>
      <x:c r="B288" s="0" t="s">
        <x:v>103</x:v>
      </x:c>
      <x:c r="C288" s="0">
        <x:v>2024</x:v>
      </x:c>
      <x:c r="D288" s="0" t="s">
        <x:v>649</x:v>
      </x:c>
      <x:c r="E288" s="0" t="s">
        <x:v>652</x:v>
      </x:c>
      <x:c r="F288" s="0">
        <x:v>99</x:v>
      </x:c>
    </x:row>
    <x:row r="289" spans="1:6">
      <x:c r="A289" s="0">
        <x:v>6827</x:v>
      </x:c>
      <x:c r="B289" s="0" t="s">
        <x:v>104</x:v>
      </x:c>
      <x:c r="C289" s="0">
        <x:v>2022</x:v>
      </x:c>
      <x:c r="D289" s="0" t="s">
        <x:v>649</x:v>
      </x:c>
      <x:c r="E289" s="0" t="s">
        <x:v>650</x:v>
      </x:c>
      <x:c r="F289" s="0">
        <x:v>93</x:v>
      </x:c>
    </x:row>
    <x:row r="290" spans="1:6">
      <x:c r="A290" s="0">
        <x:v>6827</x:v>
      </x:c>
      <x:c r="B290" s="0" t="s">
        <x:v>104</x:v>
      </x:c>
      <x:c r="C290" s="0">
        <x:v>2023</x:v>
      </x:c>
      <x:c r="D290" s="0" t="s">
        <x:v>649</x:v>
      </x:c>
      <x:c r="E290" s="0" t="s">
        <x:v>651</x:v>
      </x:c>
      <x:c r="F290" s="0">
        <x:v>97</x:v>
      </x:c>
    </x:row>
    <x:row r="291" spans="1:6">
      <x:c r="A291" s="0">
        <x:v>6827</x:v>
      </x:c>
      <x:c r="B291" s="0" t="s">
        <x:v>104</x:v>
      </x:c>
      <x:c r="C291" s="0">
        <x:v>2024</x:v>
      </x:c>
      <x:c r="D291" s="0" t="s">
        <x:v>649</x:v>
      </x:c>
      <x:c r="E291" s="0" t="s">
        <x:v>652</x:v>
      </x:c>
      <x:c r="F291" s="0">
        <x:v>100</x:v>
      </x:c>
    </x:row>
    <x:row r="292" spans="1:6">
      <x:c r="A292" s="0">
        <x:v>6830</x:v>
      </x:c>
      <x:c r="B292" s="0" t="s">
        <x:v>105</x:v>
      </x:c>
      <x:c r="C292" s="0">
        <x:v>2022</x:v>
      </x:c>
      <x:c r="D292" s="0" t="s">
        <x:v>649</x:v>
      </x:c>
      <x:c r="E292" s="0" t="s">
        <x:v>650</x:v>
      </x:c>
      <x:c r="F292" s="0">
        <x:v>94</x:v>
      </x:c>
    </x:row>
    <x:row r="293" spans="1:6">
      <x:c r="A293" s="0">
        <x:v>6830</x:v>
      </x:c>
      <x:c r="B293" s="0" t="s">
        <x:v>105</x:v>
      </x:c>
      <x:c r="C293" s="0">
        <x:v>2023</x:v>
      </x:c>
      <x:c r="D293" s="0" t="s">
        <x:v>649</x:v>
      </x:c>
      <x:c r="E293" s="0" t="s">
        <x:v>651</x:v>
      </x:c>
      <x:c r="F293" s="0">
        <x:v>98</x:v>
      </x:c>
    </x:row>
    <x:row r="294" spans="1:6">
      <x:c r="A294" s="0">
        <x:v>6830</x:v>
      </x:c>
      <x:c r="B294" s="0" t="s">
        <x:v>105</x:v>
      </x:c>
      <x:c r="C294" s="0">
        <x:v>2024</x:v>
      </x:c>
      <x:c r="D294" s="0" t="s">
        <x:v>649</x:v>
      </x:c>
      <x:c r="E294" s="0" t="s">
        <x:v>652</x:v>
      </x:c>
      <x:c r="F294" s="0">
        <x:v>101</x:v>
      </x:c>
    </x:row>
    <x:row r="295" spans="1:6">
      <x:c r="A295" s="0">
        <x:v>6840</x:v>
      </x:c>
      <x:c r="B295" s="0" t="s">
        <x:v>106</x:v>
      </x:c>
      <x:c r="C295" s="0">
        <x:v>2022</x:v>
      </x:c>
      <x:c r="D295" s="0" t="s">
        <x:v>649</x:v>
      </x:c>
      <x:c r="E295" s="0" t="s">
        <x:v>650</x:v>
      </x:c>
      <x:c r="F295" s="0">
        <x:v>95</x:v>
      </x:c>
    </x:row>
    <x:row r="296" spans="1:6">
      <x:c r="A296" s="0">
        <x:v>6840</x:v>
      </x:c>
      <x:c r="B296" s="0" t="s">
        <x:v>106</x:v>
      </x:c>
      <x:c r="C296" s="0">
        <x:v>2023</x:v>
      </x:c>
      <x:c r="D296" s="0" t="s">
        <x:v>649</x:v>
      </x:c>
      <x:c r="E296" s="0" t="s">
        <x:v>651</x:v>
      </x:c>
      <x:c r="F296" s="0">
        <x:v>99</x:v>
      </x:c>
    </x:row>
    <x:row r="297" spans="1:6">
      <x:c r="A297" s="0">
        <x:v>6840</x:v>
      </x:c>
      <x:c r="B297" s="0" t="s">
        <x:v>106</x:v>
      </x:c>
      <x:c r="C297" s="0">
        <x:v>2024</x:v>
      </x:c>
      <x:c r="D297" s="0" t="s">
        <x:v>649</x:v>
      </x:c>
      <x:c r="E297" s="0" t="s">
        <x:v>652</x:v>
      </x:c>
      <x:c r="F297" s="0">
        <x:v>102</x:v>
      </x:c>
    </x:row>
    <x:row r="298" spans="1:6">
      <x:c r="A298" s="0">
        <x:v>6845</x:v>
      </x:c>
      <x:c r="B298" s="0" t="s">
        <x:v>107</x:v>
      </x:c>
      <x:c r="C298" s="0">
        <x:v>2022</x:v>
      </x:c>
      <x:c r="D298" s="0" t="s">
        <x:v>649</x:v>
      </x:c>
      <x:c r="E298" s="0" t="s">
        <x:v>650</x:v>
      </x:c>
      <x:c r="F298" s="0">
        <x:v>96</x:v>
      </x:c>
    </x:row>
    <x:row r="299" spans="1:6">
      <x:c r="A299" s="0">
        <x:v>6845</x:v>
      </x:c>
      <x:c r="B299" s="0" t="s">
        <x:v>107</x:v>
      </x:c>
      <x:c r="C299" s="0">
        <x:v>2023</x:v>
      </x:c>
      <x:c r="D299" s="0" t="s">
        <x:v>649</x:v>
      </x:c>
      <x:c r="E299" s="0" t="s">
        <x:v>651</x:v>
      </x:c>
      <x:c r="F299" s="0">
        <x:v>100</x:v>
      </x:c>
    </x:row>
    <x:row r="300" spans="1:6">
      <x:c r="A300" s="0">
        <x:v>6845</x:v>
      </x:c>
      <x:c r="B300" s="0" t="s">
        <x:v>107</x:v>
      </x:c>
      <x:c r="C300" s="0">
        <x:v>2024</x:v>
      </x:c>
      <x:c r="D300" s="0" t="s">
        <x:v>649</x:v>
      </x:c>
      <x:c r="E300" s="0" t="s">
        <x:v>652</x:v>
      </x:c>
      <x:c r="F300" s="0">
        <x:v>103</x:v>
      </x:c>
    </x:row>
    <x:row r="301" spans="1:6">
      <x:c r="A301" s="0">
        <x:v>6855</x:v>
      </x:c>
      <x:c r="B301" s="0" t="s">
        <x:v>108</x:v>
      </x:c>
      <x:c r="C301" s="0">
        <x:v>2022</x:v>
      </x:c>
      <x:c r="D301" s="0" t="s">
        <x:v>649</x:v>
      </x:c>
      <x:c r="E301" s="0" t="s">
        <x:v>650</x:v>
      </x:c>
      <x:c r="F301" s="0">
        <x:v>97</x:v>
      </x:c>
    </x:row>
    <x:row r="302" spans="1:6">
      <x:c r="A302" s="0">
        <x:v>6855</x:v>
      </x:c>
      <x:c r="B302" s="0" t="s">
        <x:v>108</x:v>
      </x:c>
      <x:c r="C302" s="0">
        <x:v>2023</x:v>
      </x:c>
      <x:c r="D302" s="0" t="s">
        <x:v>649</x:v>
      </x:c>
      <x:c r="E302" s="0" t="s">
        <x:v>651</x:v>
      </x:c>
      <x:c r="F302" s="0">
        <x:v>101</x:v>
      </x:c>
    </x:row>
    <x:row r="303" spans="1:6">
      <x:c r="A303" s="0">
        <x:v>6855</x:v>
      </x:c>
      <x:c r="B303" s="0" t="s">
        <x:v>108</x:v>
      </x:c>
      <x:c r="C303" s="0">
        <x:v>2024</x:v>
      </x:c>
      <x:c r="D303" s="0" t="s">
        <x:v>649</x:v>
      </x:c>
      <x:c r="E303" s="0" t="s">
        <x:v>652</x:v>
      </x:c>
      <x:c r="F303" s="0">
        <x:v>104</x:v>
      </x:c>
    </x:row>
    <x:row r="304" spans="1:6">
      <x:c r="A304" s="0">
        <x:v>6859</x:v>
      </x:c>
      <x:c r="B304" s="0" t="s">
        <x:v>109</x:v>
      </x:c>
      <x:c r="C304" s="0">
        <x:v>2022</x:v>
      </x:c>
      <x:c r="D304" s="0" t="s">
        <x:v>649</x:v>
      </x:c>
      <x:c r="E304" s="0" t="s">
        <x:v>650</x:v>
      </x:c>
      <x:c r="F304" s="0">
        <x:v>98</x:v>
      </x:c>
    </x:row>
    <x:row r="305" spans="1:6">
      <x:c r="A305" s="0">
        <x:v>6859</x:v>
      </x:c>
      <x:c r="B305" s="0" t="s">
        <x:v>109</x:v>
      </x:c>
      <x:c r="C305" s="0">
        <x:v>2023</x:v>
      </x:c>
      <x:c r="D305" s="0" t="s">
        <x:v>649</x:v>
      </x:c>
      <x:c r="E305" s="0" t="s">
        <x:v>651</x:v>
      </x:c>
      <x:c r="F305" s="0">
        <x:v>102</x:v>
      </x:c>
    </x:row>
    <x:row r="306" spans="1:6">
      <x:c r="A306" s="0">
        <x:v>6859</x:v>
      </x:c>
      <x:c r="B306" s="0" t="s">
        <x:v>109</x:v>
      </x:c>
      <x:c r="C306" s="0">
        <x:v>2024</x:v>
      </x:c>
      <x:c r="D306" s="0" t="s">
        <x:v>649</x:v>
      </x:c>
      <x:c r="E306" s="0" t="s">
        <x:v>652</x:v>
      </x:c>
      <x:c r="F306" s="0">
        <x:v>105</x:v>
      </x:c>
    </x:row>
    <x:row r="307" spans="1:6">
      <x:c r="A307" s="0">
        <x:v>6895</x:v>
      </x:c>
      <x:c r="B307" s="0" t="s">
        <x:v>110</x:v>
      </x:c>
      <x:c r="C307" s="0">
        <x:v>2023</x:v>
      </x:c>
      <x:c r="D307" s="0" t="s">
        <x:v>649</x:v>
      </x:c>
      <x:c r="E307" s="0" t="s">
        <x:v>651</x:v>
      </x:c>
      <x:c r="F307" s="0">
        <x:v>103</x:v>
      </x:c>
    </x:row>
    <x:row r="308" spans="1:6">
      <x:c r="A308" s="0">
        <x:v>6923</x:v>
      </x:c>
      <x:c r="B308" s="0" t="s">
        <x:v>111</x:v>
      </x:c>
      <x:c r="C308" s="0">
        <x:v>2023</x:v>
      </x:c>
      <x:c r="D308" s="0" t="s">
        <x:v>649</x:v>
      </x:c>
      <x:c r="E308" s="0" t="s">
        <x:v>651</x:v>
      </x:c>
      <x:c r="F308" s="0">
        <x:v>104</x:v>
      </x:c>
    </x:row>
    <x:row r="309" spans="1:6">
      <x:c r="A309" s="0">
        <x:v>6930</x:v>
      </x:c>
      <x:c r="B309" s="0" t="s">
        <x:v>112</x:v>
      </x:c>
      <x:c r="C309" s="0">
        <x:v>2024</x:v>
      </x:c>
      <x:c r="D309" s="0" t="s">
        <x:v>649</x:v>
      </x:c>
      <x:c r="E309" s="0" t="s">
        <x:v>652</x:v>
      </x:c>
      <x:c r="F309" s="0">
        <x:v>106</x:v>
      </x:c>
    </x:row>
    <x:row r="310" spans="1:6">
      <x:c r="A310" s="0">
        <x:v>7100</x:v>
      </x:c>
      <x:c r="B310" s="0" t="s">
        <x:v>124</x:v>
      </x:c>
      <x:c r="C310" s="0">
        <x:v>2023</x:v>
      </x:c>
      <x:c r="D310" s="0" t="s">
        <x:v>649</x:v>
      </x:c>
      <x:c r="E310" s="0" t="s">
        <x:v>651</x:v>
      </x:c>
      <x:c r="F310" s="0">
        <x:v>105</x:v>
      </x:c>
    </x:row>
    <x:row r="311" spans="1:6">
      <x:c r="A311" s="0">
        <x:v>7100</x:v>
      </x:c>
      <x:c r="B311" s="0" t="s">
        <x:v>124</x:v>
      </x:c>
      <x:c r="C311" s="0">
        <x:v>2024</x:v>
      </x:c>
      <x:c r="D311" s="0" t="s">
        <x:v>649</x:v>
      </x:c>
      <x:c r="E311" s="0" t="s">
        <x:v>652</x:v>
      </x:c>
      <x:c r="F311" s="0">
        <x:v>107</x:v>
      </x:c>
    </x:row>
    <x:row r="312" spans="1:6">
      <x:c r="A312" s="0">
        <x:v>7310</x:v>
      </x:c>
      <x:c r="B312" s="0" t="s">
        <x:v>125</x:v>
      </x:c>
      <x:c r="C312" s="0">
        <x:v>2022</x:v>
      </x:c>
      <x:c r="D312" s="0" t="s">
        <x:v>649</x:v>
      </x:c>
      <x:c r="E312" s="0" t="s">
        <x:v>650</x:v>
      </x:c>
      <x:c r="F312" s="0">
        <x:v>99</x:v>
      </x:c>
    </x:row>
    <x:row r="313" spans="1:6">
      <x:c r="A313" s="0">
        <x:v>7310</x:v>
      </x:c>
      <x:c r="B313" s="0" t="s">
        <x:v>125</x:v>
      </x:c>
      <x:c r="C313" s="0">
        <x:v>2023</x:v>
      </x:c>
      <x:c r="D313" s="0" t="s">
        <x:v>649</x:v>
      </x:c>
      <x:c r="E313" s="0" t="s">
        <x:v>651</x:v>
      </x:c>
      <x:c r="F313" s="0">
        <x:v>106</x:v>
      </x:c>
    </x:row>
    <x:row r="314" spans="1:6">
      <x:c r="A314" s="0">
        <x:v>7310</x:v>
      </x:c>
      <x:c r="B314" s="0" t="s">
        <x:v>125</x:v>
      </x:c>
      <x:c r="C314" s="0">
        <x:v>2024</x:v>
      </x:c>
      <x:c r="D314" s="0" t="s">
        <x:v>649</x:v>
      </x:c>
      <x:c r="E314" s="0" t="s">
        <x:v>652</x:v>
      </x:c>
      <x:c r="F314" s="0">
        <x:v>108</x:v>
      </x:c>
    </x:row>
    <x:row r="315" spans="1:6">
      <x:c r="A315" s="0">
        <x:v>7320</x:v>
      </x:c>
      <x:c r="B315" s="0" t="s">
        <x:v>126</x:v>
      </x:c>
      <x:c r="C315" s="0">
        <x:v>2022</x:v>
      </x:c>
      <x:c r="D315" s="0" t="s">
        <x:v>649</x:v>
      </x:c>
      <x:c r="E315" s="0" t="s">
        <x:v>650</x:v>
      </x:c>
      <x:c r="F315" s="0">
        <x:v>100</x:v>
      </x:c>
    </x:row>
    <x:row r="316" spans="1:6">
      <x:c r="A316" s="0">
        <x:v>7320</x:v>
      </x:c>
      <x:c r="B316" s="0" t="s">
        <x:v>126</x:v>
      </x:c>
      <x:c r="C316" s="0">
        <x:v>2023</x:v>
      </x:c>
      <x:c r="D316" s="0" t="s">
        <x:v>649</x:v>
      </x:c>
      <x:c r="E316" s="0" t="s">
        <x:v>651</x:v>
      </x:c>
      <x:c r="F316" s="0">
        <x:v>107</x:v>
      </x:c>
    </x:row>
    <x:row r="317" spans="1:6">
      <x:c r="A317" s="0">
        <x:v>7320</x:v>
      </x:c>
      <x:c r="B317" s="0" t="s">
        <x:v>126</x:v>
      </x:c>
      <x:c r="C317" s="0">
        <x:v>2024</x:v>
      </x:c>
      <x:c r="D317" s="0" t="s">
        <x:v>649</x:v>
      </x:c>
      <x:c r="E317" s="0" t="s">
        <x:v>652</x:v>
      </x:c>
      <x:c r="F317" s="0">
        <x:v>109</x:v>
      </x:c>
    </x:row>
    <x:row r="318" spans="1:6">
      <x:c r="A318" s="0">
        <x:v>7600</x:v>
      </x:c>
      <x:c r="B318" s="0" t="s">
        <x:v>130</x:v>
      </x:c>
      <x:c r="C318" s="0">
        <x:v>2022</x:v>
      </x:c>
      <x:c r="D318" s="0" t="s">
        <x:v>649</x:v>
      </x:c>
      <x:c r="E318" s="0" t="s">
        <x:v>650</x:v>
      </x:c>
      <x:c r="F318" s="0">
        <x:v>101</x:v>
      </x:c>
    </x:row>
    <x:row r="319" spans="1:6">
      <x:c r="A319" s="0">
        <x:v>7600</x:v>
      </x:c>
      <x:c r="B319" s="0" t="s">
        <x:v>130</x:v>
      </x:c>
      <x:c r="C319" s="0">
        <x:v>2023</x:v>
      </x:c>
      <x:c r="D319" s="0" t="s">
        <x:v>649</x:v>
      </x:c>
      <x:c r="E319" s="0" t="s">
        <x:v>651</x:v>
      </x:c>
      <x:c r="F319" s="0">
        <x:v>108</x:v>
      </x:c>
    </x:row>
    <x:row r="320" spans="1:6">
      <x:c r="A320" s="0">
        <x:v>7600</x:v>
      </x:c>
      <x:c r="B320" s="0" t="s">
        <x:v>130</x:v>
      </x:c>
      <x:c r="C320" s="0">
        <x:v>2024</x:v>
      </x:c>
      <x:c r="D320" s="0" t="s">
        <x:v>649</x:v>
      </x:c>
      <x:c r="E320" s="0" t="s">
        <x:v>652</x:v>
      </x:c>
      <x:c r="F320" s="0">
        <x:v>110</x:v>
      </x:c>
    </x:row>
    <x:row r="321" spans="1:6">
      <x:c r="A321" s="0">
        <x:v>7608</x:v>
      </x:c>
      <x:c r="B321" s="0" t="s">
        <x:v>131</x:v>
      </x:c>
      <x:c r="C321" s="0">
        <x:v>2022</x:v>
      </x:c>
      <x:c r="D321" s="0" t="s">
        <x:v>649</x:v>
      </x:c>
      <x:c r="E321" s="0" t="s">
        <x:v>650</x:v>
      </x:c>
      <x:c r="F321" s="0">
        <x:v>102</x:v>
      </x:c>
    </x:row>
    <x:row r="322" spans="1:6">
      <x:c r="A322" s="0">
        <x:v>7608</x:v>
      </x:c>
      <x:c r="B322" s="0" t="s">
        <x:v>131</x:v>
      </x:c>
      <x:c r="C322" s="0">
        <x:v>2023</x:v>
      </x:c>
      <x:c r="D322" s="0" t="s">
        <x:v>649</x:v>
      </x:c>
      <x:c r="E322" s="0" t="s">
        <x:v>651</x:v>
      </x:c>
      <x:c r="F322" s="0">
        <x:v>109</x:v>
      </x:c>
    </x:row>
    <x:row r="323" spans="1:6">
      <x:c r="A323" s="0">
        <x:v>7608</x:v>
      </x:c>
      <x:c r="B323" s="0" t="s">
        <x:v>131</x:v>
      </x:c>
      <x:c r="C323" s="0">
        <x:v>2024</x:v>
      </x:c>
      <x:c r="D323" s="0" t="s">
        <x:v>649</x:v>
      </x:c>
      <x:c r="E323" s="0" t="s">
        <x:v>652</x:v>
      </x:c>
      <x:c r="F323" s="0">
        <x:v>111</x:v>
      </x:c>
    </x:row>
    <x:row r="324" spans="1:6">
      <x:c r="A324" s="0">
        <x:v>7610</x:v>
      </x:c>
      <x:c r="B324" s="0" t="s">
        <x:v>132</x:v>
      </x:c>
      <x:c r="C324" s="0">
        <x:v>2022</x:v>
      </x:c>
      <x:c r="D324" s="0" t="s">
        <x:v>649</x:v>
      </x:c>
      <x:c r="E324" s="0" t="s">
        <x:v>650</x:v>
      </x:c>
      <x:c r="F324" s="0">
        <x:v>103</x:v>
      </x:c>
    </x:row>
    <x:row r="325" spans="1:6">
      <x:c r="A325" s="0">
        <x:v>7610</x:v>
      </x:c>
      <x:c r="B325" s="0" t="s">
        <x:v>132</x:v>
      </x:c>
      <x:c r="C325" s="0">
        <x:v>2023</x:v>
      </x:c>
      <x:c r="D325" s="0" t="s">
        <x:v>649</x:v>
      </x:c>
      <x:c r="E325" s="0" t="s">
        <x:v>651</x:v>
      </x:c>
      <x:c r="F325" s="0">
        <x:v>110</x:v>
      </x:c>
    </x:row>
    <x:row r="326" spans="1:6">
      <x:c r="A326" s="0">
        <x:v>7610</x:v>
      </x:c>
      <x:c r="B326" s="0" t="s">
        <x:v>132</x:v>
      </x:c>
      <x:c r="C326" s="0">
        <x:v>2024</x:v>
      </x:c>
      <x:c r="D326" s="0" t="s">
        <x:v>649</x:v>
      </x:c>
      <x:c r="E326" s="0" t="s">
        <x:v>652</x:v>
      </x:c>
      <x:c r="F326" s="0">
        <x:v>112</x:v>
      </x:c>
    </x:row>
    <x:row r="327" spans="1:6">
      <x:c r="A327" s="0">
        <x:v>7630</x:v>
      </x:c>
      <x:c r="B327" s="0" t="s">
        <x:v>133</x:v>
      </x:c>
      <x:c r="C327" s="0">
        <x:v>2023</x:v>
      </x:c>
      <x:c r="D327" s="0" t="s">
        <x:v>649</x:v>
      </x:c>
      <x:c r="E327" s="0" t="s">
        <x:v>651</x:v>
      </x:c>
      <x:c r="F327" s="0">
        <x:v>111</x:v>
      </x:c>
    </x:row>
    <x:row r="328" spans="1:6">
      <x:c r="A328" s="0">
        <x:v>7630</x:v>
      </x:c>
      <x:c r="B328" s="0" t="s">
        <x:v>133</x:v>
      </x:c>
      <x:c r="C328" s="0">
        <x:v>2024</x:v>
      </x:c>
      <x:c r="D328" s="0" t="s">
        <x:v>649</x:v>
      </x:c>
      <x:c r="E328" s="0" t="s">
        <x:v>652</x:v>
      </x:c>
      <x:c r="F328" s="0">
        <x:v>113</x:v>
      </x:c>
    </x:row>
    <x:row r="329" spans="1:6">
      <x:c r="A329" s="0">
        <x:v>7685</x:v>
      </x:c>
      <x:c r="B329" s="0" t="s">
        <x:v>113</x:v>
      </x:c>
      <x:c r="C329" s="0">
        <x:v>2022</x:v>
      </x:c>
      <x:c r="D329" s="0" t="s">
        <x:v>649</x:v>
      </x:c>
      <x:c r="E329" s="0" t="s">
        <x:v>650</x:v>
      </x:c>
      <x:c r="F329" s="0">
        <x:v>104</x:v>
      </x:c>
    </x:row>
    <x:row r="330" spans="1:6">
      <x:c r="A330" s="0">
        <x:v>7685</x:v>
      </x:c>
      <x:c r="B330" s="0" t="s">
        <x:v>113</x:v>
      </x:c>
      <x:c r="C330" s="0">
        <x:v>2023</x:v>
      </x:c>
      <x:c r="D330" s="0" t="s">
        <x:v>649</x:v>
      </x:c>
      <x:c r="E330" s="0" t="s">
        <x:v>651</x:v>
      </x:c>
      <x:c r="F330" s="0">
        <x:v>112</x:v>
      </x:c>
    </x:row>
    <x:row r="331" spans="1:6">
      <x:c r="A331" s="0">
        <x:v>7685</x:v>
      </x:c>
      <x:c r="B331" s="0" t="s">
        <x:v>113</x:v>
      </x:c>
      <x:c r="C331" s="0">
        <x:v>2024</x:v>
      </x:c>
      <x:c r="D331" s="0" t="s">
        <x:v>649</x:v>
      </x:c>
      <x:c r="E331" s="0" t="s">
        <x:v>652</x:v>
      </x:c>
      <x:c r="F331" s="0">
        <x:v>114</x:v>
      </x:c>
    </x:row>
  </x:sheetData>
  <x:autoFilter ref="A4:F331"/>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2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K122"/>
  <x:sheetViews>
    <x:sheetView showGridLines="0" workbookViewId="0">
      <x:pane xSplit="0" ySplit="4" topLeftCell="A5" activePane="bottomLeft" state="frozenSplit"/>
    </x:sheetView>
  </x:sheetViews>
  <x:sheetFormatPr defaultRowHeight="15"/>
  <x:cols>
    <x:col min="1" max="1" width="39.853482" style="0" customWidth="1"/>
    <x:col min="2" max="2" width="67.139196" style="0" customWidth="1"/>
    <x:col min="3" max="3" width="13.139196" style="0" customWidth="1"/>
    <x:col min="4" max="4" width="33.853482" style="0" customWidth="1"/>
    <x:col min="5" max="5" width="51.424911" style="0" customWidth="1"/>
    <x:col min="6" max="7" width="24.282054" style="0" customWidth="1"/>
    <x:col min="8" max="9" width="23.710625" style="0" customWidth="1"/>
    <x:col min="10" max="10" width="11.567768" style="0" customWidth="1"/>
    <x:col min="11" max="11" width="13.567768" style="0" customWidth="1"/>
  </x:cols>
  <x:sheetData>
    <x:row r="1" spans="1:11">
      <x:c r="A1" s="6" t="s">
        <x:v>653</x:v>
      </x:c>
    </x:row>
    <x:row r="2" spans="1:11" s="5" customFormat="1">
      <x:c r="A2" s="5" t="s">
        <x:v>654</x:v>
      </x:c>
      <x:c r="B2" s="5" t="s">
        <x:v>655</x:v>
      </x:c>
    </x:row>
    <x:row r="4" spans="1:11" s="5" customFormat="1">
      <x:c r="A4" s="8" t="s">
        <x:v>3</x:v>
      </x:c>
      <x:c r="B4" s="8" t="s">
        <x:v>621</x:v>
      </x:c>
      <x:c r="C4" s="8" t="s">
        <x:v>622</x:v>
      </x:c>
      <x:c r="D4" s="8" t="s">
        <x:v>656</x:v>
      </x:c>
      <x:c r="E4" s="8" t="s">
        <x:v>657</x:v>
      </x:c>
      <x:c r="F4" s="8" t="s">
        <x:v>658</x:v>
      </x:c>
      <x:c r="G4" s="8" t="s">
        <x:v>659</x:v>
      </x:c>
      <x:c r="H4" s="8" t="s">
        <x:v>314</x:v>
      </x:c>
      <x:c r="I4" s="8" t="s">
        <x:v>659</x:v>
      </x:c>
      <x:c r="J4" s="8" t="s">
        <x:v>660</x:v>
      </x:c>
      <x:c r="K4" s="8" t="s">
        <x:v>601</x:v>
      </x:c>
    </x:row>
    <x:row r="5" spans="1:11">
      <x:c r="A5" s="0">
        <x:v>135</x:v>
      </x:c>
      <x:c r="B5" s="0" t="s">
        <x:v>143</x:v>
      </x:c>
      <x:c r="C5" s="0" t="s">
        <x:v>571</x:v>
      </x:c>
      <x:c r="D5" s="0" t="s">
        <x:v>142</x:v>
      </x:c>
      <x:c r="E5" s="0" t="s">
        <x:v>623</x:v>
      </x:c>
      <x:c r="F5" s="0" t="s">
        <x:v>661</x:v>
      </x:c>
      <x:c r="G5" s="0" t="s">
        <x:v>661</x:v>
      </x:c>
      <x:c r="H5" s="0" t="s">
        <x:v>662</x:v>
      </x:c>
      <x:c r="I5" s="0" t="s">
        <x:v>662</x:v>
      </x:c>
      <x:c r="J5" s="0" t="s">
        <x:v>178</x:v>
      </x:c>
      <x:c r="K5" s="0" t="s">
        <x:v>178</x:v>
      </x:c>
    </x:row>
    <x:row r="6" spans="1:11">
      <x:c r="A6" s="0">
        <x:v>440</x:v>
      </x:c>
      <x:c r="B6" s="0" t="s">
        <x:v>145</x:v>
      </x:c>
      <x:c r="C6" s="0" t="s">
        <x:v>571</x:v>
      </x:c>
      <x:c r="D6" s="0" t="s">
        <x:v>142</x:v>
      </x:c>
      <x:c r="E6" s="0" t="s">
        <x:v>624</x:v>
      </x:c>
      <x:c r="F6" s="0" t="s">
        <x:v>661</x:v>
      </x:c>
      <x:c r="G6" s="0" t="s">
        <x:v>661</x:v>
      </x:c>
      <x:c r="H6" s="0" t="s">
        <x:v>662</x:v>
      </x:c>
      <x:c r="I6" s="0" t="s">
        <x:v>662</x:v>
      </x:c>
      <x:c r="J6" s="0" t="s">
        <x:v>178</x:v>
      </x:c>
      <x:c r="K6" s="0" t="s">
        <x:v>178</x:v>
      </x:c>
    </x:row>
    <x:row r="7" spans="1:11">
      <x:c r="A7" s="0">
        <x:v>520</x:v>
      </x:c>
      <x:c r="B7" s="0" t="s">
        <x:v>146</x:v>
      </x:c>
      <x:c r="C7" s="0" t="s">
        <x:v>571</x:v>
      </x:c>
      <x:c r="D7" s="0" t="s">
        <x:v>142</x:v>
      </x:c>
      <x:c r="E7" s="0" t="s">
        <x:v>624</x:v>
      </x:c>
      <x:c r="F7" s="0" t="s">
        <x:v>661</x:v>
      </x:c>
      <x:c r="G7" s="0" t="s">
        <x:v>661</x:v>
      </x:c>
      <x:c r="H7" s="0" t="s">
        <x:v>662</x:v>
      </x:c>
      <x:c r="I7" s="0" t="s">
        <x:v>662</x:v>
      </x:c>
      <x:c r="J7" s="0" t="s">
        <x:v>178</x:v>
      </x:c>
      <x:c r="K7" s="0" t="s">
        <x:v>178</x:v>
      </x:c>
    </x:row>
    <x:row r="8" spans="1:11">
      <x:c r="A8" s="0">
        <x:v>540</x:v>
      </x:c>
      <x:c r="B8" s="0" t="s">
        <x:v>147</x:v>
      </x:c>
      <x:c r="C8" s="0" t="s">
        <x:v>571</x:v>
      </x:c>
      <x:c r="D8" s="0" t="s">
        <x:v>142</x:v>
      </x:c>
      <x:c r="E8" s="0" t="s">
        <x:v>624</x:v>
      </x:c>
      <x:c r="F8" s="0" t="s">
        <x:v>661</x:v>
      </x:c>
      <x:c r="G8" s="0" t="s">
        <x:v>661</x:v>
      </x:c>
      <x:c r="H8" s="0" t="s">
        <x:v>662</x:v>
      </x:c>
      <x:c r="I8" s="0" t="s">
        <x:v>662</x:v>
      </x:c>
      <x:c r="J8" s="0" t="s">
        <x:v>178</x:v>
      </x:c>
      <x:c r="K8" s="0" t="s">
        <x:v>178</x:v>
      </x:c>
    </x:row>
    <x:row r="9" spans="1:11">
      <x:c r="A9" s="0">
        <x:v>650</x:v>
      </x:c>
      <x:c r="B9" s="0" t="s">
        <x:v>148</x:v>
      </x:c>
      <x:c r="C9" s="0" t="s">
        <x:v>571</x:v>
      </x:c>
      <x:c r="D9" s="0" t="s">
        <x:v>142</x:v>
      </x:c>
      <x:c r="E9" s="0" t="s">
        <x:v>624</x:v>
      </x:c>
      <x:c r="F9" s="0" t="s">
        <x:v>661</x:v>
      </x:c>
      <x:c r="G9" s="0" t="s">
        <x:v>661</x:v>
      </x:c>
      <x:c r="H9" s="0" t="s">
        <x:v>662</x:v>
      </x:c>
      <x:c r="I9" s="0" t="s">
        <x:v>662</x:v>
      </x:c>
      <x:c r="J9" s="0" t="s">
        <x:v>178</x:v>
      </x:c>
      <x:c r="K9" s="0" t="s">
        <x:v>178</x:v>
      </x:c>
    </x:row>
    <x:row r="10" spans="1:11">
      <x:c r="A10" s="0">
        <x:v>690</x:v>
      </x:c>
      <x:c r="B10" s="0" t="s">
        <x:v>149</x:v>
      </x:c>
      <x:c r="C10" s="0" t="s">
        <x:v>571</x:v>
      </x:c>
      <x:c r="D10" s="0" t="s">
        <x:v>142</x:v>
      </x:c>
      <x:c r="E10" s="0" t="s">
        <x:v>624</x:v>
      </x:c>
      <x:c r="F10" s="0" t="s">
        <x:v>661</x:v>
      </x:c>
      <x:c r="G10" s="0" t="s">
        <x:v>661</x:v>
      </x:c>
      <x:c r="H10" s="0" t="s">
        <x:v>662</x:v>
      </x:c>
      <x:c r="I10" s="0" t="s">
        <x:v>662</x:v>
      </x:c>
      <x:c r="J10" s="0" t="s">
        <x:v>178</x:v>
      </x:c>
      <x:c r="K10" s="0" t="s">
        <x:v>178</x:v>
      </x:c>
    </x:row>
    <x:row r="11" spans="1:11">
      <x:c r="A11" s="0">
        <x:v>1140</x:v>
      </x:c>
      <x:c r="B11" s="0" t="s">
        <x:v>153</x:v>
      </x:c>
      <x:c r="C11" s="0" t="s">
        <x:v>571</x:v>
      </x:c>
      <x:c r="D11" s="0" t="s">
        <x:v>152</x:v>
      </x:c>
      <x:c r="E11" s="0" t="s">
        <x:v>625</x:v>
      </x:c>
      <x:c r="F11" s="0" t="s">
        <x:v>264</x:v>
      </x:c>
      <x:c r="G11" s="0" t="s">
        <x:v>264</x:v>
      </x:c>
      <x:c r="H11" s="0" t="s">
        <x:v>662</x:v>
      </x:c>
      <x:c r="I11" s="0" t="s">
        <x:v>662</x:v>
      </x:c>
      <x:c r="J11" s="0" t="s">
        <x:v>178</x:v>
      </x:c>
      <x:c r="K11" s="0" t="s">
        <x:v>178</x:v>
      </x:c>
    </x:row>
    <x:row r="12" spans="1:11">
      <x:c r="A12" s="0">
        <x:v>1200</x:v>
      </x:c>
      <x:c r="B12" s="0" t="s">
        <x:v>155</x:v>
      </x:c>
      <x:c r="C12" s="0" t="s">
        <x:v>571</x:v>
      </x:c>
      <x:c r="D12" s="0" t="s">
        <x:v>152</x:v>
      </x:c>
      <x:c r="E12" s="0" t="s">
        <x:v>626</x:v>
      </x:c>
      <x:c r="F12" s="0" t="s">
        <x:v>264</x:v>
      </x:c>
      <x:c r="G12" s="0" t="s">
        <x:v>264</x:v>
      </x:c>
      <x:c r="H12" s="0" t="s">
        <x:v>662</x:v>
      </x:c>
      <x:c r="I12" s="0" t="s">
        <x:v>662</x:v>
      </x:c>
      <x:c r="J12" s="0" t="s">
        <x:v>178</x:v>
      </x:c>
      <x:c r="K12" s="0" t="s">
        <x:v>178</x:v>
      </x:c>
    </x:row>
    <x:row r="13" spans="1:11">
      <x:c r="A13" s="0">
        <x:v>1240</x:v>
      </x:c>
      <x:c r="B13" s="0" t="s">
        <x:v>156</x:v>
      </x:c>
      <x:c r="C13" s="0" t="s">
        <x:v>571</x:v>
      </x:c>
      <x:c r="D13" s="0" t="s">
        <x:v>152</x:v>
      </x:c>
      <x:c r="E13" s="0" t="s">
        <x:v>626</x:v>
      </x:c>
      <x:c r="F13" s="0" t="s">
        <x:v>264</x:v>
      </x:c>
      <x:c r="G13" s="0" t="s">
        <x:v>264</x:v>
      </x:c>
      <x:c r="H13" s="0" t="s">
        <x:v>662</x:v>
      </x:c>
      <x:c r="I13" s="0" t="s">
        <x:v>662</x:v>
      </x:c>
      <x:c r="J13" s="0" t="s">
        <x:v>178</x:v>
      </x:c>
      <x:c r="K13" s="0" t="s">
        <x:v>178</x:v>
      </x:c>
    </x:row>
    <x:row r="14" spans="1:11">
      <x:c r="A14" s="0">
        <x:v>1246</x:v>
      </x:c>
      <x:c r="B14" s="0" t="s">
        <x:v>157</x:v>
      </x:c>
      <x:c r="C14" s="0" t="s">
        <x:v>571</x:v>
      </x:c>
      <x:c r="D14" s="0" t="s">
        <x:v>152</x:v>
      </x:c>
      <x:c r="E14" s="0" t="s">
        <x:v>626</x:v>
      </x:c>
      <x:c r="F14" s="0" t="s">
        <x:v>264</x:v>
      </x:c>
      <x:c r="G14" s="0" t="s">
        <x:v>264</x:v>
      </x:c>
      <x:c r="H14" s="0" t="s">
        <x:v>662</x:v>
      </x:c>
      <x:c r="I14" s="0" t="s">
        <x:v>662</x:v>
      </x:c>
      <x:c r="J14" s="0" t="s">
        <x:v>178</x:v>
      </x:c>
      <x:c r="K14" s="0" t="s">
        <x:v>178</x:v>
      </x:c>
    </x:row>
    <x:row r="15" spans="1:11">
      <x:c r="A15" s="0">
        <x:v>1340</x:v>
      </x:c>
      <x:c r="B15" s="0" t="s">
        <x:v>268</x:v>
      </x:c>
      <x:c r="C15" s="0" t="s">
        <x:v>571</x:v>
      </x:c>
      <x:c r="D15" s="0" t="s">
        <x:v>152</x:v>
      </x:c>
      <x:c r="E15" s="0" t="s">
        <x:v>626</x:v>
      </x:c>
      <x:c r="F15" s="0" t="s">
        <x:v>267</x:v>
      </x:c>
      <x:c r="G15" s="0" t="s">
        <x:v>267</x:v>
      </x:c>
      <x:c r="H15" s="0" t="s">
        <x:v>662</x:v>
      </x:c>
      <x:c r="I15" s="0" t="s">
        <x:v>662</x:v>
      </x:c>
      <x:c r="J15" s="0" t="s">
        <x:v>178</x:v>
      </x:c>
      <x:c r="K15" s="0" t="s">
        <x:v>178</x:v>
      </x:c>
    </x:row>
    <x:row r="16" spans="1:11">
      <x:c r="A16" s="0">
        <x:v>1401</x:v>
      </x:c>
      <x:c r="B16" s="0" t="s">
        <x:v>213</x:v>
      </x:c>
      <x:c r="C16" s="0" t="s">
        <x:v>571</x:v>
      </x:c>
      <x:c r="D16" s="0" t="s">
        <x:v>180</x:v>
      </x:c>
      <x:c r="E16" s="0" t="s">
        <x:v>627</x:v>
      </x:c>
      <x:c r="F16" s="0" t="s">
        <x:v>267</x:v>
      </x:c>
      <x:c r="G16" s="0" t="s">
        <x:v>267</x:v>
      </x:c>
      <x:c r="H16" s="0" t="s">
        <x:v>662</x:v>
      </x:c>
      <x:c r="I16" s="0" t="s">
        <x:v>662</x:v>
      </x:c>
      <x:c r="J16" s="0" t="s">
        <x:v>178</x:v>
      </x:c>
      <x:c r="K16" s="0" t="s">
        <x:v>178</x:v>
      </x:c>
    </x:row>
    <x:row r="17" spans="1:11">
      <x:c r="A17" s="0">
        <x:v>1406</x:v>
      </x:c>
      <x:c r="B17" s="0" t="s">
        <x:v>214</x:v>
      </x:c>
      <x:c r="C17" s="0" t="s">
        <x:v>571</x:v>
      </x:c>
      <x:c r="D17" s="0" t="s">
        <x:v>180</x:v>
      </x:c>
      <x:c r="E17" s="0" t="s">
        <x:v>627</x:v>
      </x:c>
      <x:c r="F17" s="0" t="s">
        <x:v>267</x:v>
      </x:c>
      <x:c r="G17" s="0" t="s">
        <x:v>267</x:v>
      </x:c>
      <x:c r="H17" s="0" t="s">
        <x:v>662</x:v>
      </x:c>
      <x:c r="I17" s="0" t="s">
        <x:v>662</x:v>
      </x:c>
      <x:c r="J17" s="0" t="s">
        <x:v>178</x:v>
      </x:c>
      <x:c r="K17" s="0" t="s">
        <x:v>178</x:v>
      </x:c>
    </x:row>
    <x:row r="18" spans="1:11">
      <x:c r="A18" s="0">
        <x:v>1407</x:v>
      </x:c>
      <x:c r="B18" s="0" t="s">
        <x:v>215</x:v>
      </x:c>
      <x:c r="C18" s="0" t="s">
        <x:v>571</x:v>
      </x:c>
      <x:c r="D18" s="0" t="s">
        <x:v>180</x:v>
      </x:c>
      <x:c r="E18" s="0" t="s">
        <x:v>627</x:v>
      </x:c>
      <x:c r="F18" s="0" t="s">
        <x:v>267</x:v>
      </x:c>
      <x:c r="G18" s="0" t="s">
        <x:v>267</x:v>
      </x:c>
      <x:c r="H18" s="0" t="s">
        <x:v>662</x:v>
      </x:c>
      <x:c r="I18" s="0" t="s">
        <x:v>662</x:v>
      </x:c>
      <x:c r="J18" s="0" t="s">
        <x:v>178</x:v>
      </x:c>
      <x:c r="K18" s="0" t="s">
        <x:v>178</x:v>
      </x:c>
    </x:row>
    <x:row r="19" spans="1:11">
      <x:c r="A19" s="0">
        <x:v>1435</x:v>
      </x:c>
      <x:c r="B19" s="0" t="s">
        <x:v>158</x:v>
      </x:c>
      <x:c r="C19" s="0" t="s">
        <x:v>571</x:v>
      </x:c>
      <x:c r="D19" s="0" t="s">
        <x:v>152</x:v>
      </x:c>
      <x:c r="E19" s="0" t="s">
        <x:v>626</x:v>
      </x:c>
      <x:c r="F19" s="0" t="s">
        <x:v>661</x:v>
      </x:c>
      <x:c r="G19" s="0" t="s">
        <x:v>661</x:v>
      </x:c>
      <x:c r="H19" s="0" t="s">
        <x:v>663</x:v>
      </x:c>
      <x:c r="I19" s="0" t="s">
        <x:v>663</x:v>
      </x:c>
      <x:c r="J19" s="0" t="s">
        <x:v>178</x:v>
      </x:c>
      <x:c r="K19" s="0" t="s">
        <x:v>178</x:v>
      </x:c>
    </x:row>
    <x:row r="20" spans="1:11">
      <x:c r="A20" s="0">
        <x:v>1450</x:v>
      </x:c>
      <x:c r="B20" s="0" t="s">
        <x:v>159</x:v>
      </x:c>
      <x:c r="C20" s="0" t="s">
        <x:v>571</x:v>
      </x:c>
      <x:c r="D20" s="0" t="s">
        <x:v>152</x:v>
      </x:c>
      <x:c r="E20" s="0" t="s">
        <x:v>626</x:v>
      </x:c>
      <x:c r="F20" s="0" t="s">
        <x:v>661</x:v>
      </x:c>
      <x:c r="G20" s="0" t="s">
        <x:v>661</x:v>
      </x:c>
      <x:c r="H20" s="0" t="s">
        <x:v>663</x:v>
      </x:c>
      <x:c r="I20" s="0" t="s">
        <x:v>663</x:v>
      </x:c>
      <x:c r="J20" s="0" t="s">
        <x:v>178</x:v>
      </x:c>
      <x:c r="K20" s="0" t="s">
        <x:v>178</x:v>
      </x:c>
    </x:row>
    <x:row r="21" spans="1:11">
      <x:c r="A21" s="0">
        <x:v>1460</x:v>
      </x:c>
      <x:c r="B21" s="0" t="s">
        <x:v>160</x:v>
      </x:c>
      <x:c r="C21" s="0" t="s">
        <x:v>571</x:v>
      </x:c>
      <x:c r="D21" s="0" t="s">
        <x:v>152</x:v>
      </x:c>
      <x:c r="E21" s="0" t="s">
        <x:v>626</x:v>
      </x:c>
      <x:c r="F21" s="0" t="s">
        <x:v>267</x:v>
      </x:c>
      <x:c r="G21" s="0" t="s">
        <x:v>267</x:v>
      </x:c>
      <x:c r="H21" s="0" t="s">
        <x:v>662</x:v>
      </x:c>
      <x:c r="I21" s="0" t="s">
        <x:v>662</x:v>
      </x:c>
      <x:c r="J21" s="0" t="s">
        <x:v>178</x:v>
      </x:c>
      <x:c r="K21" s="0" t="s">
        <x:v>178</x:v>
      </x:c>
    </x:row>
    <x:row r="22" spans="1:11">
      <x:c r="A22" s="0">
        <x:v>1600</x:v>
      </x:c>
      <x:c r="B22" s="0" t="s">
        <x:v>162</x:v>
      </x:c>
      <x:c r="C22" s="0" t="s">
        <x:v>571</x:v>
      </x:c>
      <x:c r="D22" s="0" t="s">
        <x:v>152</x:v>
      </x:c>
      <x:c r="E22" s="0" t="s">
        <x:v>628</x:v>
      </x:c>
      <x:c r="F22" s="0" t="s">
        <x:v>661</x:v>
      </x:c>
      <x:c r="G22" s="0" t="s">
        <x:v>661</x:v>
      </x:c>
      <x:c r="H22" s="0" t="s">
        <x:v>305</x:v>
      </x:c>
      <x:c r="I22" s="0" t="s">
        <x:v>305</x:v>
      </x:c>
      <x:c r="J22" s="0" t="s">
        <x:v>178</x:v>
      </x:c>
      <x:c r="K22" s="0" t="s">
        <x:v>178</x:v>
      </x:c>
    </x:row>
    <x:row r="23" spans="1:11">
      <x:c r="A23" s="0">
        <x:v>1800</x:v>
      </x:c>
      <x:c r="B23" s="0" t="s">
        <x:v>163</x:v>
      </x:c>
      <x:c r="C23" s="0" t="s">
        <x:v>571</x:v>
      </x:c>
      <x:c r="D23" s="0" t="s">
        <x:v>152</x:v>
      </x:c>
      <x:c r="E23" s="0" t="s">
        <x:v>628</x:v>
      </x:c>
      <x:c r="F23" s="0" t="s">
        <x:v>661</x:v>
      </x:c>
      <x:c r="G23" s="0" t="s">
        <x:v>661</x:v>
      </x:c>
      <x:c r="H23" s="0" t="s">
        <x:v>305</x:v>
      </x:c>
      <x:c r="I23" s="0" t="s">
        <x:v>305</x:v>
      </x:c>
      <x:c r="J23" s="0" t="s">
        <x:v>178</x:v>
      </x:c>
      <x:c r="K23" s="0" t="s">
        <x:v>178</x:v>
      </x:c>
    </x:row>
    <x:row r="24" spans="1:11">
      <x:c r="A24" s="0">
        <x:v>1810</x:v>
      </x:c>
      <x:c r="B24" s="0" t="s">
        <x:v>164</x:v>
      </x:c>
      <x:c r="C24" s="0" t="s">
        <x:v>571</x:v>
      </x:c>
      <x:c r="D24" s="0" t="s">
        <x:v>180</x:v>
      </x:c>
      <x:c r="E24" s="0" t="s">
        <x:v>629</x:v>
      </x:c>
      <x:c r="F24" s="0" t="s">
        <x:v>661</x:v>
      </x:c>
      <x:c r="G24" s="0" t="s">
        <x:v>661</x:v>
      </x:c>
      <x:c r="H24" s="0" t="s">
        <x:v>305</x:v>
      </x:c>
      <x:c r="I24" s="0" t="s">
        <x:v>305</x:v>
      </x:c>
      <x:c r="J24" s="0" t="s">
        <x:v>178</x:v>
      </x:c>
      <x:c r="K24" s="0" t="s">
        <x:v>178</x:v>
      </x:c>
    </x:row>
    <x:row r="25" spans="1:11">
      <x:c r="A25" s="0">
        <x:v>1900</x:v>
      </x:c>
      <x:c r="B25" s="0" t="s">
        <x:v>166</x:v>
      </x:c>
      <x:c r="C25" s="0" t="s">
        <x:v>571</x:v>
      </x:c>
      <x:c r="D25" s="0" t="s">
        <x:v>152</x:v>
      </x:c>
      <x:c r="E25" s="0" t="s">
        <x:v>630</x:v>
      </x:c>
      <x:c r="F25" s="0" t="s">
        <x:v>267</x:v>
      </x:c>
      <x:c r="G25" s="0" t="s">
        <x:v>267</x:v>
      </x:c>
      <x:c r="H25" s="0" t="s">
        <x:v>662</x:v>
      </x:c>
      <x:c r="I25" s="0" t="s">
        <x:v>662</x:v>
      </x:c>
      <x:c r="J25" s="0" t="s">
        <x:v>178</x:v>
      </x:c>
      <x:c r="K25" s="0" t="s">
        <x:v>178</x:v>
      </x:c>
    </x:row>
    <x:row r="26" spans="1:11">
      <x:c r="A26" s="0">
        <x:v>2900</x:v>
      </x:c>
      <x:c r="B26" s="0" t="s">
        <x:v>172</x:v>
      </x:c>
      <x:c r="C26" s="0" t="s">
        <x:v>571</x:v>
      </x:c>
      <x:c r="D26" s="0" t="s">
        <x:v>171</x:v>
      </x:c>
      <x:c r="E26" s="0" t="s">
        <x:v>631</x:v>
      </x:c>
      <x:c r="F26" s="0" t="s">
        <x:v>661</x:v>
      </x:c>
      <x:c r="G26" s="0" t="s">
        <x:v>661</x:v>
      </x:c>
      <x:c r="H26" s="0" t="s">
        <x:v>662</x:v>
      </x:c>
      <x:c r="I26" s="0" t="s">
        <x:v>662</x:v>
      </x:c>
      <x:c r="J26" s="0" t="s">
        <x:v>178</x:v>
      </x:c>
      <x:c r="K26" s="0" t="s">
        <x:v>178</x:v>
      </x:c>
    </x:row>
    <x:row r="27" spans="1:11">
      <x:c r="A27" s="0">
        <x:v>2960</x:v>
      </x:c>
      <x:c r="B27" s="0" t="s">
        <x:v>174</x:v>
      </x:c>
      <x:c r="C27" s="0" t="s">
        <x:v>571</x:v>
      </x:c>
      <x:c r="D27" s="0" t="s">
        <x:v>171</x:v>
      </x:c>
      <x:c r="E27" s="0" t="s">
        <x:v>632</x:v>
      </x:c>
      <x:c r="F27" s="0" t="s">
        <x:v>661</x:v>
      </x:c>
      <x:c r="G27" s="0" t="s">
        <x:v>661</x:v>
      </x:c>
      <x:c r="H27" s="0" t="s">
        <x:v>662</x:v>
      </x:c>
      <x:c r="I27" s="0" t="s">
        <x:v>662</x:v>
      </x:c>
      <x:c r="J27" s="0" t="s">
        <x:v>178</x:v>
      </x:c>
      <x:c r="K27" s="0" t="s">
        <x:v>178</x:v>
      </x:c>
    </x:row>
    <x:row r="28" spans="1:11">
      <x:c r="A28" s="0">
        <x:v>2970</x:v>
      </x:c>
      <x:c r="B28" s="0" t="s">
        <x:v>176</x:v>
      </x:c>
      <x:c r="C28" s="0" t="s">
        <x:v>571</x:v>
      </x:c>
      <x:c r="D28" s="0" t="s">
        <x:v>171</x:v>
      </x:c>
      <x:c r="E28" s="0" t="s">
        <x:v>633</x:v>
      </x:c>
      <x:c r="F28" s="0" t="s">
        <x:v>661</x:v>
      </x:c>
      <x:c r="G28" s="0" t="s">
        <x:v>661</x:v>
      </x:c>
      <x:c r="H28" s="0" t="s">
        <x:v>662</x:v>
      </x:c>
      <x:c r="I28" s="0" t="s">
        <x:v>662</x:v>
      </x:c>
      <x:c r="J28" s="0" t="s">
        <x:v>178</x:v>
      </x:c>
      <x:c r="K28" s="0" t="s">
        <x:v>178</x:v>
      </x:c>
    </x:row>
    <x:row r="29" spans="1:11">
      <x:c r="A29" s="0">
        <x:v>3020</x:v>
      </x:c>
      <x:c r="B29" s="0" t="s">
        <x:v>181</x:v>
      </x:c>
      <x:c r="C29" s="0" t="s">
        <x:v>571</x:v>
      </x:c>
      <x:c r="D29" s="0" t="s">
        <x:v>180</x:v>
      </x:c>
      <x:c r="E29" s="0" t="s">
        <x:v>634</x:v>
      </x:c>
      <x:c r="F29" s="0" t="s">
        <x:v>661</x:v>
      </x:c>
      <x:c r="G29" s="0" t="s">
        <x:v>661</x:v>
      </x:c>
      <x:c r="H29" s="0" t="s">
        <x:v>663</x:v>
      </x:c>
      <x:c r="I29" s="0" t="s">
        <x:v>663</x:v>
      </x:c>
      <x:c r="J29" s="0" t="s">
        <x:v>178</x:v>
      </x:c>
      <x:c r="K29" s="0" t="s">
        <x:v>178</x:v>
      </x:c>
    </x:row>
    <x:row r="30" spans="1:11">
      <x:c r="A30" s="0">
        <x:v>3040</x:v>
      </x:c>
      <x:c r="B30" s="0" t="s">
        <x:v>182</x:v>
      </x:c>
      <x:c r="C30" s="0" t="s">
        <x:v>571</x:v>
      </x:c>
      <x:c r="D30" s="0" t="s">
        <x:v>180</x:v>
      </x:c>
      <x:c r="E30" s="0" t="s">
        <x:v>634</x:v>
      </x:c>
      <x:c r="F30" s="0" t="s">
        <x:v>661</x:v>
      </x:c>
      <x:c r="G30" s="0" t="s">
        <x:v>661</x:v>
      </x:c>
      <x:c r="H30" s="0" t="s">
        <x:v>663</x:v>
      </x:c>
      <x:c r="I30" s="0" t="s">
        <x:v>663</x:v>
      </x:c>
      <x:c r="J30" s="0" t="s">
        <x:v>178</x:v>
      </x:c>
      <x:c r="K30" s="0" t="s">
        <x:v>178</x:v>
      </x:c>
    </x:row>
    <x:row r="31" spans="1:11">
      <x:c r="A31" s="0">
        <x:v>3079</x:v>
      </x:c>
      <x:c r="B31" s="0" t="s">
        <x:v>183</x:v>
      </x:c>
      <x:c r="C31" s="0" t="s">
        <x:v>571</x:v>
      </x:c>
      <x:c r="D31" s="0" t="s">
        <x:v>180</x:v>
      </x:c>
      <x:c r="E31" s="0" t="s">
        <x:v>634</x:v>
      </x:c>
      <x:c r="F31" s="0" t="s">
        <x:v>267</x:v>
      </x:c>
      <x:c r="G31" s="0" t="s">
        <x:v>267</x:v>
      </x:c>
      <x:c r="H31" s="0" t="s">
        <x:v>662</x:v>
      </x:c>
      <x:c r="I31" s="0" t="s">
        <x:v>662</x:v>
      </x:c>
      <x:c r="J31" s="0" t="s">
        <x:v>178</x:v>
      </x:c>
      <x:c r="K31" s="0" t="s">
        <x:v>178</x:v>
      </x:c>
    </x:row>
    <x:row r="32" spans="1:11">
      <x:c r="A32" s="0">
        <x:v>3095</x:v>
      </x:c>
      <x:c r="B32" s="0" t="s">
        <x:v>184</x:v>
      </x:c>
      <x:c r="C32" s="0" t="s">
        <x:v>571</x:v>
      </x:c>
      <x:c r="D32" s="0" t="s">
        <x:v>180</x:v>
      </x:c>
      <x:c r="E32" s="0" t="s">
        <x:v>634</x:v>
      </x:c>
      <x:c r="F32" s="0" t="s">
        <x:v>267</x:v>
      </x:c>
      <x:c r="G32" s="0" t="s">
        <x:v>267</x:v>
      </x:c>
      <x:c r="H32" s="0" t="s">
        <x:v>662</x:v>
      </x:c>
      <x:c r="I32" s="0" t="s">
        <x:v>662</x:v>
      </x:c>
      <x:c r="J32" s="0" t="s">
        <x:v>178</x:v>
      </x:c>
      <x:c r="K32" s="0" t="s">
        <x:v>178</x:v>
      </x:c>
    </x:row>
    <x:row r="33" spans="1:11">
      <x:c r="A33" s="0">
        <x:v>3150</x:v>
      </x:c>
      <x:c r="B33" s="0" t="s">
        <x:v>196</x:v>
      </x:c>
      <x:c r="C33" s="0" t="s">
        <x:v>571</x:v>
      </x:c>
      <x:c r="D33" s="0" t="s">
        <x:v>180</x:v>
      </x:c>
      <x:c r="E33" s="0" t="s">
        <x:v>635</x:v>
      </x:c>
      <x:c r="F33" s="0" t="s">
        <x:v>661</x:v>
      </x:c>
      <x:c r="G33" s="0" t="s">
        <x:v>661</x:v>
      </x:c>
      <x:c r="H33" s="0" t="s">
        <x:v>664</x:v>
      </x:c>
      <x:c r="I33" s="0" t="s">
        <x:v>664</x:v>
      </x:c>
      <x:c r="J33" s="0" t="s">
        <x:v>178</x:v>
      </x:c>
      <x:c r="K33" s="0" t="s">
        <x:v>178</x:v>
      </x:c>
    </x:row>
    <x:row r="34" spans="1:11">
      <x:c r="A34" s="0">
        <x:v>3160</x:v>
      </x:c>
      <x:c r="B34" s="0" t="s">
        <x:v>197</x:v>
      </x:c>
      <x:c r="C34" s="0" t="s">
        <x:v>571</x:v>
      </x:c>
      <x:c r="D34" s="0" t="s">
        <x:v>180</x:v>
      </x:c>
      <x:c r="E34" s="0" t="s">
        <x:v>635</x:v>
      </x:c>
      <x:c r="F34" s="0" t="s">
        <x:v>661</x:v>
      </x:c>
      <x:c r="G34" s="0" t="s">
        <x:v>661</x:v>
      </x:c>
      <x:c r="H34" s="0" t="s">
        <x:v>664</x:v>
      </x:c>
      <x:c r="I34" s="0" t="s">
        <x:v>664</x:v>
      </x:c>
      <x:c r="J34" s="0" t="s">
        <x:v>178</x:v>
      </x:c>
      <x:c r="K34" s="0" t="s">
        <x:v>178</x:v>
      </x:c>
    </x:row>
    <x:row r="35" spans="1:11">
      <x:c r="A35" s="0">
        <x:v>3300</x:v>
      </x:c>
      <x:c r="B35" s="0" t="s">
        <x:v>188</x:v>
      </x:c>
      <x:c r="C35" s="0" t="s">
        <x:v>571</x:v>
      </x:c>
      <x:c r="D35" s="0" t="s">
        <x:v>180</x:v>
      </x:c>
      <x:c r="E35" s="0" t="s">
        <x:v>636</x:v>
      </x:c>
      <x:c r="F35" s="0" t="s">
        <x:v>264</x:v>
      </x:c>
      <x:c r="G35" s="0" t="s">
        <x:v>264</x:v>
      </x:c>
      <x:c r="H35" s="0" t="s">
        <x:v>662</x:v>
      </x:c>
      <x:c r="I35" s="0" t="s">
        <x:v>662</x:v>
      </x:c>
      <x:c r="J35" s="0" t="s">
        <x:v>178</x:v>
      </x:c>
      <x:c r="K35" s="0" t="s">
        <x:v>178</x:v>
      </x:c>
    </x:row>
    <x:row r="36" spans="1:11">
      <x:c r="A36" s="0">
        <x:v>3500</x:v>
      </x:c>
      <x:c r="B36" s="0" t="s">
        <x:v>190</x:v>
      </x:c>
      <x:c r="C36" s="0" t="s">
        <x:v>571</x:v>
      </x:c>
      <x:c r="D36" s="0" t="s">
        <x:v>180</x:v>
      </x:c>
      <x:c r="E36" s="0" t="s">
        <x:v>627</x:v>
      </x:c>
      <x:c r="F36" s="0" t="s">
        <x:v>267</x:v>
      </x:c>
      <x:c r="G36" s="0" t="s">
        <x:v>267</x:v>
      </x:c>
      <x:c r="H36" s="0" t="s">
        <x:v>662</x:v>
      </x:c>
      <x:c r="I36" s="0" t="s">
        <x:v>662</x:v>
      </x:c>
      <x:c r="J36" s="0" t="s">
        <x:v>178</x:v>
      </x:c>
      <x:c r="K36" s="0" t="s">
        <x:v>178</x:v>
      </x:c>
    </x:row>
    <x:row r="37" spans="1:11">
      <x:c r="A37" s="0">
        <x:v>3510</x:v>
      </x:c>
      <x:c r="B37" s="0" t="s">
        <x:v>191</x:v>
      </x:c>
      <x:c r="C37" s="0" t="s">
        <x:v>571</x:v>
      </x:c>
      <x:c r="D37" s="0" t="s">
        <x:v>180</x:v>
      </x:c>
      <x:c r="E37" s="0" t="s">
        <x:v>627</x:v>
      </x:c>
      <x:c r="F37" s="0" t="s">
        <x:v>661</x:v>
      </x:c>
      <x:c r="G37" s="0" t="s">
        <x:v>661</x:v>
      </x:c>
      <x:c r="H37" s="0" t="s">
        <x:v>663</x:v>
      </x:c>
      <x:c r="I37" s="0" t="s">
        <x:v>663</x:v>
      </x:c>
      <x:c r="J37" s="0" t="s">
        <x:v>178</x:v>
      </x:c>
      <x:c r="K37" s="0" t="s">
        <x:v>178</x:v>
      </x:c>
    </x:row>
    <x:row r="38" spans="1:11">
      <x:c r="A38" s="0">
        <x:v>3730</x:v>
      </x:c>
      <x:c r="B38" s="0" t="s">
        <x:v>192</x:v>
      </x:c>
      <x:c r="C38" s="0" t="s">
        <x:v>571</x:v>
      </x:c>
      <x:c r="D38" s="0" t="s">
        <x:v>180</x:v>
      </x:c>
      <x:c r="E38" s="0" t="s">
        <x:v>627</x:v>
      </x:c>
      <x:c r="F38" s="0" t="s">
        <x:v>267</x:v>
      </x:c>
      <x:c r="G38" s="0" t="s">
        <x:v>267</x:v>
      </x:c>
      <x:c r="H38" s="0" t="s">
        <x:v>662</x:v>
      </x:c>
      <x:c r="I38" s="0" t="s">
        <x:v>662</x:v>
      </x:c>
      <x:c r="J38" s="0" t="s">
        <x:v>178</x:v>
      </x:c>
      <x:c r="K38" s="0" t="s">
        <x:v>178</x:v>
      </x:c>
    </x:row>
    <x:row r="39" spans="1:11">
      <x:c r="A39" s="0">
        <x:v>3760</x:v>
      </x:c>
      <x:c r="B39" s="0" t="s">
        <x:v>311</x:v>
      </x:c>
      <x:c r="C39" s="0" t="s">
        <x:v>571</x:v>
      </x:c>
      <x:c r="D39" s="0" t="s">
        <x:v>180</x:v>
      </x:c>
      <x:c r="E39" s="0" t="s">
        <x:v>627</x:v>
      </x:c>
      <x:c r="F39" s="0" t="s">
        <x:v>661</x:v>
      </x:c>
      <x:c r="G39" s="0" t="s">
        <x:v>661</x:v>
      </x:c>
      <x:c r="H39" s="0" t="s">
        <x:v>663</x:v>
      </x:c>
      <x:c r="I39" s="0" t="s">
        <x:v>663</x:v>
      </x:c>
      <x:c r="J39" s="0" t="s">
        <x:v>178</x:v>
      </x:c>
      <x:c r="K39" s="0" t="s">
        <x:v>178</x:v>
      </x:c>
    </x:row>
    <x:row r="40" spans="1:11">
      <x:c r="A40" s="0">
        <x:v>3801</x:v>
      </x:c>
      <x:c r="B40" s="0" t="s">
        <x:v>216</x:v>
      </x:c>
      <x:c r="C40" s="0" t="s">
        <x:v>571</x:v>
      </x:c>
      <x:c r="D40" s="0" t="s">
        <x:v>180</x:v>
      </x:c>
      <x:c r="E40" s="0" t="s">
        <x:v>637</x:v>
      </x:c>
      <x:c r="F40" s="0" t="s">
        <x:v>267</x:v>
      </x:c>
      <x:c r="G40" s="0" t="s">
        <x:v>267</x:v>
      </x:c>
      <x:c r="H40" s="0" t="s">
        <x:v>662</x:v>
      </x:c>
      <x:c r="I40" s="0" t="s">
        <x:v>662</x:v>
      </x:c>
      <x:c r="J40" s="0" t="s">
        <x:v>178</x:v>
      </x:c>
      <x:c r="K40" s="0" t="s">
        <x:v>178</x:v>
      </x:c>
    </x:row>
    <x:row r="41" spans="1:11">
      <x:c r="A41" s="0">
        <x:v>3806</x:v>
      </x:c>
      <x:c r="B41" s="0" t="s">
        <x:v>217</x:v>
      </x:c>
      <x:c r="C41" s="0" t="s">
        <x:v>571</x:v>
      </x:c>
      <x:c r="D41" s="0" t="s">
        <x:v>180</x:v>
      </x:c>
      <x:c r="E41" s="0" t="s">
        <x:v>637</x:v>
      </x:c>
      <x:c r="F41" s="0" t="s">
        <x:v>267</x:v>
      </x:c>
      <x:c r="G41" s="0" t="s">
        <x:v>267</x:v>
      </x:c>
      <x:c r="H41" s="0" t="s">
        <x:v>662</x:v>
      </x:c>
      <x:c r="I41" s="0" t="s">
        <x:v>662</x:v>
      </x:c>
      <x:c r="J41" s="0" t="s">
        <x:v>178</x:v>
      </x:c>
      <x:c r="K41" s="0" t="s">
        <x:v>178</x:v>
      </x:c>
    </x:row>
    <x:row r="42" spans="1:11">
      <x:c r="A42" s="0">
        <x:v>3820</x:v>
      </x:c>
      <x:c r="B42" s="0" t="s">
        <x:v>272</x:v>
      </x:c>
      <x:c r="C42" s="0" t="s">
        <x:v>571</x:v>
      </x:c>
      <x:c r="D42" s="0" t="s">
        <x:v>180</x:v>
      </x:c>
      <x:c r="E42" s="0" t="s">
        <x:v>637</x:v>
      </x:c>
      <x:c r="F42" s="0" t="s">
        <x:v>267</x:v>
      </x:c>
      <x:c r="G42" s="0" t="s">
        <x:v>267</x:v>
      </x:c>
      <x:c r="H42" s="0" t="s">
        <x:v>662</x:v>
      </x:c>
      <x:c r="I42" s="0" t="s">
        <x:v>662</x:v>
      </x:c>
      <x:c r="J42" s="0" t="s">
        <x:v>178</x:v>
      </x:c>
      <x:c r="K42" s="0" t="s">
        <x:v>178</x:v>
      </x:c>
    </x:row>
    <x:row r="43" spans="1:11">
      <x:c r="A43" s="0">
        <x:v>3830</x:v>
      </x:c>
      <x:c r="B43" s="0" t="s">
        <x:v>273</x:v>
      </x:c>
      <x:c r="C43" s="0" t="s">
        <x:v>571</x:v>
      </x:c>
      <x:c r="D43" s="0" t="s">
        <x:v>180</x:v>
      </x:c>
      <x:c r="E43" s="0" t="s">
        <x:v>637</x:v>
      </x:c>
      <x:c r="F43" s="0" t="s">
        <x:v>267</x:v>
      </x:c>
      <x:c r="G43" s="0" t="s">
        <x:v>267</x:v>
      </x:c>
      <x:c r="H43" s="0" t="s">
        <x:v>662</x:v>
      </x:c>
      <x:c r="I43" s="0" t="s">
        <x:v>662</x:v>
      </x:c>
      <x:c r="J43" s="0" t="s">
        <x:v>178</x:v>
      </x:c>
      <x:c r="K43" s="0" t="s">
        <x:v>178</x:v>
      </x:c>
    </x:row>
    <x:row r="44" spans="1:11">
      <x:c r="A44" s="0">
        <x:v>3837</x:v>
      </x:c>
      <x:c r="B44" s="0" t="s">
        <x:v>218</x:v>
      </x:c>
      <x:c r="C44" s="0" t="s">
        <x:v>571</x:v>
      </x:c>
      <x:c r="D44" s="0" t="s">
        <x:v>180</x:v>
      </x:c>
      <x:c r="E44" s="0" t="s">
        <x:v>637</x:v>
      </x:c>
      <x:c r="F44" s="0" t="s">
        <x:v>267</x:v>
      </x:c>
      <x:c r="G44" s="0" t="s">
        <x:v>267</x:v>
      </x:c>
      <x:c r="H44" s="0" t="s">
        <x:v>662</x:v>
      </x:c>
      <x:c r="I44" s="0" t="s">
        <x:v>662</x:v>
      </x:c>
      <x:c r="J44" s="0" t="s">
        <x:v>178</x:v>
      </x:c>
      <x:c r="K44" s="0" t="s">
        <x:v>178</x:v>
      </x:c>
    </x:row>
    <x:row r="45" spans="1:11">
      <x:c r="A45" s="0">
        <x:v>3841</x:v>
      </x:c>
      <x:c r="B45" s="0" t="s">
        <x:v>186</x:v>
      </x:c>
      <x:c r="C45" s="0" t="s">
        <x:v>571</x:v>
      </x:c>
      <x:c r="D45" s="0" t="s">
        <x:v>180</x:v>
      </x:c>
      <x:c r="E45" s="0" t="s">
        <x:v>637</x:v>
      </x:c>
      <x:c r="F45" s="0" t="s">
        <x:v>267</x:v>
      </x:c>
      <x:c r="G45" s="0" t="s">
        <x:v>267</x:v>
      </x:c>
      <x:c r="H45" s="0" t="s">
        <x:v>662</x:v>
      </x:c>
      <x:c r="I45" s="0" t="s">
        <x:v>662</x:v>
      </x:c>
      <x:c r="J45" s="0" t="s">
        <x:v>178</x:v>
      </x:c>
      <x:c r="K45" s="0" t="s">
        <x:v>178</x:v>
      </x:c>
    </x:row>
    <x:row r="46" spans="1:11">
      <x:c r="A46" s="0">
        <x:v>3900</x:v>
      </x:c>
      <x:c r="B46" s="0" t="s">
        <x:v>194</x:v>
      </x:c>
      <x:c r="C46" s="0" t="s">
        <x:v>571</x:v>
      </x:c>
      <x:c r="D46" s="0" t="s">
        <x:v>180</x:v>
      </x:c>
      <x:c r="E46" s="0" t="s">
        <x:v>638</x:v>
      </x:c>
      <x:c r="F46" s="0" t="s">
        <x:v>267</x:v>
      </x:c>
      <x:c r="G46" s="0" t="s">
        <x:v>267</x:v>
      </x:c>
      <x:c r="H46" s="0" t="s">
        <x:v>662</x:v>
      </x:c>
      <x:c r="I46" s="0" t="s">
        <x:v>662</x:v>
      </x:c>
      <x:c r="J46" s="0" t="s">
        <x:v>178</x:v>
      </x:c>
      <x:c r="K46" s="0" t="s">
        <x:v>178</x:v>
      </x:c>
    </x:row>
    <x:row r="47" spans="1:11">
      <x:c r="A47" s="0">
        <x:v>4120</x:v>
      </x:c>
      <x:c r="B47" s="0" t="s">
        <x:v>41</x:v>
      </x:c>
      <x:c r="C47" s="0" t="s">
        <x:v>639</x:v>
      </x:c>
      <x:c r="D47" s="0" t="s">
        <x:v>40</x:v>
      </x:c>
      <x:c r="E47" s="0" t="s">
        <x:v>40</x:v>
      </x:c>
      <x:c r="J47" s="0" t="s">
        <x:v>178</x:v>
      </x:c>
      <x:c r="K47" s="0" t="s">
        <x:v>178</x:v>
      </x:c>
    </x:row>
    <x:row r="48" spans="1:11">
      <x:c r="A48" s="0">
        <x:v>4125</x:v>
      </x:c>
      <x:c r="B48" s="0" t="s">
        <x:v>42</x:v>
      </x:c>
      <x:c r="C48" s="0" t="s">
        <x:v>639</x:v>
      </x:c>
      <x:c r="D48" s="0" t="s">
        <x:v>40</x:v>
      </x:c>
      <x:c r="E48" s="0" t="s">
        <x:v>40</x:v>
      </x:c>
      <x:c r="J48" s="0" t="s">
        <x:v>178</x:v>
      </x:c>
      <x:c r="K48" s="0" t="s">
        <x:v>178</x:v>
      </x:c>
    </x:row>
    <x:row r="49" spans="1:11">
      <x:c r="A49" s="0">
        <x:v>4300</x:v>
      </x:c>
      <x:c r="B49" s="0" t="s">
        <x:v>43</x:v>
      </x:c>
      <x:c r="C49" s="0" t="s">
        <x:v>639</x:v>
      </x:c>
      <x:c r="D49" s="0" t="s">
        <x:v>40</x:v>
      </x:c>
      <x:c r="E49" s="0" t="s">
        <x:v>40</x:v>
      </x:c>
      <x:c r="J49" s="0" t="s">
        <x:v>178</x:v>
      </x:c>
      <x:c r="K49" s="0" t="s">
        <x:v>178</x:v>
      </x:c>
    </x:row>
    <x:row r="50" spans="1:11">
      <x:c r="A50" s="0">
        <x:v>4400</x:v>
      </x:c>
      <x:c r="B50" s="0" t="s">
        <x:v>44</x:v>
      </x:c>
      <x:c r="C50" s="0" t="s">
        <x:v>639</x:v>
      </x:c>
      <x:c r="D50" s="0" t="s">
        <x:v>40</x:v>
      </x:c>
      <x:c r="E50" s="0" t="s">
        <x:v>40</x:v>
      </x:c>
      <x:c r="J50" s="0" t="s">
        <x:v>178</x:v>
      </x:c>
      <x:c r="K50" s="0" t="s">
        <x:v>178</x:v>
      </x:c>
    </x:row>
    <x:row r="51" spans="1:11">
      <x:c r="A51" s="0">
        <x:v>4410</x:v>
      </x:c>
      <x:c r="B51" s="0" t="s">
        <x:v>45</x:v>
      </x:c>
      <x:c r="C51" s="0" t="s">
        <x:v>639</x:v>
      </x:c>
      <x:c r="D51" s="0" t="s">
        <x:v>40</x:v>
      </x:c>
      <x:c r="E51" s="0" t="s">
        <x:v>40</x:v>
      </x:c>
      <x:c r="J51" s="0" t="s">
        <x:v>178</x:v>
      </x:c>
      <x:c r="K51" s="0" t="s">
        <x:v>178</x:v>
      </x:c>
    </x:row>
    <x:row r="52" spans="1:11">
      <x:c r="A52" s="0">
        <x:v>4420</x:v>
      </x:c>
      <x:c r="B52" s="0" t="s">
        <x:v>46</x:v>
      </x:c>
      <x:c r="C52" s="0" t="s">
        <x:v>639</x:v>
      </x:c>
      <x:c r="D52" s="0" t="s">
        <x:v>40</x:v>
      </x:c>
      <x:c r="E52" s="0" t="s">
        <x:v>40</x:v>
      </x:c>
      <x:c r="J52" s="0" t="s">
        <x:v>178</x:v>
      </x:c>
      <x:c r="K52" s="0" t="s">
        <x:v>178</x:v>
      </x:c>
    </x:row>
    <x:row r="53" spans="1:11">
      <x:c r="A53" s="0">
        <x:v>4730</x:v>
      </x:c>
      <x:c r="B53" s="0" t="s">
        <x:v>47</x:v>
      </x:c>
      <x:c r="C53" s="0" t="s">
        <x:v>639</x:v>
      </x:c>
      <x:c r="D53" s="0" t="s">
        <x:v>40</x:v>
      </x:c>
      <x:c r="E53" s="0" t="s">
        <x:v>40</x:v>
      </x:c>
      <x:c r="J53" s="0" t="s">
        <x:v>178</x:v>
      </x:c>
      <x:c r="K53" s="0" t="s">
        <x:v>178</x:v>
      </x:c>
    </x:row>
    <x:row r="54" spans="1:11">
      <x:c r="A54" s="0">
        <x:v>4849</x:v>
      </x:c>
      <x:c r="B54" s="0" t="s">
        <x:v>70</x:v>
      </x:c>
      <x:c r="C54" s="0" t="s">
        <x:v>639</x:v>
      </x:c>
      <x:c r="D54" s="0" t="s">
        <x:v>69</x:v>
      </x:c>
      <x:c r="E54" s="0" t="s">
        <x:v>69</x:v>
      </x:c>
      <x:c r="J54" s="0" t="s">
        <x:v>178</x:v>
      </x:c>
      <x:c r="K54" s="0" t="s">
        <x:v>178</x:v>
      </x:c>
    </x:row>
    <x:row r="55" spans="1:11">
      <x:c r="A55" s="0">
        <x:v>4923</x:v>
      </x:c>
      <x:c r="B55" s="0" t="s">
        <x:v>71</x:v>
      </x:c>
      <x:c r="C55" s="0" t="s">
        <x:v>639</x:v>
      </x:c>
      <x:c r="D55" s="0" t="s">
        <x:v>69</x:v>
      </x:c>
      <x:c r="E55" s="0" t="s">
        <x:v>69</x:v>
      </x:c>
      <x:c r="J55" s="0" t="s">
        <x:v>178</x:v>
      </x:c>
      <x:c r="K55" s="0" t="s">
        <x:v>178</x:v>
      </x:c>
    </x:row>
    <x:row r="56" spans="1:11">
      <x:c r="A56" s="0">
        <x:v>4930</x:v>
      </x:c>
      <x:c r="B56" s="0" t="s">
        <x:v>72</x:v>
      </x:c>
      <x:c r="C56" s="0" t="s">
        <x:v>639</x:v>
      </x:c>
      <x:c r="D56" s="0" t="s">
        <x:v>69</x:v>
      </x:c>
      <x:c r="E56" s="0" t="s">
        <x:v>69</x:v>
      </x:c>
      <x:c r="J56" s="0" t="s">
        <x:v>178</x:v>
      </x:c>
      <x:c r="K56" s="0" t="s">
        <x:v>178</x:v>
      </x:c>
    </x:row>
    <x:row r="57" spans="1:11">
      <x:c r="A57" s="0">
        <x:v>4940</x:v>
      </x:c>
      <x:c r="B57" s="0" t="s">
        <x:v>73</x:v>
      </x:c>
      <x:c r="C57" s="0" t="s">
        <x:v>639</x:v>
      </x:c>
      <x:c r="D57" s="0" t="s">
        <x:v>69</x:v>
      </x:c>
      <x:c r="E57" s="0" t="s">
        <x:v>69</x:v>
      </x:c>
      <x:c r="J57" s="0" t="s">
        <x:v>178</x:v>
      </x:c>
      <x:c r="K57" s="0" t="s">
        <x:v>178</x:v>
      </x:c>
    </x:row>
    <x:row r="58" spans="1:11">
      <x:c r="A58" s="0">
        <x:v>5300</x:v>
      </x:c>
      <x:c r="B58" s="0" t="s">
        <x:v>50</x:v>
      </x:c>
      <x:c r="C58" s="0" t="s">
        <x:v>639</x:v>
      </x:c>
      <x:c r="D58" s="0" t="s">
        <x:v>49</x:v>
      </x:c>
      <x:c r="E58" s="0" t="s">
        <x:v>49</x:v>
      </x:c>
      <x:c r="J58" s="0" t="s">
        <x:v>178</x:v>
      </x:c>
      <x:c r="K58" s="0" t="s">
        <x:v>178</x:v>
      </x:c>
    </x:row>
    <x:row r="59" spans="1:11">
      <x:c r="A59" s="0">
        <x:v>5400</x:v>
      </x:c>
      <x:c r="B59" s="0" t="s">
        <x:v>51</x:v>
      </x:c>
      <x:c r="C59" s="0" t="s">
        <x:v>639</x:v>
      </x:c>
      <x:c r="D59" s="0" t="s">
        <x:v>49</x:v>
      </x:c>
      <x:c r="E59" s="0" t="s">
        <x:v>49</x:v>
      </x:c>
      <x:c r="J59" s="0" t="s">
        <x:v>178</x:v>
      </x:c>
      <x:c r="K59" s="0" t="s">
        <x:v>178</x:v>
      </x:c>
    </x:row>
    <x:row r="60" spans="1:11">
      <x:c r="A60" s="0">
        <x:v>5425</x:v>
      </x:c>
      <x:c r="B60" s="0" t="s">
        <x:v>52</x:v>
      </x:c>
      <x:c r="C60" s="0" t="s">
        <x:v>639</x:v>
      </x:c>
      <x:c r="D60" s="0" t="s">
        <x:v>49</x:v>
      </x:c>
      <x:c r="E60" s="0" t="s">
        <x:v>49</x:v>
      </x:c>
      <x:c r="J60" s="0" t="s">
        <x:v>178</x:v>
      </x:c>
      <x:c r="K60" s="0" t="s">
        <x:v>178</x:v>
      </x:c>
    </x:row>
    <x:row r="61" spans="1:11">
      <x:c r="A61" s="0">
        <x:v>5730</x:v>
      </x:c>
      <x:c r="B61" s="0" t="s">
        <x:v>53</x:v>
      </x:c>
      <x:c r="C61" s="0" t="s">
        <x:v>639</x:v>
      </x:c>
      <x:c r="D61" s="0" t="s">
        <x:v>49</x:v>
      </x:c>
      <x:c r="E61" s="0" t="s">
        <x:v>49</x:v>
      </x:c>
      <x:c r="J61" s="0" t="s">
        <x:v>178</x:v>
      </x:c>
      <x:c r="K61" s="0" t="s">
        <x:v>178</x:v>
      </x:c>
    </x:row>
    <x:row r="62" spans="1:11">
      <x:c r="A62" s="0">
        <x:v>5800</x:v>
      </x:c>
      <x:c r="B62" s="0" t="s">
        <x:v>54</x:v>
      </x:c>
      <x:c r="C62" s="0" t="s">
        <x:v>639</x:v>
      </x:c>
      <x:c r="D62" s="0" t="s">
        <x:v>49</x:v>
      </x:c>
      <x:c r="E62" s="0" t="s">
        <x:v>49</x:v>
      </x:c>
      <x:c r="J62" s="0" t="s">
        <x:v>178</x:v>
      </x:c>
      <x:c r="K62" s="0" t="s">
        <x:v>178</x:v>
      </x:c>
    </x:row>
    <x:row r="63" spans="1:11">
      <x:c r="A63" s="0">
        <x:v>5880</x:v>
      </x:c>
      <x:c r="B63" s="0" t="s">
        <x:v>55</x:v>
      </x:c>
      <x:c r="C63" s="0" t="s">
        <x:v>639</x:v>
      </x:c>
      <x:c r="D63" s="0" t="s">
        <x:v>49</x:v>
      </x:c>
      <x:c r="E63" s="0" t="s">
        <x:v>49</x:v>
      </x:c>
      <x:c r="J63" s="0" t="s">
        <x:v>178</x:v>
      </x:c>
      <x:c r="K63" s="0" t="s">
        <x:v>178</x:v>
      </x:c>
    </x:row>
    <x:row r="64" spans="1:11">
      <x:c r="A64" s="0">
        <x:v>5900</x:v>
      </x:c>
      <x:c r="B64" s="0" t="s">
        <x:v>56</x:v>
      </x:c>
      <x:c r="C64" s="0" t="s">
        <x:v>639</x:v>
      </x:c>
      <x:c r="D64" s="0" t="s">
        <x:v>49</x:v>
      </x:c>
      <x:c r="E64" s="0" t="s">
        <x:v>49</x:v>
      </x:c>
      <x:c r="J64" s="0" t="s">
        <x:v>178</x:v>
      </x:c>
      <x:c r="K64" s="0" t="s">
        <x:v>178</x:v>
      </x:c>
    </x:row>
    <x:row r="65" spans="1:11">
      <x:c r="A65" s="0">
        <x:v>6010</x:v>
      </x:c>
      <x:c r="B65" s="0" t="s">
        <x:v>60</x:v>
      </x:c>
      <x:c r="C65" s="0" t="s">
        <x:v>639</x:v>
      </x:c>
      <x:c r="D65" s="0" t="s">
        <x:v>59</x:v>
      </x:c>
      <x:c r="E65" s="0" t="s">
        <x:v>59</x:v>
      </x:c>
      <x:c r="J65" s="0" t="s">
        <x:v>178</x:v>
      </x:c>
      <x:c r="K65" s="0" t="s">
        <x:v>178</x:v>
      </x:c>
    </x:row>
    <x:row r="66" spans="1:11">
      <x:c r="A66" s="0">
        <x:v>6020</x:v>
      </x:c>
      <x:c r="B66" s="0" t="s">
        <x:v>61</x:v>
      </x:c>
      <x:c r="C66" s="0" t="s">
        <x:v>639</x:v>
      </x:c>
      <x:c r="D66" s="0" t="s">
        <x:v>59</x:v>
      </x:c>
      <x:c r="E66" s="0" t="s">
        <x:v>59</x:v>
      </x:c>
      <x:c r="J66" s="0" t="s">
        <x:v>178</x:v>
      </x:c>
      <x:c r="K66" s="0" t="s">
        <x:v>178</x:v>
      </x:c>
    </x:row>
    <x:row r="67" spans="1:11">
      <x:c r="A67" s="0">
        <x:v>6027</x:v>
      </x:c>
      <x:c r="B67" s="0" t="s">
        <x:v>62</x:v>
      </x:c>
      <x:c r="C67" s="0" t="s">
        <x:v>639</x:v>
      </x:c>
      <x:c r="D67" s="0" t="s">
        <x:v>59</x:v>
      </x:c>
      <x:c r="E67" s="0" t="s">
        <x:v>59</x:v>
      </x:c>
      <x:c r="J67" s="0" t="s">
        <x:v>178</x:v>
      </x:c>
      <x:c r="K67" s="0" t="s">
        <x:v>178</x:v>
      </x:c>
    </x:row>
    <x:row r="68" spans="1:11">
      <x:c r="A68" s="0">
        <x:v>6030</x:v>
      </x:c>
      <x:c r="B68" s="0" t="s">
        <x:v>63</x:v>
      </x:c>
      <x:c r="C68" s="0" t="s">
        <x:v>639</x:v>
      </x:c>
      <x:c r="D68" s="0" t="s">
        <x:v>59</x:v>
      </x:c>
      <x:c r="E68" s="0" t="s">
        <x:v>59</x:v>
      </x:c>
      <x:c r="J68" s="0" t="s">
        <x:v>178</x:v>
      </x:c>
      <x:c r="K68" s="0" t="s">
        <x:v>178</x:v>
      </x:c>
    </x:row>
    <x:row r="69" spans="1:11">
      <x:c r="A69" s="0">
        <x:v>6040</x:v>
      </x:c>
      <x:c r="B69" s="0" t="s">
        <x:v>64</x:v>
      </x:c>
      <x:c r="C69" s="0" t="s">
        <x:v>639</x:v>
      </x:c>
      <x:c r="D69" s="0" t="s">
        <x:v>59</x:v>
      </x:c>
      <x:c r="E69" s="0" t="s">
        <x:v>59</x:v>
      </x:c>
      <x:c r="J69" s="0" t="s">
        <x:v>178</x:v>
      </x:c>
      <x:c r="K69" s="0" t="s">
        <x:v>178</x:v>
      </x:c>
    </x:row>
    <x:row r="70" spans="1:11">
      <x:c r="A70" s="0">
        <x:v>6080</x:v>
      </x:c>
      <x:c r="B70" s="0" t="s">
        <x:v>65</x:v>
      </x:c>
      <x:c r="C70" s="0" t="s">
        <x:v>639</x:v>
      </x:c>
      <x:c r="D70" s="0" t="s">
        <x:v>59</x:v>
      </x:c>
      <x:c r="E70" s="0" t="s">
        <x:v>59</x:v>
      </x:c>
      <x:c r="J70" s="0" t="s">
        <x:v>178</x:v>
      </x:c>
      <x:c r="K70" s="0" t="s">
        <x:v>178</x:v>
      </x:c>
    </x:row>
    <x:row r="71" spans="1:11">
      <x:c r="A71" s="0">
        <x:v>6110</x:v>
      </x:c>
      <x:c r="B71" s="0" t="s">
        <x:v>66</x:v>
      </x:c>
      <x:c r="C71" s="0" t="s">
        <x:v>639</x:v>
      </x:c>
      <x:c r="D71" s="0" t="s">
        <x:v>59</x:v>
      </x:c>
      <x:c r="E71" s="0" t="s">
        <x:v>59</x:v>
      </x:c>
      <x:c r="J71" s="0" t="s">
        <x:v>178</x:v>
      </x:c>
      <x:c r="K71" s="0" t="s">
        <x:v>178</x:v>
      </x:c>
    </x:row>
    <x:row r="72" spans="1:11">
      <x:c r="A72" s="0">
        <x:v>6120</x:v>
      </x:c>
      <x:c r="B72" s="0" t="s">
        <x:v>67</x:v>
      </x:c>
      <x:c r="C72" s="0" t="s">
        <x:v>639</x:v>
      </x:c>
      <x:c r="D72" s="0" t="s">
        <x:v>59</x:v>
      </x:c>
      <x:c r="E72" s="0" t="s">
        <x:v>59</x:v>
      </x:c>
      <x:c r="J72" s="0" t="s">
        <x:v>178</x:v>
      </x:c>
      <x:c r="K72" s="0" t="s">
        <x:v>178</x:v>
      </x:c>
    </x:row>
    <x:row r="73" spans="1:11">
      <x:c r="A73" s="0">
        <x:v>6200</x:v>
      </x:c>
      <x:c r="B73" s="0" t="s">
        <x:v>117</x:v>
      </x:c>
      <x:c r="C73" s="0" t="s">
        <x:v>639</x:v>
      </x:c>
      <x:c r="D73" s="0" t="s">
        <x:v>116</x:v>
      </x:c>
      <x:c r="E73" s="0" t="s">
        <x:v>116</x:v>
      </x:c>
      <x:c r="J73" s="0" t="s">
        <x:v>178</x:v>
      </x:c>
      <x:c r="K73" s="0" t="s">
        <x:v>178</x:v>
      </x:c>
    </x:row>
    <x:row r="74" spans="1:11">
      <x:c r="A74" s="0">
        <x:v>6220</x:v>
      </x:c>
      <x:c r="B74" s="0" t="s">
        <x:v>118</x:v>
      </x:c>
      <x:c r="C74" s="0" t="s">
        <x:v>639</x:v>
      </x:c>
      <x:c r="D74" s="0" t="s">
        <x:v>116</x:v>
      </x:c>
      <x:c r="E74" s="0" t="s">
        <x:v>116</x:v>
      </x:c>
      <x:c r="J74" s="0" t="s">
        <x:v>178</x:v>
      </x:c>
      <x:c r="K74" s="0" t="s">
        <x:v>178</x:v>
      </x:c>
    </x:row>
    <x:row r="75" spans="1:11">
      <x:c r="A75" s="0">
        <x:v>6222</x:v>
      </x:c>
      <x:c r="B75" s="0" t="s">
        <x:v>119</x:v>
      </x:c>
      <x:c r="C75" s="0" t="s">
        <x:v>639</x:v>
      </x:c>
      <x:c r="D75" s="0" t="s">
        <x:v>116</x:v>
      </x:c>
      <x:c r="E75" s="0" t="s">
        <x:v>116</x:v>
      </x:c>
      <x:c r="J75" s="0" t="s">
        <x:v>178</x:v>
      </x:c>
      <x:c r="K75" s="0" t="s">
        <x:v>178</x:v>
      </x:c>
    </x:row>
    <x:row r="76" spans="1:11">
      <x:c r="A76" s="0">
        <x:v>6260</x:v>
      </x:c>
      <x:c r="B76" s="0" t="s">
        <x:v>120</x:v>
      </x:c>
      <x:c r="C76" s="0" t="s">
        <x:v>639</x:v>
      </x:c>
      <x:c r="D76" s="0" t="s">
        <x:v>116</x:v>
      </x:c>
      <x:c r="E76" s="0" t="s">
        <x:v>116</x:v>
      </x:c>
      <x:c r="J76" s="0" t="s">
        <x:v>178</x:v>
      </x:c>
      <x:c r="K76" s="0" t="s">
        <x:v>178</x:v>
      </x:c>
    </x:row>
    <x:row r="77" spans="1:11">
      <x:c r="A77" s="0">
        <x:v>6300</x:v>
      </x:c>
      <x:c r="B77" s="0" t="s">
        <x:v>75</x:v>
      </x:c>
      <x:c r="C77" s="0" t="s">
        <x:v>639</x:v>
      </x:c>
      <x:c r="D77" s="0" t="s">
        <x:v>75</x:v>
      </x:c>
      <x:c r="E77" s="0" t="s">
        <x:v>75</x:v>
      </x:c>
      <x:c r="J77" s="0" t="s">
        <x:v>178</x:v>
      </x:c>
      <x:c r="K77" s="0" t="s">
        <x:v>178</x:v>
      </x:c>
    </x:row>
    <x:row r="78" spans="1:11">
      <x:c r="A78" s="0">
        <x:v>6310</x:v>
      </x:c>
      <x:c r="B78" s="0" t="s">
        <x:v>76</x:v>
      </x:c>
      <x:c r="C78" s="0" t="s">
        <x:v>639</x:v>
      </x:c>
      <x:c r="D78" s="0" t="s">
        <x:v>75</x:v>
      </x:c>
      <x:c r="E78" s="0" t="s">
        <x:v>75</x:v>
      </x:c>
      <x:c r="J78" s="0" t="s">
        <x:v>178</x:v>
      </x:c>
      <x:c r="K78" s="0" t="s">
        <x:v>178</x:v>
      </x:c>
    </x:row>
    <x:row r="79" spans="1:11">
      <x:c r="A79" s="0">
        <x:v>6325</x:v>
      </x:c>
      <x:c r="B79" s="0" t="s">
        <x:v>77</x:v>
      </x:c>
      <x:c r="C79" s="0" t="s">
        <x:v>639</x:v>
      </x:c>
      <x:c r="D79" s="0" t="s">
        <x:v>75</x:v>
      </x:c>
      <x:c r="E79" s="0" t="s">
        <x:v>75</x:v>
      </x:c>
      <x:c r="J79" s="0" t="s">
        <x:v>178</x:v>
      </x:c>
      <x:c r="K79" s="0" t="s">
        <x:v>178</x:v>
      </x:c>
    </x:row>
    <x:row r="80" spans="1:11">
      <x:c r="A80" s="0">
        <x:v>6330</x:v>
      </x:c>
      <x:c r="B80" s="0" t="s">
        <x:v>78</x:v>
      </x:c>
      <x:c r="C80" s="0" t="s">
        <x:v>639</x:v>
      </x:c>
      <x:c r="D80" s="0" t="s">
        <x:v>75</x:v>
      </x:c>
      <x:c r="E80" s="0" t="s">
        <x:v>75</x:v>
      </x:c>
      <x:c r="J80" s="0" t="s">
        <x:v>178</x:v>
      </x:c>
      <x:c r="K80" s="0" t="s">
        <x:v>178</x:v>
      </x:c>
    </x:row>
    <x:row r="81" spans="1:11">
      <x:c r="A81" s="0">
        <x:v>6335</x:v>
      </x:c>
      <x:c r="B81" s="0" t="s">
        <x:v>79</x:v>
      </x:c>
      <x:c r="C81" s="0" t="s">
        <x:v>639</x:v>
      </x:c>
      <x:c r="D81" s="0" t="s">
        <x:v>75</x:v>
      </x:c>
      <x:c r="E81" s="0" t="s">
        <x:v>75</x:v>
      </x:c>
      <x:c r="J81" s="0" t="s">
        <x:v>178</x:v>
      </x:c>
      <x:c r="K81" s="0" t="s">
        <x:v>178</x:v>
      </x:c>
    </x:row>
    <x:row r="82" spans="1:11">
      <x:c r="A82" s="0">
        <x:v>6400</x:v>
      </x:c>
      <x:c r="B82" s="0" t="s">
        <x:v>80</x:v>
      </x:c>
      <x:c r="C82" s="0" t="s">
        <x:v>639</x:v>
      </x:c>
      <x:c r="D82" s="0" t="s">
        <x:v>75</x:v>
      </x:c>
      <x:c r="E82" s="0" t="s">
        <x:v>75</x:v>
      </x:c>
      <x:c r="J82" s="0" t="s">
        <x:v>178</x:v>
      </x:c>
      <x:c r="K82" s="0" t="s">
        <x:v>178</x:v>
      </x:c>
    </x:row>
    <x:row r="83" spans="1:11">
      <x:c r="A83" s="0">
        <x:v>6420</x:v>
      </x:c>
      <x:c r="B83" s="0" t="s">
        <x:v>81</x:v>
      </x:c>
      <x:c r="C83" s="0" t="s">
        <x:v>639</x:v>
      </x:c>
      <x:c r="D83" s="0" t="s">
        <x:v>75</x:v>
      </x:c>
      <x:c r="E83" s="0" t="s">
        <x:v>75</x:v>
      </x:c>
      <x:c r="J83" s="0" t="s">
        <x:v>178</x:v>
      </x:c>
      <x:c r="K83" s="0" t="s">
        <x:v>178</x:v>
      </x:c>
    </x:row>
    <x:row r="84" spans="1:11">
      <x:c r="A84" s="0">
        <x:v>6450</x:v>
      </x:c>
      <x:c r="B84" s="0" t="s">
        <x:v>82</x:v>
      </x:c>
      <x:c r="C84" s="0" t="s">
        <x:v>639</x:v>
      </x:c>
      <x:c r="D84" s="0" t="s">
        <x:v>75</x:v>
      </x:c>
      <x:c r="E84" s="0" t="s">
        <x:v>75</x:v>
      </x:c>
      <x:c r="J84" s="0" t="s">
        <x:v>178</x:v>
      </x:c>
      <x:c r="K84" s="0" t="s">
        <x:v>178</x:v>
      </x:c>
    </x:row>
    <x:row r="85" spans="1:11">
      <x:c r="A85" s="0">
        <x:v>6495</x:v>
      </x:c>
      <x:c r="B85" s="0" t="s">
        <x:v>83</x:v>
      </x:c>
      <x:c r="C85" s="0" t="s">
        <x:v>639</x:v>
      </x:c>
      <x:c r="D85" s="0" t="s">
        <x:v>75</x:v>
      </x:c>
      <x:c r="E85" s="0" t="s">
        <x:v>75</x:v>
      </x:c>
      <x:c r="J85" s="0" t="s">
        <x:v>178</x:v>
      </x:c>
      <x:c r="K85" s="0" t="s">
        <x:v>178</x:v>
      </x:c>
    </x:row>
    <x:row r="86" spans="1:11">
      <x:c r="A86" s="0">
        <x:v>6520</x:v>
      </x:c>
      <x:c r="B86" s="0" t="s">
        <x:v>84</x:v>
      </x:c>
      <x:c r="C86" s="0" t="s">
        <x:v>639</x:v>
      </x:c>
      <x:c r="D86" s="0" t="s">
        <x:v>75</x:v>
      </x:c>
      <x:c r="E86" s="0" t="s">
        <x:v>75</x:v>
      </x:c>
      <x:c r="J86" s="0" t="s">
        <x:v>178</x:v>
      </x:c>
      <x:c r="K86" s="0" t="s">
        <x:v>178</x:v>
      </x:c>
    </x:row>
    <x:row r="87" spans="1:11">
      <x:c r="A87" s="0">
        <x:v>6530</x:v>
      </x:c>
      <x:c r="B87" s="0" t="s">
        <x:v>85</x:v>
      </x:c>
      <x:c r="C87" s="0" t="s">
        <x:v>639</x:v>
      </x:c>
      <x:c r="D87" s="0" t="s">
        <x:v>75</x:v>
      </x:c>
      <x:c r="E87" s="0" t="s">
        <x:v>75</x:v>
      </x:c>
      <x:c r="J87" s="0" t="s">
        <x:v>178</x:v>
      </x:c>
      <x:c r="K87" s="0" t="s">
        <x:v>178</x:v>
      </x:c>
    </x:row>
    <x:row r="88" spans="1:11">
      <x:c r="A88" s="0">
        <x:v>6540</x:v>
      </x:c>
      <x:c r="B88" s="0" t="s">
        <x:v>86</x:v>
      </x:c>
      <x:c r="C88" s="0" t="s">
        <x:v>639</x:v>
      </x:c>
      <x:c r="D88" s="0" t="s">
        <x:v>75</x:v>
      </x:c>
      <x:c r="E88" s="0" t="s">
        <x:v>75</x:v>
      </x:c>
      <x:c r="J88" s="0" t="s">
        <x:v>178</x:v>
      </x:c>
      <x:c r="K88" s="0" t="s">
        <x:v>178</x:v>
      </x:c>
    </x:row>
    <x:row r="89" spans="1:11">
      <x:c r="A89" s="0">
        <x:v>6560</x:v>
      </x:c>
      <x:c r="B89" s="0" t="s">
        <x:v>87</x:v>
      </x:c>
      <x:c r="C89" s="0" t="s">
        <x:v>639</x:v>
      </x:c>
      <x:c r="D89" s="0" t="s">
        <x:v>75</x:v>
      </x:c>
      <x:c r="E89" s="0" t="s">
        <x:v>75</x:v>
      </x:c>
      <x:c r="J89" s="0" t="s">
        <x:v>178</x:v>
      </x:c>
      <x:c r="K89" s="0" t="s">
        <x:v>178</x:v>
      </x:c>
    </x:row>
    <x:row r="90" spans="1:11">
      <x:c r="A90" s="0">
        <x:v>6600</x:v>
      </x:c>
      <x:c r="B90" s="0" t="s">
        <x:v>88</x:v>
      </x:c>
      <x:c r="C90" s="0" t="s">
        <x:v>639</x:v>
      </x:c>
      <x:c r="D90" s="0" t="s">
        <x:v>75</x:v>
      </x:c>
      <x:c r="E90" s="0" t="s">
        <x:v>75</x:v>
      </x:c>
      <x:c r="J90" s="0" t="s">
        <x:v>178</x:v>
      </x:c>
      <x:c r="K90" s="0" t="s">
        <x:v>178</x:v>
      </x:c>
    </x:row>
    <x:row r="91" spans="1:11">
      <x:c r="A91" s="0">
        <x:v>6610</x:v>
      </x:c>
      <x:c r="B91" s="0" t="s">
        <x:v>89</x:v>
      </x:c>
      <x:c r="C91" s="0" t="s">
        <x:v>639</x:v>
      </x:c>
      <x:c r="D91" s="0" t="s">
        <x:v>75</x:v>
      </x:c>
      <x:c r="E91" s="0" t="s">
        <x:v>75</x:v>
      </x:c>
      <x:c r="J91" s="0" t="s">
        <x:v>178</x:v>
      </x:c>
      <x:c r="K91" s="0" t="s">
        <x:v>178</x:v>
      </x:c>
    </x:row>
    <x:row r="92" spans="1:11">
      <x:c r="A92" s="0">
        <x:v>6620</x:v>
      </x:c>
      <x:c r="B92" s="0" t="s">
        <x:v>90</x:v>
      </x:c>
      <x:c r="C92" s="0" t="s">
        <x:v>639</x:v>
      </x:c>
      <x:c r="D92" s="0" t="s">
        <x:v>75</x:v>
      </x:c>
      <x:c r="E92" s="0" t="s">
        <x:v>75</x:v>
      </x:c>
      <x:c r="J92" s="0" t="s">
        <x:v>178</x:v>
      </x:c>
      <x:c r="K92" s="0" t="s">
        <x:v>178</x:v>
      </x:c>
    </x:row>
    <x:row r="93" spans="1:11">
      <x:c r="A93" s="0">
        <x:v>6640</x:v>
      </x:c>
      <x:c r="B93" s="0" t="s">
        <x:v>91</x:v>
      </x:c>
      <x:c r="C93" s="0" t="s">
        <x:v>639</x:v>
      </x:c>
      <x:c r="D93" s="0" t="s">
        <x:v>75</x:v>
      </x:c>
      <x:c r="E93" s="0" t="s">
        <x:v>75</x:v>
      </x:c>
      <x:c r="J93" s="0" t="s">
        <x:v>178</x:v>
      </x:c>
      <x:c r="K93" s="0" t="s">
        <x:v>178</x:v>
      </x:c>
    </x:row>
    <x:row r="94" spans="1:11">
      <x:c r="A94" s="0">
        <x:v>6644</x:v>
      </x:c>
      <x:c r="B94" s="0" t="s">
        <x:v>92</x:v>
      </x:c>
      <x:c r="C94" s="0" t="s">
        <x:v>639</x:v>
      </x:c>
      <x:c r="D94" s="0" t="s">
        <x:v>75</x:v>
      </x:c>
      <x:c r="E94" s="0" t="s">
        <x:v>75</x:v>
      </x:c>
      <x:c r="J94" s="0" t="s">
        <x:v>178</x:v>
      </x:c>
      <x:c r="K94" s="0" t="s">
        <x:v>178</x:v>
      </x:c>
    </x:row>
    <x:row r="95" spans="1:11">
      <x:c r="A95" s="0">
        <x:v>6650</x:v>
      </x:c>
      <x:c r="B95" s="0" t="s">
        <x:v>93</x:v>
      </x:c>
      <x:c r="C95" s="0" t="s">
        <x:v>639</x:v>
      </x:c>
      <x:c r="D95" s="0" t="s">
        <x:v>75</x:v>
      </x:c>
      <x:c r="E95" s="0" t="s">
        <x:v>75</x:v>
      </x:c>
      <x:c r="J95" s="0" t="s">
        <x:v>178</x:v>
      </x:c>
      <x:c r="K95" s="0" t="s">
        <x:v>178</x:v>
      </x:c>
    </x:row>
    <x:row r="96" spans="1:11">
      <x:c r="A96" s="0">
        <x:v>6670</x:v>
      </x:c>
      <x:c r="B96" s="0" t="s">
        <x:v>94</x:v>
      </x:c>
      <x:c r="C96" s="0" t="s">
        <x:v>639</x:v>
      </x:c>
      <x:c r="D96" s="0" t="s">
        <x:v>75</x:v>
      </x:c>
      <x:c r="E96" s="0" t="s">
        <x:v>75</x:v>
      </x:c>
      <x:c r="J96" s="0" t="s">
        <x:v>178</x:v>
      </x:c>
      <x:c r="K96" s="0" t="s">
        <x:v>178</x:v>
      </x:c>
    </x:row>
    <x:row r="97" spans="1:11">
      <x:c r="A97" s="0">
        <x:v>6710</x:v>
      </x:c>
      <x:c r="B97" s="0" t="s">
        <x:v>95</x:v>
      </x:c>
      <x:c r="C97" s="0" t="s">
        <x:v>639</x:v>
      </x:c>
      <x:c r="D97" s="0" t="s">
        <x:v>75</x:v>
      </x:c>
      <x:c r="E97" s="0" t="s">
        <x:v>75</x:v>
      </x:c>
      <x:c r="J97" s="0" t="s">
        <x:v>178</x:v>
      </x:c>
      <x:c r="K97" s="0" t="s">
        <x:v>178</x:v>
      </x:c>
    </x:row>
    <x:row r="98" spans="1:11">
      <x:c r="A98" s="0">
        <x:v>6740</x:v>
      </x:c>
      <x:c r="B98" s="0" t="s">
        <x:v>96</x:v>
      </x:c>
      <x:c r="C98" s="0" t="s">
        <x:v>639</x:v>
      </x:c>
      <x:c r="D98" s="0" t="s">
        <x:v>75</x:v>
      </x:c>
      <x:c r="E98" s="0" t="s">
        <x:v>75</x:v>
      </x:c>
      <x:c r="J98" s="0" t="s">
        <x:v>178</x:v>
      </x:c>
      <x:c r="K98" s="0" t="s">
        <x:v>178</x:v>
      </x:c>
    </x:row>
    <x:row r="99" spans="1:11">
      <x:c r="A99" s="0">
        <x:v>6800</x:v>
      </x:c>
      <x:c r="B99" s="0" t="s">
        <x:v>97</x:v>
      </x:c>
      <x:c r="C99" s="0" t="s">
        <x:v>639</x:v>
      </x:c>
      <x:c r="D99" s="0" t="s">
        <x:v>75</x:v>
      </x:c>
      <x:c r="E99" s="0" t="s">
        <x:v>75</x:v>
      </x:c>
      <x:c r="J99" s="0" t="s">
        <x:v>178</x:v>
      </x:c>
      <x:c r="K99" s="0" t="s">
        <x:v>178</x:v>
      </x:c>
    </x:row>
    <x:row r="100" spans="1:11">
      <x:c r="A100" s="0">
        <x:v>6805</x:v>
      </x:c>
      <x:c r="B100" s="0" t="s">
        <x:v>98</x:v>
      </x:c>
      <x:c r="C100" s="0" t="s">
        <x:v>639</x:v>
      </x:c>
      <x:c r="D100" s="0" t="s">
        <x:v>75</x:v>
      </x:c>
      <x:c r="E100" s="0" t="s">
        <x:v>75</x:v>
      </x:c>
      <x:c r="J100" s="0" t="s">
        <x:v>178</x:v>
      </x:c>
      <x:c r="K100" s="0" t="s">
        <x:v>178</x:v>
      </x:c>
    </x:row>
    <x:row r="101" spans="1:11">
      <x:c r="A101" s="0">
        <x:v>6810</x:v>
      </x:c>
      <x:c r="B101" s="0" t="s">
        <x:v>99</x:v>
      </x:c>
      <x:c r="C101" s="0" t="s">
        <x:v>639</x:v>
      </x:c>
      <x:c r="D101" s="0" t="s">
        <x:v>75</x:v>
      </x:c>
      <x:c r="E101" s="0" t="s">
        <x:v>75</x:v>
      </x:c>
      <x:c r="J101" s="0" t="s">
        <x:v>178</x:v>
      </x:c>
      <x:c r="K101" s="0" t="s">
        <x:v>178</x:v>
      </x:c>
    </x:row>
    <x:row r="102" spans="1:11">
      <x:c r="A102" s="0">
        <x:v>6815</x:v>
      </x:c>
      <x:c r="B102" s="0" t="s">
        <x:v>100</x:v>
      </x:c>
      <x:c r="C102" s="0" t="s">
        <x:v>639</x:v>
      </x:c>
      <x:c r="D102" s="0" t="s">
        <x:v>75</x:v>
      </x:c>
      <x:c r="E102" s="0" t="s">
        <x:v>75</x:v>
      </x:c>
      <x:c r="J102" s="0" t="s">
        <x:v>178</x:v>
      </x:c>
      <x:c r="K102" s="0" t="s">
        <x:v>178</x:v>
      </x:c>
    </x:row>
    <x:row r="103" spans="1:11">
      <x:c r="A103" s="0">
        <x:v>6820</x:v>
      </x:c>
      <x:c r="B103" s="0" t="s">
        <x:v>101</x:v>
      </x:c>
      <x:c r="C103" s="0" t="s">
        <x:v>639</x:v>
      </x:c>
      <x:c r="D103" s="0" t="s">
        <x:v>75</x:v>
      </x:c>
      <x:c r="E103" s="0" t="s">
        <x:v>75</x:v>
      </x:c>
      <x:c r="J103" s="0" t="s">
        <x:v>178</x:v>
      </x:c>
      <x:c r="K103" s="0" t="s">
        <x:v>178</x:v>
      </x:c>
    </x:row>
    <x:row r="104" spans="1:11">
      <x:c r="A104" s="0">
        <x:v>6821</x:v>
      </x:c>
      <x:c r="B104" s="0" t="s">
        <x:v>102</x:v>
      </x:c>
      <x:c r="C104" s="0" t="s">
        <x:v>639</x:v>
      </x:c>
      <x:c r="D104" s="0" t="s">
        <x:v>75</x:v>
      </x:c>
      <x:c r="E104" s="0" t="s">
        <x:v>75</x:v>
      </x:c>
      <x:c r="J104" s="0" t="s">
        <x:v>178</x:v>
      </x:c>
      <x:c r="K104" s="0" t="s">
        <x:v>178</x:v>
      </x:c>
    </x:row>
    <x:row r="105" spans="1:11">
      <x:c r="A105" s="0">
        <x:v>6825</x:v>
      </x:c>
      <x:c r="B105" s="0" t="s">
        <x:v>103</x:v>
      </x:c>
      <x:c r="C105" s="0" t="s">
        <x:v>639</x:v>
      </x:c>
      <x:c r="D105" s="0" t="s">
        <x:v>75</x:v>
      </x:c>
      <x:c r="E105" s="0" t="s">
        <x:v>75</x:v>
      </x:c>
      <x:c r="J105" s="0" t="s">
        <x:v>178</x:v>
      </x:c>
      <x:c r="K105" s="0" t="s">
        <x:v>178</x:v>
      </x:c>
    </x:row>
    <x:row r="106" spans="1:11">
      <x:c r="A106" s="0">
        <x:v>6827</x:v>
      </x:c>
      <x:c r="B106" s="0" t="s">
        <x:v>104</x:v>
      </x:c>
      <x:c r="C106" s="0" t="s">
        <x:v>639</x:v>
      </x:c>
      <x:c r="D106" s="0" t="s">
        <x:v>75</x:v>
      </x:c>
      <x:c r="E106" s="0" t="s">
        <x:v>75</x:v>
      </x:c>
      <x:c r="J106" s="0" t="s">
        <x:v>178</x:v>
      </x:c>
      <x:c r="K106" s="0" t="s">
        <x:v>178</x:v>
      </x:c>
    </x:row>
    <x:row r="107" spans="1:11">
      <x:c r="A107" s="0">
        <x:v>6830</x:v>
      </x:c>
      <x:c r="B107" s="0" t="s">
        <x:v>105</x:v>
      </x:c>
      <x:c r="C107" s="0" t="s">
        <x:v>639</x:v>
      </x:c>
      <x:c r="D107" s="0" t="s">
        <x:v>75</x:v>
      </x:c>
      <x:c r="E107" s="0" t="s">
        <x:v>75</x:v>
      </x:c>
      <x:c r="J107" s="0" t="s">
        <x:v>178</x:v>
      </x:c>
      <x:c r="K107" s="0" t="s">
        <x:v>178</x:v>
      </x:c>
    </x:row>
    <x:row r="108" spans="1:11">
      <x:c r="A108" s="0">
        <x:v>6840</x:v>
      </x:c>
      <x:c r="B108" s="0" t="s">
        <x:v>106</x:v>
      </x:c>
      <x:c r="C108" s="0" t="s">
        <x:v>639</x:v>
      </x:c>
      <x:c r="D108" s="0" t="s">
        <x:v>75</x:v>
      </x:c>
      <x:c r="E108" s="0" t="s">
        <x:v>75</x:v>
      </x:c>
      <x:c r="J108" s="0" t="s">
        <x:v>178</x:v>
      </x:c>
      <x:c r="K108" s="0" t="s">
        <x:v>178</x:v>
      </x:c>
    </x:row>
    <x:row r="109" spans="1:11">
      <x:c r="A109" s="0">
        <x:v>6845</x:v>
      </x:c>
      <x:c r="B109" s="0" t="s">
        <x:v>107</x:v>
      </x:c>
      <x:c r="C109" s="0" t="s">
        <x:v>639</x:v>
      </x:c>
      <x:c r="D109" s="0" t="s">
        <x:v>75</x:v>
      </x:c>
      <x:c r="E109" s="0" t="s">
        <x:v>75</x:v>
      </x:c>
      <x:c r="J109" s="0" t="s">
        <x:v>178</x:v>
      </x:c>
      <x:c r="K109" s="0" t="s">
        <x:v>178</x:v>
      </x:c>
    </x:row>
    <x:row r="110" spans="1:11">
      <x:c r="A110" s="0">
        <x:v>6855</x:v>
      </x:c>
      <x:c r="B110" s="0" t="s">
        <x:v>108</x:v>
      </x:c>
      <x:c r="C110" s="0" t="s">
        <x:v>639</x:v>
      </x:c>
      <x:c r="D110" s="0" t="s">
        <x:v>75</x:v>
      </x:c>
      <x:c r="E110" s="0" t="s">
        <x:v>75</x:v>
      </x:c>
      <x:c r="J110" s="0" t="s">
        <x:v>178</x:v>
      </x:c>
      <x:c r="K110" s="0" t="s">
        <x:v>178</x:v>
      </x:c>
    </x:row>
    <x:row r="111" spans="1:11">
      <x:c r="A111" s="0">
        <x:v>6859</x:v>
      </x:c>
      <x:c r="B111" s="0" t="s">
        <x:v>109</x:v>
      </x:c>
      <x:c r="C111" s="0" t="s">
        <x:v>639</x:v>
      </x:c>
      <x:c r="D111" s="0" t="s">
        <x:v>75</x:v>
      </x:c>
      <x:c r="E111" s="0" t="s">
        <x:v>75</x:v>
      </x:c>
      <x:c r="J111" s="0" t="s">
        <x:v>178</x:v>
      </x:c>
      <x:c r="K111" s="0" t="s">
        <x:v>178</x:v>
      </x:c>
    </x:row>
    <x:row r="112" spans="1:11">
      <x:c r="A112" s="0">
        <x:v>6895</x:v>
      </x:c>
      <x:c r="B112" s="0" t="s">
        <x:v>110</x:v>
      </x:c>
      <x:c r="C112" s="0" t="s">
        <x:v>639</x:v>
      </x:c>
      <x:c r="D112" s="0" t="s">
        <x:v>75</x:v>
      </x:c>
      <x:c r="E112" s="0" t="s">
        <x:v>75</x:v>
      </x:c>
      <x:c r="J112" s="0" t="s">
        <x:v>178</x:v>
      </x:c>
      <x:c r="K112" s="0" t="s">
        <x:v>178</x:v>
      </x:c>
    </x:row>
    <x:row r="113" spans="1:11">
      <x:c r="A113" s="0">
        <x:v>6923</x:v>
      </x:c>
      <x:c r="B113" s="0" t="s">
        <x:v>111</x:v>
      </x:c>
      <x:c r="C113" s="0" t="s">
        <x:v>639</x:v>
      </x:c>
      <x:c r="D113" s="0" t="s">
        <x:v>75</x:v>
      </x:c>
      <x:c r="E113" s="0" t="s">
        <x:v>75</x:v>
      </x:c>
      <x:c r="J113" s="0" t="s">
        <x:v>178</x:v>
      </x:c>
      <x:c r="K113" s="0" t="s">
        <x:v>178</x:v>
      </x:c>
    </x:row>
    <x:row r="114" spans="1:11">
      <x:c r="A114" s="0">
        <x:v>6930</x:v>
      </x:c>
      <x:c r="B114" s="0" t="s">
        <x:v>112</x:v>
      </x:c>
      <x:c r="C114" s="0" t="s">
        <x:v>639</x:v>
      </x:c>
      <x:c r="D114" s="0" t="s">
        <x:v>75</x:v>
      </x:c>
      <x:c r="E114" s="0" t="s">
        <x:v>75</x:v>
      </x:c>
      <x:c r="J114" s="0" t="s">
        <x:v>178</x:v>
      </x:c>
      <x:c r="K114" s="0" t="s">
        <x:v>178</x:v>
      </x:c>
    </x:row>
    <x:row r="115" spans="1:11">
      <x:c r="A115" s="0">
        <x:v>7100</x:v>
      </x:c>
      <x:c r="B115" s="0" t="s">
        <x:v>124</x:v>
      </x:c>
      <x:c r="C115" s="0" t="s">
        <x:v>639</x:v>
      </x:c>
      <x:c r="D115" s="0" t="s">
        <x:v>123</x:v>
      </x:c>
      <x:c r="E115" s="0" t="s">
        <x:v>123</x:v>
      </x:c>
      <x:c r="J115" s="0" t="s">
        <x:v>178</x:v>
      </x:c>
      <x:c r="K115" s="0" t="s">
        <x:v>178</x:v>
      </x:c>
    </x:row>
    <x:row r="116" spans="1:11">
      <x:c r="A116" s="0">
        <x:v>7310</x:v>
      </x:c>
      <x:c r="B116" s="0" t="s">
        <x:v>125</x:v>
      </x:c>
      <x:c r="C116" s="0" t="s">
        <x:v>639</x:v>
      </x:c>
      <x:c r="D116" s="0" t="s">
        <x:v>123</x:v>
      </x:c>
      <x:c r="E116" s="0" t="s">
        <x:v>123</x:v>
      </x:c>
      <x:c r="J116" s="0" t="s">
        <x:v>178</x:v>
      </x:c>
      <x:c r="K116" s="0" t="s">
        <x:v>178</x:v>
      </x:c>
    </x:row>
    <x:row r="117" spans="1:11">
      <x:c r="A117" s="0">
        <x:v>7320</x:v>
      </x:c>
      <x:c r="B117" s="0" t="s">
        <x:v>126</x:v>
      </x:c>
      <x:c r="C117" s="0" t="s">
        <x:v>639</x:v>
      </x:c>
      <x:c r="D117" s="0" t="s">
        <x:v>123</x:v>
      </x:c>
      <x:c r="E117" s="0" t="s">
        <x:v>123</x:v>
      </x:c>
      <x:c r="J117" s="0" t="s">
        <x:v>178</x:v>
      </x:c>
      <x:c r="K117" s="0" t="s">
        <x:v>178</x:v>
      </x:c>
    </x:row>
    <x:row r="118" spans="1:11">
      <x:c r="A118" s="0">
        <x:v>7600</x:v>
      </x:c>
      <x:c r="B118" s="0" t="s">
        <x:v>130</x:v>
      </x:c>
      <x:c r="C118" s="0" t="s">
        <x:v>639</x:v>
      </x:c>
      <x:c r="D118" s="0" t="s">
        <x:v>129</x:v>
      </x:c>
      <x:c r="E118" s="0" t="s">
        <x:v>129</x:v>
      </x:c>
      <x:c r="J118" s="0" t="s">
        <x:v>178</x:v>
      </x:c>
      <x:c r="K118" s="0" t="s">
        <x:v>178</x:v>
      </x:c>
    </x:row>
    <x:row r="119" spans="1:11">
      <x:c r="A119" s="0">
        <x:v>7608</x:v>
      </x:c>
      <x:c r="B119" s="0" t="s">
        <x:v>131</x:v>
      </x:c>
      <x:c r="C119" s="0" t="s">
        <x:v>639</x:v>
      </x:c>
      <x:c r="D119" s="0" t="s">
        <x:v>129</x:v>
      </x:c>
      <x:c r="E119" s="0" t="s">
        <x:v>129</x:v>
      </x:c>
      <x:c r="J119" s="0" t="s">
        <x:v>178</x:v>
      </x:c>
      <x:c r="K119" s="0" t="s">
        <x:v>178</x:v>
      </x:c>
    </x:row>
    <x:row r="120" spans="1:11">
      <x:c r="A120" s="0">
        <x:v>7610</x:v>
      </x:c>
      <x:c r="B120" s="0" t="s">
        <x:v>132</x:v>
      </x:c>
      <x:c r="C120" s="0" t="s">
        <x:v>639</x:v>
      </x:c>
      <x:c r="D120" s="0" t="s">
        <x:v>129</x:v>
      </x:c>
      <x:c r="E120" s="0" t="s">
        <x:v>129</x:v>
      </x:c>
      <x:c r="J120" s="0" t="s">
        <x:v>178</x:v>
      </x:c>
      <x:c r="K120" s="0" t="s">
        <x:v>178</x:v>
      </x:c>
    </x:row>
    <x:row r="121" spans="1:11">
      <x:c r="A121" s="0">
        <x:v>7630</x:v>
      </x:c>
      <x:c r="B121" s="0" t="s">
        <x:v>133</x:v>
      </x:c>
      <x:c r="C121" s="0" t="s">
        <x:v>639</x:v>
      </x:c>
      <x:c r="D121" s="0" t="s">
        <x:v>129</x:v>
      </x:c>
      <x:c r="E121" s="0" t="s">
        <x:v>129</x:v>
      </x:c>
      <x:c r="J121" s="0" t="s">
        <x:v>178</x:v>
      </x:c>
      <x:c r="K121" s="0" t="s">
        <x:v>178</x:v>
      </x:c>
    </x:row>
    <x:row r="122" spans="1:11">
      <x:c r="A122" s="0">
        <x:v>7685</x:v>
      </x:c>
      <x:c r="B122" s="0" t="s">
        <x:v>113</x:v>
      </x:c>
      <x:c r="C122" s="0" t="s">
        <x:v>639</x:v>
      </x:c>
      <x:c r="D122" s="0" t="s">
        <x:v>75</x:v>
      </x:c>
      <x:c r="E122" s="0" t="s">
        <x:v>75</x:v>
      </x:c>
      <x:c r="J122" s="0" t="s">
        <x:v>178</x:v>
      </x:c>
      <x:c r="K122" s="0" t="s">
        <x:v>178</x:v>
      </x:c>
    </x:row>
  </x:sheetData>
  <x:autoFilter ref="A4:K122"/>
  <x:printOptions horizontalCentered="0" verticalCentered="0" headings="0" gridLines="0"/>
  <x:pageMargins left="0.75" right="0.75" top="0.75" bottom="0.75" header="0.3" footer="0.3"/>
  <x:pageSetup paperSize="9" fitToHeight="0" pageOrder="downThenOver" orientation="landscape"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xl/worksheets/sheet2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I5"/>
  <x:sheetViews>
    <x:sheetView showGridLines="0" workbookViewId="0"/>
  </x:sheetViews>
  <x:sheetFormatPr defaultRowHeight="15"/>
  <x:cols>
    <x:col min="1" max="9" width="9.140625" style="0" customWidth="1"/>
  </x:cols>
  <x:sheetData>
    <x:row r="1" spans="1:9">
      <x:c r="A1" s="6" t="s">
        <x:v>665</x:v>
      </x:c>
    </x:row>
    <x:row r="2" spans="1:9" s="5" customFormat="1">
      <x:c r="A2" s="5" t="s">
        <x:v>654</x:v>
      </x:c>
      <x:c r="B2" s="5" t="s">
        <x:v>655</x:v>
      </x:c>
    </x:row>
    <x:row r="4" spans="1:9" s="5" customFormat="1">
      <x:c r="A4" s="8" t="s">
        <x:v>3</x:v>
      </x:c>
      <x:c r="B4" s="8" t="s">
        <x:v>621</x:v>
      </x:c>
      <x:c r="C4" s="8" t="s">
        <x:v>622</x:v>
      </x:c>
      <x:c r="D4" s="8" t="s">
        <x:v>656</x:v>
      </x:c>
      <x:c r="E4" s="8" t="s">
        <x:v>657</x:v>
      </x:c>
      <x:c r="F4" s="8" t="s">
        <x:v>601</x:v>
      </x:c>
      <x:c r="G4" s="8">
        <x:v>2022</x:v>
      </x:c>
      <x:c r="H4" s="8">
        <x:v>2023</x:v>
      </x:c>
      <x:c r="I4" s="8">
        <x:v>2024</x:v>
      </x:c>
    </x:row>
    <x:row r="5" spans="1:9">
      <x:c r="A5" s="0" t="s">
        <x:v>666</x:v>
      </x:c>
    </x:row>
  </x:sheetData>
  <x:printOptions horizontalCentered="0" verticalCentered="0" headings="0" gridLines="0"/>
  <x:pageMargins left="0.75" right="0.75" top="0.75" bottom="0.75" header="0.3" footer="0.3"/>
  <x:pageSetup paperSize="9" fitToHeight="0" pageOrder="downThenOver" orientation="portrait" blackAndWhite="0" draft="0" cellComments="none" errors="displayed"/>
  <x:headerFooter differentOddEven="0" differentFirst="0" scaleWithDoc="1" alignWithMargins="1">
    <x:oddHeader/>
    <x:oddFooter>&amp;L&amp;A&amp;CDemo Handel GmbH&amp;RSeite &amp;P von &amp;N</x:oddFooter>
    <x:evenHeader/>
    <x:evenFooter>&amp;L&amp;A&amp;CDemo Handel GmbH&amp;RSeite &amp;P von &amp;N</x:evenFooter>
    <x:firstHeader/>
    <x:firstFooter>&amp;L&amp;A&amp;CDemo Handel GmbH&amp;RSeite &amp;P von &amp;N</x:firstFooter>
  </x:headerFooter>
  <x:ignoredErrors>
    <x:ignoredError sqref="A1:XFD1048576" numberStoredAsText="1" formula="1" formulaRange="1" unlockedFormula="1" twoDigitTextYear="1" emptyCellReference="1"/>
  </x:ignoredError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9">
      <vt:lpstr>Deckblatt</vt:lpstr>
      <vt:lpstr>Zusammenfassung</vt:lpstr>
      <vt:lpstr>Umfang und Einschränkungen</vt:lpstr>
      <vt:lpstr>EBITDA-Brücke</vt:lpstr>
      <vt:lpstr>Management-GuV</vt:lpstr>
      <vt:lpstr>GuV</vt:lpstr>
      <vt:lpstr>Bilanz</vt:lpstr>
      <vt:lpstr>Kapitalflussrechnung</vt:lpstr>
      <vt:lpstr>NWC</vt:lpstr>
      <vt:lpstr>Nettoverschuldung</vt:lpstr>
      <vt:lpstr>Kreditkennzahlen</vt:lpstr>
      <vt:lpstr>Umsatzerlöse brutto-netto</vt:lpstr>
      <vt:lpstr>Personalaufwand</vt:lpstr>
      <vt:lpstr>Periodenvergleich</vt:lpstr>
      <vt:lpstr>GuV monatlich</vt:lpstr>
      <vt:lpstr>NWC monatlich</vt:lpstr>
      <vt:lpstr>Nettoverschuldung monatlich</vt:lpstr>
      <vt:lpstr>Businessplan</vt:lpstr>
      <vt:lpstr>Prüfung der Planbasis</vt:lpstr>
      <vt:lpstr>Plan-Ist-Vergleich</vt:lpstr>
      <vt:lpstr>Plausibilität des Plans</vt:lpstr>
      <vt:lpstr>Modelldaten</vt:lpstr>
      <vt:lpstr>Herleitung der Kennzahlen</vt:lpstr>
      <vt:lpstr>Prüfungen</vt:lpstr>
      <vt:lpstr>Saldenliste</vt:lpstr>
      <vt:lpstr>Saldenliste monatlich</vt:lpstr>
      <vt:lpstr>Quellen</vt:lpstr>
      <vt:lpstr>Zuordnung</vt:lpstr>
      <vt:lpstr>Zuordnungsänderungen</vt:lpstr>
      <vt:lpstr>Deckblatt!Print_Area</vt:lpstr>
      <vt:lpstr>Deckblatt!Print_Titles</vt:lpstr>
      <vt:lpstr>GuV monatlich!Print_Area</vt:lpstr>
      <vt:lpstr>GuV monatlich!Print_Titles</vt:lpstr>
      <vt:lpstr>GuV!Print_Area</vt:lpstr>
      <vt:lpstr>GuV!Print_Titles</vt:lpstr>
      <vt:lpstr>Bilanz!Print_Area</vt:lpstr>
      <vt:lpstr>Bilanz!Print_Titles</vt:lpstr>
      <vt:lpstr>Kapitalflussrechnung!Print_Area</vt:lpstr>
      <vt:lpstr>Kapitalflussrechnung!Print_Titles</vt:lpstr>
      <vt:lpstr>NWC monatlich!Print_Area</vt:lpstr>
      <vt:lpstr>NWC monatlich!Print_Titles</vt:lpstr>
      <vt:lpstr>Nettoverschuldung monatlich!Print_Area</vt:lpstr>
      <vt:lpstr>Nettoverschuldung monatlich!Print_Titles</vt:lpstr>
      <vt:lpstr>NWC!Print_Area</vt:lpstr>
      <vt:lpstr>NWC!Print_Titles</vt:lpstr>
      <vt:lpstr>Nettoverschuldung!Print_Area</vt:lpstr>
      <vt:lpstr>Nettoverschuldung!Print_Titles</vt:lpstr>
      <vt:lpstr>Herleitung der Kennzahlen!Print_Area</vt:lpstr>
      <vt:lpstr>Herleitung der Kennzahlen!Print_Titles</vt:lpstr>
      <vt:lpstr>Prüfungen!Print_Area</vt:lpstr>
      <vt:lpstr>Prüfungen!Print_Titles</vt:lpstr>
      <vt:lpstr>Saldenliste!Print_Area</vt:lpstr>
      <vt:lpstr>Saldenliste!Print_Titles</vt:lpstr>
      <vt:lpstr>Saldenliste monatlich!Print_Area</vt:lpstr>
      <vt:lpstr>Saldenliste monatlich!Print_Titles</vt:lpstr>
      <vt:lpstr>Quellen!Print_Area</vt:lpstr>
      <vt:lpstr>Quellen!Print_Titles</vt:lpstr>
      <vt:lpstr>Zuordnung!Print_Area</vt:lpstr>
      <vt:lpstr>Zuordnung!Print_Titles</vt:lpstr>
      <vt:lpstr>Zuordnungsänderungen!Print_Area</vt:lpstr>
      <vt:lpstr>Zuordnungsänderungen!Print_Titles</vt:lpstr>
      <vt:lpstr>Management-GuV!Print_Area</vt:lpstr>
      <vt:lpstr>Management-GuV!Print_Titles</vt:lpstr>
      <vt:lpstr>EBITDA-Brücke!Print_Area</vt:lpstr>
      <vt:lpstr>EBITDA-Brücke!Print_Titles</vt:lpstr>
      <vt:lpstr>Kreditkennzahlen!Print_Area</vt:lpstr>
      <vt:lpstr>Kreditkennzahlen!Print_Titles</vt:lpstr>
      <vt:lpstr>Umsatzerlöse brutto-netto!Print_Area</vt:lpstr>
      <vt:lpstr>Umsatzerlöse brutto-netto!Print_Titles</vt:lpstr>
      <vt:lpstr>Personalaufwand!Print_Area</vt:lpstr>
      <vt:lpstr>Personalaufwand!Print_Titles</vt:lpstr>
      <vt:lpstr>Periodenvergleich!Print_Area</vt:lpstr>
      <vt:lpstr>Periodenvergleich!Print_Titles</vt:lpstr>
      <vt:lpstr>Businessplan!Print_Area</vt:lpstr>
      <vt:lpstr>Businessplan!Print_Titles</vt:lpstr>
      <vt:lpstr>Prüfung der Planbasis!Print_Area</vt:lpstr>
      <vt:lpstr>Prüfung der Planbasis!Print_Titles</vt:lpstr>
      <vt:lpstr>Plan-Ist-Vergleich!Print_Area</vt:lpstr>
      <vt:lpstr>Plan-Ist-Vergleich!Print_Titles</vt:lpstr>
      <vt:lpstr>Plausibilität des Plans!Print_Area</vt:lpstr>
      <vt:lpstr>Plausibilität des Plans!Print_Titles</vt:lpstr>
      <vt:lpstr>Zusammenfassung!Print_Area</vt:lpstr>
      <vt:lpstr>Zusammenfassung!Print_Titles</vt:lpstr>
      <vt:lpstr>Umfang und Einschränkungen!Print_Area</vt:lpstr>
      <vt:lpstr>Umfang und Einschränkungen!Print_Titles</vt:lpstr>
      <vt:lpstr>Modelldaten!Print_Area</vt:lpstr>
      <vt:lpstr>Modelldaten!Print_Titles</vt:lpstr>
      <vt:lpstr>sakto_row_id</vt:lpstr>
      <vt:lpstr>sakto_entity</vt:lpstr>
      <vt:lpstr>sakto_statement</vt:lpstr>
      <vt:lpstr>sakto_line_key</vt:lpstr>
      <vt:lpstr>sakto_line</vt:lpstr>
      <vt:lpstr>sakto_code</vt:lpstr>
      <vt:lpstr>sakto_account</vt:lpstr>
      <vt:lpstr>sakto_period_key</vt:lpstr>
      <vt:lpstr>sakto_period</vt:lpstr>
      <vt:lpstr>sakto_period_type</vt:lpstr>
      <vt:lpstr>sakto_months</vt:lpstr>
      <vt:lpstr>sakto_value</vt:lpstr>
    </vt:vector>
  </ap:TitlesOfParts>
  <ap:HeadingPairs>
    <vt:vector baseType="variant" size="4">
      <vt:variant>
        <vt:lpstr>Worksheets</vt:lpstr>
      </vt:variant>
      <vt:variant>
        <vt:i4>29</vt:i4>
      </vt:variant>
      <vt:variant>
        <vt:lpstr>Named Ranges</vt:lpstr>
      </vt:variant>
      <vt:variant>
        <vt:i4>70</vt:i4>
      </vt:variant>
    </vt:vector>
  </ap:HeadingPairs>
  <ap:DocSecurity>0</ap:DocSecurity>
  <ap:ScaleCrop>false</ap:ScaleCrop>
</ap:Properties>
</file>